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F:\ความรู้ในการหาเงิน\หุ้น\641222 ลงทุนแบบกล้วย\Download set smart\Macro\"/>
    </mc:Choice>
  </mc:AlternateContent>
  <xr:revisionPtr revIDLastSave="0" documentId="13_ncr:1_{F4D77E86-C264-49D4-9BE5-1DD3B0BD016E}" xr6:coauthVersionLast="47" xr6:coauthVersionMax="47" xr10:uidLastSave="{00000000-0000-0000-0000-000000000000}"/>
  <bookViews>
    <workbookView xWindow="-120" yWindow="-120" windowWidth="29040" windowHeight="15840" activeTab="10" xr2:uid="{00000000-000D-0000-FFFF-FFFF00000000}"/>
  </bookViews>
  <sheets>
    <sheet name="Price" sheetId="1" r:id="rId1"/>
    <sheet name="Concensus" sheetId="2" r:id="rId2"/>
    <sheet name="Form - Normal" sheetId="3" r:id="rId3"/>
    <sheet name="Form - Financial" sheetId="4" r:id="rId4"/>
    <sheet name="CPALL" sheetId="5" r:id="rId5"/>
    <sheet name="MAKRO" sheetId="6" r:id="rId6"/>
    <sheet name="MTC" sheetId="7" r:id="rId7"/>
    <sheet name="RPH" sheetId="8" r:id="rId8"/>
    <sheet name="RPH2" sheetId="10" r:id="rId9"/>
    <sheet name="Form - Normal (2)" sheetId="9" r:id="rId10"/>
    <sheet name="CPALL (2)" sheetId="11" r:id="rId11"/>
  </sheets>
  <definedNames>
    <definedName name="ExternalData_1" localSheetId="1">Concensus!$A$1:$N$268</definedName>
    <definedName name="ExternalData_1" localSheetId="0">Price!$A$1:$X$757</definedName>
    <definedName name="ExternalData_2" localSheetId="0" hidden="1">Price!$A$1:$X$779</definedName>
  </definedNames>
  <calcPr calcId="191029"/>
  <extLst>
    <ext uri="GoogleSheetsCustomDataVersion1">
      <go:sheetsCustomData xmlns:go="http://customooxmlschemas.google.com/" r:id="rId12" roundtripDataSignature="AMtx7mjc+VRkPo2TZfKvm/ix7eZXZodKfA=="/>
    </ext>
  </extLst>
</workbook>
</file>

<file path=xl/calcChain.xml><?xml version="1.0" encoding="utf-8"?>
<calcChain xmlns="http://schemas.openxmlformats.org/spreadsheetml/2006/main">
  <c r="P360" i="11" l="1"/>
  <c r="P361" i="11" s="1"/>
  <c r="P359" i="11"/>
  <c r="P358" i="11"/>
  <c r="P357" i="11"/>
  <c r="P354" i="11"/>
  <c r="P355" i="11" s="1"/>
  <c r="P353" i="11"/>
  <c r="P352" i="11"/>
  <c r="P351" i="11"/>
  <c r="N721" i="11"/>
  <c r="O720" i="11"/>
  <c r="N717" i="11"/>
  <c r="M717" i="11"/>
  <c r="O716" i="11"/>
  <c r="N716" i="11"/>
  <c r="L713" i="11"/>
  <c r="M712" i="11"/>
  <c r="M713" i="11" s="1"/>
  <c r="K709" i="11"/>
  <c r="L708" i="11"/>
  <c r="M708" i="11" s="1"/>
  <c r="J705" i="11"/>
  <c r="K704" i="11"/>
  <c r="K705" i="11" s="1"/>
  <c r="K707" i="11" s="1"/>
  <c r="I701" i="11"/>
  <c r="J700" i="11"/>
  <c r="K700" i="11" s="1"/>
  <c r="H697" i="11"/>
  <c r="I696" i="11"/>
  <c r="J696" i="11" s="1"/>
  <c r="H693" i="11"/>
  <c r="G693" i="11"/>
  <c r="H692" i="11"/>
  <c r="I692" i="11" s="1"/>
  <c r="J692" i="11" s="1"/>
  <c r="G689" i="11"/>
  <c r="F689" i="11"/>
  <c r="G691" i="11" s="1"/>
  <c r="H688" i="11"/>
  <c r="H689" i="11" s="1"/>
  <c r="G688" i="11"/>
  <c r="E685" i="11"/>
  <c r="F684" i="11"/>
  <c r="G684" i="11" s="1"/>
  <c r="D681" i="11"/>
  <c r="F680" i="11"/>
  <c r="G680" i="11" s="1"/>
  <c r="E680" i="11"/>
  <c r="E681" i="11" s="1"/>
  <c r="C677" i="11"/>
  <c r="D676" i="11"/>
  <c r="D677" i="11" s="1"/>
  <c r="B673" i="11"/>
  <c r="C672" i="11"/>
  <c r="C673" i="11" s="1"/>
  <c r="C675" i="11" s="1"/>
  <c r="N669" i="11"/>
  <c r="O664" i="11"/>
  <c r="O661" i="11"/>
  <c r="O721" i="11" s="1"/>
  <c r="O722" i="11" s="1"/>
  <c r="N654" i="11"/>
  <c r="M654" i="11"/>
  <c r="L654" i="11"/>
  <c r="K654" i="11"/>
  <c r="J654" i="11"/>
  <c r="I654" i="11"/>
  <c r="H654" i="11"/>
  <c r="G654" i="11"/>
  <c r="F654" i="11"/>
  <c r="E654" i="11"/>
  <c r="D654" i="11"/>
  <c r="C654" i="11"/>
  <c r="B654" i="11"/>
  <c r="N652" i="11"/>
  <c r="M652" i="11"/>
  <c r="L652" i="11"/>
  <c r="K652" i="11"/>
  <c r="J652" i="11"/>
  <c r="I652" i="11"/>
  <c r="H652" i="11"/>
  <c r="G652" i="11"/>
  <c r="F652" i="11"/>
  <c r="E652" i="11"/>
  <c r="D652" i="11"/>
  <c r="C652" i="11"/>
  <c r="B652" i="11"/>
  <c r="O629" i="11"/>
  <c r="N629" i="11"/>
  <c r="M629" i="11"/>
  <c r="L629" i="11"/>
  <c r="K629" i="11"/>
  <c r="J629" i="11"/>
  <c r="I629" i="11"/>
  <c r="H629" i="11"/>
  <c r="G629" i="11"/>
  <c r="F629" i="11"/>
  <c r="E629" i="11"/>
  <c r="D629" i="11"/>
  <c r="C629" i="11"/>
  <c r="B629" i="11"/>
  <c r="O628" i="11"/>
  <c r="N628" i="11"/>
  <c r="M628" i="11"/>
  <c r="L628" i="11"/>
  <c r="K628" i="11"/>
  <c r="J628" i="11"/>
  <c r="I628" i="11"/>
  <c r="H628" i="11"/>
  <c r="G628" i="11"/>
  <c r="F628" i="11"/>
  <c r="E628" i="11"/>
  <c r="D628" i="11"/>
  <c r="C628" i="11"/>
  <c r="B628" i="11"/>
  <c r="O627" i="11"/>
  <c r="N627" i="11"/>
  <c r="M627" i="11"/>
  <c r="L627" i="11"/>
  <c r="K627" i="11"/>
  <c r="J627" i="11"/>
  <c r="I627" i="11"/>
  <c r="H627" i="11"/>
  <c r="G627" i="11"/>
  <c r="F627" i="11"/>
  <c r="E627" i="11"/>
  <c r="D627" i="11"/>
  <c r="C627" i="11"/>
  <c r="B627" i="11"/>
  <c r="O626" i="11"/>
  <c r="N626" i="11"/>
  <c r="M626" i="11"/>
  <c r="L626" i="11"/>
  <c r="K626" i="11"/>
  <c r="J626" i="11"/>
  <c r="I626" i="11"/>
  <c r="H626" i="11"/>
  <c r="G626" i="11"/>
  <c r="F626" i="11"/>
  <c r="E626" i="11"/>
  <c r="D626" i="11"/>
  <c r="C626" i="11"/>
  <c r="B626" i="11"/>
  <c r="O624" i="11"/>
  <c r="N624" i="11"/>
  <c r="M624" i="11"/>
  <c r="L624" i="11"/>
  <c r="K624" i="11"/>
  <c r="J624" i="11"/>
  <c r="I624" i="11"/>
  <c r="H624" i="11"/>
  <c r="G624" i="11"/>
  <c r="F624" i="11"/>
  <c r="E624" i="11"/>
  <c r="D624" i="11"/>
  <c r="C624" i="11"/>
  <c r="B624" i="11"/>
  <c r="O623" i="11"/>
  <c r="N623" i="11"/>
  <c r="M623" i="11"/>
  <c r="L623" i="11"/>
  <c r="K623" i="11"/>
  <c r="J623" i="11"/>
  <c r="I623" i="11"/>
  <c r="H623" i="11"/>
  <c r="G623" i="11"/>
  <c r="F623" i="11"/>
  <c r="E623" i="11"/>
  <c r="D623" i="11"/>
  <c r="C623" i="11"/>
  <c r="B623" i="11"/>
  <c r="O622" i="11"/>
  <c r="N622" i="11"/>
  <c r="M622" i="11"/>
  <c r="L622" i="11"/>
  <c r="K622" i="11"/>
  <c r="J622" i="11"/>
  <c r="I622" i="11"/>
  <c r="H622" i="11"/>
  <c r="G622" i="11"/>
  <c r="F622" i="11"/>
  <c r="E622" i="11"/>
  <c r="D622" i="11"/>
  <c r="C622" i="11"/>
  <c r="B622" i="11"/>
  <c r="O621" i="11"/>
  <c r="N621" i="11"/>
  <c r="M621" i="11"/>
  <c r="L621" i="11"/>
  <c r="K621" i="11"/>
  <c r="J621" i="11"/>
  <c r="I621" i="11"/>
  <c r="H621" i="11"/>
  <c r="G621" i="11"/>
  <c r="F621" i="11"/>
  <c r="E621" i="11"/>
  <c r="D621" i="11"/>
  <c r="C621" i="11"/>
  <c r="B621" i="11"/>
  <c r="O619" i="11"/>
  <c r="N619" i="11"/>
  <c r="M619" i="11"/>
  <c r="L619" i="11"/>
  <c r="K619" i="11"/>
  <c r="J619" i="11"/>
  <c r="I619" i="11"/>
  <c r="H619" i="11"/>
  <c r="G619" i="11"/>
  <c r="F619" i="11"/>
  <c r="E619" i="11"/>
  <c r="D619" i="11"/>
  <c r="C619" i="11"/>
  <c r="B619" i="11"/>
  <c r="O618" i="11"/>
  <c r="N618" i="11"/>
  <c r="M618" i="11"/>
  <c r="L618" i="11"/>
  <c r="K618" i="11"/>
  <c r="J618" i="11"/>
  <c r="I618" i="11"/>
  <c r="H618" i="11"/>
  <c r="G618" i="11"/>
  <c r="F618" i="11"/>
  <c r="E618" i="11"/>
  <c r="D618" i="11"/>
  <c r="C618" i="11"/>
  <c r="B618" i="11"/>
  <c r="O617" i="11"/>
  <c r="N617" i="11"/>
  <c r="M617" i="11"/>
  <c r="L617" i="11"/>
  <c r="K617" i="11"/>
  <c r="J617" i="11"/>
  <c r="I617" i="11"/>
  <c r="H617" i="11"/>
  <c r="G617" i="11"/>
  <c r="F617" i="11"/>
  <c r="E617" i="11"/>
  <c r="D617" i="11"/>
  <c r="C617" i="11"/>
  <c r="B617" i="11"/>
  <c r="O616" i="11"/>
  <c r="N616" i="11"/>
  <c r="M616" i="11"/>
  <c r="L616" i="11"/>
  <c r="K616" i="11"/>
  <c r="J616" i="11"/>
  <c r="I616" i="11"/>
  <c r="H616" i="11"/>
  <c r="G616" i="11"/>
  <c r="F616" i="11"/>
  <c r="E616" i="11"/>
  <c r="D616" i="11"/>
  <c r="C616" i="11"/>
  <c r="B616" i="11"/>
  <c r="O614" i="11"/>
  <c r="N614" i="11"/>
  <c r="M614" i="11"/>
  <c r="L614" i="11"/>
  <c r="K614" i="11"/>
  <c r="J614" i="11"/>
  <c r="I614" i="11"/>
  <c r="H614" i="11"/>
  <c r="G614" i="11"/>
  <c r="F614" i="11"/>
  <c r="E614" i="11"/>
  <c r="D614" i="11"/>
  <c r="C614" i="11"/>
  <c r="B614" i="11"/>
  <c r="O613" i="11"/>
  <c r="N613" i="11"/>
  <c r="M613" i="11"/>
  <c r="L613" i="11"/>
  <c r="K613" i="11"/>
  <c r="J613" i="11"/>
  <c r="I613" i="11"/>
  <c r="H613" i="11"/>
  <c r="G613" i="11"/>
  <c r="F613" i="11"/>
  <c r="E613" i="11"/>
  <c r="D613" i="11"/>
  <c r="C613" i="11"/>
  <c r="B613" i="11"/>
  <c r="O612" i="11"/>
  <c r="N612" i="11"/>
  <c r="M612" i="11"/>
  <c r="L612" i="11"/>
  <c r="K612" i="11"/>
  <c r="J612" i="11"/>
  <c r="I612" i="11"/>
  <c r="H612" i="11"/>
  <c r="G612" i="11"/>
  <c r="F612" i="11"/>
  <c r="E612" i="11"/>
  <c r="D612" i="11"/>
  <c r="C612" i="11"/>
  <c r="B612" i="11"/>
  <c r="O611" i="11"/>
  <c r="N611" i="11"/>
  <c r="M611" i="11"/>
  <c r="L611" i="11"/>
  <c r="K611" i="11"/>
  <c r="J611" i="11"/>
  <c r="I611" i="11"/>
  <c r="H611" i="11"/>
  <c r="G611" i="11"/>
  <c r="F611" i="11"/>
  <c r="E611" i="11"/>
  <c r="D611" i="11"/>
  <c r="C611" i="11"/>
  <c r="B611" i="11"/>
  <c r="O602" i="11"/>
  <c r="N602" i="11"/>
  <c r="N608" i="11" s="1"/>
  <c r="M602" i="11"/>
  <c r="L602" i="11"/>
  <c r="L608" i="11" s="1"/>
  <c r="K602" i="11"/>
  <c r="K608" i="11" s="1"/>
  <c r="J602" i="11"/>
  <c r="J608" i="11" s="1"/>
  <c r="I602" i="11"/>
  <c r="H602" i="11"/>
  <c r="G602" i="11"/>
  <c r="F602" i="11"/>
  <c r="E602" i="11"/>
  <c r="E608" i="11" s="1"/>
  <c r="D602" i="11"/>
  <c r="D608" i="11" s="1"/>
  <c r="C602" i="11"/>
  <c r="B602" i="11"/>
  <c r="B608" i="11" s="1"/>
  <c r="O601" i="11"/>
  <c r="O607" i="11" s="1"/>
  <c r="N601" i="11"/>
  <c r="N607" i="11" s="1"/>
  <c r="M601" i="11"/>
  <c r="L601" i="11"/>
  <c r="L607" i="11" s="1"/>
  <c r="K601" i="11"/>
  <c r="J601" i="11"/>
  <c r="J607" i="11" s="1"/>
  <c r="I601" i="11"/>
  <c r="H601" i="11"/>
  <c r="H607" i="11" s="1"/>
  <c r="G601" i="11"/>
  <c r="G607" i="11" s="1"/>
  <c r="F601" i="11"/>
  <c r="F607" i="11" s="1"/>
  <c r="E601" i="11"/>
  <c r="D601" i="11"/>
  <c r="D607" i="11" s="1"/>
  <c r="C601" i="11"/>
  <c r="C607" i="11" s="1"/>
  <c r="B601" i="11"/>
  <c r="B607" i="11" s="1"/>
  <c r="O600" i="11"/>
  <c r="N600" i="11"/>
  <c r="M600" i="11"/>
  <c r="L600" i="11"/>
  <c r="L606" i="11" s="1"/>
  <c r="K600" i="11"/>
  <c r="J600" i="11"/>
  <c r="J606" i="11" s="1"/>
  <c r="I600" i="11"/>
  <c r="I606" i="11" s="1"/>
  <c r="H600" i="11"/>
  <c r="H606" i="11" s="1"/>
  <c r="G600" i="11"/>
  <c r="F600" i="11"/>
  <c r="F606" i="11" s="1"/>
  <c r="E600" i="11"/>
  <c r="E606" i="11" s="1"/>
  <c r="D600" i="11"/>
  <c r="D606" i="11" s="1"/>
  <c r="C600" i="11"/>
  <c r="B600" i="11"/>
  <c r="O599" i="11"/>
  <c r="N599" i="11"/>
  <c r="N605" i="11" s="1"/>
  <c r="M599" i="11"/>
  <c r="L599" i="11"/>
  <c r="L605" i="11" s="1"/>
  <c r="K599" i="11"/>
  <c r="K605" i="11" s="1"/>
  <c r="J599" i="11"/>
  <c r="J605" i="11" s="1"/>
  <c r="I599" i="11"/>
  <c r="H599" i="11"/>
  <c r="H605" i="11" s="1"/>
  <c r="G599" i="11"/>
  <c r="G605" i="11" s="1"/>
  <c r="F599" i="11"/>
  <c r="F605" i="11" s="1"/>
  <c r="E599" i="11"/>
  <c r="D599" i="11"/>
  <c r="C599" i="11"/>
  <c r="B599" i="11"/>
  <c r="B605" i="11" s="1"/>
  <c r="O596" i="11"/>
  <c r="N596" i="11"/>
  <c r="M596" i="11"/>
  <c r="L596" i="11"/>
  <c r="K596" i="11"/>
  <c r="J596" i="11"/>
  <c r="I596" i="11"/>
  <c r="H596" i="11"/>
  <c r="G596" i="11"/>
  <c r="F596" i="11"/>
  <c r="E596" i="11"/>
  <c r="D596" i="11"/>
  <c r="C596" i="11"/>
  <c r="B596" i="11"/>
  <c r="O595" i="11"/>
  <c r="N595" i="11"/>
  <c r="M595" i="11"/>
  <c r="L595" i="11"/>
  <c r="K595" i="11"/>
  <c r="J595" i="11"/>
  <c r="I595" i="11"/>
  <c r="H595" i="11"/>
  <c r="G595" i="11"/>
  <c r="F595" i="11"/>
  <c r="E595" i="11"/>
  <c r="D595" i="11"/>
  <c r="C595" i="11"/>
  <c r="B595" i="11"/>
  <c r="O594" i="11"/>
  <c r="N594" i="11"/>
  <c r="M594" i="11"/>
  <c r="L594" i="11"/>
  <c r="K594" i="11"/>
  <c r="J594" i="11"/>
  <c r="I594" i="11"/>
  <c r="H594" i="11"/>
  <c r="G594" i="11"/>
  <c r="F594" i="11"/>
  <c r="E594" i="11"/>
  <c r="D594" i="11"/>
  <c r="C594" i="11"/>
  <c r="B594" i="11"/>
  <c r="O593" i="11"/>
  <c r="N593" i="11"/>
  <c r="M593" i="11"/>
  <c r="L593" i="11"/>
  <c r="K593" i="11"/>
  <c r="J593" i="11"/>
  <c r="I593" i="11"/>
  <c r="H593" i="11"/>
  <c r="G593" i="11"/>
  <c r="F593" i="11"/>
  <c r="E593" i="11"/>
  <c r="D593" i="11"/>
  <c r="C593" i="11"/>
  <c r="B593" i="11"/>
  <c r="O587" i="11"/>
  <c r="N587" i="11"/>
  <c r="M587" i="11"/>
  <c r="L587" i="11"/>
  <c r="K587" i="11"/>
  <c r="J587" i="11"/>
  <c r="I587" i="11"/>
  <c r="H587" i="11"/>
  <c r="G587" i="11"/>
  <c r="F587" i="11"/>
  <c r="E587" i="11"/>
  <c r="D587" i="11"/>
  <c r="C587" i="11"/>
  <c r="B587" i="11"/>
  <c r="O586" i="11"/>
  <c r="N586" i="11"/>
  <c r="M586" i="11"/>
  <c r="L586" i="11"/>
  <c r="K586" i="11"/>
  <c r="J586" i="11"/>
  <c r="I586" i="11"/>
  <c r="H586" i="11"/>
  <c r="G586" i="11"/>
  <c r="F586" i="11"/>
  <c r="E586" i="11"/>
  <c r="D586" i="11"/>
  <c r="C586" i="11"/>
  <c r="B586" i="11"/>
  <c r="O585" i="11"/>
  <c r="N585" i="11"/>
  <c r="M585" i="11"/>
  <c r="L585" i="11"/>
  <c r="K585" i="11"/>
  <c r="J585" i="11"/>
  <c r="I585" i="11"/>
  <c r="H585" i="11"/>
  <c r="G585" i="11"/>
  <c r="F585" i="11"/>
  <c r="E585" i="11"/>
  <c r="D585" i="11"/>
  <c r="C585" i="11"/>
  <c r="B585" i="11"/>
  <c r="O584" i="11"/>
  <c r="N584" i="11"/>
  <c r="M584" i="11"/>
  <c r="L584" i="11"/>
  <c r="K584" i="11"/>
  <c r="J584" i="11"/>
  <c r="I584" i="11"/>
  <c r="H584" i="11"/>
  <c r="G584" i="11"/>
  <c r="F584" i="11"/>
  <c r="E584" i="11"/>
  <c r="D584" i="11"/>
  <c r="C584" i="11"/>
  <c r="B584" i="11"/>
  <c r="O580" i="11"/>
  <c r="N580" i="11"/>
  <c r="M580" i="11"/>
  <c r="L580" i="11"/>
  <c r="K580" i="11"/>
  <c r="J580" i="11"/>
  <c r="I580" i="11"/>
  <c r="H580" i="11"/>
  <c r="G580" i="11"/>
  <c r="F580" i="11"/>
  <c r="E580" i="11"/>
  <c r="D580" i="11"/>
  <c r="C580" i="11"/>
  <c r="B580" i="11"/>
  <c r="O579" i="11"/>
  <c r="N579" i="11"/>
  <c r="M579" i="11"/>
  <c r="L579" i="11"/>
  <c r="K579" i="11"/>
  <c r="J579" i="11"/>
  <c r="I579" i="11"/>
  <c r="H579" i="11"/>
  <c r="G579" i="11"/>
  <c r="F579" i="11"/>
  <c r="E579" i="11"/>
  <c r="D579" i="11"/>
  <c r="C579" i="11"/>
  <c r="B579" i="11"/>
  <c r="O578" i="11"/>
  <c r="N578" i="11"/>
  <c r="M578" i="11"/>
  <c r="L578" i="11"/>
  <c r="K578" i="11"/>
  <c r="J578" i="11"/>
  <c r="I578" i="11"/>
  <c r="H578" i="11"/>
  <c r="G578" i="11"/>
  <c r="F578" i="11"/>
  <c r="E578" i="11"/>
  <c r="D578" i="11"/>
  <c r="C578" i="11"/>
  <c r="B578" i="11"/>
  <c r="O577" i="11"/>
  <c r="N577" i="11"/>
  <c r="M577" i="11"/>
  <c r="L577" i="11"/>
  <c r="K577" i="11"/>
  <c r="J577" i="11"/>
  <c r="I577" i="11"/>
  <c r="I581" i="11" s="1"/>
  <c r="H577" i="11"/>
  <c r="G577" i="11"/>
  <c r="F577" i="11"/>
  <c r="E577" i="11"/>
  <c r="D577" i="11"/>
  <c r="C577" i="11"/>
  <c r="B577" i="11"/>
  <c r="O566" i="11"/>
  <c r="N566" i="11"/>
  <c r="M566" i="11"/>
  <c r="L566" i="11"/>
  <c r="K566" i="11"/>
  <c r="J566" i="11"/>
  <c r="I566" i="11"/>
  <c r="H566" i="11"/>
  <c r="G566" i="11"/>
  <c r="F566" i="11"/>
  <c r="E566" i="11"/>
  <c r="D566" i="11"/>
  <c r="C566" i="11"/>
  <c r="B566" i="11"/>
  <c r="O565" i="11"/>
  <c r="N565" i="11"/>
  <c r="M565" i="11"/>
  <c r="L565" i="11"/>
  <c r="K565" i="11"/>
  <c r="J565" i="11"/>
  <c r="I565" i="11"/>
  <c r="H565" i="11"/>
  <c r="G565" i="11"/>
  <c r="F565" i="11"/>
  <c r="E565" i="11"/>
  <c r="D565" i="11"/>
  <c r="C565" i="11"/>
  <c r="B565" i="11"/>
  <c r="O564" i="11"/>
  <c r="N564" i="11"/>
  <c r="M564" i="11"/>
  <c r="L564" i="11"/>
  <c r="K564" i="11"/>
  <c r="J564" i="11"/>
  <c r="I564" i="11"/>
  <c r="H564" i="11"/>
  <c r="G564" i="11"/>
  <c r="F564" i="11"/>
  <c r="E564" i="11"/>
  <c r="D564" i="11"/>
  <c r="C564" i="11"/>
  <c r="B564" i="11"/>
  <c r="O563" i="11"/>
  <c r="N563" i="11"/>
  <c r="M563" i="11"/>
  <c r="L563" i="11"/>
  <c r="K563" i="11"/>
  <c r="J563" i="11"/>
  <c r="I563" i="11"/>
  <c r="H563" i="11"/>
  <c r="G563" i="11"/>
  <c r="F563" i="11"/>
  <c r="E563" i="11"/>
  <c r="D563" i="11"/>
  <c r="C563" i="11"/>
  <c r="B563" i="11"/>
  <c r="O543" i="11"/>
  <c r="O535" i="11"/>
  <c r="N535" i="11"/>
  <c r="M535" i="11"/>
  <c r="L535" i="11"/>
  <c r="K535" i="11"/>
  <c r="J535" i="11"/>
  <c r="I535" i="11"/>
  <c r="H535" i="11"/>
  <c r="G535" i="11"/>
  <c r="F535" i="11"/>
  <c r="E535" i="11"/>
  <c r="D535" i="11"/>
  <c r="C535" i="11"/>
  <c r="B535" i="11"/>
  <c r="O534" i="11"/>
  <c r="N534" i="11"/>
  <c r="M534" i="11"/>
  <c r="L534" i="11"/>
  <c r="K534" i="11"/>
  <c r="J534" i="11"/>
  <c r="I534" i="11"/>
  <c r="H534" i="11"/>
  <c r="G534" i="11"/>
  <c r="F534" i="11"/>
  <c r="E534" i="11"/>
  <c r="D534" i="11"/>
  <c r="C534" i="11"/>
  <c r="B534" i="11"/>
  <c r="O533" i="11"/>
  <c r="N533" i="11"/>
  <c r="M533" i="11"/>
  <c r="L533" i="11"/>
  <c r="K533" i="11"/>
  <c r="J533" i="11"/>
  <c r="I533" i="11"/>
  <c r="H533" i="11"/>
  <c r="G533" i="11"/>
  <c r="F533" i="11"/>
  <c r="E533" i="11"/>
  <c r="D533" i="11"/>
  <c r="C533" i="11"/>
  <c r="B533" i="11"/>
  <c r="O532" i="11"/>
  <c r="N532" i="11"/>
  <c r="M532" i="11"/>
  <c r="L532" i="11"/>
  <c r="K532" i="11"/>
  <c r="J532" i="11"/>
  <c r="I532" i="11"/>
  <c r="H532" i="11"/>
  <c r="G532" i="11"/>
  <c r="F532" i="11"/>
  <c r="F536" i="11" s="1"/>
  <c r="E532" i="11"/>
  <c r="D532" i="11"/>
  <c r="C532" i="11"/>
  <c r="B532" i="11"/>
  <c r="O527" i="11"/>
  <c r="N527" i="11"/>
  <c r="M527" i="11"/>
  <c r="L527" i="11"/>
  <c r="K527" i="11"/>
  <c r="J527" i="11"/>
  <c r="I527" i="11"/>
  <c r="H527" i="11"/>
  <c r="G527" i="11"/>
  <c r="F527" i="11"/>
  <c r="E527" i="11"/>
  <c r="D527" i="11"/>
  <c r="C527" i="11"/>
  <c r="B527" i="11"/>
  <c r="O526" i="11"/>
  <c r="N526" i="11"/>
  <c r="M526" i="11"/>
  <c r="L526" i="11"/>
  <c r="K526" i="11"/>
  <c r="J526" i="11"/>
  <c r="I526" i="11"/>
  <c r="H526" i="11"/>
  <c r="G526" i="11"/>
  <c r="F526" i="11"/>
  <c r="E526" i="11"/>
  <c r="D526" i="11"/>
  <c r="C526" i="11"/>
  <c r="B526" i="11"/>
  <c r="O525" i="11"/>
  <c r="N525" i="11"/>
  <c r="M525" i="11"/>
  <c r="L525" i="11"/>
  <c r="K525" i="11"/>
  <c r="J525" i="11"/>
  <c r="I525" i="11"/>
  <c r="H525" i="11"/>
  <c r="G525" i="11"/>
  <c r="F525" i="11"/>
  <c r="E525" i="11"/>
  <c r="D525" i="11"/>
  <c r="C525" i="11"/>
  <c r="B525" i="11"/>
  <c r="O524" i="11"/>
  <c r="N524" i="11"/>
  <c r="M524" i="11"/>
  <c r="L524" i="11"/>
  <c r="K524" i="11"/>
  <c r="J524" i="11"/>
  <c r="I524" i="11"/>
  <c r="H524" i="11"/>
  <c r="G524" i="11"/>
  <c r="F524" i="11"/>
  <c r="E524" i="11"/>
  <c r="D524" i="11"/>
  <c r="C524" i="11"/>
  <c r="B524" i="11"/>
  <c r="O519" i="11"/>
  <c r="N519" i="11"/>
  <c r="M519" i="11"/>
  <c r="L519" i="11"/>
  <c r="K519" i="11"/>
  <c r="J519" i="11"/>
  <c r="I519" i="11"/>
  <c r="H519" i="11"/>
  <c r="G519" i="11"/>
  <c r="F519" i="11"/>
  <c r="E519" i="11"/>
  <c r="D519" i="11"/>
  <c r="C519" i="11"/>
  <c r="B519" i="11"/>
  <c r="O518" i="11"/>
  <c r="N518" i="11"/>
  <c r="M518" i="11"/>
  <c r="L518" i="11"/>
  <c r="K518" i="11"/>
  <c r="J518" i="11"/>
  <c r="I518" i="11"/>
  <c r="H518" i="11"/>
  <c r="G518" i="11"/>
  <c r="F518" i="11"/>
  <c r="E518" i="11"/>
  <c r="D518" i="11"/>
  <c r="C518" i="11"/>
  <c r="B518" i="11"/>
  <c r="O517" i="11"/>
  <c r="N517" i="11"/>
  <c r="M517" i="11"/>
  <c r="L517" i="11"/>
  <c r="K517" i="11"/>
  <c r="J517" i="11"/>
  <c r="I517" i="11"/>
  <c r="H517" i="11"/>
  <c r="G517" i="11"/>
  <c r="F517" i="11"/>
  <c r="E517" i="11"/>
  <c r="D517" i="11"/>
  <c r="C517" i="11"/>
  <c r="B517" i="11"/>
  <c r="O516" i="11"/>
  <c r="N516" i="11"/>
  <c r="M516" i="11"/>
  <c r="M520" i="11" s="1"/>
  <c r="L516" i="11"/>
  <c r="K516" i="11"/>
  <c r="J516" i="11"/>
  <c r="I516" i="11"/>
  <c r="H516" i="11"/>
  <c r="G516" i="11"/>
  <c r="F516" i="11"/>
  <c r="E516" i="11"/>
  <c r="D516" i="11"/>
  <c r="C516" i="11"/>
  <c r="B516" i="11"/>
  <c r="O502" i="11"/>
  <c r="N502" i="11"/>
  <c r="M502" i="11"/>
  <c r="L502" i="11"/>
  <c r="K502" i="11"/>
  <c r="J502" i="11"/>
  <c r="I502" i="11"/>
  <c r="H502" i="11"/>
  <c r="G502" i="11"/>
  <c r="F502" i="11"/>
  <c r="E502" i="11"/>
  <c r="D502" i="11"/>
  <c r="C502" i="11"/>
  <c r="B502" i="11"/>
  <c r="O501" i="11"/>
  <c r="N501" i="11"/>
  <c r="M501" i="11"/>
  <c r="L501" i="11"/>
  <c r="K501" i="11"/>
  <c r="J501" i="11"/>
  <c r="I501" i="11"/>
  <c r="H501" i="11"/>
  <c r="G501" i="11"/>
  <c r="F501" i="11"/>
  <c r="E501" i="11"/>
  <c r="D501" i="11"/>
  <c r="C501" i="11"/>
  <c r="B501" i="11"/>
  <c r="O500" i="11"/>
  <c r="N500" i="11"/>
  <c r="M500" i="11"/>
  <c r="L500" i="11"/>
  <c r="K500" i="11"/>
  <c r="J500" i="11"/>
  <c r="I500" i="11"/>
  <c r="H500" i="11"/>
  <c r="G500" i="11"/>
  <c r="F500" i="11"/>
  <c r="E500" i="11"/>
  <c r="D500" i="11"/>
  <c r="C500" i="11"/>
  <c r="B500" i="11"/>
  <c r="O499" i="11"/>
  <c r="N499" i="11"/>
  <c r="M499" i="11"/>
  <c r="L499" i="11"/>
  <c r="K499" i="11"/>
  <c r="J499" i="11"/>
  <c r="I499" i="11"/>
  <c r="H499" i="11"/>
  <c r="G499" i="11"/>
  <c r="F499" i="11"/>
  <c r="F503" i="11" s="1"/>
  <c r="E499" i="11"/>
  <c r="D499" i="11"/>
  <c r="C499" i="11"/>
  <c r="B499" i="11"/>
  <c r="O495" i="11"/>
  <c r="N495" i="11"/>
  <c r="M495" i="11"/>
  <c r="L495" i="11"/>
  <c r="K495" i="11"/>
  <c r="J495" i="11"/>
  <c r="I495" i="11"/>
  <c r="H495" i="11"/>
  <c r="G495" i="11"/>
  <c r="F495" i="11"/>
  <c r="E495" i="11"/>
  <c r="D495" i="11"/>
  <c r="D496" i="11" s="1"/>
  <c r="C495" i="11"/>
  <c r="B495" i="11"/>
  <c r="O494" i="11"/>
  <c r="N494" i="11"/>
  <c r="M494" i="11"/>
  <c r="L494" i="11"/>
  <c r="K494" i="11"/>
  <c r="J494" i="11"/>
  <c r="I494" i="11"/>
  <c r="H494" i="11"/>
  <c r="G494" i="11"/>
  <c r="F494" i="11"/>
  <c r="E494" i="11"/>
  <c r="D494" i="11"/>
  <c r="C494" i="11"/>
  <c r="B494" i="11"/>
  <c r="O493" i="11"/>
  <c r="N493" i="11"/>
  <c r="M493" i="11"/>
  <c r="L493" i="11"/>
  <c r="K493" i="11"/>
  <c r="J493" i="11"/>
  <c r="I493" i="11"/>
  <c r="H493" i="11"/>
  <c r="G493" i="11"/>
  <c r="F493" i="11"/>
  <c r="E493" i="11"/>
  <c r="D493" i="11"/>
  <c r="C493" i="11"/>
  <c r="B493" i="11"/>
  <c r="O492" i="11"/>
  <c r="N492" i="11"/>
  <c r="M492" i="11"/>
  <c r="L492" i="11"/>
  <c r="K492" i="11"/>
  <c r="J492" i="11"/>
  <c r="I492" i="11"/>
  <c r="H492" i="11"/>
  <c r="G492" i="11"/>
  <c r="F492" i="11"/>
  <c r="E492" i="11"/>
  <c r="D492" i="11"/>
  <c r="C492" i="11"/>
  <c r="B492" i="11"/>
  <c r="O489" i="11"/>
  <c r="N489" i="11"/>
  <c r="M489" i="11"/>
  <c r="L489" i="11"/>
  <c r="K489" i="11"/>
  <c r="J489" i="11"/>
  <c r="I489" i="11"/>
  <c r="H489" i="11"/>
  <c r="G489" i="11"/>
  <c r="F489" i="11"/>
  <c r="E489" i="11"/>
  <c r="D489" i="11"/>
  <c r="C489" i="11"/>
  <c r="B489" i="11"/>
  <c r="O488" i="11"/>
  <c r="N488" i="11"/>
  <c r="M488" i="11"/>
  <c r="L488" i="11"/>
  <c r="K488" i="11"/>
  <c r="J488" i="11"/>
  <c r="I488" i="11"/>
  <c r="H488" i="11"/>
  <c r="G488" i="11"/>
  <c r="F488" i="11"/>
  <c r="E488" i="11"/>
  <c r="D488" i="11"/>
  <c r="C488" i="11"/>
  <c r="B488" i="11"/>
  <c r="O487" i="11"/>
  <c r="N487" i="11"/>
  <c r="M487" i="11"/>
  <c r="L487" i="11"/>
  <c r="K487" i="11"/>
  <c r="J487" i="11"/>
  <c r="I487" i="11"/>
  <c r="H487" i="11"/>
  <c r="G487" i="11"/>
  <c r="F487" i="11"/>
  <c r="E487" i="11"/>
  <c r="D487" i="11"/>
  <c r="C487" i="11"/>
  <c r="B487" i="11"/>
  <c r="O486" i="11"/>
  <c r="N486" i="11"/>
  <c r="M486" i="11"/>
  <c r="L486" i="11"/>
  <c r="K486" i="11"/>
  <c r="J486" i="11"/>
  <c r="J490" i="11" s="1"/>
  <c r="I486" i="11"/>
  <c r="H486" i="11"/>
  <c r="G486" i="11"/>
  <c r="F486" i="11"/>
  <c r="E486" i="11"/>
  <c r="D486" i="11"/>
  <c r="C486" i="11"/>
  <c r="B486" i="11"/>
  <c r="O483" i="11"/>
  <c r="N483" i="11"/>
  <c r="M483" i="11"/>
  <c r="L483" i="11"/>
  <c r="K483" i="11"/>
  <c r="J483" i="11"/>
  <c r="I483" i="11"/>
  <c r="H483" i="11"/>
  <c r="G483" i="11"/>
  <c r="F483" i="11"/>
  <c r="E483" i="11"/>
  <c r="D483" i="11"/>
  <c r="C483" i="11"/>
  <c r="B483" i="11"/>
  <c r="O482" i="11"/>
  <c r="N482" i="11"/>
  <c r="M482" i="11"/>
  <c r="L482" i="11"/>
  <c r="K482" i="11"/>
  <c r="J482" i="11"/>
  <c r="I482" i="11"/>
  <c r="H482" i="11"/>
  <c r="G482" i="11"/>
  <c r="F482" i="11"/>
  <c r="E482" i="11"/>
  <c r="D482" i="11"/>
  <c r="C482" i="11"/>
  <c r="B482" i="11"/>
  <c r="O481" i="11"/>
  <c r="O484" i="11" s="1"/>
  <c r="N481" i="11"/>
  <c r="M481" i="11"/>
  <c r="L481" i="11"/>
  <c r="K481" i="11"/>
  <c r="J481" i="11"/>
  <c r="I481" i="11"/>
  <c r="H481" i="11"/>
  <c r="G481" i="11"/>
  <c r="F481" i="11"/>
  <c r="E481" i="11"/>
  <c r="D481" i="11"/>
  <c r="C481" i="11"/>
  <c r="B481" i="11"/>
  <c r="O480" i="11"/>
  <c r="N480" i="11"/>
  <c r="M480" i="11"/>
  <c r="L480" i="11"/>
  <c r="K480" i="11"/>
  <c r="J480" i="11"/>
  <c r="I480" i="11"/>
  <c r="H480" i="11"/>
  <c r="H484" i="11" s="1"/>
  <c r="G480" i="11"/>
  <c r="F480" i="11"/>
  <c r="E480" i="11"/>
  <c r="E484" i="11" s="1"/>
  <c r="D480" i="11"/>
  <c r="C480" i="11"/>
  <c r="B480" i="11"/>
  <c r="O477" i="11"/>
  <c r="N477" i="11"/>
  <c r="M477" i="11"/>
  <c r="L477" i="11"/>
  <c r="K477" i="11"/>
  <c r="J477" i="11"/>
  <c r="I477" i="11"/>
  <c r="H477" i="11"/>
  <c r="G477" i="11"/>
  <c r="F477" i="11"/>
  <c r="E477" i="11"/>
  <c r="D477" i="11"/>
  <c r="C477" i="11"/>
  <c r="B477" i="11"/>
  <c r="O476" i="11"/>
  <c r="N476" i="11"/>
  <c r="M476" i="11"/>
  <c r="L476" i="11"/>
  <c r="K476" i="11"/>
  <c r="J476" i="11"/>
  <c r="I476" i="11"/>
  <c r="H476" i="11"/>
  <c r="G476" i="11"/>
  <c r="F476" i="11"/>
  <c r="E476" i="11"/>
  <c r="D476" i="11"/>
  <c r="C476" i="11"/>
  <c r="B476" i="11"/>
  <c r="O475" i="11"/>
  <c r="N475" i="11"/>
  <c r="M475" i="11"/>
  <c r="L475" i="11"/>
  <c r="K475" i="11"/>
  <c r="J475" i="11"/>
  <c r="I475" i="11"/>
  <c r="H475" i="11"/>
  <c r="G475" i="11"/>
  <c r="F475" i="11"/>
  <c r="E475" i="11"/>
  <c r="D475" i="11"/>
  <c r="C475" i="11"/>
  <c r="B475" i="11"/>
  <c r="O474" i="11"/>
  <c r="N474" i="11"/>
  <c r="M474" i="11"/>
  <c r="L474" i="11"/>
  <c r="K474" i="11"/>
  <c r="J474" i="11"/>
  <c r="I474" i="11"/>
  <c r="H474" i="11"/>
  <c r="G474" i="11"/>
  <c r="F474" i="11"/>
  <c r="E474" i="11"/>
  <c r="D474" i="11"/>
  <c r="C474" i="11"/>
  <c r="B474" i="11"/>
  <c r="O471" i="11"/>
  <c r="N471" i="11"/>
  <c r="M471" i="11"/>
  <c r="L471" i="11"/>
  <c r="K471" i="11"/>
  <c r="J471" i="11"/>
  <c r="I471" i="11"/>
  <c r="H471" i="11"/>
  <c r="G471" i="11"/>
  <c r="F471" i="11"/>
  <c r="E471" i="11"/>
  <c r="D471" i="11"/>
  <c r="C471" i="11"/>
  <c r="B471" i="11"/>
  <c r="O470" i="11"/>
  <c r="N470" i="11"/>
  <c r="M470" i="11"/>
  <c r="L470" i="11"/>
  <c r="K470" i="11"/>
  <c r="J470" i="11"/>
  <c r="I470" i="11"/>
  <c r="H470" i="11"/>
  <c r="G470" i="11"/>
  <c r="F470" i="11"/>
  <c r="E470" i="11"/>
  <c r="D470" i="11"/>
  <c r="C470" i="11"/>
  <c r="B470" i="11"/>
  <c r="O469" i="11"/>
  <c r="N469" i="11"/>
  <c r="M469" i="11"/>
  <c r="L469" i="11"/>
  <c r="K469" i="11"/>
  <c r="J469" i="11"/>
  <c r="I469" i="11"/>
  <c r="H469" i="11"/>
  <c r="G469" i="11"/>
  <c r="F469" i="11"/>
  <c r="E469" i="11"/>
  <c r="D469" i="11"/>
  <c r="C469" i="11"/>
  <c r="B469" i="11"/>
  <c r="O468" i="11"/>
  <c r="N468" i="11"/>
  <c r="M468" i="11"/>
  <c r="L468" i="11"/>
  <c r="K468" i="11"/>
  <c r="J468" i="11"/>
  <c r="I468" i="11"/>
  <c r="H468" i="11"/>
  <c r="G468" i="11"/>
  <c r="F468" i="11"/>
  <c r="E468" i="11"/>
  <c r="D468" i="11"/>
  <c r="C468" i="11"/>
  <c r="B468" i="11"/>
  <c r="O464" i="11"/>
  <c r="O510" i="11" s="1"/>
  <c r="N464" i="11"/>
  <c r="N510" i="11" s="1"/>
  <c r="M464" i="11"/>
  <c r="M510" i="11" s="1"/>
  <c r="L464" i="11"/>
  <c r="L510" i="11" s="1"/>
  <c r="K464" i="11"/>
  <c r="K510" i="11" s="1"/>
  <c r="J464" i="11"/>
  <c r="J510" i="11" s="1"/>
  <c r="I464" i="11"/>
  <c r="I510" i="11" s="1"/>
  <c r="H464" i="11"/>
  <c r="H510" i="11" s="1"/>
  <c r="G464" i="11"/>
  <c r="G510" i="11" s="1"/>
  <c r="F464" i="11"/>
  <c r="E464" i="11"/>
  <c r="D464" i="11"/>
  <c r="D510" i="11" s="1"/>
  <c r="C464" i="11"/>
  <c r="C510" i="11" s="1"/>
  <c r="B464" i="11"/>
  <c r="B510" i="11" s="1"/>
  <c r="O463" i="11"/>
  <c r="O509" i="11" s="1"/>
  <c r="N463" i="11"/>
  <c r="N509" i="11" s="1"/>
  <c r="M463" i="11"/>
  <c r="M509" i="11" s="1"/>
  <c r="L463" i="11"/>
  <c r="L509" i="11" s="1"/>
  <c r="K463" i="11"/>
  <c r="J463" i="11"/>
  <c r="J509" i="11" s="1"/>
  <c r="I463" i="11"/>
  <c r="I509" i="11" s="1"/>
  <c r="H463" i="11"/>
  <c r="G463" i="11"/>
  <c r="F463" i="11"/>
  <c r="F509" i="11" s="1"/>
  <c r="E463" i="11"/>
  <c r="E509" i="11" s="1"/>
  <c r="D463" i="11"/>
  <c r="D509" i="11" s="1"/>
  <c r="C463" i="11"/>
  <c r="C509" i="11" s="1"/>
  <c r="B463" i="11"/>
  <c r="B509" i="11" s="1"/>
  <c r="O462" i="11"/>
  <c r="O508" i="11" s="1"/>
  <c r="N462" i="11"/>
  <c r="N508" i="11" s="1"/>
  <c r="M462" i="11"/>
  <c r="L462" i="11"/>
  <c r="L508" i="11" s="1"/>
  <c r="K462" i="11"/>
  <c r="K508" i="11" s="1"/>
  <c r="J462" i="11"/>
  <c r="I462" i="11"/>
  <c r="H462" i="11"/>
  <c r="H508" i="11" s="1"/>
  <c r="G462" i="11"/>
  <c r="G508" i="11" s="1"/>
  <c r="F462" i="11"/>
  <c r="F508" i="11" s="1"/>
  <c r="E462" i="11"/>
  <c r="E508" i="11" s="1"/>
  <c r="D462" i="11"/>
  <c r="D508" i="11" s="1"/>
  <c r="C462" i="11"/>
  <c r="C508" i="11" s="1"/>
  <c r="B462" i="11"/>
  <c r="B508" i="11" s="1"/>
  <c r="O461" i="11"/>
  <c r="O507" i="11" s="1"/>
  <c r="N461" i="11"/>
  <c r="N507" i="11" s="1"/>
  <c r="M461" i="11"/>
  <c r="M507" i="11" s="1"/>
  <c r="L461" i="11"/>
  <c r="K461" i="11"/>
  <c r="J461" i="11"/>
  <c r="J507" i="11" s="1"/>
  <c r="I461" i="11"/>
  <c r="H461" i="11"/>
  <c r="G461" i="11"/>
  <c r="G507" i="11" s="1"/>
  <c r="F461" i="11"/>
  <c r="F507" i="11" s="1"/>
  <c r="E461" i="11"/>
  <c r="E507" i="11" s="1"/>
  <c r="D461" i="11"/>
  <c r="D507" i="11" s="1"/>
  <c r="C461" i="11"/>
  <c r="C507" i="11" s="1"/>
  <c r="B461" i="11"/>
  <c r="B507" i="11" s="1"/>
  <c r="O457" i="11"/>
  <c r="O648" i="11" s="1"/>
  <c r="N457" i="11"/>
  <c r="N648" i="11" s="1"/>
  <c r="N655" i="11" s="1"/>
  <c r="M457" i="11"/>
  <c r="M648" i="11" s="1"/>
  <c r="M655" i="11" s="1"/>
  <c r="L457" i="11"/>
  <c r="L648" i="11" s="1"/>
  <c r="L655" i="11" s="1"/>
  <c r="K457" i="11"/>
  <c r="K648" i="11" s="1"/>
  <c r="K655" i="11" s="1"/>
  <c r="J457" i="11"/>
  <c r="J648" i="11" s="1"/>
  <c r="J655" i="11" s="1"/>
  <c r="I457" i="11"/>
  <c r="I648" i="11" s="1"/>
  <c r="I655" i="11" s="1"/>
  <c r="H457" i="11"/>
  <c r="H648" i="11" s="1"/>
  <c r="H655" i="11" s="1"/>
  <c r="G457" i="11"/>
  <c r="G648" i="11" s="1"/>
  <c r="G655" i="11" s="1"/>
  <c r="F457" i="11"/>
  <c r="F648" i="11" s="1"/>
  <c r="F655" i="11" s="1"/>
  <c r="E457" i="11"/>
  <c r="E648" i="11" s="1"/>
  <c r="E655" i="11" s="1"/>
  <c r="D457" i="11"/>
  <c r="D648" i="11" s="1"/>
  <c r="D655" i="11" s="1"/>
  <c r="C457" i="11"/>
  <c r="C648" i="11" s="1"/>
  <c r="C655" i="11" s="1"/>
  <c r="B457" i="11"/>
  <c r="B648" i="11" s="1"/>
  <c r="B655" i="11" s="1"/>
  <c r="O456" i="11"/>
  <c r="N456" i="11"/>
  <c r="M456" i="11"/>
  <c r="L456" i="11"/>
  <c r="K456" i="11"/>
  <c r="J456" i="11"/>
  <c r="I456" i="11"/>
  <c r="H456" i="11"/>
  <c r="G456" i="11"/>
  <c r="F456" i="11"/>
  <c r="E456" i="11"/>
  <c r="D456" i="11"/>
  <c r="C456" i="11"/>
  <c r="B456" i="11"/>
  <c r="O455" i="11"/>
  <c r="N455" i="11"/>
  <c r="M455" i="11"/>
  <c r="L455" i="11"/>
  <c r="K455" i="11"/>
  <c r="J455" i="11"/>
  <c r="I455" i="11"/>
  <c r="H455" i="11"/>
  <c r="G455" i="11"/>
  <c r="F455" i="11"/>
  <c r="E455" i="11"/>
  <c r="D455" i="11"/>
  <c r="C455" i="11"/>
  <c r="B455" i="11"/>
  <c r="O454" i="11"/>
  <c r="N454" i="11"/>
  <c r="M454" i="11"/>
  <c r="L454" i="11"/>
  <c r="K454" i="11"/>
  <c r="J454" i="11"/>
  <c r="I454" i="11"/>
  <c r="H454" i="11"/>
  <c r="G454" i="11"/>
  <c r="F454" i="11"/>
  <c r="E454" i="11"/>
  <c r="D454" i="11"/>
  <c r="C454" i="11"/>
  <c r="B454" i="11"/>
  <c r="O451" i="11"/>
  <c r="N451" i="11"/>
  <c r="M451" i="11"/>
  <c r="L451" i="11"/>
  <c r="K451" i="11"/>
  <c r="J451" i="11"/>
  <c r="I451" i="11"/>
  <c r="H451" i="11"/>
  <c r="G451" i="11"/>
  <c r="F451" i="11"/>
  <c r="E451" i="11"/>
  <c r="D451" i="11"/>
  <c r="C451" i="11"/>
  <c r="B451" i="11"/>
  <c r="O450" i="11"/>
  <c r="N450" i="11"/>
  <c r="M450" i="11"/>
  <c r="L450" i="11"/>
  <c r="K450" i="11"/>
  <c r="J450" i="11"/>
  <c r="I450" i="11"/>
  <c r="H450" i="11"/>
  <c r="G450" i="11"/>
  <c r="F450" i="11"/>
  <c r="E450" i="11"/>
  <c r="D450" i="11"/>
  <c r="C450" i="11"/>
  <c r="B450" i="11"/>
  <c r="O449" i="11"/>
  <c r="N449" i="11"/>
  <c r="M449" i="11"/>
  <c r="L449" i="11"/>
  <c r="K449" i="11"/>
  <c r="J449" i="11"/>
  <c r="I449" i="11"/>
  <c r="H449" i="11"/>
  <c r="G449" i="11"/>
  <c r="F449" i="11"/>
  <c r="E449" i="11"/>
  <c r="D449" i="11"/>
  <c r="C449" i="11"/>
  <c r="B449" i="11"/>
  <c r="O448" i="11"/>
  <c r="N448" i="11"/>
  <c r="M448" i="11"/>
  <c r="L448" i="11"/>
  <c r="K448" i="11"/>
  <c r="J448" i="11"/>
  <c r="I448" i="11"/>
  <c r="H448" i="11"/>
  <c r="G448" i="11"/>
  <c r="F448" i="11"/>
  <c r="E448" i="11"/>
  <c r="D448" i="11"/>
  <c r="C448" i="11"/>
  <c r="B448" i="11"/>
  <c r="O444" i="11"/>
  <c r="N444" i="11"/>
  <c r="M444" i="11"/>
  <c r="L444" i="11"/>
  <c r="K444" i="11"/>
  <c r="J444" i="11"/>
  <c r="I444" i="11"/>
  <c r="H444" i="11"/>
  <c r="G444" i="11"/>
  <c r="F444" i="11"/>
  <c r="E444" i="11"/>
  <c r="D444" i="11"/>
  <c r="C444" i="11"/>
  <c r="B444" i="11"/>
  <c r="O443" i="11"/>
  <c r="N443" i="11"/>
  <c r="M443" i="11"/>
  <c r="L443" i="11"/>
  <c r="K443" i="11"/>
  <c r="J443" i="11"/>
  <c r="I443" i="11"/>
  <c r="H443" i="11"/>
  <c r="G443" i="11"/>
  <c r="F443" i="11"/>
  <c r="E443" i="11"/>
  <c r="D443" i="11"/>
  <c r="C443" i="11"/>
  <c r="B443" i="11"/>
  <c r="O442" i="11"/>
  <c r="N442" i="11"/>
  <c r="M442" i="11"/>
  <c r="L442" i="11"/>
  <c r="K442" i="11"/>
  <c r="J442" i="11"/>
  <c r="I442" i="11"/>
  <c r="H442" i="11"/>
  <c r="G442" i="11"/>
  <c r="F442" i="11"/>
  <c r="E442" i="11"/>
  <c r="D442" i="11"/>
  <c r="C442" i="11"/>
  <c r="B442" i="11"/>
  <c r="O441" i="11"/>
  <c r="N441" i="11"/>
  <c r="M441" i="11"/>
  <c r="L441" i="11"/>
  <c r="K441" i="11"/>
  <c r="J441" i="11"/>
  <c r="I441" i="11"/>
  <c r="H441" i="11"/>
  <c r="G441" i="11"/>
  <c r="F441" i="11"/>
  <c r="E441" i="11"/>
  <c r="D441" i="11"/>
  <c r="C441" i="11"/>
  <c r="B441" i="11"/>
  <c r="O438" i="11"/>
  <c r="N438" i="11"/>
  <c r="M438" i="11"/>
  <c r="L438" i="11"/>
  <c r="K438" i="11"/>
  <c r="J438" i="11"/>
  <c r="I438" i="11"/>
  <c r="H438" i="11"/>
  <c r="G438" i="11"/>
  <c r="F438" i="11"/>
  <c r="E438" i="11"/>
  <c r="D438" i="11"/>
  <c r="C438" i="11"/>
  <c r="B438" i="11"/>
  <c r="O437" i="11"/>
  <c r="N437" i="11"/>
  <c r="M437" i="11"/>
  <c r="L437" i="11"/>
  <c r="K437" i="11"/>
  <c r="J437" i="11"/>
  <c r="I437" i="11"/>
  <c r="H437" i="11"/>
  <c r="G437" i="11"/>
  <c r="F437" i="11"/>
  <c r="E437" i="11"/>
  <c r="D437" i="11"/>
  <c r="C437" i="11"/>
  <c r="B437" i="11"/>
  <c r="O436" i="11"/>
  <c r="N436" i="11"/>
  <c r="M436" i="11"/>
  <c r="L436" i="11"/>
  <c r="K436" i="11"/>
  <c r="J436" i="11"/>
  <c r="I436" i="11"/>
  <c r="H436" i="11"/>
  <c r="G436" i="11"/>
  <c r="F436" i="11"/>
  <c r="E436" i="11"/>
  <c r="D436" i="11"/>
  <c r="C436" i="11"/>
  <c r="B436" i="11"/>
  <c r="O435" i="11"/>
  <c r="N435" i="11"/>
  <c r="M435" i="11"/>
  <c r="L435" i="11"/>
  <c r="K435" i="11"/>
  <c r="J435" i="11"/>
  <c r="I435" i="11"/>
  <c r="H435" i="11"/>
  <c r="G435" i="11"/>
  <c r="F435" i="11"/>
  <c r="E435" i="11"/>
  <c r="D435" i="11"/>
  <c r="C435" i="11"/>
  <c r="B435" i="11"/>
  <c r="O414" i="11"/>
  <c r="N414" i="11"/>
  <c r="M414" i="11"/>
  <c r="L414" i="11"/>
  <c r="K414" i="11"/>
  <c r="J414" i="11"/>
  <c r="I414" i="11"/>
  <c r="H414" i="11"/>
  <c r="G414" i="11"/>
  <c r="F414" i="11"/>
  <c r="E414" i="11"/>
  <c r="D414" i="11"/>
  <c r="C414" i="11"/>
  <c r="B414" i="11"/>
  <c r="O413" i="11"/>
  <c r="N413" i="11"/>
  <c r="M413" i="11"/>
  <c r="L413" i="11"/>
  <c r="K413" i="11"/>
  <c r="J413" i="11"/>
  <c r="I413" i="11"/>
  <c r="H413" i="11"/>
  <c r="G413" i="11"/>
  <c r="F413" i="11"/>
  <c r="E413" i="11"/>
  <c r="D413" i="11"/>
  <c r="C413" i="11"/>
  <c r="B413" i="11"/>
  <c r="O412" i="11"/>
  <c r="N412" i="11"/>
  <c r="M412" i="11"/>
  <c r="L412" i="11"/>
  <c r="K412" i="11"/>
  <c r="J412" i="11"/>
  <c r="I412" i="11"/>
  <c r="H412" i="11"/>
  <c r="G412" i="11"/>
  <c r="F412" i="11"/>
  <c r="E412" i="11"/>
  <c r="D412" i="11"/>
  <c r="C412" i="11"/>
  <c r="B412" i="11"/>
  <c r="O411" i="11"/>
  <c r="N411" i="11"/>
  <c r="M411" i="11"/>
  <c r="L411" i="11"/>
  <c r="K411" i="11"/>
  <c r="J411" i="11"/>
  <c r="I411" i="11"/>
  <c r="H411" i="11"/>
  <c r="G411" i="11"/>
  <c r="F411" i="11"/>
  <c r="E411" i="11"/>
  <c r="D411" i="11"/>
  <c r="C411" i="11"/>
  <c r="B411" i="11"/>
  <c r="O408" i="11"/>
  <c r="N408" i="11"/>
  <c r="M408" i="11"/>
  <c r="L408" i="11"/>
  <c r="K408" i="11"/>
  <c r="J408" i="11"/>
  <c r="I408" i="11"/>
  <c r="H408" i="11"/>
  <c r="G408" i="11"/>
  <c r="F408" i="11"/>
  <c r="E408" i="11"/>
  <c r="D408" i="11"/>
  <c r="C408" i="11"/>
  <c r="B408" i="11"/>
  <c r="O407" i="11"/>
  <c r="N407" i="11"/>
  <c r="M407" i="11"/>
  <c r="L407" i="11"/>
  <c r="K407" i="11"/>
  <c r="J407" i="11"/>
  <c r="I407" i="11"/>
  <c r="H407" i="11"/>
  <c r="G407" i="11"/>
  <c r="F407" i="11"/>
  <c r="E407" i="11"/>
  <c r="D407" i="11"/>
  <c r="C407" i="11"/>
  <c r="B407" i="11"/>
  <c r="O406" i="11"/>
  <c r="N406" i="11"/>
  <c r="M406" i="11"/>
  <c r="L406" i="11"/>
  <c r="K406" i="11"/>
  <c r="J406" i="11"/>
  <c r="I406" i="11"/>
  <c r="H406" i="11"/>
  <c r="G406" i="11"/>
  <c r="F406" i="11"/>
  <c r="E406" i="11"/>
  <c r="D406" i="11"/>
  <c r="C406" i="11"/>
  <c r="B406" i="11"/>
  <c r="O405" i="11"/>
  <c r="N405" i="11"/>
  <c r="M405" i="11"/>
  <c r="L405" i="11"/>
  <c r="K405" i="11"/>
  <c r="J405" i="11"/>
  <c r="I405" i="11"/>
  <c r="H405" i="11"/>
  <c r="G405" i="11"/>
  <c r="F405" i="11"/>
  <c r="E405" i="11"/>
  <c r="D405" i="11"/>
  <c r="C405" i="11"/>
  <c r="B405" i="11"/>
  <c r="O402" i="11"/>
  <c r="N402" i="11"/>
  <c r="N415" i="11" s="1"/>
  <c r="M402" i="11"/>
  <c r="M445" i="11" s="1"/>
  <c r="L402" i="11"/>
  <c r="K402" i="11"/>
  <c r="J402" i="11"/>
  <c r="I402" i="11"/>
  <c r="I409" i="11" s="1"/>
  <c r="H402" i="11"/>
  <c r="H458" i="11" s="1"/>
  <c r="G402" i="11"/>
  <c r="F402" i="11"/>
  <c r="F452" i="11" s="1"/>
  <c r="E402" i="11"/>
  <c r="E415" i="11" s="1"/>
  <c r="D402" i="11"/>
  <c r="D445" i="11" s="1"/>
  <c r="C402" i="11"/>
  <c r="B402" i="11"/>
  <c r="B439" i="11" s="1"/>
  <c r="O401" i="11"/>
  <c r="N401" i="11"/>
  <c r="M401" i="11"/>
  <c r="L401" i="11"/>
  <c r="K401" i="11"/>
  <c r="J401" i="11"/>
  <c r="I401" i="11"/>
  <c r="H401" i="11"/>
  <c r="G401" i="11"/>
  <c r="F401" i="11"/>
  <c r="E401" i="11"/>
  <c r="D401" i="11"/>
  <c r="C401" i="11"/>
  <c r="B401" i="11"/>
  <c r="O400" i="11"/>
  <c r="N400" i="11"/>
  <c r="M400" i="11"/>
  <c r="L400" i="11"/>
  <c r="K400" i="11"/>
  <c r="J400" i="11"/>
  <c r="I400" i="11"/>
  <c r="H400" i="11"/>
  <c r="G400" i="11"/>
  <c r="F400" i="11"/>
  <c r="E400" i="11"/>
  <c r="D400" i="11"/>
  <c r="C400" i="11"/>
  <c r="B400" i="11"/>
  <c r="O399" i="11"/>
  <c r="N399" i="11"/>
  <c r="M399" i="11"/>
  <c r="L399" i="11"/>
  <c r="K399" i="11"/>
  <c r="J399" i="11"/>
  <c r="I399" i="11"/>
  <c r="H399" i="11"/>
  <c r="G399" i="11"/>
  <c r="F399" i="11"/>
  <c r="E399" i="11"/>
  <c r="D399" i="11"/>
  <c r="C399" i="11"/>
  <c r="B399" i="11"/>
  <c r="O396" i="11"/>
  <c r="O397" i="11" s="1"/>
  <c r="N396" i="11"/>
  <c r="N397" i="11" s="1"/>
  <c r="M396" i="11"/>
  <c r="M397" i="11" s="1"/>
  <c r="L396" i="11"/>
  <c r="L397" i="11" s="1"/>
  <c r="K396" i="11"/>
  <c r="J396" i="11"/>
  <c r="I396" i="11"/>
  <c r="I397" i="11" s="1"/>
  <c r="H396" i="11"/>
  <c r="G396" i="11"/>
  <c r="F396" i="11"/>
  <c r="E396" i="11"/>
  <c r="E397" i="11" s="1"/>
  <c r="D396" i="11"/>
  <c r="D397" i="11" s="1"/>
  <c r="C396" i="11"/>
  <c r="C397" i="11" s="1"/>
  <c r="B396" i="11"/>
  <c r="B397" i="11" s="1"/>
  <c r="O395" i="11"/>
  <c r="N395" i="11"/>
  <c r="M395" i="11"/>
  <c r="L395" i="11"/>
  <c r="K395" i="11"/>
  <c r="J395" i="11"/>
  <c r="I395" i="11"/>
  <c r="H395" i="11"/>
  <c r="G395" i="11"/>
  <c r="F395" i="11"/>
  <c r="E395" i="11"/>
  <c r="D395" i="11"/>
  <c r="C395" i="11"/>
  <c r="B395" i="11"/>
  <c r="O394" i="11"/>
  <c r="N394" i="11"/>
  <c r="M394" i="11"/>
  <c r="L394" i="11"/>
  <c r="K394" i="11"/>
  <c r="J394" i="11"/>
  <c r="I394" i="11"/>
  <c r="H394" i="11"/>
  <c r="G394" i="11"/>
  <c r="F394" i="11"/>
  <c r="E394" i="11"/>
  <c r="D394" i="11"/>
  <c r="C394" i="11"/>
  <c r="B394" i="11"/>
  <c r="O393" i="11"/>
  <c r="N393" i="11"/>
  <c r="M393" i="11"/>
  <c r="L393" i="11"/>
  <c r="K393" i="11"/>
  <c r="J393" i="11"/>
  <c r="I393" i="11"/>
  <c r="H393" i="11"/>
  <c r="G393" i="11"/>
  <c r="F393" i="11"/>
  <c r="E393" i="11"/>
  <c r="D393" i="11"/>
  <c r="C393" i="11"/>
  <c r="B393" i="11"/>
  <c r="O390" i="11"/>
  <c r="O391" i="11" s="1"/>
  <c r="N390" i="11"/>
  <c r="N391" i="11" s="1"/>
  <c r="M390" i="11"/>
  <c r="M391" i="11" s="1"/>
  <c r="L390" i="11"/>
  <c r="L391" i="11" s="1"/>
  <c r="K390" i="11"/>
  <c r="K391" i="11" s="1"/>
  <c r="J390" i="11"/>
  <c r="J391" i="11" s="1"/>
  <c r="I390" i="11"/>
  <c r="I391" i="11" s="1"/>
  <c r="H390" i="11"/>
  <c r="H391" i="11" s="1"/>
  <c r="G390" i="11"/>
  <c r="F390" i="11"/>
  <c r="E390" i="11"/>
  <c r="D390" i="11"/>
  <c r="C390" i="11"/>
  <c r="C391" i="11" s="1"/>
  <c r="B390" i="11"/>
  <c r="B391" i="11" s="1"/>
  <c r="O389" i="11"/>
  <c r="N389" i="11"/>
  <c r="M389" i="11"/>
  <c r="L389" i="11"/>
  <c r="K389" i="11"/>
  <c r="J389" i="11"/>
  <c r="I389" i="11"/>
  <c r="H389" i="11"/>
  <c r="G389" i="11"/>
  <c r="F389" i="11"/>
  <c r="E389" i="11"/>
  <c r="D389" i="11"/>
  <c r="C389" i="11"/>
  <c r="B389" i="11"/>
  <c r="O388" i="11"/>
  <c r="N388" i="11"/>
  <c r="M388" i="11"/>
  <c r="L388" i="11"/>
  <c r="K388" i="11"/>
  <c r="J388" i="11"/>
  <c r="I388" i="11"/>
  <c r="H388" i="11"/>
  <c r="G388" i="11"/>
  <c r="F388" i="11"/>
  <c r="E388" i="11"/>
  <c r="D388" i="11"/>
  <c r="C388" i="11"/>
  <c r="B388" i="11"/>
  <c r="O387" i="11"/>
  <c r="N387" i="11"/>
  <c r="M387" i="11"/>
  <c r="L387" i="11"/>
  <c r="K387" i="11"/>
  <c r="J387" i="11"/>
  <c r="I387" i="11"/>
  <c r="H387" i="11"/>
  <c r="G387" i="11"/>
  <c r="F387" i="11"/>
  <c r="E387" i="11"/>
  <c r="D387" i="11"/>
  <c r="C387" i="11"/>
  <c r="B387" i="11"/>
  <c r="O384" i="11"/>
  <c r="O385" i="11" s="1"/>
  <c r="N384" i="11"/>
  <c r="N385" i="11" s="1"/>
  <c r="M384" i="11"/>
  <c r="M385" i="11" s="1"/>
  <c r="L384" i="11"/>
  <c r="L385" i="11" s="1"/>
  <c r="K384" i="11"/>
  <c r="K385" i="11" s="1"/>
  <c r="J384" i="11"/>
  <c r="I384" i="11"/>
  <c r="I385" i="11" s="1"/>
  <c r="H384" i="11"/>
  <c r="H385" i="11" s="1"/>
  <c r="G384" i="11"/>
  <c r="F384" i="11"/>
  <c r="E384" i="11"/>
  <c r="E385" i="11" s="1"/>
  <c r="D384" i="11"/>
  <c r="C384" i="11"/>
  <c r="C385" i="11" s="1"/>
  <c r="B384" i="11"/>
  <c r="B385" i="11" s="1"/>
  <c r="O383" i="11"/>
  <c r="N383" i="11"/>
  <c r="M383" i="11"/>
  <c r="L383" i="11"/>
  <c r="K383" i="11"/>
  <c r="J383" i="11"/>
  <c r="I383" i="11"/>
  <c r="H383" i="11"/>
  <c r="G383" i="11"/>
  <c r="F383" i="11"/>
  <c r="E383" i="11"/>
  <c r="D383" i="11"/>
  <c r="C383" i="11"/>
  <c r="B383" i="11"/>
  <c r="O382" i="11"/>
  <c r="N382" i="11"/>
  <c r="M382" i="11"/>
  <c r="L382" i="11"/>
  <c r="K382" i="11"/>
  <c r="J382" i="11"/>
  <c r="I382" i="11"/>
  <c r="H382" i="11"/>
  <c r="G382" i="11"/>
  <c r="F382" i="11"/>
  <c r="E382" i="11"/>
  <c r="D382" i="11"/>
  <c r="C382" i="11"/>
  <c r="B382" i="11"/>
  <c r="O381" i="11"/>
  <c r="N381" i="11"/>
  <c r="M381" i="11"/>
  <c r="L381" i="11"/>
  <c r="K381" i="11"/>
  <c r="J381" i="11"/>
  <c r="I381" i="11"/>
  <c r="H381" i="11"/>
  <c r="G381" i="11"/>
  <c r="F381" i="11"/>
  <c r="E381" i="11"/>
  <c r="D381" i="11"/>
  <c r="C381" i="11"/>
  <c r="B381" i="11"/>
  <c r="B379" i="11"/>
  <c r="O378" i="11"/>
  <c r="N378" i="11"/>
  <c r="N379" i="11" s="1"/>
  <c r="M378" i="11"/>
  <c r="M379" i="11" s="1"/>
  <c r="L378" i="11"/>
  <c r="L379" i="11" s="1"/>
  <c r="K378" i="11"/>
  <c r="J378" i="11"/>
  <c r="I378" i="11"/>
  <c r="I379" i="11" s="1"/>
  <c r="H378" i="11"/>
  <c r="G378" i="11"/>
  <c r="F378" i="11"/>
  <c r="F379" i="11" s="1"/>
  <c r="E378" i="11"/>
  <c r="E379" i="11" s="1"/>
  <c r="D378" i="11"/>
  <c r="C378" i="11"/>
  <c r="B378" i="11"/>
  <c r="O377" i="11"/>
  <c r="N377" i="11"/>
  <c r="M377" i="11"/>
  <c r="L377" i="11"/>
  <c r="K377" i="11"/>
  <c r="J377" i="11"/>
  <c r="I377" i="11"/>
  <c r="H377" i="11"/>
  <c r="G377" i="11"/>
  <c r="F377" i="11"/>
  <c r="E377" i="11"/>
  <c r="D377" i="11"/>
  <c r="C377" i="11"/>
  <c r="B377" i="11"/>
  <c r="O376" i="11"/>
  <c r="N376" i="11"/>
  <c r="M376" i="11"/>
  <c r="L376" i="11"/>
  <c r="K376" i="11"/>
  <c r="J376" i="11"/>
  <c r="I376" i="11"/>
  <c r="H376" i="11"/>
  <c r="G376" i="11"/>
  <c r="F376" i="11"/>
  <c r="E376" i="11"/>
  <c r="D376" i="11"/>
  <c r="C376" i="11"/>
  <c r="B376" i="11"/>
  <c r="O375" i="11"/>
  <c r="N375" i="11"/>
  <c r="M375" i="11"/>
  <c r="L375" i="11"/>
  <c r="K375" i="11"/>
  <c r="J375" i="11"/>
  <c r="I375" i="11"/>
  <c r="H375" i="11"/>
  <c r="G375" i="11"/>
  <c r="F375" i="11"/>
  <c r="E375" i="11"/>
  <c r="D375" i="11"/>
  <c r="C375" i="11"/>
  <c r="B375" i="11"/>
  <c r="O372" i="11"/>
  <c r="O373" i="11" s="1"/>
  <c r="N372" i="11"/>
  <c r="N373" i="11" s="1"/>
  <c r="M372" i="11"/>
  <c r="M373" i="11" s="1"/>
  <c r="L372" i="11"/>
  <c r="L373" i="11" s="1"/>
  <c r="K372" i="11"/>
  <c r="K373" i="11" s="1"/>
  <c r="J372" i="11"/>
  <c r="I372" i="11"/>
  <c r="I373" i="11" s="1"/>
  <c r="H372" i="11"/>
  <c r="H373" i="11" s="1"/>
  <c r="G372" i="11"/>
  <c r="F372" i="11"/>
  <c r="E372" i="11"/>
  <c r="E373" i="11" s="1"/>
  <c r="D372" i="11"/>
  <c r="D373" i="11" s="1"/>
  <c r="C372" i="11"/>
  <c r="C373" i="11" s="1"/>
  <c r="B372" i="11"/>
  <c r="B373" i="11" s="1"/>
  <c r="O371" i="11"/>
  <c r="N371" i="11"/>
  <c r="M371" i="11"/>
  <c r="L371" i="11"/>
  <c r="K371" i="11"/>
  <c r="J371" i="11"/>
  <c r="I371" i="11"/>
  <c r="H371" i="11"/>
  <c r="G371" i="11"/>
  <c r="F371" i="11"/>
  <c r="E371" i="11"/>
  <c r="D371" i="11"/>
  <c r="C371" i="11"/>
  <c r="B371" i="11"/>
  <c r="O370" i="11"/>
  <c r="N370" i="11"/>
  <c r="M370" i="11"/>
  <c r="L370" i="11"/>
  <c r="K370" i="11"/>
  <c r="J370" i="11"/>
  <c r="I370" i="11"/>
  <c r="H370" i="11"/>
  <c r="G370" i="11"/>
  <c r="F370" i="11"/>
  <c r="E370" i="11"/>
  <c r="D370" i="11"/>
  <c r="C370" i="11"/>
  <c r="B370" i="11"/>
  <c r="O369" i="11"/>
  <c r="N369" i="11"/>
  <c r="M369" i="11"/>
  <c r="L369" i="11"/>
  <c r="K369" i="11"/>
  <c r="J369" i="11"/>
  <c r="I369" i="11"/>
  <c r="H369" i="11"/>
  <c r="G369" i="11"/>
  <c r="F369" i="11"/>
  <c r="E369" i="11"/>
  <c r="D369" i="11"/>
  <c r="C369" i="11"/>
  <c r="B369" i="11"/>
  <c r="N367" i="11"/>
  <c r="O366" i="11"/>
  <c r="O367" i="11" s="1"/>
  <c r="N366" i="11"/>
  <c r="M366" i="11"/>
  <c r="M367" i="11" s="1"/>
  <c r="L366" i="11"/>
  <c r="L367" i="11" s="1"/>
  <c r="K366" i="11"/>
  <c r="K367" i="11" s="1"/>
  <c r="J366" i="11"/>
  <c r="J367" i="11" s="1"/>
  <c r="I366" i="11"/>
  <c r="I367" i="11" s="1"/>
  <c r="H366" i="11"/>
  <c r="H367" i="11" s="1"/>
  <c r="G366" i="11"/>
  <c r="F366" i="11"/>
  <c r="E366" i="11"/>
  <c r="E367" i="11" s="1"/>
  <c r="D366" i="11"/>
  <c r="D367" i="11" s="1"/>
  <c r="C366" i="11"/>
  <c r="C367" i="11" s="1"/>
  <c r="B366" i="11"/>
  <c r="B367" i="11" s="1"/>
  <c r="O365" i="11"/>
  <c r="N365" i="11"/>
  <c r="M365" i="11"/>
  <c r="L365" i="11"/>
  <c r="K365" i="11"/>
  <c r="J365" i="11"/>
  <c r="I365" i="11"/>
  <c r="H365" i="11"/>
  <c r="G365" i="11"/>
  <c r="F365" i="11"/>
  <c r="E365" i="11"/>
  <c r="D365" i="11"/>
  <c r="C365" i="11"/>
  <c r="B365" i="11"/>
  <c r="O364" i="11"/>
  <c r="N364" i="11"/>
  <c r="M364" i="11"/>
  <c r="L364" i="11"/>
  <c r="K364" i="11"/>
  <c r="J364" i="11"/>
  <c r="I364" i="11"/>
  <c r="H364" i="11"/>
  <c r="G364" i="11"/>
  <c r="F364" i="11"/>
  <c r="E364" i="11"/>
  <c r="D364" i="11"/>
  <c r="C364" i="11"/>
  <c r="B364" i="11"/>
  <c r="O363" i="11"/>
  <c r="N363" i="11"/>
  <c r="M363" i="11"/>
  <c r="L363" i="11"/>
  <c r="K363" i="11"/>
  <c r="J363" i="11"/>
  <c r="I363" i="11"/>
  <c r="H363" i="11"/>
  <c r="G363" i="11"/>
  <c r="F363" i="11"/>
  <c r="E363" i="11"/>
  <c r="D363" i="11"/>
  <c r="C363" i="11"/>
  <c r="B363" i="11"/>
  <c r="O360" i="11"/>
  <c r="O361" i="11" s="1"/>
  <c r="N360" i="11"/>
  <c r="N361" i="11" s="1"/>
  <c r="M360" i="11"/>
  <c r="M361" i="11" s="1"/>
  <c r="L360" i="11"/>
  <c r="L361" i="11" s="1"/>
  <c r="K360" i="11"/>
  <c r="K361" i="11" s="1"/>
  <c r="J360" i="11"/>
  <c r="I360" i="11"/>
  <c r="I361" i="11" s="1"/>
  <c r="H360" i="11"/>
  <c r="H361" i="11" s="1"/>
  <c r="G360" i="11"/>
  <c r="F360" i="11"/>
  <c r="E360" i="11"/>
  <c r="E361" i="11" s="1"/>
  <c r="D360" i="11"/>
  <c r="D361" i="11" s="1"/>
  <c r="C360" i="11"/>
  <c r="C361" i="11" s="1"/>
  <c r="B360" i="11"/>
  <c r="B361" i="11" s="1"/>
  <c r="O359" i="11"/>
  <c r="N359" i="11"/>
  <c r="M359" i="11"/>
  <c r="L359" i="11"/>
  <c r="K359" i="11"/>
  <c r="J359" i="11"/>
  <c r="I359" i="11"/>
  <c r="H359" i="11"/>
  <c r="G359" i="11"/>
  <c r="F359" i="11"/>
  <c r="E359" i="11"/>
  <c r="D359" i="11"/>
  <c r="C359" i="11"/>
  <c r="B359" i="11"/>
  <c r="O358" i="11"/>
  <c r="N358" i="11"/>
  <c r="M358" i="11"/>
  <c r="L358" i="11"/>
  <c r="K358" i="11"/>
  <c r="J358" i="11"/>
  <c r="I358" i="11"/>
  <c r="H358" i="11"/>
  <c r="G358" i="11"/>
  <c r="F358" i="11"/>
  <c r="E358" i="11"/>
  <c r="D358" i="11"/>
  <c r="C358" i="11"/>
  <c r="B358" i="11"/>
  <c r="O357" i="11"/>
  <c r="N357" i="11"/>
  <c r="M357" i="11"/>
  <c r="L357" i="11"/>
  <c r="K357" i="11"/>
  <c r="J357" i="11"/>
  <c r="I357" i="11"/>
  <c r="H357" i="11"/>
  <c r="G357" i="11"/>
  <c r="F357" i="11"/>
  <c r="E357" i="11"/>
  <c r="D357" i="11"/>
  <c r="C357" i="11"/>
  <c r="B357" i="11"/>
  <c r="O354" i="11"/>
  <c r="O355" i="11" s="1"/>
  <c r="N354" i="11"/>
  <c r="N355" i="11" s="1"/>
  <c r="M354" i="11"/>
  <c r="M355" i="11" s="1"/>
  <c r="L354" i="11"/>
  <c r="L355" i="11" s="1"/>
  <c r="K354" i="11"/>
  <c r="K355" i="11" s="1"/>
  <c r="J354" i="11"/>
  <c r="I354" i="11"/>
  <c r="I355" i="11" s="1"/>
  <c r="H354" i="11"/>
  <c r="H355" i="11" s="1"/>
  <c r="G354" i="11"/>
  <c r="F354" i="11"/>
  <c r="E354" i="11"/>
  <c r="E355" i="11" s="1"/>
  <c r="D354" i="11"/>
  <c r="C354" i="11"/>
  <c r="C355" i="11" s="1"/>
  <c r="B354" i="11"/>
  <c r="B355" i="11" s="1"/>
  <c r="O353" i="11"/>
  <c r="N353" i="11"/>
  <c r="M353" i="11"/>
  <c r="L353" i="11"/>
  <c r="K353" i="11"/>
  <c r="J353" i="11"/>
  <c r="I353" i="11"/>
  <c r="H353" i="11"/>
  <c r="G353" i="11"/>
  <c r="F353" i="11"/>
  <c r="E353" i="11"/>
  <c r="D353" i="11"/>
  <c r="C353" i="11"/>
  <c r="B353" i="11"/>
  <c r="O352" i="11"/>
  <c r="N352" i="11"/>
  <c r="M352" i="11"/>
  <c r="L352" i="11"/>
  <c r="K352" i="11"/>
  <c r="J352" i="11"/>
  <c r="I352" i="11"/>
  <c r="H352" i="11"/>
  <c r="G352" i="11"/>
  <c r="F352" i="11"/>
  <c r="E352" i="11"/>
  <c r="D352" i="11"/>
  <c r="C352" i="11"/>
  <c r="B352" i="11"/>
  <c r="O351" i="11"/>
  <c r="N351" i="11"/>
  <c r="M351" i="11"/>
  <c r="L351" i="11"/>
  <c r="K351" i="11"/>
  <c r="J351" i="11"/>
  <c r="I351" i="11"/>
  <c r="H351" i="11"/>
  <c r="G351" i="11"/>
  <c r="F351" i="11"/>
  <c r="E351" i="11"/>
  <c r="D351" i="11"/>
  <c r="C351" i="11"/>
  <c r="B351" i="11"/>
  <c r="AR215" i="11"/>
  <c r="AN215" i="11"/>
  <c r="E543" i="11" s="1"/>
  <c r="X215" i="11"/>
  <c r="I543" i="11" s="1"/>
  <c r="BL213" i="11"/>
  <c r="BL215" i="11" s="1"/>
  <c r="BK213" i="11"/>
  <c r="BK215" i="11" s="1"/>
  <c r="BJ213" i="11"/>
  <c r="BJ215" i="11" s="1"/>
  <c r="BI213" i="11"/>
  <c r="BI215" i="11" s="1"/>
  <c r="BH213" i="11"/>
  <c r="BH215" i="11" s="1"/>
  <c r="BG213" i="11"/>
  <c r="BG215" i="11" s="1"/>
  <c r="BF213" i="11"/>
  <c r="BF215" i="11" s="1"/>
  <c r="BE213" i="11"/>
  <c r="BE215" i="11" s="1"/>
  <c r="BD213" i="11"/>
  <c r="BD215" i="11" s="1"/>
  <c r="BC213" i="11"/>
  <c r="BC215" i="11" s="1"/>
  <c r="B540" i="11" s="1"/>
  <c r="BB213" i="11"/>
  <c r="BB215" i="11" s="1"/>
  <c r="BA213" i="11"/>
  <c r="BA215" i="11" s="1"/>
  <c r="AZ213" i="11"/>
  <c r="AZ215" i="11" s="1"/>
  <c r="AY213" i="11"/>
  <c r="AY215" i="11" s="1"/>
  <c r="AX213" i="11"/>
  <c r="AX215" i="11" s="1"/>
  <c r="AW213" i="11"/>
  <c r="AW215" i="11" s="1"/>
  <c r="AV213" i="11"/>
  <c r="AV215" i="11" s="1"/>
  <c r="AU213" i="11"/>
  <c r="AU215" i="11" s="1"/>
  <c r="D540" i="11" s="1"/>
  <c r="AT213" i="11"/>
  <c r="AT215" i="11" s="1"/>
  <c r="AS213" i="11"/>
  <c r="AS215" i="11" s="1"/>
  <c r="AR213" i="11"/>
  <c r="AQ213" i="11"/>
  <c r="AQ215" i="11" s="1"/>
  <c r="AP213" i="11"/>
  <c r="AP215" i="11" s="1"/>
  <c r="E541" i="11" s="1"/>
  <c r="AO213" i="11"/>
  <c r="AO215" i="11" s="1"/>
  <c r="AN213" i="11"/>
  <c r="AM213" i="11"/>
  <c r="AM215" i="11" s="1"/>
  <c r="AL213" i="11"/>
  <c r="AL215" i="11" s="1"/>
  <c r="AK213" i="11"/>
  <c r="AK215" i="11" s="1"/>
  <c r="AJ213" i="11"/>
  <c r="AJ215" i="11" s="1"/>
  <c r="F543" i="11" s="1"/>
  <c r="AI213" i="11"/>
  <c r="AI215" i="11" s="1"/>
  <c r="AH213" i="11"/>
  <c r="AH215" i="11" s="1"/>
  <c r="AG213" i="11"/>
  <c r="AG215" i="11" s="1"/>
  <c r="AF213" i="11"/>
  <c r="AF215" i="11" s="1"/>
  <c r="AE213" i="11"/>
  <c r="AE215" i="11" s="1"/>
  <c r="H540" i="11" s="1"/>
  <c r="AD213" i="11"/>
  <c r="AD215" i="11" s="1"/>
  <c r="AC213" i="11"/>
  <c r="AC215" i="11" s="1"/>
  <c r="AB213" i="11"/>
  <c r="AB215" i="11" s="1"/>
  <c r="AA213" i="11"/>
  <c r="AA215" i="11" s="1"/>
  <c r="I540" i="11" s="1"/>
  <c r="Z213" i="11"/>
  <c r="Z215" i="11" s="1"/>
  <c r="Y213" i="11"/>
  <c r="Y215" i="11" s="1"/>
  <c r="X213" i="11"/>
  <c r="W213" i="11"/>
  <c r="W215" i="11" s="1"/>
  <c r="J540" i="11" s="1"/>
  <c r="V213" i="11"/>
  <c r="V215" i="11" s="1"/>
  <c r="U213" i="11"/>
  <c r="U215" i="11" s="1"/>
  <c r="T213" i="11"/>
  <c r="T215" i="11" s="1"/>
  <c r="S213" i="11"/>
  <c r="S215" i="11" s="1"/>
  <c r="K540" i="11" s="1"/>
  <c r="R213" i="11"/>
  <c r="R215" i="11" s="1"/>
  <c r="Q213" i="11"/>
  <c r="Q215" i="11" s="1"/>
  <c r="P213" i="11"/>
  <c r="P215" i="11" s="1"/>
  <c r="O213" i="11"/>
  <c r="O215" i="11" s="1"/>
  <c r="N213" i="11"/>
  <c r="N215" i="11" s="1"/>
  <c r="M213" i="11"/>
  <c r="M215" i="11" s="1"/>
  <c r="L213" i="11"/>
  <c r="L215" i="11" s="1"/>
  <c r="K213" i="11"/>
  <c r="K215" i="11" s="1"/>
  <c r="M540" i="11" s="1"/>
  <c r="J213" i="11"/>
  <c r="J215" i="11" s="1"/>
  <c r="I213" i="11"/>
  <c r="I215" i="11" s="1"/>
  <c r="H213" i="11"/>
  <c r="H215" i="11" s="1"/>
  <c r="G213" i="11"/>
  <c r="G215" i="11" s="1"/>
  <c r="N540" i="11" s="1"/>
  <c r="F213" i="11"/>
  <c r="F215" i="11" s="1"/>
  <c r="E213" i="11"/>
  <c r="E215" i="11" s="1"/>
  <c r="D213" i="11"/>
  <c r="D215" i="11" s="1"/>
  <c r="C213" i="11"/>
  <c r="C215" i="11" s="1"/>
  <c r="O540" i="11" s="1"/>
  <c r="B213" i="11"/>
  <c r="B215" i="11" s="1"/>
  <c r="AQ124" i="11"/>
  <c r="G124" i="11"/>
  <c r="BK123" i="11"/>
  <c r="BJ123" i="11"/>
  <c r="BI123" i="11"/>
  <c r="BH123" i="11"/>
  <c r="BG123" i="11"/>
  <c r="BF123" i="11"/>
  <c r="BE123" i="11"/>
  <c r="BD123" i="11"/>
  <c r="BC123" i="11"/>
  <c r="BK122" i="11"/>
  <c r="BK124" i="11" s="1"/>
  <c r="BJ122" i="11"/>
  <c r="BJ124" i="11" s="1"/>
  <c r="BI122" i="11"/>
  <c r="BI124" i="11" s="1"/>
  <c r="BH122" i="11"/>
  <c r="BH124" i="11" s="1"/>
  <c r="BG122" i="11"/>
  <c r="BG124" i="11" s="1"/>
  <c r="BG125" i="11" s="1"/>
  <c r="BF122" i="11"/>
  <c r="BF124" i="11" s="1"/>
  <c r="BF125" i="11" s="1"/>
  <c r="BE122" i="11"/>
  <c r="BE124" i="11" s="1"/>
  <c r="BD122" i="11"/>
  <c r="BD124" i="11" s="1"/>
  <c r="BC122" i="11"/>
  <c r="BC124" i="11" s="1"/>
  <c r="BB122" i="11"/>
  <c r="BB124" i="11" s="1"/>
  <c r="B424" i="11" s="1"/>
  <c r="BA122" i="11"/>
  <c r="BA124" i="11" s="1"/>
  <c r="AZ122" i="11"/>
  <c r="AZ124" i="11" s="1"/>
  <c r="AY122" i="11"/>
  <c r="AY124" i="11" s="1"/>
  <c r="AX122" i="11"/>
  <c r="AX124" i="11" s="1"/>
  <c r="C424" i="11" s="1"/>
  <c r="AW122" i="11"/>
  <c r="AW124" i="11" s="1"/>
  <c r="C425" i="11" s="1"/>
  <c r="AV122" i="11"/>
  <c r="AV124" i="11" s="1"/>
  <c r="AU122" i="11"/>
  <c r="AU124" i="11" s="1"/>
  <c r="AT122" i="11"/>
  <c r="AT124" i="11" s="1"/>
  <c r="AS122" i="11"/>
  <c r="AS124" i="11" s="1"/>
  <c r="AR122" i="11"/>
  <c r="AR124" i="11" s="1"/>
  <c r="AQ122" i="11"/>
  <c r="AP122" i="11"/>
  <c r="AP124" i="11" s="1"/>
  <c r="E424" i="11" s="1"/>
  <c r="AO122" i="11"/>
  <c r="AO124" i="11" s="1"/>
  <c r="AN122" i="11"/>
  <c r="AN124" i="11" s="1"/>
  <c r="E426" i="11" s="1"/>
  <c r="E427" i="11" s="1"/>
  <c r="AM122" i="11"/>
  <c r="AM124" i="11" s="1"/>
  <c r="AL122" i="11"/>
  <c r="AL124" i="11" s="1"/>
  <c r="F424" i="11" s="1"/>
  <c r="AK122" i="11"/>
  <c r="AK124" i="11" s="1"/>
  <c r="F425" i="11" s="1"/>
  <c r="AJ122" i="11"/>
  <c r="AJ124" i="11" s="1"/>
  <c r="AI122" i="11"/>
  <c r="AI124" i="11" s="1"/>
  <c r="AH122" i="11"/>
  <c r="AH124" i="11" s="1"/>
  <c r="AG122" i="11"/>
  <c r="AG124" i="11" s="1"/>
  <c r="AF122" i="11"/>
  <c r="AF124" i="11" s="1"/>
  <c r="AE122" i="11"/>
  <c r="AE124" i="11" s="1"/>
  <c r="AD122" i="11"/>
  <c r="AD124" i="11" s="1"/>
  <c r="AC122" i="11"/>
  <c r="AC124" i="11" s="1"/>
  <c r="AB122" i="11"/>
  <c r="AB124" i="11" s="1"/>
  <c r="AA122" i="11"/>
  <c r="AA124" i="11" s="1"/>
  <c r="Z122" i="11"/>
  <c r="Z124" i="11" s="1"/>
  <c r="I424" i="11" s="1"/>
  <c r="Y122" i="11"/>
  <c r="Y124" i="11" s="1"/>
  <c r="I425" i="11" s="1"/>
  <c r="X122" i="11"/>
  <c r="X124" i="11" s="1"/>
  <c r="W122" i="11"/>
  <c r="W124" i="11" s="1"/>
  <c r="V122" i="11"/>
  <c r="V124" i="11" s="1"/>
  <c r="U122" i="11"/>
  <c r="U124" i="11" s="1"/>
  <c r="T122" i="11"/>
  <c r="T124" i="11" s="1"/>
  <c r="S122" i="11"/>
  <c r="S124" i="11" s="1"/>
  <c r="R122" i="11"/>
  <c r="R124" i="11" s="1"/>
  <c r="K424" i="11" s="1"/>
  <c r="Q122" i="11"/>
  <c r="Q124" i="11" s="1"/>
  <c r="P122" i="11"/>
  <c r="P124" i="11" s="1"/>
  <c r="K426" i="11" s="1"/>
  <c r="K427" i="11" s="1"/>
  <c r="O122" i="11"/>
  <c r="O124" i="11" s="1"/>
  <c r="N122" i="11"/>
  <c r="N124" i="11" s="1"/>
  <c r="L424" i="11" s="1"/>
  <c r="M122" i="11"/>
  <c r="M124" i="11" s="1"/>
  <c r="L425" i="11" s="1"/>
  <c r="L122" i="11"/>
  <c r="L124" i="11" s="1"/>
  <c r="K122" i="11"/>
  <c r="K124" i="11" s="1"/>
  <c r="J122" i="11"/>
  <c r="J124" i="11" s="1"/>
  <c r="I122" i="11"/>
  <c r="I124" i="11" s="1"/>
  <c r="H122" i="11"/>
  <c r="H124" i="11" s="1"/>
  <c r="G122" i="11"/>
  <c r="F122" i="11"/>
  <c r="F124" i="11" s="1"/>
  <c r="E122" i="11"/>
  <c r="E124" i="11" s="1"/>
  <c r="D122" i="11"/>
  <c r="D124" i="11" s="1"/>
  <c r="N426" i="11" s="1"/>
  <c r="N427" i="11" s="1"/>
  <c r="C122" i="11"/>
  <c r="C124" i="11" s="1"/>
  <c r="B122" i="11"/>
  <c r="B124" i="11" s="1"/>
  <c r="O425" i="11" s="1"/>
  <c r="BK121" i="11"/>
  <c r="BJ121" i="11"/>
  <c r="BI121" i="11"/>
  <c r="BH121" i="11"/>
  <c r="BG121"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121" i="11" a="1"/>
  <c r="B121" i="11" s="1"/>
  <c r="BK120" i="11"/>
  <c r="BJ120" i="11"/>
  <c r="BI120" i="11"/>
  <c r="BH120" i="11"/>
  <c r="BG120" i="11"/>
  <c r="BF120" i="11"/>
  <c r="BE120" i="11"/>
  <c r="BD120" i="11"/>
  <c r="BC120" i="11"/>
  <c r="BB120" i="11"/>
  <c r="BA120"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120" i="11" a="1"/>
  <c r="B120" i="11" s="1"/>
  <c r="BK119" i="11"/>
  <c r="BJ119" i="11"/>
  <c r="BI119" i="11"/>
  <c r="BH119" i="11"/>
  <c r="BG119"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C119" i="11"/>
  <c r="B119" i="11" a="1"/>
  <c r="B119" i="11" s="1"/>
  <c r="S666" i="8"/>
  <c r="S667" i="8"/>
  <c r="S665" i="8"/>
  <c r="S657" i="8"/>
  <c r="S656" i="8"/>
  <c r="S655" i="8"/>
  <c r="Q655" i="8"/>
  <c r="O648" i="8"/>
  <c r="P648" i="8"/>
  <c r="P649" i="8"/>
  <c r="P661" i="8"/>
  <c r="P677" i="8" s="1"/>
  <c r="O721" i="8"/>
  <c r="O722" i="8" s="1"/>
  <c r="P351" i="8"/>
  <c r="P352" i="8"/>
  <c r="P353" i="8"/>
  <c r="P354" i="8"/>
  <c r="P355" i="8" s="1"/>
  <c r="P357" i="8"/>
  <c r="P358" i="8"/>
  <c r="P359" i="8"/>
  <c r="P360" i="8"/>
  <c r="P361" i="8" s="1"/>
  <c r="P363" i="8"/>
  <c r="P364" i="8"/>
  <c r="P365" i="8"/>
  <c r="P366" i="8"/>
  <c r="P367" i="8" s="1"/>
  <c r="P369" i="8"/>
  <c r="P370" i="8"/>
  <c r="P371" i="8"/>
  <c r="P372" i="8"/>
  <c r="P373" i="8" s="1"/>
  <c r="P375" i="8"/>
  <c r="P376" i="8"/>
  <c r="P377" i="8"/>
  <c r="P378" i="8"/>
  <c r="P379" i="8" s="1"/>
  <c r="P381" i="8"/>
  <c r="P382" i="8"/>
  <c r="P383" i="8"/>
  <c r="P384" i="8"/>
  <c r="P385" i="8" s="1"/>
  <c r="P387" i="8"/>
  <c r="P388" i="8"/>
  <c r="P389" i="8"/>
  <c r="P390" i="8"/>
  <c r="P391" i="8" s="1"/>
  <c r="P393" i="8"/>
  <c r="P394" i="8"/>
  <c r="P395" i="8"/>
  <c r="P396" i="8"/>
  <c r="P397" i="8" s="1"/>
  <c r="P399" i="8"/>
  <c r="P400" i="8"/>
  <c r="P401" i="8"/>
  <c r="P402" i="8"/>
  <c r="P405" i="8"/>
  <c r="P406" i="8"/>
  <c r="P407" i="8"/>
  <c r="P408" i="8"/>
  <c r="P409" i="8" s="1"/>
  <c r="P411" i="8"/>
  <c r="P412" i="8"/>
  <c r="P413" i="8"/>
  <c r="P414" i="8"/>
  <c r="P415" i="8" s="1"/>
  <c r="P417" i="8"/>
  <c r="P418" i="8"/>
  <c r="P419" i="8"/>
  <c r="P420" i="8"/>
  <c r="P421" i="8" s="1"/>
  <c r="P423" i="8"/>
  <c r="P424" i="8"/>
  <c r="P425" i="8"/>
  <c r="P426" i="8"/>
  <c r="P427" i="8" s="1"/>
  <c r="P429" i="8"/>
  <c r="P430" i="8"/>
  <c r="P431" i="8"/>
  <c r="P432" i="8"/>
  <c r="P433" i="8" s="1"/>
  <c r="P435" i="8"/>
  <c r="P436" i="8"/>
  <c r="P437" i="8"/>
  <c r="P438" i="8"/>
  <c r="P439" i="8"/>
  <c r="P441" i="8"/>
  <c r="P442" i="8"/>
  <c r="P443" i="8"/>
  <c r="P444" i="8"/>
  <c r="P445" i="8"/>
  <c r="P448" i="8"/>
  <c r="P449" i="8"/>
  <c r="P450" i="8"/>
  <c r="P451" i="8"/>
  <c r="P452" i="8"/>
  <c r="P454" i="8"/>
  <c r="P455" i="8"/>
  <c r="P456" i="8"/>
  <c r="P457" i="8"/>
  <c r="P458" i="8" s="1"/>
  <c r="P461" i="8"/>
  <c r="P462" i="8"/>
  <c r="P508" i="8" s="1"/>
  <c r="P548" i="8" s="1"/>
  <c r="P463" i="8"/>
  <c r="P464" i="8"/>
  <c r="P465" i="8"/>
  <c r="P466" i="8" s="1"/>
  <c r="P468" i="8"/>
  <c r="P472" i="8" s="1"/>
  <c r="P469" i="8"/>
  <c r="P470" i="8"/>
  <c r="P471" i="8"/>
  <c r="P474" i="8"/>
  <c r="P478" i="8" s="1"/>
  <c r="P475" i="8"/>
  <c r="P476" i="8"/>
  <c r="P477" i="8"/>
  <c r="P480" i="8"/>
  <c r="P484" i="8" s="1"/>
  <c r="P481" i="8"/>
  <c r="P482" i="8"/>
  <c r="P483" i="8"/>
  <c r="P486" i="8"/>
  <c r="P487" i="8"/>
  <c r="P490" i="8" s="1"/>
  <c r="P488" i="8"/>
  <c r="P489" i="8"/>
  <c r="P492" i="8"/>
  <c r="P493" i="8"/>
  <c r="P494" i="8"/>
  <c r="P495" i="8"/>
  <c r="P496" i="8"/>
  <c r="P499" i="8"/>
  <c r="P500" i="8"/>
  <c r="P501" i="8"/>
  <c r="P509" i="8" s="1"/>
  <c r="P549" i="8" s="1"/>
  <c r="P502" i="8"/>
  <c r="P510" i="8" s="1"/>
  <c r="P550" i="8" s="1"/>
  <c r="P503" i="8"/>
  <c r="P504" i="8" s="1"/>
  <c r="P507" i="8"/>
  <c r="P547" i="8" s="1"/>
  <c r="P511" i="8"/>
  <c r="P512" i="8" s="1"/>
  <c r="P516" i="8"/>
  <c r="P517" i="8"/>
  <c r="P520" i="8" s="1"/>
  <c r="P518" i="8"/>
  <c r="P519" i="8"/>
  <c r="P524" i="8"/>
  <c r="P528" i="8" s="1"/>
  <c r="P525" i="8"/>
  <c r="P526" i="8"/>
  <c r="P527" i="8"/>
  <c r="P532" i="8"/>
  <c r="P533" i="8"/>
  <c r="P536" i="8" s="1"/>
  <c r="P534" i="8"/>
  <c r="P535" i="8"/>
  <c r="P540" i="8"/>
  <c r="P544" i="8" s="1"/>
  <c r="P541" i="8"/>
  <c r="P542" i="8"/>
  <c r="P543" i="8"/>
  <c r="P563" i="8"/>
  <c r="P564" i="8"/>
  <c r="P565" i="8"/>
  <c r="P566" i="8"/>
  <c r="P567" i="8"/>
  <c r="P568" i="8" s="1"/>
  <c r="P577" i="8"/>
  <c r="P578" i="8"/>
  <c r="P579" i="8"/>
  <c r="P580" i="8"/>
  <c r="P581" i="8"/>
  <c r="P584" i="8"/>
  <c r="P585" i="8"/>
  <c r="P588" i="8" s="1"/>
  <c r="P586" i="8"/>
  <c r="P587" i="8"/>
  <c r="P593" i="8"/>
  <c r="P594" i="8"/>
  <c r="P595" i="8"/>
  <c r="P596" i="8"/>
  <c r="P599" i="8"/>
  <c r="P605" i="8" s="1"/>
  <c r="P600" i="8"/>
  <c r="P606" i="8" s="1"/>
  <c r="P601" i="8"/>
  <c r="P607" i="8" s="1"/>
  <c r="P602" i="8"/>
  <c r="P608" i="8"/>
  <c r="P611" i="8"/>
  <c r="P612" i="8"/>
  <c r="P613" i="8"/>
  <c r="P614" i="8"/>
  <c r="P616" i="8"/>
  <c r="P617" i="8"/>
  <c r="P618" i="8"/>
  <c r="P619" i="8"/>
  <c r="P621" i="8"/>
  <c r="P622" i="8"/>
  <c r="P623" i="8"/>
  <c r="P624" i="8"/>
  <c r="P626" i="8"/>
  <c r="P627" i="8"/>
  <c r="P628" i="8"/>
  <c r="P629" i="8"/>
  <c r="P639" i="8"/>
  <c r="P642" i="8"/>
  <c r="P643" i="8"/>
  <c r="P664" i="8"/>
  <c r="P672" i="8"/>
  <c r="P676" i="8"/>
  <c r="P680" i="8"/>
  <c r="P684" i="8"/>
  <c r="P688" i="8"/>
  <c r="P692" i="8"/>
  <c r="P696" i="8"/>
  <c r="P700" i="8"/>
  <c r="P704" i="8"/>
  <c r="P708" i="8"/>
  <c r="P712" i="8"/>
  <c r="P716" i="8"/>
  <c r="P720" i="8"/>
  <c r="O720" i="8"/>
  <c r="O716" i="8"/>
  <c r="O664" i="8"/>
  <c r="O629" i="8"/>
  <c r="O628" i="8"/>
  <c r="O627" i="8"/>
  <c r="O626" i="8"/>
  <c r="O624" i="8"/>
  <c r="O623" i="8"/>
  <c r="O622" i="8"/>
  <c r="O621" i="8"/>
  <c r="O619" i="8"/>
  <c r="O618" i="8"/>
  <c r="O617" i="8"/>
  <c r="O616" i="8"/>
  <c r="O614" i="8"/>
  <c r="O613" i="8"/>
  <c r="O607" i="8" s="1"/>
  <c r="O612" i="8"/>
  <c r="O611" i="8"/>
  <c r="O602" i="8"/>
  <c r="O608" i="8" s="1"/>
  <c r="O601" i="8"/>
  <c r="O600" i="8"/>
  <c r="O606" i="8" s="1"/>
  <c r="O599" i="8"/>
  <c r="O596" i="8"/>
  <c r="O595" i="8"/>
  <c r="O594" i="8"/>
  <c r="O593" i="8"/>
  <c r="O587" i="8"/>
  <c r="O586" i="8"/>
  <c r="O585" i="8"/>
  <c r="O584" i="8"/>
  <c r="O580" i="8"/>
  <c r="O579" i="8"/>
  <c r="O581" i="8" s="1"/>
  <c r="O578" i="8"/>
  <c r="O577" i="8"/>
  <c r="O566" i="8"/>
  <c r="O565" i="8"/>
  <c r="O564" i="8"/>
  <c r="O567" i="8" s="1"/>
  <c r="O563" i="8"/>
  <c r="O543" i="8"/>
  <c r="O535" i="8"/>
  <c r="O534" i="8"/>
  <c r="O533" i="8"/>
  <c r="O532" i="8"/>
  <c r="O527" i="8"/>
  <c r="O526" i="8"/>
  <c r="O525" i="8"/>
  <c r="O524" i="8"/>
  <c r="O519" i="8"/>
  <c r="O518" i="8"/>
  <c r="O517" i="8"/>
  <c r="O516" i="8"/>
  <c r="O502" i="8"/>
  <c r="O501" i="8"/>
  <c r="O500" i="8"/>
  <c r="O503" i="8" s="1"/>
  <c r="O499" i="8"/>
  <c r="O495" i="8"/>
  <c r="O494" i="8"/>
  <c r="O493" i="8"/>
  <c r="O492" i="8"/>
  <c r="O489" i="8"/>
  <c r="O488" i="8"/>
  <c r="O487" i="8"/>
  <c r="O486" i="8"/>
  <c r="O483" i="8"/>
  <c r="O482" i="8"/>
  <c r="O481" i="8"/>
  <c r="O484" i="8" s="1"/>
  <c r="O480" i="8"/>
  <c r="O477" i="8"/>
  <c r="O476" i="8"/>
  <c r="O475" i="8"/>
  <c r="O474" i="8"/>
  <c r="O471" i="8"/>
  <c r="O470" i="8"/>
  <c r="O469" i="8"/>
  <c r="O468" i="8"/>
  <c r="O464" i="8"/>
  <c r="O510" i="8" s="1"/>
  <c r="O550" i="8" s="1"/>
  <c r="O463" i="8"/>
  <c r="O509" i="8" s="1"/>
  <c r="O462" i="8"/>
  <c r="O508" i="8" s="1"/>
  <c r="O461" i="8"/>
  <c r="O507" i="8" s="1"/>
  <c r="O457" i="8"/>
  <c r="O458" i="8" s="1"/>
  <c r="O456" i="8"/>
  <c r="O455" i="8"/>
  <c r="O454" i="8"/>
  <c r="O451" i="8"/>
  <c r="O452" i="8" s="1"/>
  <c r="O450" i="8"/>
  <c r="O449" i="8"/>
  <c r="O448" i="8"/>
  <c r="O444" i="8"/>
  <c r="O445" i="8" s="1"/>
  <c r="O443" i="8"/>
  <c r="O442" i="8"/>
  <c r="O441" i="8"/>
  <c r="O438" i="8"/>
  <c r="O439" i="8" s="1"/>
  <c r="O437" i="8"/>
  <c r="O436" i="8"/>
  <c r="O435" i="8"/>
  <c r="O414" i="8"/>
  <c r="O415" i="8" s="1"/>
  <c r="O413" i="8"/>
  <c r="O412" i="8"/>
  <c r="O411" i="8"/>
  <c r="O409" i="8"/>
  <c r="O408" i="8"/>
  <c r="O407" i="8"/>
  <c r="O406" i="8"/>
  <c r="O405" i="8"/>
  <c r="O402" i="8"/>
  <c r="O401" i="8"/>
  <c r="O400" i="8"/>
  <c r="O399" i="8"/>
  <c r="O396" i="8"/>
  <c r="O397" i="8" s="1"/>
  <c r="O395" i="8"/>
  <c r="O394" i="8"/>
  <c r="O393" i="8"/>
  <c r="O390" i="8"/>
  <c r="O391" i="8" s="1"/>
  <c r="O389" i="8"/>
  <c r="O388" i="8"/>
  <c r="O387" i="8"/>
  <c r="O384" i="8"/>
  <c r="O385" i="8" s="1"/>
  <c r="O383" i="8"/>
  <c r="O382" i="8"/>
  <c r="O381" i="8"/>
  <c r="O378" i="8"/>
  <c r="O637" i="8" s="1"/>
  <c r="O377" i="8"/>
  <c r="O376" i="8"/>
  <c r="O375" i="8"/>
  <c r="O372" i="8"/>
  <c r="O373" i="8" s="1"/>
  <c r="O371" i="8"/>
  <c r="O370" i="8"/>
  <c r="O369" i="8"/>
  <c r="O366" i="8"/>
  <c r="O367" i="8" s="1"/>
  <c r="O365" i="8"/>
  <c r="O364" i="8"/>
  <c r="O363" i="8"/>
  <c r="O360" i="8"/>
  <c r="O361" i="8" s="1"/>
  <c r="O359" i="8"/>
  <c r="O358" i="8"/>
  <c r="O357" i="8"/>
  <c r="O354" i="8"/>
  <c r="O355" i="8" s="1"/>
  <c r="O353" i="8"/>
  <c r="O352" i="8"/>
  <c r="O351" i="8"/>
  <c r="N721" i="10"/>
  <c r="O720" i="10"/>
  <c r="P720" i="10" s="1"/>
  <c r="N719" i="10"/>
  <c r="M717" i="10"/>
  <c r="N716" i="10"/>
  <c r="N717" i="10" s="1"/>
  <c r="L713" i="10"/>
  <c r="M712" i="10"/>
  <c r="L709" i="10"/>
  <c r="K709" i="10"/>
  <c r="L708" i="10"/>
  <c r="M708" i="10" s="1"/>
  <c r="J705" i="10"/>
  <c r="K704" i="10"/>
  <c r="L704" i="10" s="1"/>
  <c r="J701" i="10"/>
  <c r="I701" i="10"/>
  <c r="J700" i="10"/>
  <c r="K700" i="10" s="1"/>
  <c r="I697" i="10"/>
  <c r="H697" i="10"/>
  <c r="I696" i="10"/>
  <c r="J696" i="10" s="1"/>
  <c r="G693" i="10"/>
  <c r="H692" i="10"/>
  <c r="F689" i="10"/>
  <c r="G688" i="10"/>
  <c r="H688" i="10" s="1"/>
  <c r="E685" i="10"/>
  <c r="F684" i="10"/>
  <c r="G684" i="10" s="1"/>
  <c r="D681" i="10"/>
  <c r="E680" i="10"/>
  <c r="E679" i="10"/>
  <c r="E677" i="10"/>
  <c r="C677" i="10"/>
  <c r="E676" i="10"/>
  <c r="F676" i="10" s="1"/>
  <c r="D676" i="10"/>
  <c r="D677" i="10" s="1"/>
  <c r="D679" i="10" s="1"/>
  <c r="C673" i="10"/>
  <c r="B673" i="10"/>
  <c r="C672" i="10"/>
  <c r="D672" i="10" s="1"/>
  <c r="N669" i="10"/>
  <c r="P664" i="10"/>
  <c r="O664" i="10"/>
  <c r="P661" i="10"/>
  <c r="P652" i="10" s="1"/>
  <c r="O661" i="10"/>
  <c r="O652" i="10" s="1"/>
  <c r="N654" i="10"/>
  <c r="M654" i="10"/>
  <c r="L654" i="10"/>
  <c r="K654" i="10"/>
  <c r="J654" i="10"/>
  <c r="I654" i="10"/>
  <c r="H654" i="10"/>
  <c r="G654" i="10"/>
  <c r="F654" i="10"/>
  <c r="E654" i="10"/>
  <c r="D654" i="10"/>
  <c r="C654" i="10"/>
  <c r="B654" i="10"/>
  <c r="N652" i="10"/>
  <c r="M652" i="10"/>
  <c r="L652" i="10"/>
  <c r="K652" i="10"/>
  <c r="J652" i="10"/>
  <c r="I652" i="10"/>
  <c r="H652" i="10"/>
  <c r="G652" i="10"/>
  <c r="F652" i="10"/>
  <c r="E652" i="10"/>
  <c r="D652" i="10"/>
  <c r="C652" i="10"/>
  <c r="B652" i="10"/>
  <c r="K649" i="10"/>
  <c r="P629" i="10"/>
  <c r="O629" i="10"/>
  <c r="N629" i="10"/>
  <c r="M629" i="10"/>
  <c r="L629" i="10"/>
  <c r="K629" i="10"/>
  <c r="J629" i="10"/>
  <c r="I629" i="10"/>
  <c r="H629" i="10"/>
  <c r="G629" i="10"/>
  <c r="F629" i="10"/>
  <c r="E629" i="10"/>
  <c r="D629" i="10"/>
  <c r="C629" i="10"/>
  <c r="B629" i="10"/>
  <c r="P628" i="10"/>
  <c r="O628" i="10"/>
  <c r="N628" i="10"/>
  <c r="M628" i="10"/>
  <c r="L628" i="10"/>
  <c r="K628" i="10"/>
  <c r="J628" i="10"/>
  <c r="I628" i="10"/>
  <c r="H628" i="10"/>
  <c r="G628" i="10"/>
  <c r="F628" i="10"/>
  <c r="E628" i="10"/>
  <c r="D628" i="10"/>
  <c r="C628" i="10"/>
  <c r="B628" i="10"/>
  <c r="P627" i="10"/>
  <c r="O627" i="10"/>
  <c r="N627" i="10"/>
  <c r="M627" i="10"/>
  <c r="L627" i="10"/>
  <c r="K627" i="10"/>
  <c r="J627" i="10"/>
  <c r="I627" i="10"/>
  <c r="H627" i="10"/>
  <c r="G627" i="10"/>
  <c r="F627" i="10"/>
  <c r="E627" i="10"/>
  <c r="D627" i="10"/>
  <c r="C627" i="10"/>
  <c r="B627" i="10"/>
  <c r="P626" i="10"/>
  <c r="O626" i="10"/>
  <c r="N626" i="10"/>
  <c r="M626" i="10"/>
  <c r="L626" i="10"/>
  <c r="K626" i="10"/>
  <c r="J626" i="10"/>
  <c r="I626" i="10"/>
  <c r="H626" i="10"/>
  <c r="G626" i="10"/>
  <c r="F626" i="10"/>
  <c r="E626" i="10"/>
  <c r="D626" i="10"/>
  <c r="C626" i="10"/>
  <c r="B626" i="10"/>
  <c r="P624" i="10"/>
  <c r="O624" i="10"/>
  <c r="N624" i="10"/>
  <c r="M624" i="10"/>
  <c r="L624" i="10"/>
  <c r="K624" i="10"/>
  <c r="J624" i="10"/>
  <c r="I624" i="10"/>
  <c r="H624" i="10"/>
  <c r="G624" i="10"/>
  <c r="F624" i="10"/>
  <c r="E624" i="10"/>
  <c r="D624" i="10"/>
  <c r="C624" i="10"/>
  <c r="B624" i="10"/>
  <c r="P623" i="10"/>
  <c r="O623" i="10"/>
  <c r="N623" i="10"/>
  <c r="M623" i="10"/>
  <c r="L623" i="10"/>
  <c r="K623" i="10"/>
  <c r="J623" i="10"/>
  <c r="I623" i="10"/>
  <c r="H623" i="10"/>
  <c r="G623" i="10"/>
  <c r="F623" i="10"/>
  <c r="E623" i="10"/>
  <c r="D623" i="10"/>
  <c r="C623" i="10"/>
  <c r="B623" i="10"/>
  <c r="P622" i="10"/>
  <c r="O622" i="10"/>
  <c r="N622" i="10"/>
  <c r="M622" i="10"/>
  <c r="L622" i="10"/>
  <c r="K622" i="10"/>
  <c r="J622" i="10"/>
  <c r="I622" i="10"/>
  <c r="H622" i="10"/>
  <c r="G622" i="10"/>
  <c r="F622" i="10"/>
  <c r="E622" i="10"/>
  <c r="D622" i="10"/>
  <c r="C622" i="10"/>
  <c r="B622" i="10"/>
  <c r="P621" i="10"/>
  <c r="O621" i="10"/>
  <c r="N621" i="10"/>
  <c r="M621" i="10"/>
  <c r="L621" i="10"/>
  <c r="K621" i="10"/>
  <c r="J621" i="10"/>
  <c r="I621" i="10"/>
  <c r="H621" i="10"/>
  <c r="G621" i="10"/>
  <c r="F621" i="10"/>
  <c r="E621" i="10"/>
  <c r="D621" i="10"/>
  <c r="C621" i="10"/>
  <c r="B621" i="10"/>
  <c r="P619" i="10"/>
  <c r="O619" i="10"/>
  <c r="N619" i="10"/>
  <c r="M619" i="10"/>
  <c r="L619" i="10"/>
  <c r="K619" i="10"/>
  <c r="J619" i="10"/>
  <c r="I619" i="10"/>
  <c r="H619" i="10"/>
  <c r="G619" i="10"/>
  <c r="F619" i="10"/>
  <c r="E619" i="10"/>
  <c r="D619" i="10"/>
  <c r="C619" i="10"/>
  <c r="B619" i="10"/>
  <c r="P618" i="10"/>
  <c r="O618" i="10"/>
  <c r="N618" i="10"/>
  <c r="M618" i="10"/>
  <c r="L618" i="10"/>
  <c r="K618" i="10"/>
  <c r="J618" i="10"/>
  <c r="I618" i="10"/>
  <c r="H618" i="10"/>
  <c r="G618" i="10"/>
  <c r="F618" i="10"/>
  <c r="E618" i="10"/>
  <c r="D618" i="10"/>
  <c r="C618" i="10"/>
  <c r="B618" i="10"/>
  <c r="P617" i="10"/>
  <c r="O617" i="10"/>
  <c r="N617" i="10"/>
  <c r="M617" i="10"/>
  <c r="L617" i="10"/>
  <c r="K617" i="10"/>
  <c r="J617" i="10"/>
  <c r="I617" i="10"/>
  <c r="H617" i="10"/>
  <c r="G617" i="10"/>
  <c r="F617" i="10"/>
  <c r="E617" i="10"/>
  <c r="D617" i="10"/>
  <c r="C617" i="10"/>
  <c r="B617" i="10"/>
  <c r="P616" i="10"/>
  <c r="O616" i="10"/>
  <c r="N616" i="10"/>
  <c r="M616" i="10"/>
  <c r="L616" i="10"/>
  <c r="K616" i="10"/>
  <c r="J616" i="10"/>
  <c r="I616" i="10"/>
  <c r="H616" i="10"/>
  <c r="G616" i="10"/>
  <c r="F616" i="10"/>
  <c r="E616" i="10"/>
  <c r="D616" i="10"/>
  <c r="C616" i="10"/>
  <c r="B616" i="10"/>
  <c r="P614" i="10"/>
  <c r="O614" i="10"/>
  <c r="N614" i="10"/>
  <c r="M614" i="10"/>
  <c r="L614" i="10"/>
  <c r="K614" i="10"/>
  <c r="J614" i="10"/>
  <c r="J608" i="10" s="1"/>
  <c r="I614" i="10"/>
  <c r="H614" i="10"/>
  <c r="G614" i="10"/>
  <c r="F614" i="10"/>
  <c r="E614" i="10"/>
  <c r="D614" i="10"/>
  <c r="C614" i="10"/>
  <c r="B614" i="10"/>
  <c r="P613" i="10"/>
  <c r="O613" i="10"/>
  <c r="N613" i="10"/>
  <c r="M613" i="10"/>
  <c r="M607" i="10" s="1"/>
  <c r="L613" i="10"/>
  <c r="K613" i="10"/>
  <c r="J613" i="10"/>
  <c r="I613" i="10"/>
  <c r="H613" i="10"/>
  <c r="G613" i="10"/>
  <c r="F613" i="10"/>
  <c r="E613" i="10"/>
  <c r="D613" i="10"/>
  <c r="C613" i="10"/>
  <c r="B613" i="10"/>
  <c r="P612" i="10"/>
  <c r="P606" i="10" s="1"/>
  <c r="O612" i="10"/>
  <c r="N612" i="10"/>
  <c r="M612" i="10"/>
  <c r="L612" i="10"/>
  <c r="K612" i="10"/>
  <c r="J612" i="10"/>
  <c r="I612" i="10"/>
  <c r="H612" i="10"/>
  <c r="G612" i="10"/>
  <c r="F612" i="10"/>
  <c r="E612" i="10"/>
  <c r="D612" i="10"/>
  <c r="D606" i="10" s="1"/>
  <c r="C612" i="10"/>
  <c r="B612" i="10"/>
  <c r="P611" i="10"/>
  <c r="O611" i="10"/>
  <c r="N611" i="10"/>
  <c r="M611" i="10"/>
  <c r="L611" i="10"/>
  <c r="K611" i="10"/>
  <c r="J611" i="10"/>
  <c r="I611" i="10"/>
  <c r="H611" i="10"/>
  <c r="G611" i="10"/>
  <c r="G605" i="10" s="1"/>
  <c r="F611" i="10"/>
  <c r="E611" i="10"/>
  <c r="D611" i="10"/>
  <c r="C611" i="10"/>
  <c r="B611" i="10"/>
  <c r="L608" i="10"/>
  <c r="H608" i="10"/>
  <c r="G608" i="10"/>
  <c r="O607" i="10"/>
  <c r="K607" i="10"/>
  <c r="J607" i="10"/>
  <c r="C607" i="10"/>
  <c r="N606" i="10"/>
  <c r="M606" i="10"/>
  <c r="F606" i="10"/>
  <c r="B606" i="10"/>
  <c r="P605" i="10"/>
  <c r="I605" i="10"/>
  <c r="E605" i="10"/>
  <c r="D605" i="10"/>
  <c r="P602" i="10"/>
  <c r="P608" i="10" s="1"/>
  <c r="O602" i="10"/>
  <c r="O608" i="10" s="1"/>
  <c r="N602" i="10"/>
  <c r="N608" i="10" s="1"/>
  <c r="M602" i="10"/>
  <c r="L602" i="10"/>
  <c r="K602" i="10"/>
  <c r="K608" i="10" s="1"/>
  <c r="J602" i="10"/>
  <c r="I602" i="10"/>
  <c r="I608" i="10" s="1"/>
  <c r="H602" i="10"/>
  <c r="G602" i="10"/>
  <c r="F602" i="10"/>
  <c r="F608" i="10" s="1"/>
  <c r="E602" i="10"/>
  <c r="E608" i="10" s="1"/>
  <c r="D602" i="10"/>
  <c r="D608" i="10" s="1"/>
  <c r="C602" i="10"/>
  <c r="C608" i="10" s="1"/>
  <c r="B602" i="10"/>
  <c r="B608" i="10" s="1"/>
  <c r="P601" i="10"/>
  <c r="P607" i="10" s="1"/>
  <c r="O601" i="10"/>
  <c r="N601" i="10"/>
  <c r="N607" i="10" s="1"/>
  <c r="M601" i="10"/>
  <c r="L601" i="10"/>
  <c r="L607" i="10" s="1"/>
  <c r="K601" i="10"/>
  <c r="J601" i="10"/>
  <c r="I601" i="10"/>
  <c r="I607" i="10" s="1"/>
  <c r="H601" i="10"/>
  <c r="H607" i="10" s="1"/>
  <c r="G601" i="10"/>
  <c r="G607" i="10" s="1"/>
  <c r="F601" i="10"/>
  <c r="F607" i="10" s="1"/>
  <c r="E601" i="10"/>
  <c r="E607" i="10" s="1"/>
  <c r="D601" i="10"/>
  <c r="D607" i="10" s="1"/>
  <c r="C601" i="10"/>
  <c r="B601" i="10"/>
  <c r="B607" i="10" s="1"/>
  <c r="P600" i="10"/>
  <c r="O600" i="10"/>
  <c r="O606" i="10" s="1"/>
  <c r="N600" i="10"/>
  <c r="M600" i="10"/>
  <c r="L600" i="10"/>
  <c r="L606" i="10" s="1"/>
  <c r="K600" i="10"/>
  <c r="K606" i="10" s="1"/>
  <c r="J600" i="10"/>
  <c r="J606" i="10" s="1"/>
  <c r="I600" i="10"/>
  <c r="I606" i="10" s="1"/>
  <c r="H600" i="10"/>
  <c r="H606" i="10" s="1"/>
  <c r="G600" i="10"/>
  <c r="G606" i="10" s="1"/>
  <c r="F600" i="10"/>
  <c r="E600" i="10"/>
  <c r="E606" i="10" s="1"/>
  <c r="D600" i="10"/>
  <c r="C600" i="10"/>
  <c r="C606" i="10" s="1"/>
  <c r="B600" i="10"/>
  <c r="P599" i="10"/>
  <c r="O599" i="10"/>
  <c r="O605" i="10" s="1"/>
  <c r="N599" i="10"/>
  <c r="N605" i="10" s="1"/>
  <c r="M599" i="10"/>
  <c r="M605" i="10" s="1"/>
  <c r="L599" i="10"/>
  <c r="L605" i="10" s="1"/>
  <c r="K599" i="10"/>
  <c r="K605" i="10" s="1"/>
  <c r="J599" i="10"/>
  <c r="J605" i="10" s="1"/>
  <c r="I599" i="10"/>
  <c r="H599" i="10"/>
  <c r="H605" i="10" s="1"/>
  <c r="G599" i="10"/>
  <c r="F599" i="10"/>
  <c r="F605" i="10" s="1"/>
  <c r="E599" i="10"/>
  <c r="D599" i="10"/>
  <c r="C599" i="10"/>
  <c r="C605" i="10" s="1"/>
  <c r="B599" i="10"/>
  <c r="B605" i="10" s="1"/>
  <c r="P596" i="10"/>
  <c r="O596" i="10"/>
  <c r="N596" i="10"/>
  <c r="M596" i="10"/>
  <c r="L596" i="10"/>
  <c r="K596" i="10"/>
  <c r="J596" i="10"/>
  <c r="I596" i="10"/>
  <c r="H596" i="10"/>
  <c r="G596" i="10"/>
  <c r="F596" i="10"/>
  <c r="E596" i="10"/>
  <c r="D596" i="10"/>
  <c r="C596" i="10"/>
  <c r="B596" i="10"/>
  <c r="P595" i="10"/>
  <c r="O595" i="10"/>
  <c r="N595" i="10"/>
  <c r="M595" i="10"/>
  <c r="L595" i="10"/>
  <c r="K595" i="10"/>
  <c r="J595" i="10"/>
  <c r="I595" i="10"/>
  <c r="H595" i="10"/>
  <c r="G595" i="10"/>
  <c r="F595" i="10"/>
  <c r="E595" i="10"/>
  <c r="D595" i="10"/>
  <c r="C595" i="10"/>
  <c r="B595" i="10"/>
  <c r="P594" i="10"/>
  <c r="O594" i="10"/>
  <c r="N594" i="10"/>
  <c r="M594" i="10"/>
  <c r="L594" i="10"/>
  <c r="K594" i="10"/>
  <c r="J594" i="10"/>
  <c r="I594" i="10"/>
  <c r="H594" i="10"/>
  <c r="G594" i="10"/>
  <c r="F594" i="10"/>
  <c r="E594" i="10"/>
  <c r="D594" i="10"/>
  <c r="C594" i="10"/>
  <c r="B594" i="10"/>
  <c r="P593" i="10"/>
  <c r="O593" i="10"/>
  <c r="N593" i="10"/>
  <c r="M593" i="10"/>
  <c r="L593" i="10"/>
  <c r="K593" i="10"/>
  <c r="J593" i="10"/>
  <c r="I593" i="10"/>
  <c r="H593" i="10"/>
  <c r="G593" i="10"/>
  <c r="F593" i="10"/>
  <c r="E593" i="10"/>
  <c r="D593" i="10"/>
  <c r="C593" i="10"/>
  <c r="B593" i="10"/>
  <c r="G588" i="10"/>
  <c r="P587" i="10"/>
  <c r="O587" i="10"/>
  <c r="N587" i="10"/>
  <c r="M587" i="10"/>
  <c r="L587" i="10"/>
  <c r="K587" i="10"/>
  <c r="J587" i="10"/>
  <c r="I587" i="10"/>
  <c r="H587" i="10"/>
  <c r="G587" i="10"/>
  <c r="F587" i="10"/>
  <c r="E587" i="10"/>
  <c r="D587" i="10"/>
  <c r="C587" i="10"/>
  <c r="B587" i="10"/>
  <c r="P586" i="10"/>
  <c r="O586" i="10"/>
  <c r="N586" i="10"/>
  <c r="M586" i="10"/>
  <c r="L586" i="10"/>
  <c r="K586" i="10"/>
  <c r="J586" i="10"/>
  <c r="I586" i="10"/>
  <c r="H586" i="10"/>
  <c r="G586" i="10"/>
  <c r="F586" i="10"/>
  <c r="E586" i="10"/>
  <c r="D586" i="10"/>
  <c r="C586" i="10"/>
  <c r="B586" i="10"/>
  <c r="P585" i="10"/>
  <c r="P588" i="10" s="1"/>
  <c r="P590" i="10" s="1"/>
  <c r="O585" i="10"/>
  <c r="O588" i="10" s="1"/>
  <c r="N585" i="10"/>
  <c r="M585" i="10"/>
  <c r="L585" i="10"/>
  <c r="K585" i="10"/>
  <c r="J585" i="10"/>
  <c r="I585" i="10"/>
  <c r="H585" i="10"/>
  <c r="G585" i="10"/>
  <c r="F585" i="10"/>
  <c r="E585" i="10"/>
  <c r="D585" i="10"/>
  <c r="C585" i="10"/>
  <c r="B585" i="10"/>
  <c r="P584" i="10"/>
  <c r="O584" i="10"/>
  <c r="N584" i="10"/>
  <c r="N588" i="10" s="1"/>
  <c r="M584" i="10"/>
  <c r="L584" i="10"/>
  <c r="K584" i="10"/>
  <c r="K588" i="10" s="1"/>
  <c r="J584" i="10"/>
  <c r="J588" i="10" s="1"/>
  <c r="I584" i="10"/>
  <c r="I588" i="10" s="1"/>
  <c r="H584" i="10"/>
  <c r="H588" i="10" s="1"/>
  <c r="G584" i="10"/>
  <c r="F584" i="10"/>
  <c r="F588" i="10" s="1"/>
  <c r="E584" i="10"/>
  <c r="E588" i="10" s="1"/>
  <c r="D584" i="10"/>
  <c r="C584" i="10"/>
  <c r="B584" i="10"/>
  <c r="B588" i="10" s="1"/>
  <c r="L581" i="10"/>
  <c r="P580" i="10"/>
  <c r="O580" i="10"/>
  <c r="N580" i="10"/>
  <c r="M580" i="10"/>
  <c r="L580" i="10"/>
  <c r="K580" i="10"/>
  <c r="J580" i="10"/>
  <c r="I580" i="10"/>
  <c r="H580" i="10"/>
  <c r="G580" i="10"/>
  <c r="F580" i="10"/>
  <c r="E580" i="10"/>
  <c r="D580" i="10"/>
  <c r="C580" i="10"/>
  <c r="B580" i="10"/>
  <c r="P579" i="10"/>
  <c r="O579" i="10"/>
  <c r="N579" i="10"/>
  <c r="M579" i="10"/>
  <c r="L579" i="10"/>
  <c r="K579" i="10"/>
  <c r="J579" i="10"/>
  <c r="I579" i="10"/>
  <c r="H579" i="10"/>
  <c r="G579" i="10"/>
  <c r="F579" i="10"/>
  <c r="E579" i="10"/>
  <c r="D579" i="10"/>
  <c r="C579" i="10"/>
  <c r="B579" i="10"/>
  <c r="P578" i="10"/>
  <c r="P581" i="10" s="1"/>
  <c r="O578" i="10"/>
  <c r="N578" i="10"/>
  <c r="N581" i="10" s="1"/>
  <c r="M578" i="10"/>
  <c r="L578" i="10"/>
  <c r="K578" i="10"/>
  <c r="J578" i="10"/>
  <c r="I578" i="10"/>
  <c r="H578" i="10"/>
  <c r="G578" i="10"/>
  <c r="F578" i="10"/>
  <c r="E578" i="10"/>
  <c r="D578" i="10"/>
  <c r="C578" i="10"/>
  <c r="B578" i="10"/>
  <c r="P577" i="10"/>
  <c r="O577" i="10"/>
  <c r="O581" i="10" s="1"/>
  <c r="N577" i="10"/>
  <c r="M577" i="10"/>
  <c r="M581" i="10" s="1"/>
  <c r="L577" i="10"/>
  <c r="K577" i="10"/>
  <c r="J577" i="10"/>
  <c r="I577" i="10"/>
  <c r="H577" i="10"/>
  <c r="H581" i="10" s="1"/>
  <c r="G577" i="10"/>
  <c r="G581" i="10" s="1"/>
  <c r="F577" i="10"/>
  <c r="E577" i="10"/>
  <c r="E581" i="10" s="1"/>
  <c r="D577" i="10"/>
  <c r="D581" i="10" s="1"/>
  <c r="C577" i="10"/>
  <c r="C581" i="10" s="1"/>
  <c r="B577" i="10"/>
  <c r="P566" i="10"/>
  <c r="O566" i="10"/>
  <c r="N566" i="10"/>
  <c r="M566" i="10"/>
  <c r="L566" i="10"/>
  <c r="K566" i="10"/>
  <c r="J566" i="10"/>
  <c r="I566" i="10"/>
  <c r="H566" i="10"/>
  <c r="G566" i="10"/>
  <c r="F566" i="10"/>
  <c r="E566" i="10"/>
  <c r="D566" i="10"/>
  <c r="C566" i="10"/>
  <c r="B566" i="10"/>
  <c r="P565" i="10"/>
  <c r="O565" i="10"/>
  <c r="N565" i="10"/>
  <c r="M565" i="10"/>
  <c r="L565" i="10"/>
  <c r="K565" i="10"/>
  <c r="J565" i="10"/>
  <c r="I565" i="10"/>
  <c r="H565" i="10"/>
  <c r="G565" i="10"/>
  <c r="F565" i="10"/>
  <c r="E565" i="10"/>
  <c r="D565" i="10"/>
  <c r="C565" i="10"/>
  <c r="B565" i="10"/>
  <c r="P564" i="10"/>
  <c r="O564" i="10"/>
  <c r="N564" i="10"/>
  <c r="N567" i="10" s="1"/>
  <c r="M564" i="10"/>
  <c r="L564" i="10"/>
  <c r="L567" i="10" s="1"/>
  <c r="L568" i="10" s="1"/>
  <c r="K564" i="10"/>
  <c r="J564" i="10"/>
  <c r="I564" i="10"/>
  <c r="H564" i="10"/>
  <c r="G564" i="10"/>
  <c r="F564" i="10"/>
  <c r="E564" i="10"/>
  <c r="D564" i="10"/>
  <c r="C564" i="10"/>
  <c r="B564" i="10"/>
  <c r="P563" i="10"/>
  <c r="O563" i="10"/>
  <c r="O567" i="10" s="1"/>
  <c r="N563" i="10"/>
  <c r="M563" i="10"/>
  <c r="M567" i="10" s="1"/>
  <c r="L563" i="10"/>
  <c r="K563" i="10"/>
  <c r="J563" i="10"/>
  <c r="J567" i="10" s="1"/>
  <c r="I563" i="10"/>
  <c r="H563" i="10"/>
  <c r="H567" i="10" s="1"/>
  <c r="G563" i="10"/>
  <c r="F563" i="10"/>
  <c r="F567" i="10" s="1"/>
  <c r="E563" i="10"/>
  <c r="E567" i="10" s="1"/>
  <c r="D563" i="10"/>
  <c r="C563" i="10"/>
  <c r="C567" i="10" s="1"/>
  <c r="B563" i="10"/>
  <c r="P543" i="10"/>
  <c r="O543" i="10"/>
  <c r="N543" i="10"/>
  <c r="M543" i="10"/>
  <c r="L543" i="10"/>
  <c r="K543" i="10"/>
  <c r="J543" i="10"/>
  <c r="I543" i="10"/>
  <c r="H543" i="10"/>
  <c r="G543" i="10"/>
  <c r="F543" i="10"/>
  <c r="E543" i="10"/>
  <c r="D543" i="10"/>
  <c r="C543" i="10"/>
  <c r="B543" i="10"/>
  <c r="P542" i="10"/>
  <c r="O542" i="10"/>
  <c r="N542" i="10"/>
  <c r="M542" i="10"/>
  <c r="L542" i="10"/>
  <c r="K542" i="10"/>
  <c r="J542" i="10"/>
  <c r="I542" i="10"/>
  <c r="H542" i="10"/>
  <c r="G542" i="10"/>
  <c r="F542" i="10"/>
  <c r="E542" i="10"/>
  <c r="D542" i="10"/>
  <c r="C542" i="10"/>
  <c r="B542" i="10"/>
  <c r="P541" i="10"/>
  <c r="O541" i="10"/>
  <c r="O544" i="10" s="1"/>
  <c r="N541" i="10"/>
  <c r="N544" i="10" s="1"/>
  <c r="M541" i="10"/>
  <c r="L541" i="10"/>
  <c r="K541" i="10"/>
  <c r="J541" i="10"/>
  <c r="I541" i="10"/>
  <c r="H541" i="10"/>
  <c r="G541" i="10"/>
  <c r="F541" i="10"/>
  <c r="E541" i="10"/>
  <c r="D541" i="10"/>
  <c r="C541" i="10"/>
  <c r="B541" i="10"/>
  <c r="P540" i="10"/>
  <c r="P544" i="10" s="1"/>
  <c r="O540" i="10"/>
  <c r="N540" i="10"/>
  <c r="M540" i="10"/>
  <c r="M544" i="10" s="1"/>
  <c r="L540" i="10"/>
  <c r="L544" i="10" s="1"/>
  <c r="K540" i="10"/>
  <c r="K544" i="10" s="1"/>
  <c r="J540" i="10"/>
  <c r="J544" i="10" s="1"/>
  <c r="I540" i="10"/>
  <c r="I544" i="10" s="1"/>
  <c r="H540" i="10"/>
  <c r="H544" i="10" s="1"/>
  <c r="G540" i="10"/>
  <c r="G544" i="10" s="1"/>
  <c r="F540" i="10"/>
  <c r="F544" i="10" s="1"/>
  <c r="E540" i="10"/>
  <c r="E544" i="10" s="1"/>
  <c r="D540" i="10"/>
  <c r="D544" i="10" s="1"/>
  <c r="C540" i="10"/>
  <c r="C544" i="10" s="1"/>
  <c r="B540" i="10"/>
  <c r="B544" i="10" s="1"/>
  <c r="P535" i="10"/>
  <c r="O535" i="10"/>
  <c r="N535" i="10"/>
  <c r="M535" i="10"/>
  <c r="L535" i="10"/>
  <c r="K535" i="10"/>
  <c r="J535" i="10"/>
  <c r="I535" i="10"/>
  <c r="H535" i="10"/>
  <c r="G535" i="10"/>
  <c r="F535" i="10"/>
  <c r="E535" i="10"/>
  <c r="D535" i="10"/>
  <c r="C535" i="10"/>
  <c r="B535" i="10"/>
  <c r="P534" i="10"/>
  <c r="O534" i="10"/>
  <c r="N534" i="10"/>
  <c r="M534" i="10"/>
  <c r="L534" i="10"/>
  <c r="K534" i="10"/>
  <c r="J534" i="10"/>
  <c r="I534" i="10"/>
  <c r="H534" i="10"/>
  <c r="G534" i="10"/>
  <c r="F534" i="10"/>
  <c r="E534" i="10"/>
  <c r="D534" i="10"/>
  <c r="C534" i="10"/>
  <c r="B534" i="10"/>
  <c r="P533" i="10"/>
  <c r="O533" i="10"/>
  <c r="O536" i="10" s="1"/>
  <c r="N533" i="10"/>
  <c r="M533" i="10"/>
  <c r="L533" i="10"/>
  <c r="K533" i="10"/>
  <c r="J533" i="10"/>
  <c r="I533" i="10"/>
  <c r="H533" i="10"/>
  <c r="G533" i="10"/>
  <c r="F533" i="10"/>
  <c r="E533" i="10"/>
  <c r="D533" i="10"/>
  <c r="C533" i="10"/>
  <c r="B533" i="10"/>
  <c r="P532" i="10"/>
  <c r="P536" i="10" s="1"/>
  <c r="O532" i="10"/>
  <c r="N532" i="10"/>
  <c r="N536" i="10" s="1"/>
  <c r="M532" i="10"/>
  <c r="M536" i="10" s="1"/>
  <c r="L532" i="10"/>
  <c r="L536" i="10" s="1"/>
  <c r="K532" i="10"/>
  <c r="K536" i="10" s="1"/>
  <c r="J532" i="10"/>
  <c r="J536" i="10" s="1"/>
  <c r="I532" i="10"/>
  <c r="I536" i="10" s="1"/>
  <c r="H532" i="10"/>
  <c r="H536" i="10" s="1"/>
  <c r="G532" i="10"/>
  <c r="G536" i="10" s="1"/>
  <c r="F532" i="10"/>
  <c r="F536" i="10" s="1"/>
  <c r="E532" i="10"/>
  <c r="E536" i="10" s="1"/>
  <c r="D532" i="10"/>
  <c r="D536" i="10" s="1"/>
  <c r="C532" i="10"/>
  <c r="C536" i="10" s="1"/>
  <c r="B532" i="10"/>
  <c r="B536" i="10" s="1"/>
  <c r="P527" i="10"/>
  <c r="O527" i="10"/>
  <c r="N527" i="10"/>
  <c r="M527" i="10"/>
  <c r="L527" i="10"/>
  <c r="K527" i="10"/>
  <c r="J527" i="10"/>
  <c r="I527" i="10"/>
  <c r="H527" i="10"/>
  <c r="G527" i="10"/>
  <c r="F527" i="10"/>
  <c r="E527" i="10"/>
  <c r="D527" i="10"/>
  <c r="C527" i="10"/>
  <c r="B527" i="10"/>
  <c r="P526" i="10"/>
  <c r="O526" i="10"/>
  <c r="N526" i="10"/>
  <c r="M526" i="10"/>
  <c r="L526" i="10"/>
  <c r="K526" i="10"/>
  <c r="J526" i="10"/>
  <c r="I526" i="10"/>
  <c r="H526" i="10"/>
  <c r="G526" i="10"/>
  <c r="F526" i="10"/>
  <c r="E526" i="10"/>
  <c r="D526" i="10"/>
  <c r="C526" i="10"/>
  <c r="B526" i="10"/>
  <c r="P525" i="10"/>
  <c r="O525" i="10"/>
  <c r="O528" i="10" s="1"/>
  <c r="N525" i="10"/>
  <c r="N528" i="10" s="1"/>
  <c r="M525" i="10"/>
  <c r="L525" i="10"/>
  <c r="K525" i="10"/>
  <c r="J525" i="10"/>
  <c r="I525" i="10"/>
  <c r="H525" i="10"/>
  <c r="G525" i="10"/>
  <c r="F525" i="10"/>
  <c r="E525" i="10"/>
  <c r="D525" i="10"/>
  <c r="C525" i="10"/>
  <c r="B525" i="10"/>
  <c r="P524" i="10"/>
  <c r="P528" i="10" s="1"/>
  <c r="O524" i="10"/>
  <c r="N524" i="10"/>
  <c r="M524" i="10"/>
  <c r="M528" i="10" s="1"/>
  <c r="L524" i="10"/>
  <c r="L528" i="10" s="1"/>
  <c r="K524" i="10"/>
  <c r="K528" i="10" s="1"/>
  <c r="J524" i="10"/>
  <c r="J528" i="10" s="1"/>
  <c r="I524" i="10"/>
  <c r="I528" i="10" s="1"/>
  <c r="H524" i="10"/>
  <c r="H528" i="10" s="1"/>
  <c r="G524" i="10"/>
  <c r="G528" i="10" s="1"/>
  <c r="F524" i="10"/>
  <c r="F528" i="10" s="1"/>
  <c r="E524" i="10"/>
  <c r="E528" i="10" s="1"/>
  <c r="D524" i="10"/>
  <c r="D528" i="10" s="1"/>
  <c r="C524" i="10"/>
  <c r="C528" i="10" s="1"/>
  <c r="B524" i="10"/>
  <c r="B528" i="10" s="1"/>
  <c r="P519" i="10"/>
  <c r="O519" i="10"/>
  <c r="N519" i="10"/>
  <c r="M519" i="10"/>
  <c r="L519" i="10"/>
  <c r="K519" i="10"/>
  <c r="J519" i="10"/>
  <c r="I519" i="10"/>
  <c r="H519" i="10"/>
  <c r="G519" i="10"/>
  <c r="F519" i="10"/>
  <c r="E519" i="10"/>
  <c r="D519" i="10"/>
  <c r="C519" i="10"/>
  <c r="B519" i="10"/>
  <c r="P518" i="10"/>
  <c r="O518" i="10"/>
  <c r="N518" i="10"/>
  <c r="M518" i="10"/>
  <c r="L518" i="10"/>
  <c r="K518" i="10"/>
  <c r="J518" i="10"/>
  <c r="I518" i="10"/>
  <c r="H518" i="10"/>
  <c r="G518" i="10"/>
  <c r="F518" i="10"/>
  <c r="E518" i="10"/>
  <c r="D518" i="10"/>
  <c r="C518" i="10"/>
  <c r="B518" i="10"/>
  <c r="P517" i="10"/>
  <c r="O517" i="10"/>
  <c r="O520" i="10" s="1"/>
  <c r="N517" i="10"/>
  <c r="M517" i="10"/>
  <c r="L517" i="10"/>
  <c r="K517" i="10"/>
  <c r="J517" i="10"/>
  <c r="I517" i="10"/>
  <c r="H517" i="10"/>
  <c r="G517" i="10"/>
  <c r="F517" i="10"/>
  <c r="E517" i="10"/>
  <c r="D517" i="10"/>
  <c r="C517" i="10"/>
  <c r="B517" i="10"/>
  <c r="P516" i="10"/>
  <c r="P520" i="10" s="1"/>
  <c r="O516" i="10"/>
  <c r="N516" i="10"/>
  <c r="N520" i="10" s="1"/>
  <c r="M516" i="10"/>
  <c r="M520" i="10" s="1"/>
  <c r="L516" i="10"/>
  <c r="L520" i="10" s="1"/>
  <c r="K516" i="10"/>
  <c r="K520" i="10" s="1"/>
  <c r="J516" i="10"/>
  <c r="I516" i="10"/>
  <c r="I520" i="10" s="1"/>
  <c r="H516" i="10"/>
  <c r="H520" i="10" s="1"/>
  <c r="G516" i="10"/>
  <c r="F516" i="10"/>
  <c r="F520" i="10" s="1"/>
  <c r="E516" i="10"/>
  <c r="E520" i="10" s="1"/>
  <c r="D516" i="10"/>
  <c r="D520" i="10" s="1"/>
  <c r="C516" i="10"/>
  <c r="C520" i="10" s="1"/>
  <c r="B516" i="10"/>
  <c r="B520" i="10" s="1"/>
  <c r="L510" i="10"/>
  <c r="L550" i="10" s="1"/>
  <c r="E510" i="10"/>
  <c r="E550" i="10" s="1"/>
  <c r="O509" i="10"/>
  <c r="O549" i="10" s="1"/>
  <c r="H509" i="10"/>
  <c r="H549" i="10" s="1"/>
  <c r="C509" i="10"/>
  <c r="C549" i="10" s="1"/>
  <c r="K508" i="10"/>
  <c r="K548" i="10" s="1"/>
  <c r="F508" i="10"/>
  <c r="F548" i="10" s="1"/>
  <c r="N507" i="10"/>
  <c r="N547" i="10" s="1"/>
  <c r="I507" i="10"/>
  <c r="I547" i="10" s="1"/>
  <c r="B507" i="10"/>
  <c r="B547" i="10" s="1"/>
  <c r="P502" i="10"/>
  <c r="O502" i="10"/>
  <c r="N502" i="10"/>
  <c r="M502" i="10"/>
  <c r="L502" i="10"/>
  <c r="K502" i="10"/>
  <c r="J502" i="10"/>
  <c r="I502" i="10"/>
  <c r="H502" i="10"/>
  <c r="G502" i="10"/>
  <c r="F502" i="10"/>
  <c r="E502" i="10"/>
  <c r="D502" i="10"/>
  <c r="C502" i="10"/>
  <c r="B502" i="10"/>
  <c r="P501" i="10"/>
  <c r="O501" i="10"/>
  <c r="N501" i="10"/>
  <c r="M501" i="10"/>
  <c r="L501" i="10"/>
  <c r="K501" i="10"/>
  <c r="J501" i="10"/>
  <c r="I501" i="10"/>
  <c r="H501" i="10"/>
  <c r="G501" i="10"/>
  <c r="F501" i="10"/>
  <c r="E501" i="10"/>
  <c r="D501" i="10"/>
  <c r="C501" i="10"/>
  <c r="B501" i="10"/>
  <c r="P500" i="10"/>
  <c r="O500" i="10"/>
  <c r="N500" i="10"/>
  <c r="N503" i="10" s="1"/>
  <c r="N504" i="10" s="1"/>
  <c r="M500" i="10"/>
  <c r="L500" i="10"/>
  <c r="K500" i="10"/>
  <c r="J500" i="10"/>
  <c r="I500" i="10"/>
  <c r="H500" i="10"/>
  <c r="G500" i="10"/>
  <c r="F500" i="10"/>
  <c r="E500" i="10"/>
  <c r="D500" i="10"/>
  <c r="C500" i="10"/>
  <c r="B500" i="10"/>
  <c r="P499" i="10"/>
  <c r="P503" i="10" s="1"/>
  <c r="O499" i="10"/>
  <c r="O503" i="10" s="1"/>
  <c r="N499" i="10"/>
  <c r="M499" i="10"/>
  <c r="M503" i="10" s="1"/>
  <c r="L499" i="10"/>
  <c r="L503" i="10" s="1"/>
  <c r="K499" i="10"/>
  <c r="K503" i="10" s="1"/>
  <c r="J499" i="10"/>
  <c r="J503" i="10" s="1"/>
  <c r="I499" i="10"/>
  <c r="I503" i="10" s="1"/>
  <c r="H499" i="10"/>
  <c r="H503" i="10" s="1"/>
  <c r="G499" i="10"/>
  <c r="G503" i="10" s="1"/>
  <c r="F499" i="10"/>
  <c r="F503" i="10" s="1"/>
  <c r="E499" i="10"/>
  <c r="E503" i="10" s="1"/>
  <c r="D499" i="10"/>
  <c r="D503" i="10" s="1"/>
  <c r="C499" i="10"/>
  <c r="C503" i="10" s="1"/>
  <c r="B499" i="10"/>
  <c r="P495" i="10"/>
  <c r="O495" i="10"/>
  <c r="N495" i="10"/>
  <c r="M495" i="10"/>
  <c r="L495" i="10"/>
  <c r="K495" i="10"/>
  <c r="J495" i="10"/>
  <c r="I495" i="10"/>
  <c r="H495" i="10"/>
  <c r="G495" i="10"/>
  <c r="F495" i="10"/>
  <c r="E495" i="10"/>
  <c r="D495" i="10"/>
  <c r="C495" i="10"/>
  <c r="B495" i="10"/>
  <c r="P494" i="10"/>
  <c r="O494" i="10"/>
  <c r="N494" i="10"/>
  <c r="M494" i="10"/>
  <c r="L494" i="10"/>
  <c r="K494" i="10"/>
  <c r="J494" i="10"/>
  <c r="I494" i="10"/>
  <c r="H494" i="10"/>
  <c r="G494" i="10"/>
  <c r="F494" i="10"/>
  <c r="E494" i="10"/>
  <c r="D494" i="10"/>
  <c r="C494" i="10"/>
  <c r="B494" i="10"/>
  <c r="P493" i="10"/>
  <c r="P496" i="10" s="1"/>
  <c r="O493" i="10"/>
  <c r="O496" i="10" s="1"/>
  <c r="N493" i="10"/>
  <c r="N496" i="10" s="1"/>
  <c r="M493" i="10"/>
  <c r="L493" i="10"/>
  <c r="K493" i="10"/>
  <c r="J493" i="10"/>
  <c r="I493" i="10"/>
  <c r="H493" i="10"/>
  <c r="G493" i="10"/>
  <c r="F493" i="10"/>
  <c r="E493" i="10"/>
  <c r="D493" i="10"/>
  <c r="C493" i="10"/>
  <c r="B493" i="10"/>
  <c r="P492" i="10"/>
  <c r="O492" i="10"/>
  <c r="N492" i="10"/>
  <c r="M492" i="10"/>
  <c r="M496" i="10" s="1"/>
  <c r="L492" i="10"/>
  <c r="L496" i="10" s="1"/>
  <c r="K492" i="10"/>
  <c r="J492" i="10"/>
  <c r="J496" i="10" s="1"/>
  <c r="I492" i="10"/>
  <c r="I496" i="10" s="1"/>
  <c r="H492" i="10"/>
  <c r="H496" i="10" s="1"/>
  <c r="G492" i="10"/>
  <c r="G496" i="10" s="1"/>
  <c r="F492" i="10"/>
  <c r="F496" i="10" s="1"/>
  <c r="E492" i="10"/>
  <c r="D492" i="10"/>
  <c r="D496" i="10" s="1"/>
  <c r="C492" i="10"/>
  <c r="C496" i="10" s="1"/>
  <c r="B492" i="10"/>
  <c r="K490" i="10"/>
  <c r="P489" i="10"/>
  <c r="O489" i="10"/>
  <c r="N489" i="10"/>
  <c r="M489" i="10"/>
  <c r="L489" i="10"/>
  <c r="K489" i="10"/>
  <c r="J489" i="10"/>
  <c r="I489" i="10"/>
  <c r="H489" i="10"/>
  <c r="G489" i="10"/>
  <c r="F489" i="10"/>
  <c r="E489" i="10"/>
  <c r="D489" i="10"/>
  <c r="C489" i="10"/>
  <c r="B489" i="10"/>
  <c r="P488" i="10"/>
  <c r="O488" i="10"/>
  <c r="N488" i="10"/>
  <c r="M488" i="10"/>
  <c r="L488" i="10"/>
  <c r="K488" i="10"/>
  <c r="J488" i="10"/>
  <c r="I488" i="10"/>
  <c r="H488" i="10"/>
  <c r="G488" i="10"/>
  <c r="F488" i="10"/>
  <c r="E488" i="10"/>
  <c r="D488" i="10"/>
  <c r="C488" i="10"/>
  <c r="B488" i="10"/>
  <c r="P487" i="10"/>
  <c r="O487" i="10"/>
  <c r="O490" i="10" s="1"/>
  <c r="N487" i="10"/>
  <c r="M487" i="10"/>
  <c r="L487" i="10"/>
  <c r="K487" i="10"/>
  <c r="J487" i="10"/>
  <c r="I487" i="10"/>
  <c r="H487" i="10"/>
  <c r="G487" i="10"/>
  <c r="F487" i="10"/>
  <c r="E487" i="10"/>
  <c r="D487" i="10"/>
  <c r="C487" i="10"/>
  <c r="B487" i="10"/>
  <c r="P486" i="10"/>
  <c r="P490" i="10" s="1"/>
  <c r="O486" i="10"/>
  <c r="N486" i="10"/>
  <c r="N490" i="10" s="1"/>
  <c r="M486" i="10"/>
  <c r="M490" i="10" s="1"/>
  <c r="L486" i="10"/>
  <c r="L490" i="10" s="1"/>
  <c r="K486" i="10"/>
  <c r="J486" i="10"/>
  <c r="J490" i="10" s="1"/>
  <c r="I486" i="10"/>
  <c r="I490" i="10" s="1"/>
  <c r="H486" i="10"/>
  <c r="G486" i="10"/>
  <c r="G490" i="10" s="1"/>
  <c r="F486" i="10"/>
  <c r="F490" i="10" s="1"/>
  <c r="E486" i="10"/>
  <c r="E490" i="10" s="1"/>
  <c r="D486" i="10"/>
  <c r="D490" i="10" s="1"/>
  <c r="C486" i="10"/>
  <c r="C490" i="10" s="1"/>
  <c r="B486" i="10"/>
  <c r="B490" i="10" s="1"/>
  <c r="P483" i="10"/>
  <c r="O483" i="10"/>
  <c r="N483" i="10"/>
  <c r="M483" i="10"/>
  <c r="L483" i="10"/>
  <c r="K483" i="10"/>
  <c r="J483" i="10"/>
  <c r="I483" i="10"/>
  <c r="H483" i="10"/>
  <c r="G483" i="10"/>
  <c r="F483" i="10"/>
  <c r="E483" i="10"/>
  <c r="D483" i="10"/>
  <c r="C483" i="10"/>
  <c r="B483" i="10"/>
  <c r="P482" i="10"/>
  <c r="O482" i="10"/>
  <c r="N482" i="10"/>
  <c r="M482" i="10"/>
  <c r="L482" i="10"/>
  <c r="K482" i="10"/>
  <c r="J482" i="10"/>
  <c r="I482" i="10"/>
  <c r="H482" i="10"/>
  <c r="G482" i="10"/>
  <c r="F482" i="10"/>
  <c r="E482" i="10"/>
  <c r="D482" i="10"/>
  <c r="C482" i="10"/>
  <c r="B482" i="10"/>
  <c r="P481" i="10"/>
  <c r="P484" i="10" s="1"/>
  <c r="O481" i="10"/>
  <c r="N481" i="10"/>
  <c r="M481" i="10"/>
  <c r="L481" i="10"/>
  <c r="K481" i="10"/>
  <c r="J481" i="10"/>
  <c r="I481" i="10"/>
  <c r="H481" i="10"/>
  <c r="G481" i="10"/>
  <c r="F481" i="10"/>
  <c r="E481" i="10"/>
  <c r="D481" i="10"/>
  <c r="C481" i="10"/>
  <c r="B481" i="10"/>
  <c r="P480" i="10"/>
  <c r="O480" i="10"/>
  <c r="O484" i="10" s="1"/>
  <c r="N480" i="10"/>
  <c r="N484" i="10" s="1"/>
  <c r="M480" i="10"/>
  <c r="M484" i="10" s="1"/>
  <c r="L480" i="10"/>
  <c r="L484" i="10" s="1"/>
  <c r="K480" i="10"/>
  <c r="J480" i="10"/>
  <c r="J484" i="10" s="1"/>
  <c r="I480" i="10"/>
  <c r="I484" i="10" s="1"/>
  <c r="H480" i="10"/>
  <c r="G480" i="10"/>
  <c r="G484" i="10" s="1"/>
  <c r="F480" i="10"/>
  <c r="F484" i="10" s="1"/>
  <c r="E480" i="10"/>
  <c r="D480" i="10"/>
  <c r="D484" i="10" s="1"/>
  <c r="C480" i="10"/>
  <c r="C484" i="10" s="1"/>
  <c r="B480" i="10"/>
  <c r="B484" i="10" s="1"/>
  <c r="P477" i="10"/>
  <c r="O477" i="10"/>
  <c r="N477" i="10"/>
  <c r="M477" i="10"/>
  <c r="L477" i="10"/>
  <c r="K477" i="10"/>
  <c r="J477" i="10"/>
  <c r="I477" i="10"/>
  <c r="H477" i="10"/>
  <c r="G477" i="10"/>
  <c r="F477" i="10"/>
  <c r="E477" i="10"/>
  <c r="D477" i="10"/>
  <c r="C477" i="10"/>
  <c r="B477" i="10"/>
  <c r="P476" i="10"/>
  <c r="O476" i="10"/>
  <c r="N476" i="10"/>
  <c r="M476" i="10"/>
  <c r="L476" i="10"/>
  <c r="K476" i="10"/>
  <c r="J476" i="10"/>
  <c r="I476" i="10"/>
  <c r="H476" i="10"/>
  <c r="G476" i="10"/>
  <c r="F476" i="10"/>
  <c r="E476" i="10"/>
  <c r="D476" i="10"/>
  <c r="C476" i="10"/>
  <c r="B476" i="10"/>
  <c r="P475" i="10"/>
  <c r="O475" i="10"/>
  <c r="N475" i="10"/>
  <c r="N478" i="10" s="1"/>
  <c r="M475" i="10"/>
  <c r="L475" i="10"/>
  <c r="K475" i="10"/>
  <c r="J475" i="10"/>
  <c r="I475" i="10"/>
  <c r="H475" i="10"/>
  <c r="G475" i="10"/>
  <c r="F475" i="10"/>
  <c r="E475" i="10"/>
  <c r="D475" i="10"/>
  <c r="C475" i="10"/>
  <c r="B475" i="10"/>
  <c r="P474" i="10"/>
  <c r="P478" i="10" s="1"/>
  <c r="O474" i="10"/>
  <c r="O478" i="10" s="1"/>
  <c r="N474" i="10"/>
  <c r="M474" i="10"/>
  <c r="M478" i="10" s="1"/>
  <c r="L474" i="10"/>
  <c r="L478" i="10" s="1"/>
  <c r="K474" i="10"/>
  <c r="J474" i="10"/>
  <c r="J478" i="10" s="1"/>
  <c r="I474" i="10"/>
  <c r="I478" i="10" s="1"/>
  <c r="H474" i="10"/>
  <c r="G474" i="10"/>
  <c r="G478" i="10" s="1"/>
  <c r="F474" i="10"/>
  <c r="F478" i="10" s="1"/>
  <c r="E474" i="10"/>
  <c r="E478" i="10" s="1"/>
  <c r="D474" i="10"/>
  <c r="D478" i="10" s="1"/>
  <c r="C474" i="10"/>
  <c r="C478" i="10" s="1"/>
  <c r="B474" i="10"/>
  <c r="P471" i="10"/>
  <c r="O471" i="10"/>
  <c r="N471" i="10"/>
  <c r="M471" i="10"/>
  <c r="L471" i="10"/>
  <c r="K471" i="10"/>
  <c r="J471" i="10"/>
  <c r="I471" i="10"/>
  <c r="H471" i="10"/>
  <c r="G471" i="10"/>
  <c r="F471" i="10"/>
  <c r="E471" i="10"/>
  <c r="D471" i="10"/>
  <c r="C471" i="10"/>
  <c r="B471" i="10"/>
  <c r="P470" i="10"/>
  <c r="O470" i="10"/>
  <c r="N470" i="10"/>
  <c r="M470" i="10"/>
  <c r="L470" i="10"/>
  <c r="K470" i="10"/>
  <c r="J470" i="10"/>
  <c r="I470" i="10"/>
  <c r="H470" i="10"/>
  <c r="G470" i="10"/>
  <c r="F470" i="10"/>
  <c r="E470" i="10"/>
  <c r="D470" i="10"/>
  <c r="C470" i="10"/>
  <c r="B470" i="10"/>
  <c r="P469" i="10"/>
  <c r="P472" i="10" s="1"/>
  <c r="O469" i="10"/>
  <c r="O472" i="10" s="1"/>
  <c r="N469" i="10"/>
  <c r="N472" i="10" s="1"/>
  <c r="M469" i="10"/>
  <c r="L469" i="10"/>
  <c r="K469" i="10"/>
  <c r="J469" i="10"/>
  <c r="I469" i="10"/>
  <c r="H469" i="10"/>
  <c r="G469" i="10"/>
  <c r="F469" i="10"/>
  <c r="E469" i="10"/>
  <c r="D469" i="10"/>
  <c r="C469" i="10"/>
  <c r="B469" i="10"/>
  <c r="P468" i="10"/>
  <c r="O468" i="10"/>
  <c r="N468" i="10"/>
  <c r="M468" i="10"/>
  <c r="M472" i="10" s="1"/>
  <c r="L468" i="10"/>
  <c r="L472" i="10" s="1"/>
  <c r="K468" i="10"/>
  <c r="K472" i="10" s="1"/>
  <c r="J468" i="10"/>
  <c r="J472" i="10" s="1"/>
  <c r="I468" i="10"/>
  <c r="I472" i="10" s="1"/>
  <c r="H468" i="10"/>
  <c r="H472" i="10" s="1"/>
  <c r="G468" i="10"/>
  <c r="G472" i="10" s="1"/>
  <c r="F468" i="10"/>
  <c r="F472" i="10" s="1"/>
  <c r="E468" i="10"/>
  <c r="D468" i="10"/>
  <c r="D472" i="10" s="1"/>
  <c r="C468" i="10"/>
  <c r="C472" i="10" s="1"/>
  <c r="B468" i="10"/>
  <c r="P464" i="10"/>
  <c r="P510" i="10" s="1"/>
  <c r="P550" i="10" s="1"/>
  <c r="O464" i="10"/>
  <c r="O510" i="10" s="1"/>
  <c r="O550" i="10" s="1"/>
  <c r="N464" i="10"/>
  <c r="N510" i="10" s="1"/>
  <c r="N550" i="10" s="1"/>
  <c r="M464" i="10"/>
  <c r="M510" i="10" s="1"/>
  <c r="M550" i="10" s="1"/>
  <c r="L464" i="10"/>
  <c r="K464" i="10"/>
  <c r="K510" i="10" s="1"/>
  <c r="K550" i="10" s="1"/>
  <c r="J464" i="10"/>
  <c r="J510" i="10" s="1"/>
  <c r="J550" i="10" s="1"/>
  <c r="I464" i="10"/>
  <c r="I510" i="10" s="1"/>
  <c r="I550" i="10" s="1"/>
  <c r="H464" i="10"/>
  <c r="H510" i="10" s="1"/>
  <c r="H550" i="10" s="1"/>
  <c r="G464" i="10"/>
  <c r="G510" i="10" s="1"/>
  <c r="G550" i="10" s="1"/>
  <c r="F464" i="10"/>
  <c r="F510" i="10" s="1"/>
  <c r="F550" i="10" s="1"/>
  <c r="E464" i="10"/>
  <c r="D464" i="10"/>
  <c r="D510" i="10" s="1"/>
  <c r="D550" i="10" s="1"/>
  <c r="C464" i="10"/>
  <c r="C510" i="10" s="1"/>
  <c r="C550" i="10" s="1"/>
  <c r="B464" i="10"/>
  <c r="B510" i="10" s="1"/>
  <c r="B550" i="10" s="1"/>
  <c r="P463" i="10"/>
  <c r="P509" i="10" s="1"/>
  <c r="P549" i="10" s="1"/>
  <c r="O463" i="10"/>
  <c r="N463" i="10"/>
  <c r="N509" i="10" s="1"/>
  <c r="N549" i="10" s="1"/>
  <c r="M463" i="10"/>
  <c r="M509" i="10" s="1"/>
  <c r="M549" i="10" s="1"/>
  <c r="L463" i="10"/>
  <c r="L509" i="10" s="1"/>
  <c r="L549" i="10" s="1"/>
  <c r="K463" i="10"/>
  <c r="K509" i="10" s="1"/>
  <c r="K549" i="10" s="1"/>
  <c r="J463" i="10"/>
  <c r="J509" i="10" s="1"/>
  <c r="J549" i="10" s="1"/>
  <c r="I463" i="10"/>
  <c r="I509" i="10" s="1"/>
  <c r="I549" i="10" s="1"/>
  <c r="H463" i="10"/>
  <c r="G463" i="10"/>
  <c r="G509" i="10" s="1"/>
  <c r="G549" i="10" s="1"/>
  <c r="F463" i="10"/>
  <c r="F509" i="10" s="1"/>
  <c r="F549" i="10" s="1"/>
  <c r="E463" i="10"/>
  <c r="E509" i="10" s="1"/>
  <c r="E549" i="10" s="1"/>
  <c r="D463" i="10"/>
  <c r="D509" i="10" s="1"/>
  <c r="D549" i="10" s="1"/>
  <c r="C463" i="10"/>
  <c r="B463" i="10"/>
  <c r="B509" i="10" s="1"/>
  <c r="B549" i="10" s="1"/>
  <c r="P462" i="10"/>
  <c r="P508" i="10" s="1"/>
  <c r="P548" i="10" s="1"/>
  <c r="O462" i="10"/>
  <c r="O508" i="10" s="1"/>
  <c r="O548" i="10" s="1"/>
  <c r="N462" i="10"/>
  <c r="N508" i="10" s="1"/>
  <c r="N548" i="10" s="1"/>
  <c r="M462" i="10"/>
  <c r="M508" i="10" s="1"/>
  <c r="M548" i="10" s="1"/>
  <c r="L462" i="10"/>
  <c r="L508" i="10" s="1"/>
  <c r="L548" i="10" s="1"/>
  <c r="K462" i="10"/>
  <c r="J462" i="10"/>
  <c r="J508" i="10" s="1"/>
  <c r="J548" i="10" s="1"/>
  <c r="I462" i="10"/>
  <c r="I508" i="10" s="1"/>
  <c r="I548" i="10" s="1"/>
  <c r="H462" i="10"/>
  <c r="H508" i="10" s="1"/>
  <c r="H548" i="10" s="1"/>
  <c r="G462" i="10"/>
  <c r="G508" i="10" s="1"/>
  <c r="G548" i="10" s="1"/>
  <c r="F462" i="10"/>
  <c r="E462" i="10"/>
  <c r="E508" i="10" s="1"/>
  <c r="E548" i="10" s="1"/>
  <c r="D462" i="10"/>
  <c r="D508" i="10" s="1"/>
  <c r="D548" i="10" s="1"/>
  <c r="C462" i="10"/>
  <c r="C508" i="10" s="1"/>
  <c r="C548" i="10" s="1"/>
  <c r="B462" i="10"/>
  <c r="B508" i="10" s="1"/>
  <c r="B548" i="10" s="1"/>
  <c r="P461" i="10"/>
  <c r="P507" i="10" s="1"/>
  <c r="P547" i="10" s="1"/>
  <c r="O461" i="10"/>
  <c r="O507" i="10" s="1"/>
  <c r="O547" i="10" s="1"/>
  <c r="N461" i="10"/>
  <c r="N465" i="10" s="1"/>
  <c r="M461" i="10"/>
  <c r="M507" i="10" s="1"/>
  <c r="M547" i="10" s="1"/>
  <c r="L461" i="10"/>
  <c r="L465" i="10" s="1"/>
  <c r="K461" i="10"/>
  <c r="K465" i="10" s="1"/>
  <c r="J461" i="10"/>
  <c r="I461" i="10"/>
  <c r="I465" i="10" s="1"/>
  <c r="H461" i="10"/>
  <c r="H507" i="10" s="1"/>
  <c r="H547" i="10" s="1"/>
  <c r="G461" i="10"/>
  <c r="G507" i="10" s="1"/>
  <c r="G547" i="10" s="1"/>
  <c r="F461" i="10"/>
  <c r="F507" i="10" s="1"/>
  <c r="F547" i="10" s="1"/>
  <c r="E461" i="10"/>
  <c r="E507" i="10" s="1"/>
  <c r="E547" i="10" s="1"/>
  <c r="D461" i="10"/>
  <c r="D507" i="10" s="1"/>
  <c r="D547" i="10" s="1"/>
  <c r="C461" i="10"/>
  <c r="C507" i="10" s="1"/>
  <c r="C547" i="10" s="1"/>
  <c r="B461" i="10"/>
  <c r="B465" i="10" s="1"/>
  <c r="P457" i="10"/>
  <c r="P648" i="10" s="1"/>
  <c r="O457" i="10"/>
  <c r="O648" i="10" s="1"/>
  <c r="N457" i="10"/>
  <c r="N648" i="10" s="1"/>
  <c r="N655" i="10" s="1"/>
  <c r="M457" i="10"/>
  <c r="M648" i="10" s="1"/>
  <c r="M655" i="10" s="1"/>
  <c r="L457" i="10"/>
  <c r="L648" i="10" s="1"/>
  <c r="L655" i="10" s="1"/>
  <c r="K457" i="10"/>
  <c r="K648" i="10" s="1"/>
  <c r="K655" i="10" s="1"/>
  <c r="J457" i="10"/>
  <c r="J648" i="10" s="1"/>
  <c r="J655" i="10" s="1"/>
  <c r="I457" i="10"/>
  <c r="I648" i="10" s="1"/>
  <c r="I655" i="10" s="1"/>
  <c r="H457" i="10"/>
  <c r="H648" i="10" s="1"/>
  <c r="H655" i="10" s="1"/>
  <c r="G457" i="10"/>
  <c r="F457" i="10"/>
  <c r="F648" i="10" s="1"/>
  <c r="F655" i="10" s="1"/>
  <c r="E457" i="10"/>
  <c r="E648" i="10" s="1"/>
  <c r="E655" i="10" s="1"/>
  <c r="D457" i="10"/>
  <c r="D648" i="10" s="1"/>
  <c r="D655" i="10" s="1"/>
  <c r="C457" i="10"/>
  <c r="C648" i="10" s="1"/>
  <c r="C655" i="10" s="1"/>
  <c r="B457" i="10"/>
  <c r="B648" i="10" s="1"/>
  <c r="B655" i="10" s="1"/>
  <c r="P456" i="10"/>
  <c r="O456" i="10"/>
  <c r="N456" i="10"/>
  <c r="M456" i="10"/>
  <c r="L456" i="10"/>
  <c r="K456" i="10"/>
  <c r="J456" i="10"/>
  <c r="I456" i="10"/>
  <c r="H456" i="10"/>
  <c r="G456" i="10"/>
  <c r="F456" i="10"/>
  <c r="E456" i="10"/>
  <c r="D456" i="10"/>
  <c r="C456" i="10"/>
  <c r="B456" i="10"/>
  <c r="P455" i="10"/>
  <c r="O455" i="10"/>
  <c r="N455" i="10"/>
  <c r="M455" i="10"/>
  <c r="L455" i="10"/>
  <c r="K455" i="10"/>
  <c r="J455" i="10"/>
  <c r="I455" i="10"/>
  <c r="H455" i="10"/>
  <c r="G455" i="10"/>
  <c r="F455" i="10"/>
  <c r="E455" i="10"/>
  <c r="D455" i="10"/>
  <c r="C455" i="10"/>
  <c r="B455" i="10"/>
  <c r="P454" i="10"/>
  <c r="O454" i="10"/>
  <c r="N454" i="10"/>
  <c r="M454" i="10"/>
  <c r="L454" i="10"/>
  <c r="K454" i="10"/>
  <c r="J454" i="10"/>
  <c r="I454" i="10"/>
  <c r="H454" i="10"/>
  <c r="G454" i="10"/>
  <c r="F454" i="10"/>
  <c r="E454" i="10"/>
  <c r="D454" i="10"/>
  <c r="C454" i="10"/>
  <c r="B454" i="10"/>
  <c r="P451" i="10"/>
  <c r="O451" i="10"/>
  <c r="O452" i="10" s="1"/>
  <c r="N451" i="10"/>
  <c r="M451" i="10"/>
  <c r="M452" i="10" s="1"/>
  <c r="L451" i="10"/>
  <c r="K451" i="10"/>
  <c r="K452" i="10" s="1"/>
  <c r="J451" i="10"/>
  <c r="J452" i="10" s="1"/>
  <c r="I451" i="10"/>
  <c r="I452" i="10" s="1"/>
  <c r="H451" i="10"/>
  <c r="H452" i="10" s="1"/>
  <c r="G451" i="10"/>
  <c r="F451" i="10"/>
  <c r="E451" i="10"/>
  <c r="D451" i="10"/>
  <c r="C451" i="10"/>
  <c r="C452" i="10" s="1"/>
  <c r="B451" i="10"/>
  <c r="B452" i="10" s="1"/>
  <c r="P450" i="10"/>
  <c r="O450" i="10"/>
  <c r="N450" i="10"/>
  <c r="M450" i="10"/>
  <c r="L450" i="10"/>
  <c r="K450" i="10"/>
  <c r="J450" i="10"/>
  <c r="I450" i="10"/>
  <c r="H450" i="10"/>
  <c r="G450" i="10"/>
  <c r="F450" i="10"/>
  <c r="E450" i="10"/>
  <c r="D450" i="10"/>
  <c r="C450" i="10"/>
  <c r="B450" i="10"/>
  <c r="P449" i="10"/>
  <c r="O449" i="10"/>
  <c r="N449" i="10"/>
  <c r="M449" i="10"/>
  <c r="L449" i="10"/>
  <c r="K449" i="10"/>
  <c r="J449" i="10"/>
  <c r="I449" i="10"/>
  <c r="H449" i="10"/>
  <c r="G449" i="10"/>
  <c r="F449" i="10"/>
  <c r="E449" i="10"/>
  <c r="D449" i="10"/>
  <c r="C449" i="10"/>
  <c r="B449" i="10"/>
  <c r="P448" i="10"/>
  <c r="O448" i="10"/>
  <c r="N448" i="10"/>
  <c r="M448" i="10"/>
  <c r="L448" i="10"/>
  <c r="K448" i="10"/>
  <c r="J448" i="10"/>
  <c r="I448" i="10"/>
  <c r="H448" i="10"/>
  <c r="G448" i="10"/>
  <c r="F448" i="10"/>
  <c r="E448" i="10"/>
  <c r="D448" i="10"/>
  <c r="C448" i="10"/>
  <c r="B448" i="10"/>
  <c r="J445" i="10"/>
  <c r="P444" i="10"/>
  <c r="O444" i="10"/>
  <c r="N444" i="10"/>
  <c r="N445" i="10" s="1"/>
  <c r="M444" i="10"/>
  <c r="M445" i="10" s="1"/>
  <c r="L444" i="10"/>
  <c r="K444" i="10"/>
  <c r="K445" i="10" s="1"/>
  <c r="J444" i="10"/>
  <c r="I444" i="10"/>
  <c r="H444" i="10"/>
  <c r="G444" i="10"/>
  <c r="F444" i="10"/>
  <c r="E444" i="10"/>
  <c r="E445" i="10" s="1"/>
  <c r="D444" i="10"/>
  <c r="C444" i="10"/>
  <c r="B444" i="10"/>
  <c r="B445" i="10" s="1"/>
  <c r="P443" i="10"/>
  <c r="O443" i="10"/>
  <c r="N443" i="10"/>
  <c r="M443" i="10"/>
  <c r="L443" i="10"/>
  <c r="K443" i="10"/>
  <c r="J443" i="10"/>
  <c r="I443" i="10"/>
  <c r="H443" i="10"/>
  <c r="G443" i="10"/>
  <c r="F443" i="10"/>
  <c r="E443" i="10"/>
  <c r="D443" i="10"/>
  <c r="C443" i="10"/>
  <c r="B443" i="10"/>
  <c r="P442" i="10"/>
  <c r="O442" i="10"/>
  <c r="N442" i="10"/>
  <c r="M442" i="10"/>
  <c r="L442" i="10"/>
  <c r="K442" i="10"/>
  <c r="J442" i="10"/>
  <c r="I442" i="10"/>
  <c r="H442" i="10"/>
  <c r="G442" i="10"/>
  <c r="F442" i="10"/>
  <c r="E442" i="10"/>
  <c r="D442" i="10"/>
  <c r="C442" i="10"/>
  <c r="B442" i="10"/>
  <c r="P441" i="10"/>
  <c r="O441" i="10"/>
  <c r="N441" i="10"/>
  <c r="M441" i="10"/>
  <c r="L441" i="10"/>
  <c r="K441" i="10"/>
  <c r="J441" i="10"/>
  <c r="I441" i="10"/>
  <c r="H441" i="10"/>
  <c r="G441" i="10"/>
  <c r="F441" i="10"/>
  <c r="E441" i="10"/>
  <c r="D441" i="10"/>
  <c r="C441" i="10"/>
  <c r="B441" i="10"/>
  <c r="M439" i="10"/>
  <c r="P438" i="10"/>
  <c r="O438" i="10"/>
  <c r="O439" i="10" s="1"/>
  <c r="N438" i="10"/>
  <c r="N439" i="10" s="1"/>
  <c r="M438" i="10"/>
  <c r="L438" i="10"/>
  <c r="K438" i="10"/>
  <c r="K439" i="10" s="1"/>
  <c r="J438" i="10"/>
  <c r="I438" i="10"/>
  <c r="I439" i="10" s="1"/>
  <c r="H438" i="10"/>
  <c r="G438" i="10"/>
  <c r="F438" i="10"/>
  <c r="E438" i="10"/>
  <c r="D438" i="10"/>
  <c r="C438" i="10"/>
  <c r="C439" i="10" s="1"/>
  <c r="B438" i="10"/>
  <c r="B439" i="10" s="1"/>
  <c r="P437" i="10"/>
  <c r="O437" i="10"/>
  <c r="N437" i="10"/>
  <c r="M437" i="10"/>
  <c r="L437" i="10"/>
  <c r="K437" i="10"/>
  <c r="J437" i="10"/>
  <c r="I437" i="10"/>
  <c r="H437" i="10"/>
  <c r="G437" i="10"/>
  <c r="F437" i="10"/>
  <c r="E437" i="10"/>
  <c r="D437" i="10"/>
  <c r="C437" i="10"/>
  <c r="B437" i="10"/>
  <c r="P436" i="10"/>
  <c r="O436" i="10"/>
  <c r="N436" i="10"/>
  <c r="M436" i="10"/>
  <c r="L436" i="10"/>
  <c r="K436" i="10"/>
  <c r="J436" i="10"/>
  <c r="I436" i="10"/>
  <c r="H436" i="10"/>
  <c r="G436" i="10"/>
  <c r="F436" i="10"/>
  <c r="E436" i="10"/>
  <c r="D436" i="10"/>
  <c r="C436" i="10"/>
  <c r="B436" i="10"/>
  <c r="P435" i="10"/>
  <c r="O435" i="10"/>
  <c r="N435" i="10"/>
  <c r="M435" i="10"/>
  <c r="L435" i="10"/>
  <c r="K435" i="10"/>
  <c r="J435" i="10"/>
  <c r="I435" i="10"/>
  <c r="H435" i="10"/>
  <c r="G435" i="10"/>
  <c r="F435" i="10"/>
  <c r="E435" i="10"/>
  <c r="D435" i="10"/>
  <c r="C435" i="10"/>
  <c r="B435" i="10"/>
  <c r="P433" i="10"/>
  <c r="O433" i="10"/>
  <c r="N433" i="10"/>
  <c r="M433" i="10"/>
  <c r="K433" i="10"/>
  <c r="I433" i="10"/>
  <c r="D433" i="10"/>
  <c r="C433" i="10"/>
  <c r="B433" i="10"/>
  <c r="P432" i="10"/>
  <c r="P640" i="10" s="1"/>
  <c r="O432" i="10"/>
  <c r="N432" i="10"/>
  <c r="M432" i="10"/>
  <c r="M639" i="10" s="1"/>
  <c r="L432" i="10"/>
  <c r="K432" i="10"/>
  <c r="J432" i="10"/>
  <c r="I432" i="10"/>
  <c r="H432" i="10"/>
  <c r="G432" i="10"/>
  <c r="F432" i="10"/>
  <c r="F433" i="10" s="1"/>
  <c r="E432" i="10"/>
  <c r="E433" i="10" s="1"/>
  <c r="D432" i="10"/>
  <c r="D639" i="10" s="1"/>
  <c r="C432" i="10"/>
  <c r="B432" i="10"/>
  <c r="P431" i="10"/>
  <c r="O431" i="10"/>
  <c r="N431" i="10"/>
  <c r="M431" i="10"/>
  <c r="L431" i="10"/>
  <c r="K431" i="10"/>
  <c r="J431" i="10"/>
  <c r="I431" i="10"/>
  <c r="H431" i="10"/>
  <c r="G431" i="10"/>
  <c r="F431" i="10"/>
  <c r="E431" i="10"/>
  <c r="D431" i="10"/>
  <c r="C431" i="10"/>
  <c r="B431" i="10"/>
  <c r="P430" i="10"/>
  <c r="O430" i="10"/>
  <c r="N430" i="10"/>
  <c r="M430" i="10"/>
  <c r="L430" i="10"/>
  <c r="K430" i="10"/>
  <c r="J430" i="10"/>
  <c r="I430" i="10"/>
  <c r="H430" i="10"/>
  <c r="G430" i="10"/>
  <c r="F430" i="10"/>
  <c r="E430" i="10"/>
  <c r="D430" i="10"/>
  <c r="C430" i="10"/>
  <c r="B430" i="10"/>
  <c r="P429" i="10"/>
  <c r="O429" i="10"/>
  <c r="N429" i="10"/>
  <c r="M429" i="10"/>
  <c r="L429" i="10"/>
  <c r="K429" i="10"/>
  <c r="J429" i="10"/>
  <c r="I429" i="10"/>
  <c r="H429" i="10"/>
  <c r="G429" i="10"/>
  <c r="F429" i="10"/>
  <c r="E429" i="10"/>
  <c r="D429" i="10"/>
  <c r="C429" i="10"/>
  <c r="B429" i="10"/>
  <c r="P426" i="10"/>
  <c r="O426" i="10"/>
  <c r="O427" i="10" s="1"/>
  <c r="N426" i="10"/>
  <c r="M426" i="10"/>
  <c r="M427" i="10" s="1"/>
  <c r="L426" i="10"/>
  <c r="K426" i="10"/>
  <c r="K427" i="10" s="1"/>
  <c r="J426" i="10"/>
  <c r="J427" i="10" s="1"/>
  <c r="I426" i="10"/>
  <c r="I427" i="10" s="1"/>
  <c r="H426" i="10"/>
  <c r="H427" i="10" s="1"/>
  <c r="G426" i="10"/>
  <c r="F426" i="10"/>
  <c r="E426" i="10"/>
  <c r="D426" i="10"/>
  <c r="C426" i="10"/>
  <c r="C427" i="10" s="1"/>
  <c r="B426" i="10"/>
  <c r="P425" i="10"/>
  <c r="O425" i="10"/>
  <c r="N425" i="10"/>
  <c r="M425" i="10"/>
  <c r="L425" i="10"/>
  <c r="K425" i="10"/>
  <c r="J425" i="10"/>
  <c r="I425" i="10"/>
  <c r="H425" i="10"/>
  <c r="G425" i="10"/>
  <c r="F425" i="10"/>
  <c r="E425" i="10"/>
  <c r="D425" i="10"/>
  <c r="C425" i="10"/>
  <c r="B425" i="10"/>
  <c r="P424" i="10"/>
  <c r="O424" i="10"/>
  <c r="N424" i="10"/>
  <c r="M424" i="10"/>
  <c r="L424" i="10"/>
  <c r="K424" i="10"/>
  <c r="J424" i="10"/>
  <c r="I424" i="10"/>
  <c r="H424" i="10"/>
  <c r="G424" i="10"/>
  <c r="F424" i="10"/>
  <c r="E424" i="10"/>
  <c r="D424" i="10"/>
  <c r="C424" i="10"/>
  <c r="B424" i="10"/>
  <c r="P423" i="10"/>
  <c r="O423" i="10"/>
  <c r="N423" i="10"/>
  <c r="M423" i="10"/>
  <c r="L423" i="10"/>
  <c r="K423" i="10"/>
  <c r="J423" i="10"/>
  <c r="I423" i="10"/>
  <c r="H423" i="10"/>
  <c r="G423" i="10"/>
  <c r="F423" i="10"/>
  <c r="E423" i="10"/>
  <c r="D423" i="10"/>
  <c r="C423" i="10"/>
  <c r="B423" i="10"/>
  <c r="O421" i="10"/>
  <c r="J421" i="10"/>
  <c r="I421" i="10"/>
  <c r="C421" i="10"/>
  <c r="P420" i="10"/>
  <c r="O420" i="10"/>
  <c r="N420" i="10"/>
  <c r="N421" i="10" s="1"/>
  <c r="M420" i="10"/>
  <c r="M421" i="10" s="1"/>
  <c r="L420" i="10"/>
  <c r="K420" i="10"/>
  <c r="K421" i="10" s="1"/>
  <c r="J420" i="10"/>
  <c r="I420" i="10"/>
  <c r="H420" i="10"/>
  <c r="G420" i="10"/>
  <c r="F420" i="10"/>
  <c r="F421" i="10" s="1"/>
  <c r="E420" i="10"/>
  <c r="D420" i="10"/>
  <c r="C420" i="10"/>
  <c r="B420" i="10"/>
  <c r="B421" i="10" s="1"/>
  <c r="P419" i="10"/>
  <c r="O419" i="10"/>
  <c r="N419" i="10"/>
  <c r="M419" i="10"/>
  <c r="L419" i="10"/>
  <c r="K419" i="10"/>
  <c r="J419" i="10"/>
  <c r="I419" i="10"/>
  <c r="H419" i="10"/>
  <c r="G419" i="10"/>
  <c r="F419" i="10"/>
  <c r="E419" i="10"/>
  <c r="D419" i="10"/>
  <c r="C419" i="10"/>
  <c r="B419" i="10"/>
  <c r="P418" i="10"/>
  <c r="O418" i="10"/>
  <c r="N418" i="10"/>
  <c r="M418" i="10"/>
  <c r="L418" i="10"/>
  <c r="K418" i="10"/>
  <c r="J418" i="10"/>
  <c r="I418" i="10"/>
  <c r="H418" i="10"/>
  <c r="G418" i="10"/>
  <c r="F418" i="10"/>
  <c r="E418" i="10"/>
  <c r="D418" i="10"/>
  <c r="C418" i="10"/>
  <c r="B418" i="10"/>
  <c r="P417" i="10"/>
  <c r="O417" i="10"/>
  <c r="N417" i="10"/>
  <c r="M417" i="10"/>
  <c r="L417" i="10"/>
  <c r="K417" i="10"/>
  <c r="J417" i="10"/>
  <c r="I417" i="10"/>
  <c r="H417" i="10"/>
  <c r="G417" i="10"/>
  <c r="F417" i="10"/>
  <c r="E417" i="10"/>
  <c r="D417" i="10"/>
  <c r="C417" i="10"/>
  <c r="B417" i="10"/>
  <c r="M415" i="10"/>
  <c r="K415" i="10"/>
  <c r="J415" i="10"/>
  <c r="F415" i="10"/>
  <c r="P414" i="10"/>
  <c r="O414" i="10"/>
  <c r="O415" i="10" s="1"/>
  <c r="N414" i="10"/>
  <c r="N415" i="10" s="1"/>
  <c r="M414" i="10"/>
  <c r="L414" i="10"/>
  <c r="K414" i="10"/>
  <c r="J414" i="10"/>
  <c r="I414" i="10"/>
  <c r="I415" i="10" s="1"/>
  <c r="H414" i="10"/>
  <c r="G414" i="10"/>
  <c r="F414" i="10"/>
  <c r="E414" i="10"/>
  <c r="E415" i="10" s="1"/>
  <c r="D414" i="10"/>
  <c r="C414" i="10"/>
  <c r="C415" i="10" s="1"/>
  <c r="B414" i="10"/>
  <c r="B415" i="10" s="1"/>
  <c r="P413" i="10"/>
  <c r="O413" i="10"/>
  <c r="N413" i="10"/>
  <c r="M413" i="10"/>
  <c r="L413" i="10"/>
  <c r="K413" i="10"/>
  <c r="J413" i="10"/>
  <c r="I413" i="10"/>
  <c r="H413" i="10"/>
  <c r="G413" i="10"/>
  <c r="F413" i="10"/>
  <c r="E413" i="10"/>
  <c r="D413" i="10"/>
  <c r="C413" i="10"/>
  <c r="B413" i="10"/>
  <c r="P412" i="10"/>
  <c r="O412" i="10"/>
  <c r="N412" i="10"/>
  <c r="M412" i="10"/>
  <c r="L412" i="10"/>
  <c r="K412" i="10"/>
  <c r="J412" i="10"/>
  <c r="I412" i="10"/>
  <c r="H412" i="10"/>
  <c r="G412" i="10"/>
  <c r="F412" i="10"/>
  <c r="E412" i="10"/>
  <c r="D412" i="10"/>
  <c r="C412" i="10"/>
  <c r="B412" i="10"/>
  <c r="P411" i="10"/>
  <c r="O411" i="10"/>
  <c r="N411" i="10"/>
  <c r="M411" i="10"/>
  <c r="L411" i="10"/>
  <c r="K411" i="10"/>
  <c r="J411" i="10"/>
  <c r="I411" i="10"/>
  <c r="H411" i="10"/>
  <c r="G411" i="10"/>
  <c r="F411" i="10"/>
  <c r="E411" i="10"/>
  <c r="D411" i="10"/>
  <c r="C411" i="10"/>
  <c r="B411" i="10"/>
  <c r="N409" i="10"/>
  <c r="M409" i="10"/>
  <c r="I409" i="10"/>
  <c r="B409" i="10"/>
  <c r="P408" i="10"/>
  <c r="P409" i="10" s="1"/>
  <c r="O408" i="10"/>
  <c r="N408" i="10"/>
  <c r="M408" i="10"/>
  <c r="L408" i="10"/>
  <c r="K408" i="10"/>
  <c r="J408" i="10"/>
  <c r="J409" i="10" s="1"/>
  <c r="I408" i="10"/>
  <c r="H408" i="10"/>
  <c r="H409" i="10" s="1"/>
  <c r="G408" i="10"/>
  <c r="F408" i="10"/>
  <c r="E408" i="10"/>
  <c r="D408" i="10"/>
  <c r="D409" i="10" s="1"/>
  <c r="C408" i="10"/>
  <c r="B408" i="10"/>
  <c r="P407" i="10"/>
  <c r="O407" i="10"/>
  <c r="N407" i="10"/>
  <c r="M407" i="10"/>
  <c r="L407" i="10"/>
  <c r="K407" i="10"/>
  <c r="J407" i="10"/>
  <c r="I407" i="10"/>
  <c r="H407" i="10"/>
  <c r="G407" i="10"/>
  <c r="F407" i="10"/>
  <c r="E407" i="10"/>
  <c r="D407" i="10"/>
  <c r="C407" i="10"/>
  <c r="B407" i="10"/>
  <c r="P406" i="10"/>
  <c r="O406" i="10"/>
  <c r="N406" i="10"/>
  <c r="M406" i="10"/>
  <c r="L406" i="10"/>
  <c r="K406" i="10"/>
  <c r="J406" i="10"/>
  <c r="I406" i="10"/>
  <c r="H406" i="10"/>
  <c r="G406" i="10"/>
  <c r="F406" i="10"/>
  <c r="E406" i="10"/>
  <c r="D406" i="10"/>
  <c r="C406" i="10"/>
  <c r="B406" i="10"/>
  <c r="P405" i="10"/>
  <c r="O405" i="10"/>
  <c r="N405" i="10"/>
  <c r="M405" i="10"/>
  <c r="L405" i="10"/>
  <c r="K405" i="10"/>
  <c r="J405" i="10"/>
  <c r="I405" i="10"/>
  <c r="H405" i="10"/>
  <c r="G405" i="10"/>
  <c r="F405" i="10"/>
  <c r="E405" i="10"/>
  <c r="D405" i="10"/>
  <c r="C405" i="10"/>
  <c r="B405" i="10"/>
  <c r="P402" i="10"/>
  <c r="O402" i="10"/>
  <c r="O458" i="10" s="1"/>
  <c r="N402" i="10"/>
  <c r="N458" i="10" s="1"/>
  <c r="M402" i="10"/>
  <c r="M458" i="10" s="1"/>
  <c r="L402" i="10"/>
  <c r="K402" i="10"/>
  <c r="K458" i="10" s="1"/>
  <c r="J402" i="10"/>
  <c r="J439" i="10" s="1"/>
  <c r="I402" i="10"/>
  <c r="I445" i="10" s="1"/>
  <c r="H402" i="10"/>
  <c r="H445" i="10" s="1"/>
  <c r="G402" i="10"/>
  <c r="F402" i="10"/>
  <c r="E402" i="10"/>
  <c r="D402" i="10"/>
  <c r="C402" i="10"/>
  <c r="C458" i="10" s="1"/>
  <c r="B402" i="10"/>
  <c r="B458" i="10" s="1"/>
  <c r="P401" i="10"/>
  <c r="O401" i="10"/>
  <c r="N401" i="10"/>
  <c r="M401" i="10"/>
  <c r="L401" i="10"/>
  <c r="K401" i="10"/>
  <c r="J401" i="10"/>
  <c r="I401" i="10"/>
  <c r="H401" i="10"/>
  <c r="G401" i="10"/>
  <c r="F401" i="10"/>
  <c r="E401" i="10"/>
  <c r="D401" i="10"/>
  <c r="C401" i="10"/>
  <c r="B401" i="10"/>
  <c r="P400" i="10"/>
  <c r="O400" i="10"/>
  <c r="N400" i="10"/>
  <c r="M400" i="10"/>
  <c r="L400" i="10"/>
  <c r="K400" i="10"/>
  <c r="J400" i="10"/>
  <c r="I400" i="10"/>
  <c r="H400" i="10"/>
  <c r="G400" i="10"/>
  <c r="F400" i="10"/>
  <c r="E400" i="10"/>
  <c r="D400" i="10"/>
  <c r="C400" i="10"/>
  <c r="B400" i="10"/>
  <c r="P399" i="10"/>
  <c r="O399" i="10"/>
  <c r="N399" i="10"/>
  <c r="M399" i="10"/>
  <c r="L399" i="10"/>
  <c r="K399" i="10"/>
  <c r="J399" i="10"/>
  <c r="I399" i="10"/>
  <c r="H399" i="10"/>
  <c r="G399" i="10"/>
  <c r="F399" i="10"/>
  <c r="E399" i="10"/>
  <c r="D399" i="10"/>
  <c r="C399" i="10"/>
  <c r="B399" i="10"/>
  <c r="P397" i="10"/>
  <c r="N397" i="10"/>
  <c r="J397" i="10"/>
  <c r="G397" i="10"/>
  <c r="E397" i="10"/>
  <c r="B397" i="10"/>
  <c r="P396" i="10"/>
  <c r="O396" i="10"/>
  <c r="O397" i="10" s="1"/>
  <c r="N396" i="10"/>
  <c r="M396" i="10"/>
  <c r="M397" i="10" s="1"/>
  <c r="L396" i="10"/>
  <c r="K396" i="10"/>
  <c r="K397" i="10" s="1"/>
  <c r="J396" i="10"/>
  <c r="I396" i="10"/>
  <c r="I397" i="10" s="1"/>
  <c r="H396" i="10"/>
  <c r="H397" i="10" s="1"/>
  <c r="G396" i="10"/>
  <c r="F396" i="10"/>
  <c r="F397" i="10" s="1"/>
  <c r="E396" i="10"/>
  <c r="D396" i="10"/>
  <c r="C396" i="10"/>
  <c r="C397" i="10" s="1"/>
  <c r="B396" i="10"/>
  <c r="P395" i="10"/>
  <c r="O395" i="10"/>
  <c r="N395" i="10"/>
  <c r="M395" i="10"/>
  <c r="L395" i="10"/>
  <c r="K395" i="10"/>
  <c r="J395" i="10"/>
  <c r="I395" i="10"/>
  <c r="H395" i="10"/>
  <c r="G395" i="10"/>
  <c r="F395" i="10"/>
  <c r="E395" i="10"/>
  <c r="D395" i="10"/>
  <c r="C395" i="10"/>
  <c r="B395" i="10"/>
  <c r="P394" i="10"/>
  <c r="O394" i="10"/>
  <c r="N394" i="10"/>
  <c r="M394" i="10"/>
  <c r="L394" i="10"/>
  <c r="K394" i="10"/>
  <c r="J394" i="10"/>
  <c r="I394" i="10"/>
  <c r="H394" i="10"/>
  <c r="G394" i="10"/>
  <c r="F394" i="10"/>
  <c r="E394" i="10"/>
  <c r="D394" i="10"/>
  <c r="C394" i="10"/>
  <c r="B394" i="10"/>
  <c r="P393" i="10"/>
  <c r="O393" i="10"/>
  <c r="N393" i="10"/>
  <c r="M393" i="10"/>
  <c r="L393" i="10"/>
  <c r="K393" i="10"/>
  <c r="J393" i="10"/>
  <c r="I393" i="10"/>
  <c r="H393" i="10"/>
  <c r="G393" i="10"/>
  <c r="F393" i="10"/>
  <c r="E393" i="10"/>
  <c r="D393" i="10"/>
  <c r="C393" i="10"/>
  <c r="B393" i="10"/>
  <c r="O391" i="10"/>
  <c r="M391" i="10"/>
  <c r="H391" i="10"/>
  <c r="G391" i="10"/>
  <c r="C391" i="10"/>
  <c r="P390" i="10"/>
  <c r="O390" i="10"/>
  <c r="N390" i="10"/>
  <c r="N391" i="10" s="1"/>
  <c r="M390" i="10"/>
  <c r="L390" i="10"/>
  <c r="K390" i="10"/>
  <c r="K391" i="10" s="1"/>
  <c r="J390" i="10"/>
  <c r="J391" i="10" s="1"/>
  <c r="I390" i="10"/>
  <c r="I391" i="10" s="1"/>
  <c r="H390" i="10"/>
  <c r="G390" i="10"/>
  <c r="F390" i="10"/>
  <c r="F391" i="10" s="1"/>
  <c r="E390" i="10"/>
  <c r="D390" i="10"/>
  <c r="C390" i="10"/>
  <c r="B390" i="10"/>
  <c r="B391" i="10" s="1"/>
  <c r="P389" i="10"/>
  <c r="O389" i="10"/>
  <c r="N389" i="10"/>
  <c r="M389" i="10"/>
  <c r="L389" i="10"/>
  <c r="K389" i="10"/>
  <c r="J389" i="10"/>
  <c r="I389" i="10"/>
  <c r="H389" i="10"/>
  <c r="G389" i="10"/>
  <c r="F389" i="10"/>
  <c r="E389" i="10"/>
  <c r="D389" i="10"/>
  <c r="C389" i="10"/>
  <c r="B389" i="10"/>
  <c r="P388" i="10"/>
  <c r="O388" i="10"/>
  <c r="N388" i="10"/>
  <c r="M388" i="10"/>
  <c r="L388" i="10"/>
  <c r="K388" i="10"/>
  <c r="J388" i="10"/>
  <c r="I388" i="10"/>
  <c r="H388" i="10"/>
  <c r="G388" i="10"/>
  <c r="F388" i="10"/>
  <c r="E388" i="10"/>
  <c r="D388" i="10"/>
  <c r="C388" i="10"/>
  <c r="B388" i="10"/>
  <c r="P387" i="10"/>
  <c r="O387" i="10"/>
  <c r="N387" i="10"/>
  <c r="M387" i="10"/>
  <c r="L387" i="10"/>
  <c r="K387" i="10"/>
  <c r="J387" i="10"/>
  <c r="I387" i="10"/>
  <c r="H387" i="10"/>
  <c r="G387" i="10"/>
  <c r="F387" i="10"/>
  <c r="E387" i="10"/>
  <c r="D387" i="10"/>
  <c r="C387" i="10"/>
  <c r="B387" i="10"/>
  <c r="J385" i="10"/>
  <c r="H385" i="10"/>
  <c r="F385" i="10"/>
  <c r="P384" i="10"/>
  <c r="O384" i="10"/>
  <c r="O385" i="10" s="1"/>
  <c r="N384" i="10"/>
  <c r="N385" i="10" s="1"/>
  <c r="M384" i="10"/>
  <c r="M385" i="10" s="1"/>
  <c r="L384" i="10"/>
  <c r="L385" i="10" s="1"/>
  <c r="K384" i="10"/>
  <c r="K385" i="10" s="1"/>
  <c r="J384" i="10"/>
  <c r="I384" i="10"/>
  <c r="I385" i="10" s="1"/>
  <c r="H384" i="10"/>
  <c r="G384" i="10"/>
  <c r="G385" i="10" s="1"/>
  <c r="F384" i="10"/>
  <c r="E384" i="10"/>
  <c r="E385" i="10" s="1"/>
  <c r="D384" i="10"/>
  <c r="D385" i="10" s="1"/>
  <c r="C384" i="10"/>
  <c r="C385" i="10" s="1"/>
  <c r="B384" i="10"/>
  <c r="B385" i="10" s="1"/>
  <c r="P383" i="10"/>
  <c r="O383" i="10"/>
  <c r="N383" i="10"/>
  <c r="M383" i="10"/>
  <c r="L383" i="10"/>
  <c r="K383" i="10"/>
  <c r="J383" i="10"/>
  <c r="I383" i="10"/>
  <c r="H383" i="10"/>
  <c r="G383" i="10"/>
  <c r="F383" i="10"/>
  <c r="E383" i="10"/>
  <c r="D383" i="10"/>
  <c r="C383" i="10"/>
  <c r="B383" i="10"/>
  <c r="P382" i="10"/>
  <c r="O382" i="10"/>
  <c r="N382" i="10"/>
  <c r="M382" i="10"/>
  <c r="L382" i="10"/>
  <c r="K382" i="10"/>
  <c r="J382" i="10"/>
  <c r="I382" i="10"/>
  <c r="H382" i="10"/>
  <c r="G382" i="10"/>
  <c r="F382" i="10"/>
  <c r="E382" i="10"/>
  <c r="D382" i="10"/>
  <c r="C382" i="10"/>
  <c r="B382" i="10"/>
  <c r="P381" i="10"/>
  <c r="O381" i="10"/>
  <c r="N381" i="10"/>
  <c r="M381" i="10"/>
  <c r="L381" i="10"/>
  <c r="K381" i="10"/>
  <c r="J381" i="10"/>
  <c r="I381" i="10"/>
  <c r="H381" i="10"/>
  <c r="G381" i="10"/>
  <c r="F381" i="10"/>
  <c r="E381" i="10"/>
  <c r="D381" i="10"/>
  <c r="C381" i="10"/>
  <c r="B381" i="10"/>
  <c r="O379" i="10"/>
  <c r="N379" i="10"/>
  <c r="M379" i="10"/>
  <c r="L379" i="10"/>
  <c r="H379" i="10"/>
  <c r="C379" i="10"/>
  <c r="P378" i="10"/>
  <c r="O378" i="10"/>
  <c r="N378" i="10"/>
  <c r="M378" i="10"/>
  <c r="L378" i="10"/>
  <c r="K378" i="10"/>
  <c r="K379" i="10" s="1"/>
  <c r="J378" i="10"/>
  <c r="I378" i="10"/>
  <c r="I379" i="10" s="1"/>
  <c r="H378" i="10"/>
  <c r="G378" i="10"/>
  <c r="F378" i="10"/>
  <c r="E378" i="10"/>
  <c r="D378" i="10"/>
  <c r="C378" i="10"/>
  <c r="B378" i="10"/>
  <c r="P377" i="10"/>
  <c r="O377" i="10"/>
  <c r="N377" i="10"/>
  <c r="M377" i="10"/>
  <c r="L377" i="10"/>
  <c r="K377" i="10"/>
  <c r="J377" i="10"/>
  <c r="I377" i="10"/>
  <c r="H377" i="10"/>
  <c r="G377" i="10"/>
  <c r="F377" i="10"/>
  <c r="E377" i="10"/>
  <c r="D377" i="10"/>
  <c r="C377" i="10"/>
  <c r="B377" i="10"/>
  <c r="P376" i="10"/>
  <c r="O376" i="10"/>
  <c r="N376" i="10"/>
  <c r="M376" i="10"/>
  <c r="L376" i="10"/>
  <c r="K376" i="10"/>
  <c r="J376" i="10"/>
  <c r="I376" i="10"/>
  <c r="H376" i="10"/>
  <c r="G376" i="10"/>
  <c r="F376" i="10"/>
  <c r="E376" i="10"/>
  <c r="D376" i="10"/>
  <c r="C376" i="10"/>
  <c r="B376" i="10"/>
  <c r="P375" i="10"/>
  <c r="O375" i="10"/>
  <c r="N375" i="10"/>
  <c r="M375" i="10"/>
  <c r="L375" i="10"/>
  <c r="K375" i="10"/>
  <c r="J375" i="10"/>
  <c r="I375" i="10"/>
  <c r="H375" i="10"/>
  <c r="G375" i="10"/>
  <c r="F375" i="10"/>
  <c r="E375" i="10"/>
  <c r="D375" i="10"/>
  <c r="C375" i="10"/>
  <c r="B375" i="10"/>
  <c r="K373" i="10"/>
  <c r="F373" i="10"/>
  <c r="P372" i="10"/>
  <c r="O372" i="10"/>
  <c r="O373" i="10" s="1"/>
  <c r="N372" i="10"/>
  <c r="N373" i="10" s="1"/>
  <c r="M372" i="10"/>
  <c r="M373" i="10" s="1"/>
  <c r="L372" i="10"/>
  <c r="L373" i="10" s="1"/>
  <c r="K372" i="10"/>
  <c r="J372" i="10"/>
  <c r="J373" i="10" s="1"/>
  <c r="I372" i="10"/>
  <c r="I373" i="10" s="1"/>
  <c r="H372" i="10"/>
  <c r="H373" i="10" s="1"/>
  <c r="G372" i="10"/>
  <c r="G373" i="10" s="1"/>
  <c r="F372" i="10"/>
  <c r="E372" i="10"/>
  <c r="E373" i="10" s="1"/>
  <c r="D372" i="10"/>
  <c r="C372" i="10"/>
  <c r="C373" i="10" s="1"/>
  <c r="B372" i="10"/>
  <c r="B373" i="10" s="1"/>
  <c r="P371" i="10"/>
  <c r="O371" i="10"/>
  <c r="N371" i="10"/>
  <c r="M371" i="10"/>
  <c r="L371" i="10"/>
  <c r="K371" i="10"/>
  <c r="J371" i="10"/>
  <c r="I371" i="10"/>
  <c r="H371" i="10"/>
  <c r="G371" i="10"/>
  <c r="F371" i="10"/>
  <c r="E371" i="10"/>
  <c r="D371" i="10"/>
  <c r="C371" i="10"/>
  <c r="B371" i="10"/>
  <c r="P370" i="10"/>
  <c r="O370" i="10"/>
  <c r="N370" i="10"/>
  <c r="M370" i="10"/>
  <c r="L370" i="10"/>
  <c r="K370" i="10"/>
  <c r="J370" i="10"/>
  <c r="I370" i="10"/>
  <c r="H370" i="10"/>
  <c r="G370" i="10"/>
  <c r="F370" i="10"/>
  <c r="E370" i="10"/>
  <c r="D370" i="10"/>
  <c r="C370" i="10"/>
  <c r="B370" i="10"/>
  <c r="P369" i="10"/>
  <c r="O369" i="10"/>
  <c r="N369" i="10"/>
  <c r="M369" i="10"/>
  <c r="L369" i="10"/>
  <c r="K369" i="10"/>
  <c r="J369" i="10"/>
  <c r="I369" i="10"/>
  <c r="H369" i="10"/>
  <c r="G369" i="10"/>
  <c r="F369" i="10"/>
  <c r="E369" i="10"/>
  <c r="D369" i="10"/>
  <c r="C369" i="10"/>
  <c r="B369" i="10"/>
  <c r="N367" i="10"/>
  <c r="I367" i="10"/>
  <c r="G367" i="10"/>
  <c r="B367" i="10"/>
  <c r="P366" i="10"/>
  <c r="P367" i="10" s="1"/>
  <c r="O366" i="10"/>
  <c r="O367" i="10" s="1"/>
  <c r="N366" i="10"/>
  <c r="M366" i="10"/>
  <c r="M367" i="10" s="1"/>
  <c r="L366" i="10"/>
  <c r="L367" i="10" s="1"/>
  <c r="K366" i="10"/>
  <c r="K367" i="10" s="1"/>
  <c r="J366" i="10"/>
  <c r="J367" i="10" s="1"/>
  <c r="I366" i="10"/>
  <c r="H366" i="10"/>
  <c r="H367" i="10" s="1"/>
  <c r="G366" i="10"/>
  <c r="F366" i="10"/>
  <c r="F367" i="10" s="1"/>
  <c r="E366" i="10"/>
  <c r="E367" i="10" s="1"/>
  <c r="D366" i="10"/>
  <c r="D367" i="10" s="1"/>
  <c r="C366" i="10"/>
  <c r="C367" i="10" s="1"/>
  <c r="B366" i="10"/>
  <c r="P365" i="10"/>
  <c r="O365" i="10"/>
  <c r="N365" i="10"/>
  <c r="M365" i="10"/>
  <c r="L365" i="10"/>
  <c r="K365" i="10"/>
  <c r="J365" i="10"/>
  <c r="I365" i="10"/>
  <c r="H365" i="10"/>
  <c r="G365" i="10"/>
  <c r="F365" i="10"/>
  <c r="E365" i="10"/>
  <c r="D365" i="10"/>
  <c r="C365" i="10"/>
  <c r="B365" i="10"/>
  <c r="P364" i="10"/>
  <c r="O364" i="10"/>
  <c r="N364" i="10"/>
  <c r="M364" i="10"/>
  <c r="L364" i="10"/>
  <c r="K364" i="10"/>
  <c r="J364" i="10"/>
  <c r="I364" i="10"/>
  <c r="H364" i="10"/>
  <c r="G364" i="10"/>
  <c r="F364" i="10"/>
  <c r="E364" i="10"/>
  <c r="D364" i="10"/>
  <c r="C364" i="10"/>
  <c r="B364" i="10"/>
  <c r="P363" i="10"/>
  <c r="O363" i="10"/>
  <c r="N363" i="10"/>
  <c r="M363" i="10"/>
  <c r="L363" i="10"/>
  <c r="K363" i="10"/>
  <c r="J363" i="10"/>
  <c r="I363" i="10"/>
  <c r="H363" i="10"/>
  <c r="G363" i="10"/>
  <c r="F363" i="10"/>
  <c r="E363" i="10"/>
  <c r="D363" i="10"/>
  <c r="C363" i="10"/>
  <c r="B363" i="10"/>
  <c r="L361" i="10"/>
  <c r="J361" i="10"/>
  <c r="E361" i="10"/>
  <c r="P360" i="10"/>
  <c r="P361" i="10" s="1"/>
  <c r="O360" i="10"/>
  <c r="O361" i="10" s="1"/>
  <c r="N360" i="10"/>
  <c r="N361" i="10" s="1"/>
  <c r="M360" i="10"/>
  <c r="M361" i="10" s="1"/>
  <c r="L360" i="10"/>
  <c r="K360" i="10"/>
  <c r="K361" i="10" s="1"/>
  <c r="J360" i="10"/>
  <c r="I360" i="10"/>
  <c r="I361" i="10" s="1"/>
  <c r="H360" i="10"/>
  <c r="H361" i="10" s="1"/>
  <c r="G360" i="10"/>
  <c r="G361" i="10" s="1"/>
  <c r="F360" i="10"/>
  <c r="F361" i="10" s="1"/>
  <c r="E360" i="10"/>
  <c r="D360" i="10"/>
  <c r="D361" i="10" s="1"/>
  <c r="C360" i="10"/>
  <c r="C361" i="10" s="1"/>
  <c r="B360" i="10"/>
  <c r="B361" i="10" s="1"/>
  <c r="P359" i="10"/>
  <c r="O359" i="10"/>
  <c r="N359" i="10"/>
  <c r="M359" i="10"/>
  <c r="L359" i="10"/>
  <c r="K359" i="10"/>
  <c r="J359" i="10"/>
  <c r="I359" i="10"/>
  <c r="H359" i="10"/>
  <c r="G359" i="10"/>
  <c r="F359" i="10"/>
  <c r="E359" i="10"/>
  <c r="D359" i="10"/>
  <c r="C359" i="10"/>
  <c r="B359" i="10"/>
  <c r="P358" i="10"/>
  <c r="O358" i="10"/>
  <c r="N358" i="10"/>
  <c r="M358" i="10"/>
  <c r="L358" i="10"/>
  <c r="K358" i="10"/>
  <c r="J358" i="10"/>
  <c r="I358" i="10"/>
  <c r="H358" i="10"/>
  <c r="G358" i="10"/>
  <c r="F358" i="10"/>
  <c r="E358" i="10"/>
  <c r="D358" i="10"/>
  <c r="C358" i="10"/>
  <c r="B358" i="10"/>
  <c r="P357" i="10"/>
  <c r="O357" i="10"/>
  <c r="N357" i="10"/>
  <c r="M357" i="10"/>
  <c r="L357" i="10"/>
  <c r="K357" i="10"/>
  <c r="J357" i="10"/>
  <c r="I357" i="10"/>
  <c r="H357" i="10"/>
  <c r="G357" i="10"/>
  <c r="F357" i="10"/>
  <c r="E357" i="10"/>
  <c r="D357" i="10"/>
  <c r="C357" i="10"/>
  <c r="B357" i="10"/>
  <c r="O355" i="10"/>
  <c r="M355" i="10"/>
  <c r="H355" i="10"/>
  <c r="C355" i="10"/>
  <c r="P354" i="10"/>
  <c r="P355" i="10" s="1"/>
  <c r="O354" i="10"/>
  <c r="N354" i="10"/>
  <c r="N355" i="10" s="1"/>
  <c r="M354" i="10"/>
  <c r="L354" i="10"/>
  <c r="L355" i="10" s="1"/>
  <c r="K354" i="10"/>
  <c r="K355" i="10" s="1"/>
  <c r="J354" i="10"/>
  <c r="J355" i="10" s="1"/>
  <c r="I354" i="10"/>
  <c r="I355" i="10" s="1"/>
  <c r="H354" i="10"/>
  <c r="G354" i="10"/>
  <c r="G355" i="10" s="1"/>
  <c r="F354" i="10"/>
  <c r="F355" i="10" s="1"/>
  <c r="E354" i="10"/>
  <c r="E355" i="10" s="1"/>
  <c r="D354" i="10"/>
  <c r="D355" i="10" s="1"/>
  <c r="C354" i="10"/>
  <c r="B354" i="10"/>
  <c r="B355" i="10" s="1"/>
  <c r="P353" i="10"/>
  <c r="O353" i="10"/>
  <c r="N353" i="10"/>
  <c r="M353" i="10"/>
  <c r="L353" i="10"/>
  <c r="K353" i="10"/>
  <c r="J353" i="10"/>
  <c r="I353" i="10"/>
  <c r="H353" i="10"/>
  <c r="G353" i="10"/>
  <c r="F353" i="10"/>
  <c r="E353" i="10"/>
  <c r="D353" i="10"/>
  <c r="C353" i="10"/>
  <c r="B353" i="10"/>
  <c r="P352" i="10"/>
  <c r="O352" i="10"/>
  <c r="N352" i="10"/>
  <c r="M352" i="10"/>
  <c r="L352" i="10"/>
  <c r="K352" i="10"/>
  <c r="J352" i="10"/>
  <c r="I352" i="10"/>
  <c r="H352" i="10"/>
  <c r="G352" i="10"/>
  <c r="F352" i="10"/>
  <c r="E352" i="10"/>
  <c r="D352" i="10"/>
  <c r="C352" i="10"/>
  <c r="B352" i="10"/>
  <c r="P351" i="10"/>
  <c r="O351" i="10"/>
  <c r="N351" i="10"/>
  <c r="M351" i="10"/>
  <c r="L351" i="10"/>
  <c r="K351" i="10"/>
  <c r="J351" i="10"/>
  <c r="I351" i="10"/>
  <c r="H351" i="10"/>
  <c r="G351" i="10"/>
  <c r="F351" i="10"/>
  <c r="E351" i="10"/>
  <c r="D351" i="10"/>
  <c r="C351" i="10"/>
  <c r="B351" i="10"/>
  <c r="BL215" i="10"/>
  <c r="BG215" i="10"/>
  <c r="BB215" i="10"/>
  <c r="AZ215" i="10"/>
  <c r="AU215" i="10"/>
  <c r="AP215" i="10"/>
  <c r="AN215" i="10"/>
  <c r="AI215" i="10"/>
  <c r="AD215" i="10"/>
  <c r="AB215" i="10"/>
  <c r="W215" i="10"/>
  <c r="R215" i="10"/>
  <c r="P215" i="10"/>
  <c r="K215" i="10"/>
  <c r="F215" i="10"/>
  <c r="D215" i="10"/>
  <c r="BL213" i="10"/>
  <c r="BK213" i="10"/>
  <c r="BK215" i="10" s="1"/>
  <c r="BJ213" i="10"/>
  <c r="BJ215" i="10" s="1"/>
  <c r="BI213" i="10"/>
  <c r="BI215" i="10" s="1"/>
  <c r="BH213" i="10"/>
  <c r="BH215" i="10" s="1"/>
  <c r="BG213" i="10"/>
  <c r="BF213" i="10"/>
  <c r="BF215" i="10" s="1"/>
  <c r="BE213" i="10"/>
  <c r="BE215" i="10" s="1"/>
  <c r="BD213" i="10"/>
  <c r="BD215" i="10" s="1"/>
  <c r="BC213" i="10"/>
  <c r="BC215" i="10" s="1"/>
  <c r="BB213" i="10"/>
  <c r="BA213" i="10"/>
  <c r="BA215" i="10" s="1"/>
  <c r="AZ213" i="10"/>
  <c r="AY213" i="10"/>
  <c r="AY215" i="10" s="1"/>
  <c r="AX213" i="10"/>
  <c r="AX215" i="10" s="1"/>
  <c r="AW213" i="10"/>
  <c r="AW215" i="10" s="1"/>
  <c r="AV213" i="10"/>
  <c r="AV215" i="10" s="1"/>
  <c r="AU213" i="10"/>
  <c r="AT213" i="10"/>
  <c r="AT215" i="10" s="1"/>
  <c r="AS213" i="10"/>
  <c r="AS215" i="10" s="1"/>
  <c r="AR213" i="10"/>
  <c r="AR215" i="10" s="1"/>
  <c r="AQ213" i="10"/>
  <c r="AQ215" i="10" s="1"/>
  <c r="AP213" i="10"/>
  <c r="AO213" i="10"/>
  <c r="AO215" i="10" s="1"/>
  <c r="AN213" i="10"/>
  <c r="AM213" i="10"/>
  <c r="AM215" i="10" s="1"/>
  <c r="AL213" i="10"/>
  <c r="AL215" i="10" s="1"/>
  <c r="AK213" i="10"/>
  <c r="AK215" i="10" s="1"/>
  <c r="AJ213" i="10"/>
  <c r="AJ215" i="10" s="1"/>
  <c r="AI213" i="10"/>
  <c r="AH213" i="10"/>
  <c r="AH215" i="10" s="1"/>
  <c r="AG213" i="10"/>
  <c r="AG215" i="10" s="1"/>
  <c r="AF213" i="10"/>
  <c r="AF215" i="10" s="1"/>
  <c r="AE213" i="10"/>
  <c r="AE215" i="10" s="1"/>
  <c r="AD213" i="10"/>
  <c r="AC213" i="10"/>
  <c r="AC215" i="10" s="1"/>
  <c r="AB213" i="10"/>
  <c r="AA213" i="10"/>
  <c r="AA215" i="10" s="1"/>
  <c r="Z213" i="10"/>
  <c r="Z215" i="10" s="1"/>
  <c r="Y213" i="10"/>
  <c r="Y215" i="10" s="1"/>
  <c r="X213" i="10"/>
  <c r="X215" i="10" s="1"/>
  <c r="W213" i="10"/>
  <c r="V213" i="10"/>
  <c r="V215" i="10" s="1"/>
  <c r="U213" i="10"/>
  <c r="U215" i="10" s="1"/>
  <c r="T213" i="10"/>
  <c r="T215" i="10" s="1"/>
  <c r="S213" i="10"/>
  <c r="S215" i="10" s="1"/>
  <c r="R213" i="10"/>
  <c r="Q213" i="10"/>
  <c r="Q215" i="10" s="1"/>
  <c r="P213" i="10"/>
  <c r="O213" i="10"/>
  <c r="O215" i="10" s="1"/>
  <c r="N213" i="10"/>
  <c r="N215" i="10" s="1"/>
  <c r="M213" i="10"/>
  <c r="M215" i="10" s="1"/>
  <c r="L213" i="10"/>
  <c r="L215" i="10" s="1"/>
  <c r="K213" i="10"/>
  <c r="J213" i="10"/>
  <c r="J215" i="10" s="1"/>
  <c r="I213" i="10"/>
  <c r="I215" i="10" s="1"/>
  <c r="H213" i="10"/>
  <c r="H215" i="10" s="1"/>
  <c r="G213" i="10"/>
  <c r="G215" i="10" s="1"/>
  <c r="F213" i="10"/>
  <c r="E213" i="10"/>
  <c r="E215" i="10" s="1"/>
  <c r="D213" i="10"/>
  <c r="C213" i="10"/>
  <c r="C215" i="10" s="1"/>
  <c r="B213" i="10"/>
  <c r="B215" i="10" s="1"/>
  <c r="BH125" i="10"/>
  <c r="BE125" i="10"/>
  <c r="BJ124" i="10"/>
  <c r="BJ125" i="10" s="1"/>
  <c r="BI124" i="10"/>
  <c r="BH124" i="10"/>
  <c r="BG124" i="10"/>
  <c r="BG125" i="10" s="1"/>
  <c r="BE124" i="10"/>
  <c r="BB124" i="10"/>
  <c r="AZ124" i="10"/>
  <c r="AX124" i="10"/>
  <c r="AW124" i="10"/>
  <c r="AV124" i="10"/>
  <c r="AU124" i="10"/>
  <c r="AS124" i="10"/>
  <c r="AP124" i="10"/>
  <c r="AN124" i="10"/>
  <c r="AL124" i="10"/>
  <c r="AK124" i="10"/>
  <c r="AJ124" i="10"/>
  <c r="AI124" i="10"/>
  <c r="AG124" i="10"/>
  <c r="AD124" i="10"/>
  <c r="AB124" i="10"/>
  <c r="Z124" i="10"/>
  <c r="X124" i="10"/>
  <c r="W124" i="10"/>
  <c r="R124" i="10"/>
  <c r="P124" i="10"/>
  <c r="N124" i="10"/>
  <c r="K124" i="10"/>
  <c r="F124" i="10"/>
  <c r="D124" i="10"/>
  <c r="B124" i="10"/>
  <c r="BK123" i="10"/>
  <c r="BK125" i="10" s="1"/>
  <c r="BJ123" i="10"/>
  <c r="BI123" i="10"/>
  <c r="BI125" i="10" s="1"/>
  <c r="BH123" i="10"/>
  <c r="BG123" i="10"/>
  <c r="BF123" i="10"/>
  <c r="BE123" i="10"/>
  <c r="BD123" i="10"/>
  <c r="BC123" i="10"/>
  <c r="AW123" i="10"/>
  <c r="AW125" i="10" s="1"/>
  <c r="AR123" i="10"/>
  <c r="AR125" i="10" s="1"/>
  <c r="AK123" i="10"/>
  <c r="AK125" i="10" s="1"/>
  <c r="AF123" i="10"/>
  <c r="Y123" i="10"/>
  <c r="Y125" i="10" s="1"/>
  <c r="T123" i="10"/>
  <c r="M123" i="10"/>
  <c r="M125" i="10" s="1"/>
  <c r="H123" i="10"/>
  <c r="H125" i="10" s="1"/>
  <c r="BK122" i="10"/>
  <c r="BK124" i="10" s="1"/>
  <c r="BJ122" i="10"/>
  <c r="BI122" i="10"/>
  <c r="BH122" i="10"/>
  <c r="BG122" i="10"/>
  <c r="BF122" i="10"/>
  <c r="BF124" i="10" s="1"/>
  <c r="BF125" i="10" s="1"/>
  <c r="BE122" i="10"/>
  <c r="BD122" i="10"/>
  <c r="BD124" i="10" s="1"/>
  <c r="BC122" i="10"/>
  <c r="BC124" i="10" s="1"/>
  <c r="BC125" i="10" s="1"/>
  <c r="BB122" i="10"/>
  <c r="BA122" i="10"/>
  <c r="BA124" i="10" s="1"/>
  <c r="AZ122" i="10"/>
  <c r="AY122" i="10"/>
  <c r="AY124" i="10" s="1"/>
  <c r="AX122" i="10"/>
  <c r="AW122" i="10"/>
  <c r="AV122" i="10"/>
  <c r="AU122" i="10"/>
  <c r="AT122" i="10"/>
  <c r="AT124" i="10" s="1"/>
  <c r="AS122" i="10"/>
  <c r="AR122" i="10"/>
  <c r="AR124" i="10" s="1"/>
  <c r="AQ122" i="10"/>
  <c r="AQ124" i="10" s="1"/>
  <c r="AP122" i="10"/>
  <c r="AO122" i="10"/>
  <c r="AO124" i="10" s="1"/>
  <c r="AN122" i="10"/>
  <c r="AM122" i="10"/>
  <c r="AM124" i="10" s="1"/>
  <c r="AL122" i="10"/>
  <c r="AK122" i="10"/>
  <c r="AJ122" i="10"/>
  <c r="AI122" i="10"/>
  <c r="AH122" i="10"/>
  <c r="AH124" i="10" s="1"/>
  <c r="AG122" i="10"/>
  <c r="AF122" i="10"/>
  <c r="AF124" i="10" s="1"/>
  <c r="AE122" i="10"/>
  <c r="AE124" i="10" s="1"/>
  <c r="AD122" i="10"/>
  <c r="AC122" i="10"/>
  <c r="AC124" i="10" s="1"/>
  <c r="AB122" i="10"/>
  <c r="AA122" i="10"/>
  <c r="AA124" i="10" s="1"/>
  <c r="Z122" i="10"/>
  <c r="Y122" i="10"/>
  <c r="Y124" i="10" s="1"/>
  <c r="X122" i="10"/>
  <c r="W122" i="10"/>
  <c r="V122" i="10"/>
  <c r="V124" i="10" s="1"/>
  <c r="U122" i="10"/>
  <c r="U124" i="10" s="1"/>
  <c r="T122" i="10"/>
  <c r="T124" i="10" s="1"/>
  <c r="S122" i="10"/>
  <c r="S124" i="10" s="1"/>
  <c r="R122" i="10"/>
  <c r="Q122" i="10"/>
  <c r="Q124" i="10" s="1"/>
  <c r="P122" i="10"/>
  <c r="O122" i="10"/>
  <c r="O124" i="10" s="1"/>
  <c r="N122" i="10"/>
  <c r="M122" i="10"/>
  <c r="M124" i="10" s="1"/>
  <c r="L122" i="10"/>
  <c r="L124" i="10" s="1"/>
  <c r="K122" i="10"/>
  <c r="J122" i="10"/>
  <c r="J124" i="10" s="1"/>
  <c r="I122" i="10"/>
  <c r="I124" i="10" s="1"/>
  <c r="H122" i="10"/>
  <c r="H124" i="10" s="1"/>
  <c r="G122" i="10"/>
  <c r="G124" i="10" s="1"/>
  <c r="F122" i="10"/>
  <c r="E122" i="10"/>
  <c r="E124" i="10" s="1"/>
  <c r="D122" i="10"/>
  <c r="C122" i="10"/>
  <c r="C124" i="10" s="1"/>
  <c r="B122" i="10"/>
  <c r="BK121" i="10"/>
  <c r="BJ121" i="10"/>
  <c r="BI121" i="10"/>
  <c r="BH121" i="10"/>
  <c r="BG121" i="10"/>
  <c r="BF121" i="10"/>
  <c r="BE121" i="10"/>
  <c r="BD121" i="10"/>
  <c r="BC121"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D121" i="10"/>
  <c r="AC121" i="10"/>
  <c r="AB121" i="10"/>
  <c r="AA121"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C121" i="10"/>
  <c r="B121" i="10"/>
  <c r="BK120" i="10"/>
  <c r="BJ120" i="10"/>
  <c r="BI120" i="10"/>
  <c r="BH120" i="10"/>
  <c r="BG120" i="10"/>
  <c r="BF120" i="10"/>
  <c r="BE120" i="10"/>
  <c r="BD120" i="10"/>
  <c r="BC120" i="10"/>
  <c r="BB120"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J120" i="10"/>
  <c r="I120" i="10"/>
  <c r="H120" i="10"/>
  <c r="G120" i="10"/>
  <c r="F120" i="10"/>
  <c r="E120" i="10"/>
  <c r="D120" i="10"/>
  <c r="C120" i="10"/>
  <c r="B120" i="10"/>
  <c r="BK119" i="10"/>
  <c r="BJ119" i="10"/>
  <c r="BI119" i="10"/>
  <c r="BH119" i="10"/>
  <c r="BG119" i="10"/>
  <c r="BF119" i="10"/>
  <c r="BE119" i="10"/>
  <c r="BD119" i="10"/>
  <c r="BC119" i="10"/>
  <c r="BB119" i="10"/>
  <c r="BB123" i="10" s="1"/>
  <c r="BB125" i="10" s="1"/>
  <c r="BA119" i="10"/>
  <c r="BA123" i="10" s="1"/>
  <c r="AZ119" i="10"/>
  <c r="AZ123" i="10" s="1"/>
  <c r="AZ125" i="10" s="1"/>
  <c r="AY119" i="10"/>
  <c r="AY123" i="10" s="1"/>
  <c r="AY125" i="10" s="1"/>
  <c r="AX119" i="10"/>
  <c r="AX123" i="10" s="1"/>
  <c r="AX125" i="10" s="1"/>
  <c r="AW119" i="10"/>
  <c r="AV119" i="10"/>
  <c r="AV123" i="10" s="1"/>
  <c r="AV125" i="10" s="1"/>
  <c r="AU119" i="10"/>
  <c r="AU123" i="10" s="1"/>
  <c r="AU125" i="10" s="1"/>
  <c r="AT119" i="10"/>
  <c r="AT123" i="10" s="1"/>
  <c r="AS119" i="10"/>
  <c r="AS123" i="10" s="1"/>
  <c r="AS125" i="10" s="1"/>
  <c r="AR119" i="10"/>
  <c r="AQ119" i="10"/>
  <c r="AQ123" i="10" s="1"/>
  <c r="AP119" i="10"/>
  <c r="AP123" i="10" s="1"/>
  <c r="AP125" i="10" s="1"/>
  <c r="AO119" i="10"/>
  <c r="AO123" i="10" s="1"/>
  <c r="AN119" i="10"/>
  <c r="AN123" i="10" s="1"/>
  <c r="AN125" i="10" s="1"/>
  <c r="AM119" i="10"/>
  <c r="AM123" i="10" s="1"/>
  <c r="AM125" i="10" s="1"/>
  <c r="AL119" i="10"/>
  <c r="AL123" i="10" s="1"/>
  <c r="AL125" i="10" s="1"/>
  <c r="AK119" i="10"/>
  <c r="AJ119" i="10"/>
  <c r="AJ123" i="10" s="1"/>
  <c r="AJ125" i="10" s="1"/>
  <c r="AI119" i="10"/>
  <c r="AI123" i="10" s="1"/>
  <c r="AI125" i="10" s="1"/>
  <c r="AH119" i="10"/>
  <c r="AH123" i="10" s="1"/>
  <c r="AG119" i="10"/>
  <c r="AG123" i="10" s="1"/>
  <c r="AG125" i="10" s="1"/>
  <c r="AF119" i="10"/>
  <c r="AE119" i="10"/>
  <c r="AE123" i="10" s="1"/>
  <c r="AD119" i="10"/>
  <c r="AD123" i="10" s="1"/>
  <c r="AD125" i="10" s="1"/>
  <c r="AC119" i="10"/>
  <c r="AC123" i="10" s="1"/>
  <c r="AB119" i="10"/>
  <c r="AB123" i="10" s="1"/>
  <c r="AB125" i="10" s="1"/>
  <c r="AA119" i="10"/>
  <c r="AA123" i="10" s="1"/>
  <c r="AA125" i="10" s="1"/>
  <c r="Z119" i="10"/>
  <c r="Z123" i="10" s="1"/>
  <c r="Z125" i="10" s="1"/>
  <c r="Y119" i="10"/>
  <c r="X119" i="10"/>
  <c r="X123" i="10" s="1"/>
  <c r="X125" i="10" s="1"/>
  <c r="W119" i="10"/>
  <c r="W123" i="10" s="1"/>
  <c r="W125" i="10" s="1"/>
  <c r="V119" i="10"/>
  <c r="V123" i="10" s="1"/>
  <c r="U119" i="10"/>
  <c r="U123" i="10" s="1"/>
  <c r="T119" i="10"/>
  <c r="S119" i="10"/>
  <c r="S123" i="10" s="1"/>
  <c r="R119" i="10"/>
  <c r="R123" i="10" s="1"/>
  <c r="R125" i="10" s="1"/>
  <c r="Q119" i="10"/>
  <c r="Q123" i="10" s="1"/>
  <c r="P119" i="10"/>
  <c r="P123" i="10" s="1"/>
  <c r="P125" i="10" s="1"/>
  <c r="O119" i="10"/>
  <c r="O123" i="10" s="1"/>
  <c r="O125" i="10" s="1"/>
  <c r="N119" i="10"/>
  <c r="N123" i="10" s="1"/>
  <c r="N125" i="10" s="1"/>
  <c r="M119" i="10"/>
  <c r="L119" i="10"/>
  <c r="L123" i="10" s="1"/>
  <c r="L125" i="10" s="1"/>
  <c r="K119" i="10"/>
  <c r="K123" i="10" s="1"/>
  <c r="K125" i="10" s="1"/>
  <c r="J119" i="10"/>
  <c r="J123" i="10" s="1"/>
  <c r="I119" i="10"/>
  <c r="I123" i="10" s="1"/>
  <c r="H119" i="10"/>
  <c r="G119" i="10"/>
  <c r="G123" i="10" s="1"/>
  <c r="G125" i="10" s="1"/>
  <c r="F119" i="10"/>
  <c r="F123" i="10" s="1"/>
  <c r="F125" i="10" s="1"/>
  <c r="E119" i="10"/>
  <c r="E123" i="10" s="1"/>
  <c r="D119" i="10"/>
  <c r="D123" i="10" s="1"/>
  <c r="D125" i="10" s="1"/>
  <c r="C119" i="10"/>
  <c r="C123" i="10" s="1"/>
  <c r="C125" i="10" s="1"/>
  <c r="B119" i="10"/>
  <c r="B123" i="10" s="1"/>
  <c r="B125" i="10" s="1"/>
  <c r="P626" i="9"/>
  <c r="P627" i="9"/>
  <c r="P628" i="9"/>
  <c r="P629" i="9"/>
  <c r="P621" i="9"/>
  <c r="P622" i="9"/>
  <c r="P623" i="9"/>
  <c r="P624" i="9"/>
  <c r="P616" i="9"/>
  <c r="P617" i="9"/>
  <c r="P618" i="9"/>
  <c r="P619" i="9"/>
  <c r="P611" i="9"/>
  <c r="P605" i="9" s="1"/>
  <c r="P612" i="9"/>
  <c r="P606" i="9" s="1"/>
  <c r="P613" i="9"/>
  <c r="P607" i="9" s="1"/>
  <c r="P614" i="9"/>
  <c r="P608" i="9"/>
  <c r="P599" i="9"/>
  <c r="P600" i="9"/>
  <c r="P601" i="9"/>
  <c r="P602" i="9"/>
  <c r="P593" i="9"/>
  <c r="P555" i="9" s="1"/>
  <c r="P594" i="9"/>
  <c r="P556" i="9" s="1"/>
  <c r="P595" i="9"/>
  <c r="P557" i="9" s="1"/>
  <c r="P596" i="9"/>
  <c r="P558" i="9" s="1"/>
  <c r="P584" i="9"/>
  <c r="P585" i="9"/>
  <c r="P588" i="9" s="1"/>
  <c r="P586" i="9"/>
  <c r="P587" i="9"/>
  <c r="P577" i="9"/>
  <c r="P578" i="9"/>
  <c r="P579" i="9"/>
  <c r="P580" i="9"/>
  <c r="P563" i="9"/>
  <c r="P567" i="9" s="1"/>
  <c r="P564" i="9"/>
  <c r="P565" i="9"/>
  <c r="P566" i="9"/>
  <c r="P547" i="9"/>
  <c r="P548" i="9"/>
  <c r="P549" i="9"/>
  <c r="P550" i="9"/>
  <c r="N551" i="9"/>
  <c r="O551" i="9"/>
  <c r="P551" i="9"/>
  <c r="P540" i="9"/>
  <c r="P541" i="9"/>
  <c r="P544" i="9" s="1"/>
  <c r="P542" i="9"/>
  <c r="P543" i="9"/>
  <c r="P532" i="9"/>
  <c r="P533" i="9"/>
  <c r="P536" i="9" s="1"/>
  <c r="P534" i="9"/>
  <c r="P535" i="9"/>
  <c r="P524" i="9"/>
  <c r="P525" i="9"/>
  <c r="P528" i="9" s="1"/>
  <c r="P526" i="9"/>
  <c r="P527" i="9"/>
  <c r="P516" i="9"/>
  <c r="P517" i="9"/>
  <c r="P518" i="9"/>
  <c r="P519" i="9"/>
  <c r="P507" i="9"/>
  <c r="P508" i="9"/>
  <c r="P509" i="9"/>
  <c r="P510" i="9"/>
  <c r="P499" i="9"/>
  <c r="P500" i="9"/>
  <c r="P501" i="9"/>
  <c r="P502" i="9"/>
  <c r="P492" i="9"/>
  <c r="P493" i="9"/>
  <c r="P494" i="9"/>
  <c r="P495" i="9"/>
  <c r="P486" i="9"/>
  <c r="P487" i="9"/>
  <c r="P488" i="9"/>
  <c r="P489" i="9"/>
  <c r="P480" i="9"/>
  <c r="P481" i="9"/>
  <c r="P482" i="9"/>
  <c r="P483" i="9"/>
  <c r="P474" i="9"/>
  <c r="P475" i="9"/>
  <c r="P478" i="9" s="1"/>
  <c r="P476" i="9"/>
  <c r="P477" i="9"/>
  <c r="P468" i="9"/>
  <c r="P469" i="9"/>
  <c r="P472" i="9" s="1"/>
  <c r="P470" i="9"/>
  <c r="P471" i="9"/>
  <c r="P461" i="9"/>
  <c r="P462" i="9"/>
  <c r="P463" i="9"/>
  <c r="P464" i="9"/>
  <c r="P454" i="9"/>
  <c r="P455" i="9"/>
  <c r="P456" i="9"/>
  <c r="P457" i="9"/>
  <c r="P448" i="9"/>
  <c r="P449" i="9"/>
  <c r="P450" i="9"/>
  <c r="P451" i="9"/>
  <c r="P452" i="9" s="1"/>
  <c r="P441" i="9"/>
  <c r="P442" i="9"/>
  <c r="P443" i="9"/>
  <c r="P444" i="9"/>
  <c r="P435" i="9"/>
  <c r="P436" i="9"/>
  <c r="P437" i="9"/>
  <c r="P438" i="9"/>
  <c r="P429" i="9"/>
  <c r="P430" i="9"/>
  <c r="P431" i="9"/>
  <c r="P432" i="9"/>
  <c r="P423" i="9"/>
  <c r="P424" i="9"/>
  <c r="P425" i="9"/>
  <c r="P426" i="9"/>
  <c r="P417" i="9"/>
  <c r="P418" i="9"/>
  <c r="P419" i="9"/>
  <c r="P420" i="9"/>
  <c r="P411" i="9"/>
  <c r="P412" i="9"/>
  <c r="P413" i="9"/>
  <c r="P414" i="9"/>
  <c r="P415" i="9" s="1"/>
  <c r="P405" i="9"/>
  <c r="P406" i="9"/>
  <c r="P407" i="9"/>
  <c r="P408" i="9"/>
  <c r="P409" i="9" s="1"/>
  <c r="P399" i="9"/>
  <c r="P400" i="9"/>
  <c r="P401" i="9"/>
  <c r="P402" i="9"/>
  <c r="P379" i="9" s="1"/>
  <c r="P393" i="9"/>
  <c r="P394" i="9"/>
  <c r="P395" i="9"/>
  <c r="P396" i="9"/>
  <c r="P397" i="9" s="1"/>
  <c r="P387" i="9"/>
  <c r="P388" i="9"/>
  <c r="P389" i="9"/>
  <c r="P390" i="9"/>
  <c r="P381" i="9"/>
  <c r="P382" i="9"/>
  <c r="P383" i="9"/>
  <c r="P384" i="9"/>
  <c r="P385" i="9" s="1"/>
  <c r="P375" i="9"/>
  <c r="P376" i="9"/>
  <c r="P377" i="9"/>
  <c r="P378" i="9"/>
  <c r="P369" i="9"/>
  <c r="P370" i="9"/>
  <c r="P371" i="9"/>
  <c r="P372" i="9"/>
  <c r="P357" i="9"/>
  <c r="P358" i="9"/>
  <c r="P359" i="9"/>
  <c r="P360" i="9"/>
  <c r="P363" i="9"/>
  <c r="P364" i="9"/>
  <c r="P365" i="9"/>
  <c r="P366" i="9"/>
  <c r="P367" i="9" s="1"/>
  <c r="P361" i="9"/>
  <c r="P351" i="9"/>
  <c r="P352" i="9"/>
  <c r="P353" i="9"/>
  <c r="P354" i="9"/>
  <c r="P355" i="9" s="1"/>
  <c r="P664" i="9"/>
  <c r="P661" i="9"/>
  <c r="P581" i="9"/>
  <c r="P496" i="9"/>
  <c r="P490" i="9"/>
  <c r="P484" i="9"/>
  <c r="P465" i="9"/>
  <c r="N721" i="9"/>
  <c r="O720" i="9"/>
  <c r="P720" i="9" s="1"/>
  <c r="M717" i="9"/>
  <c r="N716" i="9"/>
  <c r="N717" i="9" s="1"/>
  <c r="L713" i="9"/>
  <c r="M712" i="9"/>
  <c r="K709" i="9"/>
  <c r="L708" i="9"/>
  <c r="M708" i="9" s="1"/>
  <c r="M709" i="9" s="1"/>
  <c r="L705" i="9"/>
  <c r="K705" i="9"/>
  <c r="J705" i="9"/>
  <c r="K704" i="9"/>
  <c r="L704" i="9" s="1"/>
  <c r="M704" i="9" s="1"/>
  <c r="I701" i="9"/>
  <c r="K700" i="9"/>
  <c r="L700" i="9" s="1"/>
  <c r="L701" i="9" s="1"/>
  <c r="J700" i="9"/>
  <c r="J701" i="9" s="1"/>
  <c r="H697" i="9"/>
  <c r="I696" i="9"/>
  <c r="J696" i="9" s="1"/>
  <c r="J697" i="9" s="1"/>
  <c r="G693" i="9"/>
  <c r="H692" i="9"/>
  <c r="I692" i="9" s="1"/>
  <c r="F689" i="9"/>
  <c r="G688" i="9"/>
  <c r="H688" i="9" s="1"/>
  <c r="E685" i="9"/>
  <c r="F684" i="9"/>
  <c r="F685" i="9" s="1"/>
  <c r="D681" i="9"/>
  <c r="E680" i="9"/>
  <c r="F680" i="9" s="1"/>
  <c r="C677" i="9"/>
  <c r="D679" i="9" s="1"/>
  <c r="D676" i="9"/>
  <c r="D677" i="9" s="1"/>
  <c r="B673" i="9"/>
  <c r="C672" i="9"/>
  <c r="C673" i="9" s="1"/>
  <c r="N669" i="9"/>
  <c r="O664" i="9"/>
  <c r="O661" i="9"/>
  <c r="N654" i="9"/>
  <c r="M654" i="9"/>
  <c r="L654" i="9"/>
  <c r="K654" i="9"/>
  <c r="J654" i="9"/>
  <c r="I654" i="9"/>
  <c r="H654" i="9"/>
  <c r="G654" i="9"/>
  <c r="F654" i="9"/>
  <c r="E654" i="9"/>
  <c r="D654" i="9"/>
  <c r="C654" i="9"/>
  <c r="B654" i="9"/>
  <c r="N652" i="9"/>
  <c r="M652" i="9"/>
  <c r="L652" i="9"/>
  <c r="K652" i="9"/>
  <c r="J652" i="9"/>
  <c r="I652" i="9"/>
  <c r="H652" i="9"/>
  <c r="G652" i="9"/>
  <c r="F652" i="9"/>
  <c r="E652" i="9"/>
  <c r="D652" i="9"/>
  <c r="C652" i="9"/>
  <c r="B652" i="9"/>
  <c r="O629" i="9"/>
  <c r="N629" i="9"/>
  <c r="M629" i="9"/>
  <c r="L629" i="9"/>
  <c r="K629" i="9"/>
  <c r="J629" i="9"/>
  <c r="I629" i="9"/>
  <c r="H629" i="9"/>
  <c r="G629" i="9"/>
  <c r="F629" i="9"/>
  <c r="E629" i="9"/>
  <c r="D629" i="9"/>
  <c r="C629" i="9"/>
  <c r="B629" i="9"/>
  <c r="O628" i="9"/>
  <c r="N628" i="9"/>
  <c r="M628" i="9"/>
  <c r="L628" i="9"/>
  <c r="K628" i="9"/>
  <c r="J628" i="9"/>
  <c r="I628" i="9"/>
  <c r="H628" i="9"/>
  <c r="G628" i="9"/>
  <c r="F628" i="9"/>
  <c r="E628" i="9"/>
  <c r="D628" i="9"/>
  <c r="C628" i="9"/>
  <c r="B628" i="9"/>
  <c r="O627" i="9"/>
  <c r="N627" i="9"/>
  <c r="M627" i="9"/>
  <c r="L627" i="9"/>
  <c r="K627" i="9"/>
  <c r="J627" i="9"/>
  <c r="I627" i="9"/>
  <c r="H627" i="9"/>
  <c r="G627" i="9"/>
  <c r="F627" i="9"/>
  <c r="E627" i="9"/>
  <c r="D627" i="9"/>
  <c r="C627" i="9"/>
  <c r="B627" i="9"/>
  <c r="O626" i="9"/>
  <c r="N626" i="9"/>
  <c r="M626" i="9"/>
  <c r="L626" i="9"/>
  <c r="K626" i="9"/>
  <c r="J626" i="9"/>
  <c r="I626" i="9"/>
  <c r="H626" i="9"/>
  <c r="G626" i="9"/>
  <c r="F626" i="9"/>
  <c r="E626" i="9"/>
  <c r="D626" i="9"/>
  <c r="C626" i="9"/>
  <c r="B626" i="9"/>
  <c r="O624" i="9"/>
  <c r="N624" i="9"/>
  <c r="M624" i="9"/>
  <c r="L624" i="9"/>
  <c r="K624" i="9"/>
  <c r="J624" i="9"/>
  <c r="I624" i="9"/>
  <c r="H624" i="9"/>
  <c r="G624" i="9"/>
  <c r="F624" i="9"/>
  <c r="E624" i="9"/>
  <c r="D624" i="9"/>
  <c r="C624" i="9"/>
  <c r="B624" i="9"/>
  <c r="O623" i="9"/>
  <c r="N623" i="9"/>
  <c r="M623" i="9"/>
  <c r="L623" i="9"/>
  <c r="K623" i="9"/>
  <c r="J623" i="9"/>
  <c r="I623" i="9"/>
  <c r="H623" i="9"/>
  <c r="G623" i="9"/>
  <c r="F623" i="9"/>
  <c r="E623" i="9"/>
  <c r="D623" i="9"/>
  <c r="C623" i="9"/>
  <c r="B623" i="9"/>
  <c r="O622" i="9"/>
  <c r="N622" i="9"/>
  <c r="M622" i="9"/>
  <c r="L622" i="9"/>
  <c r="K622" i="9"/>
  <c r="J622" i="9"/>
  <c r="I622" i="9"/>
  <c r="H622" i="9"/>
  <c r="G622" i="9"/>
  <c r="F622" i="9"/>
  <c r="E622" i="9"/>
  <c r="D622" i="9"/>
  <c r="C622" i="9"/>
  <c r="B622" i="9"/>
  <c r="O621" i="9"/>
  <c r="N621" i="9"/>
  <c r="M621" i="9"/>
  <c r="L621" i="9"/>
  <c r="K621" i="9"/>
  <c r="J621" i="9"/>
  <c r="I621" i="9"/>
  <c r="H621" i="9"/>
  <c r="G621" i="9"/>
  <c r="F621" i="9"/>
  <c r="E621" i="9"/>
  <c r="D621" i="9"/>
  <c r="C621" i="9"/>
  <c r="B621" i="9"/>
  <c r="O619" i="9"/>
  <c r="N619" i="9"/>
  <c r="M619" i="9"/>
  <c r="L619" i="9"/>
  <c r="K619" i="9"/>
  <c r="J619" i="9"/>
  <c r="I619" i="9"/>
  <c r="H619" i="9"/>
  <c r="G619" i="9"/>
  <c r="F619" i="9"/>
  <c r="E619" i="9"/>
  <c r="D619" i="9"/>
  <c r="C619" i="9"/>
  <c r="B619" i="9"/>
  <c r="O618" i="9"/>
  <c r="N618" i="9"/>
  <c r="M618" i="9"/>
  <c r="L618" i="9"/>
  <c r="K618" i="9"/>
  <c r="J618" i="9"/>
  <c r="I618" i="9"/>
  <c r="H618" i="9"/>
  <c r="G618" i="9"/>
  <c r="F618" i="9"/>
  <c r="E618" i="9"/>
  <c r="D618" i="9"/>
  <c r="C618" i="9"/>
  <c r="B618" i="9"/>
  <c r="O617" i="9"/>
  <c r="N617" i="9"/>
  <c r="M617" i="9"/>
  <c r="L617" i="9"/>
  <c r="K617" i="9"/>
  <c r="J617" i="9"/>
  <c r="I617" i="9"/>
  <c r="H617" i="9"/>
  <c r="G617" i="9"/>
  <c r="F617" i="9"/>
  <c r="E617" i="9"/>
  <c r="D617" i="9"/>
  <c r="C617" i="9"/>
  <c r="B617" i="9"/>
  <c r="O616" i="9"/>
  <c r="N616" i="9"/>
  <c r="M616" i="9"/>
  <c r="L616" i="9"/>
  <c r="K616" i="9"/>
  <c r="J616" i="9"/>
  <c r="I616" i="9"/>
  <c r="H616" i="9"/>
  <c r="G616" i="9"/>
  <c r="F616" i="9"/>
  <c r="E616" i="9"/>
  <c r="D616" i="9"/>
  <c r="C616" i="9"/>
  <c r="B616" i="9"/>
  <c r="O614" i="9"/>
  <c r="N614" i="9"/>
  <c r="M614" i="9"/>
  <c r="L614" i="9"/>
  <c r="K614" i="9"/>
  <c r="J614" i="9"/>
  <c r="I614" i="9"/>
  <c r="H614" i="9"/>
  <c r="G614" i="9"/>
  <c r="F614" i="9"/>
  <c r="F608" i="9" s="1"/>
  <c r="E614" i="9"/>
  <c r="D614" i="9"/>
  <c r="C614" i="9"/>
  <c r="B614" i="9"/>
  <c r="O613" i="9"/>
  <c r="N613" i="9"/>
  <c r="M613" i="9"/>
  <c r="L613" i="9"/>
  <c r="K613" i="9"/>
  <c r="J613" i="9"/>
  <c r="I613" i="9"/>
  <c r="H613" i="9"/>
  <c r="G613" i="9"/>
  <c r="F613" i="9"/>
  <c r="E613" i="9"/>
  <c r="D613" i="9"/>
  <c r="C613" i="9"/>
  <c r="B613" i="9"/>
  <c r="B607" i="9" s="1"/>
  <c r="O612" i="9"/>
  <c r="N612" i="9"/>
  <c r="M612" i="9"/>
  <c r="L612" i="9"/>
  <c r="K612" i="9"/>
  <c r="J612" i="9"/>
  <c r="I612" i="9"/>
  <c r="H612" i="9"/>
  <c r="G612" i="9"/>
  <c r="F612" i="9"/>
  <c r="E612" i="9"/>
  <c r="D612" i="9"/>
  <c r="C612" i="9"/>
  <c r="B612" i="9"/>
  <c r="O611" i="9"/>
  <c r="N611" i="9"/>
  <c r="M611" i="9"/>
  <c r="L611" i="9"/>
  <c r="K611" i="9"/>
  <c r="J611" i="9"/>
  <c r="I611" i="9"/>
  <c r="H611" i="9"/>
  <c r="G611" i="9"/>
  <c r="F611" i="9"/>
  <c r="E611" i="9"/>
  <c r="D611" i="9"/>
  <c r="C611" i="9"/>
  <c r="B611" i="9"/>
  <c r="O602" i="9"/>
  <c r="N602" i="9"/>
  <c r="N608" i="9" s="1"/>
  <c r="M602" i="9"/>
  <c r="M608" i="9" s="1"/>
  <c r="L602" i="9"/>
  <c r="K602" i="9"/>
  <c r="J602" i="9"/>
  <c r="I602" i="9"/>
  <c r="H602" i="9"/>
  <c r="H608" i="9" s="1"/>
  <c r="G602" i="9"/>
  <c r="G608" i="9" s="1"/>
  <c r="F602" i="9"/>
  <c r="E602" i="9"/>
  <c r="D602" i="9"/>
  <c r="C602" i="9"/>
  <c r="B602" i="9"/>
  <c r="B608" i="9" s="1"/>
  <c r="O601" i="9"/>
  <c r="O607" i="9" s="1"/>
  <c r="N601" i="9"/>
  <c r="M601" i="9"/>
  <c r="L601" i="9"/>
  <c r="L607" i="9" s="1"/>
  <c r="K601" i="9"/>
  <c r="J601" i="9"/>
  <c r="J607" i="9" s="1"/>
  <c r="I601" i="9"/>
  <c r="I607" i="9" s="1"/>
  <c r="H601" i="9"/>
  <c r="H607" i="9" s="1"/>
  <c r="G601" i="9"/>
  <c r="F601" i="9"/>
  <c r="E601" i="9"/>
  <c r="D601" i="9"/>
  <c r="D607" i="9" s="1"/>
  <c r="C601" i="9"/>
  <c r="C607" i="9" s="1"/>
  <c r="B601" i="9"/>
  <c r="O600" i="9"/>
  <c r="N600" i="9"/>
  <c r="N606" i="9" s="1"/>
  <c r="M600" i="9"/>
  <c r="L600" i="9"/>
  <c r="L606" i="9" s="1"/>
  <c r="K600" i="9"/>
  <c r="K606" i="9" s="1"/>
  <c r="J600" i="9"/>
  <c r="J606" i="9" s="1"/>
  <c r="I600" i="9"/>
  <c r="H600" i="9"/>
  <c r="G600" i="9"/>
  <c r="F600" i="9"/>
  <c r="F606" i="9" s="1"/>
  <c r="E600" i="9"/>
  <c r="E606" i="9" s="1"/>
  <c r="D600" i="9"/>
  <c r="C600" i="9"/>
  <c r="B600" i="9"/>
  <c r="B606" i="9" s="1"/>
  <c r="O599" i="9"/>
  <c r="N599" i="9"/>
  <c r="N605" i="9" s="1"/>
  <c r="M599" i="9"/>
  <c r="M605" i="9" s="1"/>
  <c r="L599" i="9"/>
  <c r="L605" i="9" s="1"/>
  <c r="K599" i="9"/>
  <c r="J599" i="9"/>
  <c r="I599" i="9"/>
  <c r="H599" i="9"/>
  <c r="H605" i="9" s="1"/>
  <c r="G599" i="9"/>
  <c r="G605" i="9" s="1"/>
  <c r="F599" i="9"/>
  <c r="E599" i="9"/>
  <c r="D599" i="9"/>
  <c r="D605" i="9" s="1"/>
  <c r="C599" i="9"/>
  <c r="B599" i="9"/>
  <c r="B605" i="9" s="1"/>
  <c r="O596" i="9"/>
  <c r="N596" i="9"/>
  <c r="M596" i="9"/>
  <c r="L596" i="9"/>
  <c r="K596" i="9"/>
  <c r="J596" i="9"/>
  <c r="I596" i="9"/>
  <c r="H596" i="9"/>
  <c r="G596" i="9"/>
  <c r="F596" i="9"/>
  <c r="E596" i="9"/>
  <c r="D596" i="9"/>
  <c r="C596" i="9"/>
  <c r="B596" i="9"/>
  <c r="O595" i="9"/>
  <c r="N595" i="9"/>
  <c r="M595" i="9"/>
  <c r="L595" i="9"/>
  <c r="K595" i="9"/>
  <c r="J595" i="9"/>
  <c r="I595" i="9"/>
  <c r="H595" i="9"/>
  <c r="G595" i="9"/>
  <c r="F595" i="9"/>
  <c r="E595" i="9"/>
  <c r="D595" i="9"/>
  <c r="C595" i="9"/>
  <c r="B595" i="9"/>
  <c r="O594" i="9"/>
  <c r="N594" i="9"/>
  <c r="M594" i="9"/>
  <c r="L594" i="9"/>
  <c r="K594" i="9"/>
  <c r="J594" i="9"/>
  <c r="I594" i="9"/>
  <c r="H594" i="9"/>
  <c r="G594" i="9"/>
  <c r="F594" i="9"/>
  <c r="E594" i="9"/>
  <c r="D594" i="9"/>
  <c r="C594" i="9"/>
  <c r="B594" i="9"/>
  <c r="O593" i="9"/>
  <c r="N593" i="9"/>
  <c r="M593" i="9"/>
  <c r="L593" i="9"/>
  <c r="K593" i="9"/>
  <c r="J593" i="9"/>
  <c r="I593" i="9"/>
  <c r="H593" i="9"/>
  <c r="G593" i="9"/>
  <c r="F593" i="9"/>
  <c r="E593" i="9"/>
  <c r="D593" i="9"/>
  <c r="C593" i="9"/>
  <c r="B593" i="9"/>
  <c r="O587" i="9"/>
  <c r="N587" i="9"/>
  <c r="M587" i="9"/>
  <c r="L587" i="9"/>
  <c r="K587" i="9"/>
  <c r="J587" i="9"/>
  <c r="I587" i="9"/>
  <c r="H587" i="9"/>
  <c r="G587" i="9"/>
  <c r="F587" i="9"/>
  <c r="E587" i="9"/>
  <c r="D587" i="9"/>
  <c r="C587" i="9"/>
  <c r="B587" i="9"/>
  <c r="O586" i="9"/>
  <c r="N586" i="9"/>
  <c r="M586" i="9"/>
  <c r="L586" i="9"/>
  <c r="K586" i="9"/>
  <c r="J586" i="9"/>
  <c r="I586" i="9"/>
  <c r="H586" i="9"/>
  <c r="G586" i="9"/>
  <c r="F586" i="9"/>
  <c r="E586" i="9"/>
  <c r="D586" i="9"/>
  <c r="C586" i="9"/>
  <c r="B586" i="9"/>
  <c r="O585" i="9"/>
  <c r="N585" i="9"/>
  <c r="M585" i="9"/>
  <c r="L585" i="9"/>
  <c r="K585" i="9"/>
  <c r="J585" i="9"/>
  <c r="I585" i="9"/>
  <c r="H585" i="9"/>
  <c r="G585" i="9"/>
  <c r="F585" i="9"/>
  <c r="E585" i="9"/>
  <c r="D585" i="9"/>
  <c r="C585" i="9"/>
  <c r="B585" i="9"/>
  <c r="O584" i="9"/>
  <c r="N584" i="9"/>
  <c r="M584" i="9"/>
  <c r="L584" i="9"/>
  <c r="K584" i="9"/>
  <c r="J584" i="9"/>
  <c r="I584" i="9"/>
  <c r="H584" i="9"/>
  <c r="G584" i="9"/>
  <c r="F584" i="9"/>
  <c r="E584" i="9"/>
  <c r="D584" i="9"/>
  <c r="C584" i="9"/>
  <c r="B584" i="9"/>
  <c r="O580" i="9"/>
  <c r="N580" i="9"/>
  <c r="M580" i="9"/>
  <c r="L580" i="9"/>
  <c r="K580" i="9"/>
  <c r="J580" i="9"/>
  <c r="I580" i="9"/>
  <c r="H580" i="9"/>
  <c r="G580" i="9"/>
  <c r="F580" i="9"/>
  <c r="E580" i="9"/>
  <c r="D580" i="9"/>
  <c r="C580" i="9"/>
  <c r="B580" i="9"/>
  <c r="O579" i="9"/>
  <c r="N579" i="9"/>
  <c r="M579" i="9"/>
  <c r="L579" i="9"/>
  <c r="K579" i="9"/>
  <c r="J579" i="9"/>
  <c r="I579" i="9"/>
  <c r="H579" i="9"/>
  <c r="G579" i="9"/>
  <c r="F579" i="9"/>
  <c r="E579" i="9"/>
  <c r="D579" i="9"/>
  <c r="C579" i="9"/>
  <c r="B579" i="9"/>
  <c r="O578" i="9"/>
  <c r="N578" i="9"/>
  <c r="N581" i="9" s="1"/>
  <c r="M578" i="9"/>
  <c r="L578" i="9"/>
  <c r="K578" i="9"/>
  <c r="J578" i="9"/>
  <c r="I578" i="9"/>
  <c r="H578" i="9"/>
  <c r="G578" i="9"/>
  <c r="F578" i="9"/>
  <c r="E578" i="9"/>
  <c r="D578" i="9"/>
  <c r="C578" i="9"/>
  <c r="B578" i="9"/>
  <c r="O577" i="9"/>
  <c r="N577" i="9"/>
  <c r="M577" i="9"/>
  <c r="L577" i="9"/>
  <c r="K577" i="9"/>
  <c r="J577" i="9"/>
  <c r="I577" i="9"/>
  <c r="H577" i="9"/>
  <c r="H581" i="9" s="1"/>
  <c r="G577" i="9"/>
  <c r="F577" i="9"/>
  <c r="E577" i="9"/>
  <c r="E581" i="9" s="1"/>
  <c r="D577" i="9"/>
  <c r="C577" i="9"/>
  <c r="B577" i="9"/>
  <c r="O566" i="9"/>
  <c r="N566" i="9"/>
  <c r="M566" i="9"/>
  <c r="L566" i="9"/>
  <c r="K566" i="9"/>
  <c r="J566" i="9"/>
  <c r="I566" i="9"/>
  <c r="H566" i="9"/>
  <c r="G566" i="9"/>
  <c r="F566" i="9"/>
  <c r="E566" i="9"/>
  <c r="D566" i="9"/>
  <c r="C566" i="9"/>
  <c r="B566" i="9"/>
  <c r="O565" i="9"/>
  <c r="N565" i="9"/>
  <c r="M565" i="9"/>
  <c r="L565" i="9"/>
  <c r="K565" i="9"/>
  <c r="J565" i="9"/>
  <c r="I565" i="9"/>
  <c r="H565" i="9"/>
  <c r="G565" i="9"/>
  <c r="F565" i="9"/>
  <c r="E565" i="9"/>
  <c r="D565" i="9"/>
  <c r="C565" i="9"/>
  <c r="B565" i="9"/>
  <c r="O564" i="9"/>
  <c r="N564" i="9"/>
  <c r="M564" i="9"/>
  <c r="L564" i="9"/>
  <c r="K564" i="9"/>
  <c r="J564" i="9"/>
  <c r="I564" i="9"/>
  <c r="H564" i="9"/>
  <c r="G564" i="9"/>
  <c r="F564" i="9"/>
  <c r="E564" i="9"/>
  <c r="D564" i="9"/>
  <c r="C564" i="9"/>
  <c r="B564" i="9"/>
  <c r="O563" i="9"/>
  <c r="N563" i="9"/>
  <c r="M563" i="9"/>
  <c r="M567" i="9" s="1"/>
  <c r="L563" i="9"/>
  <c r="L567" i="9" s="1"/>
  <c r="K563" i="9"/>
  <c r="J563" i="9"/>
  <c r="I563" i="9"/>
  <c r="H563" i="9"/>
  <c r="G563" i="9"/>
  <c r="F563" i="9"/>
  <c r="E563" i="9"/>
  <c r="D563" i="9"/>
  <c r="C563" i="9"/>
  <c r="B563" i="9"/>
  <c r="O543" i="9"/>
  <c r="N543" i="9"/>
  <c r="M543" i="9"/>
  <c r="L543" i="9"/>
  <c r="K543" i="9"/>
  <c r="J543" i="9"/>
  <c r="I543" i="9"/>
  <c r="H543" i="9"/>
  <c r="G543" i="9"/>
  <c r="F543" i="9"/>
  <c r="E543" i="9"/>
  <c r="D543" i="9"/>
  <c r="C543" i="9"/>
  <c r="B543" i="9"/>
  <c r="O542" i="9"/>
  <c r="N542" i="9"/>
  <c r="M542" i="9"/>
  <c r="L542" i="9"/>
  <c r="K542" i="9"/>
  <c r="J542" i="9"/>
  <c r="I542" i="9"/>
  <c r="H542" i="9"/>
  <c r="G542" i="9"/>
  <c r="F542" i="9"/>
  <c r="E542" i="9"/>
  <c r="D542" i="9"/>
  <c r="C542" i="9"/>
  <c r="C544" i="9" s="1"/>
  <c r="B542" i="9"/>
  <c r="O541" i="9"/>
  <c r="O544" i="9" s="1"/>
  <c r="N541" i="9"/>
  <c r="N544" i="9" s="1"/>
  <c r="M541" i="9"/>
  <c r="L541" i="9"/>
  <c r="K541" i="9"/>
  <c r="J541" i="9"/>
  <c r="I541" i="9"/>
  <c r="H541" i="9"/>
  <c r="G541" i="9"/>
  <c r="F541" i="9"/>
  <c r="E541" i="9"/>
  <c r="E544" i="9" s="1"/>
  <c r="D541" i="9"/>
  <c r="C541" i="9"/>
  <c r="B541" i="9"/>
  <c r="O540" i="9"/>
  <c r="N540" i="9"/>
  <c r="M540" i="9"/>
  <c r="L540" i="9"/>
  <c r="K540" i="9"/>
  <c r="J540" i="9"/>
  <c r="I540" i="9"/>
  <c r="H540" i="9"/>
  <c r="G540" i="9"/>
  <c r="G544" i="9" s="1"/>
  <c r="F540" i="9"/>
  <c r="E540" i="9"/>
  <c r="D540" i="9"/>
  <c r="C540" i="9"/>
  <c r="B540" i="9"/>
  <c r="O535" i="9"/>
  <c r="N535" i="9"/>
  <c r="M535" i="9"/>
  <c r="L535" i="9"/>
  <c r="K535" i="9"/>
  <c r="J535" i="9"/>
  <c r="I535" i="9"/>
  <c r="H535" i="9"/>
  <c r="G535" i="9"/>
  <c r="F535" i="9"/>
  <c r="E535" i="9"/>
  <c r="D535" i="9"/>
  <c r="C535" i="9"/>
  <c r="B535" i="9"/>
  <c r="O534" i="9"/>
  <c r="N534" i="9"/>
  <c r="M534" i="9"/>
  <c r="L534" i="9"/>
  <c r="K534" i="9"/>
  <c r="J534" i="9"/>
  <c r="I534" i="9"/>
  <c r="H534" i="9"/>
  <c r="G534" i="9"/>
  <c r="F534" i="9"/>
  <c r="E534" i="9"/>
  <c r="D534" i="9"/>
  <c r="C534" i="9"/>
  <c r="B534" i="9"/>
  <c r="O533" i="9"/>
  <c r="N533" i="9"/>
  <c r="M533" i="9"/>
  <c r="L533" i="9"/>
  <c r="K533" i="9"/>
  <c r="J533" i="9"/>
  <c r="I533" i="9"/>
  <c r="H533" i="9"/>
  <c r="G533" i="9"/>
  <c r="F533" i="9"/>
  <c r="E533" i="9"/>
  <c r="D533" i="9"/>
  <c r="C533" i="9"/>
  <c r="B533" i="9"/>
  <c r="O532" i="9"/>
  <c r="N532" i="9"/>
  <c r="N536" i="9" s="1"/>
  <c r="M532" i="9"/>
  <c r="L532" i="9"/>
  <c r="K532" i="9"/>
  <c r="J532" i="9"/>
  <c r="I532" i="9"/>
  <c r="H532" i="9"/>
  <c r="G532" i="9"/>
  <c r="F532" i="9"/>
  <c r="E532" i="9"/>
  <c r="E536" i="9" s="1"/>
  <c r="D532" i="9"/>
  <c r="C532" i="9"/>
  <c r="B532" i="9"/>
  <c r="O527" i="9"/>
  <c r="N527" i="9"/>
  <c r="M527" i="9"/>
  <c r="L527" i="9"/>
  <c r="K527" i="9"/>
  <c r="J527" i="9"/>
  <c r="I527" i="9"/>
  <c r="H527" i="9"/>
  <c r="G527" i="9"/>
  <c r="F527" i="9"/>
  <c r="E527" i="9"/>
  <c r="D527" i="9"/>
  <c r="C527" i="9"/>
  <c r="B527" i="9"/>
  <c r="O526" i="9"/>
  <c r="N526" i="9"/>
  <c r="M526" i="9"/>
  <c r="L526" i="9"/>
  <c r="K526" i="9"/>
  <c r="J526" i="9"/>
  <c r="I526" i="9"/>
  <c r="H526" i="9"/>
  <c r="G526" i="9"/>
  <c r="F526" i="9"/>
  <c r="E526" i="9"/>
  <c r="D526" i="9"/>
  <c r="C526" i="9"/>
  <c r="B526" i="9"/>
  <c r="O525" i="9"/>
  <c r="N525" i="9"/>
  <c r="N528" i="9" s="1"/>
  <c r="M525" i="9"/>
  <c r="L525" i="9"/>
  <c r="K525" i="9"/>
  <c r="J525" i="9"/>
  <c r="I525" i="9"/>
  <c r="H525" i="9"/>
  <c r="G525" i="9"/>
  <c r="F525" i="9"/>
  <c r="E525" i="9"/>
  <c r="D525" i="9"/>
  <c r="C525" i="9"/>
  <c r="B525" i="9"/>
  <c r="O524" i="9"/>
  <c r="N524" i="9"/>
  <c r="M524" i="9"/>
  <c r="L524" i="9"/>
  <c r="K524" i="9"/>
  <c r="J524" i="9"/>
  <c r="I524" i="9"/>
  <c r="H524" i="9"/>
  <c r="G524" i="9"/>
  <c r="F524" i="9"/>
  <c r="E524" i="9"/>
  <c r="D524" i="9"/>
  <c r="D528" i="9" s="1"/>
  <c r="C524" i="9"/>
  <c r="B524" i="9"/>
  <c r="O519" i="9"/>
  <c r="N519" i="9"/>
  <c r="M519" i="9"/>
  <c r="L519" i="9"/>
  <c r="K519" i="9"/>
  <c r="J519" i="9"/>
  <c r="I519" i="9"/>
  <c r="H519" i="9"/>
  <c r="G519" i="9"/>
  <c r="F519" i="9"/>
  <c r="E519" i="9"/>
  <c r="D519" i="9"/>
  <c r="C519" i="9"/>
  <c r="B519" i="9"/>
  <c r="O518" i="9"/>
  <c r="N518" i="9"/>
  <c r="M518" i="9"/>
  <c r="L518" i="9"/>
  <c r="K518" i="9"/>
  <c r="J518" i="9"/>
  <c r="I518" i="9"/>
  <c r="H518" i="9"/>
  <c r="G518" i="9"/>
  <c r="F518" i="9"/>
  <c r="E518" i="9"/>
  <c r="D518" i="9"/>
  <c r="C518" i="9"/>
  <c r="B518" i="9"/>
  <c r="O517" i="9"/>
  <c r="N517" i="9"/>
  <c r="N520" i="9" s="1"/>
  <c r="M517" i="9"/>
  <c r="L517" i="9"/>
  <c r="K517" i="9"/>
  <c r="J517" i="9"/>
  <c r="I517" i="9"/>
  <c r="H517" i="9"/>
  <c r="G517" i="9"/>
  <c r="F517" i="9"/>
  <c r="E517" i="9"/>
  <c r="D517" i="9"/>
  <c r="C517" i="9"/>
  <c r="B517" i="9"/>
  <c r="O516" i="9"/>
  <c r="N516" i="9"/>
  <c r="M516" i="9"/>
  <c r="L516" i="9"/>
  <c r="K516" i="9"/>
  <c r="J516" i="9"/>
  <c r="I516" i="9"/>
  <c r="H516" i="9"/>
  <c r="G516" i="9"/>
  <c r="F516" i="9"/>
  <c r="E516" i="9"/>
  <c r="D516" i="9"/>
  <c r="C516" i="9"/>
  <c r="B516" i="9"/>
  <c r="O502" i="9"/>
  <c r="N502" i="9"/>
  <c r="M502" i="9"/>
  <c r="L502" i="9"/>
  <c r="K502" i="9"/>
  <c r="J502" i="9"/>
  <c r="I502" i="9"/>
  <c r="H502" i="9"/>
  <c r="G502" i="9"/>
  <c r="F502" i="9"/>
  <c r="E502" i="9"/>
  <c r="D502" i="9"/>
  <c r="C502" i="9"/>
  <c r="B502" i="9"/>
  <c r="O501" i="9"/>
  <c r="N501" i="9"/>
  <c r="M501" i="9"/>
  <c r="L501" i="9"/>
  <c r="K501" i="9"/>
  <c r="J501" i="9"/>
  <c r="I501" i="9"/>
  <c r="H501" i="9"/>
  <c r="G501" i="9"/>
  <c r="F501" i="9"/>
  <c r="E501" i="9"/>
  <c r="D501" i="9"/>
  <c r="C501" i="9"/>
  <c r="B501" i="9"/>
  <c r="O500" i="9"/>
  <c r="N500" i="9"/>
  <c r="M500" i="9"/>
  <c r="L500" i="9"/>
  <c r="K500" i="9"/>
  <c r="J500" i="9"/>
  <c r="I500" i="9"/>
  <c r="H500" i="9"/>
  <c r="G500" i="9"/>
  <c r="F500" i="9"/>
  <c r="E500" i="9"/>
  <c r="D500" i="9"/>
  <c r="C500" i="9"/>
  <c r="B500" i="9"/>
  <c r="O499" i="9"/>
  <c r="N499" i="9"/>
  <c r="M499" i="9"/>
  <c r="L499" i="9"/>
  <c r="K499" i="9"/>
  <c r="J499" i="9"/>
  <c r="I499" i="9"/>
  <c r="H499" i="9"/>
  <c r="G499" i="9"/>
  <c r="F499" i="9"/>
  <c r="E499" i="9"/>
  <c r="D499" i="9"/>
  <c r="C499" i="9"/>
  <c r="B499" i="9"/>
  <c r="O495" i="9"/>
  <c r="N495" i="9"/>
  <c r="M495" i="9"/>
  <c r="L495" i="9"/>
  <c r="K495" i="9"/>
  <c r="J495" i="9"/>
  <c r="I495" i="9"/>
  <c r="H495" i="9"/>
  <c r="G495" i="9"/>
  <c r="F495" i="9"/>
  <c r="E495" i="9"/>
  <c r="D495" i="9"/>
  <c r="C495" i="9"/>
  <c r="B495" i="9"/>
  <c r="O494" i="9"/>
  <c r="N494" i="9"/>
  <c r="M494" i="9"/>
  <c r="L494" i="9"/>
  <c r="K494" i="9"/>
  <c r="J494" i="9"/>
  <c r="I494" i="9"/>
  <c r="H494" i="9"/>
  <c r="G494" i="9"/>
  <c r="F494" i="9"/>
  <c r="E494" i="9"/>
  <c r="D494" i="9"/>
  <c r="C494" i="9"/>
  <c r="B494" i="9"/>
  <c r="O493" i="9"/>
  <c r="O496" i="9" s="1"/>
  <c r="N493" i="9"/>
  <c r="N496" i="9" s="1"/>
  <c r="M493" i="9"/>
  <c r="L493" i="9"/>
  <c r="K493" i="9"/>
  <c r="J493" i="9"/>
  <c r="I493" i="9"/>
  <c r="H493" i="9"/>
  <c r="G493" i="9"/>
  <c r="F493" i="9"/>
  <c r="E493" i="9"/>
  <c r="D493" i="9"/>
  <c r="C493" i="9"/>
  <c r="B493" i="9"/>
  <c r="O492" i="9"/>
  <c r="N492" i="9"/>
  <c r="M492" i="9"/>
  <c r="L492" i="9"/>
  <c r="K492" i="9"/>
  <c r="J492" i="9"/>
  <c r="I492" i="9"/>
  <c r="H492" i="9"/>
  <c r="G492" i="9"/>
  <c r="F492" i="9"/>
  <c r="E492" i="9"/>
  <c r="D492" i="9"/>
  <c r="C492" i="9"/>
  <c r="B492" i="9"/>
  <c r="O489" i="9"/>
  <c r="N489" i="9"/>
  <c r="M489" i="9"/>
  <c r="L489" i="9"/>
  <c r="K489" i="9"/>
  <c r="J489" i="9"/>
  <c r="I489" i="9"/>
  <c r="H489" i="9"/>
  <c r="G489" i="9"/>
  <c r="F489" i="9"/>
  <c r="E489" i="9"/>
  <c r="D489" i="9"/>
  <c r="C489" i="9"/>
  <c r="B489" i="9"/>
  <c r="O488" i="9"/>
  <c r="N488" i="9"/>
  <c r="M488" i="9"/>
  <c r="L488" i="9"/>
  <c r="K488" i="9"/>
  <c r="J488" i="9"/>
  <c r="I488" i="9"/>
  <c r="H488" i="9"/>
  <c r="G488" i="9"/>
  <c r="F488" i="9"/>
  <c r="E488" i="9"/>
  <c r="D488" i="9"/>
  <c r="C488" i="9"/>
  <c r="B488" i="9"/>
  <c r="O487" i="9"/>
  <c r="N487" i="9"/>
  <c r="M487" i="9"/>
  <c r="L487" i="9"/>
  <c r="K487" i="9"/>
  <c r="J487" i="9"/>
  <c r="J490" i="9" s="1"/>
  <c r="I487" i="9"/>
  <c r="H487" i="9"/>
  <c r="G487" i="9"/>
  <c r="F487" i="9"/>
  <c r="E487" i="9"/>
  <c r="D487" i="9"/>
  <c r="C487" i="9"/>
  <c r="B487" i="9"/>
  <c r="O486" i="9"/>
  <c r="N486" i="9"/>
  <c r="M486" i="9"/>
  <c r="L486" i="9"/>
  <c r="L490" i="9" s="1"/>
  <c r="K486" i="9"/>
  <c r="J486" i="9"/>
  <c r="I486" i="9"/>
  <c r="H486" i="9"/>
  <c r="G486" i="9"/>
  <c r="G490" i="9" s="1"/>
  <c r="F486" i="9"/>
  <c r="E486" i="9"/>
  <c r="D486" i="9"/>
  <c r="C486" i="9"/>
  <c r="B486" i="9"/>
  <c r="O483" i="9"/>
  <c r="N483" i="9"/>
  <c r="M483" i="9"/>
  <c r="L483" i="9"/>
  <c r="K483" i="9"/>
  <c r="J483" i="9"/>
  <c r="I483" i="9"/>
  <c r="H483" i="9"/>
  <c r="G483" i="9"/>
  <c r="F483" i="9"/>
  <c r="E483" i="9"/>
  <c r="D483" i="9"/>
  <c r="C483" i="9"/>
  <c r="B483" i="9"/>
  <c r="O482" i="9"/>
  <c r="N482" i="9"/>
  <c r="M482" i="9"/>
  <c r="L482" i="9"/>
  <c r="K482" i="9"/>
  <c r="J482" i="9"/>
  <c r="I482" i="9"/>
  <c r="H482" i="9"/>
  <c r="G482" i="9"/>
  <c r="F482" i="9"/>
  <c r="E482" i="9"/>
  <c r="D482" i="9"/>
  <c r="C482" i="9"/>
  <c r="B482" i="9"/>
  <c r="O481" i="9"/>
  <c r="N481" i="9"/>
  <c r="M481" i="9"/>
  <c r="L481" i="9"/>
  <c r="K481" i="9"/>
  <c r="J481" i="9"/>
  <c r="I481" i="9"/>
  <c r="H481" i="9"/>
  <c r="G481" i="9"/>
  <c r="F481" i="9"/>
  <c r="E481" i="9"/>
  <c r="D481" i="9"/>
  <c r="C481" i="9"/>
  <c r="B481" i="9"/>
  <c r="O480" i="9"/>
  <c r="N480" i="9"/>
  <c r="M480" i="9"/>
  <c r="L480" i="9"/>
  <c r="K480" i="9"/>
  <c r="J480" i="9"/>
  <c r="J484" i="9" s="1"/>
  <c r="I480" i="9"/>
  <c r="H480" i="9"/>
  <c r="G480" i="9"/>
  <c r="F480" i="9"/>
  <c r="F484" i="9" s="1"/>
  <c r="E480" i="9"/>
  <c r="D480" i="9"/>
  <c r="C480" i="9"/>
  <c r="C484" i="9" s="1"/>
  <c r="B480" i="9"/>
  <c r="O477" i="9"/>
  <c r="N477" i="9"/>
  <c r="M477" i="9"/>
  <c r="L477" i="9"/>
  <c r="K477" i="9"/>
  <c r="J477" i="9"/>
  <c r="I477" i="9"/>
  <c r="H477" i="9"/>
  <c r="G477" i="9"/>
  <c r="F477" i="9"/>
  <c r="E477" i="9"/>
  <c r="D477" i="9"/>
  <c r="C477" i="9"/>
  <c r="B477" i="9"/>
  <c r="O476" i="9"/>
  <c r="N476" i="9"/>
  <c r="M476" i="9"/>
  <c r="L476" i="9"/>
  <c r="K476" i="9"/>
  <c r="J476" i="9"/>
  <c r="I476" i="9"/>
  <c r="H476" i="9"/>
  <c r="G476" i="9"/>
  <c r="F476" i="9"/>
  <c r="E476" i="9"/>
  <c r="D476" i="9"/>
  <c r="C476" i="9"/>
  <c r="B476" i="9"/>
  <c r="O475" i="9"/>
  <c r="N475" i="9"/>
  <c r="M475" i="9"/>
  <c r="L475" i="9"/>
  <c r="K475" i="9"/>
  <c r="J475" i="9"/>
  <c r="I475" i="9"/>
  <c r="H475" i="9"/>
  <c r="G475" i="9"/>
  <c r="F475" i="9"/>
  <c r="E475" i="9"/>
  <c r="D475" i="9"/>
  <c r="C475" i="9"/>
  <c r="B475" i="9"/>
  <c r="O474" i="9"/>
  <c r="N474" i="9"/>
  <c r="M474" i="9"/>
  <c r="L474" i="9"/>
  <c r="K474" i="9"/>
  <c r="J474" i="9"/>
  <c r="I474" i="9"/>
  <c r="H474" i="9"/>
  <c r="G474" i="9"/>
  <c r="F474" i="9"/>
  <c r="E474" i="9"/>
  <c r="D474" i="9"/>
  <c r="C474" i="9"/>
  <c r="B474" i="9"/>
  <c r="O471" i="9"/>
  <c r="N471" i="9"/>
  <c r="M471" i="9"/>
  <c r="L471" i="9"/>
  <c r="K471" i="9"/>
  <c r="J471" i="9"/>
  <c r="I471" i="9"/>
  <c r="H471" i="9"/>
  <c r="G471" i="9"/>
  <c r="F471" i="9"/>
  <c r="E471" i="9"/>
  <c r="D471" i="9"/>
  <c r="C471" i="9"/>
  <c r="B471" i="9"/>
  <c r="O470" i="9"/>
  <c r="N470" i="9"/>
  <c r="M470" i="9"/>
  <c r="L470" i="9"/>
  <c r="K470" i="9"/>
  <c r="J470" i="9"/>
  <c r="I470" i="9"/>
  <c r="H470" i="9"/>
  <c r="G470" i="9"/>
  <c r="F470" i="9"/>
  <c r="E470" i="9"/>
  <c r="D470" i="9"/>
  <c r="C470" i="9"/>
  <c r="B470" i="9"/>
  <c r="O469" i="9"/>
  <c r="N469" i="9"/>
  <c r="M469" i="9"/>
  <c r="L469" i="9"/>
  <c r="K469" i="9"/>
  <c r="J469" i="9"/>
  <c r="I469" i="9"/>
  <c r="H469" i="9"/>
  <c r="G469" i="9"/>
  <c r="F469" i="9"/>
  <c r="F472" i="9" s="1"/>
  <c r="E469" i="9"/>
  <c r="D469" i="9"/>
  <c r="C469" i="9"/>
  <c r="B469" i="9"/>
  <c r="O468" i="9"/>
  <c r="N468" i="9"/>
  <c r="N472" i="9" s="1"/>
  <c r="M468" i="9"/>
  <c r="L468" i="9"/>
  <c r="K468" i="9"/>
  <c r="J468" i="9"/>
  <c r="I468" i="9"/>
  <c r="H468" i="9"/>
  <c r="G468" i="9"/>
  <c r="F468" i="9"/>
  <c r="E468" i="9"/>
  <c r="D468" i="9"/>
  <c r="C468" i="9"/>
  <c r="B468" i="9"/>
  <c r="O464" i="9"/>
  <c r="O510" i="9" s="1"/>
  <c r="O550" i="9" s="1"/>
  <c r="N464" i="9"/>
  <c r="M464" i="9"/>
  <c r="M510" i="9" s="1"/>
  <c r="L464" i="9"/>
  <c r="L510" i="9" s="1"/>
  <c r="K464" i="9"/>
  <c r="J464" i="9"/>
  <c r="J510" i="9" s="1"/>
  <c r="J550" i="9" s="1"/>
  <c r="I464" i="9"/>
  <c r="H464" i="9"/>
  <c r="H510" i="9" s="1"/>
  <c r="G464" i="9"/>
  <c r="G510" i="9" s="1"/>
  <c r="F464" i="9"/>
  <c r="F510" i="9" s="1"/>
  <c r="F550" i="9" s="1"/>
  <c r="E464" i="9"/>
  <c r="E510" i="9" s="1"/>
  <c r="E550" i="9" s="1"/>
  <c r="D464" i="9"/>
  <c r="C464" i="9"/>
  <c r="C510" i="9" s="1"/>
  <c r="C550" i="9" s="1"/>
  <c r="B464" i="9"/>
  <c r="O463" i="9"/>
  <c r="O509" i="9" s="1"/>
  <c r="N463" i="9"/>
  <c r="N509" i="9" s="1"/>
  <c r="M463" i="9"/>
  <c r="L463" i="9"/>
  <c r="L509" i="9" s="1"/>
  <c r="L549" i="9" s="1"/>
  <c r="K463" i="9"/>
  <c r="J463" i="9"/>
  <c r="J509" i="9" s="1"/>
  <c r="I463" i="9"/>
  <c r="I509" i="9" s="1"/>
  <c r="H463" i="9"/>
  <c r="H509" i="9" s="1"/>
  <c r="H549" i="9" s="1"/>
  <c r="G463" i="9"/>
  <c r="G509" i="9" s="1"/>
  <c r="G549" i="9" s="1"/>
  <c r="F463" i="9"/>
  <c r="E463" i="9"/>
  <c r="E509" i="9" s="1"/>
  <c r="E549" i="9" s="1"/>
  <c r="D463" i="9"/>
  <c r="C463" i="9"/>
  <c r="B463" i="9"/>
  <c r="O462" i="9"/>
  <c r="N462" i="9"/>
  <c r="N465" i="9" s="1"/>
  <c r="M462" i="9"/>
  <c r="L462" i="9"/>
  <c r="L508" i="9" s="1"/>
  <c r="K462" i="9"/>
  <c r="J462" i="9"/>
  <c r="J508" i="9" s="1"/>
  <c r="J548" i="9" s="1"/>
  <c r="I462" i="9"/>
  <c r="I508" i="9" s="1"/>
  <c r="I548" i="9" s="1"/>
  <c r="H462" i="9"/>
  <c r="G462" i="9"/>
  <c r="G508" i="9" s="1"/>
  <c r="G548" i="9" s="1"/>
  <c r="F462" i="9"/>
  <c r="E462" i="9"/>
  <c r="E508" i="9" s="1"/>
  <c r="D462" i="9"/>
  <c r="C462" i="9"/>
  <c r="B462" i="9"/>
  <c r="B508" i="9" s="1"/>
  <c r="B548" i="9" s="1"/>
  <c r="O461" i="9"/>
  <c r="N461" i="9"/>
  <c r="N507" i="9" s="1"/>
  <c r="M461" i="9"/>
  <c r="L461" i="9"/>
  <c r="K461" i="9"/>
  <c r="K507" i="9" s="1"/>
  <c r="K547" i="9" s="1"/>
  <c r="J461" i="9"/>
  <c r="I461" i="9"/>
  <c r="I507" i="9" s="1"/>
  <c r="I547" i="9" s="1"/>
  <c r="H461" i="9"/>
  <c r="G461" i="9"/>
  <c r="G507" i="9" s="1"/>
  <c r="F461" i="9"/>
  <c r="F507" i="9" s="1"/>
  <c r="E461" i="9"/>
  <c r="D461" i="9"/>
  <c r="D507" i="9" s="1"/>
  <c r="D547" i="9" s="1"/>
  <c r="C461" i="9"/>
  <c r="B461" i="9"/>
  <c r="B507" i="9" s="1"/>
  <c r="O457" i="9"/>
  <c r="O648" i="9" s="1"/>
  <c r="N457" i="9"/>
  <c r="N648" i="9" s="1"/>
  <c r="N655" i="9" s="1"/>
  <c r="M457" i="9"/>
  <c r="M648" i="9" s="1"/>
  <c r="M655" i="9" s="1"/>
  <c r="L457" i="9"/>
  <c r="L648" i="9" s="1"/>
  <c r="L655" i="9" s="1"/>
  <c r="K457" i="9"/>
  <c r="K648" i="9" s="1"/>
  <c r="K655" i="9" s="1"/>
  <c r="J457" i="9"/>
  <c r="J648" i="9" s="1"/>
  <c r="J655" i="9" s="1"/>
  <c r="I457" i="9"/>
  <c r="I648" i="9" s="1"/>
  <c r="I655" i="9" s="1"/>
  <c r="H457" i="9"/>
  <c r="H648" i="9" s="1"/>
  <c r="H655" i="9" s="1"/>
  <c r="G457" i="9"/>
  <c r="G648" i="9" s="1"/>
  <c r="G655" i="9" s="1"/>
  <c r="F457" i="9"/>
  <c r="F648" i="9" s="1"/>
  <c r="F655" i="9" s="1"/>
  <c r="E457" i="9"/>
  <c r="D457" i="9"/>
  <c r="D648" i="9" s="1"/>
  <c r="D655" i="9" s="1"/>
  <c r="C457" i="9"/>
  <c r="C648" i="9" s="1"/>
  <c r="C655" i="9" s="1"/>
  <c r="B457" i="9"/>
  <c r="B648" i="9" s="1"/>
  <c r="B655" i="9" s="1"/>
  <c r="O456" i="9"/>
  <c r="N456" i="9"/>
  <c r="M456" i="9"/>
  <c r="L456" i="9"/>
  <c r="K456" i="9"/>
  <c r="J456" i="9"/>
  <c r="I456" i="9"/>
  <c r="H456" i="9"/>
  <c r="G456" i="9"/>
  <c r="F456" i="9"/>
  <c r="E456" i="9"/>
  <c r="D456" i="9"/>
  <c r="C456" i="9"/>
  <c r="B456" i="9"/>
  <c r="O455" i="9"/>
  <c r="N455" i="9"/>
  <c r="M455" i="9"/>
  <c r="L455" i="9"/>
  <c r="K455" i="9"/>
  <c r="J455" i="9"/>
  <c r="I455" i="9"/>
  <c r="H455" i="9"/>
  <c r="G455" i="9"/>
  <c r="F455" i="9"/>
  <c r="E455" i="9"/>
  <c r="D455" i="9"/>
  <c r="C455" i="9"/>
  <c r="B455" i="9"/>
  <c r="O454" i="9"/>
  <c r="N454" i="9"/>
  <c r="M454" i="9"/>
  <c r="L454" i="9"/>
  <c r="K454" i="9"/>
  <c r="J454" i="9"/>
  <c r="I454" i="9"/>
  <c r="H454" i="9"/>
  <c r="G454" i="9"/>
  <c r="F454" i="9"/>
  <c r="E454" i="9"/>
  <c r="D454" i="9"/>
  <c r="C454" i="9"/>
  <c r="B454" i="9"/>
  <c r="O451" i="9"/>
  <c r="N451" i="9"/>
  <c r="M451" i="9"/>
  <c r="M452" i="9" s="1"/>
  <c r="L451" i="9"/>
  <c r="K451" i="9"/>
  <c r="J451" i="9"/>
  <c r="I451" i="9"/>
  <c r="H451" i="9"/>
  <c r="G451" i="9"/>
  <c r="F451" i="9"/>
  <c r="E451" i="9"/>
  <c r="D451" i="9"/>
  <c r="C451" i="9"/>
  <c r="B451" i="9"/>
  <c r="O450" i="9"/>
  <c r="N450" i="9"/>
  <c r="M450" i="9"/>
  <c r="L450" i="9"/>
  <c r="K450" i="9"/>
  <c r="J450" i="9"/>
  <c r="I450" i="9"/>
  <c r="H450" i="9"/>
  <c r="G450" i="9"/>
  <c r="F450" i="9"/>
  <c r="E450" i="9"/>
  <c r="D450" i="9"/>
  <c r="C450" i="9"/>
  <c r="B450" i="9"/>
  <c r="O449" i="9"/>
  <c r="N449" i="9"/>
  <c r="M449" i="9"/>
  <c r="L449" i="9"/>
  <c r="K449" i="9"/>
  <c r="J449" i="9"/>
  <c r="I449" i="9"/>
  <c r="H449" i="9"/>
  <c r="G449" i="9"/>
  <c r="F449" i="9"/>
  <c r="E449" i="9"/>
  <c r="D449" i="9"/>
  <c r="C449" i="9"/>
  <c r="B449" i="9"/>
  <c r="O448" i="9"/>
  <c r="N448" i="9"/>
  <c r="M448" i="9"/>
  <c r="L448" i="9"/>
  <c r="K448" i="9"/>
  <c r="J448" i="9"/>
  <c r="I448" i="9"/>
  <c r="H448" i="9"/>
  <c r="G448" i="9"/>
  <c r="F448" i="9"/>
  <c r="E448" i="9"/>
  <c r="D448" i="9"/>
  <c r="C448" i="9"/>
  <c r="B448" i="9"/>
  <c r="O444" i="9"/>
  <c r="N444" i="9"/>
  <c r="M444" i="9"/>
  <c r="L444" i="9"/>
  <c r="K444" i="9"/>
  <c r="J444" i="9"/>
  <c r="I444" i="9"/>
  <c r="H444" i="9"/>
  <c r="G444" i="9"/>
  <c r="F444" i="9"/>
  <c r="E444" i="9"/>
  <c r="D444" i="9"/>
  <c r="C444" i="9"/>
  <c r="B444" i="9"/>
  <c r="O443" i="9"/>
  <c r="N443" i="9"/>
  <c r="M443" i="9"/>
  <c r="L443" i="9"/>
  <c r="K443" i="9"/>
  <c r="J443" i="9"/>
  <c r="I443" i="9"/>
  <c r="H443" i="9"/>
  <c r="G443" i="9"/>
  <c r="F443" i="9"/>
  <c r="E443" i="9"/>
  <c r="D443" i="9"/>
  <c r="C443" i="9"/>
  <c r="B443" i="9"/>
  <c r="O442" i="9"/>
  <c r="N442" i="9"/>
  <c r="M442" i="9"/>
  <c r="L442" i="9"/>
  <c r="K442" i="9"/>
  <c r="J442" i="9"/>
  <c r="I442" i="9"/>
  <c r="H442" i="9"/>
  <c r="G442" i="9"/>
  <c r="F442" i="9"/>
  <c r="E442" i="9"/>
  <c r="D442" i="9"/>
  <c r="C442" i="9"/>
  <c r="B442" i="9"/>
  <c r="O441" i="9"/>
  <c r="N441" i="9"/>
  <c r="M441" i="9"/>
  <c r="L441" i="9"/>
  <c r="K441" i="9"/>
  <c r="J441" i="9"/>
  <c r="I441" i="9"/>
  <c r="H441" i="9"/>
  <c r="G441" i="9"/>
  <c r="F441" i="9"/>
  <c r="E441" i="9"/>
  <c r="D441" i="9"/>
  <c r="C441" i="9"/>
  <c r="B441" i="9"/>
  <c r="O438" i="9"/>
  <c r="N438" i="9"/>
  <c r="M438" i="9"/>
  <c r="L438" i="9"/>
  <c r="K438" i="9"/>
  <c r="J438" i="9"/>
  <c r="I438" i="9"/>
  <c r="H438" i="9"/>
  <c r="G438" i="9"/>
  <c r="F438" i="9"/>
  <c r="E438" i="9"/>
  <c r="D438" i="9"/>
  <c r="C438" i="9"/>
  <c r="B438" i="9"/>
  <c r="O437" i="9"/>
  <c r="N437" i="9"/>
  <c r="M437" i="9"/>
  <c r="L437" i="9"/>
  <c r="K437" i="9"/>
  <c r="J437" i="9"/>
  <c r="I437" i="9"/>
  <c r="H437" i="9"/>
  <c r="G437" i="9"/>
  <c r="F437" i="9"/>
  <c r="E437" i="9"/>
  <c r="D437" i="9"/>
  <c r="C437" i="9"/>
  <c r="B437" i="9"/>
  <c r="O436" i="9"/>
  <c r="N436" i="9"/>
  <c r="M436" i="9"/>
  <c r="L436" i="9"/>
  <c r="K436" i="9"/>
  <c r="J436" i="9"/>
  <c r="I436" i="9"/>
  <c r="H436" i="9"/>
  <c r="G436" i="9"/>
  <c r="F436" i="9"/>
  <c r="E436" i="9"/>
  <c r="D436" i="9"/>
  <c r="C436" i="9"/>
  <c r="B436" i="9"/>
  <c r="O435" i="9"/>
  <c r="N435" i="9"/>
  <c r="M435" i="9"/>
  <c r="L435" i="9"/>
  <c r="K435" i="9"/>
  <c r="J435" i="9"/>
  <c r="I435" i="9"/>
  <c r="H435" i="9"/>
  <c r="G435" i="9"/>
  <c r="F435" i="9"/>
  <c r="E435" i="9"/>
  <c r="D435" i="9"/>
  <c r="C435" i="9"/>
  <c r="B435" i="9"/>
  <c r="L433" i="9"/>
  <c r="O432" i="9"/>
  <c r="N432" i="9"/>
  <c r="M432" i="9"/>
  <c r="M433" i="9" s="1"/>
  <c r="L432" i="9"/>
  <c r="K432" i="9"/>
  <c r="J432" i="9"/>
  <c r="I432" i="9"/>
  <c r="H432" i="9"/>
  <c r="H433" i="9" s="1"/>
  <c r="G432" i="9"/>
  <c r="G433" i="9" s="1"/>
  <c r="F432" i="9"/>
  <c r="E432" i="9"/>
  <c r="D432" i="9"/>
  <c r="D433" i="9" s="1"/>
  <c r="C432" i="9"/>
  <c r="B432" i="9"/>
  <c r="O431" i="9"/>
  <c r="N431" i="9"/>
  <c r="M431" i="9"/>
  <c r="L431" i="9"/>
  <c r="K431" i="9"/>
  <c r="J431" i="9"/>
  <c r="I431" i="9"/>
  <c r="H431" i="9"/>
  <c r="G431" i="9"/>
  <c r="F431" i="9"/>
  <c r="E431" i="9"/>
  <c r="D431" i="9"/>
  <c r="C431" i="9"/>
  <c r="B431" i="9"/>
  <c r="O430" i="9"/>
  <c r="N430" i="9"/>
  <c r="M430" i="9"/>
  <c r="L430" i="9"/>
  <c r="K430" i="9"/>
  <c r="J430" i="9"/>
  <c r="I430" i="9"/>
  <c r="H430" i="9"/>
  <c r="G430" i="9"/>
  <c r="F430" i="9"/>
  <c r="E430" i="9"/>
  <c r="D430" i="9"/>
  <c r="C430" i="9"/>
  <c r="B430" i="9"/>
  <c r="O429" i="9"/>
  <c r="N429" i="9"/>
  <c r="M429" i="9"/>
  <c r="L429" i="9"/>
  <c r="K429" i="9"/>
  <c r="J429" i="9"/>
  <c r="I429" i="9"/>
  <c r="H429" i="9"/>
  <c r="G429" i="9"/>
  <c r="F429" i="9"/>
  <c r="E429" i="9"/>
  <c r="D429" i="9"/>
  <c r="C429" i="9"/>
  <c r="B429" i="9"/>
  <c r="O426" i="9"/>
  <c r="N426" i="9"/>
  <c r="M426" i="9"/>
  <c r="L426" i="9"/>
  <c r="K426" i="9"/>
  <c r="J426" i="9"/>
  <c r="I426" i="9"/>
  <c r="H426" i="9"/>
  <c r="G426" i="9"/>
  <c r="F426" i="9"/>
  <c r="E426" i="9"/>
  <c r="D426" i="9"/>
  <c r="C426" i="9"/>
  <c r="B426" i="9"/>
  <c r="O425" i="9"/>
  <c r="N425" i="9"/>
  <c r="M425" i="9"/>
  <c r="L425" i="9"/>
  <c r="K425" i="9"/>
  <c r="J425" i="9"/>
  <c r="I425" i="9"/>
  <c r="H425" i="9"/>
  <c r="G425" i="9"/>
  <c r="F425" i="9"/>
  <c r="E425" i="9"/>
  <c r="D425" i="9"/>
  <c r="C425" i="9"/>
  <c r="B425" i="9"/>
  <c r="O424" i="9"/>
  <c r="N424" i="9"/>
  <c r="M424" i="9"/>
  <c r="L424" i="9"/>
  <c r="K424" i="9"/>
  <c r="J424" i="9"/>
  <c r="I424" i="9"/>
  <c r="H424" i="9"/>
  <c r="G424" i="9"/>
  <c r="F424" i="9"/>
  <c r="E424" i="9"/>
  <c r="D424" i="9"/>
  <c r="C424" i="9"/>
  <c r="B424" i="9"/>
  <c r="O423" i="9"/>
  <c r="N423" i="9"/>
  <c r="M423" i="9"/>
  <c r="L423" i="9"/>
  <c r="K423" i="9"/>
  <c r="J423" i="9"/>
  <c r="I423" i="9"/>
  <c r="H423" i="9"/>
  <c r="G423" i="9"/>
  <c r="F423" i="9"/>
  <c r="E423" i="9"/>
  <c r="D423" i="9"/>
  <c r="C423" i="9"/>
  <c r="B423" i="9"/>
  <c r="O420" i="9"/>
  <c r="N420" i="9"/>
  <c r="M420" i="9"/>
  <c r="L420" i="9"/>
  <c r="K420" i="9"/>
  <c r="J420" i="9"/>
  <c r="I420" i="9"/>
  <c r="H420" i="9"/>
  <c r="G420" i="9"/>
  <c r="F420" i="9"/>
  <c r="E420" i="9"/>
  <c r="D420" i="9"/>
  <c r="C420" i="9"/>
  <c r="B420" i="9"/>
  <c r="O419" i="9"/>
  <c r="N419" i="9"/>
  <c r="M419" i="9"/>
  <c r="L419" i="9"/>
  <c r="K419" i="9"/>
  <c r="J419" i="9"/>
  <c r="I419" i="9"/>
  <c r="H419" i="9"/>
  <c r="G419" i="9"/>
  <c r="F419" i="9"/>
  <c r="E419" i="9"/>
  <c r="D419" i="9"/>
  <c r="C419" i="9"/>
  <c r="B419" i="9"/>
  <c r="O418" i="9"/>
  <c r="N418" i="9"/>
  <c r="M418" i="9"/>
  <c r="L418" i="9"/>
  <c r="K418" i="9"/>
  <c r="J418" i="9"/>
  <c r="I418" i="9"/>
  <c r="H418" i="9"/>
  <c r="G418" i="9"/>
  <c r="F418" i="9"/>
  <c r="E418" i="9"/>
  <c r="D418" i="9"/>
  <c r="C418" i="9"/>
  <c r="B418" i="9"/>
  <c r="O417" i="9"/>
  <c r="N417" i="9"/>
  <c r="M417" i="9"/>
  <c r="L417" i="9"/>
  <c r="K417" i="9"/>
  <c r="J417" i="9"/>
  <c r="I417" i="9"/>
  <c r="H417" i="9"/>
  <c r="G417" i="9"/>
  <c r="F417" i="9"/>
  <c r="E417" i="9"/>
  <c r="D417" i="9"/>
  <c r="C417" i="9"/>
  <c r="B417" i="9"/>
  <c r="O414" i="9"/>
  <c r="N414" i="9"/>
  <c r="M414" i="9"/>
  <c r="M415" i="9" s="1"/>
  <c r="L414" i="9"/>
  <c r="K414" i="9"/>
  <c r="J414" i="9"/>
  <c r="I414" i="9"/>
  <c r="H414" i="9"/>
  <c r="G414" i="9"/>
  <c r="G415" i="9" s="1"/>
  <c r="F414" i="9"/>
  <c r="E414" i="9"/>
  <c r="E415" i="9" s="1"/>
  <c r="D414" i="9"/>
  <c r="D415" i="9" s="1"/>
  <c r="C414" i="9"/>
  <c r="B414" i="9"/>
  <c r="O413" i="9"/>
  <c r="N413" i="9"/>
  <c r="M413" i="9"/>
  <c r="L413" i="9"/>
  <c r="K413" i="9"/>
  <c r="J413" i="9"/>
  <c r="I413" i="9"/>
  <c r="H413" i="9"/>
  <c r="G413" i="9"/>
  <c r="F413" i="9"/>
  <c r="E413" i="9"/>
  <c r="D413" i="9"/>
  <c r="C413" i="9"/>
  <c r="B413" i="9"/>
  <c r="O412" i="9"/>
  <c r="N412" i="9"/>
  <c r="M412" i="9"/>
  <c r="L412" i="9"/>
  <c r="K412" i="9"/>
  <c r="J412" i="9"/>
  <c r="I412" i="9"/>
  <c r="H412" i="9"/>
  <c r="G412" i="9"/>
  <c r="F412" i="9"/>
  <c r="E412" i="9"/>
  <c r="D412" i="9"/>
  <c r="C412" i="9"/>
  <c r="B412" i="9"/>
  <c r="O411" i="9"/>
  <c r="N411" i="9"/>
  <c r="M411" i="9"/>
  <c r="L411" i="9"/>
  <c r="K411" i="9"/>
  <c r="J411" i="9"/>
  <c r="I411" i="9"/>
  <c r="H411" i="9"/>
  <c r="G411" i="9"/>
  <c r="F411" i="9"/>
  <c r="E411" i="9"/>
  <c r="D411" i="9"/>
  <c r="C411" i="9"/>
  <c r="B411" i="9"/>
  <c r="O408" i="9"/>
  <c r="O409" i="9" s="1"/>
  <c r="N408" i="9"/>
  <c r="M408" i="9"/>
  <c r="L408" i="9"/>
  <c r="K408" i="9"/>
  <c r="J408" i="9"/>
  <c r="J409" i="9" s="1"/>
  <c r="I408" i="9"/>
  <c r="H408" i="9"/>
  <c r="G408" i="9"/>
  <c r="F408" i="9"/>
  <c r="E408" i="9"/>
  <c r="D408" i="9"/>
  <c r="C408" i="9"/>
  <c r="C409" i="9" s="1"/>
  <c r="B408" i="9"/>
  <c r="O407" i="9"/>
  <c r="N407" i="9"/>
  <c r="M407" i="9"/>
  <c r="L407" i="9"/>
  <c r="K407" i="9"/>
  <c r="J407" i="9"/>
  <c r="I407" i="9"/>
  <c r="H407" i="9"/>
  <c r="G407" i="9"/>
  <c r="F407" i="9"/>
  <c r="E407" i="9"/>
  <c r="D407" i="9"/>
  <c r="C407" i="9"/>
  <c r="B407" i="9"/>
  <c r="O406" i="9"/>
  <c r="N406" i="9"/>
  <c r="M406" i="9"/>
  <c r="L406" i="9"/>
  <c r="K406" i="9"/>
  <c r="J406" i="9"/>
  <c r="I406" i="9"/>
  <c r="H406" i="9"/>
  <c r="G406" i="9"/>
  <c r="F406" i="9"/>
  <c r="E406" i="9"/>
  <c r="D406" i="9"/>
  <c r="C406" i="9"/>
  <c r="B406" i="9"/>
  <c r="O405" i="9"/>
  <c r="N405" i="9"/>
  <c r="M405" i="9"/>
  <c r="L405" i="9"/>
  <c r="K405" i="9"/>
  <c r="J405" i="9"/>
  <c r="I405" i="9"/>
  <c r="H405" i="9"/>
  <c r="G405" i="9"/>
  <c r="F405" i="9"/>
  <c r="E405" i="9"/>
  <c r="D405" i="9"/>
  <c r="C405" i="9"/>
  <c r="B405" i="9"/>
  <c r="O402" i="9"/>
  <c r="O458" i="9" s="1"/>
  <c r="N402" i="9"/>
  <c r="M402" i="9"/>
  <c r="L402" i="9"/>
  <c r="L452" i="9" s="1"/>
  <c r="K402" i="9"/>
  <c r="K427" i="9" s="1"/>
  <c r="J402" i="9"/>
  <c r="I402" i="9"/>
  <c r="I355" i="9" s="1"/>
  <c r="H402" i="9"/>
  <c r="G402" i="9"/>
  <c r="G452" i="9" s="1"/>
  <c r="F402" i="9"/>
  <c r="E402" i="9"/>
  <c r="E445" i="9" s="1"/>
  <c r="D402" i="9"/>
  <c r="D445" i="9" s="1"/>
  <c r="C402" i="9"/>
  <c r="C458" i="9" s="1"/>
  <c r="B402" i="9"/>
  <c r="O401" i="9"/>
  <c r="N401" i="9"/>
  <c r="M401" i="9"/>
  <c r="L401" i="9"/>
  <c r="K401" i="9"/>
  <c r="J401" i="9"/>
  <c r="I401" i="9"/>
  <c r="H401" i="9"/>
  <c r="G401" i="9"/>
  <c r="F401" i="9"/>
  <c r="E401" i="9"/>
  <c r="D401" i="9"/>
  <c r="C401" i="9"/>
  <c r="B401" i="9"/>
  <c r="O400" i="9"/>
  <c r="N400" i="9"/>
  <c r="M400" i="9"/>
  <c r="L400" i="9"/>
  <c r="K400" i="9"/>
  <c r="J400" i="9"/>
  <c r="I400" i="9"/>
  <c r="H400" i="9"/>
  <c r="G400" i="9"/>
  <c r="F400" i="9"/>
  <c r="E400" i="9"/>
  <c r="D400" i="9"/>
  <c r="C400" i="9"/>
  <c r="B400" i="9"/>
  <c r="O399" i="9"/>
  <c r="N399" i="9"/>
  <c r="M399" i="9"/>
  <c r="L399" i="9"/>
  <c r="K399" i="9"/>
  <c r="J399" i="9"/>
  <c r="I399" i="9"/>
  <c r="H399" i="9"/>
  <c r="G399" i="9"/>
  <c r="F399" i="9"/>
  <c r="E399" i="9"/>
  <c r="D399" i="9"/>
  <c r="C399" i="9"/>
  <c r="B399" i="9"/>
  <c r="J397" i="9"/>
  <c r="O396" i="9"/>
  <c r="O397" i="9" s="1"/>
  <c r="N396" i="9"/>
  <c r="M396" i="9"/>
  <c r="M397" i="9" s="1"/>
  <c r="L396" i="9"/>
  <c r="L397" i="9" s="1"/>
  <c r="K396" i="9"/>
  <c r="K397" i="9" s="1"/>
  <c r="J396" i="9"/>
  <c r="I396" i="9"/>
  <c r="H396" i="9"/>
  <c r="H397" i="9" s="1"/>
  <c r="G396" i="9"/>
  <c r="F396" i="9"/>
  <c r="F397" i="9" s="1"/>
  <c r="E396" i="9"/>
  <c r="E397" i="9" s="1"/>
  <c r="D396" i="9"/>
  <c r="D397" i="9" s="1"/>
  <c r="C396" i="9"/>
  <c r="C397" i="9" s="1"/>
  <c r="B396" i="9"/>
  <c r="O395" i="9"/>
  <c r="N395" i="9"/>
  <c r="M395" i="9"/>
  <c r="L395" i="9"/>
  <c r="K395" i="9"/>
  <c r="J395" i="9"/>
  <c r="I395" i="9"/>
  <c r="H395" i="9"/>
  <c r="G395" i="9"/>
  <c r="F395" i="9"/>
  <c r="E395" i="9"/>
  <c r="D395" i="9"/>
  <c r="C395" i="9"/>
  <c r="B395" i="9"/>
  <c r="O394" i="9"/>
  <c r="N394" i="9"/>
  <c r="M394" i="9"/>
  <c r="L394" i="9"/>
  <c r="K394" i="9"/>
  <c r="J394" i="9"/>
  <c r="I394" i="9"/>
  <c r="H394" i="9"/>
  <c r="G394" i="9"/>
  <c r="F394" i="9"/>
  <c r="E394" i="9"/>
  <c r="D394" i="9"/>
  <c r="C394" i="9"/>
  <c r="B394" i="9"/>
  <c r="O393" i="9"/>
  <c r="N393" i="9"/>
  <c r="M393" i="9"/>
  <c r="L393" i="9"/>
  <c r="K393" i="9"/>
  <c r="J393" i="9"/>
  <c r="I393" i="9"/>
  <c r="H393" i="9"/>
  <c r="G393" i="9"/>
  <c r="F393" i="9"/>
  <c r="E393" i="9"/>
  <c r="D393" i="9"/>
  <c r="C393" i="9"/>
  <c r="B393" i="9"/>
  <c r="O390" i="9"/>
  <c r="O391" i="9" s="1"/>
  <c r="N390" i="9"/>
  <c r="N391" i="9" s="1"/>
  <c r="M390" i="9"/>
  <c r="L390" i="9"/>
  <c r="L391" i="9" s="1"/>
  <c r="K390" i="9"/>
  <c r="K391" i="9" s="1"/>
  <c r="J390" i="9"/>
  <c r="J391" i="9" s="1"/>
  <c r="I390" i="9"/>
  <c r="H390" i="9"/>
  <c r="H391" i="9" s="1"/>
  <c r="G390" i="9"/>
  <c r="F390" i="9"/>
  <c r="E390" i="9"/>
  <c r="E391" i="9" s="1"/>
  <c r="D390" i="9"/>
  <c r="D391" i="9" s="1"/>
  <c r="C390" i="9"/>
  <c r="C391" i="9" s="1"/>
  <c r="B390" i="9"/>
  <c r="O389" i="9"/>
  <c r="N389" i="9"/>
  <c r="M389" i="9"/>
  <c r="L389" i="9"/>
  <c r="K389" i="9"/>
  <c r="J389" i="9"/>
  <c r="I389" i="9"/>
  <c r="H389" i="9"/>
  <c r="G389" i="9"/>
  <c r="F389" i="9"/>
  <c r="E389" i="9"/>
  <c r="D389" i="9"/>
  <c r="C389" i="9"/>
  <c r="B389" i="9"/>
  <c r="O388" i="9"/>
  <c r="N388" i="9"/>
  <c r="M388" i="9"/>
  <c r="L388" i="9"/>
  <c r="K388" i="9"/>
  <c r="J388" i="9"/>
  <c r="I388" i="9"/>
  <c r="H388" i="9"/>
  <c r="G388" i="9"/>
  <c r="F388" i="9"/>
  <c r="E388" i="9"/>
  <c r="D388" i="9"/>
  <c r="C388" i="9"/>
  <c r="B388" i="9"/>
  <c r="O387" i="9"/>
  <c r="N387" i="9"/>
  <c r="M387" i="9"/>
  <c r="L387" i="9"/>
  <c r="K387" i="9"/>
  <c r="J387" i="9"/>
  <c r="I387" i="9"/>
  <c r="H387" i="9"/>
  <c r="G387" i="9"/>
  <c r="F387" i="9"/>
  <c r="E387" i="9"/>
  <c r="D387" i="9"/>
  <c r="C387" i="9"/>
  <c r="B387" i="9"/>
  <c r="O384" i="9"/>
  <c r="O385" i="9" s="1"/>
  <c r="N384" i="9"/>
  <c r="M384" i="9"/>
  <c r="M385" i="9" s="1"/>
  <c r="L384" i="9"/>
  <c r="L385" i="9" s="1"/>
  <c r="K384" i="9"/>
  <c r="K385" i="9" s="1"/>
  <c r="J384" i="9"/>
  <c r="J385" i="9" s="1"/>
  <c r="I384" i="9"/>
  <c r="H384" i="9"/>
  <c r="G384" i="9"/>
  <c r="G385" i="9" s="1"/>
  <c r="F384" i="9"/>
  <c r="F385" i="9" s="1"/>
  <c r="E384" i="9"/>
  <c r="D384" i="9"/>
  <c r="D385" i="9" s="1"/>
  <c r="C384" i="9"/>
  <c r="C385" i="9" s="1"/>
  <c r="B384" i="9"/>
  <c r="O383" i="9"/>
  <c r="N383" i="9"/>
  <c r="M383" i="9"/>
  <c r="L383" i="9"/>
  <c r="K383" i="9"/>
  <c r="J383" i="9"/>
  <c r="I383" i="9"/>
  <c r="H383" i="9"/>
  <c r="G383" i="9"/>
  <c r="F383" i="9"/>
  <c r="E383" i="9"/>
  <c r="D383" i="9"/>
  <c r="C383" i="9"/>
  <c r="B383" i="9"/>
  <c r="O382" i="9"/>
  <c r="N382" i="9"/>
  <c r="M382" i="9"/>
  <c r="L382" i="9"/>
  <c r="K382" i="9"/>
  <c r="J382" i="9"/>
  <c r="I382" i="9"/>
  <c r="H382" i="9"/>
  <c r="G382" i="9"/>
  <c r="F382" i="9"/>
  <c r="E382" i="9"/>
  <c r="D382" i="9"/>
  <c r="C382" i="9"/>
  <c r="B382" i="9"/>
  <c r="O381" i="9"/>
  <c r="N381" i="9"/>
  <c r="M381" i="9"/>
  <c r="L381" i="9"/>
  <c r="K381" i="9"/>
  <c r="J381" i="9"/>
  <c r="I381" i="9"/>
  <c r="H381" i="9"/>
  <c r="G381" i="9"/>
  <c r="F381" i="9"/>
  <c r="E381" i="9"/>
  <c r="D381" i="9"/>
  <c r="C381" i="9"/>
  <c r="B381" i="9"/>
  <c r="G379" i="9"/>
  <c r="O378" i="9"/>
  <c r="N378" i="9"/>
  <c r="M378" i="9"/>
  <c r="L378" i="9"/>
  <c r="K378" i="9"/>
  <c r="K379" i="9" s="1"/>
  <c r="J378" i="9"/>
  <c r="J379" i="9" s="1"/>
  <c r="I378" i="9"/>
  <c r="H378" i="9"/>
  <c r="H379" i="9" s="1"/>
  <c r="G378" i="9"/>
  <c r="F378" i="9"/>
  <c r="E378" i="9"/>
  <c r="E379" i="9" s="1"/>
  <c r="D378" i="9"/>
  <c r="D379" i="9" s="1"/>
  <c r="C378" i="9"/>
  <c r="B378" i="9"/>
  <c r="O377" i="9"/>
  <c r="N377" i="9"/>
  <c r="M377" i="9"/>
  <c r="L377" i="9"/>
  <c r="K377" i="9"/>
  <c r="J377" i="9"/>
  <c r="I377" i="9"/>
  <c r="H377" i="9"/>
  <c r="G377" i="9"/>
  <c r="F377" i="9"/>
  <c r="E377" i="9"/>
  <c r="D377" i="9"/>
  <c r="C377" i="9"/>
  <c r="B377" i="9"/>
  <c r="O376" i="9"/>
  <c r="N376" i="9"/>
  <c r="M376" i="9"/>
  <c r="L376" i="9"/>
  <c r="K376" i="9"/>
  <c r="J376" i="9"/>
  <c r="I376" i="9"/>
  <c r="H376" i="9"/>
  <c r="G376" i="9"/>
  <c r="F376" i="9"/>
  <c r="E376" i="9"/>
  <c r="D376" i="9"/>
  <c r="C376" i="9"/>
  <c r="B376" i="9"/>
  <c r="O375" i="9"/>
  <c r="N375" i="9"/>
  <c r="M375" i="9"/>
  <c r="L375" i="9"/>
  <c r="K375" i="9"/>
  <c r="J375" i="9"/>
  <c r="I375" i="9"/>
  <c r="H375" i="9"/>
  <c r="G375" i="9"/>
  <c r="F375" i="9"/>
  <c r="E375" i="9"/>
  <c r="D375" i="9"/>
  <c r="C375" i="9"/>
  <c r="B375" i="9"/>
  <c r="O372" i="9"/>
  <c r="O373" i="9" s="1"/>
  <c r="N372" i="9"/>
  <c r="N373" i="9" s="1"/>
  <c r="M372" i="9"/>
  <c r="L372" i="9"/>
  <c r="L373" i="9" s="1"/>
  <c r="K372" i="9"/>
  <c r="K373" i="9" s="1"/>
  <c r="J372" i="9"/>
  <c r="J373" i="9" s="1"/>
  <c r="I372" i="9"/>
  <c r="I373" i="9" s="1"/>
  <c r="H372" i="9"/>
  <c r="H373" i="9" s="1"/>
  <c r="G372" i="9"/>
  <c r="G373" i="9" s="1"/>
  <c r="F372" i="9"/>
  <c r="F373" i="9" s="1"/>
  <c r="E372" i="9"/>
  <c r="E373" i="9" s="1"/>
  <c r="D372" i="9"/>
  <c r="D373" i="9" s="1"/>
  <c r="C372" i="9"/>
  <c r="C373" i="9" s="1"/>
  <c r="B372" i="9"/>
  <c r="B373" i="9" s="1"/>
  <c r="O371" i="9"/>
  <c r="N371" i="9"/>
  <c r="M371" i="9"/>
  <c r="L371" i="9"/>
  <c r="K371" i="9"/>
  <c r="J371" i="9"/>
  <c r="I371" i="9"/>
  <c r="H371" i="9"/>
  <c r="G371" i="9"/>
  <c r="F371" i="9"/>
  <c r="E371" i="9"/>
  <c r="D371" i="9"/>
  <c r="C371" i="9"/>
  <c r="B371" i="9"/>
  <c r="O370" i="9"/>
  <c r="N370" i="9"/>
  <c r="M370" i="9"/>
  <c r="L370" i="9"/>
  <c r="K370" i="9"/>
  <c r="J370" i="9"/>
  <c r="I370" i="9"/>
  <c r="H370" i="9"/>
  <c r="G370" i="9"/>
  <c r="F370" i="9"/>
  <c r="E370" i="9"/>
  <c r="D370" i="9"/>
  <c r="C370" i="9"/>
  <c r="B370" i="9"/>
  <c r="O369" i="9"/>
  <c r="N369" i="9"/>
  <c r="M369" i="9"/>
  <c r="L369" i="9"/>
  <c r="K369" i="9"/>
  <c r="J369" i="9"/>
  <c r="I369" i="9"/>
  <c r="H369" i="9"/>
  <c r="G369" i="9"/>
  <c r="F369" i="9"/>
  <c r="E369" i="9"/>
  <c r="D369" i="9"/>
  <c r="C369" i="9"/>
  <c r="B369" i="9"/>
  <c r="L367" i="9"/>
  <c r="F367" i="9"/>
  <c r="C367" i="9"/>
  <c r="O366" i="9"/>
  <c r="O367" i="9" s="1"/>
  <c r="N366" i="9"/>
  <c r="N367" i="9" s="1"/>
  <c r="M366" i="9"/>
  <c r="L366" i="9"/>
  <c r="K366" i="9"/>
  <c r="K367" i="9" s="1"/>
  <c r="J366" i="9"/>
  <c r="J367" i="9" s="1"/>
  <c r="I366" i="9"/>
  <c r="H366" i="9"/>
  <c r="H367" i="9" s="1"/>
  <c r="G366" i="9"/>
  <c r="G367" i="9" s="1"/>
  <c r="F366" i="9"/>
  <c r="E366" i="9"/>
  <c r="E367" i="9" s="1"/>
  <c r="D366" i="9"/>
  <c r="D367" i="9" s="1"/>
  <c r="C366" i="9"/>
  <c r="B366" i="9"/>
  <c r="B367" i="9" s="1"/>
  <c r="O365" i="9"/>
  <c r="N365" i="9"/>
  <c r="M365" i="9"/>
  <c r="L365" i="9"/>
  <c r="K365" i="9"/>
  <c r="J365" i="9"/>
  <c r="I365" i="9"/>
  <c r="H365" i="9"/>
  <c r="G365" i="9"/>
  <c r="F365" i="9"/>
  <c r="E365" i="9"/>
  <c r="D365" i="9"/>
  <c r="C365" i="9"/>
  <c r="B365" i="9"/>
  <c r="O364" i="9"/>
  <c r="N364" i="9"/>
  <c r="M364" i="9"/>
  <c r="L364" i="9"/>
  <c r="K364" i="9"/>
  <c r="J364" i="9"/>
  <c r="I364" i="9"/>
  <c r="H364" i="9"/>
  <c r="G364" i="9"/>
  <c r="F364" i="9"/>
  <c r="E364" i="9"/>
  <c r="D364" i="9"/>
  <c r="C364" i="9"/>
  <c r="B364" i="9"/>
  <c r="O363" i="9"/>
  <c r="N363" i="9"/>
  <c r="M363" i="9"/>
  <c r="L363" i="9"/>
  <c r="K363" i="9"/>
  <c r="J363" i="9"/>
  <c r="I363" i="9"/>
  <c r="H363" i="9"/>
  <c r="G363" i="9"/>
  <c r="F363" i="9"/>
  <c r="E363" i="9"/>
  <c r="D363" i="9"/>
  <c r="C363" i="9"/>
  <c r="B363" i="9"/>
  <c r="O360" i="9"/>
  <c r="O361" i="9" s="1"/>
  <c r="N360" i="9"/>
  <c r="N361" i="9" s="1"/>
  <c r="M360" i="9"/>
  <c r="M361" i="9" s="1"/>
  <c r="L360" i="9"/>
  <c r="L361" i="9" s="1"/>
  <c r="K360" i="9"/>
  <c r="K361" i="9" s="1"/>
  <c r="J360" i="9"/>
  <c r="J361" i="9" s="1"/>
  <c r="I360" i="9"/>
  <c r="H360" i="9"/>
  <c r="H361" i="9" s="1"/>
  <c r="G360" i="9"/>
  <c r="G361" i="9" s="1"/>
  <c r="F360" i="9"/>
  <c r="F361" i="9" s="1"/>
  <c r="E360" i="9"/>
  <c r="E361" i="9" s="1"/>
  <c r="D360" i="9"/>
  <c r="D361" i="9" s="1"/>
  <c r="C360" i="9"/>
  <c r="C361" i="9" s="1"/>
  <c r="B360" i="9"/>
  <c r="B361" i="9" s="1"/>
  <c r="O359" i="9"/>
  <c r="N359" i="9"/>
  <c r="M359" i="9"/>
  <c r="L359" i="9"/>
  <c r="K359" i="9"/>
  <c r="J359" i="9"/>
  <c r="I359" i="9"/>
  <c r="H359" i="9"/>
  <c r="G359" i="9"/>
  <c r="F359" i="9"/>
  <c r="E359" i="9"/>
  <c r="D359" i="9"/>
  <c r="C359" i="9"/>
  <c r="B359" i="9"/>
  <c r="O358" i="9"/>
  <c r="N358" i="9"/>
  <c r="M358" i="9"/>
  <c r="L358" i="9"/>
  <c r="K358" i="9"/>
  <c r="J358" i="9"/>
  <c r="I358" i="9"/>
  <c r="H358" i="9"/>
  <c r="G358" i="9"/>
  <c r="F358" i="9"/>
  <c r="E358" i="9"/>
  <c r="D358" i="9"/>
  <c r="C358" i="9"/>
  <c r="B358" i="9"/>
  <c r="O357" i="9"/>
  <c r="N357" i="9"/>
  <c r="M357" i="9"/>
  <c r="L357" i="9"/>
  <c r="K357" i="9"/>
  <c r="J357" i="9"/>
  <c r="I357" i="9"/>
  <c r="H357" i="9"/>
  <c r="G357" i="9"/>
  <c r="F357" i="9"/>
  <c r="E357" i="9"/>
  <c r="D357" i="9"/>
  <c r="C357" i="9"/>
  <c r="B357" i="9"/>
  <c r="K355" i="9"/>
  <c r="H355" i="9"/>
  <c r="O354" i="9"/>
  <c r="O355" i="9" s="1"/>
  <c r="N354" i="9"/>
  <c r="N355" i="9" s="1"/>
  <c r="M354" i="9"/>
  <c r="L354" i="9"/>
  <c r="L355" i="9" s="1"/>
  <c r="K354" i="9"/>
  <c r="J354" i="9"/>
  <c r="J355" i="9" s="1"/>
  <c r="I354" i="9"/>
  <c r="H354" i="9"/>
  <c r="G354" i="9"/>
  <c r="G355" i="9" s="1"/>
  <c r="F354" i="9"/>
  <c r="F355" i="9" s="1"/>
  <c r="E354" i="9"/>
  <c r="E355" i="9" s="1"/>
  <c r="D354" i="9"/>
  <c r="D355" i="9" s="1"/>
  <c r="C354" i="9"/>
  <c r="C355" i="9" s="1"/>
  <c r="B354" i="9"/>
  <c r="B355" i="9" s="1"/>
  <c r="O353" i="9"/>
  <c r="N353" i="9"/>
  <c r="M353" i="9"/>
  <c r="L353" i="9"/>
  <c r="K353" i="9"/>
  <c r="J353" i="9"/>
  <c r="I353" i="9"/>
  <c r="H353" i="9"/>
  <c r="G353" i="9"/>
  <c r="F353" i="9"/>
  <c r="E353" i="9"/>
  <c r="D353" i="9"/>
  <c r="C353" i="9"/>
  <c r="B353" i="9"/>
  <c r="O352" i="9"/>
  <c r="N352" i="9"/>
  <c r="M352" i="9"/>
  <c r="L352" i="9"/>
  <c r="K352" i="9"/>
  <c r="J352" i="9"/>
  <c r="I352" i="9"/>
  <c r="H352" i="9"/>
  <c r="G352" i="9"/>
  <c r="F352" i="9"/>
  <c r="E352" i="9"/>
  <c r="D352" i="9"/>
  <c r="C352" i="9"/>
  <c r="B352" i="9"/>
  <c r="O351" i="9"/>
  <c r="N351" i="9"/>
  <c r="M351" i="9"/>
  <c r="L351" i="9"/>
  <c r="K351" i="9"/>
  <c r="J351" i="9"/>
  <c r="I351" i="9"/>
  <c r="H351" i="9"/>
  <c r="G351" i="9"/>
  <c r="F351" i="9"/>
  <c r="E351" i="9"/>
  <c r="D351" i="9"/>
  <c r="C351" i="9"/>
  <c r="B351" i="9"/>
  <c r="BJ215" i="9"/>
  <c r="BI215" i="9"/>
  <c r="BC215" i="9"/>
  <c r="AW215" i="9"/>
  <c r="AK215" i="9"/>
  <c r="Y215" i="9"/>
  <c r="M215" i="9"/>
  <c r="BL213" i="9"/>
  <c r="BL215" i="9" s="1"/>
  <c r="BK213" i="9"/>
  <c r="BK215" i="9" s="1"/>
  <c r="BJ213" i="9"/>
  <c r="BI213" i="9"/>
  <c r="BH213" i="9"/>
  <c r="BH215" i="9" s="1"/>
  <c r="BG213" i="9"/>
  <c r="BG215" i="9" s="1"/>
  <c r="BF213" i="9"/>
  <c r="BF215" i="9" s="1"/>
  <c r="BE213" i="9"/>
  <c r="BE215" i="9" s="1"/>
  <c r="BD213" i="9"/>
  <c r="BD215" i="9" s="1"/>
  <c r="BC213" i="9"/>
  <c r="BB213" i="9"/>
  <c r="BB215" i="9" s="1"/>
  <c r="BA213" i="9"/>
  <c r="BA215" i="9" s="1"/>
  <c r="AZ213" i="9"/>
  <c r="AZ215" i="9" s="1"/>
  <c r="AY213" i="9"/>
  <c r="AY215" i="9" s="1"/>
  <c r="AX213" i="9"/>
  <c r="AX215" i="9" s="1"/>
  <c r="AW213" i="9"/>
  <c r="AV213" i="9"/>
  <c r="AV215" i="9" s="1"/>
  <c r="AU213" i="9"/>
  <c r="AU215" i="9" s="1"/>
  <c r="AT213" i="9"/>
  <c r="AT215" i="9" s="1"/>
  <c r="AS213" i="9"/>
  <c r="AS215" i="9" s="1"/>
  <c r="AR213" i="9"/>
  <c r="AR215" i="9" s="1"/>
  <c r="AQ213" i="9"/>
  <c r="AQ215" i="9" s="1"/>
  <c r="AP213" i="9"/>
  <c r="AP215" i="9" s="1"/>
  <c r="AO213" i="9"/>
  <c r="AO215" i="9" s="1"/>
  <c r="AN213" i="9"/>
  <c r="AN215" i="9" s="1"/>
  <c r="AM213" i="9"/>
  <c r="AM215" i="9" s="1"/>
  <c r="AL213" i="9"/>
  <c r="AL215" i="9" s="1"/>
  <c r="AK213" i="9"/>
  <c r="AJ213" i="9"/>
  <c r="AJ215" i="9" s="1"/>
  <c r="AI213" i="9"/>
  <c r="AI215" i="9" s="1"/>
  <c r="AH213" i="9"/>
  <c r="AH215" i="9" s="1"/>
  <c r="AG213" i="9"/>
  <c r="AG215" i="9" s="1"/>
  <c r="AF213" i="9"/>
  <c r="AF215" i="9" s="1"/>
  <c r="AE213" i="9"/>
  <c r="AE215" i="9" s="1"/>
  <c r="AD213" i="9"/>
  <c r="AD215" i="9" s="1"/>
  <c r="AC213" i="9"/>
  <c r="AC215" i="9" s="1"/>
  <c r="AB213" i="9"/>
  <c r="AB215" i="9" s="1"/>
  <c r="AA213" i="9"/>
  <c r="AA215" i="9" s="1"/>
  <c r="Z213" i="9"/>
  <c r="Z215" i="9" s="1"/>
  <c r="Y213" i="9"/>
  <c r="X213" i="9"/>
  <c r="X215" i="9" s="1"/>
  <c r="W213" i="9"/>
  <c r="W215" i="9" s="1"/>
  <c r="V213" i="9"/>
  <c r="V215" i="9" s="1"/>
  <c r="U213" i="9"/>
  <c r="U215" i="9" s="1"/>
  <c r="T213" i="9"/>
  <c r="T215" i="9" s="1"/>
  <c r="S213" i="9"/>
  <c r="S215" i="9" s="1"/>
  <c r="R213" i="9"/>
  <c r="R215" i="9" s="1"/>
  <c r="Q213" i="9"/>
  <c r="Q215" i="9" s="1"/>
  <c r="P213" i="9"/>
  <c r="P215" i="9" s="1"/>
  <c r="O213" i="9"/>
  <c r="O215" i="9" s="1"/>
  <c r="N213" i="9"/>
  <c r="N215" i="9" s="1"/>
  <c r="M213" i="9"/>
  <c r="L213" i="9"/>
  <c r="L215" i="9" s="1"/>
  <c r="K213" i="9"/>
  <c r="K215" i="9" s="1"/>
  <c r="J213" i="9"/>
  <c r="J215" i="9" s="1"/>
  <c r="I213" i="9"/>
  <c r="I215" i="9" s="1"/>
  <c r="H213" i="9"/>
  <c r="H215" i="9" s="1"/>
  <c r="G213" i="9"/>
  <c r="G215" i="9" s="1"/>
  <c r="F213" i="9"/>
  <c r="F215" i="9" s="1"/>
  <c r="E213" i="9"/>
  <c r="E215" i="9" s="1"/>
  <c r="D213" i="9"/>
  <c r="D215" i="9" s="1"/>
  <c r="C213" i="9"/>
  <c r="C215" i="9" s="1"/>
  <c r="B213" i="9"/>
  <c r="B215" i="9" s="1"/>
  <c r="BD124" i="9"/>
  <c r="BC124" i="9"/>
  <c r="AR124" i="9"/>
  <c r="AF124" i="9"/>
  <c r="T124" i="9"/>
  <c r="H124" i="9"/>
  <c r="BK123" i="9"/>
  <c r="BJ123" i="9"/>
  <c r="BI123" i="9"/>
  <c r="BH123" i="9"/>
  <c r="BG123" i="9"/>
  <c r="BF123" i="9"/>
  <c r="BE123" i="9"/>
  <c r="BD123" i="9"/>
  <c r="BC123" i="9"/>
  <c r="BK122" i="9"/>
  <c r="BK124" i="9" s="1"/>
  <c r="BJ122" i="9"/>
  <c r="BJ124" i="9" s="1"/>
  <c r="BI122" i="9"/>
  <c r="BI124" i="9" s="1"/>
  <c r="BH122" i="9"/>
  <c r="BH124" i="9" s="1"/>
  <c r="BG122" i="9"/>
  <c r="BG124" i="9" s="1"/>
  <c r="BF122" i="9"/>
  <c r="BF124" i="9" s="1"/>
  <c r="BE122" i="9"/>
  <c r="BE124" i="9" s="1"/>
  <c r="BD122" i="9"/>
  <c r="BC122" i="9"/>
  <c r="BB122" i="9"/>
  <c r="BB124" i="9" s="1"/>
  <c r="BA122" i="9"/>
  <c r="BA124" i="9" s="1"/>
  <c r="AZ122" i="9"/>
  <c r="AZ124" i="9" s="1"/>
  <c r="AY122" i="9"/>
  <c r="AY124" i="9" s="1"/>
  <c r="AX122" i="9"/>
  <c r="AX124" i="9" s="1"/>
  <c r="AW122" i="9"/>
  <c r="AW124" i="9" s="1"/>
  <c r="AV122" i="9"/>
  <c r="AV124" i="9" s="1"/>
  <c r="AU122" i="9"/>
  <c r="AU124" i="9" s="1"/>
  <c r="AT122" i="9"/>
  <c r="AT124" i="9" s="1"/>
  <c r="AS122" i="9"/>
  <c r="AS124" i="9" s="1"/>
  <c r="AR122" i="9"/>
  <c r="AQ122" i="9"/>
  <c r="AQ124" i="9" s="1"/>
  <c r="AP122" i="9"/>
  <c r="AP124" i="9" s="1"/>
  <c r="AO122" i="9"/>
  <c r="AO124" i="9" s="1"/>
  <c r="AN122" i="9"/>
  <c r="AN124" i="9" s="1"/>
  <c r="AM122" i="9"/>
  <c r="AM124" i="9" s="1"/>
  <c r="AL122" i="9"/>
  <c r="AL124" i="9" s="1"/>
  <c r="AK122" i="9"/>
  <c r="AK124" i="9" s="1"/>
  <c r="AJ122" i="9"/>
  <c r="AJ124" i="9" s="1"/>
  <c r="AI122" i="9"/>
  <c r="AI124" i="9" s="1"/>
  <c r="AH122" i="9"/>
  <c r="AH124" i="9" s="1"/>
  <c r="AG122" i="9"/>
  <c r="AG124" i="9" s="1"/>
  <c r="AF122" i="9"/>
  <c r="AE122" i="9"/>
  <c r="AE124" i="9" s="1"/>
  <c r="AD122" i="9"/>
  <c r="AD124" i="9" s="1"/>
  <c r="AC122" i="9"/>
  <c r="AC124" i="9" s="1"/>
  <c r="AB122" i="9"/>
  <c r="AB124" i="9" s="1"/>
  <c r="AA122" i="9"/>
  <c r="AA124" i="9" s="1"/>
  <c r="Z122" i="9"/>
  <c r="Z124" i="9" s="1"/>
  <c r="Y122" i="9"/>
  <c r="Y124" i="9" s="1"/>
  <c r="X122" i="9"/>
  <c r="X124" i="9" s="1"/>
  <c r="W122" i="9"/>
  <c r="W124" i="9" s="1"/>
  <c r="V122" i="9"/>
  <c r="V124" i="9" s="1"/>
  <c r="U122" i="9"/>
  <c r="U124" i="9" s="1"/>
  <c r="T122" i="9"/>
  <c r="S122" i="9"/>
  <c r="S124" i="9" s="1"/>
  <c r="R122" i="9"/>
  <c r="R124" i="9" s="1"/>
  <c r="Q122" i="9"/>
  <c r="Q124" i="9" s="1"/>
  <c r="P122" i="9"/>
  <c r="P124" i="9" s="1"/>
  <c r="O122" i="9"/>
  <c r="O124" i="9" s="1"/>
  <c r="N122" i="9"/>
  <c r="N124" i="9" s="1"/>
  <c r="M122" i="9"/>
  <c r="M124" i="9" s="1"/>
  <c r="L122" i="9"/>
  <c r="L124" i="9" s="1"/>
  <c r="K122" i="9"/>
  <c r="K124" i="9" s="1"/>
  <c r="J122" i="9"/>
  <c r="J124" i="9" s="1"/>
  <c r="I122" i="9"/>
  <c r="I124" i="9" s="1"/>
  <c r="H122" i="9"/>
  <c r="G122" i="9"/>
  <c r="G124" i="9" s="1"/>
  <c r="F122" i="9"/>
  <c r="F124" i="9" s="1"/>
  <c r="E122" i="9"/>
  <c r="E124" i="9" s="1"/>
  <c r="D122" i="9"/>
  <c r="D124" i="9" s="1"/>
  <c r="C122" i="9"/>
  <c r="C124" i="9" s="1"/>
  <c r="B122" i="9"/>
  <c r="B124" i="9" s="1"/>
  <c r="BK121" i="9"/>
  <c r="BJ121" i="9"/>
  <c r="BI121" i="9"/>
  <c r="BH121" i="9"/>
  <c r="BG121" i="9"/>
  <c r="BF121" i="9"/>
  <c r="BE121" i="9"/>
  <c r="BD121" i="9"/>
  <c r="BC121" i="9"/>
  <c r="BB121" i="9"/>
  <c r="BA121" i="9"/>
  <c r="AZ121" i="9"/>
  <c r="AY121" i="9"/>
  <c r="AX121" i="9"/>
  <c r="AW121" i="9"/>
  <c r="AV121" i="9"/>
  <c r="AU121" i="9"/>
  <c r="AT121" i="9"/>
  <c r="AS121" i="9"/>
  <c r="AR121" i="9"/>
  <c r="AQ121" i="9"/>
  <c r="AP121" i="9"/>
  <c r="AO121" i="9"/>
  <c r="AN121" i="9"/>
  <c r="AM121" i="9"/>
  <c r="AL121" i="9"/>
  <c r="AK121" i="9"/>
  <c r="AJ121" i="9"/>
  <c r="AI121" i="9"/>
  <c r="AH121" i="9"/>
  <c r="AG121" i="9"/>
  <c r="AF121" i="9"/>
  <c r="AE121" i="9"/>
  <c r="AD121"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D121" i="9"/>
  <c r="C121" i="9"/>
  <c r="B121" i="9"/>
  <c r="BK120" i="9"/>
  <c r="BJ120" i="9"/>
  <c r="BI120" i="9"/>
  <c r="BH120" i="9"/>
  <c r="BG120" i="9"/>
  <c r="BF120" i="9"/>
  <c r="BE120" i="9"/>
  <c r="BD120" i="9"/>
  <c r="BC120" i="9"/>
  <c r="BB120" i="9"/>
  <c r="BA120" i="9"/>
  <c r="AZ120" i="9"/>
  <c r="AY120" i="9"/>
  <c r="AX120" i="9"/>
  <c r="AW120" i="9"/>
  <c r="AV120" i="9"/>
  <c r="AU120" i="9"/>
  <c r="AT120" i="9"/>
  <c r="AS120" i="9"/>
  <c r="AR120" i="9"/>
  <c r="AQ120" i="9"/>
  <c r="AP120" i="9"/>
  <c r="AO120" i="9"/>
  <c r="AN120" i="9"/>
  <c r="AM120" i="9"/>
  <c r="AL120" i="9"/>
  <c r="AK120" i="9"/>
  <c r="AJ120" i="9"/>
  <c r="AI120" i="9"/>
  <c r="AH120" i="9"/>
  <c r="AG120" i="9"/>
  <c r="AF120" i="9"/>
  <c r="AE120" i="9"/>
  <c r="AD120" i="9"/>
  <c r="AC120" i="9"/>
  <c r="AB120" i="9"/>
  <c r="AA120" i="9"/>
  <c r="Z120" i="9"/>
  <c r="Y120" i="9"/>
  <c r="X120" i="9"/>
  <c r="W120" i="9"/>
  <c r="V120" i="9"/>
  <c r="U120" i="9"/>
  <c r="T120" i="9"/>
  <c r="S120" i="9"/>
  <c r="R120" i="9"/>
  <c r="Q120" i="9"/>
  <c r="P120" i="9"/>
  <c r="O120" i="9"/>
  <c r="N120" i="9"/>
  <c r="M120" i="9"/>
  <c r="L120" i="9"/>
  <c r="K120" i="9"/>
  <c r="J120" i="9"/>
  <c r="I120" i="9"/>
  <c r="H120" i="9"/>
  <c r="G120" i="9"/>
  <c r="F120" i="9"/>
  <c r="E120" i="9"/>
  <c r="D120" i="9"/>
  <c r="C120" i="9"/>
  <c r="B120" i="9"/>
  <c r="BK119" i="9"/>
  <c r="BJ119" i="9"/>
  <c r="BI119" i="9"/>
  <c r="BH119" i="9"/>
  <c r="BG119" i="9"/>
  <c r="BF119" i="9"/>
  <c r="BE119" i="9"/>
  <c r="BD119" i="9"/>
  <c r="BC119" i="9"/>
  <c r="BB119" i="9"/>
  <c r="BA119" i="9"/>
  <c r="AZ119" i="9"/>
  <c r="AZ123" i="9" s="1"/>
  <c r="AY119" i="9"/>
  <c r="AY123" i="9" s="1"/>
  <c r="AY125" i="9" s="1"/>
  <c r="AX119" i="9"/>
  <c r="AW119" i="9"/>
  <c r="AV119" i="9"/>
  <c r="AU119" i="9"/>
  <c r="AT119" i="9"/>
  <c r="AT123" i="9" s="1"/>
  <c r="AT125" i="9" s="1"/>
  <c r="AS119" i="9"/>
  <c r="AR119" i="9"/>
  <c r="AQ119" i="9"/>
  <c r="AP119" i="9"/>
  <c r="AO119" i="9"/>
  <c r="AN119" i="9"/>
  <c r="AN123" i="9" s="1"/>
  <c r="AM119" i="9"/>
  <c r="AM123" i="9" s="1"/>
  <c r="AM125" i="9" s="1"/>
  <c r="AL119" i="9"/>
  <c r="AK119" i="9"/>
  <c r="AJ119" i="9"/>
  <c r="AI119" i="9"/>
  <c r="AH119" i="9"/>
  <c r="AH123" i="9" s="1"/>
  <c r="AH125" i="9" s="1"/>
  <c r="AG119" i="9"/>
  <c r="AF119" i="9"/>
  <c r="AE119" i="9"/>
  <c r="AD119" i="9"/>
  <c r="AC119" i="9"/>
  <c r="AB119" i="9"/>
  <c r="AB123" i="9" s="1"/>
  <c r="AA119" i="9"/>
  <c r="AA123" i="9" s="1"/>
  <c r="AA125" i="9" s="1"/>
  <c r="Z119" i="9"/>
  <c r="Y119" i="9"/>
  <c r="X119" i="9"/>
  <c r="W119" i="9"/>
  <c r="V119" i="9"/>
  <c r="V123" i="9" s="1"/>
  <c r="U119" i="9"/>
  <c r="T119" i="9"/>
  <c r="S119" i="9"/>
  <c r="R119" i="9"/>
  <c r="Q119" i="9"/>
  <c r="P119" i="9"/>
  <c r="P123" i="9" s="1"/>
  <c r="O119" i="9"/>
  <c r="O123" i="9" s="1"/>
  <c r="O125" i="9" s="1"/>
  <c r="N119" i="9"/>
  <c r="M119" i="9"/>
  <c r="L119" i="9"/>
  <c r="K119" i="9"/>
  <c r="J119" i="9"/>
  <c r="J123" i="9" s="1"/>
  <c r="J125" i="9" s="1"/>
  <c r="I119" i="9"/>
  <c r="H119" i="9"/>
  <c r="G119" i="9"/>
  <c r="F119" i="9"/>
  <c r="E119" i="9"/>
  <c r="D119" i="9"/>
  <c r="D123" i="9" s="1"/>
  <c r="C119" i="9"/>
  <c r="C123" i="9" s="1"/>
  <c r="C125" i="9" s="1"/>
  <c r="B119" i="9"/>
  <c r="N721" i="8"/>
  <c r="M717" i="8"/>
  <c r="N716" i="8"/>
  <c r="N717" i="8" s="1"/>
  <c r="L713" i="8"/>
  <c r="M712" i="8"/>
  <c r="O712" i="8" s="1"/>
  <c r="K709" i="8"/>
  <c r="L708" i="8"/>
  <c r="M708" i="8" s="1"/>
  <c r="M709" i="8" s="1"/>
  <c r="J705" i="8"/>
  <c r="K704" i="8"/>
  <c r="K705" i="8" s="1"/>
  <c r="I701" i="8"/>
  <c r="J700" i="8"/>
  <c r="K700" i="8" s="1"/>
  <c r="L700" i="8" s="1"/>
  <c r="H697" i="8"/>
  <c r="I696" i="8"/>
  <c r="J696" i="8" s="1"/>
  <c r="J697" i="8" s="1"/>
  <c r="G693" i="8"/>
  <c r="H692" i="8"/>
  <c r="I692" i="8" s="1"/>
  <c r="F689" i="8"/>
  <c r="G688" i="8"/>
  <c r="H688" i="8" s="1"/>
  <c r="E685" i="8"/>
  <c r="F684" i="8"/>
  <c r="G684" i="8" s="1"/>
  <c r="D681" i="8"/>
  <c r="E680" i="8"/>
  <c r="F680" i="8" s="1"/>
  <c r="C677" i="8"/>
  <c r="D676" i="8"/>
  <c r="D677" i="8" s="1"/>
  <c r="B673" i="8"/>
  <c r="C672" i="8"/>
  <c r="C673" i="8" s="1"/>
  <c r="N669" i="8"/>
  <c r="N654" i="8"/>
  <c r="M654" i="8"/>
  <c r="L654" i="8"/>
  <c r="K654" i="8"/>
  <c r="J654" i="8"/>
  <c r="I654" i="8"/>
  <c r="H654" i="8"/>
  <c r="G654" i="8"/>
  <c r="F654" i="8"/>
  <c r="E654" i="8"/>
  <c r="D654" i="8"/>
  <c r="C654" i="8"/>
  <c r="B654" i="8"/>
  <c r="N652" i="8"/>
  <c r="M652" i="8"/>
  <c r="L652" i="8"/>
  <c r="K652" i="8"/>
  <c r="J652" i="8"/>
  <c r="I652" i="8"/>
  <c r="H652" i="8"/>
  <c r="G652" i="8"/>
  <c r="F652" i="8"/>
  <c r="E652" i="8"/>
  <c r="D652" i="8"/>
  <c r="C652" i="8"/>
  <c r="B652" i="8"/>
  <c r="N629" i="8"/>
  <c r="M629" i="8"/>
  <c r="L629" i="8"/>
  <c r="K629" i="8"/>
  <c r="J629" i="8"/>
  <c r="I629" i="8"/>
  <c r="H629" i="8"/>
  <c r="G629" i="8"/>
  <c r="F629" i="8"/>
  <c r="E629" i="8"/>
  <c r="D629" i="8"/>
  <c r="C629" i="8"/>
  <c r="B629" i="8"/>
  <c r="N628" i="8"/>
  <c r="M628" i="8"/>
  <c r="L628" i="8"/>
  <c r="K628" i="8"/>
  <c r="J628" i="8"/>
  <c r="I628" i="8"/>
  <c r="H628" i="8"/>
  <c r="G628" i="8"/>
  <c r="F628" i="8"/>
  <c r="E628" i="8"/>
  <c r="D628" i="8"/>
  <c r="C628" i="8"/>
  <c r="B628" i="8"/>
  <c r="N627" i="8"/>
  <c r="M627" i="8"/>
  <c r="L627" i="8"/>
  <c r="K627" i="8"/>
  <c r="J627" i="8"/>
  <c r="I627" i="8"/>
  <c r="H627" i="8"/>
  <c r="G627" i="8"/>
  <c r="F627" i="8"/>
  <c r="E627" i="8"/>
  <c r="D627" i="8"/>
  <c r="C627" i="8"/>
  <c r="B627" i="8"/>
  <c r="N626" i="8"/>
  <c r="M626" i="8"/>
  <c r="L626" i="8"/>
  <c r="K626" i="8"/>
  <c r="J626" i="8"/>
  <c r="I626" i="8"/>
  <c r="H626" i="8"/>
  <c r="G626" i="8"/>
  <c r="F626" i="8"/>
  <c r="E626" i="8"/>
  <c r="D626" i="8"/>
  <c r="C626" i="8"/>
  <c r="B626" i="8"/>
  <c r="N624" i="8"/>
  <c r="M624" i="8"/>
  <c r="L624" i="8"/>
  <c r="K624" i="8"/>
  <c r="J624" i="8"/>
  <c r="I624" i="8"/>
  <c r="H624" i="8"/>
  <c r="G624" i="8"/>
  <c r="F624" i="8"/>
  <c r="E624" i="8"/>
  <c r="D624" i="8"/>
  <c r="C624" i="8"/>
  <c r="B624" i="8"/>
  <c r="N623" i="8"/>
  <c r="M623" i="8"/>
  <c r="L623" i="8"/>
  <c r="K623" i="8"/>
  <c r="J623" i="8"/>
  <c r="I623" i="8"/>
  <c r="H623" i="8"/>
  <c r="G623" i="8"/>
  <c r="F623" i="8"/>
  <c r="E623" i="8"/>
  <c r="D623" i="8"/>
  <c r="C623" i="8"/>
  <c r="B623" i="8"/>
  <c r="N622" i="8"/>
  <c r="M622" i="8"/>
  <c r="L622" i="8"/>
  <c r="K622" i="8"/>
  <c r="J622" i="8"/>
  <c r="I622" i="8"/>
  <c r="H622" i="8"/>
  <c r="G622" i="8"/>
  <c r="F622" i="8"/>
  <c r="E622" i="8"/>
  <c r="D622" i="8"/>
  <c r="C622" i="8"/>
  <c r="B622" i="8"/>
  <c r="N621" i="8"/>
  <c r="M621" i="8"/>
  <c r="L621" i="8"/>
  <c r="K621" i="8"/>
  <c r="J621" i="8"/>
  <c r="I621" i="8"/>
  <c r="H621" i="8"/>
  <c r="G621" i="8"/>
  <c r="F621" i="8"/>
  <c r="E621" i="8"/>
  <c r="D621" i="8"/>
  <c r="C621" i="8"/>
  <c r="B621" i="8"/>
  <c r="N619" i="8"/>
  <c r="M619" i="8"/>
  <c r="L619" i="8"/>
  <c r="K619" i="8"/>
  <c r="J619" i="8"/>
  <c r="I619" i="8"/>
  <c r="H619" i="8"/>
  <c r="G619" i="8"/>
  <c r="F619" i="8"/>
  <c r="E619" i="8"/>
  <c r="D619" i="8"/>
  <c r="C619" i="8"/>
  <c r="B619" i="8"/>
  <c r="N618" i="8"/>
  <c r="M618" i="8"/>
  <c r="L618" i="8"/>
  <c r="K618" i="8"/>
  <c r="J618" i="8"/>
  <c r="I618" i="8"/>
  <c r="H618" i="8"/>
  <c r="G618" i="8"/>
  <c r="F618" i="8"/>
  <c r="E618" i="8"/>
  <c r="D618" i="8"/>
  <c r="C618" i="8"/>
  <c r="B618" i="8"/>
  <c r="N617" i="8"/>
  <c r="M617" i="8"/>
  <c r="L617" i="8"/>
  <c r="K617" i="8"/>
  <c r="J617" i="8"/>
  <c r="I617" i="8"/>
  <c r="H617" i="8"/>
  <c r="G617" i="8"/>
  <c r="F617" i="8"/>
  <c r="E617" i="8"/>
  <c r="D617" i="8"/>
  <c r="C617" i="8"/>
  <c r="B617" i="8"/>
  <c r="N616" i="8"/>
  <c r="M616" i="8"/>
  <c r="L616" i="8"/>
  <c r="K616" i="8"/>
  <c r="J616" i="8"/>
  <c r="I616" i="8"/>
  <c r="H616" i="8"/>
  <c r="G616" i="8"/>
  <c r="F616" i="8"/>
  <c r="E616" i="8"/>
  <c r="D616" i="8"/>
  <c r="C616" i="8"/>
  <c r="B616" i="8"/>
  <c r="N614" i="8"/>
  <c r="M614" i="8"/>
  <c r="L614" i="8"/>
  <c r="K614" i="8"/>
  <c r="J614" i="8"/>
  <c r="I614" i="8"/>
  <c r="H614" i="8"/>
  <c r="G614" i="8"/>
  <c r="F614" i="8"/>
  <c r="E614" i="8"/>
  <c r="D614" i="8"/>
  <c r="C614" i="8"/>
  <c r="B614" i="8"/>
  <c r="N613" i="8"/>
  <c r="M613" i="8"/>
  <c r="L613" i="8"/>
  <c r="K613" i="8"/>
  <c r="J613" i="8"/>
  <c r="I613" i="8"/>
  <c r="H613" i="8"/>
  <c r="G613" i="8"/>
  <c r="F613" i="8"/>
  <c r="E613" i="8"/>
  <c r="D613" i="8"/>
  <c r="C613" i="8"/>
  <c r="B613" i="8"/>
  <c r="N612" i="8"/>
  <c r="M612" i="8"/>
  <c r="L612" i="8"/>
  <c r="K612" i="8"/>
  <c r="J612" i="8"/>
  <c r="I612" i="8"/>
  <c r="H612" i="8"/>
  <c r="G612" i="8"/>
  <c r="F612" i="8"/>
  <c r="E612" i="8"/>
  <c r="D612" i="8"/>
  <c r="C612" i="8"/>
  <c r="B612" i="8"/>
  <c r="N611" i="8"/>
  <c r="M611" i="8"/>
  <c r="L611" i="8"/>
  <c r="K611" i="8"/>
  <c r="J611" i="8"/>
  <c r="I611" i="8"/>
  <c r="H611" i="8"/>
  <c r="G611" i="8"/>
  <c r="F611" i="8"/>
  <c r="E611" i="8"/>
  <c r="D611" i="8"/>
  <c r="C611" i="8"/>
  <c r="B611" i="8"/>
  <c r="N602" i="8"/>
  <c r="M602" i="8"/>
  <c r="L602" i="8"/>
  <c r="L608" i="8" s="1"/>
  <c r="K602" i="8"/>
  <c r="J602" i="8"/>
  <c r="I602" i="8"/>
  <c r="H602" i="8"/>
  <c r="H608" i="8" s="1"/>
  <c r="G602" i="8"/>
  <c r="G608" i="8" s="1"/>
  <c r="F602" i="8"/>
  <c r="E602" i="8"/>
  <c r="D602" i="8"/>
  <c r="D608" i="8" s="1"/>
  <c r="C602" i="8"/>
  <c r="B602" i="8"/>
  <c r="N601" i="8"/>
  <c r="M601" i="8"/>
  <c r="L601" i="8"/>
  <c r="K601" i="8"/>
  <c r="J601" i="8"/>
  <c r="J607" i="8" s="1"/>
  <c r="I601" i="8"/>
  <c r="I607" i="8" s="1"/>
  <c r="H601" i="8"/>
  <c r="H607" i="8" s="1"/>
  <c r="G601" i="8"/>
  <c r="G607" i="8" s="1"/>
  <c r="F601" i="8"/>
  <c r="F607" i="8" s="1"/>
  <c r="E601" i="8"/>
  <c r="D601" i="8"/>
  <c r="C601" i="8"/>
  <c r="B601" i="8"/>
  <c r="N600" i="8"/>
  <c r="M600" i="8"/>
  <c r="L600" i="8"/>
  <c r="L606" i="8" s="1"/>
  <c r="K600" i="8"/>
  <c r="K606" i="8" s="1"/>
  <c r="J600" i="8"/>
  <c r="J606" i="8" s="1"/>
  <c r="I600" i="8"/>
  <c r="I606" i="8" s="1"/>
  <c r="H600" i="8"/>
  <c r="H606" i="8" s="1"/>
  <c r="G600" i="8"/>
  <c r="F600" i="8"/>
  <c r="E600" i="8"/>
  <c r="D600" i="8"/>
  <c r="C600" i="8"/>
  <c r="B600" i="8"/>
  <c r="N599" i="8"/>
  <c r="N605" i="8" s="1"/>
  <c r="M599" i="8"/>
  <c r="M605" i="8" s="1"/>
  <c r="L599" i="8"/>
  <c r="L605" i="8" s="1"/>
  <c r="K599" i="8"/>
  <c r="K605" i="8" s="1"/>
  <c r="J599" i="8"/>
  <c r="J605" i="8" s="1"/>
  <c r="I599" i="8"/>
  <c r="H599" i="8"/>
  <c r="G599" i="8"/>
  <c r="F599" i="8"/>
  <c r="E599" i="8"/>
  <c r="D599" i="8"/>
  <c r="C599" i="8"/>
  <c r="B599" i="8"/>
  <c r="B605" i="8" s="1"/>
  <c r="N596" i="8"/>
  <c r="M596" i="8"/>
  <c r="L596" i="8"/>
  <c r="K596" i="8"/>
  <c r="J596" i="8"/>
  <c r="I596" i="8"/>
  <c r="H596" i="8"/>
  <c r="G596" i="8"/>
  <c r="F596" i="8"/>
  <c r="E596" i="8"/>
  <c r="D596" i="8"/>
  <c r="C596" i="8"/>
  <c r="B596" i="8"/>
  <c r="N595" i="8"/>
  <c r="M595" i="8"/>
  <c r="L595" i="8"/>
  <c r="K595" i="8"/>
  <c r="J595" i="8"/>
  <c r="I595" i="8"/>
  <c r="H595" i="8"/>
  <c r="G595" i="8"/>
  <c r="F595" i="8"/>
  <c r="E595" i="8"/>
  <c r="D595" i="8"/>
  <c r="C595" i="8"/>
  <c r="B595" i="8"/>
  <c r="N594" i="8"/>
  <c r="M594" i="8"/>
  <c r="L594" i="8"/>
  <c r="K594" i="8"/>
  <c r="J594" i="8"/>
  <c r="I594" i="8"/>
  <c r="H594" i="8"/>
  <c r="G594" i="8"/>
  <c r="F594" i="8"/>
  <c r="E594" i="8"/>
  <c r="D594" i="8"/>
  <c r="C594" i="8"/>
  <c r="B594" i="8"/>
  <c r="N593" i="8"/>
  <c r="M593" i="8"/>
  <c r="L593" i="8"/>
  <c r="K593" i="8"/>
  <c r="J593" i="8"/>
  <c r="I593" i="8"/>
  <c r="H593" i="8"/>
  <c r="G593" i="8"/>
  <c r="F593" i="8"/>
  <c r="E593" i="8"/>
  <c r="D593" i="8"/>
  <c r="C593" i="8"/>
  <c r="B593" i="8"/>
  <c r="N587" i="8"/>
  <c r="M587" i="8"/>
  <c r="L587" i="8"/>
  <c r="K587" i="8"/>
  <c r="J587" i="8"/>
  <c r="I587" i="8"/>
  <c r="H587" i="8"/>
  <c r="G587" i="8"/>
  <c r="F587" i="8"/>
  <c r="E587" i="8"/>
  <c r="D587" i="8"/>
  <c r="C587" i="8"/>
  <c r="B587" i="8"/>
  <c r="N586" i="8"/>
  <c r="M586" i="8"/>
  <c r="L586" i="8"/>
  <c r="K586" i="8"/>
  <c r="J586" i="8"/>
  <c r="I586" i="8"/>
  <c r="H586" i="8"/>
  <c r="G586" i="8"/>
  <c r="F586" i="8"/>
  <c r="E586" i="8"/>
  <c r="D586" i="8"/>
  <c r="C586" i="8"/>
  <c r="B586" i="8"/>
  <c r="N585" i="8"/>
  <c r="M585" i="8"/>
  <c r="L585" i="8"/>
  <c r="K585" i="8"/>
  <c r="J585" i="8"/>
  <c r="I585" i="8"/>
  <c r="H585" i="8"/>
  <c r="G585" i="8"/>
  <c r="F585" i="8"/>
  <c r="E585" i="8"/>
  <c r="D585" i="8"/>
  <c r="C585" i="8"/>
  <c r="B585" i="8"/>
  <c r="N584" i="8"/>
  <c r="M584" i="8"/>
  <c r="L584" i="8"/>
  <c r="K584" i="8"/>
  <c r="J584" i="8"/>
  <c r="I584" i="8"/>
  <c r="I588" i="8" s="1"/>
  <c r="H584" i="8"/>
  <c r="H588" i="8" s="1"/>
  <c r="G584" i="8"/>
  <c r="F584" i="8"/>
  <c r="E584" i="8"/>
  <c r="D584" i="8"/>
  <c r="C584" i="8"/>
  <c r="B584" i="8"/>
  <c r="N580" i="8"/>
  <c r="M580" i="8"/>
  <c r="L580" i="8"/>
  <c r="K580" i="8"/>
  <c r="J580" i="8"/>
  <c r="I580" i="8"/>
  <c r="H580" i="8"/>
  <c r="G580" i="8"/>
  <c r="F580" i="8"/>
  <c r="E580" i="8"/>
  <c r="D580" i="8"/>
  <c r="C580" i="8"/>
  <c r="B580" i="8"/>
  <c r="N579" i="8"/>
  <c r="M579" i="8"/>
  <c r="L579" i="8"/>
  <c r="K579" i="8"/>
  <c r="J579" i="8"/>
  <c r="I579" i="8"/>
  <c r="H579" i="8"/>
  <c r="G579" i="8"/>
  <c r="F579" i="8"/>
  <c r="E579" i="8"/>
  <c r="D579" i="8"/>
  <c r="C579" i="8"/>
  <c r="B579" i="8"/>
  <c r="N578" i="8"/>
  <c r="M578" i="8"/>
  <c r="L578" i="8"/>
  <c r="K578" i="8"/>
  <c r="J578" i="8"/>
  <c r="I578" i="8"/>
  <c r="H578" i="8"/>
  <c r="G578" i="8"/>
  <c r="F578" i="8"/>
  <c r="E578" i="8"/>
  <c r="D578" i="8"/>
  <c r="C578" i="8"/>
  <c r="B578" i="8"/>
  <c r="N577" i="8"/>
  <c r="M577" i="8"/>
  <c r="L577" i="8"/>
  <c r="K577" i="8"/>
  <c r="J577" i="8"/>
  <c r="I577" i="8"/>
  <c r="H577" i="8"/>
  <c r="G577" i="8"/>
  <c r="F577" i="8"/>
  <c r="E577" i="8"/>
  <c r="E581" i="8" s="1"/>
  <c r="D577" i="8"/>
  <c r="C577" i="8"/>
  <c r="C581" i="8" s="1"/>
  <c r="B577" i="8"/>
  <c r="N566" i="8"/>
  <c r="M566" i="8"/>
  <c r="L566" i="8"/>
  <c r="K566" i="8"/>
  <c r="J566" i="8"/>
  <c r="I566" i="8"/>
  <c r="H566" i="8"/>
  <c r="G566" i="8"/>
  <c r="F566" i="8"/>
  <c r="E566" i="8"/>
  <c r="D566" i="8"/>
  <c r="C566" i="8"/>
  <c r="B566" i="8"/>
  <c r="N565" i="8"/>
  <c r="M565" i="8"/>
  <c r="L565" i="8"/>
  <c r="K565" i="8"/>
  <c r="J565" i="8"/>
  <c r="I565" i="8"/>
  <c r="H565" i="8"/>
  <c r="G565" i="8"/>
  <c r="F565" i="8"/>
  <c r="E565" i="8"/>
  <c r="D565" i="8"/>
  <c r="C565" i="8"/>
  <c r="B565" i="8"/>
  <c r="N564" i="8"/>
  <c r="M564" i="8"/>
  <c r="L564" i="8"/>
  <c r="K564" i="8"/>
  <c r="J564" i="8"/>
  <c r="I564" i="8"/>
  <c r="H564" i="8"/>
  <c r="G564" i="8"/>
  <c r="F564" i="8"/>
  <c r="E564" i="8"/>
  <c r="D564" i="8"/>
  <c r="C564" i="8"/>
  <c r="B564" i="8"/>
  <c r="N563" i="8"/>
  <c r="M563" i="8"/>
  <c r="L563" i="8"/>
  <c r="K563" i="8"/>
  <c r="K567" i="8" s="1"/>
  <c r="J563" i="8"/>
  <c r="I563" i="8"/>
  <c r="H563" i="8"/>
  <c r="G563" i="8"/>
  <c r="F563" i="8"/>
  <c r="E563" i="8"/>
  <c r="D563" i="8"/>
  <c r="C563" i="8"/>
  <c r="B563" i="8"/>
  <c r="I543" i="8"/>
  <c r="H543" i="8"/>
  <c r="G543" i="8"/>
  <c r="F543" i="8"/>
  <c r="E543" i="8"/>
  <c r="D543" i="8"/>
  <c r="C543" i="8"/>
  <c r="B543" i="8"/>
  <c r="J542" i="8"/>
  <c r="I542" i="8"/>
  <c r="H542" i="8"/>
  <c r="G542" i="8"/>
  <c r="F542" i="8"/>
  <c r="E542" i="8"/>
  <c r="D542" i="8"/>
  <c r="C542" i="8"/>
  <c r="B542" i="8"/>
  <c r="J541" i="8"/>
  <c r="I541" i="8"/>
  <c r="H541" i="8"/>
  <c r="G541" i="8"/>
  <c r="F541" i="8"/>
  <c r="E541" i="8"/>
  <c r="D541" i="8"/>
  <c r="C541" i="8"/>
  <c r="B541" i="8"/>
  <c r="J540" i="8"/>
  <c r="I540" i="8"/>
  <c r="H540" i="8"/>
  <c r="G540" i="8"/>
  <c r="F540" i="8"/>
  <c r="E540" i="8"/>
  <c r="D540" i="8"/>
  <c r="C540" i="8"/>
  <c r="B540" i="8"/>
  <c r="N535" i="8"/>
  <c r="M535" i="8"/>
  <c r="L535" i="8"/>
  <c r="K535" i="8"/>
  <c r="J535" i="8"/>
  <c r="I535" i="8"/>
  <c r="H535" i="8"/>
  <c r="G535" i="8"/>
  <c r="F535" i="8"/>
  <c r="E535" i="8"/>
  <c r="D535" i="8"/>
  <c r="C535" i="8"/>
  <c r="B535" i="8"/>
  <c r="N534" i="8"/>
  <c r="M534" i="8"/>
  <c r="L534" i="8"/>
  <c r="K534" i="8"/>
  <c r="J534" i="8"/>
  <c r="I534" i="8"/>
  <c r="H534" i="8"/>
  <c r="G534" i="8"/>
  <c r="F534" i="8"/>
  <c r="E534" i="8"/>
  <c r="D534" i="8"/>
  <c r="C534" i="8"/>
  <c r="B534" i="8"/>
  <c r="N533" i="8"/>
  <c r="M533" i="8"/>
  <c r="L533" i="8"/>
  <c r="K533" i="8"/>
  <c r="J533" i="8"/>
  <c r="I533" i="8"/>
  <c r="H533" i="8"/>
  <c r="G533" i="8"/>
  <c r="F533" i="8"/>
  <c r="E533" i="8"/>
  <c r="D533" i="8"/>
  <c r="C533" i="8"/>
  <c r="B533" i="8"/>
  <c r="N532" i="8"/>
  <c r="M532" i="8"/>
  <c r="L532" i="8"/>
  <c r="K532" i="8"/>
  <c r="J532" i="8"/>
  <c r="J536" i="8" s="1"/>
  <c r="I532" i="8"/>
  <c r="H532" i="8"/>
  <c r="G532" i="8"/>
  <c r="G536" i="8" s="1"/>
  <c r="F532" i="8"/>
  <c r="E532" i="8"/>
  <c r="D532" i="8"/>
  <c r="C532" i="8"/>
  <c r="B532" i="8"/>
  <c r="N527" i="8"/>
  <c r="M527" i="8"/>
  <c r="L527" i="8"/>
  <c r="K527" i="8"/>
  <c r="J527" i="8"/>
  <c r="I527" i="8"/>
  <c r="H527" i="8"/>
  <c r="G527" i="8"/>
  <c r="F527" i="8"/>
  <c r="E527" i="8"/>
  <c r="D527" i="8"/>
  <c r="C527" i="8"/>
  <c r="B527" i="8"/>
  <c r="N526" i="8"/>
  <c r="M526" i="8"/>
  <c r="L526" i="8"/>
  <c r="K526" i="8"/>
  <c r="J526" i="8"/>
  <c r="I526" i="8"/>
  <c r="H526" i="8"/>
  <c r="G526" i="8"/>
  <c r="F526" i="8"/>
  <c r="E526" i="8"/>
  <c r="D526" i="8"/>
  <c r="C526" i="8"/>
  <c r="B526" i="8"/>
  <c r="N525" i="8"/>
  <c r="M525" i="8"/>
  <c r="L525" i="8"/>
  <c r="K525" i="8"/>
  <c r="J525" i="8"/>
  <c r="I525" i="8"/>
  <c r="H525" i="8"/>
  <c r="G525" i="8"/>
  <c r="F525" i="8"/>
  <c r="E525" i="8"/>
  <c r="D525" i="8"/>
  <c r="C525" i="8"/>
  <c r="B525" i="8"/>
  <c r="N524" i="8"/>
  <c r="M524" i="8"/>
  <c r="L524" i="8"/>
  <c r="K524" i="8"/>
  <c r="J524" i="8"/>
  <c r="I524" i="8"/>
  <c r="H524" i="8"/>
  <c r="G524" i="8"/>
  <c r="F524" i="8"/>
  <c r="E524" i="8"/>
  <c r="E528" i="8" s="1"/>
  <c r="D524" i="8"/>
  <c r="C524" i="8"/>
  <c r="B524" i="8"/>
  <c r="N519" i="8"/>
  <c r="M519" i="8"/>
  <c r="L519" i="8"/>
  <c r="K519" i="8"/>
  <c r="J519" i="8"/>
  <c r="I519" i="8"/>
  <c r="H519" i="8"/>
  <c r="G519" i="8"/>
  <c r="F519" i="8"/>
  <c r="E519" i="8"/>
  <c r="D519" i="8"/>
  <c r="C519" i="8"/>
  <c r="B519" i="8"/>
  <c r="N518" i="8"/>
  <c r="M518" i="8"/>
  <c r="L518" i="8"/>
  <c r="K518" i="8"/>
  <c r="J518" i="8"/>
  <c r="I518" i="8"/>
  <c r="H518" i="8"/>
  <c r="G518" i="8"/>
  <c r="F518" i="8"/>
  <c r="E518" i="8"/>
  <c r="D518" i="8"/>
  <c r="C518" i="8"/>
  <c r="B518" i="8"/>
  <c r="N517" i="8"/>
  <c r="M517" i="8"/>
  <c r="L517" i="8"/>
  <c r="K517" i="8"/>
  <c r="J517" i="8"/>
  <c r="I517" i="8"/>
  <c r="H517" i="8"/>
  <c r="G517" i="8"/>
  <c r="F517" i="8"/>
  <c r="E517" i="8"/>
  <c r="D517" i="8"/>
  <c r="C517" i="8"/>
  <c r="B517" i="8"/>
  <c r="N516" i="8"/>
  <c r="M516" i="8"/>
  <c r="L516" i="8"/>
  <c r="K516" i="8"/>
  <c r="J516" i="8"/>
  <c r="I516" i="8"/>
  <c r="H516" i="8"/>
  <c r="G516" i="8"/>
  <c r="F516" i="8"/>
  <c r="E516" i="8"/>
  <c r="D516" i="8"/>
  <c r="C516" i="8"/>
  <c r="B516" i="8"/>
  <c r="N502" i="8"/>
  <c r="M502" i="8"/>
  <c r="L502" i="8"/>
  <c r="K502" i="8"/>
  <c r="J502" i="8"/>
  <c r="I502" i="8"/>
  <c r="H502" i="8"/>
  <c r="G502" i="8"/>
  <c r="F502" i="8"/>
  <c r="E502" i="8"/>
  <c r="D502" i="8"/>
  <c r="C502" i="8"/>
  <c r="B502" i="8"/>
  <c r="N501" i="8"/>
  <c r="M501" i="8"/>
  <c r="L501" i="8"/>
  <c r="K501" i="8"/>
  <c r="J501" i="8"/>
  <c r="I501" i="8"/>
  <c r="H501" i="8"/>
  <c r="G501" i="8"/>
  <c r="F501" i="8"/>
  <c r="E501" i="8"/>
  <c r="D501" i="8"/>
  <c r="C501" i="8"/>
  <c r="B501" i="8"/>
  <c r="N500" i="8"/>
  <c r="M500" i="8"/>
  <c r="L500" i="8"/>
  <c r="K500" i="8"/>
  <c r="J500" i="8"/>
  <c r="I500" i="8"/>
  <c r="H500" i="8"/>
  <c r="G500" i="8"/>
  <c r="F500" i="8"/>
  <c r="E500" i="8"/>
  <c r="D500" i="8"/>
  <c r="C500" i="8"/>
  <c r="B500" i="8"/>
  <c r="N499" i="8"/>
  <c r="M499" i="8"/>
  <c r="L499" i="8"/>
  <c r="K499" i="8"/>
  <c r="J499" i="8"/>
  <c r="I499" i="8"/>
  <c r="H499" i="8"/>
  <c r="G499" i="8"/>
  <c r="F499" i="8"/>
  <c r="E499" i="8"/>
  <c r="D499" i="8"/>
  <c r="C499" i="8"/>
  <c r="B499" i="8"/>
  <c r="N495" i="8"/>
  <c r="M495" i="8"/>
  <c r="L495" i="8"/>
  <c r="K495" i="8"/>
  <c r="J495" i="8"/>
  <c r="I495" i="8"/>
  <c r="H495" i="8"/>
  <c r="G495" i="8"/>
  <c r="F495" i="8"/>
  <c r="E495" i="8"/>
  <c r="D495" i="8"/>
  <c r="C495" i="8"/>
  <c r="B495" i="8"/>
  <c r="N494" i="8"/>
  <c r="M494" i="8"/>
  <c r="L494" i="8"/>
  <c r="K494" i="8"/>
  <c r="J494" i="8"/>
  <c r="I494" i="8"/>
  <c r="H494" i="8"/>
  <c r="G494" i="8"/>
  <c r="F494" i="8"/>
  <c r="E494" i="8"/>
  <c r="D494" i="8"/>
  <c r="C494" i="8"/>
  <c r="B494" i="8"/>
  <c r="N493" i="8"/>
  <c r="M493" i="8"/>
  <c r="L493" i="8"/>
  <c r="K493" i="8"/>
  <c r="J493" i="8"/>
  <c r="I493" i="8"/>
  <c r="H493" i="8"/>
  <c r="G493" i="8"/>
  <c r="F493" i="8"/>
  <c r="E493" i="8"/>
  <c r="D493" i="8"/>
  <c r="C493" i="8"/>
  <c r="B493" i="8"/>
  <c r="N492" i="8"/>
  <c r="M492" i="8"/>
  <c r="L492" i="8"/>
  <c r="K492" i="8"/>
  <c r="J492" i="8"/>
  <c r="I492" i="8"/>
  <c r="H492" i="8"/>
  <c r="G492" i="8"/>
  <c r="F492" i="8"/>
  <c r="F496" i="8" s="1"/>
  <c r="E492" i="8"/>
  <c r="D492" i="8"/>
  <c r="C492" i="8"/>
  <c r="B492" i="8"/>
  <c r="N489" i="8"/>
  <c r="M489" i="8"/>
  <c r="L489" i="8"/>
  <c r="K489" i="8"/>
  <c r="J489" i="8"/>
  <c r="I489" i="8"/>
  <c r="H489" i="8"/>
  <c r="G489" i="8"/>
  <c r="F489" i="8"/>
  <c r="E489" i="8"/>
  <c r="D489" i="8"/>
  <c r="C489" i="8"/>
  <c r="B489" i="8"/>
  <c r="N488" i="8"/>
  <c r="M488" i="8"/>
  <c r="L488" i="8"/>
  <c r="K488" i="8"/>
  <c r="J488" i="8"/>
  <c r="I488" i="8"/>
  <c r="H488" i="8"/>
  <c r="G488" i="8"/>
  <c r="F488" i="8"/>
  <c r="E488" i="8"/>
  <c r="D488" i="8"/>
  <c r="C488" i="8"/>
  <c r="B488" i="8"/>
  <c r="N487" i="8"/>
  <c r="M487" i="8"/>
  <c r="L487" i="8"/>
  <c r="K487" i="8"/>
  <c r="J487" i="8"/>
  <c r="I487" i="8"/>
  <c r="H487" i="8"/>
  <c r="G487" i="8"/>
  <c r="F487" i="8"/>
  <c r="E487" i="8"/>
  <c r="D487" i="8"/>
  <c r="C487" i="8"/>
  <c r="B487" i="8"/>
  <c r="N486" i="8"/>
  <c r="M486" i="8"/>
  <c r="L486" i="8"/>
  <c r="K486" i="8"/>
  <c r="J486" i="8"/>
  <c r="I486" i="8"/>
  <c r="H486" i="8"/>
  <c r="G486" i="8"/>
  <c r="F486" i="8"/>
  <c r="E486" i="8"/>
  <c r="D486" i="8"/>
  <c r="C486" i="8"/>
  <c r="B486" i="8"/>
  <c r="B490" i="8" s="1"/>
  <c r="N483" i="8"/>
  <c r="M483" i="8"/>
  <c r="L483" i="8"/>
  <c r="K483" i="8"/>
  <c r="J483" i="8"/>
  <c r="I483" i="8"/>
  <c r="H483" i="8"/>
  <c r="G483" i="8"/>
  <c r="F483" i="8"/>
  <c r="E483" i="8"/>
  <c r="D483" i="8"/>
  <c r="C483" i="8"/>
  <c r="B483" i="8"/>
  <c r="N482" i="8"/>
  <c r="M482" i="8"/>
  <c r="L482" i="8"/>
  <c r="K482" i="8"/>
  <c r="J482" i="8"/>
  <c r="I482" i="8"/>
  <c r="H482" i="8"/>
  <c r="G482" i="8"/>
  <c r="F482" i="8"/>
  <c r="E482" i="8"/>
  <c r="D482" i="8"/>
  <c r="C482" i="8"/>
  <c r="B482" i="8"/>
  <c r="N481" i="8"/>
  <c r="N484" i="8" s="1"/>
  <c r="M481" i="8"/>
  <c r="L481" i="8"/>
  <c r="K481" i="8"/>
  <c r="J481" i="8"/>
  <c r="I481" i="8"/>
  <c r="H481" i="8"/>
  <c r="G481" i="8"/>
  <c r="F481" i="8"/>
  <c r="E481" i="8"/>
  <c r="D481" i="8"/>
  <c r="C481" i="8"/>
  <c r="B481" i="8"/>
  <c r="N480" i="8"/>
  <c r="M480" i="8"/>
  <c r="L480" i="8"/>
  <c r="K480" i="8"/>
  <c r="J480" i="8"/>
  <c r="J484" i="8" s="1"/>
  <c r="I480" i="8"/>
  <c r="H480" i="8"/>
  <c r="G480" i="8"/>
  <c r="F480" i="8"/>
  <c r="E480" i="8"/>
  <c r="D480" i="8"/>
  <c r="C480" i="8"/>
  <c r="B480" i="8"/>
  <c r="N477" i="8"/>
  <c r="M477" i="8"/>
  <c r="L477" i="8"/>
  <c r="K477" i="8"/>
  <c r="J477" i="8"/>
  <c r="I477" i="8"/>
  <c r="H477" i="8"/>
  <c r="G477" i="8"/>
  <c r="F477" i="8"/>
  <c r="E477" i="8"/>
  <c r="D477" i="8"/>
  <c r="C477" i="8"/>
  <c r="B477" i="8"/>
  <c r="N476" i="8"/>
  <c r="M476" i="8"/>
  <c r="L476" i="8"/>
  <c r="K476" i="8"/>
  <c r="J476" i="8"/>
  <c r="I476" i="8"/>
  <c r="H476" i="8"/>
  <c r="G476" i="8"/>
  <c r="F476" i="8"/>
  <c r="E476" i="8"/>
  <c r="D476" i="8"/>
  <c r="C476" i="8"/>
  <c r="B476" i="8"/>
  <c r="N475" i="8"/>
  <c r="M475" i="8"/>
  <c r="L475" i="8"/>
  <c r="K475" i="8"/>
  <c r="J475" i="8"/>
  <c r="I475" i="8"/>
  <c r="H475" i="8"/>
  <c r="G475" i="8"/>
  <c r="F475" i="8"/>
  <c r="E475" i="8"/>
  <c r="D475" i="8"/>
  <c r="C475" i="8"/>
  <c r="B475" i="8"/>
  <c r="N474" i="8"/>
  <c r="M474" i="8"/>
  <c r="L474" i="8"/>
  <c r="K474" i="8"/>
  <c r="J474" i="8"/>
  <c r="I474" i="8"/>
  <c r="H474" i="8"/>
  <c r="G474" i="8"/>
  <c r="F474" i="8"/>
  <c r="E474" i="8"/>
  <c r="E478" i="8" s="1"/>
  <c r="D474" i="8"/>
  <c r="C474" i="8"/>
  <c r="B474" i="8"/>
  <c r="N471" i="8"/>
  <c r="M471" i="8"/>
  <c r="L471" i="8"/>
  <c r="K471" i="8"/>
  <c r="J471" i="8"/>
  <c r="I471" i="8"/>
  <c r="H471" i="8"/>
  <c r="G471" i="8"/>
  <c r="F471" i="8"/>
  <c r="E471" i="8"/>
  <c r="D471" i="8"/>
  <c r="C471" i="8"/>
  <c r="B471" i="8"/>
  <c r="N470" i="8"/>
  <c r="M470" i="8"/>
  <c r="L470" i="8"/>
  <c r="K470" i="8"/>
  <c r="J470" i="8"/>
  <c r="I470" i="8"/>
  <c r="H470" i="8"/>
  <c r="G470" i="8"/>
  <c r="F470" i="8"/>
  <c r="E470" i="8"/>
  <c r="D470" i="8"/>
  <c r="C470" i="8"/>
  <c r="B470" i="8"/>
  <c r="N469" i="8"/>
  <c r="M469" i="8"/>
  <c r="L469" i="8"/>
  <c r="K469" i="8"/>
  <c r="J469" i="8"/>
  <c r="I469" i="8"/>
  <c r="H469" i="8"/>
  <c r="G469" i="8"/>
  <c r="F469" i="8"/>
  <c r="E469" i="8"/>
  <c r="D469" i="8"/>
  <c r="C469" i="8"/>
  <c r="B469" i="8"/>
  <c r="N468" i="8"/>
  <c r="M468" i="8"/>
  <c r="M472" i="8" s="1"/>
  <c r="L468" i="8"/>
  <c r="L472" i="8" s="1"/>
  <c r="K468" i="8"/>
  <c r="J468" i="8"/>
  <c r="I468" i="8"/>
  <c r="H468" i="8"/>
  <c r="G468" i="8"/>
  <c r="F468" i="8"/>
  <c r="E468" i="8"/>
  <c r="D468" i="8"/>
  <c r="C468" i="8"/>
  <c r="B468" i="8"/>
  <c r="N464" i="8"/>
  <c r="M464" i="8"/>
  <c r="L464" i="8"/>
  <c r="L510" i="8" s="1"/>
  <c r="K464" i="8"/>
  <c r="K510" i="8" s="1"/>
  <c r="J464" i="8"/>
  <c r="J510" i="8" s="1"/>
  <c r="I464" i="8"/>
  <c r="I510" i="8" s="1"/>
  <c r="H464" i="8"/>
  <c r="H510" i="8" s="1"/>
  <c r="G464" i="8"/>
  <c r="G510" i="8" s="1"/>
  <c r="F464" i="8"/>
  <c r="F510" i="8" s="1"/>
  <c r="E464" i="8"/>
  <c r="E510" i="8" s="1"/>
  <c r="D464" i="8"/>
  <c r="D510" i="8" s="1"/>
  <c r="D550" i="8" s="1"/>
  <c r="C464" i="8"/>
  <c r="B464" i="8"/>
  <c r="N463" i="8"/>
  <c r="N509" i="8" s="1"/>
  <c r="M463" i="8"/>
  <c r="M509" i="8" s="1"/>
  <c r="L463" i="8"/>
  <c r="L509" i="8" s="1"/>
  <c r="K463" i="8"/>
  <c r="K509" i="8" s="1"/>
  <c r="J463" i="8"/>
  <c r="J509" i="8" s="1"/>
  <c r="I463" i="8"/>
  <c r="I509" i="8" s="1"/>
  <c r="H463" i="8"/>
  <c r="H509" i="8" s="1"/>
  <c r="G463" i="8"/>
  <c r="G509" i="8" s="1"/>
  <c r="F463" i="8"/>
  <c r="F509" i="8" s="1"/>
  <c r="F549" i="8" s="1"/>
  <c r="E463" i="8"/>
  <c r="D463" i="8"/>
  <c r="C463" i="8"/>
  <c r="B463" i="8"/>
  <c r="B509" i="8" s="1"/>
  <c r="B549" i="8" s="1"/>
  <c r="N462" i="8"/>
  <c r="M462" i="8"/>
  <c r="M508" i="8" s="1"/>
  <c r="L462" i="8"/>
  <c r="L508" i="8" s="1"/>
  <c r="K462" i="8"/>
  <c r="K508" i="8" s="1"/>
  <c r="J462" i="8"/>
  <c r="J508" i="8" s="1"/>
  <c r="I462" i="8"/>
  <c r="I508" i="8" s="1"/>
  <c r="H462" i="8"/>
  <c r="H508" i="8" s="1"/>
  <c r="H548" i="8" s="1"/>
  <c r="G462" i="8"/>
  <c r="F462" i="8"/>
  <c r="E462" i="8"/>
  <c r="D462" i="8"/>
  <c r="D508" i="8" s="1"/>
  <c r="D548" i="8" s="1"/>
  <c r="C462" i="8"/>
  <c r="C508" i="8" s="1"/>
  <c r="B462" i="8"/>
  <c r="B508" i="8" s="1"/>
  <c r="N461" i="8"/>
  <c r="N507" i="8" s="1"/>
  <c r="M461" i="8"/>
  <c r="M507" i="8" s="1"/>
  <c r="L461" i="8"/>
  <c r="L507" i="8" s="1"/>
  <c r="K461" i="8"/>
  <c r="K507" i="8" s="1"/>
  <c r="J461" i="8"/>
  <c r="J507" i="8" s="1"/>
  <c r="J547" i="8" s="1"/>
  <c r="I461" i="8"/>
  <c r="H461" i="8"/>
  <c r="G461" i="8"/>
  <c r="G465" i="8" s="1"/>
  <c r="G658" i="8" s="1"/>
  <c r="F461" i="8"/>
  <c r="E461" i="8"/>
  <c r="D461" i="8"/>
  <c r="C461" i="8"/>
  <c r="C507" i="8" s="1"/>
  <c r="B461" i="8"/>
  <c r="B507" i="8" s="1"/>
  <c r="N457" i="8"/>
  <c r="N648" i="8" s="1"/>
  <c r="N655" i="8" s="1"/>
  <c r="M457" i="8"/>
  <c r="M648" i="8" s="1"/>
  <c r="M655" i="8" s="1"/>
  <c r="L457" i="8"/>
  <c r="L648" i="8" s="1"/>
  <c r="L655" i="8" s="1"/>
  <c r="K457" i="8"/>
  <c r="K648" i="8" s="1"/>
  <c r="K655" i="8" s="1"/>
  <c r="J457" i="8"/>
  <c r="J648" i="8" s="1"/>
  <c r="J655" i="8" s="1"/>
  <c r="I457" i="8"/>
  <c r="I648" i="8" s="1"/>
  <c r="I655" i="8" s="1"/>
  <c r="H457" i="8"/>
  <c r="H648" i="8" s="1"/>
  <c r="H655" i="8" s="1"/>
  <c r="G457" i="8"/>
  <c r="G648" i="8" s="1"/>
  <c r="G655" i="8" s="1"/>
  <c r="F457" i="8"/>
  <c r="F648" i="8" s="1"/>
  <c r="F655" i="8" s="1"/>
  <c r="E457" i="8"/>
  <c r="E648" i="8" s="1"/>
  <c r="E655" i="8" s="1"/>
  <c r="D457" i="8"/>
  <c r="D648" i="8" s="1"/>
  <c r="D655" i="8" s="1"/>
  <c r="C457" i="8"/>
  <c r="C648" i="8" s="1"/>
  <c r="C655" i="8" s="1"/>
  <c r="B457" i="8"/>
  <c r="B648" i="8" s="1"/>
  <c r="B655" i="8" s="1"/>
  <c r="N456" i="8"/>
  <c r="M456" i="8"/>
  <c r="L456" i="8"/>
  <c r="K456" i="8"/>
  <c r="J456" i="8"/>
  <c r="I456" i="8"/>
  <c r="H456" i="8"/>
  <c r="G456" i="8"/>
  <c r="F456" i="8"/>
  <c r="E456" i="8"/>
  <c r="D456" i="8"/>
  <c r="C456" i="8"/>
  <c r="B456" i="8"/>
  <c r="N455" i="8"/>
  <c r="M455" i="8"/>
  <c r="L455" i="8"/>
  <c r="K455" i="8"/>
  <c r="J455" i="8"/>
  <c r="I455" i="8"/>
  <c r="H455" i="8"/>
  <c r="G455" i="8"/>
  <c r="F455" i="8"/>
  <c r="E455" i="8"/>
  <c r="D455" i="8"/>
  <c r="C455" i="8"/>
  <c r="B455" i="8"/>
  <c r="N454" i="8"/>
  <c r="M454" i="8"/>
  <c r="L454" i="8"/>
  <c r="K454" i="8"/>
  <c r="J454" i="8"/>
  <c r="I454" i="8"/>
  <c r="H454" i="8"/>
  <c r="G454" i="8"/>
  <c r="F454" i="8"/>
  <c r="E454" i="8"/>
  <c r="D454" i="8"/>
  <c r="C454" i="8"/>
  <c r="B454" i="8"/>
  <c r="N451" i="8"/>
  <c r="M451" i="8"/>
  <c r="L451" i="8"/>
  <c r="K451" i="8"/>
  <c r="J451" i="8"/>
  <c r="I451" i="8"/>
  <c r="H451" i="8"/>
  <c r="G451" i="8"/>
  <c r="F451" i="8"/>
  <c r="E451" i="8"/>
  <c r="D451" i="8"/>
  <c r="C451" i="8"/>
  <c r="B451" i="8"/>
  <c r="N450" i="8"/>
  <c r="M450" i="8"/>
  <c r="L450" i="8"/>
  <c r="K450" i="8"/>
  <c r="J450" i="8"/>
  <c r="I450" i="8"/>
  <c r="H450" i="8"/>
  <c r="G450" i="8"/>
  <c r="F450" i="8"/>
  <c r="E450" i="8"/>
  <c r="D450" i="8"/>
  <c r="C450" i="8"/>
  <c r="B450" i="8"/>
  <c r="N449" i="8"/>
  <c r="M449" i="8"/>
  <c r="L449" i="8"/>
  <c r="K449" i="8"/>
  <c r="J449" i="8"/>
  <c r="I449" i="8"/>
  <c r="H449" i="8"/>
  <c r="G449" i="8"/>
  <c r="F449" i="8"/>
  <c r="E449" i="8"/>
  <c r="D449" i="8"/>
  <c r="C449" i="8"/>
  <c r="B449" i="8"/>
  <c r="N448" i="8"/>
  <c r="M448" i="8"/>
  <c r="L448" i="8"/>
  <c r="K448" i="8"/>
  <c r="J448" i="8"/>
  <c r="I448" i="8"/>
  <c r="H448" i="8"/>
  <c r="G448" i="8"/>
  <c r="F448" i="8"/>
  <c r="E448" i="8"/>
  <c r="D448" i="8"/>
  <c r="C448" i="8"/>
  <c r="B448" i="8"/>
  <c r="N444" i="8"/>
  <c r="M444" i="8"/>
  <c r="L444" i="8"/>
  <c r="K444" i="8"/>
  <c r="J444" i="8"/>
  <c r="I444" i="8"/>
  <c r="H444" i="8"/>
  <c r="G444" i="8"/>
  <c r="F444" i="8"/>
  <c r="E444" i="8"/>
  <c r="D444" i="8"/>
  <c r="C444" i="8"/>
  <c r="B444" i="8"/>
  <c r="N443" i="8"/>
  <c r="M443" i="8"/>
  <c r="L443" i="8"/>
  <c r="K443" i="8"/>
  <c r="J443" i="8"/>
  <c r="I443" i="8"/>
  <c r="H443" i="8"/>
  <c r="G443" i="8"/>
  <c r="F443" i="8"/>
  <c r="E443" i="8"/>
  <c r="D443" i="8"/>
  <c r="C443" i="8"/>
  <c r="B443" i="8"/>
  <c r="N442" i="8"/>
  <c r="M442" i="8"/>
  <c r="L442" i="8"/>
  <c r="K442" i="8"/>
  <c r="J442" i="8"/>
  <c r="I442" i="8"/>
  <c r="H442" i="8"/>
  <c r="G442" i="8"/>
  <c r="F442" i="8"/>
  <c r="E442" i="8"/>
  <c r="D442" i="8"/>
  <c r="C442" i="8"/>
  <c r="B442" i="8"/>
  <c r="N441" i="8"/>
  <c r="M441" i="8"/>
  <c r="L441" i="8"/>
  <c r="K441" i="8"/>
  <c r="J441" i="8"/>
  <c r="I441" i="8"/>
  <c r="H441" i="8"/>
  <c r="G441" i="8"/>
  <c r="F441" i="8"/>
  <c r="E441" i="8"/>
  <c r="D441" i="8"/>
  <c r="C441" i="8"/>
  <c r="B441" i="8"/>
  <c r="N438" i="8"/>
  <c r="M438" i="8"/>
  <c r="L438" i="8"/>
  <c r="L439" i="8" s="1"/>
  <c r="K438" i="8"/>
  <c r="J438" i="8"/>
  <c r="I438" i="8"/>
  <c r="H438" i="8"/>
  <c r="G438" i="8"/>
  <c r="F438" i="8"/>
  <c r="E438" i="8"/>
  <c r="D438" i="8"/>
  <c r="C438" i="8"/>
  <c r="B438" i="8"/>
  <c r="N437" i="8"/>
  <c r="M437" i="8"/>
  <c r="L437" i="8"/>
  <c r="K437" i="8"/>
  <c r="J437" i="8"/>
  <c r="I437" i="8"/>
  <c r="H437" i="8"/>
  <c r="G437" i="8"/>
  <c r="F437" i="8"/>
  <c r="E437" i="8"/>
  <c r="D437" i="8"/>
  <c r="C437" i="8"/>
  <c r="B437" i="8"/>
  <c r="N436" i="8"/>
  <c r="M436" i="8"/>
  <c r="L436" i="8"/>
  <c r="K436" i="8"/>
  <c r="J436" i="8"/>
  <c r="I436" i="8"/>
  <c r="H436" i="8"/>
  <c r="G436" i="8"/>
  <c r="F436" i="8"/>
  <c r="E436" i="8"/>
  <c r="D436" i="8"/>
  <c r="C436" i="8"/>
  <c r="B436" i="8"/>
  <c r="N435" i="8"/>
  <c r="M435" i="8"/>
  <c r="L435" i="8"/>
  <c r="K435" i="8"/>
  <c r="J435" i="8"/>
  <c r="I435" i="8"/>
  <c r="H435" i="8"/>
  <c r="G435" i="8"/>
  <c r="F435" i="8"/>
  <c r="E435" i="8"/>
  <c r="D435" i="8"/>
  <c r="C435" i="8"/>
  <c r="B435" i="8"/>
  <c r="I432" i="8"/>
  <c r="I639" i="8" s="1"/>
  <c r="H432" i="8"/>
  <c r="G432" i="8"/>
  <c r="F432" i="8"/>
  <c r="E432" i="8"/>
  <c r="D432" i="8"/>
  <c r="C432" i="8"/>
  <c r="C433" i="8" s="1"/>
  <c r="B432" i="8"/>
  <c r="B433" i="8" s="1"/>
  <c r="J431" i="8"/>
  <c r="I431" i="8"/>
  <c r="H431" i="8"/>
  <c r="G431" i="8"/>
  <c r="F431" i="8"/>
  <c r="E431" i="8"/>
  <c r="D431" i="8"/>
  <c r="C431" i="8"/>
  <c r="B431" i="8"/>
  <c r="J430" i="8"/>
  <c r="I430" i="8"/>
  <c r="H430" i="8"/>
  <c r="G430" i="8"/>
  <c r="F430" i="8"/>
  <c r="E430" i="8"/>
  <c r="D430" i="8"/>
  <c r="C430" i="8"/>
  <c r="B430" i="8"/>
  <c r="J429" i="8"/>
  <c r="I429" i="8"/>
  <c r="H429" i="8"/>
  <c r="G429" i="8"/>
  <c r="F429" i="8"/>
  <c r="E429" i="8"/>
  <c r="D429" i="8"/>
  <c r="C429" i="8"/>
  <c r="B429" i="8"/>
  <c r="I426" i="8"/>
  <c r="H426" i="8"/>
  <c r="G426" i="8"/>
  <c r="F426" i="8"/>
  <c r="E426" i="8"/>
  <c r="D426" i="8"/>
  <c r="C426" i="8"/>
  <c r="B426" i="8"/>
  <c r="J425" i="8"/>
  <c r="I425" i="8"/>
  <c r="H425" i="8"/>
  <c r="G425" i="8"/>
  <c r="F425" i="8"/>
  <c r="E425" i="8"/>
  <c r="D425" i="8"/>
  <c r="C425" i="8"/>
  <c r="B425" i="8"/>
  <c r="J424" i="8"/>
  <c r="I424" i="8"/>
  <c r="H424" i="8"/>
  <c r="G424" i="8"/>
  <c r="F424" i="8"/>
  <c r="E424" i="8"/>
  <c r="D424" i="8"/>
  <c r="C424" i="8"/>
  <c r="B424" i="8"/>
  <c r="J423" i="8"/>
  <c r="I423" i="8"/>
  <c r="H423" i="8"/>
  <c r="G423" i="8"/>
  <c r="F423" i="8"/>
  <c r="E423" i="8"/>
  <c r="D423" i="8"/>
  <c r="C423" i="8"/>
  <c r="B423" i="8"/>
  <c r="I420" i="8"/>
  <c r="H420" i="8"/>
  <c r="G420" i="8"/>
  <c r="F420" i="8"/>
  <c r="E420" i="8"/>
  <c r="D420" i="8"/>
  <c r="C420" i="8"/>
  <c r="B420" i="8"/>
  <c r="J419" i="8"/>
  <c r="I419" i="8"/>
  <c r="H419" i="8"/>
  <c r="G419" i="8"/>
  <c r="F419" i="8"/>
  <c r="E419" i="8"/>
  <c r="D419" i="8"/>
  <c r="C419" i="8"/>
  <c r="B419" i="8"/>
  <c r="J418" i="8"/>
  <c r="I418" i="8"/>
  <c r="H418" i="8"/>
  <c r="G418" i="8"/>
  <c r="F418" i="8"/>
  <c r="E418" i="8"/>
  <c r="D418" i="8"/>
  <c r="C418" i="8"/>
  <c r="B418" i="8"/>
  <c r="J417" i="8"/>
  <c r="I417" i="8"/>
  <c r="H417" i="8"/>
  <c r="G417" i="8"/>
  <c r="F417" i="8"/>
  <c r="E417" i="8"/>
  <c r="D417" i="8"/>
  <c r="C417" i="8"/>
  <c r="B417" i="8"/>
  <c r="N414" i="8"/>
  <c r="M414" i="8"/>
  <c r="L414" i="8"/>
  <c r="K414" i="8"/>
  <c r="J414" i="8"/>
  <c r="I414" i="8"/>
  <c r="H414" i="8"/>
  <c r="G414" i="8"/>
  <c r="F414" i="8"/>
  <c r="E414" i="8"/>
  <c r="D414" i="8"/>
  <c r="C414" i="8"/>
  <c r="C415" i="8" s="1"/>
  <c r="B414" i="8"/>
  <c r="N413" i="8"/>
  <c r="M413" i="8"/>
  <c r="L413" i="8"/>
  <c r="K413" i="8"/>
  <c r="J413" i="8"/>
  <c r="I413" i="8"/>
  <c r="H413" i="8"/>
  <c r="G413" i="8"/>
  <c r="F413" i="8"/>
  <c r="E413" i="8"/>
  <c r="D413" i="8"/>
  <c r="C413" i="8"/>
  <c r="B413" i="8"/>
  <c r="N412" i="8"/>
  <c r="M412" i="8"/>
  <c r="L412" i="8"/>
  <c r="K412" i="8"/>
  <c r="J412" i="8"/>
  <c r="I412" i="8"/>
  <c r="H412" i="8"/>
  <c r="G412" i="8"/>
  <c r="F412" i="8"/>
  <c r="E412" i="8"/>
  <c r="D412" i="8"/>
  <c r="C412" i="8"/>
  <c r="B412" i="8"/>
  <c r="N411" i="8"/>
  <c r="M411" i="8"/>
  <c r="L411" i="8"/>
  <c r="K411" i="8"/>
  <c r="J411" i="8"/>
  <c r="I411" i="8"/>
  <c r="H411" i="8"/>
  <c r="G411" i="8"/>
  <c r="F411" i="8"/>
  <c r="E411" i="8"/>
  <c r="D411" i="8"/>
  <c r="C411" i="8"/>
  <c r="B411" i="8"/>
  <c r="N408" i="8"/>
  <c r="M408" i="8"/>
  <c r="L408" i="8"/>
  <c r="K408" i="8"/>
  <c r="J408" i="8"/>
  <c r="I408" i="8"/>
  <c r="H408" i="8"/>
  <c r="G408" i="8"/>
  <c r="F408" i="8"/>
  <c r="E408" i="8"/>
  <c r="D408" i="8"/>
  <c r="C408" i="8"/>
  <c r="B408" i="8"/>
  <c r="N407" i="8"/>
  <c r="M407" i="8"/>
  <c r="L407" i="8"/>
  <c r="K407" i="8"/>
  <c r="J407" i="8"/>
  <c r="I407" i="8"/>
  <c r="H407" i="8"/>
  <c r="G407" i="8"/>
  <c r="F407" i="8"/>
  <c r="E407" i="8"/>
  <c r="D407" i="8"/>
  <c r="C407" i="8"/>
  <c r="B407" i="8"/>
  <c r="N406" i="8"/>
  <c r="M406" i="8"/>
  <c r="L406" i="8"/>
  <c r="K406" i="8"/>
  <c r="J406" i="8"/>
  <c r="I406" i="8"/>
  <c r="H406" i="8"/>
  <c r="G406" i="8"/>
  <c r="F406" i="8"/>
  <c r="E406" i="8"/>
  <c r="D406" i="8"/>
  <c r="C406" i="8"/>
  <c r="B406" i="8"/>
  <c r="N405" i="8"/>
  <c r="M405" i="8"/>
  <c r="L405" i="8"/>
  <c r="K405" i="8"/>
  <c r="J405" i="8"/>
  <c r="I405" i="8"/>
  <c r="H405" i="8"/>
  <c r="G405" i="8"/>
  <c r="F405" i="8"/>
  <c r="E405" i="8"/>
  <c r="D405" i="8"/>
  <c r="C405" i="8"/>
  <c r="B405" i="8"/>
  <c r="N402" i="8"/>
  <c r="M402" i="8"/>
  <c r="M445" i="8" s="1"/>
  <c r="L402" i="8"/>
  <c r="K402" i="8"/>
  <c r="K439" i="8" s="1"/>
  <c r="J402" i="8"/>
  <c r="I402" i="8"/>
  <c r="I445" i="8" s="1"/>
  <c r="H402" i="8"/>
  <c r="G402" i="8"/>
  <c r="G427" i="8" s="1"/>
  <c r="F402" i="8"/>
  <c r="F445" i="8" s="1"/>
  <c r="E402" i="8"/>
  <c r="E458" i="8" s="1"/>
  <c r="D402" i="8"/>
  <c r="D427" i="8" s="1"/>
  <c r="C402" i="8"/>
  <c r="C452" i="8" s="1"/>
  <c r="B402" i="8"/>
  <c r="N401" i="8"/>
  <c r="M401" i="8"/>
  <c r="L401" i="8"/>
  <c r="K401" i="8"/>
  <c r="J401" i="8"/>
  <c r="I401" i="8"/>
  <c r="H401" i="8"/>
  <c r="G401" i="8"/>
  <c r="F401" i="8"/>
  <c r="E401" i="8"/>
  <c r="D401" i="8"/>
  <c r="C401" i="8"/>
  <c r="B401" i="8"/>
  <c r="N400" i="8"/>
  <c r="M400" i="8"/>
  <c r="L400" i="8"/>
  <c r="K400" i="8"/>
  <c r="J400" i="8"/>
  <c r="I400" i="8"/>
  <c r="H400" i="8"/>
  <c r="G400" i="8"/>
  <c r="F400" i="8"/>
  <c r="E400" i="8"/>
  <c r="D400" i="8"/>
  <c r="C400" i="8"/>
  <c r="B400" i="8"/>
  <c r="N399" i="8"/>
  <c r="M399" i="8"/>
  <c r="L399" i="8"/>
  <c r="K399" i="8"/>
  <c r="J399" i="8"/>
  <c r="I399" i="8"/>
  <c r="H399" i="8"/>
  <c r="G399" i="8"/>
  <c r="F399" i="8"/>
  <c r="E399" i="8"/>
  <c r="D399" i="8"/>
  <c r="C399" i="8"/>
  <c r="B399" i="8"/>
  <c r="N396" i="8"/>
  <c r="N397" i="8" s="1"/>
  <c r="M396" i="8"/>
  <c r="M397" i="8" s="1"/>
  <c r="L396" i="8"/>
  <c r="L397" i="8" s="1"/>
  <c r="K396" i="8"/>
  <c r="J396" i="8"/>
  <c r="I396" i="8"/>
  <c r="H396" i="8"/>
  <c r="G396" i="8"/>
  <c r="F396" i="8"/>
  <c r="E396" i="8"/>
  <c r="E397" i="8" s="1"/>
  <c r="D396" i="8"/>
  <c r="C396" i="8"/>
  <c r="B396" i="8"/>
  <c r="B397" i="8" s="1"/>
  <c r="N395" i="8"/>
  <c r="M395" i="8"/>
  <c r="L395" i="8"/>
  <c r="K395" i="8"/>
  <c r="J395" i="8"/>
  <c r="I395" i="8"/>
  <c r="H395" i="8"/>
  <c r="G395" i="8"/>
  <c r="F395" i="8"/>
  <c r="E395" i="8"/>
  <c r="D395" i="8"/>
  <c r="C395" i="8"/>
  <c r="B395" i="8"/>
  <c r="N394" i="8"/>
  <c r="M394" i="8"/>
  <c r="L394" i="8"/>
  <c r="K394" i="8"/>
  <c r="J394" i="8"/>
  <c r="I394" i="8"/>
  <c r="H394" i="8"/>
  <c r="G394" i="8"/>
  <c r="F394" i="8"/>
  <c r="E394" i="8"/>
  <c r="D394" i="8"/>
  <c r="C394" i="8"/>
  <c r="B394" i="8"/>
  <c r="N393" i="8"/>
  <c r="M393" i="8"/>
  <c r="L393" i="8"/>
  <c r="K393" i="8"/>
  <c r="J393" i="8"/>
  <c r="I393" i="8"/>
  <c r="H393" i="8"/>
  <c r="G393" i="8"/>
  <c r="F393" i="8"/>
  <c r="E393" i="8"/>
  <c r="D393" i="8"/>
  <c r="C393" i="8"/>
  <c r="B393" i="8"/>
  <c r="N390" i="8"/>
  <c r="M390" i="8"/>
  <c r="L390" i="8"/>
  <c r="K390" i="8"/>
  <c r="K391" i="8" s="1"/>
  <c r="J390" i="8"/>
  <c r="J391" i="8" s="1"/>
  <c r="I390" i="8"/>
  <c r="H390" i="8"/>
  <c r="H391" i="8" s="1"/>
  <c r="G390" i="8"/>
  <c r="F390" i="8"/>
  <c r="E390" i="8"/>
  <c r="D390" i="8"/>
  <c r="C390" i="8"/>
  <c r="C391" i="8" s="1"/>
  <c r="B390" i="8"/>
  <c r="N389" i="8"/>
  <c r="M389" i="8"/>
  <c r="L389" i="8"/>
  <c r="K389" i="8"/>
  <c r="J389" i="8"/>
  <c r="I389" i="8"/>
  <c r="H389" i="8"/>
  <c r="G389" i="8"/>
  <c r="F389" i="8"/>
  <c r="E389" i="8"/>
  <c r="D389" i="8"/>
  <c r="C389" i="8"/>
  <c r="B389" i="8"/>
  <c r="N388" i="8"/>
  <c r="M388" i="8"/>
  <c r="L388" i="8"/>
  <c r="K388" i="8"/>
  <c r="J388" i="8"/>
  <c r="I388" i="8"/>
  <c r="H388" i="8"/>
  <c r="G388" i="8"/>
  <c r="F388" i="8"/>
  <c r="E388" i="8"/>
  <c r="D388" i="8"/>
  <c r="C388" i="8"/>
  <c r="B388" i="8"/>
  <c r="N387" i="8"/>
  <c r="M387" i="8"/>
  <c r="L387" i="8"/>
  <c r="K387" i="8"/>
  <c r="J387" i="8"/>
  <c r="I387" i="8"/>
  <c r="H387" i="8"/>
  <c r="G387" i="8"/>
  <c r="F387" i="8"/>
  <c r="E387" i="8"/>
  <c r="D387" i="8"/>
  <c r="C387" i="8"/>
  <c r="B387" i="8"/>
  <c r="C385" i="8"/>
  <c r="N384" i="8"/>
  <c r="M384" i="8"/>
  <c r="L384" i="8"/>
  <c r="K384" i="8"/>
  <c r="J384" i="8"/>
  <c r="J385" i="8" s="1"/>
  <c r="I384" i="8"/>
  <c r="I385" i="8" s="1"/>
  <c r="H384" i="8"/>
  <c r="H385" i="8" s="1"/>
  <c r="G384" i="8"/>
  <c r="F384" i="8"/>
  <c r="F385" i="8" s="1"/>
  <c r="E384" i="8"/>
  <c r="E385" i="8" s="1"/>
  <c r="D384" i="8"/>
  <c r="C384" i="8"/>
  <c r="B384" i="8"/>
  <c r="N383" i="8"/>
  <c r="M383" i="8"/>
  <c r="L383" i="8"/>
  <c r="K383" i="8"/>
  <c r="J383" i="8"/>
  <c r="I383" i="8"/>
  <c r="H383" i="8"/>
  <c r="G383" i="8"/>
  <c r="F383" i="8"/>
  <c r="E383" i="8"/>
  <c r="D383" i="8"/>
  <c r="C383" i="8"/>
  <c r="B383" i="8"/>
  <c r="N382" i="8"/>
  <c r="M382" i="8"/>
  <c r="L382" i="8"/>
  <c r="K382" i="8"/>
  <c r="J382" i="8"/>
  <c r="I382" i="8"/>
  <c r="H382" i="8"/>
  <c r="G382" i="8"/>
  <c r="F382" i="8"/>
  <c r="E382" i="8"/>
  <c r="D382" i="8"/>
  <c r="C382" i="8"/>
  <c r="B382" i="8"/>
  <c r="N381" i="8"/>
  <c r="M381" i="8"/>
  <c r="L381" i="8"/>
  <c r="K381" i="8"/>
  <c r="J381" i="8"/>
  <c r="I381" i="8"/>
  <c r="H381" i="8"/>
  <c r="G381" i="8"/>
  <c r="F381" i="8"/>
  <c r="E381" i="8"/>
  <c r="D381" i="8"/>
  <c r="C381" i="8"/>
  <c r="B381" i="8"/>
  <c r="M379" i="8"/>
  <c r="N378" i="8"/>
  <c r="M378" i="8"/>
  <c r="M636" i="8" s="1"/>
  <c r="L378" i="8"/>
  <c r="K378" i="8"/>
  <c r="J378" i="8"/>
  <c r="I378" i="8"/>
  <c r="H378" i="8"/>
  <c r="G378" i="8"/>
  <c r="F378" i="8"/>
  <c r="F379" i="8" s="1"/>
  <c r="E378" i="8"/>
  <c r="E379" i="8" s="1"/>
  <c r="D378" i="8"/>
  <c r="D379" i="8" s="1"/>
  <c r="C378" i="8"/>
  <c r="B378" i="8"/>
  <c r="N377" i="8"/>
  <c r="M377" i="8"/>
  <c r="L377" i="8"/>
  <c r="K377" i="8"/>
  <c r="J377" i="8"/>
  <c r="I377" i="8"/>
  <c r="H377" i="8"/>
  <c r="G377" i="8"/>
  <c r="F377" i="8"/>
  <c r="E377" i="8"/>
  <c r="D377" i="8"/>
  <c r="C377" i="8"/>
  <c r="B377" i="8"/>
  <c r="N376" i="8"/>
  <c r="M376" i="8"/>
  <c r="L376" i="8"/>
  <c r="K376" i="8"/>
  <c r="J376" i="8"/>
  <c r="I376" i="8"/>
  <c r="H376" i="8"/>
  <c r="G376" i="8"/>
  <c r="F376" i="8"/>
  <c r="E376" i="8"/>
  <c r="D376" i="8"/>
  <c r="C376" i="8"/>
  <c r="B376" i="8"/>
  <c r="N375" i="8"/>
  <c r="M375" i="8"/>
  <c r="L375" i="8"/>
  <c r="K375" i="8"/>
  <c r="J375" i="8"/>
  <c r="I375" i="8"/>
  <c r="H375" i="8"/>
  <c r="G375" i="8"/>
  <c r="F375" i="8"/>
  <c r="E375" i="8"/>
  <c r="D375" i="8"/>
  <c r="C375" i="8"/>
  <c r="B375" i="8"/>
  <c r="N372" i="8"/>
  <c r="N373" i="8" s="1"/>
  <c r="M372" i="8"/>
  <c r="M373" i="8" s="1"/>
  <c r="L372" i="8"/>
  <c r="L373" i="8" s="1"/>
  <c r="K372" i="8"/>
  <c r="K373" i="8" s="1"/>
  <c r="J372" i="8"/>
  <c r="J373" i="8" s="1"/>
  <c r="I372" i="8"/>
  <c r="H372" i="8"/>
  <c r="H373" i="8" s="1"/>
  <c r="G372" i="8"/>
  <c r="F372" i="8"/>
  <c r="F373" i="8" s="1"/>
  <c r="E372" i="8"/>
  <c r="E373" i="8" s="1"/>
  <c r="D372" i="8"/>
  <c r="D373" i="8" s="1"/>
  <c r="C372" i="8"/>
  <c r="C373" i="8" s="1"/>
  <c r="B372" i="8"/>
  <c r="B373" i="8" s="1"/>
  <c r="N371" i="8"/>
  <c r="M371" i="8"/>
  <c r="L371" i="8"/>
  <c r="K371" i="8"/>
  <c r="J371" i="8"/>
  <c r="I371" i="8"/>
  <c r="H371" i="8"/>
  <c r="G371" i="8"/>
  <c r="F371" i="8"/>
  <c r="E371" i="8"/>
  <c r="D371" i="8"/>
  <c r="C371" i="8"/>
  <c r="B371" i="8"/>
  <c r="N370" i="8"/>
  <c r="M370" i="8"/>
  <c r="L370" i="8"/>
  <c r="K370" i="8"/>
  <c r="J370" i="8"/>
  <c r="I370" i="8"/>
  <c r="H370" i="8"/>
  <c r="G370" i="8"/>
  <c r="F370" i="8"/>
  <c r="E370" i="8"/>
  <c r="D370" i="8"/>
  <c r="C370" i="8"/>
  <c r="B370" i="8"/>
  <c r="N369" i="8"/>
  <c r="M369" i="8"/>
  <c r="L369" i="8"/>
  <c r="K369" i="8"/>
  <c r="J369" i="8"/>
  <c r="I369" i="8"/>
  <c r="H369" i="8"/>
  <c r="G369" i="8"/>
  <c r="F369" i="8"/>
  <c r="E369" i="8"/>
  <c r="D369" i="8"/>
  <c r="C369" i="8"/>
  <c r="B369" i="8"/>
  <c r="N366" i="8"/>
  <c r="N367" i="8" s="1"/>
  <c r="M366" i="8"/>
  <c r="L366" i="8"/>
  <c r="L367" i="8" s="1"/>
  <c r="K366" i="8"/>
  <c r="K367" i="8" s="1"/>
  <c r="J366" i="8"/>
  <c r="J367" i="8" s="1"/>
  <c r="I366" i="8"/>
  <c r="H366" i="8"/>
  <c r="H367" i="8" s="1"/>
  <c r="G366" i="8"/>
  <c r="F366" i="8"/>
  <c r="F367" i="8" s="1"/>
  <c r="E366" i="8"/>
  <c r="E367" i="8" s="1"/>
  <c r="D366" i="8"/>
  <c r="C366" i="8"/>
  <c r="B366" i="8"/>
  <c r="B367" i="8" s="1"/>
  <c r="N365" i="8"/>
  <c r="M365" i="8"/>
  <c r="L365" i="8"/>
  <c r="K365" i="8"/>
  <c r="J365" i="8"/>
  <c r="I365" i="8"/>
  <c r="H365" i="8"/>
  <c r="G365" i="8"/>
  <c r="F365" i="8"/>
  <c r="E365" i="8"/>
  <c r="D365" i="8"/>
  <c r="C365" i="8"/>
  <c r="B365" i="8"/>
  <c r="N364" i="8"/>
  <c r="M364" i="8"/>
  <c r="L364" i="8"/>
  <c r="K364" i="8"/>
  <c r="J364" i="8"/>
  <c r="I364" i="8"/>
  <c r="H364" i="8"/>
  <c r="G364" i="8"/>
  <c r="F364" i="8"/>
  <c r="E364" i="8"/>
  <c r="D364" i="8"/>
  <c r="C364" i="8"/>
  <c r="B364" i="8"/>
  <c r="N363" i="8"/>
  <c r="M363" i="8"/>
  <c r="L363" i="8"/>
  <c r="K363" i="8"/>
  <c r="J363" i="8"/>
  <c r="I363" i="8"/>
  <c r="H363" i="8"/>
  <c r="G363" i="8"/>
  <c r="F363" i="8"/>
  <c r="E363" i="8"/>
  <c r="D363" i="8"/>
  <c r="C363" i="8"/>
  <c r="B363" i="8"/>
  <c r="N360" i="8"/>
  <c r="N361" i="8" s="1"/>
  <c r="M360" i="8"/>
  <c r="L360" i="8"/>
  <c r="K360" i="8"/>
  <c r="J360" i="8"/>
  <c r="J361" i="8" s="1"/>
  <c r="I360" i="8"/>
  <c r="H360" i="8"/>
  <c r="H361" i="8" s="1"/>
  <c r="G360" i="8"/>
  <c r="G361" i="8" s="1"/>
  <c r="F360" i="8"/>
  <c r="F361" i="8" s="1"/>
  <c r="E360" i="8"/>
  <c r="E361" i="8" s="1"/>
  <c r="D360" i="8"/>
  <c r="D361" i="8" s="1"/>
  <c r="C360" i="8"/>
  <c r="C361" i="8" s="1"/>
  <c r="B360" i="8"/>
  <c r="B361" i="8" s="1"/>
  <c r="N359" i="8"/>
  <c r="M359" i="8"/>
  <c r="L359" i="8"/>
  <c r="K359" i="8"/>
  <c r="J359" i="8"/>
  <c r="I359" i="8"/>
  <c r="H359" i="8"/>
  <c r="G359" i="8"/>
  <c r="F359" i="8"/>
  <c r="E359" i="8"/>
  <c r="D359" i="8"/>
  <c r="C359" i="8"/>
  <c r="B359" i="8"/>
  <c r="N358" i="8"/>
  <c r="M358" i="8"/>
  <c r="L358" i="8"/>
  <c r="K358" i="8"/>
  <c r="J358" i="8"/>
  <c r="I358" i="8"/>
  <c r="H358" i="8"/>
  <c r="G358" i="8"/>
  <c r="F358" i="8"/>
  <c r="E358" i="8"/>
  <c r="D358" i="8"/>
  <c r="C358" i="8"/>
  <c r="B358" i="8"/>
  <c r="N357" i="8"/>
  <c r="M357" i="8"/>
  <c r="L357" i="8"/>
  <c r="K357" i="8"/>
  <c r="J357" i="8"/>
  <c r="I357" i="8"/>
  <c r="H357" i="8"/>
  <c r="G357" i="8"/>
  <c r="F357" i="8"/>
  <c r="E357" i="8"/>
  <c r="D357" i="8"/>
  <c r="C357" i="8"/>
  <c r="B357" i="8"/>
  <c r="H355" i="8"/>
  <c r="N354" i="8"/>
  <c r="N355" i="8" s="1"/>
  <c r="M354" i="8"/>
  <c r="L354" i="8"/>
  <c r="L355" i="8" s="1"/>
  <c r="K354" i="8"/>
  <c r="K355" i="8" s="1"/>
  <c r="J354" i="8"/>
  <c r="J355" i="8" s="1"/>
  <c r="I354" i="8"/>
  <c r="H354" i="8"/>
  <c r="G354" i="8"/>
  <c r="F354" i="8"/>
  <c r="F355" i="8" s="1"/>
  <c r="E354" i="8"/>
  <c r="E355" i="8" s="1"/>
  <c r="D354" i="8"/>
  <c r="D355" i="8" s="1"/>
  <c r="C354" i="8"/>
  <c r="C355" i="8" s="1"/>
  <c r="B354" i="8"/>
  <c r="B355" i="8" s="1"/>
  <c r="N353" i="8"/>
  <c r="M353" i="8"/>
  <c r="L353" i="8"/>
  <c r="K353" i="8"/>
  <c r="J353" i="8"/>
  <c r="I353" i="8"/>
  <c r="H353" i="8"/>
  <c r="G353" i="8"/>
  <c r="F353" i="8"/>
  <c r="E353" i="8"/>
  <c r="D353" i="8"/>
  <c r="C353" i="8"/>
  <c r="B353" i="8"/>
  <c r="N352" i="8"/>
  <c r="M352" i="8"/>
  <c r="L352" i="8"/>
  <c r="K352" i="8"/>
  <c r="J352" i="8"/>
  <c r="I352" i="8"/>
  <c r="H352" i="8"/>
  <c r="G352" i="8"/>
  <c r="F352" i="8"/>
  <c r="E352" i="8"/>
  <c r="D352" i="8"/>
  <c r="C352" i="8"/>
  <c r="B352" i="8"/>
  <c r="N351" i="8"/>
  <c r="M351" i="8"/>
  <c r="L351" i="8"/>
  <c r="K351" i="8"/>
  <c r="J351" i="8"/>
  <c r="I351" i="8"/>
  <c r="H351" i="8"/>
  <c r="G351" i="8"/>
  <c r="F351" i="8"/>
  <c r="E351" i="8"/>
  <c r="D351" i="8"/>
  <c r="C351" i="8"/>
  <c r="B351" i="8"/>
  <c r="BL213" i="8"/>
  <c r="BL215" i="8" s="1"/>
  <c r="BK213" i="8"/>
  <c r="BK215" i="8" s="1"/>
  <c r="BJ213" i="8"/>
  <c r="BJ215" i="8" s="1"/>
  <c r="BI213" i="8"/>
  <c r="BI215" i="8" s="1"/>
  <c r="BH213" i="8"/>
  <c r="BH215" i="8" s="1"/>
  <c r="BG213" i="8"/>
  <c r="BG215" i="8" s="1"/>
  <c r="BF213" i="8"/>
  <c r="BF215" i="8" s="1"/>
  <c r="BE213" i="8"/>
  <c r="BE215" i="8" s="1"/>
  <c r="BD213" i="8"/>
  <c r="BD215" i="8" s="1"/>
  <c r="BC213" i="8"/>
  <c r="BC215" i="8" s="1"/>
  <c r="BB213" i="8"/>
  <c r="BB215" i="8" s="1"/>
  <c r="BA213" i="8"/>
  <c r="BA215" i="8" s="1"/>
  <c r="AZ213" i="8"/>
  <c r="AZ215" i="8" s="1"/>
  <c r="AY213" i="8"/>
  <c r="AY215" i="8" s="1"/>
  <c r="AX213" i="8"/>
  <c r="AX215" i="8" s="1"/>
  <c r="AW213" i="8"/>
  <c r="AW215" i="8" s="1"/>
  <c r="AV213" i="8"/>
  <c r="AV215" i="8" s="1"/>
  <c r="AU213" i="8"/>
  <c r="AU215" i="8" s="1"/>
  <c r="AT213" i="8"/>
  <c r="AT215" i="8" s="1"/>
  <c r="AS213" i="8"/>
  <c r="AS215" i="8" s="1"/>
  <c r="AR213" i="8"/>
  <c r="AR215" i="8" s="1"/>
  <c r="AQ213" i="8"/>
  <c r="AQ215" i="8" s="1"/>
  <c r="AP213" i="8"/>
  <c r="AP215" i="8" s="1"/>
  <c r="AO213" i="8"/>
  <c r="AO215" i="8" s="1"/>
  <c r="AN213" i="8"/>
  <c r="AN215" i="8" s="1"/>
  <c r="AM213" i="8"/>
  <c r="AM215" i="8" s="1"/>
  <c r="AL213" i="8"/>
  <c r="AL215" i="8" s="1"/>
  <c r="AK213" i="8"/>
  <c r="AK215" i="8" s="1"/>
  <c r="AJ213" i="8"/>
  <c r="AJ215" i="8" s="1"/>
  <c r="AI213" i="8"/>
  <c r="AI215" i="8" s="1"/>
  <c r="AH213" i="8"/>
  <c r="AH215" i="8" s="1"/>
  <c r="AG213" i="8"/>
  <c r="AG215" i="8" s="1"/>
  <c r="AF213" i="8"/>
  <c r="AF215" i="8" s="1"/>
  <c r="AE213" i="8"/>
  <c r="AE215" i="8" s="1"/>
  <c r="AD213" i="8"/>
  <c r="AD215" i="8" s="1"/>
  <c r="AC213" i="8"/>
  <c r="AC215" i="8" s="1"/>
  <c r="AB213" i="8"/>
  <c r="AB215" i="8" s="1"/>
  <c r="AA213" i="8"/>
  <c r="AA215" i="8" s="1"/>
  <c r="Z213" i="8"/>
  <c r="Z215" i="8" s="1"/>
  <c r="Y213" i="8"/>
  <c r="Y215" i="8" s="1"/>
  <c r="X213" i="8"/>
  <c r="X215" i="8" s="1"/>
  <c r="W213" i="8"/>
  <c r="W215" i="8" s="1"/>
  <c r="V213" i="8"/>
  <c r="V215" i="8" s="1"/>
  <c r="U213" i="8"/>
  <c r="U215" i="8" s="1"/>
  <c r="J543" i="8" s="1"/>
  <c r="T213" i="8"/>
  <c r="T215" i="8" s="1"/>
  <c r="K540" i="8" s="1"/>
  <c r="S213" i="8"/>
  <c r="S215" i="8" s="1"/>
  <c r="K541" i="8" s="1"/>
  <c r="R213" i="8"/>
  <c r="R215" i="8" s="1"/>
  <c r="K542" i="8" s="1"/>
  <c r="Q213" i="8"/>
  <c r="Q215" i="8" s="1"/>
  <c r="K543" i="8" s="1"/>
  <c r="P213" i="8"/>
  <c r="P215" i="8" s="1"/>
  <c r="L540" i="8" s="1"/>
  <c r="O213" i="8"/>
  <c r="O215" i="8" s="1"/>
  <c r="L541" i="8" s="1"/>
  <c r="N213" i="8"/>
  <c r="N215" i="8" s="1"/>
  <c r="L542" i="8" s="1"/>
  <c r="M213" i="8"/>
  <c r="M215" i="8" s="1"/>
  <c r="L543" i="8" s="1"/>
  <c r="L213" i="8"/>
  <c r="L215" i="8" s="1"/>
  <c r="M540" i="8" s="1"/>
  <c r="K213" i="8"/>
  <c r="K215" i="8" s="1"/>
  <c r="M541" i="8" s="1"/>
  <c r="J213" i="8"/>
  <c r="J215" i="8" s="1"/>
  <c r="M542" i="8" s="1"/>
  <c r="I213" i="8"/>
  <c r="I215" i="8" s="1"/>
  <c r="M543" i="8" s="1"/>
  <c r="H213" i="8"/>
  <c r="H215" i="8" s="1"/>
  <c r="N540" i="8" s="1"/>
  <c r="G213" i="8"/>
  <c r="G215" i="8" s="1"/>
  <c r="N541" i="8" s="1"/>
  <c r="F213" i="8"/>
  <c r="F215" i="8" s="1"/>
  <c r="N542" i="8" s="1"/>
  <c r="E213" i="8"/>
  <c r="E215" i="8" s="1"/>
  <c r="N543" i="8" s="1"/>
  <c r="D213" i="8"/>
  <c r="D215" i="8" s="1"/>
  <c r="C213" i="8"/>
  <c r="C215" i="8" s="1"/>
  <c r="B213" i="8"/>
  <c r="B215" i="8" s="1"/>
  <c r="W124" i="8"/>
  <c r="BK123" i="8"/>
  <c r="BJ123" i="8"/>
  <c r="BI123" i="8"/>
  <c r="BH123" i="8"/>
  <c r="BG123" i="8"/>
  <c r="BF123" i="8"/>
  <c r="BE123" i="8"/>
  <c r="BD123" i="8"/>
  <c r="BC123" i="8"/>
  <c r="BK122" i="8"/>
  <c r="BK124" i="8" s="1"/>
  <c r="BJ122" i="8"/>
  <c r="BJ124" i="8" s="1"/>
  <c r="BI122" i="8"/>
  <c r="BI124" i="8" s="1"/>
  <c r="BH122" i="8"/>
  <c r="BH124" i="8" s="1"/>
  <c r="BG122" i="8"/>
  <c r="BG124" i="8" s="1"/>
  <c r="BF122" i="8"/>
  <c r="BF124" i="8" s="1"/>
  <c r="BE122" i="8"/>
  <c r="BE124" i="8" s="1"/>
  <c r="BD122" i="8"/>
  <c r="BD124" i="8" s="1"/>
  <c r="BC122" i="8"/>
  <c r="BC124" i="8" s="1"/>
  <c r="BB122" i="8"/>
  <c r="BB124" i="8" s="1"/>
  <c r="BA122" i="8"/>
  <c r="BA124" i="8" s="1"/>
  <c r="AZ122" i="8"/>
  <c r="AZ124" i="8" s="1"/>
  <c r="AY122" i="8"/>
  <c r="AY124" i="8" s="1"/>
  <c r="AX122" i="8"/>
  <c r="AX124" i="8" s="1"/>
  <c r="AW122" i="8"/>
  <c r="AW124" i="8" s="1"/>
  <c r="AV122" i="8"/>
  <c r="AV124" i="8" s="1"/>
  <c r="AU122" i="8"/>
  <c r="AU124" i="8" s="1"/>
  <c r="AT122" i="8"/>
  <c r="AT124" i="8" s="1"/>
  <c r="AS122" i="8"/>
  <c r="AS124" i="8" s="1"/>
  <c r="AR122" i="8"/>
  <c r="AR124" i="8" s="1"/>
  <c r="AQ122" i="8"/>
  <c r="AQ124" i="8" s="1"/>
  <c r="AP122" i="8"/>
  <c r="AP124" i="8" s="1"/>
  <c r="AO122" i="8"/>
  <c r="AO124" i="8" s="1"/>
  <c r="AN122" i="8"/>
  <c r="AN124" i="8" s="1"/>
  <c r="AM122" i="8"/>
  <c r="AM124" i="8" s="1"/>
  <c r="AL122" i="8"/>
  <c r="AL124" i="8" s="1"/>
  <c r="AK122" i="8"/>
  <c r="AK124" i="8" s="1"/>
  <c r="AJ122" i="8"/>
  <c r="AJ124" i="8" s="1"/>
  <c r="AI122" i="8"/>
  <c r="AI124" i="8" s="1"/>
  <c r="AH122" i="8"/>
  <c r="AH124" i="8" s="1"/>
  <c r="AG122" i="8"/>
  <c r="AG124" i="8" s="1"/>
  <c r="AF122" i="8"/>
  <c r="AF124" i="8" s="1"/>
  <c r="AE122" i="8"/>
  <c r="AE124" i="8" s="1"/>
  <c r="AD122" i="8"/>
  <c r="AD124" i="8" s="1"/>
  <c r="AC122" i="8"/>
  <c r="AC124" i="8" s="1"/>
  <c r="AB122" i="8"/>
  <c r="AB124" i="8" s="1"/>
  <c r="AA122" i="8"/>
  <c r="AA124" i="8" s="1"/>
  <c r="Z122" i="8"/>
  <c r="Z124" i="8" s="1"/>
  <c r="Y122" i="8"/>
  <c r="Y124" i="8" s="1"/>
  <c r="X122" i="8"/>
  <c r="X124" i="8" s="1"/>
  <c r="W122" i="8"/>
  <c r="V122" i="8"/>
  <c r="V124" i="8" s="1"/>
  <c r="U122" i="8"/>
  <c r="U124" i="8" s="1"/>
  <c r="J426" i="8" s="1"/>
  <c r="J427" i="8" s="1"/>
  <c r="T122" i="8"/>
  <c r="T124" i="8" s="1"/>
  <c r="K423" i="8" s="1"/>
  <c r="S122" i="8"/>
  <c r="S124" i="8" s="1"/>
  <c r="K424" i="8" s="1"/>
  <c r="R122" i="8"/>
  <c r="R124" i="8" s="1"/>
  <c r="K425" i="8" s="1"/>
  <c r="Q122" i="8"/>
  <c r="Q124" i="8" s="1"/>
  <c r="K426" i="8" s="1"/>
  <c r="K427" i="8" s="1"/>
  <c r="P122" i="8"/>
  <c r="P124" i="8" s="1"/>
  <c r="L423" i="8" s="1"/>
  <c r="O122" i="8"/>
  <c r="O124" i="8" s="1"/>
  <c r="L424" i="8" s="1"/>
  <c r="N122" i="8"/>
  <c r="N124" i="8" s="1"/>
  <c r="L425" i="8" s="1"/>
  <c r="M122" i="8"/>
  <c r="M124" i="8" s="1"/>
  <c r="L426" i="8" s="1"/>
  <c r="L122" i="8"/>
  <c r="L124" i="8" s="1"/>
  <c r="M423" i="8" s="1"/>
  <c r="K122" i="8"/>
  <c r="K124" i="8" s="1"/>
  <c r="M424" i="8" s="1"/>
  <c r="J122" i="8"/>
  <c r="J124" i="8" s="1"/>
  <c r="M425" i="8" s="1"/>
  <c r="I122" i="8"/>
  <c r="I124" i="8" s="1"/>
  <c r="M426" i="8" s="1"/>
  <c r="H122" i="8"/>
  <c r="H124" i="8" s="1"/>
  <c r="N423" i="8" s="1"/>
  <c r="G122" i="8"/>
  <c r="G124" i="8" s="1"/>
  <c r="N424" i="8" s="1"/>
  <c r="F122" i="8"/>
  <c r="F124" i="8" s="1"/>
  <c r="N425" i="8" s="1"/>
  <c r="E122" i="8"/>
  <c r="E124" i="8" s="1"/>
  <c r="N426" i="8" s="1"/>
  <c r="N427" i="8" s="1"/>
  <c r="D122" i="8"/>
  <c r="D124" i="8" s="1"/>
  <c r="C122" i="8"/>
  <c r="C124" i="8" s="1"/>
  <c r="B122" i="8"/>
  <c r="B124" i="8" s="1"/>
  <c r="O426" i="8" s="1"/>
  <c r="O427" i="8" s="1"/>
  <c r="BK121" i="8"/>
  <c r="BJ121" i="8"/>
  <c r="BI121" i="8"/>
  <c r="BH121" i="8"/>
  <c r="BG121" i="8"/>
  <c r="BF121" i="8"/>
  <c r="BE121" i="8"/>
  <c r="BD121" i="8"/>
  <c r="BC121" i="8"/>
  <c r="BB121" i="8"/>
  <c r="BA121" i="8"/>
  <c r="AZ121" i="8"/>
  <c r="AY121" i="8"/>
  <c r="AX121" i="8"/>
  <c r="AW121" i="8"/>
  <c r="AV121" i="8"/>
  <c r="AU121" i="8"/>
  <c r="AT121" i="8"/>
  <c r="AS121" i="8"/>
  <c r="AR121" i="8"/>
  <c r="AQ121" i="8"/>
  <c r="AP121" i="8"/>
  <c r="AO121" i="8"/>
  <c r="AN121" i="8"/>
  <c r="AM121" i="8"/>
  <c r="AL121"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C121" i="8"/>
  <c r="B121" i="8"/>
  <c r="BK120" i="8"/>
  <c r="BJ120" i="8"/>
  <c r="BI120" i="8"/>
  <c r="BH120" i="8"/>
  <c r="BG120" i="8"/>
  <c r="BF120" i="8"/>
  <c r="BE120" i="8"/>
  <c r="BD120" i="8"/>
  <c r="BC120" i="8"/>
  <c r="BB120" i="8"/>
  <c r="BA120" i="8"/>
  <c r="AZ120" i="8"/>
  <c r="AY120" i="8"/>
  <c r="AX120" i="8"/>
  <c r="AW120" i="8"/>
  <c r="AV120" i="8"/>
  <c r="AU120" i="8"/>
  <c r="AT120" i="8"/>
  <c r="AS120" i="8"/>
  <c r="AR120" i="8"/>
  <c r="AQ120" i="8"/>
  <c r="AP120" i="8"/>
  <c r="AO120" i="8"/>
  <c r="AN120" i="8"/>
  <c r="AM120" i="8"/>
  <c r="AL120"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C120" i="8"/>
  <c r="B120" i="8"/>
  <c r="BK119" i="8"/>
  <c r="BJ119" i="8"/>
  <c r="BI119" i="8"/>
  <c r="BH119" i="8"/>
  <c r="BG119" i="8"/>
  <c r="BF119" i="8"/>
  <c r="BE119" i="8"/>
  <c r="BD119" i="8"/>
  <c r="BC119" i="8"/>
  <c r="BB119" i="8"/>
  <c r="BB123" i="8" s="1"/>
  <c r="BA119" i="8"/>
  <c r="AZ119" i="8"/>
  <c r="AY119" i="8"/>
  <c r="AX119" i="8"/>
  <c r="AX123" i="8" s="1"/>
  <c r="AW119" i="8"/>
  <c r="AW123" i="8" s="1"/>
  <c r="AV119" i="8"/>
  <c r="AU119" i="8"/>
  <c r="AT119" i="8"/>
  <c r="AS119" i="8"/>
  <c r="AS123" i="8" s="1"/>
  <c r="AR119" i="8"/>
  <c r="AQ119" i="8"/>
  <c r="AP119" i="8"/>
  <c r="AP123" i="8" s="1"/>
  <c r="AO119" i="8"/>
  <c r="AN119" i="8"/>
  <c r="AM119" i="8"/>
  <c r="AL119" i="8"/>
  <c r="AL123" i="8" s="1"/>
  <c r="AK119" i="8"/>
  <c r="AK123" i="8" s="1"/>
  <c r="AJ119" i="8"/>
  <c r="AI119" i="8"/>
  <c r="AH119" i="8"/>
  <c r="AG119" i="8"/>
  <c r="AG123" i="8" s="1"/>
  <c r="AF119" i="8"/>
  <c r="AE119" i="8"/>
  <c r="AD119" i="8"/>
  <c r="AD123" i="8" s="1"/>
  <c r="AC119" i="8"/>
  <c r="AB119" i="8"/>
  <c r="AA119" i="8"/>
  <c r="Z119" i="8"/>
  <c r="Z123" i="8" s="1"/>
  <c r="Y119" i="8"/>
  <c r="Y123" i="8" s="1"/>
  <c r="X119" i="8"/>
  <c r="W119" i="8"/>
  <c r="V119" i="8"/>
  <c r="U119" i="8"/>
  <c r="U123" i="8" s="1"/>
  <c r="J420" i="8" s="1"/>
  <c r="T119" i="8"/>
  <c r="S119" i="8"/>
  <c r="R119" i="8"/>
  <c r="R123" i="8" s="1"/>
  <c r="Q119" i="8"/>
  <c r="P119" i="8"/>
  <c r="O119" i="8"/>
  <c r="N119" i="8"/>
  <c r="N123" i="8" s="1"/>
  <c r="M119" i="8"/>
  <c r="M123" i="8" s="1"/>
  <c r="L119" i="8"/>
  <c r="K119" i="8"/>
  <c r="J119" i="8"/>
  <c r="I119" i="8"/>
  <c r="I123" i="8" s="1"/>
  <c r="I125" i="8" s="1"/>
  <c r="M432" i="8" s="1"/>
  <c r="M433" i="8" s="1"/>
  <c r="H119" i="8"/>
  <c r="G119" i="8"/>
  <c r="F119" i="8"/>
  <c r="F123" i="8" s="1"/>
  <c r="E119" i="8"/>
  <c r="D119" i="8"/>
  <c r="C119" i="8"/>
  <c r="B119" i="8"/>
  <c r="B123" i="8" s="1"/>
  <c r="O661" i="5"/>
  <c r="O709" i="5" s="1"/>
  <c r="M669" i="7"/>
  <c r="N668" i="7"/>
  <c r="N669" i="7" s="1"/>
  <c r="N670" i="7" s="1"/>
  <c r="L665" i="7"/>
  <c r="M664" i="7"/>
  <c r="M665" i="7" s="1"/>
  <c r="M667" i="7" s="1"/>
  <c r="K661" i="7"/>
  <c r="M660" i="7"/>
  <c r="L660" i="7"/>
  <c r="L661" i="7" s="1"/>
  <c r="M657" i="7"/>
  <c r="L657" i="7"/>
  <c r="K657" i="7"/>
  <c r="J657" i="7"/>
  <c r="K656" i="7"/>
  <c r="L656" i="7" s="1"/>
  <c r="M656" i="7" s="1"/>
  <c r="N656" i="7" s="1"/>
  <c r="J655" i="7"/>
  <c r="J653" i="7"/>
  <c r="I653" i="7"/>
  <c r="J652" i="7"/>
  <c r="K652" i="7" s="1"/>
  <c r="I651" i="7"/>
  <c r="I649" i="7"/>
  <c r="H649" i="7"/>
  <c r="I648" i="7"/>
  <c r="J648" i="7" s="1"/>
  <c r="H647" i="7"/>
  <c r="H645" i="7"/>
  <c r="G645" i="7"/>
  <c r="H644" i="7"/>
  <c r="I644" i="7" s="1"/>
  <c r="F641" i="7"/>
  <c r="H643" i="7" s="1"/>
  <c r="I640" i="7"/>
  <c r="H640" i="7"/>
  <c r="H641" i="7" s="1"/>
  <c r="G640" i="7"/>
  <c r="G641" i="7" s="1"/>
  <c r="F639" i="7"/>
  <c r="F637" i="7"/>
  <c r="E637" i="7"/>
  <c r="F636" i="7"/>
  <c r="G636" i="7" s="1"/>
  <c r="D633" i="7"/>
  <c r="E632" i="7"/>
  <c r="F632" i="7" s="1"/>
  <c r="D629" i="7"/>
  <c r="C629" i="7"/>
  <c r="F628" i="7"/>
  <c r="E628" i="7"/>
  <c r="E629" i="7" s="1"/>
  <c r="D628" i="7"/>
  <c r="B625" i="7"/>
  <c r="C624" i="7"/>
  <c r="C625" i="7" s="1"/>
  <c r="N621" i="7"/>
  <c r="O617" i="7"/>
  <c r="O614" i="7"/>
  <c r="N608" i="7"/>
  <c r="M608" i="7"/>
  <c r="L608" i="7"/>
  <c r="K608" i="7"/>
  <c r="J608" i="7"/>
  <c r="I608" i="7"/>
  <c r="H608" i="7"/>
  <c r="G608" i="7"/>
  <c r="F608" i="7"/>
  <c r="E608" i="7"/>
  <c r="D608" i="7"/>
  <c r="C608" i="7"/>
  <c r="B608" i="7"/>
  <c r="N606" i="7"/>
  <c r="M606" i="7"/>
  <c r="L606" i="7"/>
  <c r="K606" i="7"/>
  <c r="J606" i="7"/>
  <c r="I606" i="7"/>
  <c r="H606" i="7"/>
  <c r="G606" i="7"/>
  <c r="F606" i="7"/>
  <c r="E606" i="7"/>
  <c r="D606" i="7"/>
  <c r="C606" i="7"/>
  <c r="B606" i="7"/>
  <c r="D603" i="7"/>
  <c r="B595" i="7"/>
  <c r="O592" i="7"/>
  <c r="N592" i="7"/>
  <c r="M592" i="7"/>
  <c r="L592" i="7"/>
  <c r="K592" i="7"/>
  <c r="J592" i="7"/>
  <c r="I592" i="7"/>
  <c r="H592" i="7"/>
  <c r="G592" i="7"/>
  <c r="F592" i="7"/>
  <c r="E592" i="7"/>
  <c r="D592" i="7"/>
  <c r="C592" i="7"/>
  <c r="B592" i="7"/>
  <c r="O591" i="7"/>
  <c r="N591" i="7"/>
  <c r="M591" i="7"/>
  <c r="L591" i="7"/>
  <c r="K591" i="7"/>
  <c r="J591" i="7"/>
  <c r="I591" i="7"/>
  <c r="H591" i="7"/>
  <c r="G591" i="7"/>
  <c r="F591" i="7"/>
  <c r="E591" i="7"/>
  <c r="D591" i="7"/>
  <c r="C591" i="7"/>
  <c r="B591" i="7"/>
  <c r="O590" i="7"/>
  <c r="N590" i="7"/>
  <c r="M590" i="7"/>
  <c r="L590" i="7"/>
  <c r="K590" i="7"/>
  <c r="J590" i="7"/>
  <c r="I590" i="7"/>
  <c r="H590" i="7"/>
  <c r="G590" i="7"/>
  <c r="F590" i="7"/>
  <c r="E590" i="7"/>
  <c r="D590" i="7"/>
  <c r="C590" i="7"/>
  <c r="B590" i="7"/>
  <c r="O589" i="7"/>
  <c r="N589" i="7"/>
  <c r="M589" i="7"/>
  <c r="L589" i="7"/>
  <c r="K589" i="7"/>
  <c r="J589" i="7"/>
  <c r="I589" i="7"/>
  <c r="H589" i="7"/>
  <c r="G589" i="7"/>
  <c r="F589" i="7"/>
  <c r="E589" i="7"/>
  <c r="D589" i="7"/>
  <c r="C589" i="7"/>
  <c r="B589" i="7"/>
  <c r="O587" i="7"/>
  <c r="N587" i="7"/>
  <c r="M587" i="7"/>
  <c r="L587" i="7"/>
  <c r="K587" i="7"/>
  <c r="J587" i="7"/>
  <c r="I587" i="7"/>
  <c r="H587" i="7"/>
  <c r="G587" i="7"/>
  <c r="F587" i="7"/>
  <c r="E587" i="7"/>
  <c r="D587" i="7"/>
  <c r="C587" i="7"/>
  <c r="B587" i="7"/>
  <c r="O586" i="7"/>
  <c r="N586" i="7"/>
  <c r="M586" i="7"/>
  <c r="L586" i="7"/>
  <c r="K586" i="7"/>
  <c r="J586" i="7"/>
  <c r="I586" i="7"/>
  <c r="H586" i="7"/>
  <c r="G586" i="7"/>
  <c r="F586" i="7"/>
  <c r="E586" i="7"/>
  <c r="D586" i="7"/>
  <c r="C586" i="7"/>
  <c r="B586" i="7"/>
  <c r="O585" i="7"/>
  <c r="N585" i="7"/>
  <c r="M585" i="7"/>
  <c r="L585" i="7"/>
  <c r="K585" i="7"/>
  <c r="J585" i="7"/>
  <c r="I585" i="7"/>
  <c r="H585" i="7"/>
  <c r="G585" i="7"/>
  <c r="F585" i="7"/>
  <c r="E585" i="7"/>
  <c r="D585" i="7"/>
  <c r="C585" i="7"/>
  <c r="B585" i="7"/>
  <c r="O584" i="7"/>
  <c r="N584" i="7"/>
  <c r="M584" i="7"/>
  <c r="L584" i="7"/>
  <c r="K584" i="7"/>
  <c r="J584" i="7"/>
  <c r="I584" i="7"/>
  <c r="H584" i="7"/>
  <c r="G584" i="7"/>
  <c r="F584" i="7"/>
  <c r="E584" i="7"/>
  <c r="D584" i="7"/>
  <c r="C584" i="7"/>
  <c r="B584" i="7"/>
  <c r="O582" i="7"/>
  <c r="N582" i="7"/>
  <c r="M582" i="7"/>
  <c r="L582" i="7"/>
  <c r="K582" i="7"/>
  <c r="J582" i="7"/>
  <c r="I582" i="7"/>
  <c r="H582" i="7"/>
  <c r="G582" i="7"/>
  <c r="F582" i="7"/>
  <c r="E582" i="7"/>
  <c r="D582" i="7"/>
  <c r="C582" i="7"/>
  <c r="B582" i="7"/>
  <c r="O581" i="7"/>
  <c r="N581" i="7"/>
  <c r="M581" i="7"/>
  <c r="L581" i="7"/>
  <c r="K581" i="7"/>
  <c r="J581" i="7"/>
  <c r="I581" i="7"/>
  <c r="H581" i="7"/>
  <c r="G581" i="7"/>
  <c r="F581" i="7"/>
  <c r="E581" i="7"/>
  <c r="D581" i="7"/>
  <c r="C581" i="7"/>
  <c r="B581" i="7"/>
  <c r="O580" i="7"/>
  <c r="N580" i="7"/>
  <c r="M580" i="7"/>
  <c r="L580" i="7"/>
  <c r="K580" i="7"/>
  <c r="J580" i="7"/>
  <c r="I580" i="7"/>
  <c r="H580" i="7"/>
  <c r="G580" i="7"/>
  <c r="F580" i="7"/>
  <c r="E580" i="7"/>
  <c r="D580" i="7"/>
  <c r="C580" i="7"/>
  <c r="B580" i="7"/>
  <c r="O579" i="7"/>
  <c r="N579" i="7"/>
  <c r="M579" i="7"/>
  <c r="L579" i="7"/>
  <c r="K579" i="7"/>
  <c r="J579" i="7"/>
  <c r="I579" i="7"/>
  <c r="H579" i="7"/>
  <c r="G579" i="7"/>
  <c r="F579" i="7"/>
  <c r="E579" i="7"/>
  <c r="D579" i="7"/>
  <c r="C579" i="7"/>
  <c r="B579" i="7"/>
  <c r="O577" i="7"/>
  <c r="N577" i="7"/>
  <c r="M577" i="7"/>
  <c r="L577" i="7"/>
  <c r="K577" i="7"/>
  <c r="J577" i="7"/>
  <c r="I577" i="7"/>
  <c r="H577" i="7"/>
  <c r="G577" i="7"/>
  <c r="F577" i="7"/>
  <c r="E577" i="7"/>
  <c r="E571" i="7" s="1"/>
  <c r="D577" i="7"/>
  <c r="C577" i="7"/>
  <c r="B577" i="7"/>
  <c r="O576" i="7"/>
  <c r="N576" i="7"/>
  <c r="M576" i="7"/>
  <c r="L576" i="7"/>
  <c r="K576" i="7"/>
  <c r="J576" i="7"/>
  <c r="I576" i="7"/>
  <c r="H576" i="7"/>
  <c r="G576" i="7"/>
  <c r="G570" i="7" s="1"/>
  <c r="F576" i="7"/>
  <c r="E576" i="7"/>
  <c r="D576" i="7"/>
  <c r="C576" i="7"/>
  <c r="B576" i="7"/>
  <c r="O575" i="7"/>
  <c r="N575" i="7"/>
  <c r="M575" i="7"/>
  <c r="L575" i="7"/>
  <c r="K575" i="7"/>
  <c r="J575" i="7"/>
  <c r="I575" i="7"/>
  <c r="I569" i="7" s="1"/>
  <c r="H575" i="7"/>
  <c r="G575" i="7"/>
  <c r="F575" i="7"/>
  <c r="E575" i="7"/>
  <c r="D575" i="7"/>
  <c r="C575" i="7"/>
  <c r="B575" i="7"/>
  <c r="O574" i="7"/>
  <c r="N574" i="7"/>
  <c r="M574" i="7"/>
  <c r="L574" i="7"/>
  <c r="K574" i="7"/>
  <c r="K568" i="7" s="1"/>
  <c r="J574" i="7"/>
  <c r="I574" i="7"/>
  <c r="H574" i="7"/>
  <c r="G574" i="7"/>
  <c r="F574" i="7"/>
  <c r="E574" i="7"/>
  <c r="D574" i="7"/>
  <c r="C574" i="7"/>
  <c r="B574" i="7"/>
  <c r="M571" i="7"/>
  <c r="L571" i="7"/>
  <c r="I571" i="7"/>
  <c r="F571" i="7"/>
  <c r="O570" i="7"/>
  <c r="N570" i="7"/>
  <c r="K570" i="7"/>
  <c r="H570" i="7"/>
  <c r="C570" i="7"/>
  <c r="B570" i="7"/>
  <c r="M569" i="7"/>
  <c r="J569" i="7"/>
  <c r="E569" i="7"/>
  <c r="D569" i="7"/>
  <c r="L568" i="7"/>
  <c r="G568" i="7"/>
  <c r="F568" i="7"/>
  <c r="H566" i="7"/>
  <c r="O565" i="7"/>
  <c r="N565" i="7"/>
  <c r="N571" i="7" s="1"/>
  <c r="M565" i="7"/>
  <c r="L565" i="7"/>
  <c r="K565" i="7"/>
  <c r="J565" i="7"/>
  <c r="I565" i="7"/>
  <c r="H565" i="7"/>
  <c r="H571" i="7" s="1"/>
  <c r="G565" i="7"/>
  <c r="G571" i="7" s="1"/>
  <c r="F565" i="7"/>
  <c r="E565" i="7"/>
  <c r="D565" i="7"/>
  <c r="C565" i="7"/>
  <c r="B565" i="7"/>
  <c r="B571" i="7" s="1"/>
  <c r="O564" i="7"/>
  <c r="N564" i="7"/>
  <c r="M564" i="7"/>
  <c r="M570" i="7" s="1"/>
  <c r="L564" i="7"/>
  <c r="L570" i="7" s="1"/>
  <c r="K564" i="7"/>
  <c r="J564" i="7"/>
  <c r="J570" i="7" s="1"/>
  <c r="I564" i="7"/>
  <c r="I570" i="7" s="1"/>
  <c r="H564" i="7"/>
  <c r="G564" i="7"/>
  <c r="F564" i="7"/>
  <c r="E564" i="7"/>
  <c r="E570" i="7" s="1"/>
  <c r="D564" i="7"/>
  <c r="D570" i="7" s="1"/>
  <c r="C564" i="7"/>
  <c r="B564" i="7"/>
  <c r="O563" i="7"/>
  <c r="O569" i="7" s="1"/>
  <c r="N563" i="7"/>
  <c r="N569" i="7" s="1"/>
  <c r="M563" i="7"/>
  <c r="L563" i="7"/>
  <c r="L569" i="7" s="1"/>
  <c r="K563" i="7"/>
  <c r="K569" i="7" s="1"/>
  <c r="J563" i="7"/>
  <c r="I563" i="7"/>
  <c r="H563" i="7"/>
  <c r="G563" i="7"/>
  <c r="G569" i="7" s="1"/>
  <c r="F563" i="7"/>
  <c r="F569" i="7" s="1"/>
  <c r="E563" i="7"/>
  <c r="D563" i="7"/>
  <c r="C563" i="7"/>
  <c r="C569" i="7" s="1"/>
  <c r="B563" i="7"/>
  <c r="B569" i="7" s="1"/>
  <c r="O562" i="7"/>
  <c r="O568" i="7" s="1"/>
  <c r="N562" i="7"/>
  <c r="N568" i="7" s="1"/>
  <c r="M562" i="7"/>
  <c r="M568" i="7" s="1"/>
  <c r="L562" i="7"/>
  <c r="K562" i="7"/>
  <c r="J562" i="7"/>
  <c r="I562" i="7"/>
  <c r="I568" i="7" s="1"/>
  <c r="H562" i="7"/>
  <c r="H568" i="7" s="1"/>
  <c r="G562" i="7"/>
  <c r="F562" i="7"/>
  <c r="E562" i="7"/>
  <c r="E568" i="7" s="1"/>
  <c r="D562" i="7"/>
  <c r="D568" i="7" s="1"/>
  <c r="C562" i="7"/>
  <c r="C568" i="7" s="1"/>
  <c r="B562" i="7"/>
  <c r="B568" i="7" s="1"/>
  <c r="O559" i="7"/>
  <c r="N559" i="7"/>
  <c r="M559" i="7"/>
  <c r="L559" i="7"/>
  <c r="K559" i="7"/>
  <c r="J559" i="7"/>
  <c r="I559" i="7"/>
  <c r="H559" i="7"/>
  <c r="G559" i="7"/>
  <c r="F559" i="7"/>
  <c r="E559" i="7"/>
  <c r="D559" i="7"/>
  <c r="C559" i="7"/>
  <c r="B559" i="7"/>
  <c r="O558" i="7"/>
  <c r="N558" i="7"/>
  <c r="M558" i="7"/>
  <c r="L558" i="7"/>
  <c r="K558" i="7"/>
  <c r="J558" i="7"/>
  <c r="I558" i="7"/>
  <c r="H558" i="7"/>
  <c r="G558" i="7"/>
  <c r="F558" i="7"/>
  <c r="E558" i="7"/>
  <c r="D558" i="7"/>
  <c r="C558" i="7"/>
  <c r="B558" i="7"/>
  <c r="O557" i="7"/>
  <c r="N557" i="7"/>
  <c r="M557" i="7"/>
  <c r="L557" i="7"/>
  <c r="K557" i="7"/>
  <c r="J557" i="7"/>
  <c r="I557" i="7"/>
  <c r="H557" i="7"/>
  <c r="G557" i="7"/>
  <c r="F557" i="7"/>
  <c r="E557" i="7"/>
  <c r="D557" i="7"/>
  <c r="C557" i="7"/>
  <c r="B557" i="7"/>
  <c r="O556" i="7"/>
  <c r="N556" i="7"/>
  <c r="M556" i="7"/>
  <c r="L556" i="7"/>
  <c r="K556" i="7"/>
  <c r="J556" i="7"/>
  <c r="I556" i="7"/>
  <c r="H556" i="7"/>
  <c r="G556" i="7"/>
  <c r="F556" i="7"/>
  <c r="E556" i="7"/>
  <c r="D556" i="7"/>
  <c r="C556" i="7"/>
  <c r="B556" i="7"/>
  <c r="D553" i="7"/>
  <c r="H551" i="7"/>
  <c r="G551" i="7"/>
  <c r="O550" i="7"/>
  <c r="N550" i="7"/>
  <c r="M550" i="7"/>
  <c r="L550" i="7"/>
  <c r="K550" i="7"/>
  <c r="J550" i="7"/>
  <c r="I550" i="7"/>
  <c r="H550" i="7"/>
  <c r="G550" i="7"/>
  <c r="F550" i="7"/>
  <c r="E550" i="7"/>
  <c r="D550" i="7"/>
  <c r="C550" i="7"/>
  <c r="B550" i="7"/>
  <c r="O549" i="7"/>
  <c r="N549" i="7"/>
  <c r="M549" i="7"/>
  <c r="L549" i="7"/>
  <c r="K549" i="7"/>
  <c r="K551" i="7" s="1"/>
  <c r="J549" i="7"/>
  <c r="I549" i="7"/>
  <c r="H549" i="7"/>
  <c r="G549" i="7"/>
  <c r="F549" i="7"/>
  <c r="E549" i="7"/>
  <c r="D549" i="7"/>
  <c r="C549" i="7"/>
  <c r="B549" i="7"/>
  <c r="O548" i="7"/>
  <c r="O551" i="7" s="1"/>
  <c r="O595" i="7" s="1"/>
  <c r="N548" i="7"/>
  <c r="N551" i="7" s="1"/>
  <c r="N595" i="7" s="1"/>
  <c r="M548" i="7"/>
  <c r="M551" i="7" s="1"/>
  <c r="L548" i="7"/>
  <c r="K548" i="7"/>
  <c r="J548" i="7"/>
  <c r="I548" i="7"/>
  <c r="H548" i="7"/>
  <c r="G548" i="7"/>
  <c r="F548" i="7"/>
  <c r="E548" i="7"/>
  <c r="D548" i="7"/>
  <c r="C548" i="7"/>
  <c r="B548" i="7"/>
  <c r="O547" i="7"/>
  <c r="N547" i="7"/>
  <c r="M547" i="7"/>
  <c r="L547" i="7"/>
  <c r="K547" i="7"/>
  <c r="J547" i="7"/>
  <c r="I547" i="7"/>
  <c r="H547" i="7"/>
  <c r="G547" i="7"/>
  <c r="F547" i="7"/>
  <c r="F551" i="7" s="1"/>
  <c r="E547" i="7"/>
  <c r="E551" i="7" s="1"/>
  <c r="E553" i="7" s="1"/>
  <c r="D547" i="7"/>
  <c r="D551" i="7" s="1"/>
  <c r="C547" i="7"/>
  <c r="C551" i="7" s="1"/>
  <c r="C595" i="7" s="1"/>
  <c r="B547" i="7"/>
  <c r="B551" i="7" s="1"/>
  <c r="H544" i="7"/>
  <c r="G544" i="7"/>
  <c r="O543" i="7"/>
  <c r="N543" i="7"/>
  <c r="M543" i="7"/>
  <c r="L543" i="7"/>
  <c r="K543" i="7"/>
  <c r="J543" i="7"/>
  <c r="I543" i="7"/>
  <c r="H543" i="7"/>
  <c r="G543" i="7"/>
  <c r="F543" i="7"/>
  <c r="E543" i="7"/>
  <c r="D543" i="7"/>
  <c r="C543" i="7"/>
  <c r="B543" i="7"/>
  <c r="O542" i="7"/>
  <c r="N542" i="7"/>
  <c r="M542" i="7"/>
  <c r="L542" i="7"/>
  <c r="K542" i="7"/>
  <c r="K544" i="7" s="1"/>
  <c r="J542" i="7"/>
  <c r="I542" i="7"/>
  <c r="H542" i="7"/>
  <c r="G542" i="7"/>
  <c r="F542" i="7"/>
  <c r="E542" i="7"/>
  <c r="D542" i="7"/>
  <c r="C542" i="7"/>
  <c r="B542" i="7"/>
  <c r="O541" i="7"/>
  <c r="N541" i="7"/>
  <c r="N544" i="7" s="1"/>
  <c r="M541" i="7"/>
  <c r="M544" i="7" s="1"/>
  <c r="L541" i="7"/>
  <c r="L544" i="7" s="1"/>
  <c r="K541" i="7"/>
  <c r="J541" i="7"/>
  <c r="I541" i="7"/>
  <c r="H541" i="7"/>
  <c r="G541" i="7"/>
  <c r="F541" i="7"/>
  <c r="E541" i="7"/>
  <c r="D541" i="7"/>
  <c r="C541" i="7"/>
  <c r="B541" i="7"/>
  <c r="O540" i="7"/>
  <c r="N540" i="7"/>
  <c r="M540" i="7"/>
  <c r="L540" i="7"/>
  <c r="K540" i="7"/>
  <c r="J540" i="7"/>
  <c r="I540" i="7"/>
  <c r="H540" i="7"/>
  <c r="G540" i="7"/>
  <c r="F540" i="7"/>
  <c r="F544" i="7" s="1"/>
  <c r="E540" i="7"/>
  <c r="E544" i="7" s="1"/>
  <c r="D540" i="7"/>
  <c r="D544" i="7" s="1"/>
  <c r="C540" i="7"/>
  <c r="C544" i="7" s="1"/>
  <c r="B540" i="7"/>
  <c r="B544" i="7" s="1"/>
  <c r="O533" i="7"/>
  <c r="D533" i="7"/>
  <c r="I529" i="7"/>
  <c r="H529" i="7"/>
  <c r="O528" i="7"/>
  <c r="N528" i="7"/>
  <c r="M528" i="7"/>
  <c r="L528" i="7"/>
  <c r="K528" i="7"/>
  <c r="J528" i="7"/>
  <c r="I528" i="7"/>
  <c r="H528" i="7"/>
  <c r="G528" i="7"/>
  <c r="F528" i="7"/>
  <c r="E528" i="7"/>
  <c r="D528" i="7"/>
  <c r="C528" i="7"/>
  <c r="B528" i="7"/>
  <c r="O527" i="7"/>
  <c r="N527" i="7"/>
  <c r="M527" i="7"/>
  <c r="L527" i="7"/>
  <c r="L529" i="7" s="1"/>
  <c r="K527" i="7"/>
  <c r="J527" i="7"/>
  <c r="I527" i="7"/>
  <c r="H527" i="7"/>
  <c r="G527" i="7"/>
  <c r="F527" i="7"/>
  <c r="E527" i="7"/>
  <c r="D527" i="7"/>
  <c r="C527" i="7"/>
  <c r="B527" i="7"/>
  <c r="O526" i="7"/>
  <c r="O529" i="7" s="1"/>
  <c r="N526" i="7"/>
  <c r="N529" i="7" s="1"/>
  <c r="M526" i="7"/>
  <c r="L526" i="7"/>
  <c r="K526" i="7"/>
  <c r="J526" i="7"/>
  <c r="I526" i="7"/>
  <c r="H526" i="7"/>
  <c r="G526" i="7"/>
  <c r="F526" i="7"/>
  <c r="E526" i="7"/>
  <c r="D526" i="7"/>
  <c r="C526" i="7"/>
  <c r="B526" i="7"/>
  <c r="B529" i="7" s="1"/>
  <c r="O525" i="7"/>
  <c r="N525" i="7"/>
  <c r="M525" i="7"/>
  <c r="L525" i="7"/>
  <c r="K525" i="7"/>
  <c r="J525" i="7"/>
  <c r="I525" i="7"/>
  <c r="H525" i="7"/>
  <c r="G525" i="7"/>
  <c r="G529" i="7" s="1"/>
  <c r="F525" i="7"/>
  <c r="F529" i="7" s="1"/>
  <c r="E525" i="7"/>
  <c r="E529" i="7" s="1"/>
  <c r="D525" i="7"/>
  <c r="D529" i="7" s="1"/>
  <c r="C525" i="7"/>
  <c r="B525" i="7"/>
  <c r="I521" i="7"/>
  <c r="O520" i="7"/>
  <c r="N520" i="7"/>
  <c r="M520" i="7"/>
  <c r="L520" i="7"/>
  <c r="K520" i="7"/>
  <c r="J520" i="7"/>
  <c r="I520" i="7"/>
  <c r="H520" i="7"/>
  <c r="G520" i="7"/>
  <c r="F520" i="7"/>
  <c r="E520" i="7"/>
  <c r="D520" i="7"/>
  <c r="C520" i="7"/>
  <c r="B520" i="7"/>
  <c r="O519" i="7"/>
  <c r="N519" i="7"/>
  <c r="M519" i="7"/>
  <c r="L519" i="7"/>
  <c r="K519" i="7"/>
  <c r="J519" i="7"/>
  <c r="I519" i="7"/>
  <c r="H519" i="7"/>
  <c r="G519" i="7"/>
  <c r="F519" i="7"/>
  <c r="E519" i="7"/>
  <c r="D519" i="7"/>
  <c r="C519" i="7"/>
  <c r="B519" i="7"/>
  <c r="O518" i="7"/>
  <c r="N518" i="7"/>
  <c r="M518" i="7"/>
  <c r="L518" i="7"/>
  <c r="K518" i="7"/>
  <c r="J518" i="7"/>
  <c r="I518" i="7"/>
  <c r="H518" i="7"/>
  <c r="G518" i="7"/>
  <c r="F518" i="7"/>
  <c r="E518" i="7"/>
  <c r="D518" i="7"/>
  <c r="C518" i="7"/>
  <c r="B518" i="7"/>
  <c r="O517" i="7"/>
  <c r="N517" i="7"/>
  <c r="M517" i="7"/>
  <c r="L517" i="7"/>
  <c r="K517" i="7"/>
  <c r="K521" i="7" s="1"/>
  <c r="J517" i="7"/>
  <c r="J521" i="7" s="1"/>
  <c r="I517" i="7"/>
  <c r="H517" i="7"/>
  <c r="H521" i="7" s="1"/>
  <c r="G517" i="7"/>
  <c r="G521" i="7" s="1"/>
  <c r="F517" i="7"/>
  <c r="E517" i="7"/>
  <c r="D517" i="7"/>
  <c r="C517" i="7"/>
  <c r="B517" i="7"/>
  <c r="M512" i="7"/>
  <c r="L512" i="7"/>
  <c r="K512" i="7"/>
  <c r="J512" i="7"/>
  <c r="N511" i="7"/>
  <c r="M511" i="7"/>
  <c r="L511" i="7"/>
  <c r="K511" i="7"/>
  <c r="O510" i="7"/>
  <c r="N510" i="7"/>
  <c r="M510" i="7"/>
  <c r="L510" i="7"/>
  <c r="C510" i="7"/>
  <c r="B510" i="7"/>
  <c r="N509" i="7"/>
  <c r="L509" i="7"/>
  <c r="C509" i="7"/>
  <c r="O505" i="7"/>
  <c r="N505" i="7"/>
  <c r="C505" i="7"/>
  <c r="B505" i="7"/>
  <c r="O504" i="7"/>
  <c r="N504" i="7"/>
  <c r="M504" i="7"/>
  <c r="L504" i="7"/>
  <c r="K504" i="7"/>
  <c r="J504" i="7"/>
  <c r="I504" i="7"/>
  <c r="H504" i="7"/>
  <c r="G504" i="7"/>
  <c r="F504" i="7"/>
  <c r="E504" i="7"/>
  <c r="E505" i="7" s="1"/>
  <c r="D504" i="7"/>
  <c r="D505" i="7" s="1"/>
  <c r="C504" i="7"/>
  <c r="B504" i="7"/>
  <c r="O503" i="7"/>
  <c r="N503" i="7"/>
  <c r="M503" i="7"/>
  <c r="L503" i="7"/>
  <c r="K503" i="7"/>
  <c r="J503" i="7"/>
  <c r="I503" i="7"/>
  <c r="H503" i="7"/>
  <c r="G503" i="7"/>
  <c r="F503" i="7"/>
  <c r="F505" i="7" s="1"/>
  <c r="E503" i="7"/>
  <c r="D503" i="7"/>
  <c r="C503" i="7"/>
  <c r="B503" i="7"/>
  <c r="O502" i="7"/>
  <c r="N502" i="7"/>
  <c r="M502" i="7"/>
  <c r="L502" i="7"/>
  <c r="K502" i="7"/>
  <c r="J502" i="7"/>
  <c r="I502" i="7"/>
  <c r="H502" i="7"/>
  <c r="G502" i="7"/>
  <c r="F502" i="7"/>
  <c r="E502" i="7"/>
  <c r="D502" i="7"/>
  <c r="C502" i="7"/>
  <c r="B502" i="7"/>
  <c r="O501" i="7"/>
  <c r="N501" i="7"/>
  <c r="M501" i="7"/>
  <c r="M505" i="7" s="1"/>
  <c r="M507" i="7" s="1"/>
  <c r="L501" i="7"/>
  <c r="L505" i="7" s="1"/>
  <c r="K501" i="7"/>
  <c r="K505" i="7" s="1"/>
  <c r="J501" i="7"/>
  <c r="J505" i="7" s="1"/>
  <c r="I501" i="7"/>
  <c r="I505" i="7" s="1"/>
  <c r="H501" i="7"/>
  <c r="G501" i="7"/>
  <c r="G505" i="7" s="1"/>
  <c r="F501" i="7"/>
  <c r="E501" i="7"/>
  <c r="D501" i="7"/>
  <c r="C501" i="7"/>
  <c r="B501" i="7"/>
  <c r="C497" i="7"/>
  <c r="E496" i="7"/>
  <c r="G495" i="7"/>
  <c r="I494" i="7"/>
  <c r="K493" i="7"/>
  <c r="E489" i="7"/>
  <c r="D489" i="7"/>
  <c r="O488" i="7"/>
  <c r="N488" i="7"/>
  <c r="M488" i="7"/>
  <c r="L488" i="7"/>
  <c r="K488" i="7"/>
  <c r="J488" i="7"/>
  <c r="I488" i="7"/>
  <c r="H488" i="7"/>
  <c r="G488" i="7"/>
  <c r="G489" i="7" s="1"/>
  <c r="F488" i="7"/>
  <c r="E488" i="7"/>
  <c r="D488" i="7"/>
  <c r="C488" i="7"/>
  <c r="B488" i="7"/>
  <c r="O487" i="7"/>
  <c r="O489" i="7" s="1"/>
  <c r="N487" i="7"/>
  <c r="M487" i="7"/>
  <c r="L487" i="7"/>
  <c r="K487" i="7"/>
  <c r="J487" i="7"/>
  <c r="I487" i="7"/>
  <c r="H487" i="7"/>
  <c r="G487" i="7"/>
  <c r="F487" i="7"/>
  <c r="E487" i="7"/>
  <c r="D487" i="7"/>
  <c r="C487" i="7"/>
  <c r="B487" i="7"/>
  <c r="O486" i="7"/>
  <c r="N486" i="7"/>
  <c r="N489" i="7" s="1"/>
  <c r="M486" i="7"/>
  <c r="M534" i="7" s="1"/>
  <c r="L486" i="7"/>
  <c r="K486" i="7"/>
  <c r="J486" i="7"/>
  <c r="J494" i="7" s="1"/>
  <c r="I486" i="7"/>
  <c r="H486" i="7"/>
  <c r="G486" i="7"/>
  <c r="F486" i="7"/>
  <c r="E486" i="7"/>
  <c r="D486" i="7"/>
  <c r="C486" i="7"/>
  <c r="B486" i="7"/>
  <c r="O485" i="7"/>
  <c r="N485" i="7"/>
  <c r="M485" i="7"/>
  <c r="M489" i="7" s="1"/>
  <c r="L485" i="7"/>
  <c r="K485" i="7"/>
  <c r="K489" i="7" s="1"/>
  <c r="J485" i="7"/>
  <c r="I485" i="7"/>
  <c r="I489" i="7" s="1"/>
  <c r="H485" i="7"/>
  <c r="G485" i="7"/>
  <c r="F485" i="7"/>
  <c r="E485" i="7"/>
  <c r="D485" i="7"/>
  <c r="C485" i="7"/>
  <c r="C489" i="7" s="1"/>
  <c r="C491" i="7" s="1"/>
  <c r="B485" i="7"/>
  <c r="B489" i="7" s="1"/>
  <c r="O482" i="7"/>
  <c r="D482" i="7"/>
  <c r="C482" i="7"/>
  <c r="O481" i="7"/>
  <c r="O512" i="7" s="1"/>
  <c r="N481" i="7"/>
  <c r="N536" i="7" s="1"/>
  <c r="M481" i="7"/>
  <c r="M536" i="7" s="1"/>
  <c r="L481" i="7"/>
  <c r="L536" i="7" s="1"/>
  <c r="K481" i="7"/>
  <c r="J481" i="7"/>
  <c r="J536" i="7" s="1"/>
  <c r="I481" i="7"/>
  <c r="I536" i="7" s="1"/>
  <c r="H481" i="7"/>
  <c r="H536" i="7" s="1"/>
  <c r="G481" i="7"/>
  <c r="F481" i="7"/>
  <c r="E481" i="7"/>
  <c r="D481" i="7"/>
  <c r="C481" i="7"/>
  <c r="C512" i="7" s="1"/>
  <c r="B481" i="7"/>
  <c r="B512" i="7" s="1"/>
  <c r="O480" i="7"/>
  <c r="O511" i="7" s="1"/>
  <c r="N480" i="7"/>
  <c r="N535" i="7" s="1"/>
  <c r="M480" i="7"/>
  <c r="L480" i="7"/>
  <c r="L535" i="7" s="1"/>
  <c r="K480" i="7"/>
  <c r="K535" i="7" s="1"/>
  <c r="J480" i="7"/>
  <c r="J535" i="7" s="1"/>
  <c r="I480" i="7"/>
  <c r="H480" i="7"/>
  <c r="G480" i="7"/>
  <c r="F480" i="7"/>
  <c r="E480" i="7"/>
  <c r="E511" i="7" s="1"/>
  <c r="D480" i="7"/>
  <c r="D511" i="7" s="1"/>
  <c r="C480" i="7"/>
  <c r="C511" i="7" s="1"/>
  <c r="B480" i="7"/>
  <c r="B535" i="7" s="1"/>
  <c r="O479" i="7"/>
  <c r="N479" i="7"/>
  <c r="N534" i="7" s="1"/>
  <c r="M479" i="7"/>
  <c r="L479" i="7"/>
  <c r="L534" i="7" s="1"/>
  <c r="K479" i="7"/>
  <c r="J479" i="7"/>
  <c r="J510" i="7" s="1"/>
  <c r="I479" i="7"/>
  <c r="H479" i="7"/>
  <c r="G479" i="7"/>
  <c r="G510" i="7" s="1"/>
  <c r="F479" i="7"/>
  <c r="F510" i="7" s="1"/>
  <c r="E479" i="7"/>
  <c r="E510" i="7" s="1"/>
  <c r="D479" i="7"/>
  <c r="D534" i="7" s="1"/>
  <c r="C479" i="7"/>
  <c r="B479" i="7"/>
  <c r="B534" i="7" s="1"/>
  <c r="O478" i="7"/>
  <c r="O509" i="7" s="1"/>
  <c r="N478" i="7"/>
  <c r="N533" i="7" s="1"/>
  <c r="M478" i="7"/>
  <c r="L478" i="7"/>
  <c r="K478" i="7"/>
  <c r="J478" i="7"/>
  <c r="I478" i="7"/>
  <c r="I509" i="7" s="1"/>
  <c r="H478" i="7"/>
  <c r="H509" i="7" s="1"/>
  <c r="G478" i="7"/>
  <c r="G509" i="7" s="1"/>
  <c r="F478" i="7"/>
  <c r="F533" i="7" s="1"/>
  <c r="E478" i="7"/>
  <c r="E509" i="7" s="1"/>
  <c r="D478" i="7"/>
  <c r="D509" i="7" s="1"/>
  <c r="C478" i="7"/>
  <c r="C533" i="7" s="1"/>
  <c r="B478" i="7"/>
  <c r="B533" i="7" s="1"/>
  <c r="O476" i="7"/>
  <c r="N476" i="7"/>
  <c r="M476" i="7"/>
  <c r="B476" i="7"/>
  <c r="O475" i="7"/>
  <c r="N475" i="7"/>
  <c r="M475" i="7"/>
  <c r="L475" i="7"/>
  <c r="K475" i="7"/>
  <c r="J475" i="7"/>
  <c r="I475" i="7"/>
  <c r="H475" i="7"/>
  <c r="G475" i="7"/>
  <c r="F475" i="7"/>
  <c r="E475" i="7"/>
  <c r="D475" i="7"/>
  <c r="D476" i="7" s="1"/>
  <c r="C475" i="7"/>
  <c r="C476" i="7" s="1"/>
  <c r="B475" i="7"/>
  <c r="O474" i="7"/>
  <c r="N474" i="7"/>
  <c r="M474" i="7"/>
  <c r="L474" i="7"/>
  <c r="K474" i="7"/>
  <c r="J474" i="7"/>
  <c r="I474" i="7"/>
  <c r="H474" i="7"/>
  <c r="G474" i="7"/>
  <c r="F474" i="7"/>
  <c r="E474" i="7"/>
  <c r="E476" i="7" s="1"/>
  <c r="D474" i="7"/>
  <c r="C474" i="7"/>
  <c r="B474" i="7"/>
  <c r="O473" i="7"/>
  <c r="N473" i="7"/>
  <c r="M473" i="7"/>
  <c r="L473" i="7"/>
  <c r="K473" i="7"/>
  <c r="J473" i="7"/>
  <c r="I473" i="7"/>
  <c r="H473" i="7"/>
  <c r="H476" i="7" s="1"/>
  <c r="G473" i="7"/>
  <c r="F473" i="7"/>
  <c r="E473" i="7"/>
  <c r="D473" i="7"/>
  <c r="C473" i="7"/>
  <c r="B473" i="7"/>
  <c r="O472" i="7"/>
  <c r="N472" i="7"/>
  <c r="M472" i="7"/>
  <c r="L472" i="7"/>
  <c r="L476" i="7" s="1"/>
  <c r="K472" i="7"/>
  <c r="K476" i="7" s="1"/>
  <c r="J472" i="7"/>
  <c r="J476" i="7" s="1"/>
  <c r="I472" i="7"/>
  <c r="I476" i="7" s="1"/>
  <c r="H472" i="7"/>
  <c r="G472" i="7"/>
  <c r="G476" i="7" s="1"/>
  <c r="F472" i="7"/>
  <c r="F476" i="7" s="1"/>
  <c r="E472" i="7"/>
  <c r="D472" i="7"/>
  <c r="C472" i="7"/>
  <c r="B472" i="7"/>
  <c r="N470" i="7"/>
  <c r="L470" i="7"/>
  <c r="K470" i="7"/>
  <c r="O469" i="7"/>
  <c r="N469" i="7"/>
  <c r="M469" i="7"/>
  <c r="M470" i="7" s="1"/>
  <c r="L469" i="7"/>
  <c r="K469" i="7"/>
  <c r="J469" i="7"/>
  <c r="I469" i="7"/>
  <c r="H469" i="7"/>
  <c r="G469" i="7"/>
  <c r="F469" i="7"/>
  <c r="E469" i="7"/>
  <c r="D469" i="7"/>
  <c r="C469" i="7"/>
  <c r="B469" i="7"/>
  <c r="B470" i="7" s="1"/>
  <c r="O468" i="7"/>
  <c r="N468" i="7"/>
  <c r="M468" i="7"/>
  <c r="L468" i="7"/>
  <c r="K468" i="7"/>
  <c r="J468" i="7"/>
  <c r="I468" i="7"/>
  <c r="H468" i="7"/>
  <c r="G468" i="7"/>
  <c r="F468" i="7"/>
  <c r="E468" i="7"/>
  <c r="D468" i="7"/>
  <c r="C468" i="7"/>
  <c r="B468" i="7"/>
  <c r="O467" i="7"/>
  <c r="N467" i="7"/>
  <c r="M467" i="7"/>
  <c r="L467" i="7"/>
  <c r="K467" i="7"/>
  <c r="J467" i="7"/>
  <c r="I467" i="7"/>
  <c r="H467" i="7"/>
  <c r="G467" i="7"/>
  <c r="F467" i="7"/>
  <c r="F470" i="7" s="1"/>
  <c r="E467" i="7"/>
  <c r="D467" i="7"/>
  <c r="C467" i="7"/>
  <c r="B467" i="7"/>
  <c r="O466" i="7"/>
  <c r="O470" i="7" s="1"/>
  <c r="N466" i="7"/>
  <c r="M466" i="7"/>
  <c r="L466" i="7"/>
  <c r="K466" i="7"/>
  <c r="J466" i="7"/>
  <c r="J470" i="7" s="1"/>
  <c r="I466" i="7"/>
  <c r="I470" i="7" s="1"/>
  <c r="H466" i="7"/>
  <c r="H470" i="7" s="1"/>
  <c r="G466" i="7"/>
  <c r="G470" i="7" s="1"/>
  <c r="F466" i="7"/>
  <c r="E466" i="7"/>
  <c r="E470" i="7" s="1"/>
  <c r="D466" i="7"/>
  <c r="D470" i="7" s="1"/>
  <c r="C466" i="7"/>
  <c r="B466" i="7"/>
  <c r="K463" i="7"/>
  <c r="O462" i="7"/>
  <c r="O464" i="7" s="1"/>
  <c r="M462" i="7"/>
  <c r="L462" i="7"/>
  <c r="O461" i="7"/>
  <c r="N461" i="7"/>
  <c r="N462" i="7" s="1"/>
  <c r="M461" i="7"/>
  <c r="L461" i="7"/>
  <c r="K461" i="7"/>
  <c r="J461" i="7"/>
  <c r="I461" i="7"/>
  <c r="H461" i="7"/>
  <c r="G461" i="7"/>
  <c r="F461" i="7"/>
  <c r="E461" i="7"/>
  <c r="D461" i="7"/>
  <c r="C461" i="7"/>
  <c r="C462" i="7" s="1"/>
  <c r="B461" i="7"/>
  <c r="B462" i="7" s="1"/>
  <c r="O460" i="7"/>
  <c r="N460" i="7"/>
  <c r="M460" i="7"/>
  <c r="L460" i="7"/>
  <c r="K460" i="7"/>
  <c r="J460" i="7"/>
  <c r="I460" i="7"/>
  <c r="H460" i="7"/>
  <c r="G460" i="7"/>
  <c r="F460" i="7"/>
  <c r="E460" i="7"/>
  <c r="D460" i="7"/>
  <c r="C460" i="7"/>
  <c r="B460" i="7"/>
  <c r="O459" i="7"/>
  <c r="N459" i="7"/>
  <c r="M459" i="7"/>
  <c r="L459" i="7"/>
  <c r="K459" i="7"/>
  <c r="J459" i="7"/>
  <c r="I459" i="7"/>
  <c r="H459" i="7"/>
  <c r="G459" i="7"/>
  <c r="G462" i="7" s="1"/>
  <c r="F459" i="7"/>
  <c r="E459" i="7"/>
  <c r="D459" i="7"/>
  <c r="C459" i="7"/>
  <c r="B459" i="7"/>
  <c r="O458" i="7"/>
  <c r="N458" i="7"/>
  <c r="M458" i="7"/>
  <c r="L458" i="7"/>
  <c r="K458" i="7"/>
  <c r="K462" i="7" s="1"/>
  <c r="J458" i="7"/>
  <c r="J462" i="7" s="1"/>
  <c r="I458" i="7"/>
  <c r="I462" i="7" s="1"/>
  <c r="H458" i="7"/>
  <c r="H462" i="7" s="1"/>
  <c r="G458" i="7"/>
  <c r="F458" i="7"/>
  <c r="F462" i="7" s="1"/>
  <c r="E458" i="7"/>
  <c r="E462" i="7" s="1"/>
  <c r="D458" i="7"/>
  <c r="C458" i="7"/>
  <c r="B458" i="7"/>
  <c r="O454" i="7"/>
  <c r="N454" i="7"/>
  <c r="M454" i="7"/>
  <c r="B454" i="7"/>
  <c r="O453" i="7"/>
  <c r="N453" i="7"/>
  <c r="M453" i="7"/>
  <c r="L453" i="7"/>
  <c r="K453" i="7"/>
  <c r="J453" i="7"/>
  <c r="I453" i="7"/>
  <c r="H453" i="7"/>
  <c r="G453" i="7"/>
  <c r="F453" i="7"/>
  <c r="E453" i="7"/>
  <c r="D453" i="7"/>
  <c r="D454" i="7" s="1"/>
  <c r="C453" i="7"/>
  <c r="C454" i="7" s="1"/>
  <c r="B453" i="7"/>
  <c r="O452" i="7"/>
  <c r="N452" i="7"/>
  <c r="M452" i="7"/>
  <c r="L452" i="7"/>
  <c r="K452" i="7"/>
  <c r="J452" i="7"/>
  <c r="I452" i="7"/>
  <c r="H452" i="7"/>
  <c r="G452" i="7"/>
  <c r="F452" i="7"/>
  <c r="E452" i="7"/>
  <c r="D452" i="7"/>
  <c r="C452" i="7"/>
  <c r="B452" i="7"/>
  <c r="O451" i="7"/>
  <c r="N451" i="7"/>
  <c r="M451" i="7"/>
  <c r="L451" i="7"/>
  <c r="K451" i="7"/>
  <c r="J451" i="7"/>
  <c r="I451" i="7"/>
  <c r="H451" i="7"/>
  <c r="H454" i="7" s="1"/>
  <c r="G451" i="7"/>
  <c r="F451" i="7"/>
  <c r="E451" i="7"/>
  <c r="D451" i="7"/>
  <c r="C451" i="7"/>
  <c r="B451" i="7"/>
  <c r="O450" i="7"/>
  <c r="N450" i="7"/>
  <c r="M450" i="7"/>
  <c r="L450" i="7"/>
  <c r="L454" i="7" s="1"/>
  <c r="K450" i="7"/>
  <c r="K454" i="7" s="1"/>
  <c r="J450" i="7"/>
  <c r="J454" i="7" s="1"/>
  <c r="I450" i="7"/>
  <c r="I454" i="7" s="1"/>
  <c r="H450" i="7"/>
  <c r="G450" i="7"/>
  <c r="F450" i="7"/>
  <c r="F454" i="7" s="1"/>
  <c r="E450" i="7"/>
  <c r="D450" i="7"/>
  <c r="C450" i="7"/>
  <c r="B450" i="7"/>
  <c r="O446" i="7"/>
  <c r="O560" i="7" s="1"/>
  <c r="N446" i="7"/>
  <c r="C446" i="7"/>
  <c r="B446" i="7"/>
  <c r="O445" i="7"/>
  <c r="O496" i="7" s="1"/>
  <c r="N445" i="7"/>
  <c r="N496" i="7" s="1"/>
  <c r="M445" i="7"/>
  <c r="M496" i="7" s="1"/>
  <c r="L445" i="7"/>
  <c r="L496" i="7" s="1"/>
  <c r="K445" i="7"/>
  <c r="K496" i="7" s="1"/>
  <c r="J445" i="7"/>
  <c r="J496" i="7" s="1"/>
  <c r="I445" i="7"/>
  <c r="I496" i="7" s="1"/>
  <c r="H445" i="7"/>
  <c r="H496" i="7" s="1"/>
  <c r="G445" i="7"/>
  <c r="G496" i="7" s="1"/>
  <c r="F445" i="7"/>
  <c r="E445" i="7"/>
  <c r="E446" i="7" s="1"/>
  <c r="D445" i="7"/>
  <c r="C445" i="7"/>
  <c r="C496" i="7" s="1"/>
  <c r="B445" i="7"/>
  <c r="B496" i="7" s="1"/>
  <c r="O444" i="7"/>
  <c r="O495" i="7" s="1"/>
  <c r="N444" i="7"/>
  <c r="N495" i="7" s="1"/>
  <c r="M444" i="7"/>
  <c r="M495" i="7" s="1"/>
  <c r="L444" i="7"/>
  <c r="L495" i="7" s="1"/>
  <c r="K444" i="7"/>
  <c r="K495" i="7" s="1"/>
  <c r="J444" i="7"/>
  <c r="J495" i="7" s="1"/>
  <c r="I444" i="7"/>
  <c r="I495" i="7" s="1"/>
  <c r="H444" i="7"/>
  <c r="G444" i="7"/>
  <c r="F444" i="7"/>
  <c r="F495" i="7" s="1"/>
  <c r="E444" i="7"/>
  <c r="E495" i="7" s="1"/>
  <c r="D444" i="7"/>
  <c r="D495" i="7" s="1"/>
  <c r="C444" i="7"/>
  <c r="C495" i="7" s="1"/>
  <c r="B444" i="7"/>
  <c r="B495" i="7" s="1"/>
  <c r="O443" i="7"/>
  <c r="O494" i="7" s="1"/>
  <c r="N443" i="7"/>
  <c r="N494" i="7" s="1"/>
  <c r="M443" i="7"/>
  <c r="M494" i="7" s="1"/>
  <c r="L443" i="7"/>
  <c r="L494" i="7" s="1"/>
  <c r="K443" i="7"/>
  <c r="K494" i="7" s="1"/>
  <c r="J443" i="7"/>
  <c r="I443" i="7"/>
  <c r="I446" i="7" s="1"/>
  <c r="H443" i="7"/>
  <c r="H494" i="7" s="1"/>
  <c r="G443" i="7"/>
  <c r="G494" i="7" s="1"/>
  <c r="F443" i="7"/>
  <c r="F494" i="7" s="1"/>
  <c r="E443" i="7"/>
  <c r="E494" i="7" s="1"/>
  <c r="D443" i="7"/>
  <c r="D494" i="7" s="1"/>
  <c r="C443" i="7"/>
  <c r="C494" i="7" s="1"/>
  <c r="B443" i="7"/>
  <c r="B494" i="7" s="1"/>
  <c r="O442" i="7"/>
  <c r="O493" i="7" s="1"/>
  <c r="N442" i="7"/>
  <c r="N493" i="7" s="1"/>
  <c r="M442" i="7"/>
  <c r="M493" i="7" s="1"/>
  <c r="L442" i="7"/>
  <c r="L446" i="7" s="1"/>
  <c r="K442" i="7"/>
  <c r="K446" i="7" s="1"/>
  <c r="J442" i="7"/>
  <c r="I442" i="7"/>
  <c r="I493" i="7" s="1"/>
  <c r="H442" i="7"/>
  <c r="H493" i="7" s="1"/>
  <c r="G442" i="7"/>
  <c r="G493" i="7" s="1"/>
  <c r="F442" i="7"/>
  <c r="F493" i="7" s="1"/>
  <c r="E442" i="7"/>
  <c r="E493" i="7" s="1"/>
  <c r="D442" i="7"/>
  <c r="D493" i="7" s="1"/>
  <c r="C442" i="7"/>
  <c r="C493" i="7" s="1"/>
  <c r="B442" i="7"/>
  <c r="B493" i="7" s="1"/>
  <c r="O438" i="7"/>
  <c r="O602" i="7" s="1"/>
  <c r="N438" i="7"/>
  <c r="M438" i="7"/>
  <c r="M602" i="7" s="1"/>
  <c r="M609" i="7" s="1"/>
  <c r="L438" i="7"/>
  <c r="L602" i="7" s="1"/>
  <c r="L609" i="7" s="1"/>
  <c r="K438" i="7"/>
  <c r="K602" i="7" s="1"/>
  <c r="K609" i="7" s="1"/>
  <c r="J438" i="7"/>
  <c r="J602" i="7" s="1"/>
  <c r="J609" i="7" s="1"/>
  <c r="I438" i="7"/>
  <c r="I602" i="7" s="1"/>
  <c r="I609" i="7" s="1"/>
  <c r="H438" i="7"/>
  <c r="H602" i="7" s="1"/>
  <c r="H609" i="7" s="1"/>
  <c r="G438" i="7"/>
  <c r="G602" i="7" s="1"/>
  <c r="G609" i="7" s="1"/>
  <c r="F438" i="7"/>
  <c r="F602" i="7" s="1"/>
  <c r="F609" i="7" s="1"/>
  <c r="E438" i="7"/>
  <c r="E602" i="7" s="1"/>
  <c r="E609" i="7" s="1"/>
  <c r="D438" i="7"/>
  <c r="D602" i="7" s="1"/>
  <c r="D609" i="7" s="1"/>
  <c r="C438" i="7"/>
  <c r="C602" i="7" s="1"/>
  <c r="C609" i="7" s="1"/>
  <c r="B438" i="7"/>
  <c r="O437" i="7"/>
  <c r="N437" i="7"/>
  <c r="M437" i="7"/>
  <c r="L437" i="7"/>
  <c r="K437" i="7"/>
  <c r="J437" i="7"/>
  <c r="I437" i="7"/>
  <c r="H437" i="7"/>
  <c r="G437" i="7"/>
  <c r="F437" i="7"/>
  <c r="E437" i="7"/>
  <c r="D437" i="7"/>
  <c r="C437" i="7"/>
  <c r="B437" i="7"/>
  <c r="O436" i="7"/>
  <c r="N436" i="7"/>
  <c r="M436" i="7"/>
  <c r="L436" i="7"/>
  <c r="K436" i="7"/>
  <c r="J436" i="7"/>
  <c r="I436" i="7"/>
  <c r="H436" i="7"/>
  <c r="G436" i="7"/>
  <c r="F436" i="7"/>
  <c r="E436" i="7"/>
  <c r="D436" i="7"/>
  <c r="C436" i="7"/>
  <c r="B436" i="7"/>
  <c r="O435" i="7"/>
  <c r="N435" i="7"/>
  <c r="M435" i="7"/>
  <c r="L435" i="7"/>
  <c r="K435" i="7"/>
  <c r="J435" i="7"/>
  <c r="I435" i="7"/>
  <c r="H435" i="7"/>
  <c r="G435" i="7"/>
  <c r="F435" i="7"/>
  <c r="E435" i="7"/>
  <c r="D435" i="7"/>
  <c r="C435" i="7"/>
  <c r="B435" i="7"/>
  <c r="K433" i="7"/>
  <c r="J433" i="7"/>
  <c r="O432" i="7"/>
  <c r="O433" i="7" s="1"/>
  <c r="N432" i="7"/>
  <c r="N433" i="7" s="1"/>
  <c r="M432" i="7"/>
  <c r="M433" i="7" s="1"/>
  <c r="L432" i="7"/>
  <c r="L433" i="7" s="1"/>
  <c r="K432" i="7"/>
  <c r="J432" i="7"/>
  <c r="I432" i="7"/>
  <c r="I433" i="7" s="1"/>
  <c r="H432" i="7"/>
  <c r="H433" i="7" s="1"/>
  <c r="G432" i="7"/>
  <c r="G433" i="7" s="1"/>
  <c r="F432" i="7"/>
  <c r="E432" i="7"/>
  <c r="D432" i="7"/>
  <c r="D433" i="7" s="1"/>
  <c r="C432" i="7"/>
  <c r="C433" i="7" s="1"/>
  <c r="B432" i="7"/>
  <c r="B433" i="7" s="1"/>
  <c r="O431" i="7"/>
  <c r="N431" i="7"/>
  <c r="M431" i="7"/>
  <c r="L431" i="7"/>
  <c r="K431" i="7"/>
  <c r="J431" i="7"/>
  <c r="I431" i="7"/>
  <c r="H431" i="7"/>
  <c r="G431" i="7"/>
  <c r="F431" i="7"/>
  <c r="E431" i="7"/>
  <c r="D431" i="7"/>
  <c r="C431" i="7"/>
  <c r="B431" i="7"/>
  <c r="O430" i="7"/>
  <c r="N430" i="7"/>
  <c r="M430" i="7"/>
  <c r="L430" i="7"/>
  <c r="K430" i="7"/>
  <c r="J430" i="7"/>
  <c r="I430" i="7"/>
  <c r="H430" i="7"/>
  <c r="G430" i="7"/>
  <c r="F430" i="7"/>
  <c r="E430" i="7"/>
  <c r="D430" i="7"/>
  <c r="C430" i="7"/>
  <c r="B430" i="7"/>
  <c r="O429" i="7"/>
  <c r="N429" i="7"/>
  <c r="M429" i="7"/>
  <c r="L429" i="7"/>
  <c r="K429" i="7"/>
  <c r="J429" i="7"/>
  <c r="I429" i="7"/>
  <c r="H429" i="7"/>
  <c r="G429" i="7"/>
  <c r="F429" i="7"/>
  <c r="E429" i="7"/>
  <c r="D429" i="7"/>
  <c r="C429" i="7"/>
  <c r="B429" i="7"/>
  <c r="I426" i="7"/>
  <c r="H426" i="7"/>
  <c r="O425" i="7"/>
  <c r="N425" i="7"/>
  <c r="N426" i="7" s="1"/>
  <c r="M425" i="7"/>
  <c r="L425" i="7"/>
  <c r="K425" i="7"/>
  <c r="K426" i="7" s="1"/>
  <c r="J425" i="7"/>
  <c r="J426" i="7" s="1"/>
  <c r="I425" i="7"/>
  <c r="H425" i="7"/>
  <c r="G425" i="7"/>
  <c r="G426" i="7" s="1"/>
  <c r="F425" i="7"/>
  <c r="F426" i="7" s="1"/>
  <c r="E425" i="7"/>
  <c r="E426" i="7" s="1"/>
  <c r="D425" i="7"/>
  <c r="C425" i="7"/>
  <c r="B425" i="7"/>
  <c r="B426" i="7" s="1"/>
  <c r="O424" i="7"/>
  <c r="N424" i="7"/>
  <c r="M424" i="7"/>
  <c r="L424" i="7"/>
  <c r="K424" i="7"/>
  <c r="J424" i="7"/>
  <c r="I424" i="7"/>
  <c r="H424" i="7"/>
  <c r="G424" i="7"/>
  <c r="F424" i="7"/>
  <c r="E424" i="7"/>
  <c r="D424" i="7"/>
  <c r="C424" i="7"/>
  <c r="B424" i="7"/>
  <c r="O423" i="7"/>
  <c r="N423" i="7"/>
  <c r="M423" i="7"/>
  <c r="L423" i="7"/>
  <c r="K423" i="7"/>
  <c r="J423" i="7"/>
  <c r="I423" i="7"/>
  <c r="H423" i="7"/>
  <c r="G423" i="7"/>
  <c r="F423" i="7"/>
  <c r="E423" i="7"/>
  <c r="D423" i="7"/>
  <c r="C423" i="7"/>
  <c r="B423" i="7"/>
  <c r="O422" i="7"/>
  <c r="N422" i="7"/>
  <c r="M422" i="7"/>
  <c r="L422" i="7"/>
  <c r="K422" i="7"/>
  <c r="J422" i="7"/>
  <c r="I422" i="7"/>
  <c r="H422" i="7"/>
  <c r="G422" i="7"/>
  <c r="F422" i="7"/>
  <c r="E422" i="7"/>
  <c r="D422" i="7"/>
  <c r="C422" i="7"/>
  <c r="B422" i="7"/>
  <c r="G420" i="7"/>
  <c r="F420" i="7"/>
  <c r="L419" i="7"/>
  <c r="K419" i="7"/>
  <c r="K599" i="7" s="1"/>
  <c r="J419" i="7"/>
  <c r="I419" i="7"/>
  <c r="H419" i="7"/>
  <c r="G419" i="7"/>
  <c r="F419" i="7"/>
  <c r="E419" i="7"/>
  <c r="E420" i="7" s="1"/>
  <c r="D419" i="7"/>
  <c r="C419" i="7"/>
  <c r="B419" i="7"/>
  <c r="O418" i="7"/>
  <c r="M418" i="7"/>
  <c r="L418" i="7"/>
  <c r="K418" i="7"/>
  <c r="J418" i="7"/>
  <c r="I418" i="7"/>
  <c r="H418" i="7"/>
  <c r="G418" i="7"/>
  <c r="F418" i="7"/>
  <c r="E418" i="7"/>
  <c r="D418" i="7"/>
  <c r="C418" i="7"/>
  <c r="B418" i="7"/>
  <c r="M417" i="7"/>
  <c r="L417" i="7"/>
  <c r="K417" i="7"/>
  <c r="J417" i="7"/>
  <c r="I417" i="7"/>
  <c r="H417" i="7"/>
  <c r="G417" i="7"/>
  <c r="F417" i="7"/>
  <c r="E417" i="7"/>
  <c r="D417" i="7"/>
  <c r="C417" i="7"/>
  <c r="B417" i="7"/>
  <c r="M416" i="7"/>
  <c r="L416" i="7"/>
  <c r="K416" i="7"/>
  <c r="J416" i="7"/>
  <c r="I416" i="7"/>
  <c r="H416" i="7"/>
  <c r="G416" i="7"/>
  <c r="F416" i="7"/>
  <c r="E416" i="7"/>
  <c r="D416" i="7"/>
  <c r="C416" i="7"/>
  <c r="B416" i="7"/>
  <c r="K414" i="7"/>
  <c r="E414" i="7"/>
  <c r="D414" i="7"/>
  <c r="L413" i="7"/>
  <c r="K413" i="7"/>
  <c r="J413" i="7"/>
  <c r="J414" i="7" s="1"/>
  <c r="I413" i="7"/>
  <c r="I414" i="7" s="1"/>
  <c r="H413" i="7"/>
  <c r="H414" i="7" s="1"/>
  <c r="G413" i="7"/>
  <c r="G414" i="7" s="1"/>
  <c r="F413" i="7"/>
  <c r="F414" i="7" s="1"/>
  <c r="E413" i="7"/>
  <c r="D413" i="7"/>
  <c r="C413" i="7"/>
  <c r="C414" i="7" s="1"/>
  <c r="B413" i="7"/>
  <c r="O412" i="7"/>
  <c r="M412" i="7"/>
  <c r="L412" i="7"/>
  <c r="K412" i="7"/>
  <c r="J412" i="7"/>
  <c r="I412" i="7"/>
  <c r="H412" i="7"/>
  <c r="G412" i="7"/>
  <c r="F412" i="7"/>
  <c r="E412" i="7"/>
  <c r="D412" i="7"/>
  <c r="C412" i="7"/>
  <c r="B412" i="7"/>
  <c r="M411" i="7"/>
  <c r="L411" i="7"/>
  <c r="K411" i="7"/>
  <c r="J411" i="7"/>
  <c r="I411" i="7"/>
  <c r="H411" i="7"/>
  <c r="G411" i="7"/>
  <c r="F411" i="7"/>
  <c r="E411" i="7"/>
  <c r="D411" i="7"/>
  <c r="C411" i="7"/>
  <c r="B411" i="7"/>
  <c r="M410" i="7"/>
  <c r="L410" i="7"/>
  <c r="K410" i="7"/>
  <c r="J410" i="7"/>
  <c r="I410" i="7"/>
  <c r="H410" i="7"/>
  <c r="G410" i="7"/>
  <c r="F410" i="7"/>
  <c r="E410" i="7"/>
  <c r="D410" i="7"/>
  <c r="C410" i="7"/>
  <c r="B410" i="7"/>
  <c r="C408" i="7"/>
  <c r="B408" i="7"/>
  <c r="L407" i="7"/>
  <c r="K407" i="7"/>
  <c r="K408" i="7" s="1"/>
  <c r="J407" i="7"/>
  <c r="I407" i="7"/>
  <c r="H407" i="7"/>
  <c r="H408" i="7" s="1"/>
  <c r="G407" i="7"/>
  <c r="G408" i="7" s="1"/>
  <c r="F407" i="7"/>
  <c r="F408" i="7" s="1"/>
  <c r="E407" i="7"/>
  <c r="E408" i="7" s="1"/>
  <c r="D407" i="7"/>
  <c r="D408" i="7" s="1"/>
  <c r="C407" i="7"/>
  <c r="B407" i="7"/>
  <c r="O406" i="7"/>
  <c r="M406" i="7"/>
  <c r="L406" i="7"/>
  <c r="K406" i="7"/>
  <c r="J406" i="7"/>
  <c r="I406" i="7"/>
  <c r="H406" i="7"/>
  <c r="G406" i="7"/>
  <c r="F406" i="7"/>
  <c r="E406" i="7"/>
  <c r="D406" i="7"/>
  <c r="C406" i="7"/>
  <c r="B406" i="7"/>
  <c r="M405" i="7"/>
  <c r="L405" i="7"/>
  <c r="K405" i="7"/>
  <c r="J405" i="7"/>
  <c r="I405" i="7"/>
  <c r="H405" i="7"/>
  <c r="G405" i="7"/>
  <c r="F405" i="7"/>
  <c r="E405" i="7"/>
  <c r="D405" i="7"/>
  <c r="C405" i="7"/>
  <c r="B405" i="7"/>
  <c r="M404" i="7"/>
  <c r="L404" i="7"/>
  <c r="K404" i="7"/>
  <c r="J404" i="7"/>
  <c r="I404" i="7"/>
  <c r="H404" i="7"/>
  <c r="G404" i="7"/>
  <c r="F404" i="7"/>
  <c r="E404" i="7"/>
  <c r="D404" i="7"/>
  <c r="C404" i="7"/>
  <c r="B404" i="7"/>
  <c r="O401" i="7"/>
  <c r="O426" i="7" s="1"/>
  <c r="N401" i="7"/>
  <c r="N390" i="7" s="1"/>
  <c r="M401" i="7"/>
  <c r="M439" i="7" s="1"/>
  <c r="L401" i="7"/>
  <c r="L439" i="7" s="1"/>
  <c r="K401" i="7"/>
  <c r="J401" i="7"/>
  <c r="J408" i="7" s="1"/>
  <c r="I401" i="7"/>
  <c r="I408" i="7" s="1"/>
  <c r="H401" i="7"/>
  <c r="H439" i="7" s="1"/>
  <c r="G401" i="7"/>
  <c r="G439" i="7" s="1"/>
  <c r="F401" i="7"/>
  <c r="F433" i="7" s="1"/>
  <c r="E401" i="7"/>
  <c r="E433" i="7" s="1"/>
  <c r="D401" i="7"/>
  <c r="D420" i="7" s="1"/>
  <c r="C401" i="7"/>
  <c r="C426" i="7" s="1"/>
  <c r="B401" i="7"/>
  <c r="B414" i="7" s="1"/>
  <c r="O400" i="7"/>
  <c r="N400" i="7"/>
  <c r="M400" i="7"/>
  <c r="L400" i="7"/>
  <c r="K400" i="7"/>
  <c r="J400" i="7"/>
  <c r="I400" i="7"/>
  <c r="H400" i="7"/>
  <c r="G400" i="7"/>
  <c r="F400" i="7"/>
  <c r="E400" i="7"/>
  <c r="D400" i="7"/>
  <c r="C400" i="7"/>
  <c r="B400" i="7"/>
  <c r="O399" i="7"/>
  <c r="N399" i="7"/>
  <c r="M399" i="7"/>
  <c r="L399" i="7"/>
  <c r="K399" i="7"/>
  <c r="J399" i="7"/>
  <c r="I399" i="7"/>
  <c r="H399" i="7"/>
  <c r="G399" i="7"/>
  <c r="F399" i="7"/>
  <c r="E399" i="7"/>
  <c r="D399" i="7"/>
  <c r="C399" i="7"/>
  <c r="B399" i="7"/>
  <c r="O398" i="7"/>
  <c r="N398" i="7"/>
  <c r="M398" i="7"/>
  <c r="L398" i="7"/>
  <c r="K398" i="7"/>
  <c r="J398" i="7"/>
  <c r="I398" i="7"/>
  <c r="H398" i="7"/>
  <c r="G398" i="7"/>
  <c r="F398" i="7"/>
  <c r="E398" i="7"/>
  <c r="D398" i="7"/>
  <c r="C398" i="7"/>
  <c r="B398" i="7"/>
  <c r="O396" i="7"/>
  <c r="I396" i="7"/>
  <c r="H396" i="7"/>
  <c r="F396" i="7"/>
  <c r="D396" i="7"/>
  <c r="C396" i="7"/>
  <c r="O395" i="7"/>
  <c r="N395" i="7"/>
  <c r="N396" i="7" s="1"/>
  <c r="M395" i="7"/>
  <c r="M396" i="7" s="1"/>
  <c r="L395" i="7"/>
  <c r="K395" i="7"/>
  <c r="K396" i="7" s="1"/>
  <c r="J395" i="7"/>
  <c r="J396" i="7" s="1"/>
  <c r="I395" i="7"/>
  <c r="H395" i="7"/>
  <c r="G395" i="7"/>
  <c r="G396" i="7" s="1"/>
  <c r="F395" i="7"/>
  <c r="E395" i="7"/>
  <c r="E396" i="7" s="1"/>
  <c r="D395" i="7"/>
  <c r="C395" i="7"/>
  <c r="B395" i="7"/>
  <c r="B396" i="7" s="1"/>
  <c r="O394" i="7"/>
  <c r="N394" i="7"/>
  <c r="M394" i="7"/>
  <c r="L394" i="7"/>
  <c r="K394" i="7"/>
  <c r="J394" i="7"/>
  <c r="I394" i="7"/>
  <c r="H394" i="7"/>
  <c r="G394" i="7"/>
  <c r="F394" i="7"/>
  <c r="E394" i="7"/>
  <c r="D394" i="7"/>
  <c r="C394" i="7"/>
  <c r="B394" i="7"/>
  <c r="O393" i="7"/>
  <c r="N393" i="7"/>
  <c r="M393" i="7"/>
  <c r="L393" i="7"/>
  <c r="K393" i="7"/>
  <c r="J393" i="7"/>
  <c r="I393" i="7"/>
  <c r="H393" i="7"/>
  <c r="G393" i="7"/>
  <c r="F393" i="7"/>
  <c r="E393" i="7"/>
  <c r="D393" i="7"/>
  <c r="C393" i="7"/>
  <c r="B393" i="7"/>
  <c r="O392" i="7"/>
  <c r="N392" i="7"/>
  <c r="M392" i="7"/>
  <c r="L392" i="7"/>
  <c r="K392" i="7"/>
  <c r="J392" i="7"/>
  <c r="I392" i="7"/>
  <c r="H392" i="7"/>
  <c r="G392" i="7"/>
  <c r="F392" i="7"/>
  <c r="E392" i="7"/>
  <c r="D392" i="7"/>
  <c r="C392" i="7"/>
  <c r="B392" i="7"/>
  <c r="O390" i="7"/>
  <c r="G390" i="7"/>
  <c r="F390" i="7"/>
  <c r="D390" i="7"/>
  <c r="C390" i="7"/>
  <c r="O389" i="7"/>
  <c r="N389" i="7"/>
  <c r="M389" i="7"/>
  <c r="L389" i="7"/>
  <c r="K389" i="7"/>
  <c r="K390" i="7" s="1"/>
  <c r="J389" i="7"/>
  <c r="J390" i="7" s="1"/>
  <c r="I389" i="7"/>
  <c r="I390" i="7" s="1"/>
  <c r="H389" i="7"/>
  <c r="H390" i="7" s="1"/>
  <c r="G389" i="7"/>
  <c r="F389" i="7"/>
  <c r="E389" i="7"/>
  <c r="E390" i="7" s="1"/>
  <c r="D389" i="7"/>
  <c r="C389" i="7"/>
  <c r="B389" i="7"/>
  <c r="O388" i="7"/>
  <c r="N388" i="7"/>
  <c r="M388" i="7"/>
  <c r="L388" i="7"/>
  <c r="K388" i="7"/>
  <c r="J388" i="7"/>
  <c r="I388" i="7"/>
  <c r="H388" i="7"/>
  <c r="G388" i="7"/>
  <c r="F388" i="7"/>
  <c r="E388" i="7"/>
  <c r="D388" i="7"/>
  <c r="C388" i="7"/>
  <c r="B388" i="7"/>
  <c r="O387" i="7"/>
  <c r="N387" i="7"/>
  <c r="M387" i="7"/>
  <c r="L387" i="7"/>
  <c r="K387" i="7"/>
  <c r="J387" i="7"/>
  <c r="I387" i="7"/>
  <c r="H387" i="7"/>
  <c r="G387" i="7"/>
  <c r="F387" i="7"/>
  <c r="E387" i="7"/>
  <c r="D387" i="7"/>
  <c r="C387" i="7"/>
  <c r="B387" i="7"/>
  <c r="O386" i="7"/>
  <c r="N386" i="7"/>
  <c r="M386" i="7"/>
  <c r="L386" i="7"/>
  <c r="K386" i="7"/>
  <c r="J386" i="7"/>
  <c r="I386" i="7"/>
  <c r="H386" i="7"/>
  <c r="G386" i="7"/>
  <c r="F386" i="7"/>
  <c r="E386" i="7"/>
  <c r="D386" i="7"/>
  <c r="C386" i="7"/>
  <c r="B386" i="7"/>
  <c r="N384" i="7"/>
  <c r="K384" i="7"/>
  <c r="E384" i="7"/>
  <c r="D384" i="7"/>
  <c r="B384" i="7"/>
  <c r="O383" i="7"/>
  <c r="O384" i="7" s="1"/>
  <c r="N383" i="7"/>
  <c r="M383" i="7"/>
  <c r="M384" i="7" s="1"/>
  <c r="L383" i="7"/>
  <c r="K383" i="7"/>
  <c r="J383" i="7"/>
  <c r="J384" i="7" s="1"/>
  <c r="I383" i="7"/>
  <c r="I384" i="7" s="1"/>
  <c r="H383" i="7"/>
  <c r="H384" i="7" s="1"/>
  <c r="G383" i="7"/>
  <c r="G384" i="7" s="1"/>
  <c r="F383" i="7"/>
  <c r="F384" i="7" s="1"/>
  <c r="E383" i="7"/>
  <c r="D383" i="7"/>
  <c r="C383" i="7"/>
  <c r="C384" i="7" s="1"/>
  <c r="B383" i="7"/>
  <c r="O382" i="7"/>
  <c r="N382" i="7"/>
  <c r="M382" i="7"/>
  <c r="L382" i="7"/>
  <c r="K382" i="7"/>
  <c r="J382" i="7"/>
  <c r="I382" i="7"/>
  <c r="H382" i="7"/>
  <c r="G382" i="7"/>
  <c r="F382" i="7"/>
  <c r="E382" i="7"/>
  <c r="D382" i="7"/>
  <c r="C382" i="7"/>
  <c r="B382" i="7"/>
  <c r="O381" i="7"/>
  <c r="N381" i="7"/>
  <c r="M381" i="7"/>
  <c r="L381" i="7"/>
  <c r="K381" i="7"/>
  <c r="J381" i="7"/>
  <c r="I381" i="7"/>
  <c r="H381" i="7"/>
  <c r="G381" i="7"/>
  <c r="F381" i="7"/>
  <c r="E381" i="7"/>
  <c r="D381" i="7"/>
  <c r="C381" i="7"/>
  <c r="B381" i="7"/>
  <c r="O380" i="7"/>
  <c r="N380" i="7"/>
  <c r="M380" i="7"/>
  <c r="L380" i="7"/>
  <c r="K380" i="7"/>
  <c r="J380" i="7"/>
  <c r="I380" i="7"/>
  <c r="H380" i="7"/>
  <c r="G380" i="7"/>
  <c r="F380" i="7"/>
  <c r="E380" i="7"/>
  <c r="D380" i="7"/>
  <c r="C380" i="7"/>
  <c r="B380" i="7"/>
  <c r="K378" i="7"/>
  <c r="J378" i="7"/>
  <c r="I378" i="7"/>
  <c r="C378" i="7"/>
  <c r="B378" i="7"/>
  <c r="M377" i="7"/>
  <c r="M378" i="7" s="1"/>
  <c r="L377" i="7"/>
  <c r="K377" i="7"/>
  <c r="J377" i="7"/>
  <c r="I377" i="7"/>
  <c r="H377" i="7"/>
  <c r="H378" i="7" s="1"/>
  <c r="G377" i="7"/>
  <c r="G378" i="7" s="1"/>
  <c r="F377" i="7"/>
  <c r="F378" i="7" s="1"/>
  <c r="E377" i="7"/>
  <c r="E378" i="7" s="1"/>
  <c r="D377" i="7"/>
  <c r="D378" i="7" s="1"/>
  <c r="C377" i="7"/>
  <c r="B377" i="7"/>
  <c r="O376" i="7"/>
  <c r="M376" i="7"/>
  <c r="L376" i="7"/>
  <c r="K376" i="7"/>
  <c r="J376" i="7"/>
  <c r="I376" i="7"/>
  <c r="H376" i="7"/>
  <c r="G376" i="7"/>
  <c r="F376" i="7"/>
  <c r="E376" i="7"/>
  <c r="D376" i="7"/>
  <c r="C376" i="7"/>
  <c r="B376" i="7"/>
  <c r="M375" i="7"/>
  <c r="L375" i="7"/>
  <c r="K375" i="7"/>
  <c r="J375" i="7"/>
  <c r="I375" i="7"/>
  <c r="H375" i="7"/>
  <c r="G375" i="7"/>
  <c r="F375" i="7"/>
  <c r="E375" i="7"/>
  <c r="D375" i="7"/>
  <c r="C375" i="7"/>
  <c r="B375" i="7"/>
  <c r="M374" i="7"/>
  <c r="L374" i="7"/>
  <c r="K374" i="7"/>
  <c r="J374" i="7"/>
  <c r="I374" i="7"/>
  <c r="H374" i="7"/>
  <c r="G374" i="7"/>
  <c r="F374" i="7"/>
  <c r="E374" i="7"/>
  <c r="D374" i="7"/>
  <c r="C374" i="7"/>
  <c r="B374" i="7"/>
  <c r="M372" i="7"/>
  <c r="L372" i="7"/>
  <c r="J372" i="7"/>
  <c r="H372" i="7"/>
  <c r="G372" i="7"/>
  <c r="O371" i="7"/>
  <c r="O372" i="7" s="1"/>
  <c r="N371" i="7"/>
  <c r="N372" i="7" s="1"/>
  <c r="M371" i="7"/>
  <c r="L371" i="7"/>
  <c r="K371" i="7"/>
  <c r="K372" i="7" s="1"/>
  <c r="J371" i="7"/>
  <c r="I371" i="7"/>
  <c r="I372" i="7" s="1"/>
  <c r="H371" i="7"/>
  <c r="G371" i="7"/>
  <c r="F371" i="7"/>
  <c r="F372" i="7" s="1"/>
  <c r="E371" i="7"/>
  <c r="E372" i="7" s="1"/>
  <c r="D371" i="7"/>
  <c r="D372" i="7" s="1"/>
  <c r="C371" i="7"/>
  <c r="C372" i="7" s="1"/>
  <c r="B371" i="7"/>
  <c r="B372" i="7" s="1"/>
  <c r="O370" i="7"/>
  <c r="N370" i="7"/>
  <c r="M370" i="7"/>
  <c r="L370" i="7"/>
  <c r="K370" i="7"/>
  <c r="J370" i="7"/>
  <c r="I370" i="7"/>
  <c r="H370" i="7"/>
  <c r="G370" i="7"/>
  <c r="F370" i="7"/>
  <c r="E370" i="7"/>
  <c r="D370" i="7"/>
  <c r="C370" i="7"/>
  <c r="B370" i="7"/>
  <c r="O369" i="7"/>
  <c r="N369" i="7"/>
  <c r="M369" i="7"/>
  <c r="L369" i="7"/>
  <c r="K369" i="7"/>
  <c r="J369" i="7"/>
  <c r="I369" i="7"/>
  <c r="H369" i="7"/>
  <c r="G369" i="7"/>
  <c r="F369" i="7"/>
  <c r="E369" i="7"/>
  <c r="D369" i="7"/>
  <c r="C369" i="7"/>
  <c r="B369" i="7"/>
  <c r="O368" i="7"/>
  <c r="N368" i="7"/>
  <c r="M368" i="7"/>
  <c r="L368" i="7"/>
  <c r="K368" i="7"/>
  <c r="J368" i="7"/>
  <c r="I368" i="7"/>
  <c r="H368" i="7"/>
  <c r="G368" i="7"/>
  <c r="F368" i="7"/>
  <c r="E368" i="7"/>
  <c r="D368" i="7"/>
  <c r="C368" i="7"/>
  <c r="B368" i="7"/>
  <c r="M366" i="7"/>
  <c r="K366" i="7"/>
  <c r="J366" i="7"/>
  <c r="H366" i="7"/>
  <c r="G366" i="7"/>
  <c r="F366" i="7"/>
  <c r="E366" i="7"/>
  <c r="O365" i="7"/>
  <c r="O366" i="7" s="1"/>
  <c r="N365" i="7"/>
  <c r="N366" i="7" s="1"/>
  <c r="M365" i="7"/>
  <c r="L365" i="7"/>
  <c r="L366" i="7" s="1"/>
  <c r="K365" i="7"/>
  <c r="J365" i="7"/>
  <c r="I365" i="7"/>
  <c r="I366" i="7" s="1"/>
  <c r="H365" i="7"/>
  <c r="G365" i="7"/>
  <c r="F365" i="7"/>
  <c r="E365" i="7"/>
  <c r="D365" i="7"/>
  <c r="D366" i="7" s="1"/>
  <c r="C365" i="7"/>
  <c r="C366" i="7" s="1"/>
  <c r="B365" i="7"/>
  <c r="B366" i="7" s="1"/>
  <c r="O364" i="7"/>
  <c r="N364" i="7"/>
  <c r="M364" i="7"/>
  <c r="L364" i="7"/>
  <c r="K364" i="7"/>
  <c r="J364" i="7"/>
  <c r="I364" i="7"/>
  <c r="H364" i="7"/>
  <c r="G364" i="7"/>
  <c r="F364" i="7"/>
  <c r="E364" i="7"/>
  <c r="D364" i="7"/>
  <c r="C364" i="7"/>
  <c r="B364" i="7"/>
  <c r="O363" i="7"/>
  <c r="N363" i="7"/>
  <c r="M363" i="7"/>
  <c r="L363" i="7"/>
  <c r="K363" i="7"/>
  <c r="J363" i="7"/>
  <c r="I363" i="7"/>
  <c r="H363" i="7"/>
  <c r="G363" i="7"/>
  <c r="F363" i="7"/>
  <c r="E363" i="7"/>
  <c r="D363" i="7"/>
  <c r="C363" i="7"/>
  <c r="B363" i="7"/>
  <c r="O362" i="7"/>
  <c r="N362" i="7"/>
  <c r="M362" i="7"/>
  <c r="L362" i="7"/>
  <c r="K362" i="7"/>
  <c r="J362" i="7"/>
  <c r="I362" i="7"/>
  <c r="H362" i="7"/>
  <c r="G362" i="7"/>
  <c r="F362" i="7"/>
  <c r="E362" i="7"/>
  <c r="D362" i="7"/>
  <c r="C362" i="7"/>
  <c r="B362" i="7"/>
  <c r="O360" i="7"/>
  <c r="M360" i="7"/>
  <c r="K360" i="7"/>
  <c r="I360" i="7"/>
  <c r="H360" i="7"/>
  <c r="F360" i="7"/>
  <c r="D360" i="7"/>
  <c r="O359" i="7"/>
  <c r="N359" i="7"/>
  <c r="N360" i="7" s="1"/>
  <c r="M359" i="7"/>
  <c r="L359" i="7"/>
  <c r="L360" i="7" s="1"/>
  <c r="K359" i="7"/>
  <c r="J359" i="7"/>
  <c r="J360" i="7" s="1"/>
  <c r="I359" i="7"/>
  <c r="H359" i="7"/>
  <c r="G359" i="7"/>
  <c r="G360" i="7" s="1"/>
  <c r="F359" i="7"/>
  <c r="E359" i="7"/>
  <c r="E360" i="7" s="1"/>
  <c r="D359" i="7"/>
  <c r="C359" i="7"/>
  <c r="C360" i="7" s="1"/>
  <c r="B359" i="7"/>
  <c r="B360" i="7" s="1"/>
  <c r="O358" i="7"/>
  <c r="N358" i="7"/>
  <c r="M358" i="7"/>
  <c r="L358" i="7"/>
  <c r="K358" i="7"/>
  <c r="J358" i="7"/>
  <c r="I358" i="7"/>
  <c r="H358" i="7"/>
  <c r="G358" i="7"/>
  <c r="F358" i="7"/>
  <c r="E358" i="7"/>
  <c r="D358" i="7"/>
  <c r="C358" i="7"/>
  <c r="B358" i="7"/>
  <c r="O357" i="7"/>
  <c r="N357" i="7"/>
  <c r="M357" i="7"/>
  <c r="L357" i="7"/>
  <c r="K357" i="7"/>
  <c r="J357" i="7"/>
  <c r="I357" i="7"/>
  <c r="H357" i="7"/>
  <c r="G357" i="7"/>
  <c r="F357" i="7"/>
  <c r="E357" i="7"/>
  <c r="D357" i="7"/>
  <c r="C357" i="7"/>
  <c r="B357" i="7"/>
  <c r="O356" i="7"/>
  <c r="N356" i="7"/>
  <c r="M356" i="7"/>
  <c r="L356" i="7"/>
  <c r="K356" i="7"/>
  <c r="J356" i="7"/>
  <c r="I356" i="7"/>
  <c r="H356" i="7"/>
  <c r="G356" i="7"/>
  <c r="F356" i="7"/>
  <c r="E356" i="7"/>
  <c r="D356" i="7"/>
  <c r="C356" i="7"/>
  <c r="B356" i="7"/>
  <c r="N354" i="7"/>
  <c r="M354" i="7"/>
  <c r="I354" i="7"/>
  <c r="G354" i="7"/>
  <c r="D354" i="7"/>
  <c r="C354" i="7"/>
  <c r="B354" i="7"/>
  <c r="O353" i="7"/>
  <c r="O354" i="7" s="1"/>
  <c r="N353" i="7"/>
  <c r="M353" i="7"/>
  <c r="L353" i="7"/>
  <c r="L354" i="7" s="1"/>
  <c r="K353" i="7"/>
  <c r="K354" i="7" s="1"/>
  <c r="J353" i="7"/>
  <c r="J354" i="7" s="1"/>
  <c r="I353" i="7"/>
  <c r="H353" i="7"/>
  <c r="H354" i="7" s="1"/>
  <c r="G353" i="7"/>
  <c r="F353" i="7"/>
  <c r="F354" i="7" s="1"/>
  <c r="E353" i="7"/>
  <c r="E354" i="7" s="1"/>
  <c r="D353" i="7"/>
  <c r="C353" i="7"/>
  <c r="B353" i="7"/>
  <c r="O352" i="7"/>
  <c r="N352" i="7"/>
  <c r="M352" i="7"/>
  <c r="L352" i="7"/>
  <c r="K352" i="7"/>
  <c r="J352" i="7"/>
  <c r="I352" i="7"/>
  <c r="H352" i="7"/>
  <c r="G352" i="7"/>
  <c r="F352" i="7"/>
  <c r="E352" i="7"/>
  <c r="D352" i="7"/>
  <c r="C352" i="7"/>
  <c r="B352" i="7"/>
  <c r="O351" i="7"/>
  <c r="N351" i="7"/>
  <c r="M351" i="7"/>
  <c r="L351" i="7"/>
  <c r="K351" i="7"/>
  <c r="J351" i="7"/>
  <c r="I351" i="7"/>
  <c r="H351" i="7"/>
  <c r="G351" i="7"/>
  <c r="F351" i="7"/>
  <c r="E351" i="7"/>
  <c r="D351" i="7"/>
  <c r="C351" i="7"/>
  <c r="B351" i="7"/>
  <c r="O350" i="7"/>
  <c r="N350" i="7"/>
  <c r="M350" i="7"/>
  <c r="L350" i="7"/>
  <c r="K350" i="7"/>
  <c r="J350" i="7"/>
  <c r="I350" i="7"/>
  <c r="H350" i="7"/>
  <c r="G350" i="7"/>
  <c r="F350" i="7"/>
  <c r="E350" i="7"/>
  <c r="D350" i="7"/>
  <c r="C350" i="7"/>
  <c r="B350" i="7"/>
  <c r="BK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F122" i="7"/>
  <c r="E122" i="7"/>
  <c r="D122" i="7"/>
  <c r="C122" i="7"/>
  <c r="B122" i="7"/>
  <c r="AZ121" i="7"/>
  <c r="AF121" i="7"/>
  <c r="X121" i="7"/>
  <c r="V121" i="7"/>
  <c r="Q121" i="7"/>
  <c r="J121" i="7"/>
  <c r="I121" i="7"/>
  <c r="H121" i="7"/>
  <c r="AZ120" i="7"/>
  <c r="AY120" i="7"/>
  <c r="AX120" i="7"/>
  <c r="AW120" i="7"/>
  <c r="AV120" i="7"/>
  <c r="AU120" i="7"/>
  <c r="AT120" i="7"/>
  <c r="AS120" i="7"/>
  <c r="AR120" i="7"/>
  <c r="AQ120" i="7"/>
  <c r="AQ121" i="7" s="1"/>
  <c r="AP120" i="7"/>
  <c r="AO120" i="7"/>
  <c r="AN120" i="7"/>
  <c r="AM120" i="7"/>
  <c r="AL120" i="7"/>
  <c r="AK120" i="7"/>
  <c r="AJ120" i="7"/>
  <c r="AI120" i="7"/>
  <c r="AH120" i="7"/>
  <c r="AG120" i="7"/>
  <c r="AF120" i="7"/>
  <c r="AE120" i="7"/>
  <c r="AE121" i="7" s="1"/>
  <c r="AD120" i="7"/>
  <c r="AC120" i="7"/>
  <c r="AB120" i="7"/>
  <c r="AA120" i="7"/>
  <c r="Z120" i="7"/>
  <c r="Y120" i="7"/>
  <c r="X120" i="7"/>
  <c r="W120" i="7"/>
  <c r="V120" i="7"/>
  <c r="U120" i="7"/>
  <c r="T120" i="7"/>
  <c r="S120" i="7"/>
  <c r="S121" i="7" s="1"/>
  <c r="R120" i="7"/>
  <c r="R121" i="7" s="1"/>
  <c r="Q120" i="7"/>
  <c r="P120" i="7"/>
  <c r="O120" i="7"/>
  <c r="N120" i="7"/>
  <c r="M120" i="7"/>
  <c r="L120" i="7"/>
  <c r="K120" i="7"/>
  <c r="J120" i="7"/>
  <c r="I120" i="7"/>
  <c r="H120" i="7"/>
  <c r="G120" i="7"/>
  <c r="G121" i="7" s="1"/>
  <c r="N374" i="7" s="1"/>
  <c r="F120" i="7"/>
  <c r="E120" i="7"/>
  <c r="D120" i="7"/>
  <c r="C120" i="7"/>
  <c r="B120" i="7"/>
  <c r="AZ119" i="7"/>
  <c r="AY119" i="7"/>
  <c r="AY121" i="7" s="1"/>
  <c r="AX119" i="7"/>
  <c r="AX121" i="7" s="1"/>
  <c r="AW119" i="7"/>
  <c r="AV119" i="7"/>
  <c r="AV121" i="7" s="1"/>
  <c r="AU119" i="7"/>
  <c r="AT119" i="7"/>
  <c r="AT121" i="7" s="1"/>
  <c r="AS119" i="7"/>
  <c r="AS121" i="7" s="1"/>
  <c r="AR119" i="7"/>
  <c r="AR121" i="7" s="1"/>
  <c r="AQ119" i="7"/>
  <c r="AP119" i="7"/>
  <c r="AP121" i="7" s="1"/>
  <c r="AO119" i="7"/>
  <c r="AO121" i="7" s="1"/>
  <c r="AN119" i="7"/>
  <c r="AN121" i="7" s="1"/>
  <c r="AM119" i="7"/>
  <c r="AM121" i="7" s="1"/>
  <c r="AL119" i="7"/>
  <c r="AL121" i="7" s="1"/>
  <c r="AK119" i="7"/>
  <c r="AJ119" i="7"/>
  <c r="AI119" i="7"/>
  <c r="AH119" i="7"/>
  <c r="AH121" i="7" s="1"/>
  <c r="AG119" i="7"/>
  <c r="AG121" i="7" s="1"/>
  <c r="AF119" i="7"/>
  <c r="AE119" i="7"/>
  <c r="AD119" i="7"/>
  <c r="AD121" i="7" s="1"/>
  <c r="AC119" i="7"/>
  <c r="AC121" i="7" s="1"/>
  <c r="AB119" i="7"/>
  <c r="AB121" i="7" s="1"/>
  <c r="AA119" i="7"/>
  <c r="AA121" i="7" s="1"/>
  <c r="Z119" i="7"/>
  <c r="Z121" i="7" s="1"/>
  <c r="Y119" i="7"/>
  <c r="X119" i="7"/>
  <c r="W119" i="7"/>
  <c r="V119" i="7"/>
  <c r="U119" i="7"/>
  <c r="U121" i="7" s="1"/>
  <c r="T119" i="7"/>
  <c r="T121" i="7" s="1"/>
  <c r="S119" i="7"/>
  <c r="R119" i="7"/>
  <c r="Q119" i="7"/>
  <c r="P119" i="7"/>
  <c r="P121" i="7" s="1"/>
  <c r="O119" i="7"/>
  <c r="O121" i="7" s="1"/>
  <c r="N119" i="7"/>
  <c r="N121" i="7" s="1"/>
  <c r="M119" i="7"/>
  <c r="L119" i="7"/>
  <c r="K119" i="7"/>
  <c r="J119" i="7"/>
  <c r="I119" i="7"/>
  <c r="H119" i="7"/>
  <c r="G119" i="7"/>
  <c r="F119" i="7"/>
  <c r="F121" i="7" s="1"/>
  <c r="N375" i="7" s="1"/>
  <c r="E119" i="7"/>
  <c r="E121" i="7" s="1"/>
  <c r="N376" i="7" s="1"/>
  <c r="D119" i="7"/>
  <c r="D121" i="7" s="1"/>
  <c r="N377" i="7" s="1"/>
  <c r="N378" i="7" s="1"/>
  <c r="C119" i="7"/>
  <c r="C121" i="7" s="1"/>
  <c r="O374" i="7" s="1"/>
  <c r="B119" i="7"/>
  <c r="B121" i="7" s="1"/>
  <c r="BA118" i="7"/>
  <c r="Y118" i="7"/>
  <c r="M118" i="7"/>
  <c r="BK117" i="7"/>
  <c r="BJ117" i="7"/>
  <c r="BI117" i="7"/>
  <c r="BG117" i="7"/>
  <c r="BE117" i="7"/>
  <c r="BD117" i="7"/>
  <c r="AY117" i="7"/>
  <c r="AX117" i="7"/>
  <c r="AW117" i="7"/>
  <c r="AS117" i="7"/>
  <c r="AR117" i="7"/>
  <c r="AM117" i="7"/>
  <c r="AL117" i="7"/>
  <c r="AK117" i="7"/>
  <c r="AG117" i="7"/>
  <c r="AF117" i="7"/>
  <c r="AA117" i="7"/>
  <c r="Z117" i="7"/>
  <c r="Y117" i="7"/>
  <c r="U117" i="7"/>
  <c r="T117" i="7"/>
  <c r="O117" i="7"/>
  <c r="N117" i="7"/>
  <c r="M117" i="7"/>
  <c r="I117" i="7"/>
  <c r="H117" i="7"/>
  <c r="M413" i="7" s="1"/>
  <c r="M414" i="7" s="1"/>
  <c r="C117" i="7"/>
  <c r="O410" i="7" s="1"/>
  <c r="B117" i="7"/>
  <c r="BK116" i="7"/>
  <c r="AY116" i="7"/>
  <c r="AY118" i="7" s="1"/>
  <c r="AB116" i="7"/>
  <c r="AB118" i="7" s="1"/>
  <c r="P116" i="7"/>
  <c r="P118" i="7" s="1"/>
  <c r="BK115" i="7"/>
  <c r="BJ115" i="7"/>
  <c r="BI115" i="7"/>
  <c r="BH115" i="7"/>
  <c r="BH117" i="7" s="1"/>
  <c r="BG115" i="7"/>
  <c r="BF115" i="7"/>
  <c r="BF117" i="7" s="1"/>
  <c r="BE115" i="7"/>
  <c r="BD115" i="7"/>
  <c r="BC115" i="7"/>
  <c r="BC117" i="7" s="1"/>
  <c r="BB115" i="7"/>
  <c r="BB117" i="7" s="1"/>
  <c r="BA115" i="7"/>
  <c r="BA117" i="7" s="1"/>
  <c r="AZ115" i="7"/>
  <c r="AZ117" i="7" s="1"/>
  <c r="AY115" i="7"/>
  <c r="AX115" i="7"/>
  <c r="AW115" i="7"/>
  <c r="AV115" i="7"/>
  <c r="AV117" i="7" s="1"/>
  <c r="AU115" i="7"/>
  <c r="AU117" i="7" s="1"/>
  <c r="AT115" i="7"/>
  <c r="AT117" i="7" s="1"/>
  <c r="AS115" i="7"/>
  <c r="AR115" i="7"/>
  <c r="AQ115" i="7"/>
  <c r="AQ117" i="7" s="1"/>
  <c r="AP115" i="7"/>
  <c r="AP117" i="7" s="1"/>
  <c r="AO115" i="7"/>
  <c r="AO117" i="7" s="1"/>
  <c r="AN115" i="7"/>
  <c r="AN117" i="7" s="1"/>
  <c r="AM115" i="7"/>
  <c r="AL115" i="7"/>
  <c r="AK115" i="7"/>
  <c r="AJ115" i="7"/>
  <c r="AJ117" i="7" s="1"/>
  <c r="AI115" i="7"/>
  <c r="AI117" i="7" s="1"/>
  <c r="AH115" i="7"/>
  <c r="AH117" i="7" s="1"/>
  <c r="AG115" i="7"/>
  <c r="AF115" i="7"/>
  <c r="AE115" i="7"/>
  <c r="AE117" i="7" s="1"/>
  <c r="AD115" i="7"/>
  <c r="AD117" i="7" s="1"/>
  <c r="AC115" i="7"/>
  <c r="AC117" i="7" s="1"/>
  <c r="AB115" i="7"/>
  <c r="AB117" i="7" s="1"/>
  <c r="AA115" i="7"/>
  <c r="Z115" i="7"/>
  <c r="Y115" i="7"/>
  <c r="X115" i="7"/>
  <c r="X117" i="7" s="1"/>
  <c r="W115" i="7"/>
  <c r="W117" i="7" s="1"/>
  <c r="V115" i="7"/>
  <c r="V117" i="7" s="1"/>
  <c r="U115" i="7"/>
  <c r="T115" i="7"/>
  <c r="S115" i="7"/>
  <c r="S117" i="7" s="1"/>
  <c r="R115" i="7"/>
  <c r="R117" i="7" s="1"/>
  <c r="Q115" i="7"/>
  <c r="Q117" i="7" s="1"/>
  <c r="P115" i="7"/>
  <c r="P117" i="7" s="1"/>
  <c r="O115" i="7"/>
  <c r="N115" i="7"/>
  <c r="M115" i="7"/>
  <c r="L115" i="7"/>
  <c r="L117" i="7" s="1"/>
  <c r="K115" i="7"/>
  <c r="K117" i="7" s="1"/>
  <c r="J115" i="7"/>
  <c r="J117" i="7" s="1"/>
  <c r="I115" i="7"/>
  <c r="H115" i="7"/>
  <c r="G115" i="7"/>
  <c r="G117" i="7" s="1"/>
  <c r="N410" i="7" s="1"/>
  <c r="F115" i="7"/>
  <c r="F117" i="7" s="1"/>
  <c r="N411" i="7" s="1"/>
  <c r="E115" i="7"/>
  <c r="E117" i="7" s="1"/>
  <c r="N412" i="7" s="1"/>
  <c r="D115" i="7"/>
  <c r="D117" i="7" s="1"/>
  <c r="N413" i="7" s="1"/>
  <c r="N414" i="7" s="1"/>
  <c r="C115" i="7"/>
  <c r="B115" i="7"/>
  <c r="BK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M116" i="7" s="1"/>
  <c r="AM118" i="7" s="1"/>
  <c r="AL114" i="7"/>
  <c r="AK114" i="7"/>
  <c r="AJ114" i="7"/>
  <c r="AI114" i="7"/>
  <c r="AH114" i="7"/>
  <c r="AG114" i="7"/>
  <c r="AF114" i="7"/>
  <c r="AE114" i="7"/>
  <c r="AD114" i="7"/>
  <c r="AC114" i="7"/>
  <c r="AB114" i="7"/>
  <c r="AA114" i="7"/>
  <c r="AA116" i="7" s="1"/>
  <c r="AA118" i="7" s="1"/>
  <c r="Z114" i="7"/>
  <c r="Y114" i="7"/>
  <c r="X114" i="7"/>
  <c r="W114" i="7"/>
  <c r="V114" i="7"/>
  <c r="U114" i="7"/>
  <c r="T114" i="7"/>
  <c r="S114" i="7"/>
  <c r="R114" i="7"/>
  <c r="Q114" i="7"/>
  <c r="P114" i="7"/>
  <c r="O114" i="7"/>
  <c r="O116" i="7" s="1"/>
  <c r="O118" i="7" s="1"/>
  <c r="N114" i="7"/>
  <c r="M114" i="7"/>
  <c r="L114" i="7"/>
  <c r="K114" i="7"/>
  <c r="J114" i="7"/>
  <c r="I114" i="7"/>
  <c r="H114" i="7"/>
  <c r="G114" i="7"/>
  <c r="F114" i="7"/>
  <c r="E114" i="7"/>
  <c r="D114" i="7"/>
  <c r="C114" i="7"/>
  <c r="C116" i="7" s="1"/>
  <c r="B114" i="7"/>
  <c r="BK113" i="7"/>
  <c r="BJ113" i="7"/>
  <c r="BJ116" i="7" s="1"/>
  <c r="BJ118" i="7" s="1"/>
  <c r="BI113" i="7"/>
  <c r="BI116" i="7" s="1"/>
  <c r="BI118" i="7" s="1"/>
  <c r="BH113" i="7"/>
  <c r="BH116" i="7" s="1"/>
  <c r="BH118" i="7" s="1"/>
  <c r="BG113" i="7"/>
  <c r="BG116" i="7" s="1"/>
  <c r="BG118" i="7" s="1"/>
  <c r="BF113" i="7"/>
  <c r="BF116" i="7" s="1"/>
  <c r="BF118" i="7" s="1"/>
  <c r="BE113" i="7"/>
  <c r="BE116" i="7" s="1"/>
  <c r="BE118" i="7" s="1"/>
  <c r="BD113" i="7"/>
  <c r="BC113" i="7"/>
  <c r="BB113" i="7"/>
  <c r="BB116" i="7" s="1"/>
  <c r="BA113" i="7"/>
  <c r="BA116" i="7" s="1"/>
  <c r="AZ113" i="7"/>
  <c r="AZ116" i="7" s="1"/>
  <c r="AZ118" i="7" s="1"/>
  <c r="AY113" i="7"/>
  <c r="AX113" i="7"/>
  <c r="AX116" i="7" s="1"/>
  <c r="AX118" i="7" s="1"/>
  <c r="AW113" i="7"/>
  <c r="AW116" i="7" s="1"/>
  <c r="AV113" i="7"/>
  <c r="AV116" i="7" s="1"/>
  <c r="AV118" i="7" s="1"/>
  <c r="AU113" i="7"/>
  <c r="AU116" i="7" s="1"/>
  <c r="AT113" i="7"/>
  <c r="AT116" i="7" s="1"/>
  <c r="AT118" i="7" s="1"/>
  <c r="AS113" i="7"/>
  <c r="AS116" i="7" s="1"/>
  <c r="AS118" i="7" s="1"/>
  <c r="AR113" i="7"/>
  <c r="AQ113" i="7"/>
  <c r="AP113" i="7"/>
  <c r="AP116" i="7" s="1"/>
  <c r="AO113" i="7"/>
  <c r="AO116" i="7" s="1"/>
  <c r="AO118" i="7" s="1"/>
  <c r="AN113" i="7"/>
  <c r="AN116" i="7" s="1"/>
  <c r="AN118" i="7" s="1"/>
  <c r="AM113" i="7"/>
  <c r="AL113" i="7"/>
  <c r="AK113" i="7"/>
  <c r="AK116" i="7" s="1"/>
  <c r="AJ113" i="7"/>
  <c r="AJ116" i="7" s="1"/>
  <c r="AJ118" i="7" s="1"/>
  <c r="AI113" i="7"/>
  <c r="AI116" i="7" s="1"/>
  <c r="AH113" i="7"/>
  <c r="AH116" i="7" s="1"/>
  <c r="AH118" i="7" s="1"/>
  <c r="AG113" i="7"/>
  <c r="AG116" i="7" s="1"/>
  <c r="AG118" i="7" s="1"/>
  <c r="AF113" i="7"/>
  <c r="AE113" i="7"/>
  <c r="AD113" i="7"/>
  <c r="AD116" i="7" s="1"/>
  <c r="AC113" i="7"/>
  <c r="AC116" i="7" s="1"/>
  <c r="AC118" i="7" s="1"/>
  <c r="AB113" i="7"/>
  <c r="AA113" i="7"/>
  <c r="Z113" i="7"/>
  <c r="Y113" i="7"/>
  <c r="Y116" i="7" s="1"/>
  <c r="X113" i="7"/>
  <c r="X116" i="7" s="1"/>
  <c r="X118" i="7" s="1"/>
  <c r="W113" i="7"/>
  <c r="W116" i="7" s="1"/>
  <c r="V113" i="7"/>
  <c r="V116" i="7" s="1"/>
  <c r="V118" i="7" s="1"/>
  <c r="U113" i="7"/>
  <c r="U116" i="7" s="1"/>
  <c r="U118" i="7" s="1"/>
  <c r="T113" i="7"/>
  <c r="S113" i="7"/>
  <c r="R113" i="7"/>
  <c r="R116" i="7" s="1"/>
  <c r="Q113" i="7"/>
  <c r="Q116" i="7" s="1"/>
  <c r="Q118" i="7" s="1"/>
  <c r="P113" i="7"/>
  <c r="O113" i="7"/>
  <c r="N113" i="7"/>
  <c r="M113" i="7"/>
  <c r="M116" i="7" s="1"/>
  <c r="L113" i="7"/>
  <c r="L116" i="7" s="1"/>
  <c r="L118" i="7" s="1"/>
  <c r="K113" i="7"/>
  <c r="K116" i="7" s="1"/>
  <c r="J113" i="7"/>
  <c r="J116" i="7" s="1"/>
  <c r="J118" i="7" s="1"/>
  <c r="I113" i="7"/>
  <c r="I116" i="7" s="1"/>
  <c r="I118" i="7" s="1"/>
  <c r="H113" i="7"/>
  <c r="G113" i="7"/>
  <c r="F113" i="7"/>
  <c r="F116" i="7" s="1"/>
  <c r="E113" i="7"/>
  <c r="E116" i="7" s="1"/>
  <c r="D113" i="7"/>
  <c r="D116" i="7" s="1"/>
  <c r="C113" i="7"/>
  <c r="B113" i="7"/>
  <c r="N721" i="6"/>
  <c r="O720" i="6"/>
  <c r="M717" i="6"/>
  <c r="N716" i="6"/>
  <c r="O716" i="6" s="1"/>
  <c r="M715" i="6"/>
  <c r="L713" i="6"/>
  <c r="M712" i="6"/>
  <c r="M713" i="6" s="1"/>
  <c r="L709" i="6"/>
  <c r="K709" i="6"/>
  <c r="M708" i="6"/>
  <c r="L708" i="6"/>
  <c r="J705" i="6"/>
  <c r="L707" i="6" s="1"/>
  <c r="K704" i="6"/>
  <c r="L704" i="6" s="1"/>
  <c r="L705" i="6" s="1"/>
  <c r="I701" i="6"/>
  <c r="J700" i="6"/>
  <c r="J699" i="6"/>
  <c r="J697" i="6"/>
  <c r="H697" i="6"/>
  <c r="J696" i="6"/>
  <c r="K696" i="6" s="1"/>
  <c r="L696" i="6" s="1"/>
  <c r="L697" i="6" s="1"/>
  <c r="L699" i="6" s="1"/>
  <c r="I696" i="6"/>
  <c r="I697" i="6" s="1"/>
  <c r="I699" i="6" s="1"/>
  <c r="H693" i="6"/>
  <c r="H695" i="6" s="1"/>
  <c r="G693" i="6"/>
  <c r="I692" i="6"/>
  <c r="H692" i="6"/>
  <c r="F689" i="6"/>
  <c r="G688" i="6"/>
  <c r="I685" i="6"/>
  <c r="G685" i="6"/>
  <c r="E685" i="6"/>
  <c r="J684" i="6"/>
  <c r="H684" i="6"/>
  <c r="I684" i="6" s="1"/>
  <c r="G684" i="6"/>
  <c r="F684" i="6"/>
  <c r="F685" i="6" s="1"/>
  <c r="D681" i="6"/>
  <c r="E680" i="6"/>
  <c r="F680" i="6" s="1"/>
  <c r="D679" i="6"/>
  <c r="D677" i="6"/>
  <c r="C677" i="6"/>
  <c r="F676" i="6"/>
  <c r="F677" i="6" s="1"/>
  <c r="F679" i="6" s="1"/>
  <c r="E676" i="6"/>
  <c r="E677" i="6" s="1"/>
  <c r="E679" i="6" s="1"/>
  <c r="D676" i="6"/>
  <c r="C673" i="6"/>
  <c r="B673" i="6"/>
  <c r="D672" i="6"/>
  <c r="D673" i="6" s="1"/>
  <c r="C672" i="6"/>
  <c r="N669" i="6"/>
  <c r="O664" i="6"/>
  <c r="O661" i="6"/>
  <c r="O721" i="6" s="1"/>
  <c r="O722" i="6" s="1"/>
  <c r="N654" i="6"/>
  <c r="M654" i="6"/>
  <c r="L654" i="6"/>
  <c r="K654" i="6"/>
  <c r="J654" i="6"/>
  <c r="I654" i="6"/>
  <c r="H654" i="6"/>
  <c r="G654" i="6"/>
  <c r="F654" i="6"/>
  <c r="E654" i="6"/>
  <c r="D654" i="6"/>
  <c r="C654" i="6"/>
  <c r="B654" i="6"/>
  <c r="N652" i="6"/>
  <c r="M652" i="6"/>
  <c r="L652" i="6"/>
  <c r="K652" i="6"/>
  <c r="J652" i="6"/>
  <c r="I652" i="6"/>
  <c r="H652" i="6"/>
  <c r="G652" i="6"/>
  <c r="F652" i="6"/>
  <c r="E652" i="6"/>
  <c r="D652" i="6"/>
  <c r="C652" i="6"/>
  <c r="B652" i="6"/>
  <c r="O629" i="6"/>
  <c r="N629" i="6"/>
  <c r="M629" i="6"/>
  <c r="L629" i="6"/>
  <c r="K629" i="6"/>
  <c r="J629" i="6"/>
  <c r="I629" i="6"/>
  <c r="H629" i="6"/>
  <c r="G629" i="6"/>
  <c r="F629" i="6"/>
  <c r="E629" i="6"/>
  <c r="D629" i="6"/>
  <c r="C629" i="6"/>
  <c r="B629" i="6"/>
  <c r="O628" i="6"/>
  <c r="N628" i="6"/>
  <c r="M628" i="6"/>
  <c r="L628" i="6"/>
  <c r="K628" i="6"/>
  <c r="J628" i="6"/>
  <c r="I628" i="6"/>
  <c r="H628" i="6"/>
  <c r="G628" i="6"/>
  <c r="F628" i="6"/>
  <c r="E628" i="6"/>
  <c r="D628" i="6"/>
  <c r="C628" i="6"/>
  <c r="B628" i="6"/>
  <c r="O627" i="6"/>
  <c r="N627" i="6"/>
  <c r="M627" i="6"/>
  <c r="L627" i="6"/>
  <c r="K627" i="6"/>
  <c r="J627" i="6"/>
  <c r="I627" i="6"/>
  <c r="H627" i="6"/>
  <c r="G627" i="6"/>
  <c r="F627" i="6"/>
  <c r="E627" i="6"/>
  <c r="D627" i="6"/>
  <c r="C627" i="6"/>
  <c r="B627" i="6"/>
  <c r="O626" i="6"/>
  <c r="N626" i="6"/>
  <c r="M626" i="6"/>
  <c r="L626" i="6"/>
  <c r="K626" i="6"/>
  <c r="J626" i="6"/>
  <c r="I626" i="6"/>
  <c r="H626" i="6"/>
  <c r="G626" i="6"/>
  <c r="F626" i="6"/>
  <c r="E626" i="6"/>
  <c r="D626" i="6"/>
  <c r="C626" i="6"/>
  <c r="B626" i="6"/>
  <c r="O624" i="6"/>
  <c r="N624" i="6"/>
  <c r="M624" i="6"/>
  <c r="L624" i="6"/>
  <c r="K624" i="6"/>
  <c r="J624" i="6"/>
  <c r="I624" i="6"/>
  <c r="H624" i="6"/>
  <c r="G624" i="6"/>
  <c r="F624" i="6"/>
  <c r="E624" i="6"/>
  <c r="D624" i="6"/>
  <c r="C624" i="6"/>
  <c r="B624" i="6"/>
  <c r="O623" i="6"/>
  <c r="N623" i="6"/>
  <c r="M623" i="6"/>
  <c r="L623" i="6"/>
  <c r="K623" i="6"/>
  <c r="J623" i="6"/>
  <c r="I623" i="6"/>
  <c r="H623" i="6"/>
  <c r="G623" i="6"/>
  <c r="F623" i="6"/>
  <c r="E623" i="6"/>
  <c r="D623" i="6"/>
  <c r="C623" i="6"/>
  <c r="B623" i="6"/>
  <c r="O622" i="6"/>
  <c r="N622" i="6"/>
  <c r="M622" i="6"/>
  <c r="L622" i="6"/>
  <c r="K622" i="6"/>
  <c r="J622" i="6"/>
  <c r="I622" i="6"/>
  <c r="H622" i="6"/>
  <c r="G622" i="6"/>
  <c r="F622" i="6"/>
  <c r="E622" i="6"/>
  <c r="D622" i="6"/>
  <c r="C622" i="6"/>
  <c r="B622" i="6"/>
  <c r="O621" i="6"/>
  <c r="N621" i="6"/>
  <c r="M621" i="6"/>
  <c r="L621" i="6"/>
  <c r="K621" i="6"/>
  <c r="J621" i="6"/>
  <c r="I621" i="6"/>
  <c r="H621" i="6"/>
  <c r="G621" i="6"/>
  <c r="F621" i="6"/>
  <c r="E621" i="6"/>
  <c r="D621" i="6"/>
  <c r="C621" i="6"/>
  <c r="B621" i="6"/>
  <c r="O619" i="6"/>
  <c r="N619" i="6"/>
  <c r="M619" i="6"/>
  <c r="L619" i="6"/>
  <c r="K619" i="6"/>
  <c r="J619" i="6"/>
  <c r="I619" i="6"/>
  <c r="H619" i="6"/>
  <c r="G619" i="6"/>
  <c r="F619" i="6"/>
  <c r="E619" i="6"/>
  <c r="D619" i="6"/>
  <c r="C619" i="6"/>
  <c r="B619" i="6"/>
  <c r="O618" i="6"/>
  <c r="N618" i="6"/>
  <c r="M618" i="6"/>
  <c r="L618" i="6"/>
  <c r="K618" i="6"/>
  <c r="J618" i="6"/>
  <c r="I618" i="6"/>
  <c r="H618" i="6"/>
  <c r="G618" i="6"/>
  <c r="F618" i="6"/>
  <c r="E618" i="6"/>
  <c r="D618" i="6"/>
  <c r="C618" i="6"/>
  <c r="B618" i="6"/>
  <c r="O617" i="6"/>
  <c r="N617" i="6"/>
  <c r="M617" i="6"/>
  <c r="L617" i="6"/>
  <c r="K617" i="6"/>
  <c r="J617" i="6"/>
  <c r="I617" i="6"/>
  <c r="H617" i="6"/>
  <c r="G617" i="6"/>
  <c r="F617" i="6"/>
  <c r="E617" i="6"/>
  <c r="D617" i="6"/>
  <c r="C617" i="6"/>
  <c r="B617" i="6"/>
  <c r="O616" i="6"/>
  <c r="N616" i="6"/>
  <c r="M616" i="6"/>
  <c r="L616" i="6"/>
  <c r="K616" i="6"/>
  <c r="J616" i="6"/>
  <c r="I616" i="6"/>
  <c r="H616" i="6"/>
  <c r="G616" i="6"/>
  <c r="F616" i="6"/>
  <c r="E616" i="6"/>
  <c r="D616" i="6"/>
  <c r="C616" i="6"/>
  <c r="B616" i="6"/>
  <c r="O614" i="6"/>
  <c r="N614" i="6"/>
  <c r="M614" i="6"/>
  <c r="L614" i="6"/>
  <c r="K614" i="6"/>
  <c r="J614" i="6"/>
  <c r="I614" i="6"/>
  <c r="H614" i="6"/>
  <c r="G614" i="6"/>
  <c r="F614" i="6"/>
  <c r="E614" i="6"/>
  <c r="D614" i="6"/>
  <c r="C614" i="6"/>
  <c r="B614" i="6"/>
  <c r="O613" i="6"/>
  <c r="N613" i="6"/>
  <c r="M613" i="6"/>
  <c r="L613" i="6"/>
  <c r="K613" i="6"/>
  <c r="J613" i="6"/>
  <c r="I613" i="6"/>
  <c r="H613" i="6"/>
  <c r="G613" i="6"/>
  <c r="F613" i="6"/>
  <c r="E613" i="6"/>
  <c r="E607" i="6" s="1"/>
  <c r="D613" i="6"/>
  <c r="C613" i="6"/>
  <c r="B613" i="6"/>
  <c r="O612" i="6"/>
  <c r="N612" i="6"/>
  <c r="M612" i="6"/>
  <c r="L612" i="6"/>
  <c r="K612" i="6"/>
  <c r="J612" i="6"/>
  <c r="I612" i="6"/>
  <c r="H612" i="6"/>
  <c r="G612" i="6"/>
  <c r="G606" i="6" s="1"/>
  <c r="F612" i="6"/>
  <c r="E612" i="6"/>
  <c r="D612" i="6"/>
  <c r="C612" i="6"/>
  <c r="B612" i="6"/>
  <c r="O611" i="6"/>
  <c r="N611" i="6"/>
  <c r="M611" i="6"/>
  <c r="L611" i="6"/>
  <c r="K611" i="6"/>
  <c r="J611" i="6"/>
  <c r="I611" i="6"/>
  <c r="I605" i="6" s="1"/>
  <c r="H611" i="6"/>
  <c r="G611" i="6"/>
  <c r="F611" i="6"/>
  <c r="E611" i="6"/>
  <c r="D611" i="6"/>
  <c r="D605" i="6" s="1"/>
  <c r="C611" i="6"/>
  <c r="B611" i="6"/>
  <c r="O608" i="6"/>
  <c r="N608" i="6"/>
  <c r="K608" i="6"/>
  <c r="J608" i="6"/>
  <c r="H608" i="6"/>
  <c r="E608" i="6"/>
  <c r="C608" i="6"/>
  <c r="B608" i="6"/>
  <c r="M607" i="6"/>
  <c r="L607" i="6"/>
  <c r="J607" i="6"/>
  <c r="D607" i="6"/>
  <c r="O606" i="6"/>
  <c r="N606" i="6"/>
  <c r="L606" i="6"/>
  <c r="F606" i="6"/>
  <c r="C606" i="6"/>
  <c r="B606" i="6"/>
  <c r="N605" i="6"/>
  <c r="H605" i="6"/>
  <c r="E605" i="6"/>
  <c r="B605" i="6"/>
  <c r="O602" i="6"/>
  <c r="N602" i="6"/>
  <c r="M602" i="6"/>
  <c r="L602" i="6"/>
  <c r="K602" i="6"/>
  <c r="J602" i="6"/>
  <c r="I602" i="6"/>
  <c r="H602" i="6"/>
  <c r="G602" i="6"/>
  <c r="G608" i="6" s="1"/>
  <c r="F602" i="6"/>
  <c r="E602" i="6"/>
  <c r="D602" i="6"/>
  <c r="D608" i="6" s="1"/>
  <c r="C602" i="6"/>
  <c r="B602" i="6"/>
  <c r="B603" i="6" s="1"/>
  <c r="O601" i="6"/>
  <c r="O607" i="6" s="1"/>
  <c r="N601" i="6"/>
  <c r="N607" i="6" s="1"/>
  <c r="M601" i="6"/>
  <c r="L601" i="6"/>
  <c r="K601" i="6"/>
  <c r="K607" i="6" s="1"/>
  <c r="J601" i="6"/>
  <c r="I601" i="6"/>
  <c r="I607" i="6" s="1"/>
  <c r="H601" i="6"/>
  <c r="G601" i="6"/>
  <c r="G607" i="6" s="1"/>
  <c r="F601" i="6"/>
  <c r="F607" i="6" s="1"/>
  <c r="E601" i="6"/>
  <c r="D601" i="6"/>
  <c r="C601" i="6"/>
  <c r="C607" i="6" s="1"/>
  <c r="B601" i="6"/>
  <c r="B607" i="6" s="1"/>
  <c r="O600" i="6"/>
  <c r="N600" i="6"/>
  <c r="M600" i="6"/>
  <c r="M606" i="6" s="1"/>
  <c r="L600" i="6"/>
  <c r="K600" i="6"/>
  <c r="K606" i="6" s="1"/>
  <c r="J600" i="6"/>
  <c r="I600" i="6"/>
  <c r="I606" i="6" s="1"/>
  <c r="H600" i="6"/>
  <c r="H606" i="6" s="1"/>
  <c r="G600" i="6"/>
  <c r="F600" i="6"/>
  <c r="E600" i="6"/>
  <c r="E606" i="6" s="1"/>
  <c r="D600" i="6"/>
  <c r="D606" i="6" s="1"/>
  <c r="C600" i="6"/>
  <c r="B600" i="6"/>
  <c r="O599" i="6"/>
  <c r="O605" i="6" s="1"/>
  <c r="N599" i="6"/>
  <c r="M599" i="6"/>
  <c r="M605" i="6" s="1"/>
  <c r="L599" i="6"/>
  <c r="K599" i="6"/>
  <c r="K605" i="6" s="1"/>
  <c r="J599" i="6"/>
  <c r="J605" i="6" s="1"/>
  <c r="I599" i="6"/>
  <c r="H599" i="6"/>
  <c r="G599" i="6"/>
  <c r="G605" i="6" s="1"/>
  <c r="F599" i="6"/>
  <c r="F605" i="6" s="1"/>
  <c r="E599" i="6"/>
  <c r="D599" i="6"/>
  <c r="C599" i="6"/>
  <c r="C605" i="6" s="1"/>
  <c r="B599" i="6"/>
  <c r="O596" i="6"/>
  <c r="N596" i="6"/>
  <c r="M596" i="6"/>
  <c r="L596" i="6"/>
  <c r="K596" i="6"/>
  <c r="J596" i="6"/>
  <c r="I596" i="6"/>
  <c r="H596" i="6"/>
  <c r="G596" i="6"/>
  <c r="F596" i="6"/>
  <c r="E596" i="6"/>
  <c r="D596" i="6"/>
  <c r="C596" i="6"/>
  <c r="B596" i="6"/>
  <c r="O595" i="6"/>
  <c r="N595" i="6"/>
  <c r="M595" i="6"/>
  <c r="L595" i="6"/>
  <c r="K595" i="6"/>
  <c r="J595" i="6"/>
  <c r="I595" i="6"/>
  <c r="H595" i="6"/>
  <c r="G595" i="6"/>
  <c r="F595" i="6"/>
  <c r="E595" i="6"/>
  <c r="D595" i="6"/>
  <c r="C595" i="6"/>
  <c r="B595" i="6"/>
  <c r="O594" i="6"/>
  <c r="N594" i="6"/>
  <c r="M594" i="6"/>
  <c r="L594" i="6"/>
  <c r="K594" i="6"/>
  <c r="J594" i="6"/>
  <c r="I594" i="6"/>
  <c r="H594" i="6"/>
  <c r="G594" i="6"/>
  <c r="F594" i="6"/>
  <c r="E594" i="6"/>
  <c r="D594" i="6"/>
  <c r="C594" i="6"/>
  <c r="B594" i="6"/>
  <c r="O593" i="6"/>
  <c r="N593" i="6"/>
  <c r="M593" i="6"/>
  <c r="L593" i="6"/>
  <c r="K593" i="6"/>
  <c r="J593" i="6"/>
  <c r="I593" i="6"/>
  <c r="H593" i="6"/>
  <c r="G593" i="6"/>
  <c r="F593" i="6"/>
  <c r="E593" i="6"/>
  <c r="D593" i="6"/>
  <c r="C593" i="6"/>
  <c r="B593" i="6"/>
  <c r="I588" i="6"/>
  <c r="O587" i="6"/>
  <c r="N587" i="6"/>
  <c r="M587" i="6"/>
  <c r="L587" i="6"/>
  <c r="K587" i="6"/>
  <c r="J587" i="6"/>
  <c r="I587" i="6"/>
  <c r="H587" i="6"/>
  <c r="G587" i="6"/>
  <c r="F587" i="6"/>
  <c r="E587" i="6"/>
  <c r="D587" i="6"/>
  <c r="C587" i="6"/>
  <c r="B587" i="6"/>
  <c r="O586" i="6"/>
  <c r="N586" i="6"/>
  <c r="M586" i="6"/>
  <c r="L586" i="6"/>
  <c r="K586" i="6"/>
  <c r="J586" i="6"/>
  <c r="I586" i="6"/>
  <c r="H586" i="6"/>
  <c r="G586" i="6"/>
  <c r="F586" i="6"/>
  <c r="E586" i="6"/>
  <c r="D586" i="6"/>
  <c r="C586" i="6"/>
  <c r="B586" i="6"/>
  <c r="O585" i="6"/>
  <c r="O588" i="6" s="1"/>
  <c r="N585" i="6"/>
  <c r="N588" i="6" s="1"/>
  <c r="M585" i="6"/>
  <c r="L585" i="6"/>
  <c r="K585" i="6"/>
  <c r="J585" i="6"/>
  <c r="I585" i="6"/>
  <c r="H585" i="6"/>
  <c r="G585" i="6"/>
  <c r="F585" i="6"/>
  <c r="E585" i="6"/>
  <c r="D585" i="6"/>
  <c r="C585" i="6"/>
  <c r="C588" i="6" s="1"/>
  <c r="B585" i="6"/>
  <c r="O584" i="6"/>
  <c r="N584" i="6"/>
  <c r="M584" i="6"/>
  <c r="L584" i="6"/>
  <c r="K584" i="6"/>
  <c r="J584" i="6"/>
  <c r="I584" i="6"/>
  <c r="H584" i="6"/>
  <c r="G584" i="6"/>
  <c r="G588" i="6" s="1"/>
  <c r="F584" i="6"/>
  <c r="F588" i="6" s="1"/>
  <c r="E584" i="6"/>
  <c r="E588" i="6" s="1"/>
  <c r="D584" i="6"/>
  <c r="D588" i="6" s="1"/>
  <c r="C584" i="6"/>
  <c r="B584" i="6"/>
  <c r="B588" i="6" s="1"/>
  <c r="I581" i="6"/>
  <c r="O580" i="6"/>
  <c r="N580" i="6"/>
  <c r="M580" i="6"/>
  <c r="L580" i="6"/>
  <c r="K580" i="6"/>
  <c r="J580" i="6"/>
  <c r="I580" i="6"/>
  <c r="H580" i="6"/>
  <c r="G580" i="6"/>
  <c r="F580" i="6"/>
  <c r="F581" i="6" s="1"/>
  <c r="E580" i="6"/>
  <c r="D580" i="6"/>
  <c r="C580" i="6"/>
  <c r="B580" i="6"/>
  <c r="O579" i="6"/>
  <c r="N579" i="6"/>
  <c r="M579" i="6"/>
  <c r="M581" i="6" s="1"/>
  <c r="L579" i="6"/>
  <c r="K579" i="6"/>
  <c r="J579" i="6"/>
  <c r="I579" i="6"/>
  <c r="H579" i="6"/>
  <c r="H581" i="6" s="1"/>
  <c r="G579" i="6"/>
  <c r="F579" i="6"/>
  <c r="E579" i="6"/>
  <c r="D579" i="6"/>
  <c r="C579" i="6"/>
  <c r="B579" i="6"/>
  <c r="O578" i="6"/>
  <c r="O581" i="6" s="1"/>
  <c r="N578" i="6"/>
  <c r="M578" i="6"/>
  <c r="L578" i="6"/>
  <c r="K578" i="6"/>
  <c r="J578" i="6"/>
  <c r="J581" i="6" s="1"/>
  <c r="I578" i="6"/>
  <c r="H578" i="6"/>
  <c r="G578" i="6"/>
  <c r="F578" i="6"/>
  <c r="E578" i="6"/>
  <c r="D578" i="6"/>
  <c r="C578" i="6"/>
  <c r="C581" i="6" s="1"/>
  <c r="B578" i="6"/>
  <c r="O577" i="6"/>
  <c r="N577" i="6"/>
  <c r="M577" i="6"/>
  <c r="L577" i="6"/>
  <c r="K577" i="6"/>
  <c r="K581" i="6" s="1"/>
  <c r="J577" i="6"/>
  <c r="I577" i="6"/>
  <c r="H577" i="6"/>
  <c r="G577" i="6"/>
  <c r="G581" i="6" s="1"/>
  <c r="F577" i="6"/>
  <c r="E577" i="6"/>
  <c r="D577" i="6"/>
  <c r="D581" i="6" s="1"/>
  <c r="C577" i="6"/>
  <c r="B577" i="6"/>
  <c r="B581" i="6" s="1"/>
  <c r="O566" i="6"/>
  <c r="N566" i="6"/>
  <c r="M566" i="6"/>
  <c r="L566" i="6"/>
  <c r="K566" i="6"/>
  <c r="K567" i="6" s="1"/>
  <c r="J566" i="6"/>
  <c r="I566" i="6"/>
  <c r="H566" i="6"/>
  <c r="G566" i="6"/>
  <c r="F566" i="6"/>
  <c r="F567" i="6" s="1"/>
  <c r="E566" i="6"/>
  <c r="D566" i="6"/>
  <c r="C566" i="6"/>
  <c r="B566" i="6"/>
  <c r="O565" i="6"/>
  <c r="N565" i="6"/>
  <c r="M565" i="6"/>
  <c r="M567" i="6" s="1"/>
  <c r="L565" i="6"/>
  <c r="K565" i="6"/>
  <c r="J565" i="6"/>
  <c r="I565" i="6"/>
  <c r="H565" i="6"/>
  <c r="H567" i="6" s="1"/>
  <c r="G565" i="6"/>
  <c r="F565" i="6"/>
  <c r="E565" i="6"/>
  <c r="D565" i="6"/>
  <c r="C565" i="6"/>
  <c r="B565" i="6"/>
  <c r="O564" i="6"/>
  <c r="O567" i="6" s="1"/>
  <c r="N564" i="6"/>
  <c r="N567" i="6" s="1"/>
  <c r="M564" i="6"/>
  <c r="L564" i="6"/>
  <c r="K564" i="6"/>
  <c r="J564" i="6"/>
  <c r="J567" i="6" s="1"/>
  <c r="I564" i="6"/>
  <c r="H564" i="6"/>
  <c r="G564" i="6"/>
  <c r="F564" i="6"/>
  <c r="E564" i="6"/>
  <c r="D564" i="6"/>
  <c r="C564" i="6"/>
  <c r="C567" i="6" s="1"/>
  <c r="B564" i="6"/>
  <c r="O563" i="6"/>
  <c r="N563" i="6"/>
  <c r="M563" i="6"/>
  <c r="L563" i="6"/>
  <c r="L567" i="6" s="1"/>
  <c r="K563" i="6"/>
  <c r="J563" i="6"/>
  <c r="I563" i="6"/>
  <c r="I567" i="6" s="1"/>
  <c r="H563" i="6"/>
  <c r="G563" i="6"/>
  <c r="G567" i="6" s="1"/>
  <c r="G568" i="6" s="1"/>
  <c r="F563" i="6"/>
  <c r="E563" i="6"/>
  <c r="E567" i="6" s="1"/>
  <c r="D563" i="6"/>
  <c r="D567" i="6" s="1"/>
  <c r="C563" i="6"/>
  <c r="B563" i="6"/>
  <c r="O543" i="6"/>
  <c r="O542" i="6"/>
  <c r="F536" i="6"/>
  <c r="F538" i="6" s="1"/>
  <c r="O535" i="6"/>
  <c r="N535" i="6"/>
  <c r="M535" i="6"/>
  <c r="L535" i="6"/>
  <c r="K535" i="6"/>
  <c r="J535" i="6"/>
  <c r="I535" i="6"/>
  <c r="H535" i="6"/>
  <c r="G535" i="6"/>
  <c r="F535" i="6"/>
  <c r="E535" i="6"/>
  <c r="D535" i="6"/>
  <c r="D536" i="6" s="1"/>
  <c r="C535" i="6"/>
  <c r="B535" i="6"/>
  <c r="O534" i="6"/>
  <c r="O536" i="6" s="1"/>
  <c r="N534" i="6"/>
  <c r="M534" i="6"/>
  <c r="L534" i="6"/>
  <c r="K534" i="6"/>
  <c r="J534" i="6"/>
  <c r="I534" i="6"/>
  <c r="H534" i="6"/>
  <c r="G534" i="6"/>
  <c r="F534" i="6"/>
  <c r="E534" i="6"/>
  <c r="D534" i="6"/>
  <c r="C534" i="6"/>
  <c r="B534" i="6"/>
  <c r="O533" i="6"/>
  <c r="N533" i="6"/>
  <c r="M533" i="6"/>
  <c r="L533" i="6"/>
  <c r="K533" i="6"/>
  <c r="J533" i="6"/>
  <c r="I533" i="6"/>
  <c r="H533" i="6"/>
  <c r="G533" i="6"/>
  <c r="F533" i="6"/>
  <c r="E533" i="6"/>
  <c r="D533" i="6"/>
  <c r="C533" i="6"/>
  <c r="B533" i="6"/>
  <c r="O532" i="6"/>
  <c r="N532" i="6"/>
  <c r="N536" i="6" s="1"/>
  <c r="M532" i="6"/>
  <c r="M536" i="6" s="1"/>
  <c r="L532" i="6"/>
  <c r="L536" i="6" s="1"/>
  <c r="K532" i="6"/>
  <c r="K536" i="6" s="1"/>
  <c r="J532" i="6"/>
  <c r="I532" i="6"/>
  <c r="I536" i="6" s="1"/>
  <c r="H532" i="6"/>
  <c r="H536" i="6" s="1"/>
  <c r="G532" i="6"/>
  <c r="G536" i="6" s="1"/>
  <c r="F532" i="6"/>
  <c r="E532" i="6"/>
  <c r="E536" i="6" s="1"/>
  <c r="D532" i="6"/>
  <c r="C532" i="6"/>
  <c r="C536" i="6" s="1"/>
  <c r="B532" i="6"/>
  <c r="B536" i="6" s="1"/>
  <c r="L528" i="6"/>
  <c r="O527" i="6"/>
  <c r="N527" i="6"/>
  <c r="M527" i="6"/>
  <c r="L527" i="6"/>
  <c r="K527" i="6"/>
  <c r="J527" i="6"/>
  <c r="I527" i="6"/>
  <c r="H527" i="6"/>
  <c r="G527" i="6"/>
  <c r="F527" i="6"/>
  <c r="E527" i="6"/>
  <c r="D527" i="6"/>
  <c r="C527" i="6"/>
  <c r="B527" i="6"/>
  <c r="O526" i="6"/>
  <c r="N526" i="6"/>
  <c r="N528" i="6" s="1"/>
  <c r="M526" i="6"/>
  <c r="L526" i="6"/>
  <c r="K526" i="6"/>
  <c r="J526" i="6"/>
  <c r="J528" i="6" s="1"/>
  <c r="I526" i="6"/>
  <c r="H526" i="6"/>
  <c r="G526" i="6"/>
  <c r="G528" i="6" s="1"/>
  <c r="F526" i="6"/>
  <c r="E526" i="6"/>
  <c r="D526" i="6"/>
  <c r="C526" i="6"/>
  <c r="B526" i="6"/>
  <c r="O525" i="6"/>
  <c r="N525" i="6"/>
  <c r="M525" i="6"/>
  <c r="L525" i="6"/>
  <c r="K525" i="6"/>
  <c r="J525" i="6"/>
  <c r="I525" i="6"/>
  <c r="H525" i="6"/>
  <c r="G525" i="6"/>
  <c r="F525" i="6"/>
  <c r="E525" i="6"/>
  <c r="E528" i="6" s="1"/>
  <c r="D525" i="6"/>
  <c r="C525" i="6"/>
  <c r="B525" i="6"/>
  <c r="O524" i="6"/>
  <c r="O528" i="6" s="1"/>
  <c r="N524" i="6"/>
  <c r="M524" i="6"/>
  <c r="M528" i="6" s="1"/>
  <c r="L524" i="6"/>
  <c r="K524" i="6"/>
  <c r="K528" i="6" s="1"/>
  <c r="J524" i="6"/>
  <c r="I524" i="6"/>
  <c r="I528" i="6" s="1"/>
  <c r="H524" i="6"/>
  <c r="H528" i="6" s="1"/>
  <c r="G524" i="6"/>
  <c r="F524" i="6"/>
  <c r="F528" i="6" s="1"/>
  <c r="E524" i="6"/>
  <c r="D524" i="6"/>
  <c r="D528" i="6" s="1"/>
  <c r="C524" i="6"/>
  <c r="C528" i="6" s="1"/>
  <c r="B524" i="6"/>
  <c r="B528" i="6" s="1"/>
  <c r="M520" i="6"/>
  <c r="K520" i="6"/>
  <c r="O519" i="6"/>
  <c r="N519" i="6"/>
  <c r="M519" i="6"/>
  <c r="L519" i="6"/>
  <c r="K519" i="6"/>
  <c r="J519" i="6"/>
  <c r="I519" i="6"/>
  <c r="H519" i="6"/>
  <c r="G519" i="6"/>
  <c r="F519" i="6"/>
  <c r="E519" i="6"/>
  <c r="D519" i="6"/>
  <c r="C519" i="6"/>
  <c r="B519" i="6"/>
  <c r="O518" i="6"/>
  <c r="N518" i="6"/>
  <c r="M518" i="6"/>
  <c r="L518" i="6"/>
  <c r="K518" i="6"/>
  <c r="J518" i="6"/>
  <c r="I518" i="6"/>
  <c r="H518" i="6"/>
  <c r="H520" i="6" s="1"/>
  <c r="G518" i="6"/>
  <c r="F518" i="6"/>
  <c r="E518" i="6"/>
  <c r="D518" i="6"/>
  <c r="C518" i="6"/>
  <c r="B518" i="6"/>
  <c r="O517" i="6"/>
  <c r="O520" i="6" s="1"/>
  <c r="N517" i="6"/>
  <c r="N520" i="6" s="1"/>
  <c r="M517" i="6"/>
  <c r="L517" i="6"/>
  <c r="K517" i="6"/>
  <c r="J517" i="6"/>
  <c r="I517" i="6"/>
  <c r="H517" i="6"/>
  <c r="G517" i="6"/>
  <c r="F517" i="6"/>
  <c r="F520" i="6" s="1"/>
  <c r="E517" i="6"/>
  <c r="D517" i="6"/>
  <c r="C517" i="6"/>
  <c r="B517" i="6"/>
  <c r="B520" i="6" s="1"/>
  <c r="B521" i="6" s="1"/>
  <c r="O516" i="6"/>
  <c r="N516" i="6"/>
  <c r="M516" i="6"/>
  <c r="L516" i="6"/>
  <c r="L520" i="6" s="1"/>
  <c r="K516" i="6"/>
  <c r="J516" i="6"/>
  <c r="J520" i="6" s="1"/>
  <c r="I516" i="6"/>
  <c r="I520" i="6" s="1"/>
  <c r="H516" i="6"/>
  <c r="G516" i="6"/>
  <c r="G520" i="6" s="1"/>
  <c r="F516" i="6"/>
  <c r="E516" i="6"/>
  <c r="E520" i="6" s="1"/>
  <c r="D516" i="6"/>
  <c r="D520" i="6" s="1"/>
  <c r="C516" i="6"/>
  <c r="C520" i="6" s="1"/>
  <c r="B516" i="6"/>
  <c r="K510" i="6"/>
  <c r="M509" i="6"/>
  <c r="O508" i="6"/>
  <c r="C508" i="6"/>
  <c r="E507" i="6"/>
  <c r="M503" i="6"/>
  <c r="F503" i="6"/>
  <c r="O502" i="6"/>
  <c r="N502" i="6"/>
  <c r="M502" i="6"/>
  <c r="L502" i="6"/>
  <c r="K502" i="6"/>
  <c r="J502" i="6"/>
  <c r="I502" i="6"/>
  <c r="H502" i="6"/>
  <c r="G502" i="6"/>
  <c r="F502" i="6"/>
  <c r="E502" i="6"/>
  <c r="D502" i="6"/>
  <c r="C502" i="6"/>
  <c r="B502" i="6"/>
  <c r="O501" i="6"/>
  <c r="O503" i="6" s="1"/>
  <c r="N501" i="6"/>
  <c r="N503" i="6" s="1"/>
  <c r="M501" i="6"/>
  <c r="L501" i="6"/>
  <c r="K501" i="6"/>
  <c r="J501" i="6"/>
  <c r="J503" i="6" s="1"/>
  <c r="I501" i="6"/>
  <c r="H501" i="6"/>
  <c r="G501" i="6"/>
  <c r="F501" i="6"/>
  <c r="E501" i="6"/>
  <c r="D501" i="6"/>
  <c r="C501" i="6"/>
  <c r="C503" i="6" s="1"/>
  <c r="B501" i="6"/>
  <c r="O500" i="6"/>
  <c r="N500" i="6"/>
  <c r="M500" i="6"/>
  <c r="L500" i="6"/>
  <c r="K500" i="6"/>
  <c r="J500" i="6"/>
  <c r="I500" i="6"/>
  <c r="H500" i="6"/>
  <c r="H503" i="6" s="1"/>
  <c r="G500" i="6"/>
  <c r="F500" i="6"/>
  <c r="E500" i="6"/>
  <c r="D500" i="6"/>
  <c r="D503" i="6" s="1"/>
  <c r="C500" i="6"/>
  <c r="B500" i="6"/>
  <c r="O499" i="6"/>
  <c r="N499" i="6"/>
  <c r="M499" i="6"/>
  <c r="L499" i="6"/>
  <c r="L503" i="6" s="1"/>
  <c r="K499" i="6"/>
  <c r="K503" i="6" s="1"/>
  <c r="J499" i="6"/>
  <c r="I499" i="6"/>
  <c r="I503" i="6" s="1"/>
  <c r="H499" i="6"/>
  <c r="G499" i="6"/>
  <c r="G503" i="6" s="1"/>
  <c r="F499" i="6"/>
  <c r="E499" i="6"/>
  <c r="E503" i="6" s="1"/>
  <c r="D499" i="6"/>
  <c r="C499" i="6"/>
  <c r="B499" i="6"/>
  <c r="B503" i="6" s="1"/>
  <c r="B504" i="6" s="1"/>
  <c r="K496" i="6"/>
  <c r="I496" i="6"/>
  <c r="D496" i="6"/>
  <c r="O495" i="6"/>
  <c r="N495" i="6"/>
  <c r="M495" i="6"/>
  <c r="L495" i="6"/>
  <c r="K495" i="6"/>
  <c r="J495" i="6"/>
  <c r="I495" i="6"/>
  <c r="H495" i="6"/>
  <c r="G495" i="6"/>
  <c r="F495" i="6"/>
  <c r="E495" i="6"/>
  <c r="D495" i="6"/>
  <c r="C495" i="6"/>
  <c r="B495" i="6"/>
  <c r="O494" i="6"/>
  <c r="N494" i="6"/>
  <c r="M494" i="6"/>
  <c r="M496" i="6" s="1"/>
  <c r="L494" i="6"/>
  <c r="K494" i="6"/>
  <c r="J494" i="6"/>
  <c r="I494" i="6"/>
  <c r="H494" i="6"/>
  <c r="H496" i="6" s="1"/>
  <c r="G494" i="6"/>
  <c r="F494" i="6"/>
  <c r="E494" i="6"/>
  <c r="D494" i="6"/>
  <c r="C494" i="6"/>
  <c r="B494" i="6"/>
  <c r="O493" i="6"/>
  <c r="O496" i="6" s="1"/>
  <c r="N493" i="6"/>
  <c r="N496" i="6" s="1"/>
  <c r="M493" i="6"/>
  <c r="L493" i="6"/>
  <c r="K493" i="6"/>
  <c r="J493" i="6"/>
  <c r="I493" i="6"/>
  <c r="H493" i="6"/>
  <c r="G493" i="6"/>
  <c r="F493" i="6"/>
  <c r="E493" i="6"/>
  <c r="D493" i="6"/>
  <c r="C493" i="6"/>
  <c r="B493" i="6"/>
  <c r="B496" i="6" s="1"/>
  <c r="O492" i="6"/>
  <c r="N492" i="6"/>
  <c r="M492" i="6"/>
  <c r="L492" i="6"/>
  <c r="L496" i="6" s="1"/>
  <c r="K492" i="6"/>
  <c r="J492" i="6"/>
  <c r="J496" i="6" s="1"/>
  <c r="I492" i="6"/>
  <c r="H492" i="6"/>
  <c r="G492" i="6"/>
  <c r="G496" i="6" s="1"/>
  <c r="F492" i="6"/>
  <c r="F496" i="6" s="1"/>
  <c r="E492" i="6"/>
  <c r="E496" i="6" s="1"/>
  <c r="D492" i="6"/>
  <c r="C492" i="6"/>
  <c r="C496" i="6" s="1"/>
  <c r="B492" i="6"/>
  <c r="N490" i="6"/>
  <c r="I490" i="6"/>
  <c r="G490" i="6"/>
  <c r="B490" i="6"/>
  <c r="O489" i="6"/>
  <c r="N489" i="6"/>
  <c r="M489" i="6"/>
  <c r="L489" i="6"/>
  <c r="K489" i="6"/>
  <c r="J489" i="6"/>
  <c r="I489" i="6"/>
  <c r="H489" i="6"/>
  <c r="G489" i="6"/>
  <c r="F489" i="6"/>
  <c r="E489" i="6"/>
  <c r="D489" i="6"/>
  <c r="C489" i="6"/>
  <c r="B489" i="6"/>
  <c r="O488" i="6"/>
  <c r="N488" i="6"/>
  <c r="M488" i="6"/>
  <c r="L488" i="6"/>
  <c r="K488" i="6"/>
  <c r="K490" i="6" s="1"/>
  <c r="J488" i="6"/>
  <c r="I488" i="6"/>
  <c r="H488" i="6"/>
  <c r="G488" i="6"/>
  <c r="F488" i="6"/>
  <c r="F490" i="6" s="1"/>
  <c r="E488" i="6"/>
  <c r="D488" i="6"/>
  <c r="C488" i="6"/>
  <c r="B488" i="6"/>
  <c r="O487" i="6"/>
  <c r="O490" i="6" s="1"/>
  <c r="N487" i="6"/>
  <c r="M487" i="6"/>
  <c r="L487" i="6"/>
  <c r="L490" i="6" s="1"/>
  <c r="K487" i="6"/>
  <c r="J487" i="6"/>
  <c r="I487" i="6"/>
  <c r="H487" i="6"/>
  <c r="G487" i="6"/>
  <c r="F487" i="6"/>
  <c r="E487" i="6"/>
  <c r="D487" i="6"/>
  <c r="C487" i="6"/>
  <c r="B487" i="6"/>
  <c r="O486" i="6"/>
  <c r="N486" i="6"/>
  <c r="M486" i="6"/>
  <c r="M490" i="6" s="1"/>
  <c r="L486" i="6"/>
  <c r="K486" i="6"/>
  <c r="J486" i="6"/>
  <c r="J490" i="6" s="1"/>
  <c r="I486" i="6"/>
  <c r="H486" i="6"/>
  <c r="H490" i="6" s="1"/>
  <c r="G486" i="6"/>
  <c r="F486" i="6"/>
  <c r="E486" i="6"/>
  <c r="E490" i="6" s="1"/>
  <c r="D486" i="6"/>
  <c r="D490" i="6" s="1"/>
  <c r="C486" i="6"/>
  <c r="C490" i="6" s="1"/>
  <c r="B486" i="6"/>
  <c r="L484" i="6"/>
  <c r="G484" i="6"/>
  <c r="E484" i="6"/>
  <c r="O483" i="6"/>
  <c r="N483" i="6"/>
  <c r="M483" i="6"/>
  <c r="L483" i="6"/>
  <c r="K483" i="6"/>
  <c r="J483" i="6"/>
  <c r="I483" i="6"/>
  <c r="H483" i="6"/>
  <c r="G483" i="6"/>
  <c r="F483" i="6"/>
  <c r="E483" i="6"/>
  <c r="D483" i="6"/>
  <c r="C483" i="6"/>
  <c r="B483" i="6"/>
  <c r="O482" i="6"/>
  <c r="N482" i="6"/>
  <c r="M482" i="6"/>
  <c r="L482" i="6"/>
  <c r="K482" i="6"/>
  <c r="J482" i="6"/>
  <c r="I482" i="6"/>
  <c r="I484" i="6" s="1"/>
  <c r="H482" i="6"/>
  <c r="G482" i="6"/>
  <c r="F482" i="6"/>
  <c r="E482" i="6"/>
  <c r="D482" i="6"/>
  <c r="C482" i="6"/>
  <c r="B482" i="6"/>
  <c r="O481" i="6"/>
  <c r="O484" i="6" s="1"/>
  <c r="N481" i="6"/>
  <c r="N484" i="6" s="1"/>
  <c r="M481" i="6"/>
  <c r="L481" i="6"/>
  <c r="K481" i="6"/>
  <c r="J481" i="6"/>
  <c r="J484" i="6" s="1"/>
  <c r="I481" i="6"/>
  <c r="H481" i="6"/>
  <c r="G481" i="6"/>
  <c r="F481" i="6"/>
  <c r="E481" i="6"/>
  <c r="D481" i="6"/>
  <c r="C481" i="6"/>
  <c r="B481" i="6"/>
  <c r="O480" i="6"/>
  <c r="N480" i="6"/>
  <c r="M480" i="6"/>
  <c r="M484" i="6" s="1"/>
  <c r="L480" i="6"/>
  <c r="K480" i="6"/>
  <c r="K484" i="6" s="1"/>
  <c r="J480" i="6"/>
  <c r="I480" i="6"/>
  <c r="H480" i="6"/>
  <c r="H484" i="6" s="1"/>
  <c r="G480" i="6"/>
  <c r="F480" i="6"/>
  <c r="F484" i="6" s="1"/>
  <c r="E480" i="6"/>
  <c r="D480" i="6"/>
  <c r="D484" i="6" s="1"/>
  <c r="C480" i="6"/>
  <c r="C484" i="6" s="1"/>
  <c r="B480" i="6"/>
  <c r="B484" i="6" s="1"/>
  <c r="O478" i="6"/>
  <c r="J478" i="6"/>
  <c r="E478" i="6"/>
  <c r="C478" i="6"/>
  <c r="O477" i="6"/>
  <c r="N477" i="6"/>
  <c r="M477" i="6"/>
  <c r="L477" i="6"/>
  <c r="K477" i="6"/>
  <c r="J477" i="6"/>
  <c r="I477" i="6"/>
  <c r="H477" i="6"/>
  <c r="G477" i="6"/>
  <c r="F477" i="6"/>
  <c r="E477" i="6"/>
  <c r="D477" i="6"/>
  <c r="C477" i="6"/>
  <c r="B477" i="6"/>
  <c r="O476" i="6"/>
  <c r="N476" i="6"/>
  <c r="N478" i="6" s="1"/>
  <c r="M476" i="6"/>
  <c r="L476" i="6"/>
  <c r="K476" i="6"/>
  <c r="J476" i="6"/>
  <c r="I476" i="6"/>
  <c r="H476" i="6"/>
  <c r="G476" i="6"/>
  <c r="G478" i="6" s="1"/>
  <c r="F476" i="6"/>
  <c r="E476" i="6"/>
  <c r="D476" i="6"/>
  <c r="C476" i="6"/>
  <c r="B476" i="6"/>
  <c r="B478" i="6" s="1"/>
  <c r="O475" i="6"/>
  <c r="N475" i="6"/>
  <c r="M475" i="6"/>
  <c r="L475" i="6"/>
  <c r="K475" i="6"/>
  <c r="J475" i="6"/>
  <c r="I475" i="6"/>
  <c r="H475" i="6"/>
  <c r="H478" i="6" s="1"/>
  <c r="G475" i="6"/>
  <c r="F475" i="6"/>
  <c r="E475" i="6"/>
  <c r="D475" i="6"/>
  <c r="C475" i="6"/>
  <c r="B475" i="6"/>
  <c r="O474" i="6"/>
  <c r="N474" i="6"/>
  <c r="M474" i="6"/>
  <c r="M478" i="6" s="1"/>
  <c r="L474" i="6"/>
  <c r="L478" i="6" s="1"/>
  <c r="K474" i="6"/>
  <c r="K478" i="6" s="1"/>
  <c r="J474" i="6"/>
  <c r="I474" i="6"/>
  <c r="I478" i="6" s="1"/>
  <c r="H474" i="6"/>
  <c r="G474" i="6"/>
  <c r="F474" i="6"/>
  <c r="F478" i="6" s="1"/>
  <c r="E474" i="6"/>
  <c r="D474" i="6"/>
  <c r="D478" i="6" s="1"/>
  <c r="C474" i="6"/>
  <c r="B474" i="6"/>
  <c r="O472" i="6"/>
  <c r="M472" i="6"/>
  <c r="H472" i="6"/>
  <c r="C472" i="6"/>
  <c r="O471" i="6"/>
  <c r="N471" i="6"/>
  <c r="M471" i="6"/>
  <c r="L471" i="6"/>
  <c r="K471" i="6"/>
  <c r="J471" i="6"/>
  <c r="I471" i="6"/>
  <c r="H471" i="6"/>
  <c r="G471" i="6"/>
  <c r="F471" i="6"/>
  <c r="E471" i="6"/>
  <c r="D471" i="6"/>
  <c r="C471" i="6"/>
  <c r="B471" i="6"/>
  <c r="O470" i="6"/>
  <c r="N470" i="6"/>
  <c r="M470" i="6"/>
  <c r="L470" i="6"/>
  <c r="L472" i="6" s="1"/>
  <c r="K470" i="6"/>
  <c r="J470" i="6"/>
  <c r="I470" i="6"/>
  <c r="H470" i="6"/>
  <c r="G470" i="6"/>
  <c r="F470" i="6"/>
  <c r="E470" i="6"/>
  <c r="E472" i="6" s="1"/>
  <c r="D470" i="6"/>
  <c r="C470" i="6"/>
  <c r="B470" i="6"/>
  <c r="O469" i="6"/>
  <c r="N469" i="6"/>
  <c r="N472" i="6" s="1"/>
  <c r="M469" i="6"/>
  <c r="L469" i="6"/>
  <c r="K469" i="6"/>
  <c r="J469" i="6"/>
  <c r="I469" i="6"/>
  <c r="H469" i="6"/>
  <c r="G469" i="6"/>
  <c r="F469" i="6"/>
  <c r="F472" i="6" s="1"/>
  <c r="E469" i="6"/>
  <c r="D469" i="6"/>
  <c r="C469" i="6"/>
  <c r="B469" i="6"/>
  <c r="B472" i="6" s="1"/>
  <c r="O468" i="6"/>
  <c r="N468" i="6"/>
  <c r="M468" i="6"/>
  <c r="L468" i="6"/>
  <c r="K468" i="6"/>
  <c r="K472" i="6" s="1"/>
  <c r="J468" i="6"/>
  <c r="J472" i="6" s="1"/>
  <c r="I468" i="6"/>
  <c r="I472" i="6" s="1"/>
  <c r="H468" i="6"/>
  <c r="G468" i="6"/>
  <c r="G472" i="6" s="1"/>
  <c r="F468" i="6"/>
  <c r="E468" i="6"/>
  <c r="D468" i="6"/>
  <c r="D472" i="6" s="1"/>
  <c r="C468" i="6"/>
  <c r="B468" i="6"/>
  <c r="N465" i="6"/>
  <c r="L465" i="6"/>
  <c r="L511" i="6" s="1"/>
  <c r="G465" i="6"/>
  <c r="B465" i="6"/>
  <c r="O464" i="6"/>
  <c r="O510" i="6" s="1"/>
  <c r="O550" i="6" s="1"/>
  <c r="N464" i="6"/>
  <c r="N510" i="6" s="1"/>
  <c r="M464" i="6"/>
  <c r="M510" i="6" s="1"/>
  <c r="L464" i="6"/>
  <c r="L510" i="6" s="1"/>
  <c r="K464" i="6"/>
  <c r="J464" i="6"/>
  <c r="J510" i="6" s="1"/>
  <c r="I464" i="6"/>
  <c r="I510" i="6" s="1"/>
  <c r="H464" i="6"/>
  <c r="H510" i="6" s="1"/>
  <c r="G464" i="6"/>
  <c r="G510" i="6" s="1"/>
  <c r="F464" i="6"/>
  <c r="F510" i="6" s="1"/>
  <c r="E464" i="6"/>
  <c r="E510" i="6" s="1"/>
  <c r="D464" i="6"/>
  <c r="D510" i="6" s="1"/>
  <c r="C464" i="6"/>
  <c r="C510" i="6" s="1"/>
  <c r="B464" i="6"/>
  <c r="B510" i="6" s="1"/>
  <c r="O463" i="6"/>
  <c r="O465" i="6" s="1"/>
  <c r="N463" i="6"/>
  <c r="N509" i="6" s="1"/>
  <c r="M463" i="6"/>
  <c r="L463" i="6"/>
  <c r="L509" i="6" s="1"/>
  <c r="K463" i="6"/>
  <c r="K465" i="6" s="1"/>
  <c r="J463" i="6"/>
  <c r="J509" i="6" s="1"/>
  <c r="I463" i="6"/>
  <c r="I509" i="6" s="1"/>
  <c r="H463" i="6"/>
  <c r="H509" i="6" s="1"/>
  <c r="G463" i="6"/>
  <c r="G509" i="6" s="1"/>
  <c r="F463" i="6"/>
  <c r="F509" i="6" s="1"/>
  <c r="E463" i="6"/>
  <c r="E509" i="6" s="1"/>
  <c r="D463" i="6"/>
  <c r="D465" i="6" s="1"/>
  <c r="C463" i="6"/>
  <c r="C509" i="6" s="1"/>
  <c r="B463" i="6"/>
  <c r="B509" i="6" s="1"/>
  <c r="O462" i="6"/>
  <c r="N462" i="6"/>
  <c r="N508" i="6" s="1"/>
  <c r="M462" i="6"/>
  <c r="M508" i="6" s="1"/>
  <c r="L462" i="6"/>
  <c r="L508" i="6" s="1"/>
  <c r="K462" i="6"/>
  <c r="K508" i="6" s="1"/>
  <c r="J462" i="6"/>
  <c r="J508" i="6" s="1"/>
  <c r="I462" i="6"/>
  <c r="I508" i="6" s="1"/>
  <c r="H462" i="6"/>
  <c r="H508" i="6" s="1"/>
  <c r="G462" i="6"/>
  <c r="G508" i="6" s="1"/>
  <c r="F462" i="6"/>
  <c r="F508" i="6" s="1"/>
  <c r="E462" i="6"/>
  <c r="E465" i="6" s="1"/>
  <c r="D462" i="6"/>
  <c r="D508" i="6" s="1"/>
  <c r="C462" i="6"/>
  <c r="B462" i="6"/>
  <c r="B508" i="6" s="1"/>
  <c r="O461" i="6"/>
  <c r="O507" i="6" s="1"/>
  <c r="N461" i="6"/>
  <c r="N507" i="6" s="1"/>
  <c r="M461" i="6"/>
  <c r="M507" i="6" s="1"/>
  <c r="L461" i="6"/>
  <c r="L507" i="6" s="1"/>
  <c r="K461" i="6"/>
  <c r="K507" i="6" s="1"/>
  <c r="J461" i="6"/>
  <c r="J465" i="6" s="1"/>
  <c r="I461" i="6"/>
  <c r="I465" i="6" s="1"/>
  <c r="H461" i="6"/>
  <c r="H465" i="6" s="1"/>
  <c r="G461" i="6"/>
  <c r="G507" i="6" s="1"/>
  <c r="F461" i="6"/>
  <c r="F507" i="6" s="1"/>
  <c r="E461" i="6"/>
  <c r="D461" i="6"/>
  <c r="D507" i="6" s="1"/>
  <c r="C461" i="6"/>
  <c r="C507" i="6" s="1"/>
  <c r="B461" i="6"/>
  <c r="B507" i="6" s="1"/>
  <c r="O457" i="6"/>
  <c r="O648" i="6" s="1"/>
  <c r="N457" i="6"/>
  <c r="N648" i="6" s="1"/>
  <c r="N655" i="6" s="1"/>
  <c r="M457" i="6"/>
  <c r="M648" i="6" s="1"/>
  <c r="M655" i="6" s="1"/>
  <c r="L457" i="6"/>
  <c r="L648" i="6" s="1"/>
  <c r="L655" i="6" s="1"/>
  <c r="K457" i="6"/>
  <c r="K648" i="6" s="1"/>
  <c r="K655" i="6" s="1"/>
  <c r="J457" i="6"/>
  <c r="J648" i="6" s="1"/>
  <c r="J655" i="6" s="1"/>
  <c r="I457" i="6"/>
  <c r="I648" i="6" s="1"/>
  <c r="I655" i="6" s="1"/>
  <c r="H457" i="6"/>
  <c r="H648" i="6" s="1"/>
  <c r="H655" i="6" s="1"/>
  <c r="G457" i="6"/>
  <c r="G648" i="6" s="1"/>
  <c r="G655" i="6" s="1"/>
  <c r="F457" i="6"/>
  <c r="F648" i="6" s="1"/>
  <c r="F655" i="6" s="1"/>
  <c r="E457" i="6"/>
  <c r="E648" i="6" s="1"/>
  <c r="E655" i="6" s="1"/>
  <c r="D457" i="6"/>
  <c r="D648" i="6" s="1"/>
  <c r="D655" i="6" s="1"/>
  <c r="C457" i="6"/>
  <c r="C648" i="6" s="1"/>
  <c r="C655" i="6" s="1"/>
  <c r="B457" i="6"/>
  <c r="B648" i="6" s="1"/>
  <c r="B655" i="6" s="1"/>
  <c r="O456" i="6"/>
  <c r="N456" i="6"/>
  <c r="M456" i="6"/>
  <c r="L456" i="6"/>
  <c r="K456" i="6"/>
  <c r="J456" i="6"/>
  <c r="I456" i="6"/>
  <c r="H456" i="6"/>
  <c r="G456" i="6"/>
  <c r="F456" i="6"/>
  <c r="E456" i="6"/>
  <c r="D456" i="6"/>
  <c r="C456" i="6"/>
  <c r="B456" i="6"/>
  <c r="O455" i="6"/>
  <c r="N455" i="6"/>
  <c r="M455" i="6"/>
  <c r="L455" i="6"/>
  <c r="K455" i="6"/>
  <c r="J455" i="6"/>
  <c r="I455" i="6"/>
  <c r="H455" i="6"/>
  <c r="G455" i="6"/>
  <c r="F455" i="6"/>
  <c r="E455" i="6"/>
  <c r="D455" i="6"/>
  <c r="C455" i="6"/>
  <c r="B455" i="6"/>
  <c r="O454" i="6"/>
  <c r="N454" i="6"/>
  <c r="M454" i="6"/>
  <c r="L454" i="6"/>
  <c r="K454" i="6"/>
  <c r="J454" i="6"/>
  <c r="I454" i="6"/>
  <c r="H454" i="6"/>
  <c r="G454" i="6"/>
  <c r="F454" i="6"/>
  <c r="E454" i="6"/>
  <c r="D454" i="6"/>
  <c r="C454" i="6"/>
  <c r="B454" i="6"/>
  <c r="O451" i="6"/>
  <c r="N451" i="6"/>
  <c r="M451" i="6"/>
  <c r="L451" i="6"/>
  <c r="K451" i="6"/>
  <c r="J451" i="6"/>
  <c r="I451" i="6"/>
  <c r="H451" i="6"/>
  <c r="G451" i="6"/>
  <c r="F451" i="6"/>
  <c r="E451" i="6"/>
  <c r="D451" i="6"/>
  <c r="C451" i="6"/>
  <c r="B451" i="6"/>
  <c r="O450" i="6"/>
  <c r="N450" i="6"/>
  <c r="M450" i="6"/>
  <c r="L450" i="6"/>
  <c r="K450" i="6"/>
  <c r="J450" i="6"/>
  <c r="I450" i="6"/>
  <c r="H450" i="6"/>
  <c r="G450" i="6"/>
  <c r="F450" i="6"/>
  <c r="E450" i="6"/>
  <c r="D450" i="6"/>
  <c r="C450" i="6"/>
  <c r="B450" i="6"/>
  <c r="O449" i="6"/>
  <c r="N449" i="6"/>
  <c r="M449" i="6"/>
  <c r="L449" i="6"/>
  <c r="K449" i="6"/>
  <c r="J449" i="6"/>
  <c r="I449" i="6"/>
  <c r="H449" i="6"/>
  <c r="G449" i="6"/>
  <c r="F449" i="6"/>
  <c r="E449" i="6"/>
  <c r="D449" i="6"/>
  <c r="C449" i="6"/>
  <c r="B449" i="6"/>
  <c r="O448" i="6"/>
  <c r="N448" i="6"/>
  <c r="M448" i="6"/>
  <c r="L448" i="6"/>
  <c r="K448" i="6"/>
  <c r="J448" i="6"/>
  <c r="I448" i="6"/>
  <c r="H448" i="6"/>
  <c r="G448" i="6"/>
  <c r="F448" i="6"/>
  <c r="E448" i="6"/>
  <c r="D448" i="6"/>
  <c r="C448" i="6"/>
  <c r="B448" i="6"/>
  <c r="O444" i="6"/>
  <c r="N444" i="6"/>
  <c r="M444" i="6"/>
  <c r="L444" i="6"/>
  <c r="K444" i="6"/>
  <c r="J444" i="6"/>
  <c r="I444" i="6"/>
  <c r="H444" i="6"/>
  <c r="G444" i="6"/>
  <c r="F444" i="6"/>
  <c r="E444" i="6"/>
  <c r="D444" i="6"/>
  <c r="C444" i="6"/>
  <c r="B444" i="6"/>
  <c r="O443" i="6"/>
  <c r="N443" i="6"/>
  <c r="M443" i="6"/>
  <c r="L443" i="6"/>
  <c r="K443" i="6"/>
  <c r="J443" i="6"/>
  <c r="I443" i="6"/>
  <c r="H443" i="6"/>
  <c r="G443" i="6"/>
  <c r="F443" i="6"/>
  <c r="E443" i="6"/>
  <c r="D443" i="6"/>
  <c r="C443" i="6"/>
  <c r="B443" i="6"/>
  <c r="O442" i="6"/>
  <c r="N442" i="6"/>
  <c r="M442" i="6"/>
  <c r="L442" i="6"/>
  <c r="K442" i="6"/>
  <c r="J442" i="6"/>
  <c r="I442" i="6"/>
  <c r="H442" i="6"/>
  <c r="G442" i="6"/>
  <c r="F442" i="6"/>
  <c r="E442" i="6"/>
  <c r="D442" i="6"/>
  <c r="C442" i="6"/>
  <c r="B442" i="6"/>
  <c r="O441" i="6"/>
  <c r="N441" i="6"/>
  <c r="M441" i="6"/>
  <c r="L441" i="6"/>
  <c r="K441" i="6"/>
  <c r="J441" i="6"/>
  <c r="I441" i="6"/>
  <c r="H441" i="6"/>
  <c r="G441" i="6"/>
  <c r="F441" i="6"/>
  <c r="E441" i="6"/>
  <c r="D441" i="6"/>
  <c r="C441" i="6"/>
  <c r="B441" i="6"/>
  <c r="O438" i="6"/>
  <c r="N438" i="6"/>
  <c r="M438" i="6"/>
  <c r="L438" i="6"/>
  <c r="K438" i="6"/>
  <c r="K439" i="6" s="1"/>
  <c r="J438" i="6"/>
  <c r="I438" i="6"/>
  <c r="I439" i="6" s="1"/>
  <c r="H438" i="6"/>
  <c r="G438" i="6"/>
  <c r="G439" i="6" s="1"/>
  <c r="F438" i="6"/>
  <c r="E438" i="6"/>
  <c r="D438" i="6"/>
  <c r="C438" i="6"/>
  <c r="B438" i="6"/>
  <c r="O437" i="6"/>
  <c r="N437" i="6"/>
  <c r="M437" i="6"/>
  <c r="L437" i="6"/>
  <c r="K437" i="6"/>
  <c r="J437" i="6"/>
  <c r="I437" i="6"/>
  <c r="H437" i="6"/>
  <c r="G437" i="6"/>
  <c r="F437" i="6"/>
  <c r="E437" i="6"/>
  <c r="D437" i="6"/>
  <c r="C437" i="6"/>
  <c r="B437" i="6"/>
  <c r="O436" i="6"/>
  <c r="N436" i="6"/>
  <c r="M436" i="6"/>
  <c r="L436" i="6"/>
  <c r="K436" i="6"/>
  <c r="J436" i="6"/>
  <c r="I436" i="6"/>
  <c r="H436" i="6"/>
  <c r="G436" i="6"/>
  <c r="F436" i="6"/>
  <c r="E436" i="6"/>
  <c r="D436" i="6"/>
  <c r="C436" i="6"/>
  <c r="B436" i="6"/>
  <c r="O435" i="6"/>
  <c r="N435" i="6"/>
  <c r="M435" i="6"/>
  <c r="L435" i="6"/>
  <c r="K435" i="6"/>
  <c r="J435" i="6"/>
  <c r="I435" i="6"/>
  <c r="H435" i="6"/>
  <c r="G435" i="6"/>
  <c r="F435" i="6"/>
  <c r="E435" i="6"/>
  <c r="D435" i="6"/>
  <c r="C435" i="6"/>
  <c r="B435" i="6"/>
  <c r="O431" i="6"/>
  <c r="O425" i="6"/>
  <c r="O419" i="6"/>
  <c r="M415" i="6"/>
  <c r="J415" i="6"/>
  <c r="D415" i="6"/>
  <c r="O414" i="6"/>
  <c r="O415" i="6" s="1"/>
  <c r="N414" i="6"/>
  <c r="M414" i="6"/>
  <c r="L414" i="6"/>
  <c r="L415" i="6" s="1"/>
  <c r="K414" i="6"/>
  <c r="K415" i="6" s="1"/>
  <c r="J414" i="6"/>
  <c r="I414" i="6"/>
  <c r="H414" i="6"/>
  <c r="H415" i="6" s="1"/>
  <c r="G414" i="6"/>
  <c r="F414" i="6"/>
  <c r="F415" i="6" s="1"/>
  <c r="E414" i="6"/>
  <c r="E415" i="6" s="1"/>
  <c r="D414" i="6"/>
  <c r="C414" i="6"/>
  <c r="C415" i="6" s="1"/>
  <c r="B414" i="6"/>
  <c r="B415" i="6" s="1"/>
  <c r="O413" i="6"/>
  <c r="N413" i="6"/>
  <c r="M413" i="6"/>
  <c r="L413" i="6"/>
  <c r="K413" i="6"/>
  <c r="J413" i="6"/>
  <c r="I413" i="6"/>
  <c r="H413" i="6"/>
  <c r="G413" i="6"/>
  <c r="F413" i="6"/>
  <c r="E413" i="6"/>
  <c r="D413" i="6"/>
  <c r="C413" i="6"/>
  <c r="B413" i="6"/>
  <c r="O412" i="6"/>
  <c r="N412" i="6"/>
  <c r="M412" i="6"/>
  <c r="L412" i="6"/>
  <c r="K412" i="6"/>
  <c r="J412" i="6"/>
  <c r="I412" i="6"/>
  <c r="H412" i="6"/>
  <c r="G412" i="6"/>
  <c r="F412" i="6"/>
  <c r="E412" i="6"/>
  <c r="D412" i="6"/>
  <c r="C412" i="6"/>
  <c r="B412" i="6"/>
  <c r="O411" i="6"/>
  <c r="N411" i="6"/>
  <c r="M411" i="6"/>
  <c r="L411" i="6"/>
  <c r="K411" i="6"/>
  <c r="J411" i="6"/>
  <c r="I411" i="6"/>
  <c r="H411" i="6"/>
  <c r="G411" i="6"/>
  <c r="F411" i="6"/>
  <c r="E411" i="6"/>
  <c r="D411" i="6"/>
  <c r="C411" i="6"/>
  <c r="B411" i="6"/>
  <c r="N409" i="6"/>
  <c r="H409" i="6"/>
  <c r="G409" i="6"/>
  <c r="B409" i="6"/>
  <c r="O408" i="6"/>
  <c r="O409" i="6" s="1"/>
  <c r="N408" i="6"/>
  <c r="M408" i="6"/>
  <c r="M409" i="6" s="1"/>
  <c r="L408" i="6"/>
  <c r="L409" i="6" s="1"/>
  <c r="K408" i="6"/>
  <c r="J408" i="6"/>
  <c r="J409" i="6" s="1"/>
  <c r="I408" i="6"/>
  <c r="I409" i="6" s="1"/>
  <c r="H408" i="6"/>
  <c r="G408" i="6"/>
  <c r="F408" i="6"/>
  <c r="F409" i="6" s="1"/>
  <c r="E408" i="6"/>
  <c r="D408" i="6"/>
  <c r="D409" i="6" s="1"/>
  <c r="C408" i="6"/>
  <c r="C409" i="6" s="1"/>
  <c r="B408" i="6"/>
  <c r="O407" i="6"/>
  <c r="N407" i="6"/>
  <c r="M407" i="6"/>
  <c r="L407" i="6"/>
  <c r="K407" i="6"/>
  <c r="J407" i="6"/>
  <c r="I407" i="6"/>
  <c r="H407" i="6"/>
  <c r="G407" i="6"/>
  <c r="F407" i="6"/>
  <c r="E407" i="6"/>
  <c r="D407" i="6"/>
  <c r="C407" i="6"/>
  <c r="B407" i="6"/>
  <c r="O406" i="6"/>
  <c r="N406" i="6"/>
  <c r="M406" i="6"/>
  <c r="L406" i="6"/>
  <c r="K406" i="6"/>
  <c r="J406" i="6"/>
  <c r="I406" i="6"/>
  <c r="H406" i="6"/>
  <c r="G406" i="6"/>
  <c r="F406" i="6"/>
  <c r="E406" i="6"/>
  <c r="D406" i="6"/>
  <c r="C406" i="6"/>
  <c r="B406" i="6"/>
  <c r="O405" i="6"/>
  <c r="N405" i="6"/>
  <c r="M405" i="6"/>
  <c r="L405" i="6"/>
  <c r="K405" i="6"/>
  <c r="J405" i="6"/>
  <c r="I405" i="6"/>
  <c r="H405" i="6"/>
  <c r="G405" i="6"/>
  <c r="F405" i="6"/>
  <c r="E405" i="6"/>
  <c r="D405" i="6"/>
  <c r="C405" i="6"/>
  <c r="B405" i="6"/>
  <c r="O402" i="6"/>
  <c r="O452" i="6" s="1"/>
  <c r="N402" i="6"/>
  <c r="N439" i="6" s="1"/>
  <c r="M402" i="6"/>
  <c r="M445" i="6" s="1"/>
  <c r="L402" i="6"/>
  <c r="L458" i="6" s="1"/>
  <c r="K402" i="6"/>
  <c r="K458" i="6" s="1"/>
  <c r="J402" i="6"/>
  <c r="I402" i="6"/>
  <c r="H402" i="6"/>
  <c r="G402" i="6"/>
  <c r="G452" i="6" s="1"/>
  <c r="F402" i="6"/>
  <c r="E402" i="6"/>
  <c r="E409" i="6" s="1"/>
  <c r="D402" i="6"/>
  <c r="C402" i="6"/>
  <c r="C452" i="6" s="1"/>
  <c r="B402" i="6"/>
  <c r="B439" i="6" s="1"/>
  <c r="O401" i="6"/>
  <c r="N401" i="6"/>
  <c r="M401" i="6"/>
  <c r="L401" i="6"/>
  <c r="K401" i="6"/>
  <c r="J401" i="6"/>
  <c r="I401" i="6"/>
  <c r="H401" i="6"/>
  <c r="G401" i="6"/>
  <c r="F401" i="6"/>
  <c r="E401" i="6"/>
  <c r="D401" i="6"/>
  <c r="C401" i="6"/>
  <c r="B401" i="6"/>
  <c r="O400" i="6"/>
  <c r="N400" i="6"/>
  <c r="M400" i="6"/>
  <c r="L400" i="6"/>
  <c r="K400" i="6"/>
  <c r="J400" i="6"/>
  <c r="I400" i="6"/>
  <c r="H400" i="6"/>
  <c r="G400" i="6"/>
  <c r="F400" i="6"/>
  <c r="E400" i="6"/>
  <c r="D400" i="6"/>
  <c r="C400" i="6"/>
  <c r="B400" i="6"/>
  <c r="O399" i="6"/>
  <c r="N399" i="6"/>
  <c r="M399" i="6"/>
  <c r="L399" i="6"/>
  <c r="K399" i="6"/>
  <c r="J399" i="6"/>
  <c r="I399" i="6"/>
  <c r="H399" i="6"/>
  <c r="G399" i="6"/>
  <c r="F399" i="6"/>
  <c r="E399" i="6"/>
  <c r="D399" i="6"/>
  <c r="C399" i="6"/>
  <c r="B399" i="6"/>
  <c r="N397" i="6"/>
  <c r="M397" i="6"/>
  <c r="H397" i="6"/>
  <c r="G397" i="6"/>
  <c r="E397" i="6"/>
  <c r="B397" i="6"/>
  <c r="O396" i="6"/>
  <c r="O397" i="6" s="1"/>
  <c r="N396" i="6"/>
  <c r="M396" i="6"/>
  <c r="L396" i="6"/>
  <c r="L397" i="6" s="1"/>
  <c r="K396" i="6"/>
  <c r="K397" i="6" s="1"/>
  <c r="J396" i="6"/>
  <c r="J397" i="6" s="1"/>
  <c r="I396" i="6"/>
  <c r="I397" i="6" s="1"/>
  <c r="H396" i="6"/>
  <c r="G396" i="6"/>
  <c r="F396" i="6"/>
  <c r="F397" i="6" s="1"/>
  <c r="E396" i="6"/>
  <c r="D396" i="6"/>
  <c r="D397" i="6" s="1"/>
  <c r="C396" i="6"/>
  <c r="C397" i="6" s="1"/>
  <c r="B396" i="6"/>
  <c r="O395" i="6"/>
  <c r="N395" i="6"/>
  <c r="M395" i="6"/>
  <c r="L395" i="6"/>
  <c r="K395" i="6"/>
  <c r="J395" i="6"/>
  <c r="I395" i="6"/>
  <c r="H395" i="6"/>
  <c r="G395" i="6"/>
  <c r="F395" i="6"/>
  <c r="E395" i="6"/>
  <c r="D395" i="6"/>
  <c r="C395" i="6"/>
  <c r="B395" i="6"/>
  <c r="O394" i="6"/>
  <c r="N394" i="6"/>
  <c r="M394" i="6"/>
  <c r="L394" i="6"/>
  <c r="K394" i="6"/>
  <c r="J394" i="6"/>
  <c r="I394" i="6"/>
  <c r="H394" i="6"/>
  <c r="G394" i="6"/>
  <c r="F394" i="6"/>
  <c r="E394" i="6"/>
  <c r="D394" i="6"/>
  <c r="C394" i="6"/>
  <c r="B394" i="6"/>
  <c r="O393" i="6"/>
  <c r="N393" i="6"/>
  <c r="M393" i="6"/>
  <c r="L393" i="6"/>
  <c r="K393" i="6"/>
  <c r="J393" i="6"/>
  <c r="I393" i="6"/>
  <c r="H393" i="6"/>
  <c r="G393" i="6"/>
  <c r="F393" i="6"/>
  <c r="E393" i="6"/>
  <c r="D393" i="6"/>
  <c r="C393" i="6"/>
  <c r="B393" i="6"/>
  <c r="O391" i="6"/>
  <c r="F391" i="6"/>
  <c r="E391" i="6"/>
  <c r="D391" i="6"/>
  <c r="C391" i="6"/>
  <c r="O390" i="6"/>
  <c r="N390" i="6"/>
  <c r="N391" i="6" s="1"/>
  <c r="M390" i="6"/>
  <c r="M391" i="6" s="1"/>
  <c r="L390" i="6"/>
  <c r="K390" i="6"/>
  <c r="J390" i="6"/>
  <c r="J391" i="6" s="1"/>
  <c r="I390" i="6"/>
  <c r="I391" i="6" s="1"/>
  <c r="H390" i="6"/>
  <c r="H391" i="6" s="1"/>
  <c r="G390" i="6"/>
  <c r="G391" i="6" s="1"/>
  <c r="F390" i="6"/>
  <c r="E390" i="6"/>
  <c r="D390" i="6"/>
  <c r="C390" i="6"/>
  <c r="B390" i="6"/>
  <c r="B391" i="6" s="1"/>
  <c r="O389" i="6"/>
  <c r="N389" i="6"/>
  <c r="M389" i="6"/>
  <c r="L389" i="6"/>
  <c r="K389" i="6"/>
  <c r="J389" i="6"/>
  <c r="I389" i="6"/>
  <c r="H389" i="6"/>
  <c r="G389" i="6"/>
  <c r="F389" i="6"/>
  <c r="E389" i="6"/>
  <c r="D389" i="6"/>
  <c r="C389" i="6"/>
  <c r="B389" i="6"/>
  <c r="O388" i="6"/>
  <c r="N388" i="6"/>
  <c r="M388" i="6"/>
  <c r="L388" i="6"/>
  <c r="K388" i="6"/>
  <c r="J388" i="6"/>
  <c r="I388" i="6"/>
  <c r="H388" i="6"/>
  <c r="G388" i="6"/>
  <c r="F388" i="6"/>
  <c r="E388" i="6"/>
  <c r="D388" i="6"/>
  <c r="C388" i="6"/>
  <c r="B388" i="6"/>
  <c r="O387" i="6"/>
  <c r="N387" i="6"/>
  <c r="M387" i="6"/>
  <c r="L387" i="6"/>
  <c r="K387" i="6"/>
  <c r="J387" i="6"/>
  <c r="I387" i="6"/>
  <c r="H387" i="6"/>
  <c r="G387" i="6"/>
  <c r="F387" i="6"/>
  <c r="E387" i="6"/>
  <c r="D387" i="6"/>
  <c r="C387" i="6"/>
  <c r="B387" i="6"/>
  <c r="O385" i="6"/>
  <c r="N385" i="6"/>
  <c r="M385" i="6"/>
  <c r="J385" i="6"/>
  <c r="I385" i="6"/>
  <c r="D385" i="6"/>
  <c r="C385" i="6"/>
  <c r="O384" i="6"/>
  <c r="N384" i="6"/>
  <c r="M384" i="6"/>
  <c r="L384" i="6"/>
  <c r="L385" i="6" s="1"/>
  <c r="K384" i="6"/>
  <c r="K385" i="6" s="1"/>
  <c r="J384" i="6"/>
  <c r="I384" i="6"/>
  <c r="H384" i="6"/>
  <c r="H385" i="6" s="1"/>
  <c r="G384" i="6"/>
  <c r="G385" i="6" s="1"/>
  <c r="F384" i="6"/>
  <c r="F385" i="6" s="1"/>
  <c r="E384" i="6"/>
  <c r="E385" i="6" s="1"/>
  <c r="D384" i="6"/>
  <c r="C384" i="6"/>
  <c r="B384" i="6"/>
  <c r="B385" i="6" s="1"/>
  <c r="O383" i="6"/>
  <c r="N383" i="6"/>
  <c r="M383" i="6"/>
  <c r="L383" i="6"/>
  <c r="K383" i="6"/>
  <c r="J383" i="6"/>
  <c r="I383" i="6"/>
  <c r="H383" i="6"/>
  <c r="G383" i="6"/>
  <c r="F383" i="6"/>
  <c r="E383" i="6"/>
  <c r="D383" i="6"/>
  <c r="C383" i="6"/>
  <c r="B383" i="6"/>
  <c r="O382" i="6"/>
  <c r="N382" i="6"/>
  <c r="M382" i="6"/>
  <c r="L382" i="6"/>
  <c r="K382" i="6"/>
  <c r="J382" i="6"/>
  <c r="I382" i="6"/>
  <c r="H382" i="6"/>
  <c r="G382" i="6"/>
  <c r="F382" i="6"/>
  <c r="E382" i="6"/>
  <c r="D382" i="6"/>
  <c r="C382" i="6"/>
  <c r="B382" i="6"/>
  <c r="O381" i="6"/>
  <c r="N381" i="6"/>
  <c r="M381" i="6"/>
  <c r="L381" i="6"/>
  <c r="K381" i="6"/>
  <c r="J381" i="6"/>
  <c r="I381" i="6"/>
  <c r="H381" i="6"/>
  <c r="G381" i="6"/>
  <c r="F381" i="6"/>
  <c r="E381" i="6"/>
  <c r="D381" i="6"/>
  <c r="C381" i="6"/>
  <c r="B381" i="6"/>
  <c r="O379" i="6"/>
  <c r="N379" i="6"/>
  <c r="M379" i="6"/>
  <c r="K379" i="6"/>
  <c r="H379" i="6"/>
  <c r="G379" i="6"/>
  <c r="B379" i="6"/>
  <c r="O378" i="6"/>
  <c r="N378" i="6"/>
  <c r="M378" i="6"/>
  <c r="L378" i="6"/>
  <c r="K378" i="6"/>
  <c r="J378" i="6"/>
  <c r="I378" i="6"/>
  <c r="I379" i="6" s="1"/>
  <c r="H378" i="6"/>
  <c r="G378" i="6"/>
  <c r="F378" i="6"/>
  <c r="E378" i="6"/>
  <c r="D378" i="6"/>
  <c r="C378" i="6"/>
  <c r="B378" i="6"/>
  <c r="O377" i="6"/>
  <c r="N377" i="6"/>
  <c r="M377" i="6"/>
  <c r="L377" i="6"/>
  <c r="K377" i="6"/>
  <c r="J377" i="6"/>
  <c r="I377" i="6"/>
  <c r="H377" i="6"/>
  <c r="G377" i="6"/>
  <c r="F377" i="6"/>
  <c r="E377" i="6"/>
  <c r="D377" i="6"/>
  <c r="C377" i="6"/>
  <c r="B377" i="6"/>
  <c r="O376" i="6"/>
  <c r="N376" i="6"/>
  <c r="M376" i="6"/>
  <c r="L376" i="6"/>
  <c r="K376" i="6"/>
  <c r="J376" i="6"/>
  <c r="I376" i="6"/>
  <c r="H376" i="6"/>
  <c r="G376" i="6"/>
  <c r="F376" i="6"/>
  <c r="E376" i="6"/>
  <c r="D376" i="6"/>
  <c r="C376" i="6"/>
  <c r="B376" i="6"/>
  <c r="O375" i="6"/>
  <c r="N375" i="6"/>
  <c r="M375" i="6"/>
  <c r="L375" i="6"/>
  <c r="K375" i="6"/>
  <c r="J375" i="6"/>
  <c r="I375" i="6"/>
  <c r="H375" i="6"/>
  <c r="G375" i="6"/>
  <c r="F375" i="6"/>
  <c r="E375" i="6"/>
  <c r="D375" i="6"/>
  <c r="C375" i="6"/>
  <c r="B375" i="6"/>
  <c r="L373" i="6"/>
  <c r="K373" i="6"/>
  <c r="J373" i="6"/>
  <c r="I373" i="6"/>
  <c r="F373" i="6"/>
  <c r="E373" i="6"/>
  <c r="D373" i="6"/>
  <c r="O372" i="6"/>
  <c r="O373" i="6" s="1"/>
  <c r="N372" i="6"/>
  <c r="N373" i="6" s="1"/>
  <c r="M372" i="6"/>
  <c r="M373" i="6" s="1"/>
  <c r="L372" i="6"/>
  <c r="K372" i="6"/>
  <c r="J372" i="6"/>
  <c r="I372" i="6"/>
  <c r="H372" i="6"/>
  <c r="H373" i="6" s="1"/>
  <c r="G372" i="6"/>
  <c r="G373" i="6" s="1"/>
  <c r="F372" i="6"/>
  <c r="E372" i="6"/>
  <c r="D372" i="6"/>
  <c r="C372" i="6"/>
  <c r="C373" i="6" s="1"/>
  <c r="B372" i="6"/>
  <c r="B373" i="6" s="1"/>
  <c r="O371" i="6"/>
  <c r="N371" i="6"/>
  <c r="M371" i="6"/>
  <c r="L371" i="6"/>
  <c r="K371" i="6"/>
  <c r="J371" i="6"/>
  <c r="I371" i="6"/>
  <c r="H371" i="6"/>
  <c r="G371" i="6"/>
  <c r="F371" i="6"/>
  <c r="E371" i="6"/>
  <c r="D371" i="6"/>
  <c r="C371" i="6"/>
  <c r="B371" i="6"/>
  <c r="O370" i="6"/>
  <c r="N370" i="6"/>
  <c r="M370" i="6"/>
  <c r="L370" i="6"/>
  <c r="K370" i="6"/>
  <c r="J370" i="6"/>
  <c r="I370" i="6"/>
  <c r="H370" i="6"/>
  <c r="G370" i="6"/>
  <c r="F370" i="6"/>
  <c r="E370" i="6"/>
  <c r="D370" i="6"/>
  <c r="C370" i="6"/>
  <c r="B370" i="6"/>
  <c r="O369" i="6"/>
  <c r="N369" i="6"/>
  <c r="M369" i="6"/>
  <c r="L369" i="6"/>
  <c r="K369" i="6"/>
  <c r="J369" i="6"/>
  <c r="I369" i="6"/>
  <c r="H369" i="6"/>
  <c r="G369" i="6"/>
  <c r="F369" i="6"/>
  <c r="E369" i="6"/>
  <c r="D369" i="6"/>
  <c r="C369" i="6"/>
  <c r="B369" i="6"/>
  <c r="O367" i="6"/>
  <c r="N367" i="6"/>
  <c r="J367" i="6"/>
  <c r="H367" i="6"/>
  <c r="G367" i="6"/>
  <c r="D367" i="6"/>
  <c r="C367" i="6"/>
  <c r="B367" i="6"/>
  <c r="O366" i="6"/>
  <c r="N366" i="6"/>
  <c r="M366" i="6"/>
  <c r="M367" i="6" s="1"/>
  <c r="L366" i="6"/>
  <c r="L367" i="6" s="1"/>
  <c r="K366" i="6"/>
  <c r="K367" i="6" s="1"/>
  <c r="J366" i="6"/>
  <c r="I366" i="6"/>
  <c r="I367" i="6" s="1"/>
  <c r="H366" i="6"/>
  <c r="G366" i="6"/>
  <c r="F366" i="6"/>
  <c r="F367" i="6" s="1"/>
  <c r="E366" i="6"/>
  <c r="E367" i="6" s="1"/>
  <c r="D366" i="6"/>
  <c r="C366" i="6"/>
  <c r="B366" i="6"/>
  <c r="O365" i="6"/>
  <c r="N365" i="6"/>
  <c r="M365" i="6"/>
  <c r="L365" i="6"/>
  <c r="K365" i="6"/>
  <c r="J365" i="6"/>
  <c r="I365" i="6"/>
  <c r="H365" i="6"/>
  <c r="G365" i="6"/>
  <c r="F365" i="6"/>
  <c r="E365" i="6"/>
  <c r="D365" i="6"/>
  <c r="C365" i="6"/>
  <c r="B365" i="6"/>
  <c r="O364" i="6"/>
  <c r="N364" i="6"/>
  <c r="M364" i="6"/>
  <c r="L364" i="6"/>
  <c r="K364" i="6"/>
  <c r="J364" i="6"/>
  <c r="I364" i="6"/>
  <c r="H364" i="6"/>
  <c r="G364" i="6"/>
  <c r="F364" i="6"/>
  <c r="E364" i="6"/>
  <c r="D364" i="6"/>
  <c r="C364" i="6"/>
  <c r="B364" i="6"/>
  <c r="O363" i="6"/>
  <c r="N363" i="6"/>
  <c r="M363" i="6"/>
  <c r="L363" i="6"/>
  <c r="K363" i="6"/>
  <c r="J363" i="6"/>
  <c r="I363" i="6"/>
  <c r="H363" i="6"/>
  <c r="G363" i="6"/>
  <c r="F363" i="6"/>
  <c r="E363" i="6"/>
  <c r="D363" i="6"/>
  <c r="C363" i="6"/>
  <c r="B363" i="6"/>
  <c r="N361" i="6"/>
  <c r="M361" i="6"/>
  <c r="I361" i="6"/>
  <c r="H361" i="6"/>
  <c r="E361" i="6"/>
  <c r="B361" i="6"/>
  <c r="O360" i="6"/>
  <c r="O361" i="6" s="1"/>
  <c r="N360" i="6"/>
  <c r="M360" i="6"/>
  <c r="L360" i="6"/>
  <c r="K360" i="6"/>
  <c r="K361" i="6" s="1"/>
  <c r="J360" i="6"/>
  <c r="J361" i="6" s="1"/>
  <c r="I360" i="6"/>
  <c r="H360" i="6"/>
  <c r="G360" i="6"/>
  <c r="G361" i="6" s="1"/>
  <c r="F360" i="6"/>
  <c r="E360" i="6"/>
  <c r="D360" i="6"/>
  <c r="D361" i="6" s="1"/>
  <c r="C360" i="6"/>
  <c r="C361" i="6" s="1"/>
  <c r="B360" i="6"/>
  <c r="O359" i="6"/>
  <c r="N359" i="6"/>
  <c r="M359" i="6"/>
  <c r="L359" i="6"/>
  <c r="K359" i="6"/>
  <c r="J359" i="6"/>
  <c r="I359" i="6"/>
  <c r="H359" i="6"/>
  <c r="G359" i="6"/>
  <c r="F359" i="6"/>
  <c r="E359" i="6"/>
  <c r="D359" i="6"/>
  <c r="C359" i="6"/>
  <c r="B359" i="6"/>
  <c r="O358" i="6"/>
  <c r="N358" i="6"/>
  <c r="M358" i="6"/>
  <c r="L358" i="6"/>
  <c r="K358" i="6"/>
  <c r="J358" i="6"/>
  <c r="I358" i="6"/>
  <c r="H358" i="6"/>
  <c r="G358" i="6"/>
  <c r="F358" i="6"/>
  <c r="E358" i="6"/>
  <c r="D358" i="6"/>
  <c r="C358" i="6"/>
  <c r="B358" i="6"/>
  <c r="O357" i="6"/>
  <c r="N357" i="6"/>
  <c r="M357" i="6"/>
  <c r="L357" i="6"/>
  <c r="K357" i="6"/>
  <c r="J357" i="6"/>
  <c r="I357" i="6"/>
  <c r="H357" i="6"/>
  <c r="G357" i="6"/>
  <c r="F357" i="6"/>
  <c r="E357" i="6"/>
  <c r="D357" i="6"/>
  <c r="C357" i="6"/>
  <c r="B357" i="6"/>
  <c r="O355" i="6"/>
  <c r="L355" i="6"/>
  <c r="K355" i="6"/>
  <c r="J355" i="6"/>
  <c r="F355" i="6"/>
  <c r="D355" i="6"/>
  <c r="C355" i="6"/>
  <c r="O354" i="6"/>
  <c r="N354" i="6"/>
  <c r="N355" i="6" s="1"/>
  <c r="M354" i="6"/>
  <c r="M355" i="6" s="1"/>
  <c r="L354" i="6"/>
  <c r="K354" i="6"/>
  <c r="J354" i="6"/>
  <c r="I354" i="6"/>
  <c r="I355" i="6" s="1"/>
  <c r="H354" i="6"/>
  <c r="H355" i="6" s="1"/>
  <c r="G354" i="6"/>
  <c r="G355" i="6" s="1"/>
  <c r="F354" i="6"/>
  <c r="E354" i="6"/>
  <c r="E355" i="6" s="1"/>
  <c r="D354" i="6"/>
  <c r="C354" i="6"/>
  <c r="B354" i="6"/>
  <c r="B355" i="6" s="1"/>
  <c r="O353" i="6"/>
  <c r="N353" i="6"/>
  <c r="M353" i="6"/>
  <c r="L353" i="6"/>
  <c r="K353" i="6"/>
  <c r="J353" i="6"/>
  <c r="I353" i="6"/>
  <c r="H353" i="6"/>
  <c r="G353" i="6"/>
  <c r="F353" i="6"/>
  <c r="E353" i="6"/>
  <c r="D353" i="6"/>
  <c r="C353" i="6"/>
  <c r="B353" i="6"/>
  <c r="O352" i="6"/>
  <c r="N352" i="6"/>
  <c r="M352" i="6"/>
  <c r="L352" i="6"/>
  <c r="K352" i="6"/>
  <c r="J352" i="6"/>
  <c r="I352" i="6"/>
  <c r="H352" i="6"/>
  <c r="G352" i="6"/>
  <c r="F352" i="6"/>
  <c r="E352" i="6"/>
  <c r="D352" i="6"/>
  <c r="C352" i="6"/>
  <c r="B352" i="6"/>
  <c r="O351" i="6"/>
  <c r="N351" i="6"/>
  <c r="M351" i="6"/>
  <c r="L351" i="6"/>
  <c r="K351" i="6"/>
  <c r="J351" i="6"/>
  <c r="I351" i="6"/>
  <c r="H351" i="6"/>
  <c r="G351" i="6"/>
  <c r="F351" i="6"/>
  <c r="E351" i="6"/>
  <c r="D351" i="6"/>
  <c r="C351" i="6"/>
  <c r="B351" i="6"/>
  <c r="BL215" i="6"/>
  <c r="BJ215" i="6"/>
  <c r="BH215" i="6"/>
  <c r="BF215" i="6"/>
  <c r="BB215" i="6"/>
  <c r="B541" i="6" s="1"/>
  <c r="AZ215" i="6"/>
  <c r="B543" i="6" s="1"/>
  <c r="AX215" i="6"/>
  <c r="C541" i="6" s="1"/>
  <c r="AV215" i="6"/>
  <c r="C543" i="6" s="1"/>
  <c r="AT215" i="6"/>
  <c r="D541" i="6" s="1"/>
  <c r="AP215" i="6"/>
  <c r="E541" i="6" s="1"/>
  <c r="AN215" i="6"/>
  <c r="E543" i="6" s="1"/>
  <c r="AL215" i="6"/>
  <c r="F541" i="6" s="1"/>
  <c r="AJ215" i="6"/>
  <c r="F543" i="6" s="1"/>
  <c r="AH215" i="6"/>
  <c r="G541" i="6" s="1"/>
  <c r="AD215" i="6"/>
  <c r="H541" i="6" s="1"/>
  <c r="AB215" i="6"/>
  <c r="H543" i="6" s="1"/>
  <c r="Z215" i="6"/>
  <c r="I541" i="6" s="1"/>
  <c r="X215" i="6"/>
  <c r="I543" i="6" s="1"/>
  <c r="V215" i="6"/>
  <c r="J541" i="6" s="1"/>
  <c r="R215" i="6"/>
  <c r="K541" i="6" s="1"/>
  <c r="P215" i="6"/>
  <c r="K543" i="6" s="1"/>
  <c r="N215" i="6"/>
  <c r="L541" i="6" s="1"/>
  <c r="L215" i="6"/>
  <c r="L543" i="6" s="1"/>
  <c r="J215" i="6"/>
  <c r="M541" i="6" s="1"/>
  <c r="F215" i="6"/>
  <c r="N541" i="6" s="1"/>
  <c r="D215" i="6"/>
  <c r="N543" i="6" s="1"/>
  <c r="B215" i="6"/>
  <c r="O541" i="6" s="1"/>
  <c r="BL213" i="6"/>
  <c r="BK213" i="6"/>
  <c r="BK215" i="6" s="1"/>
  <c r="BJ213" i="6"/>
  <c r="BI213" i="6"/>
  <c r="BI215" i="6" s="1"/>
  <c r="BH213" i="6"/>
  <c r="BG213" i="6"/>
  <c r="BG215" i="6" s="1"/>
  <c r="BF213" i="6"/>
  <c r="BE213" i="6"/>
  <c r="BE215" i="6" s="1"/>
  <c r="BD213" i="6"/>
  <c r="BD215" i="6" s="1"/>
  <c r="BC213" i="6"/>
  <c r="BC215" i="6" s="1"/>
  <c r="B540" i="6" s="1"/>
  <c r="BB213" i="6"/>
  <c r="BA213" i="6"/>
  <c r="BA215" i="6" s="1"/>
  <c r="B542" i="6" s="1"/>
  <c r="AZ213" i="6"/>
  <c r="AY213" i="6"/>
  <c r="AY215" i="6" s="1"/>
  <c r="C540" i="6" s="1"/>
  <c r="AX213" i="6"/>
  <c r="AW213" i="6"/>
  <c r="AW215" i="6" s="1"/>
  <c r="C542" i="6" s="1"/>
  <c r="AV213" i="6"/>
  <c r="AU213" i="6"/>
  <c r="AU215" i="6" s="1"/>
  <c r="D540" i="6" s="1"/>
  <c r="AT213" i="6"/>
  <c r="AS213" i="6"/>
  <c r="AS215" i="6" s="1"/>
  <c r="D542" i="6" s="1"/>
  <c r="AR213" i="6"/>
  <c r="AR215" i="6" s="1"/>
  <c r="D543" i="6" s="1"/>
  <c r="AQ213" i="6"/>
  <c r="AQ215" i="6" s="1"/>
  <c r="E540" i="6" s="1"/>
  <c r="AP213" i="6"/>
  <c r="AO213" i="6"/>
  <c r="AO215" i="6" s="1"/>
  <c r="E542" i="6" s="1"/>
  <c r="AN213" i="6"/>
  <c r="AM213" i="6"/>
  <c r="AM215" i="6" s="1"/>
  <c r="F540" i="6" s="1"/>
  <c r="F544" i="6" s="1"/>
  <c r="AL213" i="6"/>
  <c r="AK213" i="6"/>
  <c r="AK215" i="6" s="1"/>
  <c r="F542" i="6" s="1"/>
  <c r="AJ213" i="6"/>
  <c r="AI213" i="6"/>
  <c r="AI215" i="6" s="1"/>
  <c r="G540" i="6" s="1"/>
  <c r="AH213" i="6"/>
  <c r="AG213" i="6"/>
  <c r="AG215" i="6" s="1"/>
  <c r="G542" i="6" s="1"/>
  <c r="AF213" i="6"/>
  <c r="AF215" i="6" s="1"/>
  <c r="G543" i="6" s="1"/>
  <c r="AE213" i="6"/>
  <c r="AE215" i="6" s="1"/>
  <c r="H540" i="6" s="1"/>
  <c r="AD213" i="6"/>
  <c r="AC213" i="6"/>
  <c r="AC215" i="6" s="1"/>
  <c r="H542" i="6" s="1"/>
  <c r="AB213" i="6"/>
  <c r="AA213" i="6"/>
  <c r="AA215" i="6" s="1"/>
  <c r="I540" i="6" s="1"/>
  <c r="I544" i="6" s="1"/>
  <c r="I545" i="6" s="1"/>
  <c r="Z213" i="6"/>
  <c r="Y213" i="6"/>
  <c r="Y215" i="6" s="1"/>
  <c r="I542" i="6" s="1"/>
  <c r="X213" i="6"/>
  <c r="W213" i="6"/>
  <c r="W215" i="6" s="1"/>
  <c r="J540" i="6" s="1"/>
  <c r="V213" i="6"/>
  <c r="U213" i="6"/>
  <c r="U215" i="6" s="1"/>
  <c r="J542" i="6" s="1"/>
  <c r="T213" i="6"/>
  <c r="T215" i="6" s="1"/>
  <c r="J543" i="6" s="1"/>
  <c r="S213" i="6"/>
  <c r="S215" i="6" s="1"/>
  <c r="K540" i="6" s="1"/>
  <c r="R213" i="6"/>
  <c r="Q213" i="6"/>
  <c r="Q215" i="6" s="1"/>
  <c r="K542" i="6" s="1"/>
  <c r="P213" i="6"/>
  <c r="O213" i="6"/>
  <c r="O215" i="6" s="1"/>
  <c r="L540" i="6" s="1"/>
  <c r="N213" i="6"/>
  <c r="M213" i="6"/>
  <c r="M215" i="6" s="1"/>
  <c r="L542" i="6" s="1"/>
  <c r="L213" i="6"/>
  <c r="K213" i="6"/>
  <c r="K215" i="6" s="1"/>
  <c r="M540" i="6" s="1"/>
  <c r="J213" i="6"/>
  <c r="I213" i="6"/>
  <c r="I215" i="6" s="1"/>
  <c r="M542" i="6" s="1"/>
  <c r="H213" i="6"/>
  <c r="H215" i="6" s="1"/>
  <c r="M543" i="6" s="1"/>
  <c r="G213" i="6"/>
  <c r="G215" i="6" s="1"/>
  <c r="N540" i="6" s="1"/>
  <c r="F213" i="6"/>
  <c r="E213" i="6"/>
  <c r="E215" i="6" s="1"/>
  <c r="N542" i="6" s="1"/>
  <c r="D213" i="6"/>
  <c r="C213" i="6"/>
  <c r="C215" i="6" s="1"/>
  <c r="O540" i="6" s="1"/>
  <c r="B213" i="6"/>
  <c r="BH124" i="6"/>
  <c r="BC124" i="6"/>
  <c r="B423" i="6" s="1"/>
  <c r="BB124" i="6"/>
  <c r="B424" i="6" s="1"/>
  <c r="BA124" i="6"/>
  <c r="B425" i="6" s="1"/>
  <c r="AV124" i="6"/>
  <c r="C426" i="6" s="1"/>
  <c r="C427" i="6" s="1"/>
  <c r="AU124" i="6"/>
  <c r="D423" i="6" s="1"/>
  <c r="AP124" i="6"/>
  <c r="E424" i="6" s="1"/>
  <c r="AJ124" i="6"/>
  <c r="F426" i="6" s="1"/>
  <c r="F427" i="6" s="1"/>
  <c r="AI124" i="6"/>
  <c r="G423" i="6" s="1"/>
  <c r="AD124" i="6"/>
  <c r="H424" i="6" s="1"/>
  <c r="Y124" i="6"/>
  <c r="I425" i="6" s="1"/>
  <c r="X124" i="6"/>
  <c r="I426" i="6" s="1"/>
  <c r="I427" i="6" s="1"/>
  <c r="R124" i="6"/>
  <c r="K424" i="6" s="1"/>
  <c r="M124" i="6"/>
  <c r="L425" i="6" s="1"/>
  <c r="L124" i="6"/>
  <c r="L426" i="6" s="1"/>
  <c r="L427" i="6" s="1"/>
  <c r="K124" i="6"/>
  <c r="M423" i="6" s="1"/>
  <c r="F124" i="6"/>
  <c r="N424" i="6" s="1"/>
  <c r="BK123" i="6"/>
  <c r="BJ123" i="6"/>
  <c r="BJ125" i="6" s="1"/>
  <c r="BI123" i="6"/>
  <c r="BH123" i="6"/>
  <c r="BG123" i="6"/>
  <c r="BF123" i="6"/>
  <c r="BE123" i="6"/>
  <c r="BD123" i="6"/>
  <c r="BD125" i="6" s="1"/>
  <c r="BC123" i="6"/>
  <c r="B417" i="6" s="1"/>
  <c r="AW123" i="6"/>
  <c r="AK123" i="6"/>
  <c r="Y123" i="6"/>
  <c r="M123" i="6"/>
  <c r="BK122" i="6"/>
  <c r="BK124" i="6" s="1"/>
  <c r="BK125" i="6" s="1"/>
  <c r="BJ122" i="6"/>
  <c r="BJ124" i="6" s="1"/>
  <c r="BI122" i="6"/>
  <c r="BI124" i="6" s="1"/>
  <c r="BH122" i="6"/>
  <c r="BG122" i="6"/>
  <c r="BG124" i="6" s="1"/>
  <c r="BG125" i="6" s="1"/>
  <c r="BF122" i="6"/>
  <c r="BF124" i="6" s="1"/>
  <c r="BF125" i="6" s="1"/>
  <c r="BE122" i="6"/>
  <c r="BE124" i="6" s="1"/>
  <c r="BD122" i="6"/>
  <c r="BD124" i="6" s="1"/>
  <c r="BC122" i="6"/>
  <c r="BB122" i="6"/>
  <c r="BA122" i="6"/>
  <c r="AZ122" i="6"/>
  <c r="AZ124" i="6" s="1"/>
  <c r="B426" i="6" s="1"/>
  <c r="B427" i="6" s="1"/>
  <c r="AY122" i="6"/>
  <c r="AY124" i="6" s="1"/>
  <c r="C423" i="6" s="1"/>
  <c r="AX122" i="6"/>
  <c r="AX124" i="6" s="1"/>
  <c r="C424" i="6" s="1"/>
  <c r="AW122" i="6"/>
  <c r="AW124" i="6" s="1"/>
  <c r="C425" i="6" s="1"/>
  <c r="AV122" i="6"/>
  <c r="AU122" i="6"/>
  <c r="AT122" i="6"/>
  <c r="AT124" i="6" s="1"/>
  <c r="D424" i="6" s="1"/>
  <c r="AS122" i="6"/>
  <c r="AS124" i="6" s="1"/>
  <c r="D425" i="6" s="1"/>
  <c r="AR122" i="6"/>
  <c r="AR124" i="6" s="1"/>
  <c r="D426" i="6" s="1"/>
  <c r="D427" i="6" s="1"/>
  <c r="AQ122" i="6"/>
  <c r="AQ124" i="6" s="1"/>
  <c r="E423" i="6" s="1"/>
  <c r="AP122" i="6"/>
  <c r="AO122" i="6"/>
  <c r="AO124" i="6" s="1"/>
  <c r="E425" i="6" s="1"/>
  <c r="AN122" i="6"/>
  <c r="AN124" i="6" s="1"/>
  <c r="E426" i="6" s="1"/>
  <c r="E427" i="6" s="1"/>
  <c r="AM122" i="6"/>
  <c r="AM124" i="6" s="1"/>
  <c r="F423" i="6" s="1"/>
  <c r="AL122" i="6"/>
  <c r="AL124" i="6" s="1"/>
  <c r="F424" i="6" s="1"/>
  <c r="AK122" i="6"/>
  <c r="AK124" i="6" s="1"/>
  <c r="F425" i="6" s="1"/>
  <c r="AJ122" i="6"/>
  <c r="AI122" i="6"/>
  <c r="AH122" i="6"/>
  <c r="AH124" i="6" s="1"/>
  <c r="G424" i="6" s="1"/>
  <c r="AG122" i="6"/>
  <c r="AG124" i="6" s="1"/>
  <c r="G425" i="6" s="1"/>
  <c r="AF122" i="6"/>
  <c r="AF124" i="6" s="1"/>
  <c r="G426" i="6" s="1"/>
  <c r="G427" i="6" s="1"/>
  <c r="AE122" i="6"/>
  <c r="AE124" i="6" s="1"/>
  <c r="H423" i="6" s="1"/>
  <c r="AD122" i="6"/>
  <c r="AC122" i="6"/>
  <c r="AC124" i="6" s="1"/>
  <c r="H425" i="6" s="1"/>
  <c r="AB122" i="6"/>
  <c r="AB124" i="6" s="1"/>
  <c r="H426" i="6" s="1"/>
  <c r="H427" i="6" s="1"/>
  <c r="AA122" i="6"/>
  <c r="AA124" i="6" s="1"/>
  <c r="I423" i="6" s="1"/>
  <c r="Z122" i="6"/>
  <c r="Z124" i="6" s="1"/>
  <c r="I424" i="6" s="1"/>
  <c r="Y122" i="6"/>
  <c r="X122" i="6"/>
  <c r="W122" i="6"/>
  <c r="W124" i="6" s="1"/>
  <c r="J423" i="6" s="1"/>
  <c r="V122" i="6"/>
  <c r="V124" i="6" s="1"/>
  <c r="J424" i="6" s="1"/>
  <c r="U122" i="6"/>
  <c r="U124" i="6" s="1"/>
  <c r="J425" i="6" s="1"/>
  <c r="T122" i="6"/>
  <c r="T124" i="6" s="1"/>
  <c r="J426" i="6" s="1"/>
  <c r="J427" i="6" s="1"/>
  <c r="S122" i="6"/>
  <c r="S124" i="6" s="1"/>
  <c r="K423" i="6" s="1"/>
  <c r="R122" i="6"/>
  <c r="Q122" i="6"/>
  <c r="Q124" i="6" s="1"/>
  <c r="K425" i="6" s="1"/>
  <c r="P122" i="6"/>
  <c r="P124" i="6" s="1"/>
  <c r="K426" i="6" s="1"/>
  <c r="K427" i="6" s="1"/>
  <c r="O122" i="6"/>
  <c r="O124" i="6" s="1"/>
  <c r="L423" i="6" s="1"/>
  <c r="N122" i="6"/>
  <c r="N124" i="6" s="1"/>
  <c r="L424" i="6" s="1"/>
  <c r="M122" i="6"/>
  <c r="L122" i="6"/>
  <c r="K122" i="6"/>
  <c r="J122" i="6"/>
  <c r="J124" i="6" s="1"/>
  <c r="M424" i="6" s="1"/>
  <c r="I122" i="6"/>
  <c r="I124" i="6" s="1"/>
  <c r="M425" i="6" s="1"/>
  <c r="H122" i="6"/>
  <c r="H124" i="6" s="1"/>
  <c r="M426" i="6" s="1"/>
  <c r="M427" i="6" s="1"/>
  <c r="G122" i="6"/>
  <c r="G124" i="6" s="1"/>
  <c r="N423" i="6" s="1"/>
  <c r="F122" i="6"/>
  <c r="E122" i="6"/>
  <c r="E124" i="6" s="1"/>
  <c r="N425" i="6" s="1"/>
  <c r="D122" i="6"/>
  <c r="D124" i="6" s="1"/>
  <c r="N426" i="6" s="1"/>
  <c r="N427" i="6" s="1"/>
  <c r="C122" i="6"/>
  <c r="C124" i="6" s="1"/>
  <c r="O423" i="6" s="1"/>
  <c r="B122" i="6"/>
  <c r="B124" i="6" s="1"/>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a="1"/>
  <c r="B121" i="6"/>
  <c r="BK120" i="6"/>
  <c r="BJ120" i="6"/>
  <c r="BI120" i="6"/>
  <c r="BH120" i="6"/>
  <c r="BG120" i="6"/>
  <c r="BF120" i="6"/>
  <c r="BE120" i="6"/>
  <c r="BD120" i="6"/>
  <c r="BC120" i="6"/>
  <c r="BB120" i="6"/>
  <c r="BA120" i="6"/>
  <c r="AZ120" i="6"/>
  <c r="AY120" i="6"/>
  <c r="AX120" i="6"/>
  <c r="AX123" i="6" s="1"/>
  <c r="AW120" i="6"/>
  <c r="AV120" i="6"/>
  <c r="AU120" i="6"/>
  <c r="AT120" i="6"/>
  <c r="AS120" i="6"/>
  <c r="AR120" i="6"/>
  <c r="AR123" i="6" s="1"/>
  <c r="AQ120" i="6"/>
  <c r="AP120" i="6"/>
  <c r="AO120" i="6"/>
  <c r="AN120" i="6"/>
  <c r="AM120" i="6"/>
  <c r="AL120" i="6"/>
  <c r="AL123" i="6" s="1"/>
  <c r="AK120" i="6"/>
  <c r="AJ120" i="6"/>
  <c r="AI120" i="6"/>
  <c r="AH120" i="6"/>
  <c r="AG120" i="6"/>
  <c r="AG123" i="6" s="1"/>
  <c r="AF120" i="6"/>
  <c r="AF123" i="6" s="1"/>
  <c r="AE120" i="6"/>
  <c r="AD120" i="6"/>
  <c r="AC120" i="6"/>
  <c r="AB120" i="6"/>
  <c r="AA120" i="6"/>
  <c r="Z120" i="6"/>
  <c r="Z123" i="6" s="1"/>
  <c r="Y120" i="6"/>
  <c r="X120" i="6"/>
  <c r="W120" i="6"/>
  <c r="V120" i="6"/>
  <c r="U120" i="6"/>
  <c r="T120" i="6"/>
  <c r="T123" i="6" s="1"/>
  <c r="S120" i="6"/>
  <c r="R120" i="6"/>
  <c r="Q120" i="6"/>
  <c r="P120" i="6"/>
  <c r="O120" i="6"/>
  <c r="N120" i="6"/>
  <c r="N123" i="6" s="1"/>
  <c r="M120" i="6"/>
  <c r="L120" i="6"/>
  <c r="K120" i="6"/>
  <c r="J120" i="6"/>
  <c r="I120" i="6"/>
  <c r="I123" i="6" s="1"/>
  <c r="H120" i="6"/>
  <c r="G120" i="6"/>
  <c r="F120" i="6"/>
  <c r="E120" i="6"/>
  <c r="D120" i="6"/>
  <c r="C120" i="6"/>
  <c r="B120" i="6" a="1"/>
  <c r="B120" i="6" s="1"/>
  <c r="BK119" i="6"/>
  <c r="BJ119" i="6"/>
  <c r="BI119" i="6"/>
  <c r="BH119" i="6"/>
  <c r="BG119" i="6"/>
  <c r="BF119" i="6"/>
  <c r="BE119" i="6"/>
  <c r="BD119" i="6"/>
  <c r="BC119" i="6"/>
  <c r="BB119" i="6"/>
  <c r="BA119" i="6"/>
  <c r="BA123" i="6" s="1"/>
  <c r="B419" i="6" s="1"/>
  <c r="AZ119" i="6"/>
  <c r="AZ123" i="6" s="1"/>
  <c r="AY119" i="6"/>
  <c r="AY123" i="6" s="1"/>
  <c r="AX119" i="6"/>
  <c r="AW119" i="6"/>
  <c r="AV119" i="6"/>
  <c r="AU119" i="6"/>
  <c r="AU123" i="6" s="1"/>
  <c r="AT119" i="6"/>
  <c r="AT123" i="6" s="1"/>
  <c r="D418" i="6" s="1"/>
  <c r="AS119" i="6"/>
  <c r="AS123" i="6" s="1"/>
  <c r="AR119" i="6"/>
  <c r="AQ119" i="6"/>
  <c r="AQ123" i="6" s="1"/>
  <c r="AP119" i="6"/>
  <c r="AO119" i="6"/>
  <c r="AO123" i="6" s="1"/>
  <c r="E419" i="6" s="1"/>
  <c r="AN119" i="6"/>
  <c r="AN123" i="6" s="1"/>
  <c r="AM119" i="6"/>
  <c r="AM123" i="6" s="1"/>
  <c r="AL119" i="6"/>
  <c r="AK119" i="6"/>
  <c r="AJ119" i="6"/>
  <c r="AI119" i="6"/>
  <c r="AI123" i="6" s="1"/>
  <c r="AH119" i="6"/>
  <c r="AH123" i="6" s="1"/>
  <c r="G418" i="6" s="1"/>
  <c r="AG119" i="6"/>
  <c r="AF119" i="6"/>
  <c r="AE119" i="6"/>
  <c r="AE123" i="6" s="1"/>
  <c r="AD119" i="6"/>
  <c r="AC119" i="6"/>
  <c r="AC123" i="6" s="1"/>
  <c r="H419" i="6" s="1"/>
  <c r="AB119" i="6"/>
  <c r="AB123" i="6" s="1"/>
  <c r="AA119" i="6"/>
  <c r="AA123" i="6" s="1"/>
  <c r="Z119" i="6"/>
  <c r="Y119" i="6"/>
  <c r="X119" i="6"/>
  <c r="W119" i="6"/>
  <c r="W123" i="6" s="1"/>
  <c r="V119" i="6"/>
  <c r="V123" i="6" s="1"/>
  <c r="J418" i="6" s="1"/>
  <c r="U119" i="6"/>
  <c r="U123" i="6" s="1"/>
  <c r="T119" i="6"/>
  <c r="S119" i="6"/>
  <c r="S123" i="6" s="1"/>
  <c r="R119" i="6"/>
  <c r="Q119" i="6"/>
  <c r="Q123" i="6" s="1"/>
  <c r="K419" i="6" s="1"/>
  <c r="P119" i="6"/>
  <c r="P123" i="6" s="1"/>
  <c r="O119" i="6"/>
  <c r="O123" i="6" s="1"/>
  <c r="N119" i="6"/>
  <c r="M119" i="6"/>
  <c r="L119" i="6"/>
  <c r="K119" i="6"/>
  <c r="K123" i="6" s="1"/>
  <c r="J119" i="6"/>
  <c r="J123" i="6" s="1"/>
  <c r="M418" i="6" s="1"/>
  <c r="I119" i="6"/>
  <c r="H119" i="6"/>
  <c r="G119" i="6"/>
  <c r="G123" i="6" s="1"/>
  <c r="F119" i="6"/>
  <c r="E119" i="6"/>
  <c r="E123" i="6" s="1"/>
  <c r="N419" i="6" s="1"/>
  <c r="D119" i="6"/>
  <c r="D123" i="6" s="1"/>
  <c r="C119" i="6"/>
  <c r="C123" i="6" s="1"/>
  <c r="B119" i="6" a="1"/>
  <c r="B119" i="6"/>
  <c r="B123" i="6" s="1"/>
  <c r="N721" i="5"/>
  <c r="O720" i="5"/>
  <c r="M717" i="5"/>
  <c r="N716" i="5"/>
  <c r="N717" i="5" s="1"/>
  <c r="N719" i="5" s="1"/>
  <c r="L713" i="5"/>
  <c r="O712" i="5"/>
  <c r="M712" i="5"/>
  <c r="N712" i="5" s="1"/>
  <c r="N713" i="5" s="1"/>
  <c r="N715" i="5" s="1"/>
  <c r="K709" i="5"/>
  <c r="N708" i="5"/>
  <c r="O708" i="5" s="1"/>
  <c r="M708" i="5"/>
  <c r="M709" i="5" s="1"/>
  <c r="M711" i="5" s="1"/>
  <c r="L708" i="5"/>
  <c r="L709" i="5" s="1"/>
  <c r="L711" i="5" s="1"/>
  <c r="K705" i="5"/>
  <c r="J705" i="5"/>
  <c r="L704" i="5"/>
  <c r="M704" i="5" s="1"/>
  <c r="M705" i="5" s="1"/>
  <c r="K704" i="5"/>
  <c r="J701" i="5"/>
  <c r="J703" i="5" s="1"/>
  <c r="I701" i="5"/>
  <c r="J700" i="5"/>
  <c r="K700" i="5" s="1"/>
  <c r="I699" i="5"/>
  <c r="I697" i="5"/>
  <c r="H697" i="5"/>
  <c r="J696" i="5"/>
  <c r="J697" i="5" s="1"/>
  <c r="J699" i="5" s="1"/>
  <c r="I696" i="5"/>
  <c r="I693" i="5"/>
  <c r="H693" i="5"/>
  <c r="G693" i="5"/>
  <c r="J692" i="5"/>
  <c r="J693" i="5" s="1"/>
  <c r="I692" i="5"/>
  <c r="H692" i="5"/>
  <c r="H689" i="5"/>
  <c r="F689" i="5"/>
  <c r="H691" i="5" s="1"/>
  <c r="I688" i="5"/>
  <c r="J688" i="5" s="1"/>
  <c r="H688" i="5"/>
  <c r="G688" i="5"/>
  <c r="G689" i="5" s="1"/>
  <c r="G687" i="5"/>
  <c r="F685" i="5"/>
  <c r="F687" i="5" s="1"/>
  <c r="E685" i="5"/>
  <c r="H684" i="5"/>
  <c r="I684" i="5" s="1"/>
  <c r="G684" i="5"/>
  <c r="G685" i="5" s="1"/>
  <c r="F684" i="5"/>
  <c r="D681" i="5"/>
  <c r="E680" i="5"/>
  <c r="F680" i="5" s="1"/>
  <c r="C677" i="5"/>
  <c r="D676" i="5"/>
  <c r="C673" i="5"/>
  <c r="B673" i="5"/>
  <c r="D672" i="5"/>
  <c r="D673" i="5" s="1"/>
  <c r="D675" i="5" s="1"/>
  <c r="C672" i="5"/>
  <c r="N669" i="5"/>
  <c r="O664" i="5"/>
  <c r="N654" i="5"/>
  <c r="M654" i="5"/>
  <c r="L654" i="5"/>
  <c r="K654" i="5"/>
  <c r="J654" i="5"/>
  <c r="I654" i="5"/>
  <c r="H654" i="5"/>
  <c r="G654" i="5"/>
  <c r="F654" i="5"/>
  <c r="E654" i="5"/>
  <c r="D654" i="5"/>
  <c r="C654" i="5"/>
  <c r="B654" i="5"/>
  <c r="N652" i="5"/>
  <c r="M652" i="5"/>
  <c r="L652" i="5"/>
  <c r="K652" i="5"/>
  <c r="J652" i="5"/>
  <c r="I652" i="5"/>
  <c r="H652" i="5"/>
  <c r="G652" i="5"/>
  <c r="F652" i="5"/>
  <c r="E652" i="5"/>
  <c r="D652" i="5"/>
  <c r="C652" i="5"/>
  <c r="B652" i="5"/>
  <c r="O629" i="5"/>
  <c r="N629" i="5"/>
  <c r="M629" i="5"/>
  <c r="L629" i="5"/>
  <c r="K629" i="5"/>
  <c r="J629" i="5"/>
  <c r="I629" i="5"/>
  <c r="H629" i="5"/>
  <c r="G629" i="5"/>
  <c r="F629" i="5"/>
  <c r="E629" i="5"/>
  <c r="D629" i="5"/>
  <c r="C629" i="5"/>
  <c r="B629" i="5"/>
  <c r="O628" i="5"/>
  <c r="N628" i="5"/>
  <c r="M628" i="5"/>
  <c r="L628" i="5"/>
  <c r="K628" i="5"/>
  <c r="J628" i="5"/>
  <c r="I628" i="5"/>
  <c r="H628" i="5"/>
  <c r="G628" i="5"/>
  <c r="F628" i="5"/>
  <c r="E628" i="5"/>
  <c r="D628" i="5"/>
  <c r="C628" i="5"/>
  <c r="B628" i="5"/>
  <c r="O627" i="5"/>
  <c r="N627" i="5"/>
  <c r="M627" i="5"/>
  <c r="L627" i="5"/>
  <c r="K627" i="5"/>
  <c r="J627" i="5"/>
  <c r="I627" i="5"/>
  <c r="H627" i="5"/>
  <c r="G627" i="5"/>
  <c r="F627" i="5"/>
  <c r="E627" i="5"/>
  <c r="D627" i="5"/>
  <c r="C627" i="5"/>
  <c r="B627" i="5"/>
  <c r="O626" i="5"/>
  <c r="N626" i="5"/>
  <c r="M626" i="5"/>
  <c r="L626" i="5"/>
  <c r="K626" i="5"/>
  <c r="J626" i="5"/>
  <c r="I626" i="5"/>
  <c r="H626" i="5"/>
  <c r="G626" i="5"/>
  <c r="F626" i="5"/>
  <c r="E626" i="5"/>
  <c r="D626" i="5"/>
  <c r="C626" i="5"/>
  <c r="B626" i="5"/>
  <c r="O624" i="5"/>
  <c r="N624" i="5"/>
  <c r="M624" i="5"/>
  <c r="L624" i="5"/>
  <c r="K624" i="5"/>
  <c r="J624" i="5"/>
  <c r="I624" i="5"/>
  <c r="H624" i="5"/>
  <c r="G624" i="5"/>
  <c r="F624" i="5"/>
  <c r="E624" i="5"/>
  <c r="D624" i="5"/>
  <c r="C624" i="5"/>
  <c r="B624" i="5"/>
  <c r="O623" i="5"/>
  <c r="N623" i="5"/>
  <c r="M623" i="5"/>
  <c r="L623" i="5"/>
  <c r="K623" i="5"/>
  <c r="J623" i="5"/>
  <c r="I623" i="5"/>
  <c r="H623" i="5"/>
  <c r="G623" i="5"/>
  <c r="F623" i="5"/>
  <c r="E623" i="5"/>
  <c r="D623" i="5"/>
  <c r="C623" i="5"/>
  <c r="B623" i="5"/>
  <c r="O622" i="5"/>
  <c r="N622" i="5"/>
  <c r="M622" i="5"/>
  <c r="L622" i="5"/>
  <c r="K622" i="5"/>
  <c r="J622" i="5"/>
  <c r="I622" i="5"/>
  <c r="H622" i="5"/>
  <c r="G622" i="5"/>
  <c r="F622" i="5"/>
  <c r="E622" i="5"/>
  <c r="D622" i="5"/>
  <c r="C622" i="5"/>
  <c r="B622" i="5"/>
  <c r="O621" i="5"/>
  <c r="N621" i="5"/>
  <c r="M621" i="5"/>
  <c r="L621" i="5"/>
  <c r="K621" i="5"/>
  <c r="J621" i="5"/>
  <c r="I621" i="5"/>
  <c r="H621" i="5"/>
  <c r="G621" i="5"/>
  <c r="F621" i="5"/>
  <c r="E621" i="5"/>
  <c r="D621" i="5"/>
  <c r="C621" i="5"/>
  <c r="B621" i="5"/>
  <c r="O619" i="5"/>
  <c r="N619" i="5"/>
  <c r="M619" i="5"/>
  <c r="L619" i="5"/>
  <c r="K619" i="5"/>
  <c r="J619" i="5"/>
  <c r="I619" i="5"/>
  <c r="H619" i="5"/>
  <c r="G619" i="5"/>
  <c r="F619" i="5"/>
  <c r="E619" i="5"/>
  <c r="D619" i="5"/>
  <c r="C619" i="5"/>
  <c r="B619" i="5"/>
  <c r="O618" i="5"/>
  <c r="N618" i="5"/>
  <c r="M618" i="5"/>
  <c r="L618" i="5"/>
  <c r="K618" i="5"/>
  <c r="J618" i="5"/>
  <c r="I618" i="5"/>
  <c r="H618" i="5"/>
  <c r="G618" i="5"/>
  <c r="F618" i="5"/>
  <c r="E618" i="5"/>
  <c r="D618" i="5"/>
  <c r="C618" i="5"/>
  <c r="B618" i="5"/>
  <c r="O617" i="5"/>
  <c r="N617" i="5"/>
  <c r="M617" i="5"/>
  <c r="L617" i="5"/>
  <c r="K617" i="5"/>
  <c r="J617" i="5"/>
  <c r="I617" i="5"/>
  <c r="H617" i="5"/>
  <c r="G617" i="5"/>
  <c r="F617" i="5"/>
  <c r="E617" i="5"/>
  <c r="D617" i="5"/>
  <c r="C617" i="5"/>
  <c r="B617" i="5"/>
  <c r="O616" i="5"/>
  <c r="N616" i="5"/>
  <c r="M616" i="5"/>
  <c r="L616" i="5"/>
  <c r="K616" i="5"/>
  <c r="J616" i="5"/>
  <c r="I616" i="5"/>
  <c r="H616" i="5"/>
  <c r="G616" i="5"/>
  <c r="F616" i="5"/>
  <c r="E616" i="5"/>
  <c r="D616" i="5"/>
  <c r="C616" i="5"/>
  <c r="B616" i="5"/>
  <c r="O614" i="5"/>
  <c r="N614" i="5"/>
  <c r="M614" i="5"/>
  <c r="L614" i="5"/>
  <c r="K614" i="5"/>
  <c r="J614" i="5"/>
  <c r="J608" i="5" s="1"/>
  <c r="I614" i="5"/>
  <c r="H614" i="5"/>
  <c r="G614" i="5"/>
  <c r="F614" i="5"/>
  <c r="E614" i="5"/>
  <c r="D614" i="5"/>
  <c r="C614" i="5"/>
  <c r="B614" i="5"/>
  <c r="O613" i="5"/>
  <c r="N613" i="5"/>
  <c r="M613" i="5"/>
  <c r="L613" i="5"/>
  <c r="L607" i="5" s="1"/>
  <c r="K613" i="5"/>
  <c r="J613" i="5"/>
  <c r="I613" i="5"/>
  <c r="H613" i="5"/>
  <c r="G613" i="5"/>
  <c r="F613" i="5"/>
  <c r="E613" i="5"/>
  <c r="D613" i="5"/>
  <c r="C613" i="5"/>
  <c r="B613" i="5"/>
  <c r="O612" i="5"/>
  <c r="N612" i="5"/>
  <c r="N606" i="5" s="1"/>
  <c r="M612" i="5"/>
  <c r="L612" i="5"/>
  <c r="K612" i="5"/>
  <c r="J612" i="5"/>
  <c r="I612" i="5"/>
  <c r="H612" i="5"/>
  <c r="G612" i="5"/>
  <c r="F612" i="5"/>
  <c r="E612" i="5"/>
  <c r="D612" i="5"/>
  <c r="C612" i="5"/>
  <c r="C606" i="5" s="1"/>
  <c r="B612" i="5"/>
  <c r="O611" i="5"/>
  <c r="N611" i="5"/>
  <c r="M611" i="5"/>
  <c r="L611" i="5"/>
  <c r="K611" i="5"/>
  <c r="J611" i="5"/>
  <c r="I611" i="5"/>
  <c r="H611" i="5"/>
  <c r="G611" i="5"/>
  <c r="F611" i="5"/>
  <c r="E611" i="5"/>
  <c r="D611" i="5"/>
  <c r="C611" i="5"/>
  <c r="B611" i="5"/>
  <c r="O608" i="5"/>
  <c r="N608" i="5"/>
  <c r="K608" i="5"/>
  <c r="I608" i="5"/>
  <c r="H608" i="5"/>
  <c r="F608" i="5"/>
  <c r="C608" i="5"/>
  <c r="B608" i="5"/>
  <c r="M607" i="5"/>
  <c r="K607" i="5"/>
  <c r="J607" i="5"/>
  <c r="H607" i="5"/>
  <c r="E607" i="5"/>
  <c r="D607" i="5"/>
  <c r="O606" i="5"/>
  <c r="M606" i="5"/>
  <c r="L606" i="5"/>
  <c r="J606" i="5"/>
  <c r="G606" i="5"/>
  <c r="O605" i="5"/>
  <c r="N605" i="5"/>
  <c r="L605" i="5"/>
  <c r="I605" i="5"/>
  <c r="C605" i="5"/>
  <c r="B605" i="5"/>
  <c r="O602" i="5"/>
  <c r="N602" i="5"/>
  <c r="M602" i="5"/>
  <c r="L602" i="5"/>
  <c r="K602" i="5"/>
  <c r="J602" i="5"/>
  <c r="I602" i="5"/>
  <c r="H602" i="5"/>
  <c r="G602" i="5"/>
  <c r="F602" i="5"/>
  <c r="E602" i="5"/>
  <c r="E608" i="5" s="1"/>
  <c r="D602" i="5"/>
  <c r="C602" i="5"/>
  <c r="B602" i="5"/>
  <c r="O601" i="5"/>
  <c r="O607" i="5" s="1"/>
  <c r="N601" i="5"/>
  <c r="N607" i="5" s="1"/>
  <c r="M601" i="5"/>
  <c r="L601" i="5"/>
  <c r="K601" i="5"/>
  <c r="J601" i="5"/>
  <c r="I601" i="5"/>
  <c r="I607" i="5" s="1"/>
  <c r="H601" i="5"/>
  <c r="G601" i="5"/>
  <c r="G607" i="5" s="1"/>
  <c r="F601" i="5"/>
  <c r="F607" i="5" s="1"/>
  <c r="E601" i="5"/>
  <c r="D601" i="5"/>
  <c r="C601" i="5"/>
  <c r="C607" i="5" s="1"/>
  <c r="B601" i="5"/>
  <c r="B607" i="5" s="1"/>
  <c r="O600" i="5"/>
  <c r="N600" i="5"/>
  <c r="M600" i="5"/>
  <c r="L600" i="5"/>
  <c r="K600" i="5"/>
  <c r="K606" i="5" s="1"/>
  <c r="J600" i="5"/>
  <c r="I600" i="5"/>
  <c r="I606" i="5" s="1"/>
  <c r="H600" i="5"/>
  <c r="H606" i="5" s="1"/>
  <c r="G600" i="5"/>
  <c r="F600" i="5"/>
  <c r="F606" i="5" s="1"/>
  <c r="E600" i="5"/>
  <c r="E606" i="5" s="1"/>
  <c r="D600" i="5"/>
  <c r="D606" i="5" s="1"/>
  <c r="C600" i="5"/>
  <c r="B600" i="5"/>
  <c r="B606" i="5" s="1"/>
  <c r="O599" i="5"/>
  <c r="N599" i="5"/>
  <c r="M599" i="5"/>
  <c r="M605" i="5" s="1"/>
  <c r="L599" i="5"/>
  <c r="K599" i="5"/>
  <c r="K605" i="5" s="1"/>
  <c r="J599" i="5"/>
  <c r="J605" i="5" s="1"/>
  <c r="I599" i="5"/>
  <c r="H599" i="5"/>
  <c r="H605" i="5" s="1"/>
  <c r="G599" i="5"/>
  <c r="G605" i="5" s="1"/>
  <c r="F599" i="5"/>
  <c r="F605" i="5" s="1"/>
  <c r="E599" i="5"/>
  <c r="E605" i="5" s="1"/>
  <c r="D599" i="5"/>
  <c r="D605" i="5" s="1"/>
  <c r="C599" i="5"/>
  <c r="B599" i="5"/>
  <c r="O596" i="5"/>
  <c r="N596" i="5"/>
  <c r="M596" i="5"/>
  <c r="L596" i="5"/>
  <c r="K596" i="5"/>
  <c r="J596" i="5"/>
  <c r="I596" i="5"/>
  <c r="H596" i="5"/>
  <c r="G596" i="5"/>
  <c r="F596" i="5"/>
  <c r="E596" i="5"/>
  <c r="D596" i="5"/>
  <c r="C596" i="5"/>
  <c r="B596" i="5"/>
  <c r="O595" i="5"/>
  <c r="N595" i="5"/>
  <c r="M595" i="5"/>
  <c r="L595" i="5"/>
  <c r="K595" i="5"/>
  <c r="J595" i="5"/>
  <c r="I595" i="5"/>
  <c r="H595" i="5"/>
  <c r="G595" i="5"/>
  <c r="F595" i="5"/>
  <c r="E595" i="5"/>
  <c r="D595" i="5"/>
  <c r="C595" i="5"/>
  <c r="B595" i="5"/>
  <c r="O594" i="5"/>
  <c r="N594" i="5"/>
  <c r="M594" i="5"/>
  <c r="L594" i="5"/>
  <c r="K594" i="5"/>
  <c r="J594" i="5"/>
  <c r="I594" i="5"/>
  <c r="H594" i="5"/>
  <c r="G594" i="5"/>
  <c r="F594" i="5"/>
  <c r="E594" i="5"/>
  <c r="D594" i="5"/>
  <c r="C594" i="5"/>
  <c r="B594" i="5"/>
  <c r="O593" i="5"/>
  <c r="N593" i="5"/>
  <c r="M593" i="5"/>
  <c r="L593" i="5"/>
  <c r="K593" i="5"/>
  <c r="J593" i="5"/>
  <c r="I593" i="5"/>
  <c r="H593" i="5"/>
  <c r="G593" i="5"/>
  <c r="F593" i="5"/>
  <c r="E593" i="5"/>
  <c r="D593" i="5"/>
  <c r="C593" i="5"/>
  <c r="B593" i="5"/>
  <c r="M588" i="5"/>
  <c r="O587" i="5"/>
  <c r="N587" i="5"/>
  <c r="M587" i="5"/>
  <c r="L587" i="5"/>
  <c r="K587" i="5"/>
  <c r="J587" i="5"/>
  <c r="I587" i="5"/>
  <c r="H587" i="5"/>
  <c r="G587" i="5"/>
  <c r="F587" i="5"/>
  <c r="E587" i="5"/>
  <c r="D587" i="5"/>
  <c r="C587" i="5"/>
  <c r="B587" i="5"/>
  <c r="O586" i="5"/>
  <c r="N586" i="5"/>
  <c r="N588" i="5" s="1"/>
  <c r="M586" i="5"/>
  <c r="L586" i="5"/>
  <c r="K586" i="5"/>
  <c r="J586" i="5"/>
  <c r="I586" i="5"/>
  <c r="H586" i="5"/>
  <c r="G586" i="5"/>
  <c r="F586" i="5"/>
  <c r="E586" i="5"/>
  <c r="D586" i="5"/>
  <c r="C586" i="5"/>
  <c r="B586" i="5"/>
  <c r="O585" i="5"/>
  <c r="N585" i="5"/>
  <c r="M585" i="5"/>
  <c r="L585" i="5"/>
  <c r="K585" i="5"/>
  <c r="J585" i="5"/>
  <c r="I585" i="5"/>
  <c r="H585" i="5"/>
  <c r="G585" i="5"/>
  <c r="F585" i="5"/>
  <c r="E585" i="5"/>
  <c r="D585" i="5"/>
  <c r="D588" i="5" s="1"/>
  <c r="C585" i="5"/>
  <c r="B585" i="5"/>
  <c r="O584" i="5"/>
  <c r="N584" i="5"/>
  <c r="M584" i="5"/>
  <c r="L584" i="5"/>
  <c r="L588" i="5" s="1"/>
  <c r="K584" i="5"/>
  <c r="K588" i="5" s="1"/>
  <c r="J584" i="5"/>
  <c r="J588" i="5" s="1"/>
  <c r="I584" i="5"/>
  <c r="I588" i="5" s="1"/>
  <c r="H584" i="5"/>
  <c r="H588" i="5" s="1"/>
  <c r="H589" i="5" s="1"/>
  <c r="G584" i="5"/>
  <c r="G588" i="5" s="1"/>
  <c r="F584" i="5"/>
  <c r="F588" i="5" s="1"/>
  <c r="E584" i="5"/>
  <c r="D584" i="5"/>
  <c r="C584" i="5"/>
  <c r="B584" i="5"/>
  <c r="B588" i="5" s="1"/>
  <c r="N581" i="5"/>
  <c r="F581" i="5"/>
  <c r="D581" i="5"/>
  <c r="O580" i="5"/>
  <c r="N580" i="5"/>
  <c r="M580" i="5"/>
  <c r="L580" i="5"/>
  <c r="K580" i="5"/>
  <c r="J580" i="5"/>
  <c r="I580" i="5"/>
  <c r="H580" i="5"/>
  <c r="G580" i="5"/>
  <c r="F580" i="5"/>
  <c r="E580" i="5"/>
  <c r="D580" i="5"/>
  <c r="C580" i="5"/>
  <c r="B580" i="5"/>
  <c r="O579" i="5"/>
  <c r="N579" i="5"/>
  <c r="M579" i="5"/>
  <c r="M581" i="5" s="1"/>
  <c r="L579" i="5"/>
  <c r="K579" i="5"/>
  <c r="J579" i="5"/>
  <c r="I579" i="5"/>
  <c r="H579" i="5"/>
  <c r="G579" i="5"/>
  <c r="F579" i="5"/>
  <c r="E579" i="5"/>
  <c r="D579" i="5"/>
  <c r="C579" i="5"/>
  <c r="C581" i="5" s="1"/>
  <c r="B579" i="5"/>
  <c r="O578" i="5"/>
  <c r="O581" i="5" s="1"/>
  <c r="N578" i="5"/>
  <c r="M578" i="5"/>
  <c r="L578" i="5"/>
  <c r="K578" i="5"/>
  <c r="J578" i="5"/>
  <c r="I578" i="5"/>
  <c r="H578" i="5"/>
  <c r="G578" i="5"/>
  <c r="F578" i="5"/>
  <c r="E578" i="5"/>
  <c r="D578" i="5"/>
  <c r="C578" i="5"/>
  <c r="B578" i="5"/>
  <c r="O577" i="5"/>
  <c r="N577" i="5"/>
  <c r="M577" i="5"/>
  <c r="L577" i="5"/>
  <c r="L581" i="5" s="1"/>
  <c r="K577" i="5"/>
  <c r="K581" i="5" s="1"/>
  <c r="J577" i="5"/>
  <c r="J581" i="5" s="1"/>
  <c r="I577" i="5"/>
  <c r="I581" i="5" s="1"/>
  <c r="H577" i="5"/>
  <c r="G577" i="5"/>
  <c r="G581" i="5" s="1"/>
  <c r="F577" i="5"/>
  <c r="E577" i="5"/>
  <c r="D577" i="5"/>
  <c r="C577" i="5"/>
  <c r="B577" i="5"/>
  <c r="B581" i="5" s="1"/>
  <c r="H567" i="5"/>
  <c r="O566" i="5"/>
  <c r="N566" i="5"/>
  <c r="M566" i="5"/>
  <c r="L566" i="5"/>
  <c r="K566" i="5"/>
  <c r="J566" i="5"/>
  <c r="I566" i="5"/>
  <c r="H566" i="5"/>
  <c r="G566" i="5"/>
  <c r="F566" i="5"/>
  <c r="E566" i="5"/>
  <c r="D566" i="5"/>
  <c r="C566" i="5"/>
  <c r="B566" i="5"/>
  <c r="O565" i="5"/>
  <c r="N565" i="5"/>
  <c r="M565" i="5"/>
  <c r="L565" i="5"/>
  <c r="K565" i="5"/>
  <c r="J565" i="5"/>
  <c r="I565" i="5"/>
  <c r="H565" i="5"/>
  <c r="G565" i="5"/>
  <c r="F565" i="5"/>
  <c r="E565" i="5"/>
  <c r="D565" i="5"/>
  <c r="C565" i="5"/>
  <c r="B565" i="5"/>
  <c r="O564" i="5"/>
  <c r="O567" i="5" s="1"/>
  <c r="N564" i="5"/>
  <c r="N567" i="5" s="1"/>
  <c r="M564" i="5"/>
  <c r="L564" i="5"/>
  <c r="K564" i="5"/>
  <c r="J564" i="5"/>
  <c r="I564" i="5"/>
  <c r="H564" i="5"/>
  <c r="G564" i="5"/>
  <c r="F564" i="5"/>
  <c r="F567" i="5" s="1"/>
  <c r="E564" i="5"/>
  <c r="D564" i="5"/>
  <c r="C564" i="5"/>
  <c r="B564" i="5"/>
  <c r="B567" i="5" s="1"/>
  <c r="O563" i="5"/>
  <c r="N563" i="5"/>
  <c r="M563" i="5"/>
  <c r="M567" i="5" s="1"/>
  <c r="L563" i="5"/>
  <c r="L567" i="5" s="1"/>
  <c r="K563" i="5"/>
  <c r="K567" i="5" s="1"/>
  <c r="J563" i="5"/>
  <c r="J567" i="5" s="1"/>
  <c r="I563" i="5"/>
  <c r="I567" i="5" s="1"/>
  <c r="H563" i="5"/>
  <c r="G563" i="5"/>
  <c r="G567" i="5" s="1"/>
  <c r="F563" i="5"/>
  <c r="E563" i="5"/>
  <c r="E567" i="5" s="1"/>
  <c r="D563" i="5"/>
  <c r="D567" i="5" s="1"/>
  <c r="D568" i="5" s="1"/>
  <c r="C563" i="5"/>
  <c r="C567" i="5" s="1"/>
  <c r="B563" i="5"/>
  <c r="O543" i="5"/>
  <c r="O542" i="5"/>
  <c r="N536" i="5"/>
  <c r="K536" i="5"/>
  <c r="D536" i="5"/>
  <c r="B536" i="5"/>
  <c r="O535" i="5"/>
  <c r="N535" i="5"/>
  <c r="M535" i="5"/>
  <c r="L535" i="5"/>
  <c r="K535" i="5"/>
  <c r="J535" i="5"/>
  <c r="I535" i="5"/>
  <c r="H535" i="5"/>
  <c r="G535" i="5"/>
  <c r="F535" i="5"/>
  <c r="E535" i="5"/>
  <c r="D535" i="5"/>
  <c r="C535" i="5"/>
  <c r="B535" i="5"/>
  <c r="O534" i="5"/>
  <c r="N534" i="5"/>
  <c r="M534" i="5"/>
  <c r="L534" i="5"/>
  <c r="K534" i="5"/>
  <c r="J534" i="5"/>
  <c r="I534" i="5"/>
  <c r="H534" i="5"/>
  <c r="G534" i="5"/>
  <c r="F534" i="5"/>
  <c r="E534" i="5"/>
  <c r="D534" i="5"/>
  <c r="C534" i="5"/>
  <c r="B534" i="5"/>
  <c r="O533" i="5"/>
  <c r="O536" i="5" s="1"/>
  <c r="N533" i="5"/>
  <c r="M533" i="5"/>
  <c r="L533" i="5"/>
  <c r="K533" i="5"/>
  <c r="J533" i="5"/>
  <c r="I533" i="5"/>
  <c r="H533" i="5"/>
  <c r="G533" i="5"/>
  <c r="F533" i="5"/>
  <c r="E533" i="5"/>
  <c r="E536" i="5" s="1"/>
  <c r="D533" i="5"/>
  <c r="C533" i="5"/>
  <c r="B533" i="5"/>
  <c r="O532" i="5"/>
  <c r="N532" i="5"/>
  <c r="M532" i="5"/>
  <c r="M536" i="5" s="1"/>
  <c r="L532" i="5"/>
  <c r="L536" i="5" s="1"/>
  <c r="K532" i="5"/>
  <c r="J532" i="5"/>
  <c r="J536" i="5" s="1"/>
  <c r="I532" i="5"/>
  <c r="I536" i="5" s="1"/>
  <c r="H532" i="5"/>
  <c r="H536" i="5" s="1"/>
  <c r="G532" i="5"/>
  <c r="G536" i="5" s="1"/>
  <c r="F532" i="5"/>
  <c r="F536" i="5" s="1"/>
  <c r="E532" i="5"/>
  <c r="D532" i="5"/>
  <c r="C532" i="5"/>
  <c r="C536" i="5" s="1"/>
  <c r="B532" i="5"/>
  <c r="O528" i="5"/>
  <c r="L528" i="5"/>
  <c r="E528" i="5"/>
  <c r="C528" i="5"/>
  <c r="O527" i="5"/>
  <c r="N527" i="5"/>
  <c r="N528" i="5" s="1"/>
  <c r="M527" i="5"/>
  <c r="L527" i="5"/>
  <c r="K527" i="5"/>
  <c r="J527" i="5"/>
  <c r="I527" i="5"/>
  <c r="H527" i="5"/>
  <c r="G527" i="5"/>
  <c r="F527" i="5"/>
  <c r="E527" i="5"/>
  <c r="D527" i="5"/>
  <c r="C527" i="5"/>
  <c r="B527" i="5"/>
  <c r="O526" i="5"/>
  <c r="N526" i="5"/>
  <c r="M526" i="5"/>
  <c r="L526" i="5"/>
  <c r="K526" i="5"/>
  <c r="J526" i="5"/>
  <c r="I526" i="5"/>
  <c r="H526" i="5"/>
  <c r="G526" i="5"/>
  <c r="F526" i="5"/>
  <c r="E526" i="5"/>
  <c r="D526" i="5"/>
  <c r="C526" i="5"/>
  <c r="B526" i="5"/>
  <c r="O525" i="5"/>
  <c r="N525" i="5"/>
  <c r="M525" i="5"/>
  <c r="L525" i="5"/>
  <c r="K525" i="5"/>
  <c r="J525" i="5"/>
  <c r="I525" i="5"/>
  <c r="H525" i="5"/>
  <c r="G525" i="5"/>
  <c r="F525" i="5"/>
  <c r="F528" i="5" s="1"/>
  <c r="E525" i="5"/>
  <c r="D525" i="5"/>
  <c r="C525" i="5"/>
  <c r="B525" i="5"/>
  <c r="O524" i="5"/>
  <c r="N524" i="5"/>
  <c r="M524" i="5"/>
  <c r="M528" i="5" s="1"/>
  <c r="L524" i="5"/>
  <c r="K524" i="5"/>
  <c r="K528" i="5" s="1"/>
  <c r="J524" i="5"/>
  <c r="J528" i="5" s="1"/>
  <c r="I524" i="5"/>
  <c r="I528" i="5" s="1"/>
  <c r="H524" i="5"/>
  <c r="H528" i="5" s="1"/>
  <c r="G524" i="5"/>
  <c r="G528" i="5" s="1"/>
  <c r="F524" i="5"/>
  <c r="E524" i="5"/>
  <c r="D524" i="5"/>
  <c r="D528" i="5" s="1"/>
  <c r="C524" i="5"/>
  <c r="B524" i="5"/>
  <c r="B528" i="5" s="1"/>
  <c r="M520" i="5"/>
  <c r="F520" i="5"/>
  <c r="D520" i="5"/>
  <c r="O519" i="5"/>
  <c r="N519" i="5"/>
  <c r="M519" i="5"/>
  <c r="L519" i="5"/>
  <c r="K519" i="5"/>
  <c r="J519" i="5"/>
  <c r="I519" i="5"/>
  <c r="H519" i="5"/>
  <c r="G519" i="5"/>
  <c r="F519" i="5"/>
  <c r="E519" i="5"/>
  <c r="D519" i="5"/>
  <c r="C519" i="5"/>
  <c r="B519" i="5"/>
  <c r="O518" i="5"/>
  <c r="O520" i="5" s="1"/>
  <c r="N518" i="5"/>
  <c r="M518" i="5"/>
  <c r="L518" i="5"/>
  <c r="K518" i="5"/>
  <c r="J518" i="5"/>
  <c r="I518" i="5"/>
  <c r="H518" i="5"/>
  <c r="H520" i="5" s="1"/>
  <c r="G518" i="5"/>
  <c r="F518" i="5"/>
  <c r="E518" i="5"/>
  <c r="D518" i="5"/>
  <c r="C518" i="5"/>
  <c r="B518" i="5"/>
  <c r="O517" i="5"/>
  <c r="N517" i="5"/>
  <c r="N520" i="5" s="1"/>
  <c r="M517" i="5"/>
  <c r="L517" i="5"/>
  <c r="K517" i="5"/>
  <c r="J517" i="5"/>
  <c r="I517" i="5"/>
  <c r="H517" i="5"/>
  <c r="G517" i="5"/>
  <c r="G520" i="5" s="1"/>
  <c r="F517" i="5"/>
  <c r="E517" i="5"/>
  <c r="D517" i="5"/>
  <c r="C517" i="5"/>
  <c r="B517" i="5"/>
  <c r="O516" i="5"/>
  <c r="N516" i="5"/>
  <c r="M516" i="5"/>
  <c r="L516" i="5"/>
  <c r="L520" i="5" s="1"/>
  <c r="K516" i="5"/>
  <c r="K520" i="5" s="1"/>
  <c r="J516" i="5"/>
  <c r="J520" i="5" s="1"/>
  <c r="I516" i="5"/>
  <c r="I520" i="5" s="1"/>
  <c r="H516" i="5"/>
  <c r="G516" i="5"/>
  <c r="F516" i="5"/>
  <c r="E516" i="5"/>
  <c r="E520" i="5" s="1"/>
  <c r="D516" i="5"/>
  <c r="C516" i="5"/>
  <c r="C520" i="5" s="1"/>
  <c r="B516" i="5"/>
  <c r="B520" i="5" s="1"/>
  <c r="B521" i="5" s="1"/>
  <c r="N510" i="5"/>
  <c r="G510" i="5"/>
  <c r="D510" i="5"/>
  <c r="B510" i="5"/>
  <c r="I509" i="5"/>
  <c r="F509" i="5"/>
  <c r="D509" i="5"/>
  <c r="K508" i="5"/>
  <c r="H508" i="5"/>
  <c r="F508" i="5"/>
  <c r="M507" i="5"/>
  <c r="J507" i="5"/>
  <c r="H507" i="5"/>
  <c r="O503" i="5"/>
  <c r="H503" i="5"/>
  <c r="C503" i="5"/>
  <c r="O502" i="5"/>
  <c r="N502" i="5"/>
  <c r="M502" i="5"/>
  <c r="L502" i="5"/>
  <c r="K502" i="5"/>
  <c r="J502" i="5"/>
  <c r="I502" i="5"/>
  <c r="H502" i="5"/>
  <c r="G502" i="5"/>
  <c r="F502" i="5"/>
  <c r="E502" i="5"/>
  <c r="D502" i="5"/>
  <c r="C502" i="5"/>
  <c r="B502" i="5"/>
  <c r="O501" i="5"/>
  <c r="N501" i="5"/>
  <c r="M501" i="5"/>
  <c r="M503" i="5" s="1"/>
  <c r="L501" i="5"/>
  <c r="K501" i="5"/>
  <c r="J501" i="5"/>
  <c r="J503" i="5" s="1"/>
  <c r="I501" i="5"/>
  <c r="H501" i="5"/>
  <c r="G501" i="5"/>
  <c r="F501" i="5"/>
  <c r="E501" i="5"/>
  <c r="D501" i="5"/>
  <c r="C501" i="5"/>
  <c r="B501" i="5"/>
  <c r="O500" i="5"/>
  <c r="N500" i="5"/>
  <c r="N503" i="5" s="1"/>
  <c r="M500" i="5"/>
  <c r="L500" i="5"/>
  <c r="K500" i="5"/>
  <c r="J500" i="5"/>
  <c r="I500" i="5"/>
  <c r="I503" i="5" s="1"/>
  <c r="H500" i="5"/>
  <c r="G500" i="5"/>
  <c r="F500" i="5"/>
  <c r="E500" i="5"/>
  <c r="D500" i="5"/>
  <c r="C500" i="5"/>
  <c r="B500" i="5"/>
  <c r="O499" i="5"/>
  <c r="N499" i="5"/>
  <c r="M499" i="5"/>
  <c r="L499" i="5"/>
  <c r="L503" i="5" s="1"/>
  <c r="K499" i="5"/>
  <c r="K503" i="5" s="1"/>
  <c r="J499" i="5"/>
  <c r="I499" i="5"/>
  <c r="H499" i="5"/>
  <c r="G499" i="5"/>
  <c r="G503" i="5" s="1"/>
  <c r="F499" i="5"/>
  <c r="F503" i="5" s="1"/>
  <c r="E499" i="5"/>
  <c r="E503" i="5" s="1"/>
  <c r="D499" i="5"/>
  <c r="D503" i="5" s="1"/>
  <c r="C499" i="5"/>
  <c r="B499" i="5"/>
  <c r="B503" i="5" s="1"/>
  <c r="B504" i="5" s="1"/>
  <c r="M496" i="5"/>
  <c r="F496" i="5"/>
  <c r="O495" i="5"/>
  <c r="N495" i="5"/>
  <c r="M495" i="5"/>
  <c r="L495" i="5"/>
  <c r="K495" i="5"/>
  <c r="J495" i="5"/>
  <c r="I495" i="5"/>
  <c r="H495" i="5"/>
  <c r="H496" i="5" s="1"/>
  <c r="G495" i="5"/>
  <c r="F495" i="5"/>
  <c r="E495" i="5"/>
  <c r="D495" i="5"/>
  <c r="C495" i="5"/>
  <c r="B495" i="5"/>
  <c r="O494" i="5"/>
  <c r="O496" i="5" s="1"/>
  <c r="N494" i="5"/>
  <c r="M494" i="5"/>
  <c r="L494" i="5"/>
  <c r="K494" i="5"/>
  <c r="K496" i="5" s="1"/>
  <c r="J494" i="5"/>
  <c r="I494" i="5"/>
  <c r="H494" i="5"/>
  <c r="G494" i="5"/>
  <c r="F494" i="5"/>
  <c r="E494" i="5"/>
  <c r="D494" i="5"/>
  <c r="C494" i="5"/>
  <c r="B494" i="5"/>
  <c r="O493" i="5"/>
  <c r="N493" i="5"/>
  <c r="N496" i="5" s="1"/>
  <c r="M493" i="5"/>
  <c r="L493" i="5"/>
  <c r="K493" i="5"/>
  <c r="J493" i="5"/>
  <c r="J496" i="5" s="1"/>
  <c r="I493" i="5"/>
  <c r="H493" i="5"/>
  <c r="G493" i="5"/>
  <c r="G496" i="5" s="1"/>
  <c r="F493" i="5"/>
  <c r="E493" i="5"/>
  <c r="D493" i="5"/>
  <c r="C493" i="5"/>
  <c r="B493" i="5"/>
  <c r="O492" i="5"/>
  <c r="N492" i="5"/>
  <c r="M492" i="5"/>
  <c r="L492" i="5"/>
  <c r="L496" i="5" s="1"/>
  <c r="K492" i="5"/>
  <c r="J492" i="5"/>
  <c r="I492" i="5"/>
  <c r="I496" i="5" s="1"/>
  <c r="H492" i="5"/>
  <c r="G492" i="5"/>
  <c r="F492" i="5"/>
  <c r="E492" i="5"/>
  <c r="E496" i="5" s="1"/>
  <c r="D492" i="5"/>
  <c r="D496" i="5" s="1"/>
  <c r="C492" i="5"/>
  <c r="C496" i="5" s="1"/>
  <c r="B492" i="5"/>
  <c r="B496" i="5" s="1"/>
  <c r="K490" i="5"/>
  <c r="F490" i="5"/>
  <c r="D490" i="5"/>
  <c r="O489" i="5"/>
  <c r="N489" i="5"/>
  <c r="M489" i="5"/>
  <c r="L489" i="5"/>
  <c r="K489" i="5"/>
  <c r="J489" i="5"/>
  <c r="I489" i="5"/>
  <c r="H489" i="5"/>
  <c r="G489" i="5"/>
  <c r="F489" i="5"/>
  <c r="E489" i="5"/>
  <c r="D489" i="5"/>
  <c r="C489" i="5"/>
  <c r="B489" i="5"/>
  <c r="O488" i="5"/>
  <c r="N488" i="5"/>
  <c r="M488" i="5"/>
  <c r="L488" i="5"/>
  <c r="K488" i="5"/>
  <c r="J488" i="5"/>
  <c r="I488" i="5"/>
  <c r="I490" i="5" s="1"/>
  <c r="H488" i="5"/>
  <c r="G488" i="5"/>
  <c r="F488" i="5"/>
  <c r="E488" i="5"/>
  <c r="D488" i="5"/>
  <c r="C488" i="5"/>
  <c r="B488" i="5"/>
  <c r="O487" i="5"/>
  <c r="O490" i="5" s="1"/>
  <c r="N487" i="5"/>
  <c r="M487" i="5"/>
  <c r="L487" i="5"/>
  <c r="K487" i="5"/>
  <c r="J487" i="5"/>
  <c r="I487" i="5"/>
  <c r="H487" i="5"/>
  <c r="H490" i="5" s="1"/>
  <c r="G487" i="5"/>
  <c r="F487" i="5"/>
  <c r="E487" i="5"/>
  <c r="E490" i="5" s="1"/>
  <c r="D487" i="5"/>
  <c r="C487" i="5"/>
  <c r="B487" i="5"/>
  <c r="O486" i="5"/>
  <c r="N486" i="5"/>
  <c r="N490" i="5" s="1"/>
  <c r="M486" i="5"/>
  <c r="M490" i="5" s="1"/>
  <c r="L486" i="5"/>
  <c r="L490" i="5" s="1"/>
  <c r="K486" i="5"/>
  <c r="J486" i="5"/>
  <c r="J490" i="5" s="1"/>
  <c r="I486" i="5"/>
  <c r="H486" i="5"/>
  <c r="G486" i="5"/>
  <c r="G490" i="5" s="1"/>
  <c r="F486" i="5"/>
  <c r="E486" i="5"/>
  <c r="D486" i="5"/>
  <c r="C486" i="5"/>
  <c r="C490" i="5" s="1"/>
  <c r="B486" i="5"/>
  <c r="B490" i="5" s="1"/>
  <c r="N484" i="5"/>
  <c r="I484" i="5"/>
  <c r="D484" i="5"/>
  <c r="O483" i="5"/>
  <c r="N483" i="5"/>
  <c r="M483" i="5"/>
  <c r="L483" i="5"/>
  <c r="K483" i="5"/>
  <c r="J483" i="5"/>
  <c r="I483" i="5"/>
  <c r="H483" i="5"/>
  <c r="G483" i="5"/>
  <c r="F483" i="5"/>
  <c r="E483" i="5"/>
  <c r="D483" i="5"/>
  <c r="C483" i="5"/>
  <c r="B483" i="5"/>
  <c r="O482" i="5"/>
  <c r="N482" i="5"/>
  <c r="M482" i="5"/>
  <c r="L482" i="5"/>
  <c r="K482" i="5"/>
  <c r="J482" i="5"/>
  <c r="I482" i="5"/>
  <c r="H482" i="5"/>
  <c r="G482" i="5"/>
  <c r="F482" i="5"/>
  <c r="E482" i="5"/>
  <c r="D482" i="5"/>
  <c r="C482" i="5"/>
  <c r="B482" i="5"/>
  <c r="O481" i="5"/>
  <c r="O484" i="5" s="1"/>
  <c r="N481" i="5"/>
  <c r="M481" i="5"/>
  <c r="L481" i="5"/>
  <c r="K481" i="5"/>
  <c r="J481" i="5"/>
  <c r="I481" i="5"/>
  <c r="H481" i="5"/>
  <c r="G481" i="5"/>
  <c r="G484" i="5" s="1"/>
  <c r="F481" i="5"/>
  <c r="F484" i="5" s="1"/>
  <c r="E481" i="5"/>
  <c r="D481" i="5"/>
  <c r="C481" i="5"/>
  <c r="C484" i="5" s="1"/>
  <c r="B481" i="5"/>
  <c r="O480" i="5"/>
  <c r="N480" i="5"/>
  <c r="M480" i="5"/>
  <c r="M484" i="5" s="1"/>
  <c r="L480" i="5"/>
  <c r="L484" i="5" s="1"/>
  <c r="K480" i="5"/>
  <c r="K484" i="5" s="1"/>
  <c r="J480" i="5"/>
  <c r="J484" i="5" s="1"/>
  <c r="I480" i="5"/>
  <c r="H480" i="5"/>
  <c r="H484" i="5" s="1"/>
  <c r="G480" i="5"/>
  <c r="F480" i="5"/>
  <c r="E480" i="5"/>
  <c r="E484" i="5" s="1"/>
  <c r="D480" i="5"/>
  <c r="C480" i="5"/>
  <c r="B480" i="5"/>
  <c r="B484" i="5" s="1"/>
  <c r="N478" i="5"/>
  <c r="G478" i="5"/>
  <c r="B478" i="5"/>
  <c r="O477" i="5"/>
  <c r="N477" i="5"/>
  <c r="M477" i="5"/>
  <c r="L477" i="5"/>
  <c r="K477" i="5"/>
  <c r="J477" i="5"/>
  <c r="I477" i="5"/>
  <c r="H477" i="5"/>
  <c r="G477" i="5"/>
  <c r="F477" i="5"/>
  <c r="E477" i="5"/>
  <c r="D477" i="5"/>
  <c r="C477" i="5"/>
  <c r="B477" i="5"/>
  <c r="O476" i="5"/>
  <c r="N476" i="5"/>
  <c r="M476" i="5"/>
  <c r="L476" i="5"/>
  <c r="K476" i="5"/>
  <c r="K478" i="5" s="1"/>
  <c r="J476" i="5"/>
  <c r="I476" i="5"/>
  <c r="H476" i="5"/>
  <c r="G476" i="5"/>
  <c r="F476" i="5"/>
  <c r="E476" i="5"/>
  <c r="D476" i="5"/>
  <c r="D478" i="5" s="1"/>
  <c r="C476" i="5"/>
  <c r="B476" i="5"/>
  <c r="O475" i="5"/>
  <c r="O478" i="5" s="1"/>
  <c r="N475" i="5"/>
  <c r="M475" i="5"/>
  <c r="M478" i="5" s="1"/>
  <c r="L475" i="5"/>
  <c r="K475" i="5"/>
  <c r="J475" i="5"/>
  <c r="I475" i="5"/>
  <c r="H475" i="5"/>
  <c r="G475" i="5"/>
  <c r="F475" i="5"/>
  <c r="E475" i="5"/>
  <c r="E478" i="5" s="1"/>
  <c r="D475" i="5"/>
  <c r="C475" i="5"/>
  <c r="B475" i="5"/>
  <c r="O474" i="5"/>
  <c r="N474" i="5"/>
  <c r="M474" i="5"/>
  <c r="L474" i="5"/>
  <c r="L478" i="5" s="1"/>
  <c r="K474" i="5"/>
  <c r="J474" i="5"/>
  <c r="J478" i="5" s="1"/>
  <c r="I474" i="5"/>
  <c r="I478" i="5" s="1"/>
  <c r="H474" i="5"/>
  <c r="H478" i="5" s="1"/>
  <c r="G474" i="5"/>
  <c r="F474" i="5"/>
  <c r="F478" i="5" s="1"/>
  <c r="E474" i="5"/>
  <c r="D474" i="5"/>
  <c r="C474" i="5"/>
  <c r="C478" i="5" s="1"/>
  <c r="B474" i="5"/>
  <c r="L472" i="5"/>
  <c r="E472" i="5"/>
  <c r="O471" i="5"/>
  <c r="N471" i="5"/>
  <c r="M471" i="5"/>
  <c r="L471" i="5"/>
  <c r="K471" i="5"/>
  <c r="J471" i="5"/>
  <c r="I471" i="5"/>
  <c r="H471" i="5"/>
  <c r="G471" i="5"/>
  <c r="F471" i="5"/>
  <c r="E471" i="5"/>
  <c r="D471" i="5"/>
  <c r="C471" i="5"/>
  <c r="B471" i="5"/>
  <c r="O470" i="5"/>
  <c r="N470" i="5"/>
  <c r="N472" i="5" s="1"/>
  <c r="M470" i="5"/>
  <c r="L470" i="5"/>
  <c r="K470" i="5"/>
  <c r="J470" i="5"/>
  <c r="I470" i="5"/>
  <c r="I472" i="5" s="1"/>
  <c r="H470" i="5"/>
  <c r="G470" i="5"/>
  <c r="F470" i="5"/>
  <c r="E470" i="5"/>
  <c r="D470" i="5"/>
  <c r="C470" i="5"/>
  <c r="B470" i="5"/>
  <c r="B472" i="5" s="1"/>
  <c r="O469" i="5"/>
  <c r="O472" i="5" s="1"/>
  <c r="N469" i="5"/>
  <c r="M469" i="5"/>
  <c r="L469" i="5"/>
  <c r="K469" i="5"/>
  <c r="K472" i="5" s="1"/>
  <c r="J469" i="5"/>
  <c r="I469" i="5"/>
  <c r="H469" i="5"/>
  <c r="G469" i="5"/>
  <c r="F469" i="5"/>
  <c r="E469" i="5"/>
  <c r="D469" i="5"/>
  <c r="C469" i="5"/>
  <c r="C472" i="5" s="1"/>
  <c r="B469" i="5"/>
  <c r="O468" i="5"/>
  <c r="N468" i="5"/>
  <c r="M468" i="5"/>
  <c r="M472" i="5" s="1"/>
  <c r="L468" i="5"/>
  <c r="K468" i="5"/>
  <c r="J468" i="5"/>
  <c r="J472" i="5" s="1"/>
  <c r="I468" i="5"/>
  <c r="H468" i="5"/>
  <c r="H472" i="5" s="1"/>
  <c r="G468" i="5"/>
  <c r="G472" i="5" s="1"/>
  <c r="F468" i="5"/>
  <c r="F472" i="5" s="1"/>
  <c r="E468" i="5"/>
  <c r="D468" i="5"/>
  <c r="D472" i="5" s="1"/>
  <c r="C468" i="5"/>
  <c r="B468" i="5"/>
  <c r="K465" i="5"/>
  <c r="D465" i="5"/>
  <c r="O464" i="5"/>
  <c r="O510" i="5" s="1"/>
  <c r="O550" i="5" s="1"/>
  <c r="N464" i="5"/>
  <c r="M464" i="5"/>
  <c r="M510" i="5" s="1"/>
  <c r="L464" i="5"/>
  <c r="L510" i="5" s="1"/>
  <c r="K464" i="5"/>
  <c r="K510" i="5" s="1"/>
  <c r="J464" i="5"/>
  <c r="J510" i="5" s="1"/>
  <c r="I464" i="5"/>
  <c r="I510" i="5" s="1"/>
  <c r="H464" i="5"/>
  <c r="H510" i="5" s="1"/>
  <c r="G464" i="5"/>
  <c r="F464" i="5"/>
  <c r="F510" i="5" s="1"/>
  <c r="E464" i="5"/>
  <c r="E510" i="5" s="1"/>
  <c r="D464" i="5"/>
  <c r="C464" i="5"/>
  <c r="C510" i="5" s="1"/>
  <c r="B464" i="5"/>
  <c r="O463" i="5"/>
  <c r="O509" i="5" s="1"/>
  <c r="O549" i="5" s="1"/>
  <c r="N463" i="5"/>
  <c r="N509" i="5" s="1"/>
  <c r="M463" i="5"/>
  <c r="M509" i="5" s="1"/>
  <c r="L463" i="5"/>
  <c r="L509" i="5" s="1"/>
  <c r="K463" i="5"/>
  <c r="K509" i="5" s="1"/>
  <c r="J463" i="5"/>
  <c r="J509" i="5" s="1"/>
  <c r="I463" i="5"/>
  <c r="H463" i="5"/>
  <c r="H465" i="5" s="1"/>
  <c r="G463" i="5"/>
  <c r="G509" i="5" s="1"/>
  <c r="F463" i="5"/>
  <c r="E463" i="5"/>
  <c r="E509" i="5" s="1"/>
  <c r="D463" i="5"/>
  <c r="C463" i="5"/>
  <c r="C509" i="5" s="1"/>
  <c r="B463" i="5"/>
  <c r="B509" i="5" s="1"/>
  <c r="O462" i="5"/>
  <c r="O465" i="5" s="1"/>
  <c r="N462" i="5"/>
  <c r="N465" i="5" s="1"/>
  <c r="M462" i="5"/>
  <c r="M508" i="5" s="1"/>
  <c r="L462" i="5"/>
  <c r="L508" i="5" s="1"/>
  <c r="K462" i="5"/>
  <c r="J462" i="5"/>
  <c r="J508" i="5" s="1"/>
  <c r="I462" i="5"/>
  <c r="I508" i="5" s="1"/>
  <c r="H462" i="5"/>
  <c r="G462" i="5"/>
  <c r="G508" i="5" s="1"/>
  <c r="F462" i="5"/>
  <c r="E462" i="5"/>
  <c r="E508" i="5" s="1"/>
  <c r="D462" i="5"/>
  <c r="D508" i="5" s="1"/>
  <c r="C462" i="5"/>
  <c r="C508" i="5" s="1"/>
  <c r="B462" i="5"/>
  <c r="B465" i="5" s="1"/>
  <c r="O461" i="5"/>
  <c r="O507" i="5" s="1"/>
  <c r="N461" i="5"/>
  <c r="N507" i="5" s="1"/>
  <c r="M461" i="5"/>
  <c r="L461" i="5"/>
  <c r="L507" i="5" s="1"/>
  <c r="K461" i="5"/>
  <c r="K507" i="5" s="1"/>
  <c r="J461" i="5"/>
  <c r="I461" i="5"/>
  <c r="I465" i="5" s="1"/>
  <c r="H461" i="5"/>
  <c r="G461" i="5"/>
  <c r="G465" i="5" s="1"/>
  <c r="F461" i="5"/>
  <c r="F465" i="5" s="1"/>
  <c r="E461" i="5"/>
  <c r="E465" i="5" s="1"/>
  <c r="D461" i="5"/>
  <c r="D507" i="5" s="1"/>
  <c r="C461" i="5"/>
  <c r="C507" i="5" s="1"/>
  <c r="B461" i="5"/>
  <c r="B507" i="5" s="1"/>
  <c r="O457" i="5"/>
  <c r="O648" i="5" s="1"/>
  <c r="N457" i="5"/>
  <c r="N648" i="5" s="1"/>
  <c r="N655" i="5" s="1"/>
  <c r="M457" i="5"/>
  <c r="M648" i="5" s="1"/>
  <c r="M655" i="5" s="1"/>
  <c r="L457" i="5"/>
  <c r="L648" i="5" s="1"/>
  <c r="L655" i="5" s="1"/>
  <c r="K457" i="5"/>
  <c r="K648" i="5" s="1"/>
  <c r="K655" i="5" s="1"/>
  <c r="J457" i="5"/>
  <c r="J648" i="5" s="1"/>
  <c r="J655" i="5" s="1"/>
  <c r="I457" i="5"/>
  <c r="I648" i="5" s="1"/>
  <c r="I655" i="5" s="1"/>
  <c r="H457" i="5"/>
  <c r="H648" i="5" s="1"/>
  <c r="H655" i="5" s="1"/>
  <c r="G457" i="5"/>
  <c r="G648" i="5" s="1"/>
  <c r="G655" i="5" s="1"/>
  <c r="F457" i="5"/>
  <c r="F648" i="5" s="1"/>
  <c r="F655" i="5" s="1"/>
  <c r="E457" i="5"/>
  <c r="E648" i="5" s="1"/>
  <c r="E655" i="5" s="1"/>
  <c r="D457" i="5"/>
  <c r="D648" i="5" s="1"/>
  <c r="D655" i="5" s="1"/>
  <c r="C457" i="5"/>
  <c r="C648" i="5" s="1"/>
  <c r="C655" i="5" s="1"/>
  <c r="B457" i="5"/>
  <c r="B648" i="5" s="1"/>
  <c r="B655" i="5" s="1"/>
  <c r="O456" i="5"/>
  <c r="N456" i="5"/>
  <c r="M456" i="5"/>
  <c r="L456" i="5"/>
  <c r="K456" i="5"/>
  <c r="J456" i="5"/>
  <c r="I456" i="5"/>
  <c r="H456" i="5"/>
  <c r="G456" i="5"/>
  <c r="F456" i="5"/>
  <c r="E456" i="5"/>
  <c r="D456" i="5"/>
  <c r="C456" i="5"/>
  <c r="B456" i="5"/>
  <c r="O455" i="5"/>
  <c r="N455" i="5"/>
  <c r="M455" i="5"/>
  <c r="L455" i="5"/>
  <c r="K455" i="5"/>
  <c r="J455" i="5"/>
  <c r="I455" i="5"/>
  <c r="H455" i="5"/>
  <c r="G455" i="5"/>
  <c r="F455" i="5"/>
  <c r="E455" i="5"/>
  <c r="D455" i="5"/>
  <c r="C455" i="5"/>
  <c r="B455" i="5"/>
  <c r="O454" i="5"/>
  <c r="N454" i="5"/>
  <c r="M454" i="5"/>
  <c r="L454" i="5"/>
  <c r="K454" i="5"/>
  <c r="J454" i="5"/>
  <c r="I454" i="5"/>
  <c r="H454" i="5"/>
  <c r="G454" i="5"/>
  <c r="F454" i="5"/>
  <c r="E454" i="5"/>
  <c r="D454" i="5"/>
  <c r="C454" i="5"/>
  <c r="B454" i="5"/>
  <c r="O451" i="5"/>
  <c r="N451" i="5"/>
  <c r="M451" i="5"/>
  <c r="L451" i="5"/>
  <c r="K451" i="5"/>
  <c r="J451" i="5"/>
  <c r="I451" i="5"/>
  <c r="I452" i="5" s="1"/>
  <c r="H451" i="5"/>
  <c r="G451" i="5"/>
  <c r="F451" i="5"/>
  <c r="E451" i="5"/>
  <c r="D451" i="5"/>
  <c r="C451" i="5"/>
  <c r="B451" i="5"/>
  <c r="O450" i="5"/>
  <c r="N450" i="5"/>
  <c r="M450" i="5"/>
  <c r="L450" i="5"/>
  <c r="K450" i="5"/>
  <c r="J450" i="5"/>
  <c r="I450" i="5"/>
  <c r="H450" i="5"/>
  <c r="G450" i="5"/>
  <c r="F450" i="5"/>
  <c r="E450" i="5"/>
  <c r="D450" i="5"/>
  <c r="C450" i="5"/>
  <c r="B450" i="5"/>
  <c r="O449" i="5"/>
  <c r="N449" i="5"/>
  <c r="M449" i="5"/>
  <c r="L449" i="5"/>
  <c r="K449" i="5"/>
  <c r="J449" i="5"/>
  <c r="I449" i="5"/>
  <c r="H449" i="5"/>
  <c r="G449" i="5"/>
  <c r="F449" i="5"/>
  <c r="E449" i="5"/>
  <c r="D449" i="5"/>
  <c r="C449" i="5"/>
  <c r="B449" i="5"/>
  <c r="O448" i="5"/>
  <c r="N448" i="5"/>
  <c r="M448" i="5"/>
  <c r="L448" i="5"/>
  <c r="K448" i="5"/>
  <c r="J448" i="5"/>
  <c r="I448" i="5"/>
  <c r="H448" i="5"/>
  <c r="G448" i="5"/>
  <c r="F448" i="5"/>
  <c r="E448" i="5"/>
  <c r="D448" i="5"/>
  <c r="C448" i="5"/>
  <c r="B448" i="5"/>
  <c r="O444" i="5"/>
  <c r="N444" i="5"/>
  <c r="M444" i="5"/>
  <c r="L444" i="5"/>
  <c r="L445" i="5" s="1"/>
  <c r="K444" i="5"/>
  <c r="J444" i="5"/>
  <c r="I444" i="5"/>
  <c r="I445" i="5" s="1"/>
  <c r="H444" i="5"/>
  <c r="G444" i="5"/>
  <c r="G445" i="5" s="1"/>
  <c r="F444" i="5"/>
  <c r="E444" i="5"/>
  <c r="D444" i="5"/>
  <c r="C444" i="5"/>
  <c r="B444" i="5"/>
  <c r="O443" i="5"/>
  <c r="N443" i="5"/>
  <c r="M443" i="5"/>
  <c r="L443" i="5"/>
  <c r="K443" i="5"/>
  <c r="J443" i="5"/>
  <c r="I443" i="5"/>
  <c r="H443" i="5"/>
  <c r="G443" i="5"/>
  <c r="F443" i="5"/>
  <c r="E443" i="5"/>
  <c r="D443" i="5"/>
  <c r="C443" i="5"/>
  <c r="B443" i="5"/>
  <c r="O442" i="5"/>
  <c r="N442" i="5"/>
  <c r="M442" i="5"/>
  <c r="L442" i="5"/>
  <c r="K442" i="5"/>
  <c r="J442" i="5"/>
  <c r="I442" i="5"/>
  <c r="H442" i="5"/>
  <c r="G442" i="5"/>
  <c r="F442" i="5"/>
  <c r="E442" i="5"/>
  <c r="D442" i="5"/>
  <c r="C442" i="5"/>
  <c r="B442" i="5"/>
  <c r="O441" i="5"/>
  <c r="N441" i="5"/>
  <c r="M441" i="5"/>
  <c r="L441" i="5"/>
  <c r="K441" i="5"/>
  <c r="J441" i="5"/>
  <c r="I441" i="5"/>
  <c r="H441" i="5"/>
  <c r="G441" i="5"/>
  <c r="F441" i="5"/>
  <c r="E441" i="5"/>
  <c r="D441" i="5"/>
  <c r="C441" i="5"/>
  <c r="B441" i="5"/>
  <c r="O438" i="5"/>
  <c r="N438" i="5"/>
  <c r="M438" i="5"/>
  <c r="L438" i="5"/>
  <c r="K438" i="5"/>
  <c r="J438" i="5"/>
  <c r="I438" i="5"/>
  <c r="I439" i="5" s="1"/>
  <c r="H438" i="5"/>
  <c r="G438" i="5"/>
  <c r="G439" i="5" s="1"/>
  <c r="F438" i="5"/>
  <c r="E438" i="5"/>
  <c r="D438" i="5"/>
  <c r="C438" i="5"/>
  <c r="B438" i="5"/>
  <c r="O437" i="5"/>
  <c r="N437" i="5"/>
  <c r="M437" i="5"/>
  <c r="L437" i="5"/>
  <c r="K437" i="5"/>
  <c r="J437" i="5"/>
  <c r="I437" i="5"/>
  <c r="H437" i="5"/>
  <c r="G437" i="5"/>
  <c r="F437" i="5"/>
  <c r="E437" i="5"/>
  <c r="D437" i="5"/>
  <c r="C437" i="5"/>
  <c r="B437" i="5"/>
  <c r="O436" i="5"/>
  <c r="N436" i="5"/>
  <c r="M436" i="5"/>
  <c r="L436" i="5"/>
  <c r="K436" i="5"/>
  <c r="J436" i="5"/>
  <c r="I436" i="5"/>
  <c r="H436" i="5"/>
  <c r="G436" i="5"/>
  <c r="F436" i="5"/>
  <c r="E436" i="5"/>
  <c r="D436" i="5"/>
  <c r="C436" i="5"/>
  <c r="B436" i="5"/>
  <c r="O435" i="5"/>
  <c r="N435" i="5"/>
  <c r="M435" i="5"/>
  <c r="L435" i="5"/>
  <c r="K435" i="5"/>
  <c r="J435" i="5"/>
  <c r="I435" i="5"/>
  <c r="H435" i="5"/>
  <c r="G435" i="5"/>
  <c r="F435" i="5"/>
  <c r="E435" i="5"/>
  <c r="D435" i="5"/>
  <c r="C435" i="5"/>
  <c r="B435" i="5"/>
  <c r="O431" i="5"/>
  <c r="O425" i="5"/>
  <c r="O419" i="5"/>
  <c r="G415" i="5"/>
  <c r="D415" i="5"/>
  <c r="C415" i="5"/>
  <c r="O414" i="5"/>
  <c r="N414" i="5"/>
  <c r="M414" i="5"/>
  <c r="L414" i="5"/>
  <c r="L415" i="5" s="1"/>
  <c r="K414" i="5"/>
  <c r="J414" i="5"/>
  <c r="I414" i="5"/>
  <c r="I415" i="5" s="1"/>
  <c r="H414" i="5"/>
  <c r="G414" i="5"/>
  <c r="F414" i="5"/>
  <c r="F415" i="5" s="1"/>
  <c r="E414" i="5"/>
  <c r="E415" i="5" s="1"/>
  <c r="D414" i="5"/>
  <c r="C414" i="5"/>
  <c r="B414" i="5"/>
  <c r="O413" i="5"/>
  <c r="N413" i="5"/>
  <c r="M413" i="5"/>
  <c r="L413" i="5"/>
  <c r="K413" i="5"/>
  <c r="J413" i="5"/>
  <c r="I413" i="5"/>
  <c r="H413" i="5"/>
  <c r="G413" i="5"/>
  <c r="F413" i="5"/>
  <c r="E413" i="5"/>
  <c r="D413" i="5"/>
  <c r="C413" i="5"/>
  <c r="B413" i="5"/>
  <c r="O412" i="5"/>
  <c r="N412" i="5"/>
  <c r="M412" i="5"/>
  <c r="L412" i="5"/>
  <c r="K412" i="5"/>
  <c r="J412" i="5"/>
  <c r="I412" i="5"/>
  <c r="H412" i="5"/>
  <c r="G412" i="5"/>
  <c r="F412" i="5"/>
  <c r="E412" i="5"/>
  <c r="D412" i="5"/>
  <c r="C412" i="5"/>
  <c r="B412" i="5"/>
  <c r="O411" i="5"/>
  <c r="N411" i="5"/>
  <c r="M411" i="5"/>
  <c r="L411" i="5"/>
  <c r="K411" i="5"/>
  <c r="J411" i="5"/>
  <c r="I411" i="5"/>
  <c r="H411" i="5"/>
  <c r="G411" i="5"/>
  <c r="F411" i="5"/>
  <c r="E411" i="5"/>
  <c r="D411" i="5"/>
  <c r="C411" i="5"/>
  <c r="B411" i="5"/>
  <c r="N409" i="5"/>
  <c r="M409" i="5"/>
  <c r="G409" i="5"/>
  <c r="O408" i="5"/>
  <c r="O409" i="5" s="1"/>
  <c r="N408" i="5"/>
  <c r="M408" i="5"/>
  <c r="L408" i="5"/>
  <c r="L409" i="5" s="1"/>
  <c r="K408" i="5"/>
  <c r="K409" i="5" s="1"/>
  <c r="J408" i="5"/>
  <c r="J409" i="5" s="1"/>
  <c r="I408" i="5"/>
  <c r="I409" i="5" s="1"/>
  <c r="H408" i="5"/>
  <c r="G408" i="5"/>
  <c r="F408" i="5"/>
  <c r="E408" i="5"/>
  <c r="E409" i="5" s="1"/>
  <c r="D408" i="5"/>
  <c r="C408" i="5"/>
  <c r="C409" i="5" s="1"/>
  <c r="B408" i="5"/>
  <c r="O407" i="5"/>
  <c r="N407" i="5"/>
  <c r="M407" i="5"/>
  <c r="L407" i="5"/>
  <c r="K407" i="5"/>
  <c r="J407" i="5"/>
  <c r="I407" i="5"/>
  <c r="H407" i="5"/>
  <c r="G407" i="5"/>
  <c r="F407" i="5"/>
  <c r="E407" i="5"/>
  <c r="D407" i="5"/>
  <c r="C407" i="5"/>
  <c r="B407" i="5"/>
  <c r="O406" i="5"/>
  <c r="N406" i="5"/>
  <c r="M406" i="5"/>
  <c r="L406" i="5"/>
  <c r="K406" i="5"/>
  <c r="J406" i="5"/>
  <c r="I406" i="5"/>
  <c r="H406" i="5"/>
  <c r="G406" i="5"/>
  <c r="F406" i="5"/>
  <c r="E406" i="5"/>
  <c r="D406" i="5"/>
  <c r="C406" i="5"/>
  <c r="B406" i="5"/>
  <c r="O405" i="5"/>
  <c r="N405" i="5"/>
  <c r="M405" i="5"/>
  <c r="L405" i="5"/>
  <c r="K405" i="5"/>
  <c r="J405" i="5"/>
  <c r="I405" i="5"/>
  <c r="H405" i="5"/>
  <c r="G405" i="5"/>
  <c r="F405" i="5"/>
  <c r="E405" i="5"/>
  <c r="D405" i="5"/>
  <c r="C405" i="5"/>
  <c r="B405" i="5"/>
  <c r="O402" i="5"/>
  <c r="O415" i="5" s="1"/>
  <c r="N402" i="5"/>
  <c r="N385" i="5" s="1"/>
  <c r="M402" i="5"/>
  <c r="M445" i="5" s="1"/>
  <c r="L402" i="5"/>
  <c r="K402" i="5"/>
  <c r="J402" i="5"/>
  <c r="J452" i="5" s="1"/>
  <c r="I402" i="5"/>
  <c r="I458" i="5" s="1"/>
  <c r="H402" i="5"/>
  <c r="G402" i="5"/>
  <c r="G458" i="5" s="1"/>
  <c r="F402" i="5"/>
  <c r="E402" i="5"/>
  <c r="D402" i="5"/>
  <c r="D409" i="5" s="1"/>
  <c r="C402" i="5"/>
  <c r="B402" i="5"/>
  <c r="B409" i="5" s="1"/>
  <c r="O401" i="5"/>
  <c r="N401" i="5"/>
  <c r="M401" i="5"/>
  <c r="L401" i="5"/>
  <c r="K401" i="5"/>
  <c r="J401" i="5"/>
  <c r="I401" i="5"/>
  <c r="H401" i="5"/>
  <c r="G401" i="5"/>
  <c r="F401" i="5"/>
  <c r="E401" i="5"/>
  <c r="D401" i="5"/>
  <c r="C401" i="5"/>
  <c r="B401" i="5"/>
  <c r="O400" i="5"/>
  <c r="N400" i="5"/>
  <c r="M400" i="5"/>
  <c r="L400" i="5"/>
  <c r="K400" i="5"/>
  <c r="J400" i="5"/>
  <c r="I400" i="5"/>
  <c r="H400" i="5"/>
  <c r="G400" i="5"/>
  <c r="F400" i="5"/>
  <c r="E400" i="5"/>
  <c r="D400" i="5"/>
  <c r="C400" i="5"/>
  <c r="B400" i="5"/>
  <c r="O399" i="5"/>
  <c r="N399" i="5"/>
  <c r="M399" i="5"/>
  <c r="L399" i="5"/>
  <c r="K399" i="5"/>
  <c r="J399" i="5"/>
  <c r="I399" i="5"/>
  <c r="H399" i="5"/>
  <c r="G399" i="5"/>
  <c r="F399" i="5"/>
  <c r="E399" i="5"/>
  <c r="D399" i="5"/>
  <c r="C399" i="5"/>
  <c r="B399" i="5"/>
  <c r="O397" i="5"/>
  <c r="N397" i="5"/>
  <c r="L397" i="5"/>
  <c r="G397" i="5"/>
  <c r="F397" i="5"/>
  <c r="B397" i="5"/>
  <c r="O396" i="5"/>
  <c r="N396" i="5"/>
  <c r="M396" i="5"/>
  <c r="M397" i="5" s="1"/>
  <c r="L396" i="5"/>
  <c r="K396" i="5"/>
  <c r="K397" i="5" s="1"/>
  <c r="J396" i="5"/>
  <c r="I396" i="5"/>
  <c r="I397" i="5" s="1"/>
  <c r="H396" i="5"/>
  <c r="G396" i="5"/>
  <c r="F396" i="5"/>
  <c r="E396" i="5"/>
  <c r="E397" i="5" s="1"/>
  <c r="D396" i="5"/>
  <c r="D397" i="5" s="1"/>
  <c r="C396" i="5"/>
  <c r="C397" i="5" s="1"/>
  <c r="B396" i="5"/>
  <c r="O395" i="5"/>
  <c r="N395" i="5"/>
  <c r="M395" i="5"/>
  <c r="L395" i="5"/>
  <c r="K395" i="5"/>
  <c r="J395" i="5"/>
  <c r="I395" i="5"/>
  <c r="H395" i="5"/>
  <c r="G395" i="5"/>
  <c r="F395" i="5"/>
  <c r="E395" i="5"/>
  <c r="D395" i="5"/>
  <c r="C395" i="5"/>
  <c r="B395" i="5"/>
  <c r="O394" i="5"/>
  <c r="N394" i="5"/>
  <c r="M394" i="5"/>
  <c r="L394" i="5"/>
  <c r="K394" i="5"/>
  <c r="J394" i="5"/>
  <c r="I394" i="5"/>
  <c r="H394" i="5"/>
  <c r="G394" i="5"/>
  <c r="F394" i="5"/>
  <c r="E394" i="5"/>
  <c r="D394" i="5"/>
  <c r="C394" i="5"/>
  <c r="B394" i="5"/>
  <c r="O393" i="5"/>
  <c r="N393" i="5"/>
  <c r="M393" i="5"/>
  <c r="L393" i="5"/>
  <c r="K393" i="5"/>
  <c r="J393" i="5"/>
  <c r="I393" i="5"/>
  <c r="H393" i="5"/>
  <c r="G393" i="5"/>
  <c r="F393" i="5"/>
  <c r="E393" i="5"/>
  <c r="D393" i="5"/>
  <c r="C393" i="5"/>
  <c r="B393" i="5"/>
  <c r="L391" i="5"/>
  <c r="K391" i="5"/>
  <c r="I391" i="5"/>
  <c r="G391" i="5"/>
  <c r="D391" i="5"/>
  <c r="O390" i="5"/>
  <c r="O391" i="5" s="1"/>
  <c r="N390" i="5"/>
  <c r="N391" i="5" s="1"/>
  <c r="M390" i="5"/>
  <c r="M391" i="5" s="1"/>
  <c r="L390" i="5"/>
  <c r="K390" i="5"/>
  <c r="J390" i="5"/>
  <c r="J391" i="5" s="1"/>
  <c r="I390" i="5"/>
  <c r="H390" i="5"/>
  <c r="H391" i="5" s="1"/>
  <c r="G390" i="5"/>
  <c r="F390" i="5"/>
  <c r="F391" i="5" s="1"/>
  <c r="E390" i="5"/>
  <c r="E391" i="5" s="1"/>
  <c r="D390" i="5"/>
  <c r="C390" i="5"/>
  <c r="C391" i="5" s="1"/>
  <c r="B390" i="5"/>
  <c r="B391" i="5" s="1"/>
  <c r="O389" i="5"/>
  <c r="N389" i="5"/>
  <c r="M389" i="5"/>
  <c r="L389" i="5"/>
  <c r="K389" i="5"/>
  <c r="J389" i="5"/>
  <c r="I389" i="5"/>
  <c r="H389" i="5"/>
  <c r="G389" i="5"/>
  <c r="F389" i="5"/>
  <c r="E389" i="5"/>
  <c r="D389" i="5"/>
  <c r="C389" i="5"/>
  <c r="B389" i="5"/>
  <c r="O388" i="5"/>
  <c r="N388" i="5"/>
  <c r="M388" i="5"/>
  <c r="L388" i="5"/>
  <c r="K388" i="5"/>
  <c r="J388" i="5"/>
  <c r="I388" i="5"/>
  <c r="H388" i="5"/>
  <c r="G388" i="5"/>
  <c r="F388" i="5"/>
  <c r="E388" i="5"/>
  <c r="D388" i="5"/>
  <c r="C388" i="5"/>
  <c r="B388" i="5"/>
  <c r="O387" i="5"/>
  <c r="N387" i="5"/>
  <c r="M387" i="5"/>
  <c r="L387" i="5"/>
  <c r="K387" i="5"/>
  <c r="J387" i="5"/>
  <c r="I387" i="5"/>
  <c r="H387" i="5"/>
  <c r="G387" i="5"/>
  <c r="F387" i="5"/>
  <c r="E387" i="5"/>
  <c r="D387" i="5"/>
  <c r="C387" i="5"/>
  <c r="B387" i="5"/>
  <c r="J385" i="5"/>
  <c r="I385" i="5"/>
  <c r="G385" i="5"/>
  <c r="E385" i="5"/>
  <c r="D385" i="5"/>
  <c r="O384" i="5"/>
  <c r="O385" i="5" s="1"/>
  <c r="N384" i="5"/>
  <c r="M384" i="5"/>
  <c r="M385" i="5" s="1"/>
  <c r="L384" i="5"/>
  <c r="L385" i="5" s="1"/>
  <c r="K384" i="5"/>
  <c r="K385" i="5" s="1"/>
  <c r="J384" i="5"/>
  <c r="I384" i="5"/>
  <c r="H384" i="5"/>
  <c r="H385" i="5" s="1"/>
  <c r="G384" i="5"/>
  <c r="F384" i="5"/>
  <c r="F385" i="5" s="1"/>
  <c r="E384" i="5"/>
  <c r="D384" i="5"/>
  <c r="C384" i="5"/>
  <c r="C385" i="5" s="1"/>
  <c r="B384" i="5"/>
  <c r="O383" i="5"/>
  <c r="N383" i="5"/>
  <c r="M383" i="5"/>
  <c r="L383" i="5"/>
  <c r="K383" i="5"/>
  <c r="J383" i="5"/>
  <c r="I383" i="5"/>
  <c r="H383" i="5"/>
  <c r="G383" i="5"/>
  <c r="F383" i="5"/>
  <c r="E383" i="5"/>
  <c r="D383" i="5"/>
  <c r="C383" i="5"/>
  <c r="B383" i="5"/>
  <c r="O382" i="5"/>
  <c r="N382" i="5"/>
  <c r="M382" i="5"/>
  <c r="L382" i="5"/>
  <c r="K382" i="5"/>
  <c r="J382" i="5"/>
  <c r="I382" i="5"/>
  <c r="H382" i="5"/>
  <c r="G382" i="5"/>
  <c r="F382" i="5"/>
  <c r="E382" i="5"/>
  <c r="D382" i="5"/>
  <c r="C382" i="5"/>
  <c r="B382" i="5"/>
  <c r="O381" i="5"/>
  <c r="N381" i="5"/>
  <c r="M381" i="5"/>
  <c r="L381" i="5"/>
  <c r="K381" i="5"/>
  <c r="J381" i="5"/>
  <c r="I381" i="5"/>
  <c r="H381" i="5"/>
  <c r="G381" i="5"/>
  <c r="F381" i="5"/>
  <c r="E381" i="5"/>
  <c r="D381" i="5"/>
  <c r="C381" i="5"/>
  <c r="B381" i="5"/>
  <c r="O379" i="5"/>
  <c r="N379" i="5"/>
  <c r="L379" i="5"/>
  <c r="H379" i="5"/>
  <c r="C379" i="5"/>
  <c r="B379" i="5"/>
  <c r="O378" i="5"/>
  <c r="N378" i="5"/>
  <c r="M378" i="5"/>
  <c r="L378" i="5"/>
  <c r="K378" i="5"/>
  <c r="K379" i="5" s="1"/>
  <c r="J378" i="5"/>
  <c r="I378" i="5"/>
  <c r="H378" i="5"/>
  <c r="G378" i="5"/>
  <c r="F378" i="5"/>
  <c r="E378" i="5"/>
  <c r="D378" i="5"/>
  <c r="C378" i="5"/>
  <c r="B378" i="5"/>
  <c r="O377" i="5"/>
  <c r="N377" i="5"/>
  <c r="M377" i="5"/>
  <c r="L377" i="5"/>
  <c r="K377" i="5"/>
  <c r="J377" i="5"/>
  <c r="I377" i="5"/>
  <c r="H377" i="5"/>
  <c r="G377" i="5"/>
  <c r="F377" i="5"/>
  <c r="E377" i="5"/>
  <c r="D377" i="5"/>
  <c r="C377" i="5"/>
  <c r="B377" i="5"/>
  <c r="O376" i="5"/>
  <c r="N376" i="5"/>
  <c r="M376" i="5"/>
  <c r="L376" i="5"/>
  <c r="K376" i="5"/>
  <c r="J376" i="5"/>
  <c r="I376" i="5"/>
  <c r="H376" i="5"/>
  <c r="G376" i="5"/>
  <c r="F376" i="5"/>
  <c r="E376" i="5"/>
  <c r="D376" i="5"/>
  <c r="C376" i="5"/>
  <c r="B376" i="5"/>
  <c r="O375" i="5"/>
  <c r="N375" i="5"/>
  <c r="M375" i="5"/>
  <c r="L375" i="5"/>
  <c r="K375" i="5"/>
  <c r="J375" i="5"/>
  <c r="I375" i="5"/>
  <c r="H375" i="5"/>
  <c r="G375" i="5"/>
  <c r="F375" i="5"/>
  <c r="E375" i="5"/>
  <c r="D375" i="5"/>
  <c r="C375" i="5"/>
  <c r="B375" i="5"/>
  <c r="O373" i="5"/>
  <c r="M373" i="5"/>
  <c r="L373" i="5"/>
  <c r="I373" i="5"/>
  <c r="F373" i="5"/>
  <c r="C373" i="5"/>
  <c r="O372" i="5"/>
  <c r="N372" i="5"/>
  <c r="N373" i="5" s="1"/>
  <c r="M372" i="5"/>
  <c r="L372" i="5"/>
  <c r="K372" i="5"/>
  <c r="K373" i="5" s="1"/>
  <c r="J372" i="5"/>
  <c r="I372" i="5"/>
  <c r="H372" i="5"/>
  <c r="H373" i="5" s="1"/>
  <c r="G372" i="5"/>
  <c r="G373" i="5" s="1"/>
  <c r="F372" i="5"/>
  <c r="E372" i="5"/>
  <c r="E373" i="5" s="1"/>
  <c r="D372" i="5"/>
  <c r="D373" i="5" s="1"/>
  <c r="C372" i="5"/>
  <c r="B372" i="5"/>
  <c r="B373" i="5" s="1"/>
  <c r="O371" i="5"/>
  <c r="N371" i="5"/>
  <c r="M371" i="5"/>
  <c r="L371" i="5"/>
  <c r="K371" i="5"/>
  <c r="J371" i="5"/>
  <c r="I371" i="5"/>
  <c r="H371" i="5"/>
  <c r="G371" i="5"/>
  <c r="F371" i="5"/>
  <c r="E371" i="5"/>
  <c r="D371" i="5"/>
  <c r="C371" i="5"/>
  <c r="B371" i="5"/>
  <c r="O370" i="5"/>
  <c r="N370" i="5"/>
  <c r="M370" i="5"/>
  <c r="L370" i="5"/>
  <c r="K370" i="5"/>
  <c r="J370" i="5"/>
  <c r="I370" i="5"/>
  <c r="H370" i="5"/>
  <c r="G370" i="5"/>
  <c r="F370" i="5"/>
  <c r="E370" i="5"/>
  <c r="D370" i="5"/>
  <c r="C370" i="5"/>
  <c r="B370" i="5"/>
  <c r="O369" i="5"/>
  <c r="N369" i="5"/>
  <c r="M369" i="5"/>
  <c r="L369" i="5"/>
  <c r="K369" i="5"/>
  <c r="J369" i="5"/>
  <c r="I369" i="5"/>
  <c r="H369" i="5"/>
  <c r="G369" i="5"/>
  <c r="F369" i="5"/>
  <c r="E369" i="5"/>
  <c r="D369" i="5"/>
  <c r="C369" i="5"/>
  <c r="B369" i="5"/>
  <c r="M367" i="5"/>
  <c r="K367" i="5"/>
  <c r="I367" i="5"/>
  <c r="E367" i="5"/>
  <c r="D367" i="5"/>
  <c r="C367" i="5"/>
  <c r="O366" i="5"/>
  <c r="O367" i="5" s="1"/>
  <c r="N366" i="5"/>
  <c r="N367" i="5" s="1"/>
  <c r="M366" i="5"/>
  <c r="L366" i="5"/>
  <c r="L367" i="5" s="1"/>
  <c r="K366" i="5"/>
  <c r="J366" i="5"/>
  <c r="I366" i="5"/>
  <c r="H366" i="5"/>
  <c r="G366" i="5"/>
  <c r="G367" i="5" s="1"/>
  <c r="F366" i="5"/>
  <c r="F367" i="5" s="1"/>
  <c r="E366" i="5"/>
  <c r="D366" i="5"/>
  <c r="C366" i="5"/>
  <c r="B366" i="5"/>
  <c r="B367" i="5" s="1"/>
  <c r="O365" i="5"/>
  <c r="N365" i="5"/>
  <c r="M365" i="5"/>
  <c r="L365" i="5"/>
  <c r="K365" i="5"/>
  <c r="J365" i="5"/>
  <c r="I365" i="5"/>
  <c r="H365" i="5"/>
  <c r="G365" i="5"/>
  <c r="F365" i="5"/>
  <c r="E365" i="5"/>
  <c r="D365" i="5"/>
  <c r="C365" i="5"/>
  <c r="B365" i="5"/>
  <c r="O364" i="5"/>
  <c r="N364" i="5"/>
  <c r="M364" i="5"/>
  <c r="L364" i="5"/>
  <c r="K364" i="5"/>
  <c r="J364" i="5"/>
  <c r="I364" i="5"/>
  <c r="H364" i="5"/>
  <c r="G364" i="5"/>
  <c r="F364" i="5"/>
  <c r="E364" i="5"/>
  <c r="D364" i="5"/>
  <c r="C364" i="5"/>
  <c r="B364" i="5"/>
  <c r="O363" i="5"/>
  <c r="N363" i="5"/>
  <c r="M363" i="5"/>
  <c r="L363" i="5"/>
  <c r="K363" i="5"/>
  <c r="J363" i="5"/>
  <c r="I363" i="5"/>
  <c r="H363" i="5"/>
  <c r="G363" i="5"/>
  <c r="F363" i="5"/>
  <c r="E363" i="5"/>
  <c r="D363" i="5"/>
  <c r="C363" i="5"/>
  <c r="B363" i="5"/>
  <c r="O361" i="5"/>
  <c r="N361" i="5"/>
  <c r="K361" i="5"/>
  <c r="F361" i="5"/>
  <c r="E361" i="5"/>
  <c r="B361" i="5"/>
  <c r="O360" i="5"/>
  <c r="N360" i="5"/>
  <c r="M360" i="5"/>
  <c r="M361" i="5" s="1"/>
  <c r="L360" i="5"/>
  <c r="L361" i="5" s="1"/>
  <c r="K360" i="5"/>
  <c r="J360" i="5"/>
  <c r="J361" i="5" s="1"/>
  <c r="I360" i="5"/>
  <c r="I361" i="5" s="1"/>
  <c r="H360" i="5"/>
  <c r="G360" i="5"/>
  <c r="G361" i="5" s="1"/>
  <c r="F360" i="5"/>
  <c r="E360" i="5"/>
  <c r="D360" i="5"/>
  <c r="D361" i="5" s="1"/>
  <c r="C360" i="5"/>
  <c r="C361" i="5" s="1"/>
  <c r="B360" i="5"/>
  <c r="O359" i="5"/>
  <c r="N359" i="5"/>
  <c r="M359" i="5"/>
  <c r="L359" i="5"/>
  <c r="K359" i="5"/>
  <c r="J359" i="5"/>
  <c r="I359" i="5"/>
  <c r="H359" i="5"/>
  <c r="G359" i="5"/>
  <c r="F359" i="5"/>
  <c r="E359" i="5"/>
  <c r="D359" i="5"/>
  <c r="C359" i="5"/>
  <c r="B359" i="5"/>
  <c r="O358" i="5"/>
  <c r="N358" i="5"/>
  <c r="M358" i="5"/>
  <c r="L358" i="5"/>
  <c r="K358" i="5"/>
  <c r="J358" i="5"/>
  <c r="I358" i="5"/>
  <c r="H358" i="5"/>
  <c r="G358" i="5"/>
  <c r="F358" i="5"/>
  <c r="E358" i="5"/>
  <c r="D358" i="5"/>
  <c r="C358" i="5"/>
  <c r="B358" i="5"/>
  <c r="O357" i="5"/>
  <c r="N357" i="5"/>
  <c r="M357" i="5"/>
  <c r="L357" i="5"/>
  <c r="K357" i="5"/>
  <c r="J357" i="5"/>
  <c r="I357" i="5"/>
  <c r="H357" i="5"/>
  <c r="G357" i="5"/>
  <c r="F357" i="5"/>
  <c r="E357" i="5"/>
  <c r="D357" i="5"/>
  <c r="C357" i="5"/>
  <c r="B357" i="5"/>
  <c r="O355" i="5"/>
  <c r="L355" i="5"/>
  <c r="K355" i="5"/>
  <c r="F355" i="5"/>
  <c r="E355" i="5"/>
  <c r="D355" i="5"/>
  <c r="O354" i="5"/>
  <c r="N354" i="5"/>
  <c r="N355" i="5" s="1"/>
  <c r="M354" i="5"/>
  <c r="M355" i="5" s="1"/>
  <c r="L354" i="5"/>
  <c r="K354" i="5"/>
  <c r="J354" i="5"/>
  <c r="J355" i="5" s="1"/>
  <c r="I354" i="5"/>
  <c r="I355" i="5" s="1"/>
  <c r="H354" i="5"/>
  <c r="H355" i="5" s="1"/>
  <c r="G354" i="5"/>
  <c r="G355" i="5" s="1"/>
  <c r="F354" i="5"/>
  <c r="E354" i="5"/>
  <c r="D354" i="5"/>
  <c r="C354" i="5"/>
  <c r="C355" i="5" s="1"/>
  <c r="B354" i="5"/>
  <c r="B355" i="5" s="1"/>
  <c r="O353" i="5"/>
  <c r="N353" i="5"/>
  <c r="M353" i="5"/>
  <c r="L353" i="5"/>
  <c r="K353" i="5"/>
  <c r="J353" i="5"/>
  <c r="I353" i="5"/>
  <c r="H353" i="5"/>
  <c r="G353" i="5"/>
  <c r="F353" i="5"/>
  <c r="E353" i="5"/>
  <c r="D353" i="5"/>
  <c r="C353" i="5"/>
  <c r="B353" i="5"/>
  <c r="O352" i="5"/>
  <c r="N352" i="5"/>
  <c r="M352" i="5"/>
  <c r="L352" i="5"/>
  <c r="K352" i="5"/>
  <c r="J352" i="5"/>
  <c r="I352" i="5"/>
  <c r="H352" i="5"/>
  <c r="G352" i="5"/>
  <c r="F352" i="5"/>
  <c r="E352" i="5"/>
  <c r="D352" i="5"/>
  <c r="C352" i="5"/>
  <c r="B352" i="5"/>
  <c r="O351" i="5"/>
  <c r="N351" i="5"/>
  <c r="M351" i="5"/>
  <c r="L351" i="5"/>
  <c r="K351" i="5"/>
  <c r="J351" i="5"/>
  <c r="I351" i="5"/>
  <c r="H351" i="5"/>
  <c r="G351" i="5"/>
  <c r="F351" i="5"/>
  <c r="E351" i="5"/>
  <c r="D351" i="5"/>
  <c r="C351" i="5"/>
  <c r="B351" i="5"/>
  <c r="BL215" i="5"/>
  <c r="BJ215" i="5"/>
  <c r="BH215" i="5"/>
  <c r="BF215" i="5"/>
  <c r="BD215" i="5"/>
  <c r="BB215" i="5"/>
  <c r="B541" i="5" s="1"/>
  <c r="AZ215" i="5"/>
  <c r="B543" i="5" s="1"/>
  <c r="AV215" i="5"/>
  <c r="C543" i="5" s="1"/>
  <c r="AT215" i="5"/>
  <c r="D541" i="5" s="1"/>
  <c r="AR215" i="5"/>
  <c r="D543" i="5" s="1"/>
  <c r="AP215" i="5"/>
  <c r="E541" i="5" s="1"/>
  <c r="AN215" i="5"/>
  <c r="E543" i="5" s="1"/>
  <c r="AJ215" i="5"/>
  <c r="F543" i="5" s="1"/>
  <c r="AH215" i="5"/>
  <c r="G541" i="5" s="1"/>
  <c r="AF215" i="5"/>
  <c r="G543" i="5" s="1"/>
  <c r="AD215" i="5"/>
  <c r="H541" i="5" s="1"/>
  <c r="AB215" i="5"/>
  <c r="H543" i="5" s="1"/>
  <c r="X215" i="5"/>
  <c r="I543" i="5" s="1"/>
  <c r="V215" i="5"/>
  <c r="J541" i="5" s="1"/>
  <c r="T215" i="5"/>
  <c r="J543" i="5" s="1"/>
  <c r="R215" i="5"/>
  <c r="K541" i="5" s="1"/>
  <c r="P215" i="5"/>
  <c r="K543" i="5" s="1"/>
  <c r="L215" i="5"/>
  <c r="L543" i="5" s="1"/>
  <c r="J215" i="5"/>
  <c r="M541" i="5" s="1"/>
  <c r="H215" i="5"/>
  <c r="M543" i="5" s="1"/>
  <c r="F215" i="5"/>
  <c r="N541" i="5" s="1"/>
  <c r="D215" i="5"/>
  <c r="N543" i="5" s="1"/>
  <c r="B215" i="5"/>
  <c r="O541" i="5" s="1"/>
  <c r="BL213" i="5"/>
  <c r="BK213" i="5"/>
  <c r="BK215" i="5" s="1"/>
  <c r="BJ213" i="5"/>
  <c r="BI213" i="5"/>
  <c r="BI215" i="5" s="1"/>
  <c r="BH213" i="5"/>
  <c r="BG213" i="5"/>
  <c r="BG215" i="5" s="1"/>
  <c r="BF213" i="5"/>
  <c r="BE213" i="5"/>
  <c r="BE215" i="5" s="1"/>
  <c r="BD213" i="5"/>
  <c r="BC213" i="5"/>
  <c r="BC215" i="5" s="1"/>
  <c r="B540" i="5" s="1"/>
  <c r="BB213" i="5"/>
  <c r="BA213" i="5"/>
  <c r="BA215" i="5" s="1"/>
  <c r="B542" i="5" s="1"/>
  <c r="AZ213" i="5"/>
  <c r="AY213" i="5"/>
  <c r="AY215" i="5" s="1"/>
  <c r="C540" i="5" s="1"/>
  <c r="AX213" i="5"/>
  <c r="AX215" i="5" s="1"/>
  <c r="C541" i="5" s="1"/>
  <c r="AW213" i="5"/>
  <c r="AW215" i="5" s="1"/>
  <c r="C542" i="5" s="1"/>
  <c r="AV213" i="5"/>
  <c r="AU213" i="5"/>
  <c r="AU215" i="5" s="1"/>
  <c r="D540" i="5" s="1"/>
  <c r="D544" i="5" s="1"/>
  <c r="D545" i="5" s="1"/>
  <c r="AT213" i="5"/>
  <c r="AS213" i="5"/>
  <c r="AS215" i="5" s="1"/>
  <c r="D542" i="5" s="1"/>
  <c r="AR213" i="5"/>
  <c r="AQ213" i="5"/>
  <c r="AQ215" i="5" s="1"/>
  <c r="E540" i="5" s="1"/>
  <c r="AP213" i="5"/>
  <c r="AO213" i="5"/>
  <c r="AO215" i="5" s="1"/>
  <c r="E542" i="5" s="1"/>
  <c r="AN213" i="5"/>
  <c r="AM213" i="5"/>
  <c r="AM215" i="5" s="1"/>
  <c r="F540" i="5" s="1"/>
  <c r="AL213" i="5"/>
  <c r="AL215" i="5" s="1"/>
  <c r="F541" i="5" s="1"/>
  <c r="AK213" i="5"/>
  <c r="AK215" i="5" s="1"/>
  <c r="F542" i="5" s="1"/>
  <c r="AJ213" i="5"/>
  <c r="AI213" i="5"/>
  <c r="AI215" i="5" s="1"/>
  <c r="G540" i="5" s="1"/>
  <c r="G544" i="5" s="1"/>
  <c r="G545" i="5" s="1"/>
  <c r="AH213" i="5"/>
  <c r="AG213" i="5"/>
  <c r="AG215" i="5" s="1"/>
  <c r="G542" i="5" s="1"/>
  <c r="AF213" i="5"/>
  <c r="AE213" i="5"/>
  <c r="AE215" i="5" s="1"/>
  <c r="H540" i="5" s="1"/>
  <c r="AD213" i="5"/>
  <c r="AC213" i="5"/>
  <c r="AC215" i="5" s="1"/>
  <c r="H542" i="5" s="1"/>
  <c r="AB213" i="5"/>
  <c r="AA213" i="5"/>
  <c r="AA215" i="5" s="1"/>
  <c r="I540" i="5" s="1"/>
  <c r="Z213" i="5"/>
  <c r="Z215" i="5" s="1"/>
  <c r="I541" i="5" s="1"/>
  <c r="Y213" i="5"/>
  <c r="Y215" i="5" s="1"/>
  <c r="I542" i="5" s="1"/>
  <c r="X213" i="5"/>
  <c r="W213" i="5"/>
  <c r="W215" i="5" s="1"/>
  <c r="J540" i="5" s="1"/>
  <c r="J544" i="5" s="1"/>
  <c r="V213" i="5"/>
  <c r="U213" i="5"/>
  <c r="U215" i="5" s="1"/>
  <c r="J542" i="5" s="1"/>
  <c r="T213" i="5"/>
  <c r="S213" i="5"/>
  <c r="S215" i="5" s="1"/>
  <c r="K540" i="5" s="1"/>
  <c r="R213" i="5"/>
  <c r="Q213" i="5"/>
  <c r="Q215" i="5" s="1"/>
  <c r="K542" i="5" s="1"/>
  <c r="P213" i="5"/>
  <c r="O213" i="5"/>
  <c r="O215" i="5" s="1"/>
  <c r="L540" i="5" s="1"/>
  <c r="N213" i="5"/>
  <c r="N215" i="5" s="1"/>
  <c r="L541" i="5" s="1"/>
  <c r="M213" i="5"/>
  <c r="M215" i="5" s="1"/>
  <c r="L542" i="5" s="1"/>
  <c r="L213" i="5"/>
  <c r="K213" i="5"/>
  <c r="K215" i="5" s="1"/>
  <c r="M540" i="5" s="1"/>
  <c r="M544" i="5" s="1"/>
  <c r="J213" i="5"/>
  <c r="I213" i="5"/>
  <c r="I215" i="5" s="1"/>
  <c r="M542" i="5" s="1"/>
  <c r="H213" i="5"/>
  <c r="G213" i="5"/>
  <c r="G215" i="5" s="1"/>
  <c r="N540" i="5" s="1"/>
  <c r="F213" i="5"/>
  <c r="E213" i="5"/>
  <c r="E215" i="5" s="1"/>
  <c r="N542" i="5" s="1"/>
  <c r="D213" i="5"/>
  <c r="C213" i="5"/>
  <c r="C215" i="5" s="1"/>
  <c r="O540" i="5" s="1"/>
  <c r="B213" i="5"/>
  <c r="BH124" i="5"/>
  <c r="BB124" i="5"/>
  <c r="B424" i="5" s="1"/>
  <c r="AW124" i="5"/>
  <c r="C425" i="5" s="1"/>
  <c r="AV124" i="5"/>
  <c r="C426" i="5" s="1"/>
  <c r="C427" i="5" s="1"/>
  <c r="AP124" i="5"/>
  <c r="E424" i="5" s="1"/>
  <c r="AJ124" i="5"/>
  <c r="F426" i="5" s="1"/>
  <c r="F427" i="5" s="1"/>
  <c r="AE124" i="5"/>
  <c r="H423" i="5" s="1"/>
  <c r="AD124" i="5"/>
  <c r="H424" i="5" s="1"/>
  <c r="X124" i="5"/>
  <c r="I426" i="5" s="1"/>
  <c r="I427" i="5" s="1"/>
  <c r="R124" i="5"/>
  <c r="K424" i="5" s="1"/>
  <c r="M124" i="5"/>
  <c r="L425" i="5" s="1"/>
  <c r="L124" i="5"/>
  <c r="L426" i="5" s="1"/>
  <c r="L427" i="5" s="1"/>
  <c r="F124" i="5"/>
  <c r="N424" i="5" s="1"/>
  <c r="BK123" i="5"/>
  <c r="BJ123" i="5"/>
  <c r="BI123" i="5"/>
  <c r="BH123" i="5"/>
  <c r="BH125" i="5" s="1"/>
  <c r="BG123" i="5"/>
  <c r="BF123" i="5"/>
  <c r="BE123" i="5"/>
  <c r="BD123" i="5"/>
  <c r="BD125" i="5" s="1"/>
  <c r="BC123" i="5"/>
  <c r="B417" i="5" s="1"/>
  <c r="BA123" i="5"/>
  <c r="B419" i="5" s="1"/>
  <c r="AO123" i="5"/>
  <c r="E419" i="5" s="1"/>
  <c r="AF123" i="5"/>
  <c r="T123" i="5"/>
  <c r="BK122" i="5"/>
  <c r="BK124" i="5" s="1"/>
  <c r="BK125" i="5" s="1"/>
  <c r="BJ122" i="5"/>
  <c r="BJ124" i="5" s="1"/>
  <c r="BI122" i="5"/>
  <c r="BI124" i="5" s="1"/>
  <c r="BH122" i="5"/>
  <c r="BG122" i="5"/>
  <c r="BG124" i="5" s="1"/>
  <c r="BF122" i="5"/>
  <c r="BF124" i="5" s="1"/>
  <c r="BF125" i="5" s="1"/>
  <c r="BE122" i="5"/>
  <c r="BE124" i="5" s="1"/>
  <c r="BD122" i="5"/>
  <c r="BD124" i="5" s="1"/>
  <c r="BC122" i="5"/>
  <c r="BC124" i="5" s="1"/>
  <c r="BB122" i="5"/>
  <c r="BA122" i="5"/>
  <c r="BA124" i="5" s="1"/>
  <c r="B425" i="5" s="1"/>
  <c r="AZ122" i="5"/>
  <c r="AZ124" i="5" s="1"/>
  <c r="B426" i="5" s="1"/>
  <c r="B427" i="5" s="1"/>
  <c r="AY122" i="5"/>
  <c r="AY124" i="5" s="1"/>
  <c r="C423" i="5" s="1"/>
  <c r="AX122" i="5"/>
  <c r="AX124" i="5" s="1"/>
  <c r="C424" i="5" s="1"/>
  <c r="AW122" i="5"/>
  <c r="AV122" i="5"/>
  <c r="AU122" i="5"/>
  <c r="AU124" i="5" s="1"/>
  <c r="D423" i="5" s="1"/>
  <c r="AT122" i="5"/>
  <c r="AT124" i="5" s="1"/>
  <c r="D424" i="5" s="1"/>
  <c r="AS122" i="5"/>
  <c r="AS124" i="5" s="1"/>
  <c r="D425" i="5" s="1"/>
  <c r="AR122" i="5"/>
  <c r="AR124" i="5" s="1"/>
  <c r="D426" i="5" s="1"/>
  <c r="D427" i="5" s="1"/>
  <c r="AQ122" i="5"/>
  <c r="AQ124" i="5" s="1"/>
  <c r="E423" i="5" s="1"/>
  <c r="AP122" i="5"/>
  <c r="AO122" i="5"/>
  <c r="AO124" i="5" s="1"/>
  <c r="E425" i="5" s="1"/>
  <c r="AN122" i="5"/>
  <c r="AN124" i="5" s="1"/>
  <c r="E426" i="5" s="1"/>
  <c r="E427" i="5" s="1"/>
  <c r="AM122" i="5"/>
  <c r="AM124" i="5" s="1"/>
  <c r="F423" i="5" s="1"/>
  <c r="AL122" i="5"/>
  <c r="AL124" i="5" s="1"/>
  <c r="F424" i="5" s="1"/>
  <c r="AK122" i="5"/>
  <c r="AK124" i="5" s="1"/>
  <c r="F425" i="5" s="1"/>
  <c r="AJ122" i="5"/>
  <c r="AI122" i="5"/>
  <c r="AI124" i="5" s="1"/>
  <c r="G423" i="5" s="1"/>
  <c r="AH122" i="5"/>
  <c r="AH124" i="5" s="1"/>
  <c r="G424" i="5" s="1"/>
  <c r="AG122" i="5"/>
  <c r="AG124" i="5" s="1"/>
  <c r="G425" i="5" s="1"/>
  <c r="AF122" i="5"/>
  <c r="AF124" i="5" s="1"/>
  <c r="G426" i="5" s="1"/>
  <c r="G427" i="5" s="1"/>
  <c r="AE122" i="5"/>
  <c r="AD122" i="5"/>
  <c r="AC122" i="5"/>
  <c r="AC124" i="5" s="1"/>
  <c r="H425" i="5" s="1"/>
  <c r="AB122" i="5"/>
  <c r="AB124" i="5" s="1"/>
  <c r="H426" i="5" s="1"/>
  <c r="H427" i="5" s="1"/>
  <c r="AA122" i="5"/>
  <c r="AA124" i="5" s="1"/>
  <c r="I423" i="5" s="1"/>
  <c r="Z122" i="5"/>
  <c r="Z124" i="5" s="1"/>
  <c r="I424" i="5" s="1"/>
  <c r="Y122" i="5"/>
  <c r="Y124" i="5" s="1"/>
  <c r="I425" i="5" s="1"/>
  <c r="X122" i="5"/>
  <c r="W122" i="5"/>
  <c r="W124" i="5" s="1"/>
  <c r="J423" i="5" s="1"/>
  <c r="V122" i="5"/>
  <c r="V124" i="5" s="1"/>
  <c r="J424" i="5" s="1"/>
  <c r="U122" i="5"/>
  <c r="U124" i="5" s="1"/>
  <c r="J425" i="5" s="1"/>
  <c r="T122" i="5"/>
  <c r="T124" i="5" s="1"/>
  <c r="J426" i="5" s="1"/>
  <c r="J427" i="5" s="1"/>
  <c r="S122" i="5"/>
  <c r="S124" i="5" s="1"/>
  <c r="K423" i="5" s="1"/>
  <c r="R122" i="5"/>
  <c r="Q122" i="5"/>
  <c r="Q124" i="5" s="1"/>
  <c r="K425" i="5" s="1"/>
  <c r="P122" i="5"/>
  <c r="P124" i="5" s="1"/>
  <c r="K426" i="5" s="1"/>
  <c r="K427" i="5" s="1"/>
  <c r="O122" i="5"/>
  <c r="O124" i="5" s="1"/>
  <c r="L423" i="5" s="1"/>
  <c r="N122" i="5"/>
  <c r="N124" i="5" s="1"/>
  <c r="L424" i="5" s="1"/>
  <c r="M122" i="5"/>
  <c r="L122" i="5"/>
  <c r="K122" i="5"/>
  <c r="K124" i="5" s="1"/>
  <c r="M423" i="5" s="1"/>
  <c r="J122" i="5"/>
  <c r="J124" i="5" s="1"/>
  <c r="M424" i="5" s="1"/>
  <c r="I122" i="5"/>
  <c r="I124" i="5" s="1"/>
  <c r="M425" i="5" s="1"/>
  <c r="H122" i="5"/>
  <c r="H124" i="5" s="1"/>
  <c r="M426" i="5" s="1"/>
  <c r="M427" i="5" s="1"/>
  <c r="G122" i="5"/>
  <c r="G124" i="5" s="1"/>
  <c r="N423" i="5" s="1"/>
  <c r="F122" i="5"/>
  <c r="E122" i="5"/>
  <c r="E124" i="5" s="1"/>
  <c r="N425" i="5" s="1"/>
  <c r="D122" i="5"/>
  <c r="D124" i="5" s="1"/>
  <c r="N426" i="5" s="1"/>
  <c r="N427" i="5" s="1"/>
  <c r="C122" i="5"/>
  <c r="C124" i="5" s="1"/>
  <c r="O423" i="5" s="1"/>
  <c r="B122" i="5"/>
  <c r="B124" i="5" s="1"/>
  <c r="BK121" i="5"/>
  <c r="BJ121" i="5"/>
  <c r="BI121" i="5"/>
  <c r="BH121" i="5"/>
  <c r="BG121" i="5"/>
  <c r="BF121" i="5"/>
  <c r="BE121" i="5"/>
  <c r="BD121" i="5"/>
  <c r="BC121" i="5"/>
  <c r="BB121" i="5"/>
  <c r="BA121" i="5"/>
  <c r="AZ121" i="5"/>
  <c r="AY121" i="5"/>
  <c r="AX121" i="5"/>
  <c r="AW121" i="5"/>
  <c r="AW123" i="5" s="1"/>
  <c r="AV121" i="5"/>
  <c r="AU121" i="5"/>
  <c r="AT121" i="5"/>
  <c r="AS121" i="5"/>
  <c r="AR121" i="5"/>
  <c r="AQ121" i="5"/>
  <c r="AQ123" i="5" s="1"/>
  <c r="AP121" i="5"/>
  <c r="AO121" i="5"/>
  <c r="AN121" i="5"/>
  <c r="AM121" i="5"/>
  <c r="AL121" i="5"/>
  <c r="AK121" i="5"/>
  <c r="AJ121" i="5"/>
  <c r="AI121" i="5"/>
  <c r="AH121" i="5"/>
  <c r="AG121" i="5"/>
  <c r="AF121" i="5"/>
  <c r="AE121" i="5"/>
  <c r="AD121" i="5"/>
  <c r="AC121" i="5"/>
  <c r="AB121" i="5"/>
  <c r="AA121" i="5"/>
  <c r="Z121" i="5"/>
  <c r="Y121" i="5"/>
  <c r="Y123" i="5" s="1"/>
  <c r="X121" i="5"/>
  <c r="W121" i="5"/>
  <c r="V121" i="5"/>
  <c r="U121" i="5"/>
  <c r="T121" i="5"/>
  <c r="S121" i="5"/>
  <c r="S123" i="5" s="1"/>
  <c r="R121" i="5"/>
  <c r="Q121" i="5"/>
  <c r="P121" i="5"/>
  <c r="O121" i="5"/>
  <c r="N121" i="5"/>
  <c r="M121" i="5"/>
  <c r="L121" i="5"/>
  <c r="K121" i="5"/>
  <c r="K123" i="5" s="1"/>
  <c r="J121" i="5"/>
  <c r="I121" i="5"/>
  <c r="H121" i="5"/>
  <c r="G121" i="5"/>
  <c r="F121" i="5"/>
  <c r="E121" i="5"/>
  <c r="D121" i="5"/>
  <c r="C121" i="5"/>
  <c r="B121" i="5" a="1"/>
  <c r="B121" i="5"/>
  <c r="BK120" i="5"/>
  <c r="BJ120" i="5"/>
  <c r="BI120" i="5"/>
  <c r="BH120" i="5"/>
  <c r="BG120" i="5"/>
  <c r="BF120" i="5"/>
  <c r="BE120" i="5"/>
  <c r="BD120" i="5"/>
  <c r="BC120" i="5"/>
  <c r="BB120" i="5"/>
  <c r="BA120" i="5"/>
  <c r="AZ120" i="5"/>
  <c r="AY120" i="5"/>
  <c r="AX120" i="5"/>
  <c r="AW120" i="5"/>
  <c r="AV120" i="5"/>
  <c r="AU120" i="5"/>
  <c r="AT120" i="5"/>
  <c r="AS120" i="5"/>
  <c r="AR120" i="5"/>
  <c r="AR123" i="5" s="1"/>
  <c r="AQ120" i="5"/>
  <c r="AP120" i="5"/>
  <c r="AO120" i="5"/>
  <c r="AN120" i="5"/>
  <c r="AM120" i="5"/>
  <c r="AM123" i="5" s="1"/>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H123" i="5" s="1"/>
  <c r="G120" i="5"/>
  <c r="F120" i="5"/>
  <c r="E120" i="5"/>
  <c r="D120" i="5"/>
  <c r="C120" i="5"/>
  <c r="B120" i="5" a="1"/>
  <c r="B120" i="5" s="1"/>
  <c r="BK119" i="5"/>
  <c r="BJ119" i="5"/>
  <c r="BI119" i="5"/>
  <c r="BH119" i="5"/>
  <c r="BG119" i="5"/>
  <c r="BF119" i="5"/>
  <c r="BE119" i="5"/>
  <c r="BD119" i="5"/>
  <c r="BC119" i="5"/>
  <c r="BB119" i="5"/>
  <c r="BB123" i="5" s="1"/>
  <c r="BA119" i="5"/>
  <c r="AZ119" i="5"/>
  <c r="AZ123" i="5" s="1"/>
  <c r="AY119" i="5"/>
  <c r="AY123" i="5" s="1"/>
  <c r="AX119" i="5"/>
  <c r="AW119" i="5"/>
  <c r="AV119" i="5"/>
  <c r="AV123" i="5" s="1"/>
  <c r="AU119" i="5"/>
  <c r="AT119" i="5"/>
  <c r="AT123" i="5" s="1"/>
  <c r="AS119" i="5"/>
  <c r="AS123" i="5" s="1"/>
  <c r="AR119" i="5"/>
  <c r="AQ119" i="5"/>
  <c r="AP119" i="5"/>
  <c r="AP123" i="5" s="1"/>
  <c r="AO119" i="5"/>
  <c r="AN119" i="5"/>
  <c r="AN123" i="5" s="1"/>
  <c r="AM119" i="5"/>
  <c r="AL119" i="5"/>
  <c r="AK119" i="5"/>
  <c r="AK123" i="5" s="1"/>
  <c r="AJ119" i="5"/>
  <c r="AJ123" i="5" s="1"/>
  <c r="AI119" i="5"/>
  <c r="AH119" i="5"/>
  <c r="AH123" i="5" s="1"/>
  <c r="AG119" i="5"/>
  <c r="AG123" i="5" s="1"/>
  <c r="AF119" i="5"/>
  <c r="AE119" i="5"/>
  <c r="AE123" i="5" s="1"/>
  <c r="AD119" i="5"/>
  <c r="AD123" i="5" s="1"/>
  <c r="AC119" i="5"/>
  <c r="AC123" i="5" s="1"/>
  <c r="AB119" i="5"/>
  <c r="AB123" i="5" s="1"/>
  <c r="AA119" i="5"/>
  <c r="AA123" i="5" s="1"/>
  <c r="Z119" i="5"/>
  <c r="Y119" i="5"/>
  <c r="X119" i="5"/>
  <c r="X123" i="5" s="1"/>
  <c r="W119" i="5"/>
  <c r="V119" i="5"/>
  <c r="V123" i="5" s="1"/>
  <c r="U119" i="5"/>
  <c r="U123" i="5" s="1"/>
  <c r="T119" i="5"/>
  <c r="S119" i="5"/>
  <c r="R119" i="5"/>
  <c r="R123" i="5" s="1"/>
  <c r="Q119" i="5"/>
  <c r="Q123" i="5" s="1"/>
  <c r="P119" i="5"/>
  <c r="P123" i="5" s="1"/>
  <c r="O119" i="5"/>
  <c r="O123" i="5" s="1"/>
  <c r="N119" i="5"/>
  <c r="M119" i="5"/>
  <c r="M123" i="5" s="1"/>
  <c r="L119" i="5"/>
  <c r="L123" i="5" s="1"/>
  <c r="K119" i="5"/>
  <c r="J119" i="5"/>
  <c r="J123" i="5" s="1"/>
  <c r="I119" i="5"/>
  <c r="I123" i="5" s="1"/>
  <c r="H119" i="5"/>
  <c r="G119" i="5"/>
  <c r="G123" i="5" s="1"/>
  <c r="F119" i="5"/>
  <c r="F123" i="5" s="1"/>
  <c r="E119" i="5"/>
  <c r="E123" i="5" s="1"/>
  <c r="D119" i="5"/>
  <c r="D123" i="5" s="1"/>
  <c r="C119" i="5"/>
  <c r="C123" i="5" s="1"/>
  <c r="B119" i="5" a="1"/>
  <c r="B119" i="5" s="1"/>
  <c r="M669" i="4"/>
  <c r="O668" i="4"/>
  <c r="N668" i="4"/>
  <c r="N669" i="4" s="1"/>
  <c r="N671" i="4" s="1"/>
  <c r="L665" i="4"/>
  <c r="M664" i="4"/>
  <c r="M665" i="4" s="1"/>
  <c r="K661" i="4"/>
  <c r="L660" i="4"/>
  <c r="M660" i="4" s="1"/>
  <c r="N660" i="4" s="1"/>
  <c r="J657" i="4"/>
  <c r="K656" i="4"/>
  <c r="I653" i="4"/>
  <c r="J652" i="4"/>
  <c r="H649" i="4"/>
  <c r="I648" i="4"/>
  <c r="J648" i="4" s="1"/>
  <c r="J645" i="4"/>
  <c r="G645" i="4"/>
  <c r="H644" i="4"/>
  <c r="I644" i="4" s="1"/>
  <c r="J644" i="4" s="1"/>
  <c r="K644" i="4" s="1"/>
  <c r="K645" i="4" s="1"/>
  <c r="K647" i="4" s="1"/>
  <c r="F641" i="4"/>
  <c r="G640" i="4"/>
  <c r="H640" i="4" s="1"/>
  <c r="F637" i="4"/>
  <c r="E637" i="4"/>
  <c r="H636" i="4"/>
  <c r="G636" i="4"/>
  <c r="G637" i="4" s="1"/>
  <c r="G639" i="4" s="1"/>
  <c r="F636" i="4"/>
  <c r="E633" i="4"/>
  <c r="D633" i="4"/>
  <c r="F632" i="4"/>
  <c r="E632" i="4"/>
  <c r="E629" i="4"/>
  <c r="C629" i="4"/>
  <c r="E628" i="4"/>
  <c r="F628" i="4" s="1"/>
  <c r="D628" i="4"/>
  <c r="D629" i="4" s="1"/>
  <c r="D627" i="4"/>
  <c r="F625" i="4"/>
  <c r="F627" i="4" s="1"/>
  <c r="D625" i="4"/>
  <c r="C625" i="4"/>
  <c r="C627" i="4" s="1"/>
  <c r="B625" i="4"/>
  <c r="F624" i="4"/>
  <c r="G624" i="4" s="1"/>
  <c r="G625" i="4" s="1"/>
  <c r="G627" i="4" s="1"/>
  <c r="E624" i="4"/>
  <c r="E625" i="4" s="1"/>
  <c r="E627" i="4" s="1"/>
  <c r="C624" i="4"/>
  <c r="D624" i="4" s="1"/>
  <c r="N621" i="4"/>
  <c r="O617" i="4"/>
  <c r="O614" i="4"/>
  <c r="L609" i="4"/>
  <c r="H609" i="4"/>
  <c r="F609" i="4"/>
  <c r="N608" i="4"/>
  <c r="M608" i="4"/>
  <c r="L608" i="4"/>
  <c r="K608" i="4"/>
  <c r="J608" i="4"/>
  <c r="I608" i="4"/>
  <c r="H608" i="4"/>
  <c r="G608" i="4"/>
  <c r="F608" i="4"/>
  <c r="E608" i="4"/>
  <c r="D608" i="4"/>
  <c r="C608" i="4"/>
  <c r="B608" i="4"/>
  <c r="N606" i="4"/>
  <c r="M606" i="4"/>
  <c r="L606" i="4"/>
  <c r="K606" i="4"/>
  <c r="J606" i="4"/>
  <c r="I606" i="4"/>
  <c r="H606" i="4"/>
  <c r="G606" i="4"/>
  <c r="F606" i="4"/>
  <c r="E606" i="4"/>
  <c r="D606" i="4"/>
  <c r="C606" i="4"/>
  <c r="B606" i="4"/>
  <c r="L603" i="4"/>
  <c r="O602" i="4"/>
  <c r="H602" i="4"/>
  <c r="F602" i="4"/>
  <c r="N598" i="4"/>
  <c r="H598" i="4"/>
  <c r="O592" i="4"/>
  <c r="N592" i="4"/>
  <c r="M592" i="4"/>
  <c r="L592" i="4"/>
  <c r="K592" i="4"/>
  <c r="J592" i="4"/>
  <c r="I592" i="4"/>
  <c r="H592" i="4"/>
  <c r="G592" i="4"/>
  <c r="F592" i="4"/>
  <c r="E592" i="4"/>
  <c r="D592" i="4"/>
  <c r="C592" i="4"/>
  <c r="B592" i="4"/>
  <c r="O591" i="4"/>
  <c r="N591" i="4"/>
  <c r="M591" i="4"/>
  <c r="L591" i="4"/>
  <c r="K591" i="4"/>
  <c r="J591" i="4"/>
  <c r="I591" i="4"/>
  <c r="H591" i="4"/>
  <c r="G591" i="4"/>
  <c r="F591" i="4"/>
  <c r="E591" i="4"/>
  <c r="D591" i="4"/>
  <c r="C591" i="4"/>
  <c r="B591" i="4"/>
  <c r="O590" i="4"/>
  <c r="N590" i="4"/>
  <c r="M590" i="4"/>
  <c r="L590" i="4"/>
  <c r="K590" i="4"/>
  <c r="J590" i="4"/>
  <c r="I590" i="4"/>
  <c r="H590" i="4"/>
  <c r="G590" i="4"/>
  <c r="F590" i="4"/>
  <c r="E590" i="4"/>
  <c r="D590" i="4"/>
  <c r="C590" i="4"/>
  <c r="B590" i="4"/>
  <c r="O589" i="4"/>
  <c r="N589" i="4"/>
  <c r="M589" i="4"/>
  <c r="L589" i="4"/>
  <c r="K589" i="4"/>
  <c r="J589" i="4"/>
  <c r="I589" i="4"/>
  <c r="H589" i="4"/>
  <c r="G589" i="4"/>
  <c r="F589" i="4"/>
  <c r="E589" i="4"/>
  <c r="D589" i="4"/>
  <c r="C589" i="4"/>
  <c r="B589" i="4"/>
  <c r="O587" i="4"/>
  <c r="N587" i="4"/>
  <c r="M587" i="4"/>
  <c r="L587" i="4"/>
  <c r="K587" i="4"/>
  <c r="J587" i="4"/>
  <c r="I587" i="4"/>
  <c r="H587" i="4"/>
  <c r="G587" i="4"/>
  <c r="F587" i="4"/>
  <c r="E587" i="4"/>
  <c r="D587" i="4"/>
  <c r="C587" i="4"/>
  <c r="B587" i="4"/>
  <c r="O586" i="4"/>
  <c r="N586" i="4"/>
  <c r="M586" i="4"/>
  <c r="L586" i="4"/>
  <c r="K586" i="4"/>
  <c r="J586" i="4"/>
  <c r="I586" i="4"/>
  <c r="H586" i="4"/>
  <c r="G586" i="4"/>
  <c r="F586" i="4"/>
  <c r="E586" i="4"/>
  <c r="D586" i="4"/>
  <c r="C586" i="4"/>
  <c r="B586" i="4"/>
  <c r="O585" i="4"/>
  <c r="N585" i="4"/>
  <c r="M585" i="4"/>
  <c r="L585" i="4"/>
  <c r="K585" i="4"/>
  <c r="J585" i="4"/>
  <c r="I585" i="4"/>
  <c r="H585" i="4"/>
  <c r="G585" i="4"/>
  <c r="F585" i="4"/>
  <c r="E585" i="4"/>
  <c r="D585" i="4"/>
  <c r="C585" i="4"/>
  <c r="B585" i="4"/>
  <c r="O584" i="4"/>
  <c r="N584" i="4"/>
  <c r="M584" i="4"/>
  <c r="L584" i="4"/>
  <c r="K584" i="4"/>
  <c r="J584" i="4"/>
  <c r="I584" i="4"/>
  <c r="H584" i="4"/>
  <c r="G584" i="4"/>
  <c r="F584" i="4"/>
  <c r="E584" i="4"/>
  <c r="D584" i="4"/>
  <c r="C584" i="4"/>
  <c r="B584" i="4"/>
  <c r="O582" i="4"/>
  <c r="N582" i="4"/>
  <c r="M582" i="4"/>
  <c r="L582" i="4"/>
  <c r="K582" i="4"/>
  <c r="J582" i="4"/>
  <c r="I582" i="4"/>
  <c r="H582" i="4"/>
  <c r="G582" i="4"/>
  <c r="F582" i="4"/>
  <c r="E582" i="4"/>
  <c r="D582" i="4"/>
  <c r="C582" i="4"/>
  <c r="B582" i="4"/>
  <c r="O581" i="4"/>
  <c r="N581" i="4"/>
  <c r="M581" i="4"/>
  <c r="L581" i="4"/>
  <c r="K581" i="4"/>
  <c r="J581" i="4"/>
  <c r="I581" i="4"/>
  <c r="H581" i="4"/>
  <c r="G581" i="4"/>
  <c r="F581" i="4"/>
  <c r="E581" i="4"/>
  <c r="D581" i="4"/>
  <c r="C581" i="4"/>
  <c r="B581" i="4"/>
  <c r="O580" i="4"/>
  <c r="N580" i="4"/>
  <c r="M580" i="4"/>
  <c r="L580" i="4"/>
  <c r="K580" i="4"/>
  <c r="J580" i="4"/>
  <c r="I580" i="4"/>
  <c r="H580" i="4"/>
  <c r="G580" i="4"/>
  <c r="F580" i="4"/>
  <c r="E580" i="4"/>
  <c r="D580" i="4"/>
  <c r="C580" i="4"/>
  <c r="B580" i="4"/>
  <c r="O579" i="4"/>
  <c r="N579" i="4"/>
  <c r="M579" i="4"/>
  <c r="L579" i="4"/>
  <c r="K579" i="4"/>
  <c r="J579" i="4"/>
  <c r="I579" i="4"/>
  <c r="H579" i="4"/>
  <c r="G579" i="4"/>
  <c r="F579" i="4"/>
  <c r="E579" i="4"/>
  <c r="D579" i="4"/>
  <c r="C579" i="4"/>
  <c r="B579" i="4"/>
  <c r="O577" i="4"/>
  <c r="N577" i="4"/>
  <c r="M577" i="4"/>
  <c r="L577" i="4"/>
  <c r="K577" i="4"/>
  <c r="J577" i="4"/>
  <c r="I577" i="4"/>
  <c r="H577" i="4"/>
  <c r="G577" i="4"/>
  <c r="F577" i="4"/>
  <c r="E577" i="4"/>
  <c r="D577" i="4"/>
  <c r="C577" i="4"/>
  <c r="B577" i="4"/>
  <c r="O576" i="4"/>
  <c r="N576" i="4"/>
  <c r="M576" i="4"/>
  <c r="L576" i="4"/>
  <c r="K576" i="4"/>
  <c r="J576" i="4"/>
  <c r="I576" i="4"/>
  <c r="H576" i="4"/>
  <c r="G576" i="4"/>
  <c r="F576" i="4"/>
  <c r="E576" i="4"/>
  <c r="E570" i="4" s="1"/>
  <c r="D576" i="4"/>
  <c r="C576" i="4"/>
  <c r="B576" i="4"/>
  <c r="O575" i="4"/>
  <c r="N575" i="4"/>
  <c r="M575" i="4"/>
  <c r="L575" i="4"/>
  <c r="K575" i="4"/>
  <c r="J575" i="4"/>
  <c r="J569" i="4" s="1"/>
  <c r="I575" i="4"/>
  <c r="H575" i="4"/>
  <c r="G575" i="4"/>
  <c r="G569" i="4" s="1"/>
  <c r="F575" i="4"/>
  <c r="E575" i="4"/>
  <c r="D575" i="4"/>
  <c r="C575" i="4"/>
  <c r="B575" i="4"/>
  <c r="O574" i="4"/>
  <c r="N574" i="4"/>
  <c r="M574" i="4"/>
  <c r="L574" i="4"/>
  <c r="L568" i="4" s="1"/>
  <c r="K574" i="4"/>
  <c r="J574" i="4"/>
  <c r="I574" i="4"/>
  <c r="I568" i="4" s="1"/>
  <c r="H574" i="4"/>
  <c r="G574" i="4"/>
  <c r="F574" i="4"/>
  <c r="E574" i="4"/>
  <c r="D574" i="4"/>
  <c r="C574" i="4"/>
  <c r="B574" i="4"/>
  <c r="O571" i="4"/>
  <c r="N571" i="4"/>
  <c r="L571" i="4"/>
  <c r="K571" i="4"/>
  <c r="J571" i="4"/>
  <c r="F571" i="4"/>
  <c r="E571" i="4"/>
  <c r="C571" i="4"/>
  <c r="N570" i="4"/>
  <c r="M570" i="4"/>
  <c r="H570" i="4"/>
  <c r="G570" i="4"/>
  <c r="B570" i="4"/>
  <c r="O569" i="4"/>
  <c r="I569" i="4"/>
  <c r="H569" i="4"/>
  <c r="F569" i="4"/>
  <c r="D569" i="4"/>
  <c r="C569" i="4"/>
  <c r="K568" i="4"/>
  <c r="F568" i="4"/>
  <c r="E568" i="4"/>
  <c r="O565" i="4"/>
  <c r="N565" i="4"/>
  <c r="M565" i="4"/>
  <c r="L565" i="4"/>
  <c r="K565" i="4"/>
  <c r="J565" i="4"/>
  <c r="I565" i="4"/>
  <c r="H565" i="4"/>
  <c r="G565" i="4"/>
  <c r="G571" i="4" s="1"/>
  <c r="F565" i="4"/>
  <c r="E565" i="4"/>
  <c r="D565" i="4"/>
  <c r="C565" i="4"/>
  <c r="B565" i="4"/>
  <c r="B566" i="4" s="1"/>
  <c r="O564" i="4"/>
  <c r="O570" i="4" s="1"/>
  <c r="N564" i="4"/>
  <c r="M564" i="4"/>
  <c r="L564" i="4"/>
  <c r="L570" i="4" s="1"/>
  <c r="K564" i="4"/>
  <c r="K570" i="4" s="1"/>
  <c r="J564" i="4"/>
  <c r="J570" i="4" s="1"/>
  <c r="I564" i="4"/>
  <c r="I570" i="4" s="1"/>
  <c r="H564" i="4"/>
  <c r="G564" i="4"/>
  <c r="F564" i="4"/>
  <c r="F570" i="4" s="1"/>
  <c r="E564" i="4"/>
  <c r="D564" i="4"/>
  <c r="D570" i="4" s="1"/>
  <c r="C564" i="4"/>
  <c r="C570" i="4" s="1"/>
  <c r="B564" i="4"/>
  <c r="O563" i="4"/>
  <c r="N563" i="4"/>
  <c r="N569" i="4" s="1"/>
  <c r="M563" i="4"/>
  <c r="M569" i="4" s="1"/>
  <c r="L563" i="4"/>
  <c r="L569" i="4" s="1"/>
  <c r="K563" i="4"/>
  <c r="K569" i="4" s="1"/>
  <c r="J563" i="4"/>
  <c r="I563" i="4"/>
  <c r="H563" i="4"/>
  <c r="G563" i="4"/>
  <c r="F563" i="4"/>
  <c r="E563" i="4"/>
  <c r="E569" i="4" s="1"/>
  <c r="D563" i="4"/>
  <c r="C563" i="4"/>
  <c r="B563" i="4"/>
  <c r="B569" i="4" s="1"/>
  <c r="O562" i="4"/>
  <c r="O568" i="4" s="1"/>
  <c r="N562" i="4"/>
  <c r="N568" i="4" s="1"/>
  <c r="M562" i="4"/>
  <c r="M568" i="4" s="1"/>
  <c r="L562" i="4"/>
  <c r="K562" i="4"/>
  <c r="J562" i="4"/>
  <c r="J568" i="4" s="1"/>
  <c r="I562" i="4"/>
  <c r="H562" i="4"/>
  <c r="H568" i="4" s="1"/>
  <c r="G562" i="4"/>
  <c r="G568" i="4" s="1"/>
  <c r="F562" i="4"/>
  <c r="E562" i="4"/>
  <c r="D562" i="4"/>
  <c r="D568" i="4" s="1"/>
  <c r="C562" i="4"/>
  <c r="C568" i="4" s="1"/>
  <c r="B562" i="4"/>
  <c r="B568" i="4" s="1"/>
  <c r="O559" i="4"/>
  <c r="N559" i="4"/>
  <c r="M559" i="4"/>
  <c r="L559" i="4"/>
  <c r="K559" i="4"/>
  <c r="J559" i="4"/>
  <c r="I559" i="4"/>
  <c r="H559" i="4"/>
  <c r="G559" i="4"/>
  <c r="F559" i="4"/>
  <c r="E559" i="4"/>
  <c r="D559" i="4"/>
  <c r="C559" i="4"/>
  <c r="B559" i="4"/>
  <c r="O558" i="4"/>
  <c r="N558" i="4"/>
  <c r="M558" i="4"/>
  <c r="L558" i="4"/>
  <c r="K558" i="4"/>
  <c r="J558" i="4"/>
  <c r="I558" i="4"/>
  <c r="H558" i="4"/>
  <c r="G558" i="4"/>
  <c r="F558" i="4"/>
  <c r="E558" i="4"/>
  <c r="D558" i="4"/>
  <c r="C558" i="4"/>
  <c r="B558" i="4"/>
  <c r="O557" i="4"/>
  <c r="N557" i="4"/>
  <c r="M557" i="4"/>
  <c r="L557" i="4"/>
  <c r="K557" i="4"/>
  <c r="J557" i="4"/>
  <c r="I557" i="4"/>
  <c r="H557" i="4"/>
  <c r="G557" i="4"/>
  <c r="F557" i="4"/>
  <c r="E557" i="4"/>
  <c r="D557" i="4"/>
  <c r="C557" i="4"/>
  <c r="B557" i="4"/>
  <c r="O556" i="4"/>
  <c r="N556" i="4"/>
  <c r="M556" i="4"/>
  <c r="L556" i="4"/>
  <c r="K556" i="4"/>
  <c r="J556" i="4"/>
  <c r="I556" i="4"/>
  <c r="H556" i="4"/>
  <c r="G556" i="4"/>
  <c r="F556" i="4"/>
  <c r="E556" i="4"/>
  <c r="D556" i="4"/>
  <c r="C556" i="4"/>
  <c r="B556" i="4"/>
  <c r="D553" i="4"/>
  <c r="K551" i="4"/>
  <c r="G551" i="4"/>
  <c r="O550" i="4"/>
  <c r="N550" i="4"/>
  <c r="M550" i="4"/>
  <c r="L550" i="4"/>
  <c r="K550" i="4"/>
  <c r="J550" i="4"/>
  <c r="I550" i="4"/>
  <c r="H550" i="4"/>
  <c r="G550" i="4"/>
  <c r="F550" i="4"/>
  <c r="E550" i="4"/>
  <c r="D550" i="4"/>
  <c r="C550" i="4"/>
  <c r="B550" i="4"/>
  <c r="O549" i="4"/>
  <c r="N549" i="4"/>
  <c r="M549" i="4"/>
  <c r="L549" i="4"/>
  <c r="K549" i="4"/>
  <c r="J549" i="4"/>
  <c r="J551" i="4" s="1"/>
  <c r="I549" i="4"/>
  <c r="H549" i="4"/>
  <c r="G549" i="4"/>
  <c r="F549" i="4"/>
  <c r="E549" i="4"/>
  <c r="D549" i="4"/>
  <c r="C549" i="4"/>
  <c r="B549" i="4"/>
  <c r="O548" i="4"/>
  <c r="N548" i="4"/>
  <c r="M548" i="4"/>
  <c r="M551" i="4" s="1"/>
  <c r="L548" i="4"/>
  <c r="L551" i="4" s="1"/>
  <c r="L566" i="4" s="1"/>
  <c r="K548" i="4"/>
  <c r="J548" i="4"/>
  <c r="I548" i="4"/>
  <c r="H548" i="4"/>
  <c r="G548" i="4"/>
  <c r="F548" i="4"/>
  <c r="E548" i="4"/>
  <c r="D548" i="4"/>
  <c r="D551" i="4" s="1"/>
  <c r="C548" i="4"/>
  <c r="B548" i="4"/>
  <c r="O547" i="4"/>
  <c r="N547" i="4"/>
  <c r="M547" i="4"/>
  <c r="L547" i="4"/>
  <c r="K547" i="4"/>
  <c r="J547" i="4"/>
  <c r="I547" i="4"/>
  <c r="I551" i="4" s="1"/>
  <c r="H547" i="4"/>
  <c r="G547" i="4"/>
  <c r="F547" i="4"/>
  <c r="F551" i="4" s="1"/>
  <c r="E547" i="4"/>
  <c r="E551" i="4" s="1"/>
  <c r="D547" i="4"/>
  <c r="C547" i="4"/>
  <c r="C551" i="4" s="1"/>
  <c r="B547" i="4"/>
  <c r="B551" i="4" s="1"/>
  <c r="F544" i="4"/>
  <c r="O543" i="4"/>
  <c r="N543" i="4"/>
  <c r="M543" i="4"/>
  <c r="L543" i="4"/>
  <c r="K543" i="4"/>
  <c r="J543" i="4"/>
  <c r="I543" i="4"/>
  <c r="H543" i="4"/>
  <c r="G543" i="4"/>
  <c r="F543" i="4"/>
  <c r="E543" i="4"/>
  <c r="D543" i="4"/>
  <c r="C543" i="4"/>
  <c r="B543" i="4"/>
  <c r="O542" i="4"/>
  <c r="N542" i="4"/>
  <c r="M542" i="4"/>
  <c r="L542" i="4"/>
  <c r="K542" i="4"/>
  <c r="J542" i="4"/>
  <c r="J544" i="4" s="1"/>
  <c r="I542" i="4"/>
  <c r="I544" i="4" s="1"/>
  <c r="H542" i="4"/>
  <c r="G542" i="4"/>
  <c r="F542" i="4"/>
  <c r="E542" i="4"/>
  <c r="D542" i="4"/>
  <c r="C542" i="4"/>
  <c r="B542" i="4"/>
  <c r="O541" i="4"/>
  <c r="O544" i="4" s="1"/>
  <c r="N541" i="4"/>
  <c r="M541" i="4"/>
  <c r="L541" i="4"/>
  <c r="L544" i="4" s="1"/>
  <c r="K541" i="4"/>
  <c r="K544" i="4" s="1"/>
  <c r="J541" i="4"/>
  <c r="I541" i="4"/>
  <c r="H541" i="4"/>
  <c r="G541" i="4"/>
  <c r="F541" i="4"/>
  <c r="E541" i="4"/>
  <c r="D541" i="4"/>
  <c r="D544" i="4" s="1"/>
  <c r="C541" i="4"/>
  <c r="B541" i="4"/>
  <c r="O540" i="4"/>
  <c r="N540" i="4"/>
  <c r="M540" i="4"/>
  <c r="M544" i="4" s="1"/>
  <c r="L540" i="4"/>
  <c r="K540" i="4"/>
  <c r="J540" i="4"/>
  <c r="I540" i="4"/>
  <c r="H540" i="4"/>
  <c r="G540" i="4"/>
  <c r="G544" i="4" s="1"/>
  <c r="F540" i="4"/>
  <c r="E540" i="4"/>
  <c r="E544" i="4" s="1"/>
  <c r="D540" i="4"/>
  <c r="C540" i="4"/>
  <c r="B540" i="4"/>
  <c r="B544" i="4" s="1"/>
  <c r="H536" i="4"/>
  <c r="N535" i="4"/>
  <c r="K535" i="4"/>
  <c r="K534" i="4"/>
  <c r="G534" i="4"/>
  <c r="B533" i="4"/>
  <c r="B529" i="4"/>
  <c r="O528" i="4"/>
  <c r="N528" i="4"/>
  <c r="M528" i="4"/>
  <c r="L528" i="4"/>
  <c r="K528" i="4"/>
  <c r="J528" i="4"/>
  <c r="I528" i="4"/>
  <c r="H528" i="4"/>
  <c r="G528" i="4"/>
  <c r="F528" i="4"/>
  <c r="E528" i="4"/>
  <c r="D528" i="4"/>
  <c r="C528" i="4"/>
  <c r="B528" i="4"/>
  <c r="O527" i="4"/>
  <c r="O535" i="4" s="1"/>
  <c r="N527" i="4"/>
  <c r="M527" i="4"/>
  <c r="L527" i="4"/>
  <c r="K527" i="4"/>
  <c r="K529" i="4" s="1"/>
  <c r="K531" i="4" s="1"/>
  <c r="J527" i="4"/>
  <c r="I527" i="4"/>
  <c r="H527" i="4"/>
  <c r="G527" i="4"/>
  <c r="F527" i="4"/>
  <c r="E527" i="4"/>
  <c r="D527" i="4"/>
  <c r="C527" i="4"/>
  <c r="B527" i="4"/>
  <c r="O526" i="4"/>
  <c r="N526" i="4"/>
  <c r="N529" i="4" s="1"/>
  <c r="M526" i="4"/>
  <c r="L526" i="4"/>
  <c r="L529" i="4" s="1"/>
  <c r="K526" i="4"/>
  <c r="J526" i="4"/>
  <c r="I526" i="4"/>
  <c r="H526" i="4"/>
  <c r="H529" i="4" s="1"/>
  <c r="G526" i="4"/>
  <c r="F526" i="4"/>
  <c r="E526" i="4"/>
  <c r="E529" i="4" s="1"/>
  <c r="D526" i="4"/>
  <c r="C526" i="4"/>
  <c r="B526" i="4"/>
  <c r="O525" i="4"/>
  <c r="N525" i="4"/>
  <c r="M525" i="4"/>
  <c r="L525" i="4"/>
  <c r="K525" i="4"/>
  <c r="J525" i="4"/>
  <c r="J529" i="4" s="1"/>
  <c r="I525" i="4"/>
  <c r="I529" i="4" s="1"/>
  <c r="I531" i="4" s="1"/>
  <c r="H525" i="4"/>
  <c r="G525" i="4"/>
  <c r="G529" i="4" s="1"/>
  <c r="F525" i="4"/>
  <c r="E525" i="4"/>
  <c r="D525" i="4"/>
  <c r="C525" i="4"/>
  <c r="B525" i="4"/>
  <c r="C522" i="4"/>
  <c r="O521" i="4"/>
  <c r="L521" i="4"/>
  <c r="H521" i="4"/>
  <c r="O520" i="4"/>
  <c r="N520" i="4"/>
  <c r="M520" i="4"/>
  <c r="L520" i="4"/>
  <c r="K520" i="4"/>
  <c r="J520" i="4"/>
  <c r="I520" i="4"/>
  <c r="H520" i="4"/>
  <c r="G520" i="4"/>
  <c r="F520" i="4"/>
  <c r="E520" i="4"/>
  <c r="D520" i="4"/>
  <c r="C520" i="4"/>
  <c r="B520" i="4"/>
  <c r="O519" i="4"/>
  <c r="N519" i="4"/>
  <c r="M519" i="4"/>
  <c r="L519" i="4"/>
  <c r="K519" i="4"/>
  <c r="J519" i="4"/>
  <c r="I519" i="4"/>
  <c r="H519" i="4"/>
  <c r="G519" i="4"/>
  <c r="F519" i="4"/>
  <c r="E519" i="4"/>
  <c r="D519" i="4"/>
  <c r="C519" i="4"/>
  <c r="C521" i="4" s="1"/>
  <c r="B519" i="4"/>
  <c r="O518" i="4"/>
  <c r="N518" i="4"/>
  <c r="N521" i="4" s="1"/>
  <c r="M518" i="4"/>
  <c r="L518" i="4"/>
  <c r="K518" i="4"/>
  <c r="J518" i="4"/>
  <c r="I518" i="4"/>
  <c r="H518" i="4"/>
  <c r="G518" i="4"/>
  <c r="F518" i="4"/>
  <c r="E518" i="4"/>
  <c r="E521" i="4" s="1"/>
  <c r="D518" i="4"/>
  <c r="C518" i="4"/>
  <c r="B518" i="4"/>
  <c r="O517" i="4"/>
  <c r="N517" i="4"/>
  <c r="M517" i="4"/>
  <c r="M521" i="4" s="1"/>
  <c r="L517" i="4"/>
  <c r="K517" i="4"/>
  <c r="K521" i="4" s="1"/>
  <c r="J517" i="4"/>
  <c r="I517" i="4"/>
  <c r="I521" i="4" s="1"/>
  <c r="H517" i="4"/>
  <c r="G517" i="4"/>
  <c r="F517" i="4"/>
  <c r="F521" i="4" s="1"/>
  <c r="F523" i="4" s="1"/>
  <c r="E517" i="4"/>
  <c r="D517" i="4"/>
  <c r="D521" i="4" s="1"/>
  <c r="D523" i="4" s="1"/>
  <c r="C517" i="4"/>
  <c r="B517" i="4"/>
  <c r="N514" i="4"/>
  <c r="N513" i="4"/>
  <c r="O512" i="4"/>
  <c r="K512" i="4"/>
  <c r="J512" i="4"/>
  <c r="F512" i="4"/>
  <c r="L511" i="4"/>
  <c r="J511" i="4"/>
  <c r="F511" i="4"/>
  <c r="E511" i="4"/>
  <c r="B511" i="4"/>
  <c r="G510" i="4"/>
  <c r="C510" i="4"/>
  <c r="B510" i="4"/>
  <c r="L509" i="4"/>
  <c r="D509" i="4"/>
  <c r="B509" i="4"/>
  <c r="C506" i="4"/>
  <c r="N505" i="4"/>
  <c r="C505" i="4"/>
  <c r="B505" i="4"/>
  <c r="O504" i="4"/>
  <c r="N504" i="4"/>
  <c r="M504" i="4"/>
  <c r="L504" i="4"/>
  <c r="K504" i="4"/>
  <c r="J504" i="4"/>
  <c r="I504" i="4"/>
  <c r="I512" i="4" s="1"/>
  <c r="H504" i="4"/>
  <c r="G504" i="4"/>
  <c r="G536" i="4" s="1"/>
  <c r="F504" i="4"/>
  <c r="E504" i="4"/>
  <c r="D504" i="4"/>
  <c r="C504" i="4"/>
  <c r="C512" i="4" s="1"/>
  <c r="B504" i="4"/>
  <c r="O503" i="4"/>
  <c r="N503" i="4"/>
  <c r="M503" i="4"/>
  <c r="M511" i="4" s="1"/>
  <c r="L503" i="4"/>
  <c r="K503" i="4"/>
  <c r="K511" i="4" s="1"/>
  <c r="J503" i="4"/>
  <c r="I503" i="4"/>
  <c r="H503" i="4"/>
  <c r="G503" i="4"/>
  <c r="G505" i="4" s="1"/>
  <c r="F503" i="4"/>
  <c r="E503" i="4"/>
  <c r="D503" i="4"/>
  <c r="C503" i="4"/>
  <c r="B503" i="4"/>
  <c r="O502" i="4"/>
  <c r="O510" i="4" s="1"/>
  <c r="N502" i="4"/>
  <c r="M502" i="4"/>
  <c r="M510" i="4" s="1"/>
  <c r="L502" i="4"/>
  <c r="K502" i="4"/>
  <c r="J502" i="4"/>
  <c r="I502" i="4"/>
  <c r="I505" i="4" s="1"/>
  <c r="H502" i="4"/>
  <c r="H505" i="4" s="1"/>
  <c r="H507" i="4" s="1"/>
  <c r="G502" i="4"/>
  <c r="F502" i="4"/>
  <c r="E502" i="4"/>
  <c r="D502" i="4"/>
  <c r="C502" i="4"/>
  <c r="B502" i="4"/>
  <c r="O501" i="4"/>
  <c r="O509" i="4" s="1"/>
  <c r="N501" i="4"/>
  <c r="M501" i="4"/>
  <c r="M505" i="4" s="1"/>
  <c r="L501" i="4"/>
  <c r="K501" i="4"/>
  <c r="K505" i="4" s="1"/>
  <c r="K507" i="4" s="1"/>
  <c r="J501" i="4"/>
  <c r="J505" i="4" s="1"/>
  <c r="I501" i="4"/>
  <c r="I509" i="4" s="1"/>
  <c r="H501" i="4"/>
  <c r="G501" i="4"/>
  <c r="F501" i="4"/>
  <c r="E501" i="4"/>
  <c r="E509" i="4" s="1"/>
  <c r="D501" i="4"/>
  <c r="C501" i="4"/>
  <c r="C509" i="4" s="1"/>
  <c r="B501" i="4"/>
  <c r="B497" i="4"/>
  <c r="B498" i="4" s="1"/>
  <c r="J496" i="4"/>
  <c r="H496" i="4"/>
  <c r="B496" i="4"/>
  <c r="N495" i="4"/>
  <c r="L495" i="4"/>
  <c r="J495" i="4"/>
  <c r="H495" i="4"/>
  <c r="D495" i="4"/>
  <c r="N494" i="4"/>
  <c r="L494" i="4"/>
  <c r="I494" i="4"/>
  <c r="H494" i="4"/>
  <c r="B494" i="4"/>
  <c r="N493" i="4"/>
  <c r="H493" i="4"/>
  <c r="F493" i="4"/>
  <c r="D493" i="4"/>
  <c r="B493" i="4"/>
  <c r="N491" i="4"/>
  <c r="E489" i="4"/>
  <c r="O488" i="4"/>
  <c r="O536" i="4" s="1"/>
  <c r="N488" i="4"/>
  <c r="N496" i="4" s="1"/>
  <c r="M488" i="4"/>
  <c r="L488" i="4"/>
  <c r="K488" i="4"/>
  <c r="K536" i="4" s="1"/>
  <c r="J488" i="4"/>
  <c r="I488" i="4"/>
  <c r="I536" i="4" s="1"/>
  <c r="H488" i="4"/>
  <c r="G488" i="4"/>
  <c r="F488" i="4"/>
  <c r="E488" i="4"/>
  <c r="D488" i="4"/>
  <c r="C488" i="4"/>
  <c r="C536" i="4" s="1"/>
  <c r="B488" i="4"/>
  <c r="O487" i="4"/>
  <c r="N487" i="4"/>
  <c r="M487" i="4"/>
  <c r="M535" i="4" s="1"/>
  <c r="L487" i="4"/>
  <c r="K487" i="4"/>
  <c r="K489" i="4" s="1"/>
  <c r="J487" i="4"/>
  <c r="I487" i="4"/>
  <c r="I535" i="4" s="1"/>
  <c r="H487" i="4"/>
  <c r="G487" i="4"/>
  <c r="F487" i="4"/>
  <c r="E487" i="4"/>
  <c r="E535" i="4" s="1"/>
  <c r="D487" i="4"/>
  <c r="D489" i="4" s="1"/>
  <c r="C487" i="4"/>
  <c r="C535" i="4" s="1"/>
  <c r="B487" i="4"/>
  <c r="O486" i="4"/>
  <c r="O534" i="4" s="1"/>
  <c r="N486" i="4"/>
  <c r="N489" i="4" s="1"/>
  <c r="M486" i="4"/>
  <c r="L486" i="4"/>
  <c r="K486" i="4"/>
  <c r="J486" i="4"/>
  <c r="J489" i="4" s="1"/>
  <c r="I486" i="4"/>
  <c r="H486" i="4"/>
  <c r="G486" i="4"/>
  <c r="F486" i="4"/>
  <c r="F494" i="4" s="1"/>
  <c r="E486" i="4"/>
  <c r="D486" i="4"/>
  <c r="C486" i="4"/>
  <c r="C534" i="4" s="1"/>
  <c r="B486" i="4"/>
  <c r="O485" i="4"/>
  <c r="O533" i="4" s="1"/>
  <c r="N485" i="4"/>
  <c r="M485" i="4"/>
  <c r="L485" i="4"/>
  <c r="L489" i="4" s="1"/>
  <c r="K485" i="4"/>
  <c r="J485" i="4"/>
  <c r="I485" i="4"/>
  <c r="I533" i="4" s="1"/>
  <c r="H485" i="4"/>
  <c r="G485" i="4"/>
  <c r="G489" i="4" s="1"/>
  <c r="F485" i="4"/>
  <c r="E485" i="4"/>
  <c r="E533" i="4" s="1"/>
  <c r="D485" i="4"/>
  <c r="C485" i="4"/>
  <c r="C489" i="4" s="1"/>
  <c r="B485" i="4"/>
  <c r="B489" i="4" s="1"/>
  <c r="B491" i="4" s="1"/>
  <c r="N483" i="4"/>
  <c r="O482" i="4"/>
  <c r="N482" i="4"/>
  <c r="L482" i="4"/>
  <c r="J482" i="4"/>
  <c r="C482" i="4"/>
  <c r="O481" i="4"/>
  <c r="N481" i="4"/>
  <c r="N536" i="4" s="1"/>
  <c r="M481" i="4"/>
  <c r="L481" i="4"/>
  <c r="K481" i="4"/>
  <c r="J481" i="4"/>
  <c r="I481" i="4"/>
  <c r="H481" i="4"/>
  <c r="H512" i="4" s="1"/>
  <c r="G481" i="4"/>
  <c r="F481" i="4"/>
  <c r="E481" i="4"/>
  <c r="D481" i="4"/>
  <c r="C481" i="4"/>
  <c r="B481" i="4"/>
  <c r="B536" i="4" s="1"/>
  <c r="O480" i="4"/>
  <c r="N480" i="4"/>
  <c r="N511" i="4" s="1"/>
  <c r="M480" i="4"/>
  <c r="L480" i="4"/>
  <c r="K480" i="4"/>
  <c r="J480" i="4"/>
  <c r="J535" i="4" s="1"/>
  <c r="I480" i="4"/>
  <c r="H480" i="4"/>
  <c r="H511" i="4" s="1"/>
  <c r="G480" i="4"/>
  <c r="F480" i="4"/>
  <c r="E480" i="4"/>
  <c r="D480" i="4"/>
  <c r="D535" i="4" s="1"/>
  <c r="C480" i="4"/>
  <c r="B480" i="4"/>
  <c r="B535" i="4" s="1"/>
  <c r="O479" i="4"/>
  <c r="N479" i="4"/>
  <c r="M479" i="4"/>
  <c r="L479" i="4"/>
  <c r="L510" i="4" s="1"/>
  <c r="K479" i="4"/>
  <c r="J479" i="4"/>
  <c r="J510" i="4" s="1"/>
  <c r="I479" i="4"/>
  <c r="H479" i="4"/>
  <c r="G479" i="4"/>
  <c r="F479" i="4"/>
  <c r="F534" i="4" s="1"/>
  <c r="E479" i="4"/>
  <c r="D479" i="4"/>
  <c r="C479" i="4"/>
  <c r="B479" i="4"/>
  <c r="O478" i="4"/>
  <c r="N478" i="4"/>
  <c r="N533" i="4" s="1"/>
  <c r="M478" i="4"/>
  <c r="M482" i="4" s="1"/>
  <c r="L478" i="4"/>
  <c r="K478" i="4"/>
  <c r="K482" i="4" s="1"/>
  <c r="J478" i="4"/>
  <c r="I478" i="4"/>
  <c r="H478" i="4"/>
  <c r="H533" i="4" s="1"/>
  <c r="G478" i="4"/>
  <c r="F478" i="4"/>
  <c r="E478" i="4"/>
  <c r="D478" i="4"/>
  <c r="C478" i="4"/>
  <c r="B478" i="4"/>
  <c r="I476" i="4"/>
  <c r="B476" i="4"/>
  <c r="O475" i="4"/>
  <c r="N475" i="4"/>
  <c r="M475" i="4"/>
  <c r="L475" i="4"/>
  <c r="K475" i="4"/>
  <c r="J475" i="4"/>
  <c r="I475" i="4"/>
  <c r="H475" i="4"/>
  <c r="G475" i="4"/>
  <c r="F475" i="4"/>
  <c r="E475" i="4"/>
  <c r="D475" i="4"/>
  <c r="C475" i="4"/>
  <c r="B475" i="4"/>
  <c r="O474" i="4"/>
  <c r="N474" i="4"/>
  <c r="M474" i="4"/>
  <c r="M476" i="4" s="1"/>
  <c r="L474" i="4"/>
  <c r="K474" i="4"/>
  <c r="J474" i="4"/>
  <c r="I474" i="4"/>
  <c r="H474" i="4"/>
  <c r="G474" i="4"/>
  <c r="F474" i="4"/>
  <c r="E474" i="4"/>
  <c r="D474" i="4"/>
  <c r="D476" i="4" s="1"/>
  <c r="C474" i="4"/>
  <c r="B474" i="4"/>
  <c r="O473" i="4"/>
  <c r="O476" i="4" s="1"/>
  <c r="N473" i="4"/>
  <c r="N476" i="4" s="1"/>
  <c r="M473" i="4"/>
  <c r="L473" i="4"/>
  <c r="L476" i="4" s="1"/>
  <c r="K473" i="4"/>
  <c r="J473" i="4"/>
  <c r="I473" i="4"/>
  <c r="H473" i="4"/>
  <c r="G473" i="4"/>
  <c r="G476" i="4" s="1"/>
  <c r="F473" i="4"/>
  <c r="E473" i="4"/>
  <c r="D473" i="4"/>
  <c r="C473" i="4"/>
  <c r="C476" i="4" s="1"/>
  <c r="B473" i="4"/>
  <c r="O472" i="4"/>
  <c r="N472" i="4"/>
  <c r="M472" i="4"/>
  <c r="L472" i="4"/>
  <c r="K472" i="4"/>
  <c r="K476" i="4" s="1"/>
  <c r="J472" i="4"/>
  <c r="J476" i="4" s="1"/>
  <c r="I472" i="4"/>
  <c r="H472" i="4"/>
  <c r="G472" i="4"/>
  <c r="F472" i="4"/>
  <c r="E472" i="4"/>
  <c r="E476" i="4" s="1"/>
  <c r="D472" i="4"/>
  <c r="C472" i="4"/>
  <c r="B472" i="4"/>
  <c r="G470" i="4"/>
  <c r="O469" i="4"/>
  <c r="N469" i="4"/>
  <c r="M469" i="4"/>
  <c r="L469" i="4"/>
  <c r="K469" i="4"/>
  <c r="J469" i="4"/>
  <c r="J470" i="4" s="1"/>
  <c r="I469" i="4"/>
  <c r="H469" i="4"/>
  <c r="G469" i="4"/>
  <c r="F469" i="4"/>
  <c r="E469" i="4"/>
  <c r="D469" i="4"/>
  <c r="C469" i="4"/>
  <c r="B469" i="4"/>
  <c r="O468" i="4"/>
  <c r="N468" i="4"/>
  <c r="M468" i="4"/>
  <c r="L468" i="4"/>
  <c r="K468" i="4"/>
  <c r="K470" i="4" s="1"/>
  <c r="J468" i="4"/>
  <c r="I468" i="4"/>
  <c r="H468" i="4"/>
  <c r="G468" i="4"/>
  <c r="F468" i="4"/>
  <c r="E468" i="4"/>
  <c r="D468" i="4"/>
  <c r="C468" i="4"/>
  <c r="B468" i="4"/>
  <c r="O467" i="4"/>
  <c r="N467" i="4"/>
  <c r="N470" i="4" s="1"/>
  <c r="M467" i="4"/>
  <c r="M470" i="4" s="1"/>
  <c r="L467" i="4"/>
  <c r="K467" i="4"/>
  <c r="J467" i="4"/>
  <c r="I467" i="4"/>
  <c r="H467" i="4"/>
  <c r="G467" i="4"/>
  <c r="F467" i="4"/>
  <c r="E467" i="4"/>
  <c r="E470" i="4" s="1"/>
  <c r="D467" i="4"/>
  <c r="C467" i="4"/>
  <c r="B467" i="4"/>
  <c r="B470" i="4" s="1"/>
  <c r="O466" i="4"/>
  <c r="N466" i="4"/>
  <c r="M466" i="4"/>
  <c r="L466" i="4"/>
  <c r="K466" i="4"/>
  <c r="J466" i="4"/>
  <c r="I466" i="4"/>
  <c r="H466" i="4"/>
  <c r="H470" i="4" s="1"/>
  <c r="G466" i="4"/>
  <c r="F466" i="4"/>
  <c r="F470" i="4" s="1"/>
  <c r="E466" i="4"/>
  <c r="D466" i="4"/>
  <c r="D470" i="4" s="1"/>
  <c r="C466" i="4"/>
  <c r="C470" i="4" s="1"/>
  <c r="B466" i="4"/>
  <c r="N464" i="4"/>
  <c r="H462" i="4"/>
  <c r="O461" i="4"/>
  <c r="N461" i="4"/>
  <c r="M461" i="4"/>
  <c r="L461" i="4"/>
  <c r="K461" i="4"/>
  <c r="J461" i="4"/>
  <c r="I461" i="4"/>
  <c r="H461" i="4"/>
  <c r="G461" i="4"/>
  <c r="F461" i="4"/>
  <c r="E461" i="4"/>
  <c r="E462" i="4" s="1"/>
  <c r="D461" i="4"/>
  <c r="C461" i="4"/>
  <c r="B461" i="4"/>
  <c r="O460" i="4"/>
  <c r="N460" i="4"/>
  <c r="M460" i="4"/>
  <c r="L460" i="4"/>
  <c r="L462" i="4" s="1"/>
  <c r="K460" i="4"/>
  <c r="J460" i="4"/>
  <c r="I460" i="4"/>
  <c r="H460" i="4"/>
  <c r="G460" i="4"/>
  <c r="F460" i="4"/>
  <c r="E460" i="4"/>
  <c r="D460" i="4"/>
  <c r="C460" i="4"/>
  <c r="B460" i="4"/>
  <c r="O459" i="4"/>
  <c r="O462" i="4" s="1"/>
  <c r="N459" i="4"/>
  <c r="N462" i="4" s="1"/>
  <c r="M459" i="4"/>
  <c r="L459" i="4"/>
  <c r="K459" i="4"/>
  <c r="J459" i="4"/>
  <c r="I459" i="4"/>
  <c r="I462" i="4" s="1"/>
  <c r="H459" i="4"/>
  <c r="G459" i="4"/>
  <c r="F459" i="4"/>
  <c r="F462" i="4" s="1"/>
  <c r="E459" i="4"/>
  <c r="D459" i="4"/>
  <c r="C459" i="4"/>
  <c r="C462" i="4" s="1"/>
  <c r="B459" i="4"/>
  <c r="B462" i="4" s="1"/>
  <c r="O458" i="4"/>
  <c r="N458" i="4"/>
  <c r="M458" i="4"/>
  <c r="M462" i="4" s="1"/>
  <c r="L458" i="4"/>
  <c r="K458" i="4"/>
  <c r="K462" i="4" s="1"/>
  <c r="J458" i="4"/>
  <c r="I458" i="4"/>
  <c r="H458" i="4"/>
  <c r="G458" i="4"/>
  <c r="F458" i="4"/>
  <c r="E458" i="4"/>
  <c r="D458" i="4"/>
  <c r="D462" i="4" s="1"/>
  <c r="D463" i="4" s="1"/>
  <c r="C458" i="4"/>
  <c r="B458" i="4"/>
  <c r="N455" i="4"/>
  <c r="O453" i="4"/>
  <c r="N453" i="4"/>
  <c r="M453" i="4"/>
  <c r="L453" i="4"/>
  <c r="K453" i="4"/>
  <c r="J453" i="4"/>
  <c r="I453" i="4"/>
  <c r="H453" i="4"/>
  <c r="H454" i="4" s="1"/>
  <c r="G453" i="4"/>
  <c r="F453" i="4"/>
  <c r="E453" i="4"/>
  <c r="D453" i="4"/>
  <c r="C453" i="4"/>
  <c r="B453" i="4"/>
  <c r="O452" i="4"/>
  <c r="N452" i="4"/>
  <c r="M452" i="4"/>
  <c r="M454" i="4" s="1"/>
  <c r="M456" i="4" s="1"/>
  <c r="L452" i="4"/>
  <c r="K452" i="4"/>
  <c r="J452" i="4"/>
  <c r="J454" i="4" s="1"/>
  <c r="I452" i="4"/>
  <c r="H452" i="4"/>
  <c r="G452" i="4"/>
  <c r="F452" i="4"/>
  <c r="E452" i="4"/>
  <c r="D452" i="4"/>
  <c r="C452" i="4"/>
  <c r="B452" i="4"/>
  <c r="O451" i="4"/>
  <c r="O454" i="4" s="1"/>
  <c r="N451" i="4"/>
  <c r="N454" i="4" s="1"/>
  <c r="N456" i="4" s="1"/>
  <c r="M451" i="4"/>
  <c r="L451" i="4"/>
  <c r="L454" i="4" s="1"/>
  <c r="K451" i="4"/>
  <c r="J451" i="4"/>
  <c r="I451" i="4"/>
  <c r="H451" i="4"/>
  <c r="G451" i="4"/>
  <c r="F451" i="4"/>
  <c r="F454" i="4" s="1"/>
  <c r="E451" i="4"/>
  <c r="D451" i="4"/>
  <c r="C451" i="4"/>
  <c r="C454" i="4" s="1"/>
  <c r="B451" i="4"/>
  <c r="O450" i="4"/>
  <c r="N450" i="4"/>
  <c r="M450" i="4"/>
  <c r="L450" i="4"/>
  <c r="K450" i="4"/>
  <c r="J450" i="4"/>
  <c r="I450" i="4"/>
  <c r="I454" i="4" s="1"/>
  <c r="H450" i="4"/>
  <c r="G450" i="4"/>
  <c r="F450" i="4"/>
  <c r="E450" i="4"/>
  <c r="E454" i="4" s="1"/>
  <c r="D450" i="4"/>
  <c r="D454" i="4" s="1"/>
  <c r="C450" i="4"/>
  <c r="B450" i="4"/>
  <c r="N446" i="4"/>
  <c r="B446" i="4"/>
  <c r="B611" i="4" s="1"/>
  <c r="O445" i="4"/>
  <c r="N445" i="4"/>
  <c r="M445" i="4"/>
  <c r="M496" i="4" s="1"/>
  <c r="L445" i="4"/>
  <c r="L496" i="4" s="1"/>
  <c r="K445" i="4"/>
  <c r="K496" i="4" s="1"/>
  <c r="J445" i="4"/>
  <c r="I445" i="4"/>
  <c r="H445" i="4"/>
  <c r="G445" i="4"/>
  <c r="G496" i="4" s="1"/>
  <c r="F445" i="4"/>
  <c r="E445" i="4"/>
  <c r="E496" i="4" s="1"/>
  <c r="D445" i="4"/>
  <c r="D446" i="4" s="1"/>
  <c r="C445" i="4"/>
  <c r="B445" i="4"/>
  <c r="O444" i="4"/>
  <c r="O495" i="4" s="1"/>
  <c r="N444" i="4"/>
  <c r="M444" i="4"/>
  <c r="M495" i="4" s="1"/>
  <c r="L444" i="4"/>
  <c r="K444" i="4"/>
  <c r="J444" i="4"/>
  <c r="I444" i="4"/>
  <c r="I495" i="4" s="1"/>
  <c r="H444" i="4"/>
  <c r="G444" i="4"/>
  <c r="G495" i="4" s="1"/>
  <c r="F444" i="4"/>
  <c r="F495" i="4" s="1"/>
  <c r="E444" i="4"/>
  <c r="D444" i="4"/>
  <c r="C444" i="4"/>
  <c r="C495" i="4" s="1"/>
  <c r="B444" i="4"/>
  <c r="B495" i="4" s="1"/>
  <c r="O443" i="4"/>
  <c r="O494" i="4" s="1"/>
  <c r="N443" i="4"/>
  <c r="M443" i="4"/>
  <c r="L443" i="4"/>
  <c r="K443" i="4"/>
  <c r="K494" i="4" s="1"/>
  <c r="J443" i="4"/>
  <c r="I443" i="4"/>
  <c r="I446" i="4" s="1"/>
  <c r="H443" i="4"/>
  <c r="H446" i="4" s="1"/>
  <c r="G443" i="4"/>
  <c r="F443" i="4"/>
  <c r="E443" i="4"/>
  <c r="E494" i="4" s="1"/>
  <c r="D443" i="4"/>
  <c r="D494" i="4" s="1"/>
  <c r="C443" i="4"/>
  <c r="B443" i="4"/>
  <c r="O442" i="4"/>
  <c r="N442" i="4"/>
  <c r="M442" i="4"/>
  <c r="M493" i="4" s="1"/>
  <c r="L442" i="4"/>
  <c r="L446" i="4" s="1"/>
  <c r="K442" i="4"/>
  <c r="K493" i="4" s="1"/>
  <c r="J442" i="4"/>
  <c r="J446" i="4" s="1"/>
  <c r="I442" i="4"/>
  <c r="H442" i="4"/>
  <c r="G442" i="4"/>
  <c r="F442" i="4"/>
  <c r="E442" i="4"/>
  <c r="D442" i="4"/>
  <c r="C442" i="4"/>
  <c r="B442" i="4"/>
  <c r="M439" i="4"/>
  <c r="L439" i="4"/>
  <c r="O438" i="4"/>
  <c r="O439" i="4" s="1"/>
  <c r="N438" i="4"/>
  <c r="N602" i="4" s="1"/>
  <c r="N609" i="4" s="1"/>
  <c r="M438" i="4"/>
  <c r="M602" i="4" s="1"/>
  <c r="M609" i="4" s="1"/>
  <c r="L438" i="4"/>
  <c r="L602" i="4" s="1"/>
  <c r="K438" i="4"/>
  <c r="K602" i="4" s="1"/>
  <c r="K609" i="4" s="1"/>
  <c r="J438" i="4"/>
  <c r="I438" i="4"/>
  <c r="I602" i="4" s="1"/>
  <c r="I609" i="4" s="1"/>
  <c r="H438" i="4"/>
  <c r="G438" i="4"/>
  <c r="G602" i="4" s="1"/>
  <c r="G609" i="4" s="1"/>
  <c r="F438" i="4"/>
  <c r="E438" i="4"/>
  <c r="E602" i="4" s="1"/>
  <c r="E609" i="4" s="1"/>
  <c r="D438" i="4"/>
  <c r="C438" i="4"/>
  <c r="C602" i="4" s="1"/>
  <c r="C609" i="4" s="1"/>
  <c r="B438" i="4"/>
  <c r="B602" i="4" s="1"/>
  <c r="B609" i="4" s="1"/>
  <c r="O437" i="4"/>
  <c r="N437" i="4"/>
  <c r="M437" i="4"/>
  <c r="L437" i="4"/>
  <c r="K437" i="4"/>
  <c r="J437" i="4"/>
  <c r="I437" i="4"/>
  <c r="H437" i="4"/>
  <c r="G437" i="4"/>
  <c r="F437" i="4"/>
  <c r="E437" i="4"/>
  <c r="D437" i="4"/>
  <c r="C437" i="4"/>
  <c r="B437" i="4"/>
  <c r="O436" i="4"/>
  <c r="N436" i="4"/>
  <c r="M436" i="4"/>
  <c r="L436" i="4"/>
  <c r="K436" i="4"/>
  <c r="J436" i="4"/>
  <c r="I436" i="4"/>
  <c r="H436" i="4"/>
  <c r="G436" i="4"/>
  <c r="F436" i="4"/>
  <c r="E436" i="4"/>
  <c r="D436" i="4"/>
  <c r="C436" i="4"/>
  <c r="B436" i="4"/>
  <c r="O435" i="4"/>
  <c r="N435" i="4"/>
  <c r="M435" i="4"/>
  <c r="L435" i="4"/>
  <c r="K435" i="4"/>
  <c r="J435" i="4"/>
  <c r="I435" i="4"/>
  <c r="H435" i="4"/>
  <c r="G435" i="4"/>
  <c r="F435" i="4"/>
  <c r="E435" i="4"/>
  <c r="D435" i="4"/>
  <c r="C435" i="4"/>
  <c r="B435" i="4"/>
  <c r="M433" i="4"/>
  <c r="O432" i="4"/>
  <c r="N432" i="4"/>
  <c r="N433" i="4" s="1"/>
  <c r="M432" i="4"/>
  <c r="L432" i="4"/>
  <c r="L433" i="4" s="1"/>
  <c r="K432" i="4"/>
  <c r="K433" i="4" s="1"/>
  <c r="J432" i="4"/>
  <c r="I432" i="4"/>
  <c r="I433" i="4" s="1"/>
  <c r="H432" i="4"/>
  <c r="G432" i="4"/>
  <c r="G433" i="4" s="1"/>
  <c r="F432" i="4"/>
  <c r="E432" i="4"/>
  <c r="D432" i="4"/>
  <c r="C432" i="4"/>
  <c r="B432" i="4"/>
  <c r="B433" i="4" s="1"/>
  <c r="O431" i="4"/>
  <c r="N431" i="4"/>
  <c r="M431" i="4"/>
  <c r="L431" i="4"/>
  <c r="K431" i="4"/>
  <c r="J431" i="4"/>
  <c r="I431" i="4"/>
  <c r="H431" i="4"/>
  <c r="G431" i="4"/>
  <c r="F431" i="4"/>
  <c r="E431" i="4"/>
  <c r="D431" i="4"/>
  <c r="C431" i="4"/>
  <c r="B431" i="4"/>
  <c r="O430" i="4"/>
  <c r="N430" i="4"/>
  <c r="M430" i="4"/>
  <c r="L430" i="4"/>
  <c r="K430" i="4"/>
  <c r="J430" i="4"/>
  <c r="I430" i="4"/>
  <c r="H430" i="4"/>
  <c r="G430" i="4"/>
  <c r="F430" i="4"/>
  <c r="E430" i="4"/>
  <c r="D430" i="4"/>
  <c r="C430" i="4"/>
  <c r="B430" i="4"/>
  <c r="O429" i="4"/>
  <c r="N429" i="4"/>
  <c r="M429" i="4"/>
  <c r="L429" i="4"/>
  <c r="K429" i="4"/>
  <c r="J429" i="4"/>
  <c r="I429" i="4"/>
  <c r="H429" i="4"/>
  <c r="G429" i="4"/>
  <c r="F429" i="4"/>
  <c r="E429" i="4"/>
  <c r="D429" i="4"/>
  <c r="C429" i="4"/>
  <c r="B429" i="4"/>
  <c r="M426" i="4"/>
  <c r="O425" i="4"/>
  <c r="N425" i="4"/>
  <c r="M425" i="4"/>
  <c r="L425" i="4"/>
  <c r="K425" i="4"/>
  <c r="K426" i="4" s="1"/>
  <c r="J425" i="4"/>
  <c r="J426" i="4" s="1"/>
  <c r="I425" i="4"/>
  <c r="I426" i="4" s="1"/>
  <c r="H425" i="4"/>
  <c r="G425" i="4"/>
  <c r="G426" i="4" s="1"/>
  <c r="F425" i="4"/>
  <c r="E425" i="4"/>
  <c r="D425" i="4"/>
  <c r="C425" i="4"/>
  <c r="B425" i="4"/>
  <c r="O424" i="4"/>
  <c r="N424" i="4"/>
  <c r="M424" i="4"/>
  <c r="L424" i="4"/>
  <c r="K424" i="4"/>
  <c r="J424" i="4"/>
  <c r="I424" i="4"/>
  <c r="H424" i="4"/>
  <c r="G424" i="4"/>
  <c r="F424" i="4"/>
  <c r="E424" i="4"/>
  <c r="D424" i="4"/>
  <c r="C424" i="4"/>
  <c r="B424" i="4"/>
  <c r="O423" i="4"/>
  <c r="N423" i="4"/>
  <c r="M423" i="4"/>
  <c r="L423" i="4"/>
  <c r="K423" i="4"/>
  <c r="J423" i="4"/>
  <c r="I423" i="4"/>
  <c r="H423" i="4"/>
  <c r="G423" i="4"/>
  <c r="F423" i="4"/>
  <c r="E423" i="4"/>
  <c r="D423" i="4"/>
  <c r="C423" i="4"/>
  <c r="B423" i="4"/>
  <c r="O422" i="4"/>
  <c r="N422" i="4"/>
  <c r="M422" i="4"/>
  <c r="L422" i="4"/>
  <c r="K422" i="4"/>
  <c r="J422" i="4"/>
  <c r="I422" i="4"/>
  <c r="H422" i="4"/>
  <c r="G422" i="4"/>
  <c r="F422" i="4"/>
  <c r="E422" i="4"/>
  <c r="D422" i="4"/>
  <c r="C422" i="4"/>
  <c r="B422" i="4"/>
  <c r="N420" i="4"/>
  <c r="I420" i="4"/>
  <c r="B420" i="4"/>
  <c r="O419" i="4"/>
  <c r="N419" i="4"/>
  <c r="M419" i="4"/>
  <c r="L419" i="4"/>
  <c r="K419" i="4"/>
  <c r="J419" i="4"/>
  <c r="I419" i="4"/>
  <c r="H419" i="4"/>
  <c r="G419" i="4"/>
  <c r="G598" i="4" s="1"/>
  <c r="F419" i="4"/>
  <c r="E419" i="4"/>
  <c r="D419" i="4"/>
  <c r="C419" i="4"/>
  <c r="B419" i="4"/>
  <c r="O418" i="4"/>
  <c r="N418" i="4"/>
  <c r="M418" i="4"/>
  <c r="L418" i="4"/>
  <c r="K418" i="4"/>
  <c r="J418" i="4"/>
  <c r="I418" i="4"/>
  <c r="H418" i="4"/>
  <c r="G418" i="4"/>
  <c r="F418" i="4"/>
  <c r="E418" i="4"/>
  <c r="D418" i="4"/>
  <c r="C418" i="4"/>
  <c r="B418" i="4"/>
  <c r="O417" i="4"/>
  <c r="N417" i="4"/>
  <c r="M417" i="4"/>
  <c r="L417" i="4"/>
  <c r="K417" i="4"/>
  <c r="J417" i="4"/>
  <c r="I417" i="4"/>
  <c r="H417" i="4"/>
  <c r="G417" i="4"/>
  <c r="F417" i="4"/>
  <c r="E417" i="4"/>
  <c r="D417" i="4"/>
  <c r="C417" i="4"/>
  <c r="B417" i="4"/>
  <c r="O416" i="4"/>
  <c r="N416" i="4"/>
  <c r="M416" i="4"/>
  <c r="L416" i="4"/>
  <c r="K416" i="4"/>
  <c r="J416" i="4"/>
  <c r="I416" i="4"/>
  <c r="H416" i="4"/>
  <c r="G416" i="4"/>
  <c r="F416" i="4"/>
  <c r="E416" i="4"/>
  <c r="D416" i="4"/>
  <c r="C416" i="4"/>
  <c r="B416" i="4"/>
  <c r="N414" i="4"/>
  <c r="L414" i="4"/>
  <c r="K414" i="4"/>
  <c r="I414" i="4"/>
  <c r="O413" i="4"/>
  <c r="N413" i="4"/>
  <c r="M413" i="4"/>
  <c r="M414" i="4" s="1"/>
  <c r="L413" i="4"/>
  <c r="K413" i="4"/>
  <c r="J413" i="4"/>
  <c r="I413" i="4"/>
  <c r="H413" i="4"/>
  <c r="G413" i="4"/>
  <c r="G414" i="4" s="1"/>
  <c r="F413" i="4"/>
  <c r="E413" i="4"/>
  <c r="D413" i="4"/>
  <c r="D414" i="4" s="1"/>
  <c r="C413" i="4"/>
  <c r="B413" i="4"/>
  <c r="O412" i="4"/>
  <c r="N412" i="4"/>
  <c r="M412" i="4"/>
  <c r="L412" i="4"/>
  <c r="K412" i="4"/>
  <c r="J412" i="4"/>
  <c r="I412" i="4"/>
  <c r="H412" i="4"/>
  <c r="G412" i="4"/>
  <c r="F412" i="4"/>
  <c r="E412" i="4"/>
  <c r="D412" i="4"/>
  <c r="C412" i="4"/>
  <c r="B412" i="4"/>
  <c r="O411" i="4"/>
  <c r="N411" i="4"/>
  <c r="M411" i="4"/>
  <c r="L411" i="4"/>
  <c r="K411" i="4"/>
  <c r="J411" i="4"/>
  <c r="I411" i="4"/>
  <c r="H411" i="4"/>
  <c r="G411" i="4"/>
  <c r="F411" i="4"/>
  <c r="E411" i="4"/>
  <c r="D411" i="4"/>
  <c r="C411" i="4"/>
  <c r="B411" i="4"/>
  <c r="O410" i="4"/>
  <c r="N410" i="4"/>
  <c r="M410" i="4"/>
  <c r="L410" i="4"/>
  <c r="K410" i="4"/>
  <c r="J410" i="4"/>
  <c r="I410" i="4"/>
  <c r="H410" i="4"/>
  <c r="G410" i="4"/>
  <c r="F410" i="4"/>
  <c r="E410" i="4"/>
  <c r="D410" i="4"/>
  <c r="C410" i="4"/>
  <c r="B410" i="4"/>
  <c r="K408" i="4"/>
  <c r="B408" i="4"/>
  <c r="O407" i="4"/>
  <c r="N407" i="4"/>
  <c r="N408" i="4" s="1"/>
  <c r="M407" i="4"/>
  <c r="M408" i="4" s="1"/>
  <c r="L407" i="4"/>
  <c r="L408" i="4" s="1"/>
  <c r="K407" i="4"/>
  <c r="J407" i="4"/>
  <c r="J408" i="4" s="1"/>
  <c r="I407" i="4"/>
  <c r="I408" i="4" s="1"/>
  <c r="H407" i="4"/>
  <c r="G407" i="4"/>
  <c r="G408" i="4" s="1"/>
  <c r="F407" i="4"/>
  <c r="E407" i="4"/>
  <c r="D407" i="4"/>
  <c r="D408" i="4" s="1"/>
  <c r="C407" i="4"/>
  <c r="B407" i="4"/>
  <c r="O406" i="4"/>
  <c r="N406" i="4"/>
  <c r="M406" i="4"/>
  <c r="L406" i="4"/>
  <c r="K406" i="4"/>
  <c r="J406" i="4"/>
  <c r="I406" i="4"/>
  <c r="H406" i="4"/>
  <c r="G406" i="4"/>
  <c r="F406" i="4"/>
  <c r="E406" i="4"/>
  <c r="D406" i="4"/>
  <c r="C406" i="4"/>
  <c r="B406" i="4"/>
  <c r="O405" i="4"/>
  <c r="N405" i="4"/>
  <c r="M405" i="4"/>
  <c r="L405" i="4"/>
  <c r="K405" i="4"/>
  <c r="J405" i="4"/>
  <c r="I405" i="4"/>
  <c r="H405" i="4"/>
  <c r="G405" i="4"/>
  <c r="F405" i="4"/>
  <c r="E405" i="4"/>
  <c r="D405" i="4"/>
  <c r="C405" i="4"/>
  <c r="B405" i="4"/>
  <c r="O404" i="4"/>
  <c r="N404" i="4"/>
  <c r="M404" i="4"/>
  <c r="L404" i="4"/>
  <c r="K404" i="4"/>
  <c r="J404" i="4"/>
  <c r="I404" i="4"/>
  <c r="H404" i="4"/>
  <c r="G404" i="4"/>
  <c r="F404" i="4"/>
  <c r="E404" i="4"/>
  <c r="D404" i="4"/>
  <c r="C404" i="4"/>
  <c r="B404" i="4"/>
  <c r="O401" i="4"/>
  <c r="N401" i="4"/>
  <c r="N426" i="4" s="1"/>
  <c r="M401" i="4"/>
  <c r="L401" i="4"/>
  <c r="K401" i="4"/>
  <c r="J401" i="4"/>
  <c r="J433" i="4" s="1"/>
  <c r="I401" i="4"/>
  <c r="I396" i="4" s="1"/>
  <c r="H401" i="4"/>
  <c r="G401" i="4"/>
  <c r="F401" i="4"/>
  <c r="F372" i="4" s="1"/>
  <c r="E401" i="4"/>
  <c r="E408" i="4" s="1"/>
  <c r="D401" i="4"/>
  <c r="D433" i="4" s="1"/>
  <c r="C401" i="4"/>
  <c r="B401" i="4"/>
  <c r="B426" i="4" s="1"/>
  <c r="O400" i="4"/>
  <c r="N400" i="4"/>
  <c r="M400" i="4"/>
  <c r="L400" i="4"/>
  <c r="K400" i="4"/>
  <c r="J400" i="4"/>
  <c r="I400" i="4"/>
  <c r="H400" i="4"/>
  <c r="G400" i="4"/>
  <c r="F400" i="4"/>
  <c r="E400" i="4"/>
  <c r="D400" i="4"/>
  <c r="C400" i="4"/>
  <c r="B400" i="4"/>
  <c r="O399" i="4"/>
  <c r="N399" i="4"/>
  <c r="M399" i="4"/>
  <c r="L399" i="4"/>
  <c r="K399" i="4"/>
  <c r="J399" i="4"/>
  <c r="I399" i="4"/>
  <c r="H399" i="4"/>
  <c r="G399" i="4"/>
  <c r="F399" i="4"/>
  <c r="E399" i="4"/>
  <c r="D399" i="4"/>
  <c r="C399" i="4"/>
  <c r="B399" i="4"/>
  <c r="O398" i="4"/>
  <c r="N398" i="4"/>
  <c r="M398" i="4"/>
  <c r="L398" i="4"/>
  <c r="K398" i="4"/>
  <c r="J398" i="4"/>
  <c r="I398" i="4"/>
  <c r="H398" i="4"/>
  <c r="G398" i="4"/>
  <c r="F398" i="4"/>
  <c r="E398" i="4"/>
  <c r="D398" i="4"/>
  <c r="C398" i="4"/>
  <c r="B398" i="4"/>
  <c r="N396" i="4"/>
  <c r="M396" i="4"/>
  <c r="K396" i="4"/>
  <c r="B396" i="4"/>
  <c r="O395" i="4"/>
  <c r="O396" i="4" s="1"/>
  <c r="N395" i="4"/>
  <c r="M395" i="4"/>
  <c r="L395" i="4"/>
  <c r="L396" i="4" s="1"/>
  <c r="K395" i="4"/>
  <c r="J395" i="4"/>
  <c r="J396" i="4" s="1"/>
  <c r="I395" i="4"/>
  <c r="H395" i="4"/>
  <c r="G395" i="4"/>
  <c r="G396" i="4" s="1"/>
  <c r="F395" i="4"/>
  <c r="E395" i="4"/>
  <c r="D395" i="4"/>
  <c r="D396" i="4" s="1"/>
  <c r="C395" i="4"/>
  <c r="C396" i="4" s="1"/>
  <c r="B395" i="4"/>
  <c r="O394" i="4"/>
  <c r="N394" i="4"/>
  <c r="M394" i="4"/>
  <c r="L394" i="4"/>
  <c r="K394" i="4"/>
  <c r="J394" i="4"/>
  <c r="I394" i="4"/>
  <c r="H394" i="4"/>
  <c r="G394" i="4"/>
  <c r="F394" i="4"/>
  <c r="E394" i="4"/>
  <c r="D394" i="4"/>
  <c r="C394" i="4"/>
  <c r="B394" i="4"/>
  <c r="O393" i="4"/>
  <c r="N393" i="4"/>
  <c r="M393" i="4"/>
  <c r="L393" i="4"/>
  <c r="K393" i="4"/>
  <c r="J393" i="4"/>
  <c r="I393" i="4"/>
  <c r="H393" i="4"/>
  <c r="G393" i="4"/>
  <c r="F393" i="4"/>
  <c r="E393" i="4"/>
  <c r="D393" i="4"/>
  <c r="C393" i="4"/>
  <c r="B393" i="4"/>
  <c r="O392" i="4"/>
  <c r="N392" i="4"/>
  <c r="M392" i="4"/>
  <c r="L392" i="4"/>
  <c r="K392" i="4"/>
  <c r="J392" i="4"/>
  <c r="I392" i="4"/>
  <c r="H392" i="4"/>
  <c r="G392" i="4"/>
  <c r="F392" i="4"/>
  <c r="E392" i="4"/>
  <c r="D392" i="4"/>
  <c r="C392" i="4"/>
  <c r="B392" i="4"/>
  <c r="N390" i="4"/>
  <c r="L390" i="4"/>
  <c r="I390" i="4"/>
  <c r="G390" i="4"/>
  <c r="B390" i="4"/>
  <c r="O389" i="4"/>
  <c r="N389" i="4"/>
  <c r="M389" i="4"/>
  <c r="M390" i="4" s="1"/>
  <c r="L389" i="4"/>
  <c r="K389" i="4"/>
  <c r="K390" i="4" s="1"/>
  <c r="J389" i="4"/>
  <c r="J390" i="4" s="1"/>
  <c r="I389" i="4"/>
  <c r="H389" i="4"/>
  <c r="H390" i="4" s="1"/>
  <c r="G389" i="4"/>
  <c r="F389" i="4"/>
  <c r="E389" i="4"/>
  <c r="D389" i="4"/>
  <c r="D390" i="4" s="1"/>
  <c r="C389" i="4"/>
  <c r="B389" i="4"/>
  <c r="O388" i="4"/>
  <c r="N388" i="4"/>
  <c r="M388" i="4"/>
  <c r="L388" i="4"/>
  <c r="K388" i="4"/>
  <c r="J388" i="4"/>
  <c r="I388" i="4"/>
  <c r="H388" i="4"/>
  <c r="G388" i="4"/>
  <c r="F388" i="4"/>
  <c r="E388" i="4"/>
  <c r="D388" i="4"/>
  <c r="C388" i="4"/>
  <c r="B388" i="4"/>
  <c r="O387" i="4"/>
  <c r="N387" i="4"/>
  <c r="M387" i="4"/>
  <c r="L387" i="4"/>
  <c r="K387" i="4"/>
  <c r="J387" i="4"/>
  <c r="I387" i="4"/>
  <c r="H387" i="4"/>
  <c r="G387" i="4"/>
  <c r="F387" i="4"/>
  <c r="E387" i="4"/>
  <c r="D387" i="4"/>
  <c r="C387" i="4"/>
  <c r="B387" i="4"/>
  <c r="O386" i="4"/>
  <c r="N386" i="4"/>
  <c r="M386" i="4"/>
  <c r="L386" i="4"/>
  <c r="K386" i="4"/>
  <c r="J386" i="4"/>
  <c r="I386" i="4"/>
  <c r="H386" i="4"/>
  <c r="G386" i="4"/>
  <c r="F386" i="4"/>
  <c r="E386" i="4"/>
  <c r="D386" i="4"/>
  <c r="C386" i="4"/>
  <c r="B386" i="4"/>
  <c r="M384" i="4"/>
  <c r="J384" i="4"/>
  <c r="I384" i="4"/>
  <c r="G384" i="4"/>
  <c r="D384" i="4"/>
  <c r="O383" i="4"/>
  <c r="O384" i="4" s="1"/>
  <c r="N383" i="4"/>
  <c r="N384" i="4" s="1"/>
  <c r="M383" i="4"/>
  <c r="L383" i="4"/>
  <c r="L384" i="4" s="1"/>
  <c r="K383" i="4"/>
  <c r="K384" i="4" s="1"/>
  <c r="J383" i="4"/>
  <c r="I383" i="4"/>
  <c r="H383" i="4"/>
  <c r="G383" i="4"/>
  <c r="F383" i="4"/>
  <c r="E383" i="4"/>
  <c r="D383" i="4"/>
  <c r="C383" i="4"/>
  <c r="C384" i="4" s="1"/>
  <c r="B383" i="4"/>
  <c r="B384" i="4" s="1"/>
  <c r="O382" i="4"/>
  <c r="N382" i="4"/>
  <c r="M382" i="4"/>
  <c r="L382" i="4"/>
  <c r="K382" i="4"/>
  <c r="J382" i="4"/>
  <c r="I382" i="4"/>
  <c r="H382" i="4"/>
  <c r="G382" i="4"/>
  <c r="F382" i="4"/>
  <c r="E382" i="4"/>
  <c r="D382" i="4"/>
  <c r="C382" i="4"/>
  <c r="B382" i="4"/>
  <c r="O381" i="4"/>
  <c r="N381" i="4"/>
  <c r="M381" i="4"/>
  <c r="L381" i="4"/>
  <c r="K381" i="4"/>
  <c r="J381" i="4"/>
  <c r="I381" i="4"/>
  <c r="H381" i="4"/>
  <c r="G381" i="4"/>
  <c r="F381" i="4"/>
  <c r="E381" i="4"/>
  <c r="D381" i="4"/>
  <c r="C381" i="4"/>
  <c r="B381" i="4"/>
  <c r="O380" i="4"/>
  <c r="N380" i="4"/>
  <c r="M380" i="4"/>
  <c r="L380" i="4"/>
  <c r="K380" i="4"/>
  <c r="J380" i="4"/>
  <c r="I380" i="4"/>
  <c r="H380" i="4"/>
  <c r="G380" i="4"/>
  <c r="F380" i="4"/>
  <c r="E380" i="4"/>
  <c r="D380" i="4"/>
  <c r="C380" i="4"/>
  <c r="B380" i="4"/>
  <c r="N378" i="4"/>
  <c r="K378" i="4"/>
  <c r="G378" i="4"/>
  <c r="B378" i="4"/>
  <c r="O377" i="4"/>
  <c r="N377" i="4"/>
  <c r="M377" i="4"/>
  <c r="M378" i="4" s="1"/>
  <c r="L377" i="4"/>
  <c r="L378" i="4" s="1"/>
  <c r="K377" i="4"/>
  <c r="J377" i="4"/>
  <c r="J378" i="4" s="1"/>
  <c r="I377" i="4"/>
  <c r="I378" i="4" s="1"/>
  <c r="H377" i="4"/>
  <c r="G377" i="4"/>
  <c r="F377" i="4"/>
  <c r="E377" i="4"/>
  <c r="D377" i="4"/>
  <c r="D378" i="4" s="1"/>
  <c r="C377" i="4"/>
  <c r="B377" i="4"/>
  <c r="O376" i="4"/>
  <c r="N376" i="4"/>
  <c r="M376" i="4"/>
  <c r="L376" i="4"/>
  <c r="K376" i="4"/>
  <c r="J376" i="4"/>
  <c r="I376" i="4"/>
  <c r="H376" i="4"/>
  <c r="G376" i="4"/>
  <c r="F376" i="4"/>
  <c r="E376" i="4"/>
  <c r="D376" i="4"/>
  <c r="C376" i="4"/>
  <c r="B376" i="4"/>
  <c r="O375" i="4"/>
  <c r="N375" i="4"/>
  <c r="M375" i="4"/>
  <c r="L375" i="4"/>
  <c r="K375" i="4"/>
  <c r="J375" i="4"/>
  <c r="I375" i="4"/>
  <c r="H375" i="4"/>
  <c r="G375" i="4"/>
  <c r="F375" i="4"/>
  <c r="E375" i="4"/>
  <c r="D375" i="4"/>
  <c r="C375" i="4"/>
  <c r="B375" i="4"/>
  <c r="O374" i="4"/>
  <c r="N374" i="4"/>
  <c r="M374" i="4"/>
  <c r="L374" i="4"/>
  <c r="K374" i="4"/>
  <c r="J374" i="4"/>
  <c r="I374" i="4"/>
  <c r="H374" i="4"/>
  <c r="G374" i="4"/>
  <c r="F374" i="4"/>
  <c r="E374" i="4"/>
  <c r="D374" i="4"/>
  <c r="C374" i="4"/>
  <c r="B374" i="4"/>
  <c r="O372" i="4"/>
  <c r="M372" i="4"/>
  <c r="L372" i="4"/>
  <c r="I372" i="4"/>
  <c r="O371" i="4"/>
  <c r="N371" i="4"/>
  <c r="N372" i="4" s="1"/>
  <c r="M371" i="4"/>
  <c r="L371" i="4"/>
  <c r="K371" i="4"/>
  <c r="K372" i="4" s="1"/>
  <c r="J371" i="4"/>
  <c r="J372" i="4" s="1"/>
  <c r="I371" i="4"/>
  <c r="H371" i="4"/>
  <c r="H372" i="4" s="1"/>
  <c r="G371" i="4"/>
  <c r="G372" i="4" s="1"/>
  <c r="F371" i="4"/>
  <c r="E371" i="4"/>
  <c r="E372" i="4" s="1"/>
  <c r="D371" i="4"/>
  <c r="D372" i="4" s="1"/>
  <c r="C371" i="4"/>
  <c r="B371" i="4"/>
  <c r="B372" i="4" s="1"/>
  <c r="O370" i="4"/>
  <c r="N370" i="4"/>
  <c r="M370" i="4"/>
  <c r="L370" i="4"/>
  <c r="K370" i="4"/>
  <c r="J370" i="4"/>
  <c r="I370" i="4"/>
  <c r="H370" i="4"/>
  <c r="G370" i="4"/>
  <c r="F370" i="4"/>
  <c r="E370" i="4"/>
  <c r="D370" i="4"/>
  <c r="C370" i="4"/>
  <c r="B370" i="4"/>
  <c r="O369" i="4"/>
  <c r="N369" i="4"/>
  <c r="M369" i="4"/>
  <c r="L369" i="4"/>
  <c r="K369" i="4"/>
  <c r="J369" i="4"/>
  <c r="I369" i="4"/>
  <c r="H369" i="4"/>
  <c r="G369" i="4"/>
  <c r="F369" i="4"/>
  <c r="E369" i="4"/>
  <c r="D369" i="4"/>
  <c r="C369" i="4"/>
  <c r="B369" i="4"/>
  <c r="O368" i="4"/>
  <c r="N368" i="4"/>
  <c r="M368" i="4"/>
  <c r="L368" i="4"/>
  <c r="K368" i="4"/>
  <c r="J368" i="4"/>
  <c r="I368" i="4"/>
  <c r="H368" i="4"/>
  <c r="G368" i="4"/>
  <c r="F368" i="4"/>
  <c r="E368" i="4"/>
  <c r="D368" i="4"/>
  <c r="C368" i="4"/>
  <c r="B368" i="4"/>
  <c r="O366" i="4"/>
  <c r="M366" i="4"/>
  <c r="K366" i="4"/>
  <c r="J366" i="4"/>
  <c r="G366" i="4"/>
  <c r="D366" i="4"/>
  <c r="O365" i="4"/>
  <c r="N365" i="4"/>
  <c r="N366" i="4" s="1"/>
  <c r="M365" i="4"/>
  <c r="L365" i="4"/>
  <c r="L366" i="4" s="1"/>
  <c r="K365" i="4"/>
  <c r="J365" i="4"/>
  <c r="I365" i="4"/>
  <c r="I366" i="4" s="1"/>
  <c r="H365" i="4"/>
  <c r="G365" i="4"/>
  <c r="F365" i="4"/>
  <c r="E365" i="4"/>
  <c r="D365" i="4"/>
  <c r="C365" i="4"/>
  <c r="C366" i="4" s="1"/>
  <c r="B365" i="4"/>
  <c r="B366" i="4" s="1"/>
  <c r="O364" i="4"/>
  <c r="N364" i="4"/>
  <c r="M364" i="4"/>
  <c r="L364" i="4"/>
  <c r="K364" i="4"/>
  <c r="J364" i="4"/>
  <c r="I364" i="4"/>
  <c r="H364" i="4"/>
  <c r="G364" i="4"/>
  <c r="F364" i="4"/>
  <c r="E364" i="4"/>
  <c r="D364" i="4"/>
  <c r="C364" i="4"/>
  <c r="B364" i="4"/>
  <c r="O363" i="4"/>
  <c r="N363" i="4"/>
  <c r="M363" i="4"/>
  <c r="L363" i="4"/>
  <c r="K363" i="4"/>
  <c r="J363" i="4"/>
  <c r="I363" i="4"/>
  <c r="H363" i="4"/>
  <c r="G363" i="4"/>
  <c r="F363" i="4"/>
  <c r="E363" i="4"/>
  <c r="D363" i="4"/>
  <c r="C363" i="4"/>
  <c r="B363" i="4"/>
  <c r="O362" i="4"/>
  <c r="N362" i="4"/>
  <c r="M362" i="4"/>
  <c r="L362" i="4"/>
  <c r="K362" i="4"/>
  <c r="J362" i="4"/>
  <c r="I362" i="4"/>
  <c r="H362" i="4"/>
  <c r="G362" i="4"/>
  <c r="F362" i="4"/>
  <c r="E362" i="4"/>
  <c r="D362" i="4"/>
  <c r="C362" i="4"/>
  <c r="B362" i="4"/>
  <c r="N360" i="4"/>
  <c r="K360" i="4"/>
  <c r="I360" i="4"/>
  <c r="B360" i="4"/>
  <c r="O359" i="4"/>
  <c r="N359" i="4"/>
  <c r="M359" i="4"/>
  <c r="M360" i="4" s="1"/>
  <c r="L359" i="4"/>
  <c r="L360" i="4" s="1"/>
  <c r="K359" i="4"/>
  <c r="J359" i="4"/>
  <c r="J360" i="4" s="1"/>
  <c r="I359" i="4"/>
  <c r="H359" i="4"/>
  <c r="G359" i="4"/>
  <c r="G360" i="4" s="1"/>
  <c r="F359" i="4"/>
  <c r="E359" i="4"/>
  <c r="D359" i="4"/>
  <c r="D360" i="4" s="1"/>
  <c r="C359" i="4"/>
  <c r="B359" i="4"/>
  <c r="O358" i="4"/>
  <c r="N358" i="4"/>
  <c r="M358" i="4"/>
  <c r="L358" i="4"/>
  <c r="K358" i="4"/>
  <c r="J358" i="4"/>
  <c r="I358" i="4"/>
  <c r="H358" i="4"/>
  <c r="G358" i="4"/>
  <c r="F358" i="4"/>
  <c r="E358" i="4"/>
  <c r="D358" i="4"/>
  <c r="C358" i="4"/>
  <c r="B358" i="4"/>
  <c r="O357" i="4"/>
  <c r="N357" i="4"/>
  <c r="M357" i="4"/>
  <c r="L357" i="4"/>
  <c r="K357" i="4"/>
  <c r="J357" i="4"/>
  <c r="I357" i="4"/>
  <c r="H357" i="4"/>
  <c r="G357" i="4"/>
  <c r="F357" i="4"/>
  <c r="E357" i="4"/>
  <c r="D357" i="4"/>
  <c r="C357" i="4"/>
  <c r="B357" i="4"/>
  <c r="O356" i="4"/>
  <c r="N356" i="4"/>
  <c r="M356" i="4"/>
  <c r="L356" i="4"/>
  <c r="K356" i="4"/>
  <c r="J356" i="4"/>
  <c r="I356" i="4"/>
  <c r="H356" i="4"/>
  <c r="G356" i="4"/>
  <c r="F356" i="4"/>
  <c r="E356" i="4"/>
  <c r="D356" i="4"/>
  <c r="C356" i="4"/>
  <c r="B356" i="4"/>
  <c r="L354" i="4"/>
  <c r="I354" i="4"/>
  <c r="G354" i="4"/>
  <c r="O353" i="4"/>
  <c r="N353" i="4"/>
  <c r="N354" i="4" s="1"/>
  <c r="M353" i="4"/>
  <c r="M354" i="4" s="1"/>
  <c r="L353" i="4"/>
  <c r="K353" i="4"/>
  <c r="K354" i="4" s="1"/>
  <c r="J353" i="4"/>
  <c r="J354" i="4" s="1"/>
  <c r="I353" i="4"/>
  <c r="H353" i="4"/>
  <c r="G353" i="4"/>
  <c r="F353" i="4"/>
  <c r="E353" i="4"/>
  <c r="D353" i="4"/>
  <c r="D354" i="4" s="1"/>
  <c r="C353" i="4"/>
  <c r="B353" i="4"/>
  <c r="B354" i="4" s="1"/>
  <c r="O352" i="4"/>
  <c r="N352" i="4"/>
  <c r="M352" i="4"/>
  <c r="L352" i="4"/>
  <c r="K352" i="4"/>
  <c r="J352" i="4"/>
  <c r="I352" i="4"/>
  <c r="H352" i="4"/>
  <c r="G352" i="4"/>
  <c r="F352" i="4"/>
  <c r="E352" i="4"/>
  <c r="D352" i="4"/>
  <c r="C352" i="4"/>
  <c r="B352" i="4"/>
  <c r="O351" i="4"/>
  <c r="N351" i="4"/>
  <c r="M351" i="4"/>
  <c r="L351" i="4"/>
  <c r="K351" i="4"/>
  <c r="J351" i="4"/>
  <c r="I351" i="4"/>
  <c r="H351" i="4"/>
  <c r="G351" i="4"/>
  <c r="F351" i="4"/>
  <c r="E351" i="4"/>
  <c r="D351" i="4"/>
  <c r="C351" i="4"/>
  <c r="B351" i="4"/>
  <c r="O350" i="4"/>
  <c r="N350" i="4"/>
  <c r="M350" i="4"/>
  <c r="L350" i="4"/>
  <c r="K350" i="4"/>
  <c r="J350" i="4"/>
  <c r="I350" i="4"/>
  <c r="H350" i="4"/>
  <c r="G350" i="4"/>
  <c r="F350" i="4"/>
  <c r="E350" i="4"/>
  <c r="D350" i="4"/>
  <c r="C350" i="4"/>
  <c r="B350" i="4"/>
  <c r="BK122" i="4"/>
  <c r="BJ122" i="4"/>
  <c r="BI122" i="4"/>
  <c r="BH122" i="4"/>
  <c r="BG122" i="4"/>
  <c r="BF122" i="4"/>
  <c r="BE122" i="4"/>
  <c r="BD122" i="4"/>
  <c r="BC122" i="4"/>
  <c r="BB122" i="4"/>
  <c r="BA122" i="4"/>
  <c r="AZ122" i="4"/>
  <c r="AY122" i="4"/>
  <c r="AX122" i="4"/>
  <c r="AW122" i="4"/>
  <c r="AV122" i="4"/>
  <c r="AU122" i="4"/>
  <c r="AT122" i="4"/>
  <c r="AS122" i="4"/>
  <c r="AR122" i="4"/>
  <c r="AQ122" i="4"/>
  <c r="AP122" i="4"/>
  <c r="AO122" i="4"/>
  <c r="AN122" i="4"/>
  <c r="AM122" i="4"/>
  <c r="AL122" i="4"/>
  <c r="AK122" i="4"/>
  <c r="AJ122"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B122" i="4"/>
  <c r="AV121" i="4"/>
  <c r="AU121" i="4"/>
  <c r="AT121" i="4"/>
  <c r="AR121" i="4"/>
  <c r="AJ121" i="4"/>
  <c r="AI121" i="4"/>
  <c r="AH121" i="4"/>
  <c r="AF121" i="4"/>
  <c r="X121" i="4"/>
  <c r="W121" i="4"/>
  <c r="V121" i="4"/>
  <c r="T121" i="4"/>
  <c r="L121" i="4"/>
  <c r="H121" i="4"/>
  <c r="AZ120" i="4"/>
  <c r="AY120" i="4"/>
  <c r="AY121" i="4" s="1"/>
  <c r="AX120" i="4"/>
  <c r="AW120" i="4"/>
  <c r="AW121" i="4" s="1"/>
  <c r="AV120" i="4"/>
  <c r="AU120" i="4"/>
  <c r="AT120" i="4"/>
  <c r="AS120" i="4"/>
  <c r="AR120" i="4"/>
  <c r="AQ120" i="4"/>
  <c r="AP120" i="4"/>
  <c r="AO120" i="4"/>
  <c r="AN120" i="4"/>
  <c r="AM120" i="4"/>
  <c r="AM121" i="4" s="1"/>
  <c r="AL120" i="4"/>
  <c r="AK120" i="4"/>
  <c r="AJ120" i="4"/>
  <c r="AI120" i="4"/>
  <c r="AH120" i="4"/>
  <c r="AG120" i="4"/>
  <c r="AF120" i="4"/>
  <c r="AE120" i="4"/>
  <c r="AD120" i="4"/>
  <c r="AC120" i="4"/>
  <c r="AB120" i="4"/>
  <c r="AA120" i="4"/>
  <c r="AA121" i="4" s="1"/>
  <c r="Z120" i="4"/>
  <c r="Y120" i="4"/>
  <c r="Y121" i="4" s="1"/>
  <c r="X120" i="4"/>
  <c r="W120" i="4"/>
  <c r="V120" i="4"/>
  <c r="U120" i="4"/>
  <c r="T120" i="4"/>
  <c r="S120" i="4"/>
  <c r="R120" i="4"/>
  <c r="Q120" i="4"/>
  <c r="P120" i="4"/>
  <c r="O120" i="4"/>
  <c r="O121" i="4" s="1"/>
  <c r="N120" i="4"/>
  <c r="M120" i="4"/>
  <c r="L120" i="4"/>
  <c r="K120" i="4"/>
  <c r="K121" i="4" s="1"/>
  <c r="J120" i="4"/>
  <c r="J121" i="4" s="1"/>
  <c r="I120" i="4"/>
  <c r="H120" i="4"/>
  <c r="G120" i="4"/>
  <c r="F120" i="4"/>
  <c r="E120" i="4"/>
  <c r="D120" i="4"/>
  <c r="C120" i="4"/>
  <c r="C121" i="4" s="1"/>
  <c r="B120" i="4"/>
  <c r="AZ119" i="4"/>
  <c r="AZ121" i="4" s="1"/>
  <c r="AY119" i="4"/>
  <c r="AX119" i="4"/>
  <c r="AX121" i="4" s="1"/>
  <c r="AW119" i="4"/>
  <c r="AV119" i="4"/>
  <c r="AU119" i="4"/>
  <c r="AT119" i="4"/>
  <c r="AS119" i="4"/>
  <c r="AS121" i="4" s="1"/>
  <c r="AR119" i="4"/>
  <c r="AQ119" i="4"/>
  <c r="AQ121" i="4" s="1"/>
  <c r="AP119" i="4"/>
  <c r="AP121" i="4" s="1"/>
  <c r="AO119" i="4"/>
  <c r="AO121" i="4" s="1"/>
  <c r="AN119" i="4"/>
  <c r="AN121" i="4" s="1"/>
  <c r="AM119" i="4"/>
  <c r="AL119" i="4"/>
  <c r="AL121" i="4" s="1"/>
  <c r="AK119" i="4"/>
  <c r="AJ119" i="4"/>
  <c r="AI119" i="4"/>
  <c r="AH119" i="4"/>
  <c r="AG119" i="4"/>
  <c r="AG121" i="4" s="1"/>
  <c r="AF119" i="4"/>
  <c r="AE119" i="4"/>
  <c r="AE121" i="4" s="1"/>
  <c r="AD119" i="4"/>
  <c r="AD121" i="4" s="1"/>
  <c r="AC119" i="4"/>
  <c r="AC121" i="4" s="1"/>
  <c r="AB119" i="4"/>
  <c r="AB121" i="4" s="1"/>
  <c r="AA119" i="4"/>
  <c r="Z119" i="4"/>
  <c r="Z121" i="4" s="1"/>
  <c r="Y119" i="4"/>
  <c r="X119" i="4"/>
  <c r="W119" i="4"/>
  <c r="V119" i="4"/>
  <c r="U119" i="4"/>
  <c r="U121" i="4" s="1"/>
  <c r="T119" i="4"/>
  <c r="S119" i="4"/>
  <c r="S121" i="4" s="1"/>
  <c r="R119" i="4"/>
  <c r="R121" i="4" s="1"/>
  <c r="Q119" i="4"/>
  <c r="Q121" i="4" s="1"/>
  <c r="P119" i="4"/>
  <c r="P121" i="4" s="1"/>
  <c r="O119" i="4"/>
  <c r="N119" i="4"/>
  <c r="N121" i="4" s="1"/>
  <c r="M119" i="4"/>
  <c r="L119" i="4"/>
  <c r="K119" i="4"/>
  <c r="J119" i="4"/>
  <c r="I119" i="4"/>
  <c r="I121" i="4" s="1"/>
  <c r="H119" i="4"/>
  <c r="G119" i="4"/>
  <c r="G121" i="4" s="1"/>
  <c r="F119" i="4"/>
  <c r="F121" i="4" s="1"/>
  <c r="E119" i="4"/>
  <c r="E121" i="4" s="1"/>
  <c r="D119" i="4"/>
  <c r="D121" i="4" s="1"/>
  <c r="C119" i="4"/>
  <c r="B119" i="4"/>
  <c r="B121" i="4" s="1"/>
  <c r="AS118" i="4"/>
  <c r="AR118" i="4"/>
  <c r="T118" i="4"/>
  <c r="BG117" i="4"/>
  <c r="BF117" i="4"/>
  <c r="BD117" i="4"/>
  <c r="BC117" i="4"/>
  <c r="BA117" i="4"/>
  <c r="AU117" i="4"/>
  <c r="AT117" i="4"/>
  <c r="AR117" i="4"/>
  <c r="AQ117" i="4"/>
  <c r="AI117" i="4"/>
  <c r="AH117" i="4"/>
  <c r="AF117" i="4"/>
  <c r="AF118" i="4" s="1"/>
  <c r="AE117" i="4"/>
  <c r="AC117" i="4"/>
  <c r="W117" i="4"/>
  <c r="V117" i="4"/>
  <c r="T117" i="4"/>
  <c r="S117" i="4"/>
  <c r="K117" i="4"/>
  <c r="J117" i="4"/>
  <c r="I117" i="4"/>
  <c r="I118" i="4" s="1"/>
  <c r="H117" i="4"/>
  <c r="G117" i="4"/>
  <c r="E117" i="4"/>
  <c r="BH116" i="4"/>
  <c r="AV116" i="4"/>
  <c r="AU116" i="4"/>
  <c r="AU118" i="4" s="1"/>
  <c r="AT116" i="4"/>
  <c r="AT118" i="4" s="1"/>
  <c r="AQ116" i="4"/>
  <c r="AQ118" i="4" s="1"/>
  <c r="AJ116" i="4"/>
  <c r="X116" i="4"/>
  <c r="W116" i="4"/>
  <c r="W118" i="4" s="1"/>
  <c r="V116" i="4"/>
  <c r="V118" i="4" s="1"/>
  <c r="S116" i="4"/>
  <c r="S118" i="4" s="1"/>
  <c r="L116" i="4"/>
  <c r="BK115" i="4"/>
  <c r="BK117" i="4" s="1"/>
  <c r="BJ115" i="4"/>
  <c r="BJ117" i="4" s="1"/>
  <c r="BI115" i="4"/>
  <c r="BI117" i="4" s="1"/>
  <c r="BH115" i="4"/>
  <c r="BH117" i="4" s="1"/>
  <c r="BG115" i="4"/>
  <c r="BF115" i="4"/>
  <c r="BE115" i="4"/>
  <c r="BE117" i="4" s="1"/>
  <c r="BD115" i="4"/>
  <c r="BC115" i="4"/>
  <c r="BB115" i="4"/>
  <c r="BB117" i="4" s="1"/>
  <c r="BA115" i="4"/>
  <c r="AZ115" i="4"/>
  <c r="AZ117" i="4" s="1"/>
  <c r="AY115" i="4"/>
  <c r="AY117" i="4" s="1"/>
  <c r="AX115" i="4"/>
  <c r="AX117" i="4" s="1"/>
  <c r="AW115" i="4"/>
  <c r="AW117" i="4" s="1"/>
  <c r="AV115" i="4"/>
  <c r="AV117" i="4" s="1"/>
  <c r="AU115" i="4"/>
  <c r="AT115" i="4"/>
  <c r="AS115" i="4"/>
  <c r="AS117" i="4" s="1"/>
  <c r="AR115" i="4"/>
  <c r="AQ115" i="4"/>
  <c r="AP115" i="4"/>
  <c r="AP117" i="4" s="1"/>
  <c r="AO115" i="4"/>
  <c r="AO117" i="4" s="1"/>
  <c r="AN115" i="4"/>
  <c r="AN117" i="4" s="1"/>
  <c r="AM115" i="4"/>
  <c r="AM117" i="4" s="1"/>
  <c r="AL115" i="4"/>
  <c r="AL117" i="4" s="1"/>
  <c r="AK115" i="4"/>
  <c r="AK117" i="4" s="1"/>
  <c r="AJ115" i="4"/>
  <c r="AJ117" i="4" s="1"/>
  <c r="AI115" i="4"/>
  <c r="AH115" i="4"/>
  <c r="AG115" i="4"/>
  <c r="AG117" i="4" s="1"/>
  <c r="AF115" i="4"/>
  <c r="AE115" i="4"/>
  <c r="AD115" i="4"/>
  <c r="AD117" i="4" s="1"/>
  <c r="AC115" i="4"/>
  <c r="AB115" i="4"/>
  <c r="AB117" i="4" s="1"/>
  <c r="AA115" i="4"/>
  <c r="AA117" i="4" s="1"/>
  <c r="Z115" i="4"/>
  <c r="Z117" i="4" s="1"/>
  <c r="Y115" i="4"/>
  <c r="Y117" i="4" s="1"/>
  <c r="X115" i="4"/>
  <c r="X117" i="4" s="1"/>
  <c r="W115" i="4"/>
  <c r="V115" i="4"/>
  <c r="U115" i="4"/>
  <c r="U117" i="4" s="1"/>
  <c r="T115" i="4"/>
  <c r="S115" i="4"/>
  <c r="R115" i="4"/>
  <c r="R117" i="4" s="1"/>
  <c r="Q115" i="4"/>
  <c r="Q117" i="4" s="1"/>
  <c r="P115" i="4"/>
  <c r="P117" i="4" s="1"/>
  <c r="O115" i="4"/>
  <c r="O117" i="4" s="1"/>
  <c r="N115" i="4"/>
  <c r="N117" i="4" s="1"/>
  <c r="M115" i="4"/>
  <c r="M117" i="4" s="1"/>
  <c r="L115" i="4"/>
  <c r="L117" i="4" s="1"/>
  <c r="K115" i="4"/>
  <c r="J115" i="4"/>
  <c r="I115" i="4"/>
  <c r="H115" i="4"/>
  <c r="G115" i="4"/>
  <c r="F115" i="4"/>
  <c r="F117" i="4" s="1"/>
  <c r="E115" i="4"/>
  <c r="D115" i="4"/>
  <c r="D117" i="4" s="1"/>
  <c r="C115" i="4"/>
  <c r="C117" i="4" s="1"/>
  <c r="B115" i="4"/>
  <c r="B117" i="4" s="1"/>
  <c r="BK114" i="4"/>
  <c r="BK116" i="4" s="1"/>
  <c r="BK118" i="4" s="1"/>
  <c r="BJ114" i="4"/>
  <c r="BI114" i="4"/>
  <c r="BH114" i="4"/>
  <c r="BG114" i="4"/>
  <c r="BG116" i="4" s="1"/>
  <c r="BG118" i="4" s="1"/>
  <c r="BF114" i="4"/>
  <c r="BE114" i="4"/>
  <c r="BD114" i="4"/>
  <c r="BD116" i="4" s="1"/>
  <c r="BD118" i="4" s="1"/>
  <c r="BC114" i="4"/>
  <c r="BB114" i="4"/>
  <c r="BA114" i="4"/>
  <c r="AZ114" i="4"/>
  <c r="AY114" i="4"/>
  <c r="AY116" i="4" s="1"/>
  <c r="AY118" i="4" s="1"/>
  <c r="AX114" i="4"/>
  <c r="AW114" i="4"/>
  <c r="AV114" i="4"/>
  <c r="AU114" i="4"/>
  <c r="AT114" i="4"/>
  <c r="AS114" i="4"/>
  <c r="AR114" i="4"/>
  <c r="AR116" i="4" s="1"/>
  <c r="AQ114" i="4"/>
  <c r="AP114" i="4"/>
  <c r="AO114" i="4"/>
  <c r="AN114" i="4"/>
  <c r="AM114" i="4"/>
  <c r="AL114" i="4"/>
  <c r="AK114" i="4"/>
  <c r="AJ114" i="4"/>
  <c r="AI114" i="4"/>
  <c r="AI116" i="4" s="1"/>
  <c r="AI118" i="4" s="1"/>
  <c r="AH114" i="4"/>
  <c r="AG114" i="4"/>
  <c r="AF114" i="4"/>
  <c r="AF116" i="4" s="1"/>
  <c r="AE114" i="4"/>
  <c r="AD114" i="4"/>
  <c r="AC114" i="4"/>
  <c r="AB114" i="4"/>
  <c r="AA114" i="4"/>
  <c r="Z114" i="4"/>
  <c r="Y114" i="4"/>
  <c r="X114" i="4"/>
  <c r="W114" i="4"/>
  <c r="V114" i="4"/>
  <c r="U114" i="4"/>
  <c r="T114" i="4"/>
  <c r="T116" i="4" s="1"/>
  <c r="S114" i="4"/>
  <c r="R114" i="4"/>
  <c r="Q114" i="4"/>
  <c r="P114" i="4"/>
  <c r="O114" i="4"/>
  <c r="N114" i="4"/>
  <c r="M114" i="4"/>
  <c r="L114" i="4"/>
  <c r="K114" i="4"/>
  <c r="K116" i="4" s="1"/>
  <c r="K118" i="4" s="1"/>
  <c r="J114" i="4"/>
  <c r="I114" i="4"/>
  <c r="H114" i="4"/>
  <c r="H116" i="4" s="1"/>
  <c r="H118" i="4" s="1"/>
  <c r="G114" i="4"/>
  <c r="F114" i="4"/>
  <c r="E114" i="4"/>
  <c r="D114" i="4"/>
  <c r="C114" i="4"/>
  <c r="B114" i="4"/>
  <c r="BK113" i="4"/>
  <c r="BJ113" i="4"/>
  <c r="BI113" i="4"/>
  <c r="BI116" i="4" s="1"/>
  <c r="BH113" i="4"/>
  <c r="BG113" i="4"/>
  <c r="BF113" i="4"/>
  <c r="BF116" i="4" s="1"/>
  <c r="BF118" i="4" s="1"/>
  <c r="BE113" i="4"/>
  <c r="BE116" i="4" s="1"/>
  <c r="BE118" i="4" s="1"/>
  <c r="BD113" i="4"/>
  <c r="BC113" i="4"/>
  <c r="BC116" i="4" s="1"/>
  <c r="BC118" i="4" s="1"/>
  <c r="BB113" i="4"/>
  <c r="BB116" i="4" s="1"/>
  <c r="BB118" i="4" s="1"/>
  <c r="BA113" i="4"/>
  <c r="BA116" i="4" s="1"/>
  <c r="BA118" i="4" s="1"/>
  <c r="AZ113" i="4"/>
  <c r="AY113" i="4"/>
  <c r="AX113" i="4"/>
  <c r="AW113" i="4"/>
  <c r="AW116" i="4" s="1"/>
  <c r="AV113" i="4"/>
  <c r="AU113" i="4"/>
  <c r="AT113" i="4"/>
  <c r="AS113" i="4"/>
  <c r="AS116" i="4" s="1"/>
  <c r="AR113" i="4"/>
  <c r="AQ113" i="4"/>
  <c r="AP113" i="4"/>
  <c r="AP116" i="4" s="1"/>
  <c r="AP118" i="4" s="1"/>
  <c r="AO113" i="4"/>
  <c r="AO116" i="4" s="1"/>
  <c r="AO118" i="4" s="1"/>
  <c r="AN113" i="4"/>
  <c r="AM113" i="4"/>
  <c r="AL113" i="4"/>
  <c r="AK113" i="4"/>
  <c r="AK116" i="4" s="1"/>
  <c r="AJ113" i="4"/>
  <c r="AI113" i="4"/>
  <c r="AH113" i="4"/>
  <c r="AH116" i="4" s="1"/>
  <c r="AH118" i="4" s="1"/>
  <c r="AG113" i="4"/>
  <c r="AG116" i="4" s="1"/>
  <c r="AG118" i="4" s="1"/>
  <c r="AF113" i="4"/>
  <c r="AE113" i="4"/>
  <c r="AE116" i="4" s="1"/>
  <c r="AE118" i="4" s="1"/>
  <c r="AD113" i="4"/>
  <c r="AD116" i="4" s="1"/>
  <c r="AD118" i="4" s="1"/>
  <c r="AC113" i="4"/>
  <c r="AC116" i="4" s="1"/>
  <c r="AB113" i="4"/>
  <c r="AA113" i="4"/>
  <c r="Z113" i="4"/>
  <c r="Y113" i="4"/>
  <c r="Y116" i="4" s="1"/>
  <c r="X113" i="4"/>
  <c r="W113" i="4"/>
  <c r="V113" i="4"/>
  <c r="U113" i="4"/>
  <c r="U116" i="4" s="1"/>
  <c r="U118" i="4" s="1"/>
  <c r="T113" i="4"/>
  <c r="S113" i="4"/>
  <c r="R113" i="4"/>
  <c r="R116" i="4" s="1"/>
  <c r="R118" i="4" s="1"/>
  <c r="Q113" i="4"/>
  <c r="Q116" i="4" s="1"/>
  <c r="Q118" i="4" s="1"/>
  <c r="P113" i="4"/>
  <c r="O113" i="4"/>
  <c r="N113" i="4"/>
  <c r="M113" i="4"/>
  <c r="M116" i="4" s="1"/>
  <c r="L113" i="4"/>
  <c r="K113" i="4"/>
  <c r="J113" i="4"/>
  <c r="J116" i="4" s="1"/>
  <c r="J118" i="4" s="1"/>
  <c r="I113" i="4"/>
  <c r="I116" i="4" s="1"/>
  <c r="H113" i="4"/>
  <c r="G113" i="4"/>
  <c r="G116" i="4" s="1"/>
  <c r="G118" i="4" s="1"/>
  <c r="F113" i="4"/>
  <c r="F116" i="4" s="1"/>
  <c r="F118" i="4" s="1"/>
  <c r="E113" i="4"/>
  <c r="E116" i="4" s="1"/>
  <c r="E118" i="4" s="1"/>
  <c r="D113" i="4"/>
  <c r="C113" i="4"/>
  <c r="B113" i="4"/>
  <c r="N721" i="3"/>
  <c r="O720" i="3"/>
  <c r="M717" i="3"/>
  <c r="N716" i="3"/>
  <c r="N717" i="3" s="1"/>
  <c r="M715" i="3"/>
  <c r="M713" i="3"/>
  <c r="L713" i="3"/>
  <c r="N712" i="3"/>
  <c r="N713" i="3" s="1"/>
  <c r="M712" i="3"/>
  <c r="L711" i="3"/>
  <c r="N709" i="3"/>
  <c r="M709" i="3"/>
  <c r="L709" i="3"/>
  <c r="K709" i="3"/>
  <c r="O708" i="3"/>
  <c r="N708" i="3"/>
  <c r="M708" i="3"/>
  <c r="L708" i="3"/>
  <c r="K707" i="3"/>
  <c r="L705" i="3"/>
  <c r="L707" i="3" s="1"/>
  <c r="K705" i="3"/>
  <c r="J705" i="3"/>
  <c r="M704" i="3"/>
  <c r="M705" i="3" s="1"/>
  <c r="M707" i="3" s="1"/>
  <c r="K704" i="3"/>
  <c r="L704" i="3" s="1"/>
  <c r="J701" i="3"/>
  <c r="I701" i="3"/>
  <c r="J703" i="3" s="1"/>
  <c r="J700" i="3"/>
  <c r="K700" i="3" s="1"/>
  <c r="K701" i="3" s="1"/>
  <c r="K703" i="3" s="1"/>
  <c r="J697" i="3"/>
  <c r="I697" i="3"/>
  <c r="H697" i="3"/>
  <c r="J696" i="3"/>
  <c r="K696" i="3" s="1"/>
  <c r="L696" i="3" s="1"/>
  <c r="I696" i="3"/>
  <c r="G693" i="3"/>
  <c r="H692" i="3"/>
  <c r="I692" i="3" s="1"/>
  <c r="F689" i="3"/>
  <c r="H688" i="3"/>
  <c r="H689" i="3" s="1"/>
  <c r="H691" i="3" s="1"/>
  <c r="G688" i="3"/>
  <c r="G689" i="3" s="1"/>
  <c r="G691" i="3" s="1"/>
  <c r="E685" i="3"/>
  <c r="G684" i="3"/>
  <c r="F684" i="3"/>
  <c r="F685" i="3" s="1"/>
  <c r="F687" i="3" s="1"/>
  <c r="D681" i="3"/>
  <c r="E680" i="3"/>
  <c r="F680" i="3" s="1"/>
  <c r="E677" i="3"/>
  <c r="E679" i="3" s="1"/>
  <c r="D677" i="3"/>
  <c r="D679" i="3" s="1"/>
  <c r="C677" i="3"/>
  <c r="F676" i="3"/>
  <c r="E676" i="3"/>
  <c r="D676" i="3"/>
  <c r="B673" i="3"/>
  <c r="E672" i="3"/>
  <c r="F672" i="3" s="1"/>
  <c r="D672" i="3"/>
  <c r="D673" i="3" s="1"/>
  <c r="C672" i="3"/>
  <c r="C673" i="3" s="1"/>
  <c r="N669" i="3"/>
  <c r="O664" i="3"/>
  <c r="O661" i="3"/>
  <c r="O654" i="3" s="1"/>
  <c r="N654" i="3"/>
  <c r="M654" i="3"/>
  <c r="L654" i="3"/>
  <c r="K654" i="3"/>
  <c r="J654" i="3"/>
  <c r="I654" i="3"/>
  <c r="H654" i="3"/>
  <c r="G654" i="3"/>
  <c r="F654" i="3"/>
  <c r="E654" i="3"/>
  <c r="D654" i="3"/>
  <c r="C654" i="3"/>
  <c r="B654" i="3"/>
  <c r="N652" i="3"/>
  <c r="M652" i="3"/>
  <c r="L652" i="3"/>
  <c r="K652" i="3"/>
  <c r="J652" i="3"/>
  <c r="I652" i="3"/>
  <c r="H652" i="3"/>
  <c r="G652" i="3"/>
  <c r="F652" i="3"/>
  <c r="E652" i="3"/>
  <c r="D652" i="3"/>
  <c r="C652" i="3"/>
  <c r="B652" i="3"/>
  <c r="O629" i="3"/>
  <c r="N629" i="3"/>
  <c r="M629" i="3"/>
  <c r="L629" i="3"/>
  <c r="K629" i="3"/>
  <c r="J629" i="3"/>
  <c r="I629" i="3"/>
  <c r="H629" i="3"/>
  <c r="G629" i="3"/>
  <c r="F629" i="3"/>
  <c r="E629" i="3"/>
  <c r="D629" i="3"/>
  <c r="C629" i="3"/>
  <c r="B629" i="3"/>
  <c r="O628" i="3"/>
  <c r="N628" i="3"/>
  <c r="M628" i="3"/>
  <c r="L628" i="3"/>
  <c r="K628" i="3"/>
  <c r="J628" i="3"/>
  <c r="I628" i="3"/>
  <c r="H628" i="3"/>
  <c r="G628" i="3"/>
  <c r="F628" i="3"/>
  <c r="E628" i="3"/>
  <c r="D628" i="3"/>
  <c r="C628" i="3"/>
  <c r="B628" i="3"/>
  <c r="O627" i="3"/>
  <c r="N627" i="3"/>
  <c r="M627" i="3"/>
  <c r="L627" i="3"/>
  <c r="K627" i="3"/>
  <c r="J627" i="3"/>
  <c r="I627" i="3"/>
  <c r="H627" i="3"/>
  <c r="G627" i="3"/>
  <c r="F627" i="3"/>
  <c r="E627" i="3"/>
  <c r="D627" i="3"/>
  <c r="C627" i="3"/>
  <c r="B627" i="3"/>
  <c r="O626" i="3"/>
  <c r="N626" i="3"/>
  <c r="M626" i="3"/>
  <c r="L626" i="3"/>
  <c r="K626" i="3"/>
  <c r="J626" i="3"/>
  <c r="I626" i="3"/>
  <c r="H626" i="3"/>
  <c r="G626" i="3"/>
  <c r="F626" i="3"/>
  <c r="E626" i="3"/>
  <c r="D626" i="3"/>
  <c r="C626" i="3"/>
  <c r="B626" i="3"/>
  <c r="O624" i="3"/>
  <c r="N624" i="3"/>
  <c r="M624" i="3"/>
  <c r="L624" i="3"/>
  <c r="K624" i="3"/>
  <c r="J624" i="3"/>
  <c r="I624" i="3"/>
  <c r="H624" i="3"/>
  <c r="G624" i="3"/>
  <c r="F624" i="3"/>
  <c r="E624" i="3"/>
  <c r="D624" i="3"/>
  <c r="C624" i="3"/>
  <c r="B624" i="3"/>
  <c r="O623" i="3"/>
  <c r="N623" i="3"/>
  <c r="M623" i="3"/>
  <c r="L623" i="3"/>
  <c r="K623" i="3"/>
  <c r="J623" i="3"/>
  <c r="I623" i="3"/>
  <c r="H623" i="3"/>
  <c r="G623" i="3"/>
  <c r="F623" i="3"/>
  <c r="E623" i="3"/>
  <c r="D623" i="3"/>
  <c r="C623" i="3"/>
  <c r="B623" i="3"/>
  <c r="O622" i="3"/>
  <c r="N622" i="3"/>
  <c r="M622" i="3"/>
  <c r="L622" i="3"/>
  <c r="K622" i="3"/>
  <c r="J622" i="3"/>
  <c r="I622" i="3"/>
  <c r="H622" i="3"/>
  <c r="G622" i="3"/>
  <c r="F622" i="3"/>
  <c r="E622" i="3"/>
  <c r="D622" i="3"/>
  <c r="C622" i="3"/>
  <c r="B622" i="3"/>
  <c r="O621" i="3"/>
  <c r="N621" i="3"/>
  <c r="M621" i="3"/>
  <c r="L621" i="3"/>
  <c r="K621" i="3"/>
  <c r="J621" i="3"/>
  <c r="I621" i="3"/>
  <c r="H621" i="3"/>
  <c r="G621" i="3"/>
  <c r="F621" i="3"/>
  <c r="E621" i="3"/>
  <c r="D621" i="3"/>
  <c r="C621" i="3"/>
  <c r="B621" i="3"/>
  <c r="O619" i="3"/>
  <c r="N619" i="3"/>
  <c r="M619" i="3"/>
  <c r="L619" i="3"/>
  <c r="K619" i="3"/>
  <c r="J619" i="3"/>
  <c r="I619" i="3"/>
  <c r="H619" i="3"/>
  <c r="G619" i="3"/>
  <c r="F619" i="3"/>
  <c r="E619" i="3"/>
  <c r="D619" i="3"/>
  <c r="C619" i="3"/>
  <c r="B619" i="3"/>
  <c r="O618" i="3"/>
  <c r="N618" i="3"/>
  <c r="M618" i="3"/>
  <c r="L618" i="3"/>
  <c r="K618" i="3"/>
  <c r="J618" i="3"/>
  <c r="I618" i="3"/>
  <c r="H618" i="3"/>
  <c r="G618" i="3"/>
  <c r="F618" i="3"/>
  <c r="E618" i="3"/>
  <c r="D618" i="3"/>
  <c r="C618" i="3"/>
  <c r="B618" i="3"/>
  <c r="O617" i="3"/>
  <c r="N617" i="3"/>
  <c r="M617" i="3"/>
  <c r="L617" i="3"/>
  <c r="K617" i="3"/>
  <c r="J617" i="3"/>
  <c r="I617" i="3"/>
  <c r="H617" i="3"/>
  <c r="G617" i="3"/>
  <c r="F617" i="3"/>
  <c r="E617" i="3"/>
  <c r="D617" i="3"/>
  <c r="C617" i="3"/>
  <c r="B617" i="3"/>
  <c r="O616" i="3"/>
  <c r="N616" i="3"/>
  <c r="M616" i="3"/>
  <c r="L616" i="3"/>
  <c r="K616" i="3"/>
  <c r="J616" i="3"/>
  <c r="I616" i="3"/>
  <c r="H616" i="3"/>
  <c r="G616" i="3"/>
  <c r="F616" i="3"/>
  <c r="E616" i="3"/>
  <c r="D616" i="3"/>
  <c r="C616" i="3"/>
  <c r="B616" i="3"/>
  <c r="O614" i="3"/>
  <c r="N614" i="3"/>
  <c r="N608" i="3" s="1"/>
  <c r="M614" i="3"/>
  <c r="L614" i="3"/>
  <c r="K614" i="3"/>
  <c r="J614" i="3"/>
  <c r="I614" i="3"/>
  <c r="H614" i="3"/>
  <c r="G614" i="3"/>
  <c r="F614" i="3"/>
  <c r="E614" i="3"/>
  <c r="D614" i="3"/>
  <c r="C614" i="3"/>
  <c r="C608" i="3" s="1"/>
  <c r="B614" i="3"/>
  <c r="B608" i="3" s="1"/>
  <c r="O613" i="3"/>
  <c r="N613" i="3"/>
  <c r="M613" i="3"/>
  <c r="L613" i="3"/>
  <c r="K613" i="3"/>
  <c r="J613" i="3"/>
  <c r="I613" i="3"/>
  <c r="H613" i="3"/>
  <c r="G613" i="3"/>
  <c r="F613" i="3"/>
  <c r="E613" i="3"/>
  <c r="D613" i="3"/>
  <c r="D607" i="3" s="1"/>
  <c r="C613" i="3"/>
  <c r="B613" i="3"/>
  <c r="O612" i="3"/>
  <c r="N612" i="3"/>
  <c r="M612" i="3"/>
  <c r="L612" i="3"/>
  <c r="K612" i="3"/>
  <c r="J612" i="3"/>
  <c r="I612" i="3"/>
  <c r="H612" i="3"/>
  <c r="G612" i="3"/>
  <c r="G606" i="3" s="1"/>
  <c r="F612" i="3"/>
  <c r="F606" i="3" s="1"/>
  <c r="E612" i="3"/>
  <c r="D612" i="3"/>
  <c r="C612" i="3"/>
  <c r="B612" i="3"/>
  <c r="O611" i="3"/>
  <c r="N611" i="3"/>
  <c r="M611" i="3"/>
  <c r="L611" i="3"/>
  <c r="K611" i="3"/>
  <c r="J611" i="3"/>
  <c r="I611" i="3"/>
  <c r="H611" i="3"/>
  <c r="H605" i="3" s="1"/>
  <c r="G611" i="3"/>
  <c r="F611" i="3"/>
  <c r="E611" i="3"/>
  <c r="D611" i="3"/>
  <c r="C611" i="3"/>
  <c r="B611" i="3"/>
  <c r="O608" i="3"/>
  <c r="L608" i="3"/>
  <c r="K608" i="3"/>
  <c r="J608" i="3"/>
  <c r="F608" i="3"/>
  <c r="N607" i="3"/>
  <c r="M607" i="3"/>
  <c r="L607" i="3"/>
  <c r="H607" i="3"/>
  <c r="E607" i="3"/>
  <c r="B607" i="3"/>
  <c r="O606" i="3"/>
  <c r="N606" i="3"/>
  <c r="J606" i="3"/>
  <c r="D606" i="3"/>
  <c r="C606" i="3"/>
  <c r="B606" i="3"/>
  <c r="L605" i="3"/>
  <c r="I605" i="3"/>
  <c r="F605" i="3"/>
  <c r="E605" i="3"/>
  <c r="K603" i="3"/>
  <c r="O602" i="3"/>
  <c r="N602" i="3"/>
  <c r="M602" i="3"/>
  <c r="L602" i="3"/>
  <c r="K602" i="3"/>
  <c r="J602" i="3"/>
  <c r="I602" i="3"/>
  <c r="I603" i="3" s="1"/>
  <c r="H602" i="3"/>
  <c r="H608" i="3" s="1"/>
  <c r="G602" i="3"/>
  <c r="F602" i="3"/>
  <c r="E602" i="3"/>
  <c r="E608" i="3" s="1"/>
  <c r="D602" i="3"/>
  <c r="C602" i="3"/>
  <c r="B602" i="3"/>
  <c r="O601" i="3"/>
  <c r="O607" i="3" s="1"/>
  <c r="N601" i="3"/>
  <c r="M601" i="3"/>
  <c r="L601" i="3"/>
  <c r="K601" i="3"/>
  <c r="K607" i="3" s="1"/>
  <c r="J601" i="3"/>
  <c r="J607" i="3" s="1"/>
  <c r="I601" i="3"/>
  <c r="I607" i="3" s="1"/>
  <c r="H601" i="3"/>
  <c r="G601" i="3"/>
  <c r="G607" i="3" s="1"/>
  <c r="F601" i="3"/>
  <c r="F607" i="3" s="1"/>
  <c r="E601" i="3"/>
  <c r="D601" i="3"/>
  <c r="C601" i="3"/>
  <c r="C607" i="3" s="1"/>
  <c r="B601" i="3"/>
  <c r="O600" i="3"/>
  <c r="N600" i="3"/>
  <c r="M600" i="3"/>
  <c r="M606" i="3" s="1"/>
  <c r="L600" i="3"/>
  <c r="L606" i="3" s="1"/>
  <c r="K600" i="3"/>
  <c r="K606" i="3" s="1"/>
  <c r="J600" i="3"/>
  <c r="I600" i="3"/>
  <c r="I606" i="3" s="1"/>
  <c r="H600" i="3"/>
  <c r="H606" i="3" s="1"/>
  <c r="G600" i="3"/>
  <c r="F600" i="3"/>
  <c r="E600" i="3"/>
  <c r="E606" i="3" s="1"/>
  <c r="D600" i="3"/>
  <c r="C600" i="3"/>
  <c r="B600" i="3"/>
  <c r="O599" i="3"/>
  <c r="O605" i="3" s="1"/>
  <c r="N599" i="3"/>
  <c r="N605" i="3" s="1"/>
  <c r="M599" i="3"/>
  <c r="M605" i="3" s="1"/>
  <c r="L599" i="3"/>
  <c r="K599" i="3"/>
  <c r="K605" i="3" s="1"/>
  <c r="J599" i="3"/>
  <c r="J605" i="3" s="1"/>
  <c r="I599" i="3"/>
  <c r="H599" i="3"/>
  <c r="G599" i="3"/>
  <c r="G605" i="3" s="1"/>
  <c r="F599" i="3"/>
  <c r="E599" i="3"/>
  <c r="D599" i="3"/>
  <c r="D605" i="3" s="1"/>
  <c r="C599" i="3"/>
  <c r="C605" i="3" s="1"/>
  <c r="B599" i="3"/>
  <c r="B605" i="3" s="1"/>
  <c r="O596" i="3"/>
  <c r="N596" i="3"/>
  <c r="M596" i="3"/>
  <c r="L596" i="3"/>
  <c r="K596" i="3"/>
  <c r="J596" i="3"/>
  <c r="I596" i="3"/>
  <c r="H596" i="3"/>
  <c r="G596" i="3"/>
  <c r="F596" i="3"/>
  <c r="E596" i="3"/>
  <c r="D596" i="3"/>
  <c r="C596" i="3"/>
  <c r="B596" i="3"/>
  <c r="O595" i="3"/>
  <c r="N595" i="3"/>
  <c r="M595" i="3"/>
  <c r="L595" i="3"/>
  <c r="K595" i="3"/>
  <c r="J595" i="3"/>
  <c r="I595" i="3"/>
  <c r="H595" i="3"/>
  <c r="G595" i="3"/>
  <c r="F595" i="3"/>
  <c r="E595" i="3"/>
  <c r="D595" i="3"/>
  <c r="C595" i="3"/>
  <c r="B595" i="3"/>
  <c r="O594" i="3"/>
  <c r="N594" i="3"/>
  <c r="M594" i="3"/>
  <c r="L594" i="3"/>
  <c r="K594" i="3"/>
  <c r="J594" i="3"/>
  <c r="I594" i="3"/>
  <c r="H594" i="3"/>
  <c r="G594" i="3"/>
  <c r="F594" i="3"/>
  <c r="E594" i="3"/>
  <c r="D594" i="3"/>
  <c r="C594" i="3"/>
  <c r="B594" i="3"/>
  <c r="O593" i="3"/>
  <c r="N593" i="3"/>
  <c r="M593" i="3"/>
  <c r="L593" i="3"/>
  <c r="K593" i="3"/>
  <c r="J593" i="3"/>
  <c r="I593" i="3"/>
  <c r="H593" i="3"/>
  <c r="G593" i="3"/>
  <c r="F593" i="3"/>
  <c r="E593" i="3"/>
  <c r="D593" i="3"/>
  <c r="C593" i="3"/>
  <c r="B593" i="3"/>
  <c r="N588" i="3"/>
  <c r="N649" i="3" s="1"/>
  <c r="E588" i="3"/>
  <c r="E634" i="3" s="1"/>
  <c r="B588" i="3"/>
  <c r="B632" i="3" s="1"/>
  <c r="O587" i="3"/>
  <c r="N587" i="3"/>
  <c r="M587" i="3"/>
  <c r="L587" i="3"/>
  <c r="K587" i="3"/>
  <c r="J587" i="3"/>
  <c r="I587" i="3"/>
  <c r="H587" i="3"/>
  <c r="G587" i="3"/>
  <c r="G588" i="3" s="1"/>
  <c r="F587" i="3"/>
  <c r="E587" i="3"/>
  <c r="D587" i="3"/>
  <c r="C587" i="3"/>
  <c r="B587" i="3"/>
  <c r="O586" i="3"/>
  <c r="N586" i="3"/>
  <c r="M586" i="3"/>
  <c r="L586" i="3"/>
  <c r="K586" i="3"/>
  <c r="J586" i="3"/>
  <c r="I586" i="3"/>
  <c r="H586" i="3"/>
  <c r="G586" i="3"/>
  <c r="F586" i="3"/>
  <c r="E586" i="3"/>
  <c r="D586" i="3"/>
  <c r="C586" i="3"/>
  <c r="B586" i="3"/>
  <c r="O585" i="3"/>
  <c r="O588" i="3" s="1"/>
  <c r="O649" i="3" s="1"/>
  <c r="N585" i="3"/>
  <c r="M585" i="3"/>
  <c r="L585" i="3"/>
  <c r="K585" i="3"/>
  <c r="J585" i="3"/>
  <c r="I585" i="3"/>
  <c r="H585" i="3"/>
  <c r="G585" i="3"/>
  <c r="F585" i="3"/>
  <c r="E585" i="3"/>
  <c r="D585" i="3"/>
  <c r="D588" i="3" s="1"/>
  <c r="C585" i="3"/>
  <c r="B585" i="3"/>
  <c r="O584" i="3"/>
  <c r="N584" i="3"/>
  <c r="M584" i="3"/>
  <c r="L584" i="3"/>
  <c r="L588" i="3" s="1"/>
  <c r="K584" i="3"/>
  <c r="K588" i="3" s="1"/>
  <c r="J584" i="3"/>
  <c r="J588" i="3" s="1"/>
  <c r="I584" i="3"/>
  <c r="I588" i="3" s="1"/>
  <c r="H584" i="3"/>
  <c r="G584" i="3"/>
  <c r="F584" i="3"/>
  <c r="F588" i="3" s="1"/>
  <c r="E584" i="3"/>
  <c r="D584" i="3"/>
  <c r="C584" i="3"/>
  <c r="C588" i="3" s="1"/>
  <c r="B584" i="3"/>
  <c r="N581" i="3"/>
  <c r="J581" i="3"/>
  <c r="G581" i="3"/>
  <c r="E581" i="3"/>
  <c r="D581" i="3"/>
  <c r="O580" i="3"/>
  <c r="N580" i="3"/>
  <c r="M580" i="3"/>
  <c r="L580" i="3"/>
  <c r="K580" i="3"/>
  <c r="J580" i="3"/>
  <c r="I580" i="3"/>
  <c r="H580" i="3"/>
  <c r="G580" i="3"/>
  <c r="F580" i="3"/>
  <c r="E580" i="3"/>
  <c r="D580" i="3"/>
  <c r="C580" i="3"/>
  <c r="B580" i="3"/>
  <c r="O579" i="3"/>
  <c r="N579" i="3"/>
  <c r="M579" i="3"/>
  <c r="L579" i="3"/>
  <c r="K579" i="3"/>
  <c r="J579" i="3"/>
  <c r="I579" i="3"/>
  <c r="H579" i="3"/>
  <c r="G579" i="3"/>
  <c r="F579" i="3"/>
  <c r="E579" i="3"/>
  <c r="D579" i="3"/>
  <c r="C579" i="3"/>
  <c r="B579" i="3"/>
  <c r="O578" i="3"/>
  <c r="N578" i="3"/>
  <c r="M578" i="3"/>
  <c r="L578" i="3"/>
  <c r="K578" i="3"/>
  <c r="J578" i="3"/>
  <c r="I578" i="3"/>
  <c r="H578" i="3"/>
  <c r="G578" i="3"/>
  <c r="F578" i="3"/>
  <c r="E578" i="3"/>
  <c r="D578" i="3"/>
  <c r="C578" i="3"/>
  <c r="B578" i="3"/>
  <c r="O577" i="3"/>
  <c r="N577" i="3"/>
  <c r="M577" i="3"/>
  <c r="L577" i="3"/>
  <c r="K577" i="3"/>
  <c r="J577" i="3"/>
  <c r="I577" i="3"/>
  <c r="H577" i="3"/>
  <c r="G577" i="3"/>
  <c r="F577" i="3"/>
  <c r="F581" i="3" s="1"/>
  <c r="E577" i="3"/>
  <c r="D577" i="3"/>
  <c r="C577" i="3"/>
  <c r="C581" i="3" s="1"/>
  <c r="B577" i="3"/>
  <c r="B581" i="3" s="1"/>
  <c r="F567" i="3"/>
  <c r="D567" i="3"/>
  <c r="O566" i="3"/>
  <c r="N566" i="3"/>
  <c r="M566" i="3"/>
  <c r="L566" i="3"/>
  <c r="K566" i="3"/>
  <c r="J566" i="3"/>
  <c r="I566" i="3"/>
  <c r="H566" i="3"/>
  <c r="G566" i="3"/>
  <c r="F566" i="3"/>
  <c r="E566" i="3"/>
  <c r="D566" i="3"/>
  <c r="C566" i="3"/>
  <c r="B566" i="3"/>
  <c r="O565" i="3"/>
  <c r="N565" i="3"/>
  <c r="M565" i="3"/>
  <c r="L565" i="3"/>
  <c r="K565" i="3"/>
  <c r="J565" i="3"/>
  <c r="I565" i="3"/>
  <c r="H565" i="3"/>
  <c r="G565" i="3"/>
  <c r="F565" i="3"/>
  <c r="E565" i="3"/>
  <c r="D565" i="3"/>
  <c r="C565" i="3"/>
  <c r="B565" i="3"/>
  <c r="O564" i="3"/>
  <c r="N564" i="3"/>
  <c r="M564" i="3"/>
  <c r="L564" i="3"/>
  <c r="K564" i="3"/>
  <c r="J564" i="3"/>
  <c r="I564" i="3"/>
  <c r="H564" i="3"/>
  <c r="G564" i="3"/>
  <c r="G567" i="3" s="1"/>
  <c r="F564" i="3"/>
  <c r="E564" i="3"/>
  <c r="D564" i="3"/>
  <c r="C564" i="3"/>
  <c r="B564" i="3"/>
  <c r="O563" i="3"/>
  <c r="N563" i="3"/>
  <c r="N567" i="3" s="1"/>
  <c r="M563" i="3"/>
  <c r="M567" i="3" s="1"/>
  <c r="L563" i="3"/>
  <c r="K563" i="3"/>
  <c r="J563" i="3"/>
  <c r="J567" i="3" s="1"/>
  <c r="I563" i="3"/>
  <c r="I567" i="3" s="1"/>
  <c r="H563" i="3"/>
  <c r="G563" i="3"/>
  <c r="F563" i="3"/>
  <c r="E563" i="3"/>
  <c r="E567" i="3" s="1"/>
  <c r="D563" i="3"/>
  <c r="C563" i="3"/>
  <c r="B563" i="3"/>
  <c r="B567" i="3" s="1"/>
  <c r="G544" i="3"/>
  <c r="O543" i="3"/>
  <c r="N543" i="3"/>
  <c r="M543" i="3"/>
  <c r="L543" i="3"/>
  <c r="K543" i="3"/>
  <c r="J543" i="3"/>
  <c r="I543" i="3"/>
  <c r="H543" i="3"/>
  <c r="G543" i="3"/>
  <c r="F543" i="3"/>
  <c r="E543" i="3"/>
  <c r="D543" i="3"/>
  <c r="C543" i="3"/>
  <c r="B543" i="3"/>
  <c r="O542" i="3"/>
  <c r="N542" i="3"/>
  <c r="M542" i="3"/>
  <c r="L542" i="3"/>
  <c r="K542" i="3"/>
  <c r="J542" i="3"/>
  <c r="I542" i="3"/>
  <c r="H542" i="3"/>
  <c r="G542" i="3"/>
  <c r="F542" i="3"/>
  <c r="E542" i="3"/>
  <c r="D542" i="3"/>
  <c r="C542" i="3"/>
  <c r="B542" i="3"/>
  <c r="O541" i="3"/>
  <c r="O544" i="3" s="1"/>
  <c r="N541" i="3"/>
  <c r="M541" i="3"/>
  <c r="L541" i="3"/>
  <c r="K541" i="3"/>
  <c r="J541" i="3"/>
  <c r="I541" i="3"/>
  <c r="I544" i="3" s="1"/>
  <c r="H541" i="3"/>
  <c r="H544" i="3" s="1"/>
  <c r="G541" i="3"/>
  <c r="F541" i="3"/>
  <c r="E541" i="3"/>
  <c r="D541" i="3"/>
  <c r="D544" i="3" s="1"/>
  <c r="C541" i="3"/>
  <c r="B541" i="3"/>
  <c r="O540" i="3"/>
  <c r="N540" i="3"/>
  <c r="M540" i="3"/>
  <c r="M544" i="3" s="1"/>
  <c r="L540" i="3"/>
  <c r="L544" i="3" s="1"/>
  <c r="K540" i="3"/>
  <c r="K544" i="3" s="1"/>
  <c r="J540" i="3"/>
  <c r="J544" i="3" s="1"/>
  <c r="I540" i="3"/>
  <c r="H540" i="3"/>
  <c r="G540" i="3"/>
  <c r="F540" i="3"/>
  <c r="F544" i="3" s="1"/>
  <c r="E540" i="3"/>
  <c r="D540" i="3"/>
  <c r="C540" i="3"/>
  <c r="C544" i="3" s="1"/>
  <c r="B540" i="3"/>
  <c r="C536" i="3"/>
  <c r="O535" i="3"/>
  <c r="N535" i="3"/>
  <c r="M535" i="3"/>
  <c r="L535" i="3"/>
  <c r="K535" i="3"/>
  <c r="J535" i="3"/>
  <c r="I535" i="3"/>
  <c r="H535" i="3"/>
  <c r="G535" i="3"/>
  <c r="F535" i="3"/>
  <c r="E535" i="3"/>
  <c r="D535" i="3"/>
  <c r="C535" i="3"/>
  <c r="B535" i="3"/>
  <c r="O534" i="3"/>
  <c r="N534" i="3"/>
  <c r="M534" i="3"/>
  <c r="L534" i="3"/>
  <c r="K534" i="3"/>
  <c r="J534" i="3"/>
  <c r="I534" i="3"/>
  <c r="H534" i="3"/>
  <c r="G534" i="3"/>
  <c r="G536" i="3" s="1"/>
  <c r="F534" i="3"/>
  <c r="E534" i="3"/>
  <c r="D534" i="3"/>
  <c r="C534" i="3"/>
  <c r="B534" i="3"/>
  <c r="O533" i="3"/>
  <c r="O536" i="3" s="1"/>
  <c r="N533" i="3"/>
  <c r="N536" i="3" s="1"/>
  <c r="N538" i="3" s="1"/>
  <c r="M533" i="3"/>
  <c r="L533" i="3"/>
  <c r="K533" i="3"/>
  <c r="J533" i="3"/>
  <c r="I533" i="3"/>
  <c r="I536" i="3" s="1"/>
  <c r="H533" i="3"/>
  <c r="H536" i="3" s="1"/>
  <c r="G533" i="3"/>
  <c r="F533" i="3"/>
  <c r="E533" i="3"/>
  <c r="E536" i="3" s="1"/>
  <c r="D533" i="3"/>
  <c r="C533" i="3"/>
  <c r="B533" i="3"/>
  <c r="O532" i="3"/>
  <c r="N532" i="3"/>
  <c r="M532" i="3"/>
  <c r="M536" i="3" s="1"/>
  <c r="L532" i="3"/>
  <c r="L536" i="3" s="1"/>
  <c r="K532" i="3"/>
  <c r="K536" i="3" s="1"/>
  <c r="J532" i="3"/>
  <c r="J536" i="3" s="1"/>
  <c r="I532" i="3"/>
  <c r="H532" i="3"/>
  <c r="G532" i="3"/>
  <c r="F532" i="3"/>
  <c r="F536" i="3" s="1"/>
  <c r="E532" i="3"/>
  <c r="D532" i="3"/>
  <c r="D536" i="3" s="1"/>
  <c r="C532" i="3"/>
  <c r="B532" i="3"/>
  <c r="D528" i="3"/>
  <c r="O527" i="3"/>
  <c r="N527" i="3"/>
  <c r="M527" i="3"/>
  <c r="L527" i="3"/>
  <c r="K527" i="3"/>
  <c r="J527" i="3"/>
  <c r="I527" i="3"/>
  <c r="H527" i="3"/>
  <c r="G527" i="3"/>
  <c r="F527" i="3"/>
  <c r="E527" i="3"/>
  <c r="D527" i="3"/>
  <c r="C527" i="3"/>
  <c r="B527" i="3"/>
  <c r="O526" i="3"/>
  <c r="N526" i="3"/>
  <c r="M526" i="3"/>
  <c r="L526" i="3"/>
  <c r="K526" i="3"/>
  <c r="J526" i="3"/>
  <c r="I526" i="3"/>
  <c r="H526" i="3"/>
  <c r="H528" i="3" s="1"/>
  <c r="G526" i="3"/>
  <c r="F526" i="3"/>
  <c r="E526" i="3"/>
  <c r="D526" i="3"/>
  <c r="C526" i="3"/>
  <c r="B526" i="3"/>
  <c r="O525" i="3"/>
  <c r="O528" i="3" s="1"/>
  <c r="N525" i="3"/>
  <c r="N528" i="3" s="1"/>
  <c r="M525" i="3"/>
  <c r="L525" i="3"/>
  <c r="K525" i="3"/>
  <c r="J525" i="3"/>
  <c r="J528" i="3" s="1"/>
  <c r="I525" i="3"/>
  <c r="I528" i="3" s="1"/>
  <c r="H525" i="3"/>
  <c r="G525" i="3"/>
  <c r="F525" i="3"/>
  <c r="F528" i="3" s="1"/>
  <c r="E525" i="3"/>
  <c r="D525" i="3"/>
  <c r="C525" i="3"/>
  <c r="C528" i="3" s="1"/>
  <c r="B525" i="3"/>
  <c r="O524" i="3"/>
  <c r="N524" i="3"/>
  <c r="M524" i="3"/>
  <c r="M528" i="3" s="1"/>
  <c r="L524" i="3"/>
  <c r="L528" i="3" s="1"/>
  <c r="K524" i="3"/>
  <c r="K528" i="3" s="1"/>
  <c r="J524" i="3"/>
  <c r="I524" i="3"/>
  <c r="H524" i="3"/>
  <c r="G524" i="3"/>
  <c r="G528" i="3" s="1"/>
  <c r="F524" i="3"/>
  <c r="E524" i="3"/>
  <c r="E528" i="3" s="1"/>
  <c r="D524" i="3"/>
  <c r="C524" i="3"/>
  <c r="B524" i="3"/>
  <c r="B528" i="3" s="1"/>
  <c r="J520" i="3"/>
  <c r="J522" i="3" s="1"/>
  <c r="E520" i="3"/>
  <c r="E521" i="3" s="1"/>
  <c r="O519" i="3"/>
  <c r="N519" i="3"/>
  <c r="M519" i="3"/>
  <c r="L519" i="3"/>
  <c r="K519" i="3"/>
  <c r="J519" i="3"/>
  <c r="I519" i="3"/>
  <c r="H519" i="3"/>
  <c r="G519" i="3"/>
  <c r="F519" i="3"/>
  <c r="E519" i="3"/>
  <c r="D519" i="3"/>
  <c r="C519" i="3"/>
  <c r="B519" i="3"/>
  <c r="O518" i="3"/>
  <c r="N518" i="3"/>
  <c r="M518" i="3"/>
  <c r="L518" i="3"/>
  <c r="K518" i="3"/>
  <c r="J518" i="3"/>
  <c r="I518" i="3"/>
  <c r="I520" i="3" s="1"/>
  <c r="H518" i="3"/>
  <c r="G518" i="3"/>
  <c r="F518" i="3"/>
  <c r="E518" i="3"/>
  <c r="D518" i="3"/>
  <c r="C518" i="3"/>
  <c r="B518" i="3"/>
  <c r="O517" i="3"/>
  <c r="O520" i="3" s="1"/>
  <c r="N517" i="3"/>
  <c r="N520" i="3" s="1"/>
  <c r="M517" i="3"/>
  <c r="L517" i="3"/>
  <c r="K517" i="3"/>
  <c r="K520" i="3" s="1"/>
  <c r="J517" i="3"/>
  <c r="I517" i="3"/>
  <c r="H517" i="3"/>
  <c r="G517" i="3"/>
  <c r="G520" i="3" s="1"/>
  <c r="F517" i="3"/>
  <c r="E517" i="3"/>
  <c r="D517" i="3"/>
  <c r="D520" i="3" s="1"/>
  <c r="C517" i="3"/>
  <c r="B517" i="3"/>
  <c r="O516" i="3"/>
  <c r="N516" i="3"/>
  <c r="M516" i="3"/>
  <c r="M520" i="3" s="1"/>
  <c r="L516" i="3"/>
  <c r="L520" i="3" s="1"/>
  <c r="K516" i="3"/>
  <c r="J516" i="3"/>
  <c r="I516" i="3"/>
  <c r="H516" i="3"/>
  <c r="H520" i="3" s="1"/>
  <c r="G516" i="3"/>
  <c r="F516" i="3"/>
  <c r="F520" i="3" s="1"/>
  <c r="E516" i="3"/>
  <c r="D516" i="3"/>
  <c r="C516" i="3"/>
  <c r="C520" i="3" s="1"/>
  <c r="B516" i="3"/>
  <c r="B520" i="3" s="1"/>
  <c r="M510" i="3"/>
  <c r="M550" i="3" s="1"/>
  <c r="K510" i="3"/>
  <c r="K550" i="3" s="1"/>
  <c r="G510" i="3"/>
  <c r="G550" i="3" s="1"/>
  <c r="G558" i="3" s="1"/>
  <c r="O509" i="3"/>
  <c r="O549" i="3" s="1"/>
  <c r="M509" i="3"/>
  <c r="M549" i="3" s="1"/>
  <c r="I509" i="3"/>
  <c r="I549" i="3" s="1"/>
  <c r="I572" i="3" s="1"/>
  <c r="C509" i="3"/>
  <c r="C549" i="3" s="1"/>
  <c r="O508" i="3"/>
  <c r="O548" i="3" s="1"/>
  <c r="K508" i="3"/>
  <c r="K548" i="3" s="1"/>
  <c r="K556" i="3" s="1"/>
  <c r="E508" i="3"/>
  <c r="E548" i="3" s="1"/>
  <c r="C508" i="3"/>
  <c r="C548" i="3" s="1"/>
  <c r="M507" i="3"/>
  <c r="M547" i="3" s="1"/>
  <c r="M555" i="3" s="1"/>
  <c r="G507" i="3"/>
  <c r="G547" i="3" s="1"/>
  <c r="E507" i="3"/>
  <c r="E547" i="3" s="1"/>
  <c r="L503" i="3"/>
  <c r="G503" i="3"/>
  <c r="G644" i="3" s="1"/>
  <c r="O502" i="3"/>
  <c r="N502" i="3"/>
  <c r="M502" i="3"/>
  <c r="L502" i="3"/>
  <c r="K502" i="3"/>
  <c r="J502" i="3"/>
  <c r="I502" i="3"/>
  <c r="H502" i="3"/>
  <c r="H510" i="3" s="1"/>
  <c r="H550" i="3" s="1"/>
  <c r="G502" i="3"/>
  <c r="F502" i="3"/>
  <c r="E502" i="3"/>
  <c r="D502" i="3"/>
  <c r="D510" i="3" s="1"/>
  <c r="D550" i="3" s="1"/>
  <c r="C502" i="3"/>
  <c r="B502" i="3"/>
  <c r="O501" i="3"/>
  <c r="N501" i="3"/>
  <c r="M501" i="3"/>
  <c r="L501" i="3"/>
  <c r="K501" i="3"/>
  <c r="K503" i="3" s="1"/>
  <c r="J501" i="3"/>
  <c r="J509" i="3" s="1"/>
  <c r="J549" i="3" s="1"/>
  <c r="I501" i="3"/>
  <c r="H501" i="3"/>
  <c r="G501" i="3"/>
  <c r="F501" i="3"/>
  <c r="F509" i="3" s="1"/>
  <c r="F549" i="3" s="1"/>
  <c r="E501" i="3"/>
  <c r="D501" i="3"/>
  <c r="C501" i="3"/>
  <c r="B501" i="3"/>
  <c r="O500" i="3"/>
  <c r="O503" i="3" s="1"/>
  <c r="N500" i="3"/>
  <c r="M500" i="3"/>
  <c r="M503" i="3" s="1"/>
  <c r="L500" i="3"/>
  <c r="L508" i="3" s="1"/>
  <c r="L548" i="3" s="1"/>
  <c r="K500" i="3"/>
  <c r="J500" i="3"/>
  <c r="I500" i="3"/>
  <c r="I503" i="3" s="1"/>
  <c r="H500" i="3"/>
  <c r="H508" i="3" s="1"/>
  <c r="H548" i="3" s="1"/>
  <c r="G500" i="3"/>
  <c r="F500" i="3"/>
  <c r="F503" i="3" s="1"/>
  <c r="E500" i="3"/>
  <c r="D500" i="3"/>
  <c r="C500" i="3"/>
  <c r="B500" i="3"/>
  <c r="O499" i="3"/>
  <c r="N499" i="3"/>
  <c r="N507" i="3" s="1"/>
  <c r="N547" i="3" s="1"/>
  <c r="M499" i="3"/>
  <c r="L499" i="3"/>
  <c r="K499" i="3"/>
  <c r="J499" i="3"/>
  <c r="J507" i="3" s="1"/>
  <c r="J547" i="3" s="1"/>
  <c r="I499" i="3"/>
  <c r="H499" i="3"/>
  <c r="H503" i="3" s="1"/>
  <c r="G499" i="3"/>
  <c r="F499" i="3"/>
  <c r="E499" i="3"/>
  <c r="E503" i="3" s="1"/>
  <c r="D499" i="3"/>
  <c r="D503" i="3" s="1"/>
  <c r="C499" i="3"/>
  <c r="C503" i="3" s="1"/>
  <c r="B499" i="3"/>
  <c r="B507" i="3" s="1"/>
  <c r="B547" i="3" s="1"/>
  <c r="J496" i="3"/>
  <c r="E496" i="3"/>
  <c r="O495" i="3"/>
  <c r="N495" i="3"/>
  <c r="M495" i="3"/>
  <c r="L495" i="3"/>
  <c r="K495" i="3"/>
  <c r="J495" i="3"/>
  <c r="I495" i="3"/>
  <c r="H495" i="3"/>
  <c r="G495" i="3"/>
  <c r="F495" i="3"/>
  <c r="E495" i="3"/>
  <c r="D495" i="3"/>
  <c r="C495" i="3"/>
  <c r="B495" i="3"/>
  <c r="O494" i="3"/>
  <c r="N494" i="3"/>
  <c r="M494" i="3"/>
  <c r="L494" i="3"/>
  <c r="K494" i="3"/>
  <c r="J494" i="3"/>
  <c r="I494" i="3"/>
  <c r="I496" i="3" s="1"/>
  <c r="H494" i="3"/>
  <c r="G494" i="3"/>
  <c r="F494" i="3"/>
  <c r="E494" i="3"/>
  <c r="D494" i="3"/>
  <c r="C494" i="3"/>
  <c r="B494" i="3"/>
  <c r="O493" i="3"/>
  <c r="O496" i="3" s="1"/>
  <c r="N493" i="3"/>
  <c r="N496" i="3" s="1"/>
  <c r="M493" i="3"/>
  <c r="L493" i="3"/>
  <c r="K493" i="3"/>
  <c r="K496" i="3" s="1"/>
  <c r="J493" i="3"/>
  <c r="I493" i="3"/>
  <c r="H493" i="3"/>
  <c r="G493" i="3"/>
  <c r="G496" i="3" s="1"/>
  <c r="F493" i="3"/>
  <c r="E493" i="3"/>
  <c r="D493" i="3"/>
  <c r="D496" i="3" s="1"/>
  <c r="C493" i="3"/>
  <c r="B493" i="3"/>
  <c r="O492" i="3"/>
  <c r="N492" i="3"/>
  <c r="M492" i="3"/>
  <c r="M496" i="3" s="1"/>
  <c r="L492" i="3"/>
  <c r="L496" i="3" s="1"/>
  <c r="K492" i="3"/>
  <c r="J492" i="3"/>
  <c r="I492" i="3"/>
  <c r="H492" i="3"/>
  <c r="H496" i="3" s="1"/>
  <c r="G492" i="3"/>
  <c r="F492" i="3"/>
  <c r="F496" i="3" s="1"/>
  <c r="E492" i="3"/>
  <c r="D492" i="3"/>
  <c r="C492" i="3"/>
  <c r="C496" i="3" s="1"/>
  <c r="B492" i="3"/>
  <c r="B496" i="3" s="1"/>
  <c r="O490" i="3"/>
  <c r="H490" i="3"/>
  <c r="C490" i="3"/>
  <c r="O489" i="3"/>
  <c r="N489" i="3"/>
  <c r="M489" i="3"/>
  <c r="L489" i="3"/>
  <c r="K489" i="3"/>
  <c r="J489" i="3"/>
  <c r="I489" i="3"/>
  <c r="H489" i="3"/>
  <c r="G489" i="3"/>
  <c r="F489" i="3"/>
  <c r="E489" i="3"/>
  <c r="E490" i="3" s="1"/>
  <c r="D489" i="3"/>
  <c r="C489" i="3"/>
  <c r="B489" i="3"/>
  <c r="O488" i="3"/>
  <c r="N488" i="3"/>
  <c r="M488" i="3"/>
  <c r="L488" i="3"/>
  <c r="K488" i="3"/>
  <c r="J488" i="3"/>
  <c r="I488" i="3"/>
  <c r="H488" i="3"/>
  <c r="G488" i="3"/>
  <c r="G490" i="3" s="1"/>
  <c r="F488" i="3"/>
  <c r="E488" i="3"/>
  <c r="D488" i="3"/>
  <c r="C488" i="3"/>
  <c r="B488" i="3"/>
  <c r="O487" i="3"/>
  <c r="N487" i="3"/>
  <c r="N490" i="3" s="1"/>
  <c r="M487" i="3"/>
  <c r="L487" i="3"/>
  <c r="L490" i="3" s="1"/>
  <c r="K487" i="3"/>
  <c r="J487" i="3"/>
  <c r="I487" i="3"/>
  <c r="H487" i="3"/>
  <c r="G487" i="3"/>
  <c r="F487" i="3"/>
  <c r="E487" i="3"/>
  <c r="D487" i="3"/>
  <c r="C487" i="3"/>
  <c r="B487" i="3"/>
  <c r="B490" i="3" s="1"/>
  <c r="O486" i="3"/>
  <c r="N486" i="3"/>
  <c r="M486" i="3"/>
  <c r="M490" i="3" s="1"/>
  <c r="L486" i="3"/>
  <c r="K486" i="3"/>
  <c r="K490" i="3" s="1"/>
  <c r="J486" i="3"/>
  <c r="J490" i="3" s="1"/>
  <c r="I486" i="3"/>
  <c r="I490" i="3" s="1"/>
  <c r="H486" i="3"/>
  <c r="G486" i="3"/>
  <c r="F486" i="3"/>
  <c r="F490" i="3" s="1"/>
  <c r="E486" i="3"/>
  <c r="D486" i="3"/>
  <c r="D490" i="3" s="1"/>
  <c r="C486" i="3"/>
  <c r="B486" i="3"/>
  <c r="O484" i="3"/>
  <c r="M484" i="3"/>
  <c r="F484" i="3"/>
  <c r="O483" i="3"/>
  <c r="N483" i="3"/>
  <c r="M483" i="3"/>
  <c r="L483" i="3"/>
  <c r="K483" i="3"/>
  <c r="J483" i="3"/>
  <c r="I483" i="3"/>
  <c r="H483" i="3"/>
  <c r="G483" i="3"/>
  <c r="F483" i="3"/>
  <c r="E483" i="3"/>
  <c r="D483" i="3"/>
  <c r="C483" i="3"/>
  <c r="C484" i="3" s="1"/>
  <c r="B483" i="3"/>
  <c r="O482" i="3"/>
  <c r="N482" i="3"/>
  <c r="M482" i="3"/>
  <c r="L482" i="3"/>
  <c r="K482" i="3"/>
  <c r="J482" i="3"/>
  <c r="I482" i="3"/>
  <c r="H482" i="3"/>
  <c r="G482" i="3"/>
  <c r="F482" i="3"/>
  <c r="E482" i="3"/>
  <c r="E484" i="3" s="1"/>
  <c r="D482" i="3"/>
  <c r="C482" i="3"/>
  <c r="B482" i="3"/>
  <c r="O481" i="3"/>
  <c r="N481" i="3"/>
  <c r="N484" i="3" s="1"/>
  <c r="M481" i="3"/>
  <c r="L481" i="3"/>
  <c r="L484" i="3" s="1"/>
  <c r="K481" i="3"/>
  <c r="J481" i="3"/>
  <c r="J484" i="3" s="1"/>
  <c r="I481" i="3"/>
  <c r="H481" i="3"/>
  <c r="G481" i="3"/>
  <c r="F481" i="3"/>
  <c r="E481" i="3"/>
  <c r="D481" i="3"/>
  <c r="C481" i="3"/>
  <c r="B481" i="3"/>
  <c r="O480" i="3"/>
  <c r="N480" i="3"/>
  <c r="M480" i="3"/>
  <c r="L480" i="3"/>
  <c r="K480" i="3"/>
  <c r="K484" i="3" s="1"/>
  <c r="J480" i="3"/>
  <c r="I480" i="3"/>
  <c r="I484" i="3" s="1"/>
  <c r="H480" i="3"/>
  <c r="H484" i="3" s="1"/>
  <c r="G480" i="3"/>
  <c r="G484" i="3" s="1"/>
  <c r="F480" i="3"/>
  <c r="E480" i="3"/>
  <c r="D480" i="3"/>
  <c r="D484" i="3" s="1"/>
  <c r="C480" i="3"/>
  <c r="B480" i="3"/>
  <c r="B484" i="3" s="1"/>
  <c r="O478" i="3"/>
  <c r="K478" i="3"/>
  <c r="D478" i="3"/>
  <c r="O477" i="3"/>
  <c r="N477" i="3"/>
  <c r="M477" i="3"/>
  <c r="M478" i="3" s="1"/>
  <c r="L477" i="3"/>
  <c r="K477" i="3"/>
  <c r="J477" i="3"/>
  <c r="I477" i="3"/>
  <c r="H477" i="3"/>
  <c r="G477" i="3"/>
  <c r="F477" i="3"/>
  <c r="E477" i="3"/>
  <c r="D477" i="3"/>
  <c r="C477" i="3"/>
  <c r="B477" i="3"/>
  <c r="O476" i="3"/>
  <c r="N476" i="3"/>
  <c r="M476" i="3"/>
  <c r="L476" i="3"/>
  <c r="K476" i="3"/>
  <c r="J476" i="3"/>
  <c r="I476" i="3"/>
  <c r="H476" i="3"/>
  <c r="G476" i="3"/>
  <c r="F476" i="3"/>
  <c r="E476" i="3"/>
  <c r="D476" i="3"/>
  <c r="C476" i="3"/>
  <c r="C478" i="3" s="1"/>
  <c r="B476" i="3"/>
  <c r="O475" i="3"/>
  <c r="N475" i="3"/>
  <c r="M475" i="3"/>
  <c r="L475" i="3"/>
  <c r="K475" i="3"/>
  <c r="J475" i="3"/>
  <c r="J478" i="3" s="1"/>
  <c r="I475" i="3"/>
  <c r="H475" i="3"/>
  <c r="H478" i="3" s="1"/>
  <c r="G475" i="3"/>
  <c r="F475" i="3"/>
  <c r="E475" i="3"/>
  <c r="D475" i="3"/>
  <c r="C475" i="3"/>
  <c r="B475" i="3"/>
  <c r="O474" i="3"/>
  <c r="N474" i="3"/>
  <c r="N478" i="3" s="1"/>
  <c r="M474" i="3"/>
  <c r="L474" i="3"/>
  <c r="L478" i="3" s="1"/>
  <c r="K474" i="3"/>
  <c r="J474" i="3"/>
  <c r="I474" i="3"/>
  <c r="I478" i="3" s="1"/>
  <c r="H474" i="3"/>
  <c r="G474" i="3"/>
  <c r="G478" i="3" s="1"/>
  <c r="F474" i="3"/>
  <c r="F478" i="3" s="1"/>
  <c r="E474" i="3"/>
  <c r="E478" i="3" s="1"/>
  <c r="D474" i="3"/>
  <c r="C474" i="3"/>
  <c r="B474" i="3"/>
  <c r="B478" i="3" s="1"/>
  <c r="N472" i="3"/>
  <c r="I472" i="3"/>
  <c r="B472" i="3"/>
  <c r="O471" i="3"/>
  <c r="N471" i="3"/>
  <c r="M471" i="3"/>
  <c r="L471" i="3"/>
  <c r="K471" i="3"/>
  <c r="K472" i="3" s="1"/>
  <c r="J471" i="3"/>
  <c r="I471" i="3"/>
  <c r="H471" i="3"/>
  <c r="G471" i="3"/>
  <c r="F471" i="3"/>
  <c r="E471" i="3"/>
  <c r="D471" i="3"/>
  <c r="C471" i="3"/>
  <c r="B471" i="3"/>
  <c r="O470" i="3"/>
  <c r="N470" i="3"/>
  <c r="M470" i="3"/>
  <c r="M472" i="3" s="1"/>
  <c r="L470" i="3"/>
  <c r="K470" i="3"/>
  <c r="J470" i="3"/>
  <c r="I470" i="3"/>
  <c r="H470" i="3"/>
  <c r="G470" i="3"/>
  <c r="F470" i="3"/>
  <c r="E470" i="3"/>
  <c r="D470" i="3"/>
  <c r="C470" i="3"/>
  <c r="B470" i="3"/>
  <c r="O469" i="3"/>
  <c r="O472" i="3" s="1"/>
  <c r="N469" i="3"/>
  <c r="M469" i="3"/>
  <c r="L469" i="3"/>
  <c r="K469" i="3"/>
  <c r="J469" i="3"/>
  <c r="I469" i="3"/>
  <c r="H469" i="3"/>
  <c r="H472" i="3" s="1"/>
  <c r="G469" i="3"/>
  <c r="F469" i="3"/>
  <c r="F472" i="3" s="1"/>
  <c r="E469" i="3"/>
  <c r="D469" i="3"/>
  <c r="C469" i="3"/>
  <c r="B469" i="3"/>
  <c r="O468" i="3"/>
  <c r="N468" i="3"/>
  <c r="M468" i="3"/>
  <c r="L468" i="3"/>
  <c r="L472" i="3" s="1"/>
  <c r="K468" i="3"/>
  <c r="J468" i="3"/>
  <c r="J472" i="3" s="1"/>
  <c r="I468" i="3"/>
  <c r="H468" i="3"/>
  <c r="G468" i="3"/>
  <c r="G472" i="3" s="1"/>
  <c r="F468" i="3"/>
  <c r="E468" i="3"/>
  <c r="E472" i="3" s="1"/>
  <c r="D468" i="3"/>
  <c r="D472" i="3" s="1"/>
  <c r="C468" i="3"/>
  <c r="C472" i="3" s="1"/>
  <c r="B468" i="3"/>
  <c r="M465" i="3"/>
  <c r="H465" i="3"/>
  <c r="O464" i="3"/>
  <c r="O510" i="3" s="1"/>
  <c r="O550" i="3" s="1"/>
  <c r="N464" i="3"/>
  <c r="N510" i="3" s="1"/>
  <c r="N550" i="3" s="1"/>
  <c r="M464" i="3"/>
  <c r="L464" i="3"/>
  <c r="L510" i="3" s="1"/>
  <c r="L550" i="3" s="1"/>
  <c r="K464" i="3"/>
  <c r="J464" i="3"/>
  <c r="J510" i="3" s="1"/>
  <c r="J550" i="3" s="1"/>
  <c r="I464" i="3"/>
  <c r="I510" i="3" s="1"/>
  <c r="I550" i="3" s="1"/>
  <c r="H464" i="3"/>
  <c r="G464" i="3"/>
  <c r="F464" i="3"/>
  <c r="F510" i="3" s="1"/>
  <c r="F550" i="3" s="1"/>
  <c r="E464" i="3"/>
  <c r="E510" i="3" s="1"/>
  <c r="E550" i="3" s="1"/>
  <c r="D464" i="3"/>
  <c r="C464" i="3"/>
  <c r="C510" i="3" s="1"/>
  <c r="C550" i="3" s="1"/>
  <c r="B464" i="3"/>
  <c r="B510" i="3" s="1"/>
  <c r="B550" i="3" s="1"/>
  <c r="O463" i="3"/>
  <c r="N463" i="3"/>
  <c r="N509" i="3" s="1"/>
  <c r="N549" i="3" s="1"/>
  <c r="M463" i="3"/>
  <c r="L463" i="3"/>
  <c r="L509" i="3" s="1"/>
  <c r="L549" i="3" s="1"/>
  <c r="K463" i="3"/>
  <c r="K509" i="3" s="1"/>
  <c r="K549" i="3" s="1"/>
  <c r="J463" i="3"/>
  <c r="I463" i="3"/>
  <c r="H463" i="3"/>
  <c r="H509" i="3" s="1"/>
  <c r="H549" i="3" s="1"/>
  <c r="G463" i="3"/>
  <c r="G509" i="3" s="1"/>
  <c r="G549" i="3" s="1"/>
  <c r="F463" i="3"/>
  <c r="E463" i="3"/>
  <c r="E509" i="3" s="1"/>
  <c r="E549" i="3" s="1"/>
  <c r="D463" i="3"/>
  <c r="D509" i="3" s="1"/>
  <c r="D549" i="3" s="1"/>
  <c r="C463" i="3"/>
  <c r="B463" i="3"/>
  <c r="B509" i="3" s="1"/>
  <c r="B549" i="3" s="1"/>
  <c r="O462" i="3"/>
  <c r="N462" i="3"/>
  <c r="N508" i="3" s="1"/>
  <c r="N548" i="3" s="1"/>
  <c r="M462" i="3"/>
  <c r="M508" i="3" s="1"/>
  <c r="M548" i="3" s="1"/>
  <c r="L462" i="3"/>
  <c r="K462" i="3"/>
  <c r="J462" i="3"/>
  <c r="J508" i="3" s="1"/>
  <c r="J548" i="3" s="1"/>
  <c r="I462" i="3"/>
  <c r="I508" i="3" s="1"/>
  <c r="I548" i="3" s="1"/>
  <c r="H462" i="3"/>
  <c r="G462" i="3"/>
  <c r="G465" i="3" s="1"/>
  <c r="F462" i="3"/>
  <c r="F508" i="3" s="1"/>
  <c r="F548" i="3" s="1"/>
  <c r="E462" i="3"/>
  <c r="E465" i="3" s="1"/>
  <c r="D462" i="3"/>
  <c r="D508" i="3" s="1"/>
  <c r="D548" i="3" s="1"/>
  <c r="C462" i="3"/>
  <c r="B462" i="3"/>
  <c r="B508" i="3" s="1"/>
  <c r="B548" i="3" s="1"/>
  <c r="O461" i="3"/>
  <c r="O507" i="3" s="1"/>
  <c r="O547" i="3" s="1"/>
  <c r="N461" i="3"/>
  <c r="M461" i="3"/>
  <c r="L461" i="3"/>
  <c r="L507" i="3" s="1"/>
  <c r="L547" i="3" s="1"/>
  <c r="K461" i="3"/>
  <c r="K507" i="3" s="1"/>
  <c r="K547" i="3" s="1"/>
  <c r="J461" i="3"/>
  <c r="I461" i="3"/>
  <c r="I465" i="3" s="1"/>
  <c r="H461" i="3"/>
  <c r="H507" i="3" s="1"/>
  <c r="H547" i="3" s="1"/>
  <c r="G461" i="3"/>
  <c r="F461" i="3"/>
  <c r="F465" i="3" s="1"/>
  <c r="E461" i="3"/>
  <c r="D461" i="3"/>
  <c r="D507" i="3" s="1"/>
  <c r="D547" i="3" s="1"/>
  <c r="C461" i="3"/>
  <c r="C507" i="3" s="1"/>
  <c r="C547" i="3" s="1"/>
  <c r="B461" i="3"/>
  <c r="B465" i="3" s="1"/>
  <c r="O457" i="3"/>
  <c r="O648" i="3" s="1"/>
  <c r="N457" i="3"/>
  <c r="N648" i="3" s="1"/>
  <c r="N655" i="3" s="1"/>
  <c r="M457" i="3"/>
  <c r="M648" i="3" s="1"/>
  <c r="M655" i="3" s="1"/>
  <c r="L457" i="3"/>
  <c r="L648" i="3" s="1"/>
  <c r="L655" i="3" s="1"/>
  <c r="K457" i="3"/>
  <c r="K648" i="3" s="1"/>
  <c r="K655" i="3" s="1"/>
  <c r="J457" i="3"/>
  <c r="J648" i="3" s="1"/>
  <c r="J655" i="3" s="1"/>
  <c r="I457" i="3"/>
  <c r="I648" i="3" s="1"/>
  <c r="I655" i="3" s="1"/>
  <c r="H457" i="3"/>
  <c r="H648" i="3" s="1"/>
  <c r="H655" i="3" s="1"/>
  <c r="G457" i="3"/>
  <c r="G648" i="3" s="1"/>
  <c r="G655" i="3" s="1"/>
  <c r="F457" i="3"/>
  <c r="F648" i="3" s="1"/>
  <c r="F655" i="3" s="1"/>
  <c r="E457" i="3"/>
  <c r="E648" i="3" s="1"/>
  <c r="E655" i="3" s="1"/>
  <c r="D457" i="3"/>
  <c r="D648" i="3" s="1"/>
  <c r="D655" i="3" s="1"/>
  <c r="C457" i="3"/>
  <c r="C648" i="3" s="1"/>
  <c r="C655" i="3" s="1"/>
  <c r="B457" i="3"/>
  <c r="B648" i="3" s="1"/>
  <c r="B655" i="3" s="1"/>
  <c r="O456" i="3"/>
  <c r="N456" i="3"/>
  <c r="M456" i="3"/>
  <c r="L456" i="3"/>
  <c r="K456" i="3"/>
  <c r="J456" i="3"/>
  <c r="I456" i="3"/>
  <c r="H456" i="3"/>
  <c r="G456" i="3"/>
  <c r="F456" i="3"/>
  <c r="E456" i="3"/>
  <c r="D456" i="3"/>
  <c r="C456" i="3"/>
  <c r="B456" i="3"/>
  <c r="O455" i="3"/>
  <c r="N455" i="3"/>
  <c r="M455" i="3"/>
  <c r="L455" i="3"/>
  <c r="K455" i="3"/>
  <c r="J455" i="3"/>
  <c r="I455" i="3"/>
  <c r="H455" i="3"/>
  <c r="G455" i="3"/>
  <c r="F455" i="3"/>
  <c r="E455" i="3"/>
  <c r="D455" i="3"/>
  <c r="C455" i="3"/>
  <c r="B455" i="3"/>
  <c r="O454" i="3"/>
  <c r="N454" i="3"/>
  <c r="M454" i="3"/>
  <c r="L454" i="3"/>
  <c r="K454" i="3"/>
  <c r="J454" i="3"/>
  <c r="I454" i="3"/>
  <c r="H454" i="3"/>
  <c r="G454" i="3"/>
  <c r="F454" i="3"/>
  <c r="E454" i="3"/>
  <c r="D454" i="3"/>
  <c r="C454" i="3"/>
  <c r="B454" i="3"/>
  <c r="I452" i="3"/>
  <c r="O451" i="3"/>
  <c r="N451" i="3"/>
  <c r="N452" i="3" s="1"/>
  <c r="M451" i="3"/>
  <c r="M452" i="3" s="1"/>
  <c r="L451" i="3"/>
  <c r="K451" i="3"/>
  <c r="K452" i="3" s="1"/>
  <c r="J451" i="3"/>
  <c r="J452" i="3" s="1"/>
  <c r="I451" i="3"/>
  <c r="H451" i="3"/>
  <c r="G451" i="3"/>
  <c r="F451" i="3"/>
  <c r="F452" i="3" s="1"/>
  <c r="E451" i="3"/>
  <c r="E452" i="3" s="1"/>
  <c r="D451" i="3"/>
  <c r="C451" i="3"/>
  <c r="B451" i="3"/>
  <c r="B452" i="3" s="1"/>
  <c r="O450" i="3"/>
  <c r="N450" i="3"/>
  <c r="M450" i="3"/>
  <c r="L450" i="3"/>
  <c r="K450" i="3"/>
  <c r="J450" i="3"/>
  <c r="I450" i="3"/>
  <c r="H450" i="3"/>
  <c r="G450" i="3"/>
  <c r="F450" i="3"/>
  <c r="E450" i="3"/>
  <c r="D450" i="3"/>
  <c r="C450" i="3"/>
  <c r="B450" i="3"/>
  <c r="O449" i="3"/>
  <c r="N449" i="3"/>
  <c r="M449" i="3"/>
  <c r="L449" i="3"/>
  <c r="K449" i="3"/>
  <c r="J449" i="3"/>
  <c r="I449" i="3"/>
  <c r="H449" i="3"/>
  <c r="G449" i="3"/>
  <c r="F449" i="3"/>
  <c r="E449" i="3"/>
  <c r="D449" i="3"/>
  <c r="C449" i="3"/>
  <c r="B449" i="3"/>
  <c r="O448" i="3"/>
  <c r="N448" i="3"/>
  <c r="M448" i="3"/>
  <c r="L448" i="3"/>
  <c r="K448" i="3"/>
  <c r="J448" i="3"/>
  <c r="I448" i="3"/>
  <c r="H448" i="3"/>
  <c r="G448" i="3"/>
  <c r="F448" i="3"/>
  <c r="E448" i="3"/>
  <c r="D448" i="3"/>
  <c r="C448" i="3"/>
  <c r="B448" i="3"/>
  <c r="O444" i="3"/>
  <c r="O445" i="3" s="1"/>
  <c r="N444" i="3"/>
  <c r="M444" i="3"/>
  <c r="L444" i="3"/>
  <c r="L445" i="3" s="1"/>
  <c r="K444" i="3"/>
  <c r="K445" i="3" s="1"/>
  <c r="J444" i="3"/>
  <c r="I444" i="3"/>
  <c r="I445" i="3" s="1"/>
  <c r="H444" i="3"/>
  <c r="H445" i="3" s="1"/>
  <c r="G444" i="3"/>
  <c r="F444" i="3"/>
  <c r="E444" i="3"/>
  <c r="D444" i="3"/>
  <c r="D445" i="3" s="1"/>
  <c r="C444" i="3"/>
  <c r="C445" i="3" s="1"/>
  <c r="B444" i="3"/>
  <c r="O443" i="3"/>
  <c r="N443" i="3"/>
  <c r="M443" i="3"/>
  <c r="L443" i="3"/>
  <c r="K443" i="3"/>
  <c r="J443" i="3"/>
  <c r="I443" i="3"/>
  <c r="H443" i="3"/>
  <c r="G443" i="3"/>
  <c r="F443" i="3"/>
  <c r="E443" i="3"/>
  <c r="D443" i="3"/>
  <c r="C443" i="3"/>
  <c r="B443" i="3"/>
  <c r="O442" i="3"/>
  <c r="N442" i="3"/>
  <c r="M442" i="3"/>
  <c r="L442" i="3"/>
  <c r="K442" i="3"/>
  <c r="J442" i="3"/>
  <c r="I442" i="3"/>
  <c r="H442" i="3"/>
  <c r="G442" i="3"/>
  <c r="F442" i="3"/>
  <c r="E442" i="3"/>
  <c r="D442" i="3"/>
  <c r="C442" i="3"/>
  <c r="B442" i="3"/>
  <c r="O441" i="3"/>
  <c r="N441" i="3"/>
  <c r="M441" i="3"/>
  <c r="L441" i="3"/>
  <c r="K441" i="3"/>
  <c r="J441" i="3"/>
  <c r="I441" i="3"/>
  <c r="H441" i="3"/>
  <c r="G441" i="3"/>
  <c r="F441" i="3"/>
  <c r="E441" i="3"/>
  <c r="D441" i="3"/>
  <c r="C441" i="3"/>
  <c r="B441" i="3"/>
  <c r="O438" i="3"/>
  <c r="O439" i="3" s="1"/>
  <c r="N438" i="3"/>
  <c r="N439" i="3" s="1"/>
  <c r="M438" i="3"/>
  <c r="M439" i="3" s="1"/>
  <c r="L438" i="3"/>
  <c r="K438" i="3"/>
  <c r="J438" i="3"/>
  <c r="J439" i="3" s="1"/>
  <c r="I438" i="3"/>
  <c r="I439" i="3" s="1"/>
  <c r="H438" i="3"/>
  <c r="G438" i="3"/>
  <c r="G439" i="3" s="1"/>
  <c r="F438" i="3"/>
  <c r="F439" i="3" s="1"/>
  <c r="E438" i="3"/>
  <c r="D438" i="3"/>
  <c r="C438" i="3"/>
  <c r="C439" i="3" s="1"/>
  <c r="B438" i="3"/>
  <c r="B439" i="3" s="1"/>
  <c r="O437" i="3"/>
  <c r="N437" i="3"/>
  <c r="M437" i="3"/>
  <c r="L437" i="3"/>
  <c r="K437" i="3"/>
  <c r="J437" i="3"/>
  <c r="I437" i="3"/>
  <c r="H437" i="3"/>
  <c r="G437" i="3"/>
  <c r="F437" i="3"/>
  <c r="E437" i="3"/>
  <c r="D437" i="3"/>
  <c r="C437" i="3"/>
  <c r="B437" i="3"/>
  <c r="O436" i="3"/>
  <c r="N436" i="3"/>
  <c r="M436" i="3"/>
  <c r="L436" i="3"/>
  <c r="K436" i="3"/>
  <c r="J436" i="3"/>
  <c r="I436" i="3"/>
  <c r="H436" i="3"/>
  <c r="G436" i="3"/>
  <c r="F436" i="3"/>
  <c r="E436" i="3"/>
  <c r="D436" i="3"/>
  <c r="C436" i="3"/>
  <c r="B436" i="3"/>
  <c r="O435" i="3"/>
  <c r="N435" i="3"/>
  <c r="M435" i="3"/>
  <c r="L435" i="3"/>
  <c r="K435" i="3"/>
  <c r="J435" i="3"/>
  <c r="I435" i="3"/>
  <c r="H435" i="3"/>
  <c r="G435" i="3"/>
  <c r="F435" i="3"/>
  <c r="E435" i="3"/>
  <c r="D435" i="3"/>
  <c r="C435" i="3"/>
  <c r="B435" i="3"/>
  <c r="O433" i="3"/>
  <c r="M433" i="3"/>
  <c r="J433" i="3"/>
  <c r="I433" i="3"/>
  <c r="F433" i="3"/>
  <c r="C433" i="3"/>
  <c r="O432" i="3"/>
  <c r="N432" i="3"/>
  <c r="N639" i="3" s="1"/>
  <c r="M432" i="3"/>
  <c r="L432" i="3"/>
  <c r="L639" i="3" s="1"/>
  <c r="K432" i="3"/>
  <c r="K639" i="3" s="1"/>
  <c r="J432" i="3"/>
  <c r="I432" i="3"/>
  <c r="H432" i="3"/>
  <c r="G432" i="3"/>
  <c r="F432" i="3"/>
  <c r="E432" i="3"/>
  <c r="D432" i="3"/>
  <c r="C432" i="3"/>
  <c r="B432" i="3"/>
  <c r="B433" i="3" s="1"/>
  <c r="O431" i="3"/>
  <c r="N431" i="3"/>
  <c r="M431" i="3"/>
  <c r="L431" i="3"/>
  <c r="K431" i="3"/>
  <c r="J431" i="3"/>
  <c r="I431" i="3"/>
  <c r="H431" i="3"/>
  <c r="G431" i="3"/>
  <c r="F431" i="3"/>
  <c r="E431" i="3"/>
  <c r="D431" i="3"/>
  <c r="C431" i="3"/>
  <c r="B431" i="3"/>
  <c r="O430" i="3"/>
  <c r="N430" i="3"/>
  <c r="M430" i="3"/>
  <c r="L430" i="3"/>
  <c r="K430" i="3"/>
  <c r="J430" i="3"/>
  <c r="I430" i="3"/>
  <c r="H430" i="3"/>
  <c r="G430" i="3"/>
  <c r="F430" i="3"/>
  <c r="E430" i="3"/>
  <c r="D430" i="3"/>
  <c r="C430" i="3"/>
  <c r="B430" i="3"/>
  <c r="O429" i="3"/>
  <c r="N429" i="3"/>
  <c r="M429" i="3"/>
  <c r="L429" i="3"/>
  <c r="K429" i="3"/>
  <c r="J429" i="3"/>
  <c r="I429" i="3"/>
  <c r="H429" i="3"/>
  <c r="G429" i="3"/>
  <c r="F429" i="3"/>
  <c r="E429" i="3"/>
  <c r="D429" i="3"/>
  <c r="C429" i="3"/>
  <c r="B429" i="3"/>
  <c r="M427" i="3"/>
  <c r="H427" i="3"/>
  <c r="G427" i="3"/>
  <c r="O426" i="3"/>
  <c r="O427" i="3" s="1"/>
  <c r="N426" i="3"/>
  <c r="N427" i="3" s="1"/>
  <c r="M426" i="3"/>
  <c r="L426" i="3"/>
  <c r="L427" i="3" s="1"/>
  <c r="K426" i="3"/>
  <c r="J426" i="3"/>
  <c r="J427" i="3" s="1"/>
  <c r="I426" i="3"/>
  <c r="I427" i="3" s="1"/>
  <c r="H426" i="3"/>
  <c r="G426" i="3"/>
  <c r="F426" i="3"/>
  <c r="F427" i="3" s="1"/>
  <c r="E426" i="3"/>
  <c r="E427" i="3" s="1"/>
  <c r="D426" i="3"/>
  <c r="C426" i="3"/>
  <c r="C427" i="3" s="1"/>
  <c r="B426" i="3"/>
  <c r="B427" i="3" s="1"/>
  <c r="O425" i="3"/>
  <c r="N425" i="3"/>
  <c r="M425" i="3"/>
  <c r="L425" i="3"/>
  <c r="K425" i="3"/>
  <c r="J425" i="3"/>
  <c r="I425" i="3"/>
  <c r="H425" i="3"/>
  <c r="G425" i="3"/>
  <c r="F425" i="3"/>
  <c r="E425" i="3"/>
  <c r="D425" i="3"/>
  <c r="C425" i="3"/>
  <c r="B425" i="3"/>
  <c r="O424" i="3"/>
  <c r="N424" i="3"/>
  <c r="M424" i="3"/>
  <c r="L424" i="3"/>
  <c r="K424" i="3"/>
  <c r="J424" i="3"/>
  <c r="I424" i="3"/>
  <c r="H424" i="3"/>
  <c r="G424" i="3"/>
  <c r="F424" i="3"/>
  <c r="E424" i="3"/>
  <c r="D424" i="3"/>
  <c r="C424" i="3"/>
  <c r="B424" i="3"/>
  <c r="O423" i="3"/>
  <c r="N423" i="3"/>
  <c r="M423" i="3"/>
  <c r="L423" i="3"/>
  <c r="K423" i="3"/>
  <c r="J423" i="3"/>
  <c r="I423" i="3"/>
  <c r="H423" i="3"/>
  <c r="G423" i="3"/>
  <c r="F423" i="3"/>
  <c r="E423" i="3"/>
  <c r="D423" i="3"/>
  <c r="C423" i="3"/>
  <c r="B423" i="3"/>
  <c r="K421" i="3"/>
  <c r="I421" i="3"/>
  <c r="F421" i="3"/>
  <c r="O420" i="3"/>
  <c r="O421" i="3" s="1"/>
  <c r="N420" i="3"/>
  <c r="M420" i="3"/>
  <c r="M421" i="3" s="1"/>
  <c r="L420" i="3"/>
  <c r="L421" i="3" s="1"/>
  <c r="K420" i="3"/>
  <c r="J420" i="3"/>
  <c r="J421" i="3" s="1"/>
  <c r="I420" i="3"/>
  <c r="H420" i="3"/>
  <c r="H421" i="3" s="1"/>
  <c r="G420" i="3"/>
  <c r="G421" i="3" s="1"/>
  <c r="F420" i="3"/>
  <c r="E420" i="3"/>
  <c r="D420" i="3"/>
  <c r="D421" i="3" s="1"/>
  <c r="C420" i="3"/>
  <c r="C421" i="3" s="1"/>
  <c r="B420" i="3"/>
  <c r="O419" i="3"/>
  <c r="N419" i="3"/>
  <c r="M419" i="3"/>
  <c r="L419" i="3"/>
  <c r="K419" i="3"/>
  <c r="J419" i="3"/>
  <c r="I419" i="3"/>
  <c r="H419" i="3"/>
  <c r="G419" i="3"/>
  <c r="F419" i="3"/>
  <c r="E419" i="3"/>
  <c r="D419" i="3"/>
  <c r="C419" i="3"/>
  <c r="B419" i="3"/>
  <c r="O418" i="3"/>
  <c r="N418" i="3"/>
  <c r="M418" i="3"/>
  <c r="L418" i="3"/>
  <c r="K418" i="3"/>
  <c r="J418" i="3"/>
  <c r="I418" i="3"/>
  <c r="H418" i="3"/>
  <c r="G418" i="3"/>
  <c r="F418" i="3"/>
  <c r="E418" i="3"/>
  <c r="D418" i="3"/>
  <c r="C418" i="3"/>
  <c r="B418" i="3"/>
  <c r="O417" i="3"/>
  <c r="N417" i="3"/>
  <c r="M417" i="3"/>
  <c r="L417" i="3"/>
  <c r="K417" i="3"/>
  <c r="J417" i="3"/>
  <c r="I417" i="3"/>
  <c r="H417" i="3"/>
  <c r="G417" i="3"/>
  <c r="F417" i="3"/>
  <c r="E417" i="3"/>
  <c r="D417" i="3"/>
  <c r="C417" i="3"/>
  <c r="B417" i="3"/>
  <c r="O415" i="3"/>
  <c r="I415" i="3"/>
  <c r="D415" i="3"/>
  <c r="C415" i="3"/>
  <c r="O414" i="3"/>
  <c r="N414" i="3"/>
  <c r="N415" i="3" s="1"/>
  <c r="M414" i="3"/>
  <c r="M415" i="3" s="1"/>
  <c r="L414" i="3"/>
  <c r="K414" i="3"/>
  <c r="K415" i="3" s="1"/>
  <c r="J414" i="3"/>
  <c r="J415" i="3" s="1"/>
  <c r="I414" i="3"/>
  <c r="H414" i="3"/>
  <c r="H415" i="3" s="1"/>
  <c r="G414" i="3"/>
  <c r="F414" i="3"/>
  <c r="F415" i="3" s="1"/>
  <c r="E414" i="3"/>
  <c r="E415" i="3" s="1"/>
  <c r="D414" i="3"/>
  <c r="C414" i="3"/>
  <c r="B414" i="3"/>
  <c r="B415" i="3" s="1"/>
  <c r="O413" i="3"/>
  <c r="N413" i="3"/>
  <c r="M413" i="3"/>
  <c r="L413" i="3"/>
  <c r="K413" i="3"/>
  <c r="J413" i="3"/>
  <c r="I413" i="3"/>
  <c r="H413" i="3"/>
  <c r="G413" i="3"/>
  <c r="F413" i="3"/>
  <c r="E413" i="3"/>
  <c r="D413" i="3"/>
  <c r="C413" i="3"/>
  <c r="B413" i="3"/>
  <c r="O412" i="3"/>
  <c r="N412" i="3"/>
  <c r="M412" i="3"/>
  <c r="L412" i="3"/>
  <c r="K412" i="3"/>
  <c r="J412" i="3"/>
  <c r="I412" i="3"/>
  <c r="H412" i="3"/>
  <c r="G412" i="3"/>
  <c r="F412" i="3"/>
  <c r="E412" i="3"/>
  <c r="D412" i="3"/>
  <c r="C412" i="3"/>
  <c r="B412" i="3"/>
  <c r="O411" i="3"/>
  <c r="N411" i="3"/>
  <c r="M411" i="3"/>
  <c r="L411" i="3"/>
  <c r="K411" i="3"/>
  <c r="J411" i="3"/>
  <c r="I411" i="3"/>
  <c r="H411" i="3"/>
  <c r="G411" i="3"/>
  <c r="F411" i="3"/>
  <c r="E411" i="3"/>
  <c r="D411" i="3"/>
  <c r="C411" i="3"/>
  <c r="B411" i="3"/>
  <c r="N409" i="3"/>
  <c r="M409" i="3"/>
  <c r="J409" i="3"/>
  <c r="G409" i="3"/>
  <c r="B409" i="3"/>
  <c r="O408" i="3"/>
  <c r="O409" i="3" s="1"/>
  <c r="N408" i="3"/>
  <c r="M408" i="3"/>
  <c r="L408" i="3"/>
  <c r="L409" i="3" s="1"/>
  <c r="K408" i="3"/>
  <c r="K409" i="3" s="1"/>
  <c r="J408" i="3"/>
  <c r="I408" i="3"/>
  <c r="I409" i="3" s="1"/>
  <c r="H408" i="3"/>
  <c r="H409" i="3" s="1"/>
  <c r="G408" i="3"/>
  <c r="F408" i="3"/>
  <c r="F409" i="3" s="1"/>
  <c r="E408" i="3"/>
  <c r="D408" i="3"/>
  <c r="D409" i="3" s="1"/>
  <c r="C408" i="3"/>
  <c r="C409" i="3" s="1"/>
  <c r="B408" i="3"/>
  <c r="O407" i="3"/>
  <c r="N407" i="3"/>
  <c r="M407" i="3"/>
  <c r="L407" i="3"/>
  <c r="K407" i="3"/>
  <c r="J407" i="3"/>
  <c r="I407" i="3"/>
  <c r="H407" i="3"/>
  <c r="G407" i="3"/>
  <c r="F407" i="3"/>
  <c r="E407" i="3"/>
  <c r="D407" i="3"/>
  <c r="C407" i="3"/>
  <c r="B407" i="3"/>
  <c r="O406" i="3"/>
  <c r="N406" i="3"/>
  <c r="M406" i="3"/>
  <c r="L406" i="3"/>
  <c r="K406" i="3"/>
  <c r="J406" i="3"/>
  <c r="I406" i="3"/>
  <c r="H406" i="3"/>
  <c r="G406" i="3"/>
  <c r="F406" i="3"/>
  <c r="E406" i="3"/>
  <c r="D406" i="3"/>
  <c r="C406" i="3"/>
  <c r="B406" i="3"/>
  <c r="O405" i="3"/>
  <c r="N405" i="3"/>
  <c r="M405" i="3"/>
  <c r="L405" i="3"/>
  <c r="K405" i="3"/>
  <c r="J405" i="3"/>
  <c r="I405" i="3"/>
  <c r="H405" i="3"/>
  <c r="G405" i="3"/>
  <c r="F405" i="3"/>
  <c r="E405" i="3"/>
  <c r="D405" i="3"/>
  <c r="C405" i="3"/>
  <c r="B405" i="3"/>
  <c r="O402" i="3"/>
  <c r="O452" i="3" s="1"/>
  <c r="N402" i="3"/>
  <c r="N445" i="3" s="1"/>
  <c r="M402" i="3"/>
  <c r="M445" i="3" s="1"/>
  <c r="L402" i="3"/>
  <c r="L439" i="3" s="1"/>
  <c r="K402" i="3"/>
  <c r="K439" i="3" s="1"/>
  <c r="J402" i="3"/>
  <c r="J445" i="3" s="1"/>
  <c r="I402" i="3"/>
  <c r="I458" i="3" s="1"/>
  <c r="H402" i="3"/>
  <c r="H439" i="3" s="1"/>
  <c r="G402" i="3"/>
  <c r="G445" i="3" s="1"/>
  <c r="F402" i="3"/>
  <c r="F458" i="3" s="1"/>
  <c r="E402" i="3"/>
  <c r="E458" i="3" s="1"/>
  <c r="D402" i="3"/>
  <c r="D452" i="3" s="1"/>
  <c r="C402" i="3"/>
  <c r="C452" i="3" s="1"/>
  <c r="B402" i="3"/>
  <c r="B445" i="3" s="1"/>
  <c r="O401" i="3"/>
  <c r="N401" i="3"/>
  <c r="M401" i="3"/>
  <c r="L401" i="3"/>
  <c r="K401" i="3"/>
  <c r="J401" i="3"/>
  <c r="I401" i="3"/>
  <c r="H401" i="3"/>
  <c r="G401" i="3"/>
  <c r="F401" i="3"/>
  <c r="E401" i="3"/>
  <c r="D401" i="3"/>
  <c r="C401" i="3"/>
  <c r="B401" i="3"/>
  <c r="O400" i="3"/>
  <c r="N400" i="3"/>
  <c r="M400" i="3"/>
  <c r="L400" i="3"/>
  <c r="K400" i="3"/>
  <c r="J400" i="3"/>
  <c r="I400" i="3"/>
  <c r="H400" i="3"/>
  <c r="G400" i="3"/>
  <c r="F400" i="3"/>
  <c r="E400" i="3"/>
  <c r="D400" i="3"/>
  <c r="C400" i="3"/>
  <c r="B400" i="3"/>
  <c r="O399" i="3"/>
  <c r="N399" i="3"/>
  <c r="M399" i="3"/>
  <c r="L399" i="3"/>
  <c r="K399" i="3"/>
  <c r="J399" i="3"/>
  <c r="I399" i="3"/>
  <c r="H399" i="3"/>
  <c r="G399" i="3"/>
  <c r="F399" i="3"/>
  <c r="E399" i="3"/>
  <c r="D399" i="3"/>
  <c r="C399" i="3"/>
  <c r="B399" i="3"/>
  <c r="M397" i="3"/>
  <c r="H397" i="3"/>
  <c r="G397" i="3"/>
  <c r="O396" i="3"/>
  <c r="O397" i="3" s="1"/>
  <c r="N396" i="3"/>
  <c r="N397" i="3" s="1"/>
  <c r="M396" i="3"/>
  <c r="L396" i="3"/>
  <c r="L397" i="3" s="1"/>
  <c r="K396" i="3"/>
  <c r="J396" i="3"/>
  <c r="J397" i="3" s="1"/>
  <c r="I396" i="3"/>
  <c r="I397" i="3" s="1"/>
  <c r="H396" i="3"/>
  <c r="G396" i="3"/>
  <c r="F396" i="3"/>
  <c r="F397" i="3" s="1"/>
  <c r="E396" i="3"/>
  <c r="E397" i="3" s="1"/>
  <c r="D396" i="3"/>
  <c r="C396" i="3"/>
  <c r="C397" i="3" s="1"/>
  <c r="B396" i="3"/>
  <c r="B397" i="3" s="1"/>
  <c r="O395" i="3"/>
  <c r="N395" i="3"/>
  <c r="M395" i="3"/>
  <c r="L395" i="3"/>
  <c r="K395" i="3"/>
  <c r="J395" i="3"/>
  <c r="I395" i="3"/>
  <c r="H395" i="3"/>
  <c r="G395" i="3"/>
  <c r="F395" i="3"/>
  <c r="E395" i="3"/>
  <c r="D395" i="3"/>
  <c r="C395" i="3"/>
  <c r="B395" i="3"/>
  <c r="O394" i="3"/>
  <c r="N394" i="3"/>
  <c r="M394" i="3"/>
  <c r="L394" i="3"/>
  <c r="K394" i="3"/>
  <c r="J394" i="3"/>
  <c r="I394" i="3"/>
  <c r="H394" i="3"/>
  <c r="G394" i="3"/>
  <c r="F394" i="3"/>
  <c r="E394" i="3"/>
  <c r="D394" i="3"/>
  <c r="C394" i="3"/>
  <c r="B394" i="3"/>
  <c r="O393" i="3"/>
  <c r="N393" i="3"/>
  <c r="M393" i="3"/>
  <c r="L393" i="3"/>
  <c r="K393" i="3"/>
  <c r="J393" i="3"/>
  <c r="I393" i="3"/>
  <c r="H393" i="3"/>
  <c r="G393" i="3"/>
  <c r="F393" i="3"/>
  <c r="E393" i="3"/>
  <c r="D393" i="3"/>
  <c r="C393" i="3"/>
  <c r="B393" i="3"/>
  <c r="K391" i="3"/>
  <c r="I391" i="3"/>
  <c r="F391" i="3"/>
  <c r="O390" i="3"/>
  <c r="O391" i="3" s="1"/>
  <c r="N390" i="3"/>
  <c r="M390" i="3"/>
  <c r="M391" i="3" s="1"/>
  <c r="L390" i="3"/>
  <c r="L391" i="3" s="1"/>
  <c r="K390" i="3"/>
  <c r="J390" i="3"/>
  <c r="J391" i="3" s="1"/>
  <c r="I390" i="3"/>
  <c r="H390" i="3"/>
  <c r="H391" i="3" s="1"/>
  <c r="G390" i="3"/>
  <c r="G391" i="3" s="1"/>
  <c r="F390" i="3"/>
  <c r="E390" i="3"/>
  <c r="D390" i="3"/>
  <c r="D391" i="3" s="1"/>
  <c r="C390" i="3"/>
  <c r="C391" i="3" s="1"/>
  <c r="B390" i="3"/>
  <c r="O389" i="3"/>
  <c r="N389" i="3"/>
  <c r="M389" i="3"/>
  <c r="L389" i="3"/>
  <c r="K389" i="3"/>
  <c r="J389" i="3"/>
  <c r="I389" i="3"/>
  <c r="H389" i="3"/>
  <c r="G389" i="3"/>
  <c r="F389" i="3"/>
  <c r="E389" i="3"/>
  <c r="D389" i="3"/>
  <c r="C389" i="3"/>
  <c r="B389" i="3"/>
  <c r="O388" i="3"/>
  <c r="N388" i="3"/>
  <c r="M388" i="3"/>
  <c r="L388" i="3"/>
  <c r="K388" i="3"/>
  <c r="J388" i="3"/>
  <c r="I388" i="3"/>
  <c r="H388" i="3"/>
  <c r="G388" i="3"/>
  <c r="F388" i="3"/>
  <c r="E388" i="3"/>
  <c r="D388" i="3"/>
  <c r="C388" i="3"/>
  <c r="B388" i="3"/>
  <c r="O387" i="3"/>
  <c r="N387" i="3"/>
  <c r="M387" i="3"/>
  <c r="L387" i="3"/>
  <c r="K387" i="3"/>
  <c r="J387" i="3"/>
  <c r="I387" i="3"/>
  <c r="H387" i="3"/>
  <c r="G387" i="3"/>
  <c r="F387" i="3"/>
  <c r="E387" i="3"/>
  <c r="D387" i="3"/>
  <c r="C387" i="3"/>
  <c r="B387" i="3"/>
  <c r="O385" i="3"/>
  <c r="I385" i="3"/>
  <c r="G385" i="3"/>
  <c r="D385" i="3"/>
  <c r="C385" i="3"/>
  <c r="O384" i="3"/>
  <c r="N384" i="3"/>
  <c r="N385" i="3" s="1"/>
  <c r="M384" i="3"/>
  <c r="M385" i="3" s="1"/>
  <c r="L384" i="3"/>
  <c r="K384" i="3"/>
  <c r="K385" i="3" s="1"/>
  <c r="J384" i="3"/>
  <c r="J385" i="3" s="1"/>
  <c r="I384" i="3"/>
  <c r="H384" i="3"/>
  <c r="H385" i="3" s="1"/>
  <c r="G384" i="3"/>
  <c r="F384" i="3"/>
  <c r="F385" i="3" s="1"/>
  <c r="E384" i="3"/>
  <c r="E385" i="3" s="1"/>
  <c r="D384" i="3"/>
  <c r="C384" i="3"/>
  <c r="B384" i="3"/>
  <c r="B385" i="3" s="1"/>
  <c r="O383" i="3"/>
  <c r="N383" i="3"/>
  <c r="M383" i="3"/>
  <c r="L383" i="3"/>
  <c r="K383" i="3"/>
  <c r="J383" i="3"/>
  <c r="I383" i="3"/>
  <c r="H383" i="3"/>
  <c r="G383" i="3"/>
  <c r="F383" i="3"/>
  <c r="E383" i="3"/>
  <c r="D383" i="3"/>
  <c r="C383" i="3"/>
  <c r="B383" i="3"/>
  <c r="O382" i="3"/>
  <c r="N382" i="3"/>
  <c r="M382" i="3"/>
  <c r="L382" i="3"/>
  <c r="K382" i="3"/>
  <c r="J382" i="3"/>
  <c r="I382" i="3"/>
  <c r="H382" i="3"/>
  <c r="G382" i="3"/>
  <c r="F382" i="3"/>
  <c r="E382" i="3"/>
  <c r="D382" i="3"/>
  <c r="C382" i="3"/>
  <c r="B382" i="3"/>
  <c r="O381" i="3"/>
  <c r="N381" i="3"/>
  <c r="M381" i="3"/>
  <c r="L381" i="3"/>
  <c r="K381" i="3"/>
  <c r="J381" i="3"/>
  <c r="I381" i="3"/>
  <c r="H381" i="3"/>
  <c r="G381" i="3"/>
  <c r="F381" i="3"/>
  <c r="E381" i="3"/>
  <c r="D381" i="3"/>
  <c r="C381" i="3"/>
  <c r="B381" i="3"/>
  <c r="N379" i="3"/>
  <c r="M379" i="3"/>
  <c r="J379" i="3"/>
  <c r="G379" i="3"/>
  <c r="B379" i="3"/>
  <c r="O378" i="3"/>
  <c r="N378" i="3"/>
  <c r="M378" i="3"/>
  <c r="L378" i="3"/>
  <c r="L636" i="3" s="1"/>
  <c r="K378" i="3"/>
  <c r="J378" i="3"/>
  <c r="I378" i="3"/>
  <c r="I636" i="3" s="1"/>
  <c r="H378" i="3"/>
  <c r="H637" i="3" s="1"/>
  <c r="G378" i="3"/>
  <c r="F378" i="3"/>
  <c r="F637" i="3" s="1"/>
  <c r="E378" i="3"/>
  <c r="D378" i="3"/>
  <c r="C378" i="3"/>
  <c r="B378" i="3"/>
  <c r="O377" i="3"/>
  <c r="N377" i="3"/>
  <c r="M377" i="3"/>
  <c r="L377" i="3"/>
  <c r="K377" i="3"/>
  <c r="J377" i="3"/>
  <c r="I377" i="3"/>
  <c r="H377" i="3"/>
  <c r="G377" i="3"/>
  <c r="F377" i="3"/>
  <c r="E377" i="3"/>
  <c r="D377" i="3"/>
  <c r="C377" i="3"/>
  <c r="B377" i="3"/>
  <c r="O376" i="3"/>
  <c r="N376" i="3"/>
  <c r="M376" i="3"/>
  <c r="L376" i="3"/>
  <c r="K376" i="3"/>
  <c r="J376" i="3"/>
  <c r="I376" i="3"/>
  <c r="H376" i="3"/>
  <c r="G376" i="3"/>
  <c r="F376" i="3"/>
  <c r="E376" i="3"/>
  <c r="D376" i="3"/>
  <c r="C376" i="3"/>
  <c r="B376" i="3"/>
  <c r="O375" i="3"/>
  <c r="N375" i="3"/>
  <c r="M375" i="3"/>
  <c r="L375" i="3"/>
  <c r="K375" i="3"/>
  <c r="J375" i="3"/>
  <c r="I375" i="3"/>
  <c r="H375" i="3"/>
  <c r="G375" i="3"/>
  <c r="F375" i="3"/>
  <c r="E375" i="3"/>
  <c r="D375" i="3"/>
  <c r="C375" i="3"/>
  <c r="B375" i="3"/>
  <c r="O373" i="3"/>
  <c r="L373" i="3"/>
  <c r="K373" i="3"/>
  <c r="H373" i="3"/>
  <c r="E373" i="3"/>
  <c r="C373" i="3"/>
  <c r="O372" i="3"/>
  <c r="N372" i="3"/>
  <c r="N373" i="3" s="1"/>
  <c r="M372" i="3"/>
  <c r="M373" i="3" s="1"/>
  <c r="L372" i="3"/>
  <c r="K372" i="3"/>
  <c r="J372" i="3"/>
  <c r="J373" i="3" s="1"/>
  <c r="I372" i="3"/>
  <c r="I373" i="3" s="1"/>
  <c r="H372" i="3"/>
  <c r="G372" i="3"/>
  <c r="G373" i="3" s="1"/>
  <c r="F372" i="3"/>
  <c r="F373" i="3" s="1"/>
  <c r="E372" i="3"/>
  <c r="D372" i="3"/>
  <c r="D373" i="3" s="1"/>
  <c r="C372" i="3"/>
  <c r="B372" i="3"/>
  <c r="B373" i="3" s="1"/>
  <c r="O371" i="3"/>
  <c r="N371" i="3"/>
  <c r="M371" i="3"/>
  <c r="L371" i="3"/>
  <c r="K371" i="3"/>
  <c r="J371" i="3"/>
  <c r="I371" i="3"/>
  <c r="H371" i="3"/>
  <c r="G371" i="3"/>
  <c r="F371" i="3"/>
  <c r="E371" i="3"/>
  <c r="D371" i="3"/>
  <c r="C371" i="3"/>
  <c r="B371" i="3"/>
  <c r="O370" i="3"/>
  <c r="N370" i="3"/>
  <c r="M370" i="3"/>
  <c r="L370" i="3"/>
  <c r="K370" i="3"/>
  <c r="J370" i="3"/>
  <c r="I370" i="3"/>
  <c r="H370" i="3"/>
  <c r="G370" i="3"/>
  <c r="F370" i="3"/>
  <c r="E370" i="3"/>
  <c r="D370" i="3"/>
  <c r="C370" i="3"/>
  <c r="B370" i="3"/>
  <c r="O369" i="3"/>
  <c r="N369" i="3"/>
  <c r="M369" i="3"/>
  <c r="L369" i="3"/>
  <c r="K369" i="3"/>
  <c r="J369" i="3"/>
  <c r="I369" i="3"/>
  <c r="H369" i="3"/>
  <c r="G369" i="3"/>
  <c r="F369" i="3"/>
  <c r="E369" i="3"/>
  <c r="D369" i="3"/>
  <c r="C369" i="3"/>
  <c r="B369" i="3"/>
  <c r="O367" i="3"/>
  <c r="M367" i="3"/>
  <c r="J367" i="3"/>
  <c r="I367" i="3"/>
  <c r="F367" i="3"/>
  <c r="C367" i="3"/>
  <c r="O366" i="3"/>
  <c r="N366" i="3"/>
  <c r="N367" i="3" s="1"/>
  <c r="M366" i="3"/>
  <c r="L366" i="3"/>
  <c r="L367" i="3" s="1"/>
  <c r="K366" i="3"/>
  <c r="K367" i="3" s="1"/>
  <c r="J366" i="3"/>
  <c r="I366" i="3"/>
  <c r="H366" i="3"/>
  <c r="H367" i="3" s="1"/>
  <c r="G366" i="3"/>
  <c r="G367" i="3" s="1"/>
  <c r="F366" i="3"/>
  <c r="E366" i="3"/>
  <c r="E367" i="3" s="1"/>
  <c r="D366" i="3"/>
  <c r="D367" i="3" s="1"/>
  <c r="C366" i="3"/>
  <c r="B366" i="3"/>
  <c r="B367" i="3" s="1"/>
  <c r="O365" i="3"/>
  <c r="N365" i="3"/>
  <c r="M365" i="3"/>
  <c r="L365" i="3"/>
  <c r="K365" i="3"/>
  <c r="J365" i="3"/>
  <c r="I365" i="3"/>
  <c r="H365" i="3"/>
  <c r="G365" i="3"/>
  <c r="F365" i="3"/>
  <c r="E365" i="3"/>
  <c r="D365" i="3"/>
  <c r="C365" i="3"/>
  <c r="B365" i="3"/>
  <c r="O364" i="3"/>
  <c r="N364" i="3"/>
  <c r="M364" i="3"/>
  <c r="L364" i="3"/>
  <c r="K364" i="3"/>
  <c r="J364" i="3"/>
  <c r="I364" i="3"/>
  <c r="H364" i="3"/>
  <c r="G364" i="3"/>
  <c r="F364" i="3"/>
  <c r="E364" i="3"/>
  <c r="D364" i="3"/>
  <c r="C364" i="3"/>
  <c r="B364" i="3"/>
  <c r="O363" i="3"/>
  <c r="N363" i="3"/>
  <c r="M363" i="3"/>
  <c r="L363" i="3"/>
  <c r="K363" i="3"/>
  <c r="J363" i="3"/>
  <c r="I363" i="3"/>
  <c r="H363" i="3"/>
  <c r="G363" i="3"/>
  <c r="F363" i="3"/>
  <c r="E363" i="3"/>
  <c r="D363" i="3"/>
  <c r="C363" i="3"/>
  <c r="B363" i="3"/>
  <c r="M361" i="3"/>
  <c r="K361" i="3"/>
  <c r="H361" i="3"/>
  <c r="G361" i="3"/>
  <c r="D361" i="3"/>
  <c r="O360" i="3"/>
  <c r="O361" i="3" s="1"/>
  <c r="N360" i="3"/>
  <c r="N361" i="3" s="1"/>
  <c r="M360" i="3"/>
  <c r="L360" i="3"/>
  <c r="L361" i="3" s="1"/>
  <c r="K360" i="3"/>
  <c r="J360" i="3"/>
  <c r="J361" i="3" s="1"/>
  <c r="I360" i="3"/>
  <c r="I361" i="3" s="1"/>
  <c r="H360" i="3"/>
  <c r="G360" i="3"/>
  <c r="F360" i="3"/>
  <c r="F361" i="3" s="1"/>
  <c r="E360" i="3"/>
  <c r="E361" i="3" s="1"/>
  <c r="D360" i="3"/>
  <c r="C360" i="3"/>
  <c r="C361" i="3" s="1"/>
  <c r="B360" i="3"/>
  <c r="B361" i="3" s="1"/>
  <c r="O359" i="3"/>
  <c r="N359" i="3"/>
  <c r="M359" i="3"/>
  <c r="L359" i="3"/>
  <c r="K359" i="3"/>
  <c r="J359" i="3"/>
  <c r="I359" i="3"/>
  <c r="H359" i="3"/>
  <c r="G359" i="3"/>
  <c r="F359" i="3"/>
  <c r="E359" i="3"/>
  <c r="D359" i="3"/>
  <c r="C359" i="3"/>
  <c r="B359" i="3"/>
  <c r="O358" i="3"/>
  <c r="N358" i="3"/>
  <c r="M358" i="3"/>
  <c r="L358" i="3"/>
  <c r="K358" i="3"/>
  <c r="J358" i="3"/>
  <c r="I358" i="3"/>
  <c r="H358" i="3"/>
  <c r="G358" i="3"/>
  <c r="F358" i="3"/>
  <c r="E358" i="3"/>
  <c r="D358" i="3"/>
  <c r="C358" i="3"/>
  <c r="B358" i="3"/>
  <c r="O357" i="3"/>
  <c r="N357" i="3"/>
  <c r="M357" i="3"/>
  <c r="L357" i="3"/>
  <c r="K357" i="3"/>
  <c r="J357" i="3"/>
  <c r="I357" i="3"/>
  <c r="H357" i="3"/>
  <c r="G357" i="3"/>
  <c r="F357" i="3"/>
  <c r="E357" i="3"/>
  <c r="D357" i="3"/>
  <c r="C357" i="3"/>
  <c r="B357" i="3"/>
  <c r="N355" i="3"/>
  <c r="K355" i="3"/>
  <c r="I355" i="3"/>
  <c r="F355" i="3"/>
  <c r="B355" i="3"/>
  <c r="O354" i="3"/>
  <c r="O355" i="3" s="1"/>
  <c r="N354" i="3"/>
  <c r="M354" i="3"/>
  <c r="M355" i="3" s="1"/>
  <c r="L354" i="3"/>
  <c r="L355" i="3" s="1"/>
  <c r="K354" i="3"/>
  <c r="J354" i="3"/>
  <c r="J355" i="3" s="1"/>
  <c r="I354" i="3"/>
  <c r="H354" i="3"/>
  <c r="H355" i="3" s="1"/>
  <c r="G354" i="3"/>
  <c r="G355" i="3" s="1"/>
  <c r="F354" i="3"/>
  <c r="E354" i="3"/>
  <c r="D354" i="3"/>
  <c r="D355" i="3" s="1"/>
  <c r="C354" i="3"/>
  <c r="C355" i="3" s="1"/>
  <c r="B354" i="3"/>
  <c r="O353" i="3"/>
  <c r="N353" i="3"/>
  <c r="M353" i="3"/>
  <c r="L353" i="3"/>
  <c r="K353" i="3"/>
  <c r="J353" i="3"/>
  <c r="I353" i="3"/>
  <c r="H353" i="3"/>
  <c r="G353" i="3"/>
  <c r="F353" i="3"/>
  <c r="E353" i="3"/>
  <c r="D353" i="3"/>
  <c r="C353" i="3"/>
  <c r="B353" i="3"/>
  <c r="O352" i="3"/>
  <c r="N352" i="3"/>
  <c r="M352" i="3"/>
  <c r="L352" i="3"/>
  <c r="K352" i="3"/>
  <c r="J352" i="3"/>
  <c r="I352" i="3"/>
  <c r="H352" i="3"/>
  <c r="G352" i="3"/>
  <c r="F352" i="3"/>
  <c r="E352" i="3"/>
  <c r="D352" i="3"/>
  <c r="C352" i="3"/>
  <c r="B352" i="3"/>
  <c r="O351" i="3"/>
  <c r="N351" i="3"/>
  <c r="M351" i="3"/>
  <c r="L351" i="3"/>
  <c r="K351" i="3"/>
  <c r="J351" i="3"/>
  <c r="I351" i="3"/>
  <c r="H351" i="3"/>
  <c r="G351" i="3"/>
  <c r="F351" i="3"/>
  <c r="E351" i="3"/>
  <c r="D351" i="3"/>
  <c r="C351" i="3"/>
  <c r="B351" i="3"/>
  <c r="BL215" i="3"/>
  <c r="BJ215" i="3"/>
  <c r="BH215" i="3"/>
  <c r="BF215" i="3"/>
  <c r="BE215" i="3"/>
  <c r="BA215" i="3"/>
  <c r="AZ215" i="3"/>
  <c r="AX215" i="3"/>
  <c r="AV215" i="3"/>
  <c r="AT215" i="3"/>
  <c r="AS215" i="3"/>
  <c r="AO215" i="3"/>
  <c r="AN215" i="3"/>
  <c r="AL215" i="3"/>
  <c r="AJ215" i="3"/>
  <c r="AH215" i="3"/>
  <c r="AG215" i="3"/>
  <c r="AC215" i="3"/>
  <c r="AB215" i="3"/>
  <c r="Z215" i="3"/>
  <c r="X215" i="3"/>
  <c r="V215" i="3"/>
  <c r="U215" i="3"/>
  <c r="Q215" i="3"/>
  <c r="P215" i="3"/>
  <c r="N215" i="3"/>
  <c r="L215" i="3"/>
  <c r="J215" i="3"/>
  <c r="I215" i="3"/>
  <c r="E215" i="3"/>
  <c r="D215" i="3"/>
  <c r="B215" i="3"/>
  <c r="BL213" i="3"/>
  <c r="BK213" i="3"/>
  <c r="BK215" i="3" s="1"/>
  <c r="BJ213" i="3"/>
  <c r="BI213" i="3"/>
  <c r="BI215" i="3" s="1"/>
  <c r="BH213" i="3"/>
  <c r="BG213" i="3"/>
  <c r="BG215" i="3" s="1"/>
  <c r="BF213" i="3"/>
  <c r="BE213" i="3"/>
  <c r="BD213" i="3"/>
  <c r="BD215" i="3" s="1"/>
  <c r="BC213" i="3"/>
  <c r="BC215" i="3" s="1"/>
  <c r="BB213" i="3"/>
  <c r="BB215" i="3" s="1"/>
  <c r="BA213" i="3"/>
  <c r="AZ213" i="3"/>
  <c r="AY213" i="3"/>
  <c r="AY215" i="3" s="1"/>
  <c r="AX213" i="3"/>
  <c r="AW213" i="3"/>
  <c r="AW215" i="3" s="1"/>
  <c r="AV213" i="3"/>
  <c r="AU213" i="3"/>
  <c r="AU215" i="3" s="1"/>
  <c r="AT213" i="3"/>
  <c r="AS213" i="3"/>
  <c r="AR213" i="3"/>
  <c r="AR215" i="3" s="1"/>
  <c r="AQ213" i="3"/>
  <c r="AQ215" i="3" s="1"/>
  <c r="AP213" i="3"/>
  <c r="AP215" i="3" s="1"/>
  <c r="AO213" i="3"/>
  <c r="AN213" i="3"/>
  <c r="AM213" i="3"/>
  <c r="AM215" i="3" s="1"/>
  <c r="AL213" i="3"/>
  <c r="AK213" i="3"/>
  <c r="AK215" i="3" s="1"/>
  <c r="AJ213" i="3"/>
  <c r="AI213" i="3"/>
  <c r="AI215" i="3" s="1"/>
  <c r="AH213" i="3"/>
  <c r="AG213" i="3"/>
  <c r="AF213" i="3"/>
  <c r="AF215" i="3" s="1"/>
  <c r="AE213" i="3"/>
  <c r="AE215" i="3" s="1"/>
  <c r="AD213" i="3"/>
  <c r="AD215" i="3" s="1"/>
  <c r="AC213" i="3"/>
  <c r="AB213" i="3"/>
  <c r="AA213" i="3"/>
  <c r="AA215" i="3" s="1"/>
  <c r="Z213" i="3"/>
  <c r="Y213" i="3"/>
  <c r="Y215" i="3" s="1"/>
  <c r="X213" i="3"/>
  <c r="W213" i="3"/>
  <c r="W215" i="3" s="1"/>
  <c r="V213" i="3"/>
  <c r="U213" i="3"/>
  <c r="T213" i="3"/>
  <c r="T215" i="3" s="1"/>
  <c r="S213" i="3"/>
  <c r="S215" i="3" s="1"/>
  <c r="R213" i="3"/>
  <c r="R215" i="3" s="1"/>
  <c r="Q213" i="3"/>
  <c r="P213" i="3"/>
  <c r="O213" i="3"/>
  <c r="O215" i="3" s="1"/>
  <c r="N213" i="3"/>
  <c r="M213" i="3"/>
  <c r="M215" i="3" s="1"/>
  <c r="L213" i="3"/>
  <c r="K213" i="3"/>
  <c r="K215" i="3" s="1"/>
  <c r="J213" i="3"/>
  <c r="I213" i="3"/>
  <c r="H213" i="3"/>
  <c r="H215" i="3" s="1"/>
  <c r="G213" i="3"/>
  <c r="G215" i="3" s="1"/>
  <c r="F213" i="3"/>
  <c r="F215" i="3" s="1"/>
  <c r="E213" i="3"/>
  <c r="D213" i="3"/>
  <c r="C213" i="3"/>
  <c r="C215" i="3" s="1"/>
  <c r="B213" i="3"/>
  <c r="BJ124" i="3"/>
  <c r="BH124" i="3"/>
  <c r="BH125" i="3" s="1"/>
  <c r="BG124" i="3"/>
  <c r="BA124" i="3"/>
  <c r="AX124" i="3"/>
  <c r="AV124" i="3"/>
  <c r="AU124" i="3"/>
  <c r="AO124" i="3"/>
  <c r="AL124" i="3"/>
  <c r="AJ124" i="3"/>
  <c r="AI124" i="3"/>
  <c r="AC124" i="3"/>
  <c r="Z124" i="3"/>
  <c r="X124" i="3"/>
  <c r="W124" i="3"/>
  <c r="Q124" i="3"/>
  <c r="N124" i="3"/>
  <c r="L124" i="3"/>
  <c r="K124" i="3"/>
  <c r="E124" i="3"/>
  <c r="B124" i="3"/>
  <c r="BK123" i="3"/>
  <c r="BJ123" i="3"/>
  <c r="BJ125" i="3" s="1"/>
  <c r="BI123" i="3"/>
  <c r="BI125" i="3" s="1"/>
  <c r="BH123" i="3"/>
  <c r="BG123" i="3"/>
  <c r="BG125" i="3" s="1"/>
  <c r="BF123" i="3"/>
  <c r="BE123" i="3"/>
  <c r="BD123" i="3"/>
  <c r="BC123" i="3"/>
  <c r="BC125" i="3" s="1"/>
  <c r="AZ123" i="3"/>
  <c r="AZ125" i="3" s="1"/>
  <c r="AX123" i="3"/>
  <c r="AX125" i="3" s="1"/>
  <c r="AQ123" i="3"/>
  <c r="AQ125" i="3" s="1"/>
  <c r="AN123" i="3"/>
  <c r="AN125" i="3" s="1"/>
  <c r="AL123" i="3"/>
  <c r="AL125" i="3" s="1"/>
  <c r="AE123" i="3"/>
  <c r="AE125" i="3" s="1"/>
  <c r="AB123" i="3"/>
  <c r="AB125" i="3" s="1"/>
  <c r="Z123" i="3"/>
  <c r="Z125" i="3" s="1"/>
  <c r="S123" i="3"/>
  <c r="S125" i="3" s="1"/>
  <c r="P123" i="3"/>
  <c r="P125" i="3" s="1"/>
  <c r="N123" i="3"/>
  <c r="N125" i="3" s="1"/>
  <c r="G123" i="3"/>
  <c r="G125" i="3" s="1"/>
  <c r="D123" i="3"/>
  <c r="D125" i="3" s="1"/>
  <c r="B123" i="3"/>
  <c r="B125" i="3" s="1"/>
  <c r="BK122" i="3"/>
  <c r="BK124" i="3" s="1"/>
  <c r="BK125" i="3" s="1"/>
  <c r="BJ122" i="3"/>
  <c r="BI122" i="3"/>
  <c r="BI124" i="3" s="1"/>
  <c r="BH122" i="3"/>
  <c r="BG122" i="3"/>
  <c r="BF122" i="3"/>
  <c r="BF124" i="3" s="1"/>
  <c r="BF125" i="3" s="1"/>
  <c r="BE122" i="3"/>
  <c r="BE124" i="3" s="1"/>
  <c r="BE125" i="3" s="1"/>
  <c r="BD122" i="3"/>
  <c r="BD124" i="3" s="1"/>
  <c r="BC122" i="3"/>
  <c r="BC124" i="3" s="1"/>
  <c r="BB122" i="3"/>
  <c r="BB124" i="3" s="1"/>
  <c r="BA122" i="3"/>
  <c r="AZ122" i="3"/>
  <c r="AZ124" i="3" s="1"/>
  <c r="AY122" i="3"/>
  <c r="AY124" i="3" s="1"/>
  <c r="AX122" i="3"/>
  <c r="AW122" i="3"/>
  <c r="AW124" i="3" s="1"/>
  <c r="AV122" i="3"/>
  <c r="AU122" i="3"/>
  <c r="AT122" i="3"/>
  <c r="AT124" i="3" s="1"/>
  <c r="AS122" i="3"/>
  <c r="AS124" i="3" s="1"/>
  <c r="AR122" i="3"/>
  <c r="AR124" i="3" s="1"/>
  <c r="AQ122" i="3"/>
  <c r="AQ124" i="3" s="1"/>
  <c r="AP122" i="3"/>
  <c r="AP124" i="3" s="1"/>
  <c r="AO122" i="3"/>
  <c r="AN122" i="3"/>
  <c r="AN124" i="3" s="1"/>
  <c r="AM122" i="3"/>
  <c r="AM124" i="3" s="1"/>
  <c r="AL122" i="3"/>
  <c r="AK122" i="3"/>
  <c r="AK124" i="3" s="1"/>
  <c r="AJ122" i="3"/>
  <c r="AI122" i="3"/>
  <c r="AH122" i="3"/>
  <c r="AH124" i="3" s="1"/>
  <c r="AG122" i="3"/>
  <c r="AG124" i="3" s="1"/>
  <c r="AF122" i="3"/>
  <c r="AF124" i="3" s="1"/>
  <c r="AE122" i="3"/>
  <c r="AE124" i="3" s="1"/>
  <c r="AD122" i="3"/>
  <c r="AD124" i="3" s="1"/>
  <c r="AC122" i="3"/>
  <c r="AB122" i="3"/>
  <c r="AB124" i="3" s="1"/>
  <c r="AA122" i="3"/>
  <c r="AA124" i="3" s="1"/>
  <c r="Z122" i="3"/>
  <c r="Y122" i="3"/>
  <c r="Y124" i="3" s="1"/>
  <c r="X122" i="3"/>
  <c r="W122" i="3"/>
  <c r="V122" i="3"/>
  <c r="V124" i="3" s="1"/>
  <c r="U122" i="3"/>
  <c r="U124" i="3" s="1"/>
  <c r="T122" i="3"/>
  <c r="T124" i="3" s="1"/>
  <c r="S122" i="3"/>
  <c r="S124" i="3" s="1"/>
  <c r="R122" i="3"/>
  <c r="R124" i="3" s="1"/>
  <c r="Q122" i="3"/>
  <c r="P122" i="3"/>
  <c r="P124" i="3" s="1"/>
  <c r="O122" i="3"/>
  <c r="O124" i="3" s="1"/>
  <c r="N122" i="3"/>
  <c r="M122" i="3"/>
  <c r="M124" i="3" s="1"/>
  <c r="L122" i="3"/>
  <c r="K122" i="3"/>
  <c r="J122" i="3"/>
  <c r="J124" i="3" s="1"/>
  <c r="I122" i="3"/>
  <c r="I124" i="3" s="1"/>
  <c r="H122" i="3"/>
  <c r="H124" i="3" s="1"/>
  <c r="G122" i="3"/>
  <c r="G124" i="3" s="1"/>
  <c r="F122" i="3"/>
  <c r="F124" i="3" s="1"/>
  <c r="E122" i="3"/>
  <c r="D122" i="3"/>
  <c r="D124" i="3" s="1"/>
  <c r="C122" i="3"/>
  <c r="C124" i="3" s="1"/>
  <c r="B122" i="3"/>
  <c r="BK121" i="3"/>
  <c r="BJ121" i="3"/>
  <c r="BI121" i="3"/>
  <c r="BH121"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BK120" i="3"/>
  <c r="BJ120" i="3"/>
  <c r="BI120" i="3"/>
  <c r="BH120" i="3"/>
  <c r="BG120" i="3"/>
  <c r="BF120" i="3"/>
  <c r="BE120" i="3"/>
  <c r="BD120" i="3"/>
  <c r="BC120" i="3"/>
  <c r="BB120" i="3"/>
  <c r="BA120" i="3"/>
  <c r="AZ120" i="3"/>
  <c r="AY120" i="3"/>
  <c r="AX120" i="3"/>
  <c r="AW120" i="3"/>
  <c r="AW123" i="3" s="1"/>
  <c r="AW125" i="3" s="1"/>
  <c r="AV120" i="3"/>
  <c r="AU120" i="3"/>
  <c r="AU123" i="3" s="1"/>
  <c r="AU125" i="3" s="1"/>
  <c r="AT120" i="3"/>
  <c r="AS120" i="3"/>
  <c r="AR120" i="3"/>
  <c r="AQ120" i="3"/>
  <c r="AP120" i="3"/>
  <c r="AO120" i="3"/>
  <c r="AN120" i="3"/>
  <c r="AM120" i="3"/>
  <c r="AL120" i="3"/>
  <c r="AK120" i="3"/>
  <c r="AK123" i="3" s="1"/>
  <c r="AK125" i="3" s="1"/>
  <c r="AJ120" i="3"/>
  <c r="AI120" i="3"/>
  <c r="AI123" i="3" s="1"/>
  <c r="AI125" i="3" s="1"/>
  <c r="AH120" i="3"/>
  <c r="AG120" i="3"/>
  <c r="AF120" i="3"/>
  <c r="AE120" i="3"/>
  <c r="AD120" i="3"/>
  <c r="AC120" i="3"/>
  <c r="AB120" i="3"/>
  <c r="AA120" i="3"/>
  <c r="Z120" i="3"/>
  <c r="Y120" i="3"/>
  <c r="Y123" i="3" s="1"/>
  <c r="Y125" i="3" s="1"/>
  <c r="X120" i="3"/>
  <c r="W120" i="3"/>
  <c r="W123" i="3" s="1"/>
  <c r="W125" i="3" s="1"/>
  <c r="V120" i="3"/>
  <c r="U120" i="3"/>
  <c r="T120" i="3"/>
  <c r="S120" i="3"/>
  <c r="R120" i="3"/>
  <c r="Q120" i="3"/>
  <c r="P120" i="3"/>
  <c r="O120" i="3"/>
  <c r="N120" i="3"/>
  <c r="M120" i="3"/>
  <c r="M123" i="3" s="1"/>
  <c r="M125" i="3" s="1"/>
  <c r="L120" i="3"/>
  <c r="K120" i="3"/>
  <c r="K123" i="3" s="1"/>
  <c r="K125" i="3" s="1"/>
  <c r="J120" i="3"/>
  <c r="I120" i="3"/>
  <c r="H120" i="3"/>
  <c r="G120" i="3"/>
  <c r="F120" i="3"/>
  <c r="E120" i="3"/>
  <c r="D120" i="3"/>
  <c r="C120" i="3"/>
  <c r="B120" i="3"/>
  <c r="BK119" i="3"/>
  <c r="BJ119" i="3"/>
  <c r="BI119" i="3"/>
  <c r="BH119" i="3"/>
  <c r="BG119" i="3"/>
  <c r="BF119" i="3"/>
  <c r="BE119" i="3"/>
  <c r="BD119" i="3"/>
  <c r="BC119" i="3"/>
  <c r="BB119" i="3"/>
  <c r="BB123" i="3" s="1"/>
  <c r="BB125" i="3" s="1"/>
  <c r="BA119" i="3"/>
  <c r="BA123" i="3" s="1"/>
  <c r="BA125" i="3" s="1"/>
  <c r="AZ119" i="3"/>
  <c r="AY119" i="3"/>
  <c r="AY123" i="3" s="1"/>
  <c r="AX119" i="3"/>
  <c r="AW119" i="3"/>
  <c r="AV119" i="3"/>
  <c r="AV123" i="3" s="1"/>
  <c r="AV125" i="3" s="1"/>
  <c r="AU119" i="3"/>
  <c r="AT119" i="3"/>
  <c r="AT123" i="3" s="1"/>
  <c r="AT125" i="3" s="1"/>
  <c r="AS119" i="3"/>
  <c r="AS123" i="3" s="1"/>
  <c r="AS125" i="3" s="1"/>
  <c r="AR119" i="3"/>
  <c r="AR123" i="3" s="1"/>
  <c r="AQ119" i="3"/>
  <c r="AP119" i="3"/>
  <c r="AP123" i="3" s="1"/>
  <c r="AP125" i="3" s="1"/>
  <c r="AO119" i="3"/>
  <c r="AO123" i="3" s="1"/>
  <c r="AO125" i="3" s="1"/>
  <c r="AN119" i="3"/>
  <c r="AM119" i="3"/>
  <c r="AM123" i="3" s="1"/>
  <c r="AL119" i="3"/>
  <c r="AK119" i="3"/>
  <c r="AJ119" i="3"/>
  <c r="AJ123" i="3" s="1"/>
  <c r="AJ125" i="3" s="1"/>
  <c r="AI119" i="3"/>
  <c r="AH119" i="3"/>
  <c r="AH123" i="3" s="1"/>
  <c r="AH125" i="3" s="1"/>
  <c r="AG119" i="3"/>
  <c r="AG123" i="3" s="1"/>
  <c r="AG125" i="3" s="1"/>
  <c r="AF119" i="3"/>
  <c r="AF123" i="3" s="1"/>
  <c r="AE119" i="3"/>
  <c r="AD119" i="3"/>
  <c r="AD123" i="3" s="1"/>
  <c r="AD125" i="3" s="1"/>
  <c r="AC119" i="3"/>
  <c r="AC123" i="3" s="1"/>
  <c r="AC125" i="3" s="1"/>
  <c r="AB119" i="3"/>
  <c r="AA119" i="3"/>
  <c r="AA123" i="3" s="1"/>
  <c r="Z119" i="3"/>
  <c r="Y119" i="3"/>
  <c r="X119" i="3"/>
  <c r="X123" i="3" s="1"/>
  <c r="X125" i="3" s="1"/>
  <c r="W119" i="3"/>
  <c r="V119" i="3"/>
  <c r="V123" i="3" s="1"/>
  <c r="V125" i="3" s="1"/>
  <c r="U119" i="3"/>
  <c r="U123" i="3" s="1"/>
  <c r="U125" i="3" s="1"/>
  <c r="T119" i="3"/>
  <c r="T123" i="3" s="1"/>
  <c r="S119" i="3"/>
  <c r="R119" i="3"/>
  <c r="R123" i="3" s="1"/>
  <c r="R125" i="3" s="1"/>
  <c r="Q119" i="3"/>
  <c r="Q123" i="3" s="1"/>
  <c r="Q125" i="3" s="1"/>
  <c r="P119" i="3"/>
  <c r="O119" i="3"/>
  <c r="O123" i="3" s="1"/>
  <c r="N119" i="3"/>
  <c r="M119" i="3"/>
  <c r="L119" i="3"/>
  <c r="L123" i="3" s="1"/>
  <c r="L125" i="3" s="1"/>
  <c r="K119" i="3"/>
  <c r="J119" i="3"/>
  <c r="J123" i="3" s="1"/>
  <c r="J125" i="3" s="1"/>
  <c r="I119" i="3"/>
  <c r="I123" i="3" s="1"/>
  <c r="I125" i="3" s="1"/>
  <c r="H119" i="3"/>
  <c r="H123" i="3" s="1"/>
  <c r="G119" i="3"/>
  <c r="F119" i="3"/>
  <c r="F123" i="3" s="1"/>
  <c r="F125" i="3" s="1"/>
  <c r="E119" i="3"/>
  <c r="E123" i="3" s="1"/>
  <c r="E125" i="3" s="1"/>
  <c r="D119" i="3"/>
  <c r="C119" i="3"/>
  <c r="C123" i="3" s="1"/>
  <c r="B119" i="3"/>
  <c r="L426" i="11" l="1"/>
  <c r="L427" i="11" s="1"/>
  <c r="I426" i="11"/>
  <c r="I427" i="11" s="1"/>
  <c r="F426" i="11"/>
  <c r="F427" i="11" s="1"/>
  <c r="C426" i="11"/>
  <c r="C427" i="11" s="1"/>
  <c r="M541" i="11"/>
  <c r="J541" i="11"/>
  <c r="G541" i="11"/>
  <c r="D541" i="11"/>
  <c r="G361" i="11"/>
  <c r="I688" i="11"/>
  <c r="J688" i="11" s="1"/>
  <c r="K520" i="11"/>
  <c r="E423" i="11"/>
  <c r="J373" i="11"/>
  <c r="B409" i="11"/>
  <c r="N409" i="11"/>
  <c r="F484" i="11"/>
  <c r="C605" i="11"/>
  <c r="O605" i="11"/>
  <c r="M606" i="11"/>
  <c r="K607" i="11"/>
  <c r="E676" i="11"/>
  <c r="E677" i="11" s="1"/>
  <c r="E679" i="11" s="1"/>
  <c r="BJ125" i="11"/>
  <c r="BK125" i="11"/>
  <c r="G355" i="11"/>
  <c r="H588" i="11"/>
  <c r="H426" i="11"/>
  <c r="H427" i="11" s="1"/>
  <c r="B426" i="11"/>
  <c r="B427" i="11" s="1"/>
  <c r="B417" i="11"/>
  <c r="O541" i="11"/>
  <c r="L541" i="11"/>
  <c r="I541" i="11"/>
  <c r="F541" i="11"/>
  <c r="C541" i="11"/>
  <c r="E391" i="11"/>
  <c r="H397" i="11"/>
  <c r="H415" i="11"/>
  <c r="K123" i="11"/>
  <c r="AU123" i="11"/>
  <c r="L540" i="11"/>
  <c r="C540" i="11"/>
  <c r="G373" i="11"/>
  <c r="K503" i="11"/>
  <c r="J588" i="11"/>
  <c r="W123" i="11"/>
  <c r="G391" i="11"/>
  <c r="K588" i="11"/>
  <c r="K603" i="11" s="1"/>
  <c r="AI123" i="11"/>
  <c r="N424" i="11"/>
  <c r="M123" i="11"/>
  <c r="Y123" i="11"/>
  <c r="AK123" i="11"/>
  <c r="H423" i="11"/>
  <c r="N542" i="11"/>
  <c r="H542" i="11"/>
  <c r="B542" i="11"/>
  <c r="C452" i="11"/>
  <c r="O452" i="11"/>
  <c r="I496" i="11"/>
  <c r="O520" i="11"/>
  <c r="H581" i="11"/>
  <c r="M426" i="11"/>
  <c r="M427" i="11" s="1"/>
  <c r="J426" i="11"/>
  <c r="J427" i="11" s="1"/>
  <c r="G426" i="11"/>
  <c r="G427" i="11" s="1"/>
  <c r="D426" i="11"/>
  <c r="D427" i="11" s="1"/>
  <c r="K541" i="11"/>
  <c r="G367" i="11"/>
  <c r="B536" i="11"/>
  <c r="O123" i="11"/>
  <c r="AA123" i="11"/>
  <c r="AM123" i="11"/>
  <c r="AY123" i="11"/>
  <c r="E540" i="11"/>
  <c r="E544" i="11" s="1"/>
  <c r="F567" i="11"/>
  <c r="C123" i="11"/>
  <c r="M424" i="11"/>
  <c r="J424" i="11"/>
  <c r="G424" i="11"/>
  <c r="D424" i="11"/>
  <c r="D484" i="11"/>
  <c r="L496" i="11"/>
  <c r="K581" i="11"/>
  <c r="I605" i="11"/>
  <c r="E607" i="11"/>
  <c r="C608" i="11"/>
  <c r="O608" i="11"/>
  <c r="G606" i="11"/>
  <c r="K606" i="11"/>
  <c r="I607" i="11"/>
  <c r="E605" i="11"/>
  <c r="C606" i="11"/>
  <c r="O606" i="11"/>
  <c r="M607" i="11"/>
  <c r="G540" i="11"/>
  <c r="G547" i="11" s="1"/>
  <c r="D543" i="11"/>
  <c r="M496" i="11"/>
  <c r="L543" i="11"/>
  <c r="C543" i="11"/>
  <c r="C544" i="11" s="1"/>
  <c r="B543" i="11"/>
  <c r="H472" i="11"/>
  <c r="L542" i="11"/>
  <c r="L549" i="11" s="1"/>
  <c r="I542" i="11"/>
  <c r="F542" i="11"/>
  <c r="C542" i="11"/>
  <c r="B541" i="11"/>
  <c r="K472" i="11"/>
  <c r="C478" i="11"/>
  <c r="G484" i="11"/>
  <c r="K490" i="11"/>
  <c r="L528" i="11"/>
  <c r="N536" i="11"/>
  <c r="J520" i="11"/>
  <c r="D520" i="11"/>
  <c r="I465" i="11"/>
  <c r="O550" i="11"/>
  <c r="M472" i="11"/>
  <c r="E478" i="11"/>
  <c r="O478" i="11"/>
  <c r="O496" i="11"/>
  <c r="D536" i="11"/>
  <c r="O544" i="11"/>
  <c r="F540" i="11"/>
  <c r="F547" i="11" s="1"/>
  <c r="N543" i="11"/>
  <c r="H543" i="11"/>
  <c r="F478" i="11"/>
  <c r="D478" i="11"/>
  <c r="B490" i="11"/>
  <c r="C528" i="11"/>
  <c r="O528" i="11"/>
  <c r="C472" i="11"/>
  <c r="K542" i="11"/>
  <c r="E542" i="11"/>
  <c r="K543" i="11"/>
  <c r="K550" i="11" s="1"/>
  <c r="N541" i="11"/>
  <c r="H541" i="11"/>
  <c r="H548" i="11" s="1"/>
  <c r="L465" i="11"/>
  <c r="L658" i="11" s="1"/>
  <c r="D472" i="11"/>
  <c r="B472" i="11"/>
  <c r="N472" i="11"/>
  <c r="L484" i="11"/>
  <c r="N490" i="11"/>
  <c r="L503" i="11"/>
  <c r="O490" i="11"/>
  <c r="O542" i="11"/>
  <c r="O549" i="11" s="1"/>
  <c r="M543" i="11"/>
  <c r="M544" i="11" s="1"/>
  <c r="J543" i="11"/>
  <c r="J544" i="11" s="1"/>
  <c r="G543" i="11"/>
  <c r="G550" i="11" s="1"/>
  <c r="J478" i="11"/>
  <c r="J496" i="11"/>
  <c r="B503" i="11"/>
  <c r="N503" i="11"/>
  <c r="M567" i="11"/>
  <c r="I588" i="11"/>
  <c r="M542" i="11"/>
  <c r="J542" i="11"/>
  <c r="G542" i="11"/>
  <c r="D542" i="11"/>
  <c r="D544" i="11" s="1"/>
  <c r="G490" i="11"/>
  <c r="C503" i="11"/>
  <c r="C644" i="11" s="1"/>
  <c r="H424" i="11"/>
  <c r="B123" i="11"/>
  <c r="O419" i="11" s="1"/>
  <c r="N123" i="11"/>
  <c r="Z123" i="11"/>
  <c r="AL123" i="11"/>
  <c r="K423" i="11"/>
  <c r="B423" i="11"/>
  <c r="C409" i="11"/>
  <c r="O409" i="11"/>
  <c r="D123" i="11"/>
  <c r="P123" i="11"/>
  <c r="AB123" i="11"/>
  <c r="AN123" i="11"/>
  <c r="AZ123" i="11"/>
  <c r="M425" i="11"/>
  <c r="J425" i="11"/>
  <c r="G425" i="11"/>
  <c r="D425" i="11"/>
  <c r="J361" i="11"/>
  <c r="J397" i="11"/>
  <c r="E409" i="11"/>
  <c r="BI125" i="11"/>
  <c r="F123" i="11"/>
  <c r="R123" i="11"/>
  <c r="AD123" i="11"/>
  <c r="AP123" i="11"/>
  <c r="BB123" i="11"/>
  <c r="M423" i="11"/>
  <c r="J423" i="11"/>
  <c r="G423" i="11"/>
  <c r="D423" i="11"/>
  <c r="J355" i="11"/>
  <c r="N423" i="11"/>
  <c r="J385" i="11"/>
  <c r="J409" i="11"/>
  <c r="J123" i="11"/>
  <c r="V123" i="11"/>
  <c r="AH123" i="11"/>
  <c r="AT123" i="11"/>
  <c r="AT125" i="11" s="1"/>
  <c r="O423" i="11"/>
  <c r="L423" i="11"/>
  <c r="I423" i="11"/>
  <c r="F423" i="11"/>
  <c r="C423" i="11"/>
  <c r="J379" i="11"/>
  <c r="N425" i="11"/>
  <c r="K425" i="11"/>
  <c r="H425" i="11"/>
  <c r="E425" i="11"/>
  <c r="B425" i="11"/>
  <c r="O654" i="11"/>
  <c r="O669" i="11"/>
  <c r="D605" i="11"/>
  <c r="B606" i="11"/>
  <c r="N606" i="11"/>
  <c r="J465" i="11"/>
  <c r="K507" i="11"/>
  <c r="K547" i="11" s="1"/>
  <c r="I508" i="11"/>
  <c r="I548" i="11" s="1"/>
  <c r="G509" i="11"/>
  <c r="E510" i="11"/>
  <c r="I490" i="11"/>
  <c r="K496" i="11"/>
  <c r="M503" i="11"/>
  <c r="M505" i="11" s="1"/>
  <c r="L520" i="11"/>
  <c r="L522" i="11" s="1"/>
  <c r="D567" i="11"/>
  <c r="N567" i="11"/>
  <c r="G581" i="11"/>
  <c r="M581" i="11"/>
  <c r="J508" i="11"/>
  <c r="H509" i="11"/>
  <c r="F510" i="11"/>
  <c r="H490" i="11"/>
  <c r="O567" i="11"/>
  <c r="L472" i="11"/>
  <c r="B478" i="11"/>
  <c r="N478" i="11"/>
  <c r="N484" i="11"/>
  <c r="L536" i="11"/>
  <c r="L538" i="11" s="1"/>
  <c r="E472" i="11"/>
  <c r="O472" i="11"/>
  <c r="G478" i="11"/>
  <c r="I484" i="11"/>
  <c r="L490" i="11"/>
  <c r="B496" i="11"/>
  <c r="D503" i="11"/>
  <c r="E528" i="11"/>
  <c r="G536" i="11"/>
  <c r="G538" i="11" s="1"/>
  <c r="E536" i="11"/>
  <c r="C536" i="11"/>
  <c r="D538" i="11" s="1"/>
  <c r="O536" i="11"/>
  <c r="O538" i="11" s="1"/>
  <c r="M536" i="11"/>
  <c r="G567" i="11"/>
  <c r="J581" i="11"/>
  <c r="F581" i="11"/>
  <c r="M588" i="11"/>
  <c r="M465" i="11"/>
  <c r="K465" i="11"/>
  <c r="K589" i="11" s="1"/>
  <c r="F472" i="11"/>
  <c r="H478" i="11"/>
  <c r="J484" i="11"/>
  <c r="F528" i="11"/>
  <c r="H536" i="11"/>
  <c r="I538" i="11" s="1"/>
  <c r="H567" i="11"/>
  <c r="B567" i="11"/>
  <c r="G472" i="11"/>
  <c r="I478" i="11"/>
  <c r="K484" i="11"/>
  <c r="G528" i="11"/>
  <c r="M528" i="11"/>
  <c r="M530" i="11" s="1"/>
  <c r="I536" i="11"/>
  <c r="I567" i="11"/>
  <c r="L581" i="11"/>
  <c r="C490" i="11"/>
  <c r="M490" i="11"/>
  <c r="E496" i="11"/>
  <c r="C496" i="11"/>
  <c r="G503" i="11"/>
  <c r="G644" i="11" s="1"/>
  <c r="E503" i="11"/>
  <c r="O503" i="11"/>
  <c r="F520" i="11"/>
  <c r="H528" i="11"/>
  <c r="D528" i="11"/>
  <c r="D530" i="11" s="1"/>
  <c r="B528" i="11"/>
  <c r="N528" i="11"/>
  <c r="J536" i="11"/>
  <c r="J567" i="11"/>
  <c r="D588" i="11"/>
  <c r="D632" i="11" s="1"/>
  <c r="N588" i="11"/>
  <c r="N649" i="11" s="1"/>
  <c r="I472" i="11"/>
  <c r="I597" i="11" s="1"/>
  <c r="K478" i="11"/>
  <c r="M484" i="11"/>
  <c r="D490" i="11"/>
  <c r="F496" i="11"/>
  <c r="N496" i="11"/>
  <c r="H503" i="11"/>
  <c r="H643" i="11" s="1"/>
  <c r="G520" i="11"/>
  <c r="E520" i="11"/>
  <c r="C520" i="11"/>
  <c r="D522" i="11" s="1"/>
  <c r="I528" i="11"/>
  <c r="K536" i="11"/>
  <c r="K567" i="11"/>
  <c r="K568" i="11" s="1"/>
  <c r="B581" i="11"/>
  <c r="O588" i="11"/>
  <c r="J472" i="11"/>
  <c r="L478" i="11"/>
  <c r="B484" i="11"/>
  <c r="E490" i="11"/>
  <c r="G496" i="11"/>
  <c r="I503" i="11"/>
  <c r="I511" i="11" s="1"/>
  <c r="H520" i="11"/>
  <c r="H522" i="11" s="1"/>
  <c r="B520" i="11"/>
  <c r="N520" i="11"/>
  <c r="O522" i="11" s="1"/>
  <c r="J528" i="11"/>
  <c r="J530" i="11" s="1"/>
  <c r="L567" i="11"/>
  <c r="F588" i="11"/>
  <c r="H465" i="11"/>
  <c r="H658" i="11" s="1"/>
  <c r="M478" i="11"/>
  <c r="C484" i="11"/>
  <c r="F490" i="11"/>
  <c r="H496" i="11"/>
  <c r="J503" i="11"/>
  <c r="J504" i="11" s="1"/>
  <c r="I520" i="11"/>
  <c r="J522" i="11" s="1"/>
  <c r="K528" i="11"/>
  <c r="L530" i="11" s="1"/>
  <c r="D581" i="11"/>
  <c r="G588" i="11"/>
  <c r="G590" i="11" s="1"/>
  <c r="H123" i="11"/>
  <c r="T123" i="11"/>
  <c r="T125" i="11" s="1"/>
  <c r="AF123" i="11"/>
  <c r="AF125" i="11" s="1"/>
  <c r="AR123" i="11"/>
  <c r="AR125" i="11" s="1"/>
  <c r="F367" i="11"/>
  <c r="G452" i="11"/>
  <c r="K409" i="11"/>
  <c r="L415" i="11"/>
  <c r="L123" i="11"/>
  <c r="M417" i="11" s="1"/>
  <c r="X123" i="11"/>
  <c r="AJ123" i="11"/>
  <c r="AV123" i="11"/>
  <c r="AV125" i="11" s="1"/>
  <c r="BD125" i="11"/>
  <c r="M415" i="11"/>
  <c r="M409" i="11"/>
  <c r="AX123" i="11"/>
  <c r="AX125" i="11" s="1"/>
  <c r="I123" i="11"/>
  <c r="I125" i="11" s="1"/>
  <c r="U123" i="11"/>
  <c r="J420" i="11" s="1"/>
  <c r="J421" i="11" s="1"/>
  <c r="AG123" i="11"/>
  <c r="AS123" i="11"/>
  <c r="F373" i="11"/>
  <c r="C415" i="11"/>
  <c r="O415" i="11"/>
  <c r="C439" i="11"/>
  <c r="K415" i="11"/>
  <c r="AW123" i="11"/>
  <c r="BH125" i="11"/>
  <c r="L409" i="11"/>
  <c r="D409" i="11"/>
  <c r="E439" i="11"/>
  <c r="E123" i="11"/>
  <c r="Q123" i="11"/>
  <c r="AC123" i="11"/>
  <c r="AO123" i="11"/>
  <c r="BA123" i="11"/>
  <c r="F415" i="11"/>
  <c r="G415" i="11"/>
  <c r="G123" i="11"/>
  <c r="S123" i="11"/>
  <c r="AE123" i="11"/>
  <c r="AQ123" i="11"/>
  <c r="F385" i="11"/>
  <c r="H409" i="11"/>
  <c r="J415" i="11"/>
  <c r="K544" i="11"/>
  <c r="B544" i="11"/>
  <c r="M418" i="11"/>
  <c r="J125" i="11"/>
  <c r="M430" i="11" s="1"/>
  <c r="V125" i="11"/>
  <c r="J430" i="11" s="1"/>
  <c r="J418" i="11"/>
  <c r="AH125" i="11"/>
  <c r="G418" i="11"/>
  <c r="D418" i="11"/>
  <c r="K125" i="11"/>
  <c r="W125" i="11"/>
  <c r="J417" i="11"/>
  <c r="G417" i="11"/>
  <c r="AI125" i="11"/>
  <c r="AU125" i="11"/>
  <c r="M420" i="11"/>
  <c r="M421" i="11" s="1"/>
  <c r="H125" i="11"/>
  <c r="G420" i="11"/>
  <c r="G421" i="11" s="1"/>
  <c r="D420" i="11"/>
  <c r="D421" i="11" s="1"/>
  <c r="L420" i="11"/>
  <c r="L421" i="11" s="1"/>
  <c r="L125" i="11"/>
  <c r="X125" i="11"/>
  <c r="I432" i="11" s="1"/>
  <c r="I420" i="11"/>
  <c r="I421" i="11" s="1"/>
  <c r="F420" i="11"/>
  <c r="F421" i="11" s="1"/>
  <c r="AJ125" i="11"/>
  <c r="F432" i="11" s="1"/>
  <c r="C420" i="11"/>
  <c r="C421" i="11" s="1"/>
  <c r="M125" i="11"/>
  <c r="L419" i="11"/>
  <c r="Y125" i="11"/>
  <c r="I419" i="11"/>
  <c r="AK125" i="11"/>
  <c r="F419" i="11"/>
  <c r="BE125" i="11"/>
  <c r="O420" i="11"/>
  <c r="O421" i="11" s="1"/>
  <c r="B125" i="11"/>
  <c r="O431" i="11" s="1"/>
  <c r="O418" i="11"/>
  <c r="N125" i="11"/>
  <c r="L430" i="11" s="1"/>
  <c r="L418" i="11"/>
  <c r="Z125" i="11"/>
  <c r="I430" i="11" s="1"/>
  <c r="I418" i="11"/>
  <c r="F418" i="11"/>
  <c r="AL125" i="11"/>
  <c r="C418" i="11"/>
  <c r="M419" i="11"/>
  <c r="J419" i="11"/>
  <c r="U125" i="11"/>
  <c r="J431" i="11" s="1"/>
  <c r="AG125" i="11"/>
  <c r="G431" i="11" s="1"/>
  <c r="G419" i="11"/>
  <c r="D419" i="11"/>
  <c r="AS125" i="11"/>
  <c r="C125" i="11"/>
  <c r="O417" i="11"/>
  <c r="O125" i="11"/>
  <c r="L417" i="11"/>
  <c r="AA125" i="11"/>
  <c r="I417" i="11"/>
  <c r="AM125" i="11"/>
  <c r="F429" i="11" s="1"/>
  <c r="F417" i="11"/>
  <c r="AY125" i="11"/>
  <c r="C417" i="11"/>
  <c r="D125" i="11"/>
  <c r="N420" i="11"/>
  <c r="N421" i="11" s="1"/>
  <c r="P125" i="11"/>
  <c r="K420" i="11"/>
  <c r="K421" i="11" s="1"/>
  <c r="H420" i="11"/>
  <c r="H421" i="11" s="1"/>
  <c r="AB125" i="11"/>
  <c r="AN125" i="11"/>
  <c r="E420" i="11"/>
  <c r="E421" i="11" s="1"/>
  <c r="B420" i="11"/>
  <c r="B421" i="11" s="1"/>
  <c r="AZ125" i="11"/>
  <c r="C419" i="11"/>
  <c r="AW125" i="11"/>
  <c r="N419" i="11"/>
  <c r="E125" i="11"/>
  <c r="K419" i="11"/>
  <c r="Q125" i="11"/>
  <c r="H419" i="11"/>
  <c r="AC125" i="11"/>
  <c r="E419" i="11"/>
  <c r="AO125" i="11"/>
  <c r="B419" i="11"/>
  <c r="BA125" i="11"/>
  <c r="I544" i="11"/>
  <c r="F544" i="11"/>
  <c r="N418" i="11"/>
  <c r="F125" i="11"/>
  <c r="N430" i="11" s="1"/>
  <c r="K418" i="11"/>
  <c r="R125" i="11"/>
  <c r="H418" i="11"/>
  <c r="AD125" i="11"/>
  <c r="E418" i="11"/>
  <c r="AP125" i="11"/>
  <c r="E430" i="11" s="1"/>
  <c r="B418" i="11"/>
  <c r="BB125" i="11"/>
  <c r="B430" i="11" s="1"/>
  <c r="N417" i="11"/>
  <c r="G125" i="11"/>
  <c r="N429" i="11" s="1"/>
  <c r="K417" i="11"/>
  <c r="S125" i="11"/>
  <c r="H417" i="11"/>
  <c r="AE125" i="11"/>
  <c r="E417" i="11"/>
  <c r="AQ125" i="11"/>
  <c r="O426" i="11"/>
  <c r="O427" i="11" s="1"/>
  <c r="O424" i="11"/>
  <c r="G445" i="11"/>
  <c r="I642" i="11"/>
  <c r="G548" i="11"/>
  <c r="E549" i="11"/>
  <c r="C550" i="11"/>
  <c r="O558" i="11"/>
  <c r="O573" i="11"/>
  <c r="K644" i="11"/>
  <c r="K643" i="11"/>
  <c r="M547" i="11"/>
  <c r="K637" i="11"/>
  <c r="K636" i="11"/>
  <c r="L637" i="11"/>
  <c r="L636" i="11"/>
  <c r="D439" i="11"/>
  <c r="H452" i="11"/>
  <c r="J547" i="11"/>
  <c r="F549" i="11"/>
  <c r="D550" i="11"/>
  <c r="L644" i="11"/>
  <c r="L643" i="11"/>
  <c r="L505" i="11"/>
  <c r="L504" i="11"/>
  <c r="K548" i="11"/>
  <c r="K522" i="11"/>
  <c r="K521" i="11"/>
  <c r="BC125" i="11"/>
  <c r="B429" i="11" s="1"/>
  <c r="M637" i="11"/>
  <c r="M636" i="11"/>
  <c r="K379" i="11"/>
  <c r="I452" i="11"/>
  <c r="I458" i="11"/>
  <c r="F445" i="11"/>
  <c r="G549" i="11"/>
  <c r="E550" i="11"/>
  <c r="M644" i="11"/>
  <c r="M643" i="11"/>
  <c r="I549" i="11"/>
  <c r="D355" i="11"/>
  <c r="F361" i="11"/>
  <c r="B637" i="11"/>
  <c r="B636" i="11"/>
  <c r="N637" i="11"/>
  <c r="N636" i="11"/>
  <c r="D391" i="11"/>
  <c r="F397" i="11"/>
  <c r="B415" i="11"/>
  <c r="F439" i="11"/>
  <c r="O439" i="11"/>
  <c r="J452" i="11"/>
  <c r="J548" i="11"/>
  <c r="H549" i="11"/>
  <c r="F550" i="11"/>
  <c r="N643" i="11"/>
  <c r="N644" i="11"/>
  <c r="C637" i="11"/>
  <c r="C636" i="11"/>
  <c r="O637" i="11"/>
  <c r="O636" i="11"/>
  <c r="G397" i="11"/>
  <c r="K458" i="11"/>
  <c r="K439" i="11"/>
  <c r="G439" i="11"/>
  <c r="H445" i="11"/>
  <c r="K452" i="11"/>
  <c r="F538" i="11"/>
  <c r="F355" i="11"/>
  <c r="D637" i="11"/>
  <c r="D636" i="11"/>
  <c r="D385" i="11"/>
  <c r="F391" i="11"/>
  <c r="D415" i="11"/>
  <c r="H439" i="11"/>
  <c r="I445" i="11"/>
  <c r="L452" i="11"/>
  <c r="B547" i="11"/>
  <c r="N547" i="11"/>
  <c r="L548" i="11"/>
  <c r="J549" i="11"/>
  <c r="H550" i="11"/>
  <c r="D644" i="11"/>
  <c r="D643" i="11"/>
  <c r="E538" i="11"/>
  <c r="N544" i="11"/>
  <c r="N545" i="11" s="1"/>
  <c r="E637" i="11"/>
  <c r="E636" i="11"/>
  <c r="C379" i="11"/>
  <c r="O379" i="11"/>
  <c r="I439" i="11"/>
  <c r="J445" i="11"/>
  <c r="M452" i="11"/>
  <c r="C547" i="11"/>
  <c r="O547" i="11"/>
  <c r="K642" i="11"/>
  <c r="K511" i="11"/>
  <c r="K466" i="11"/>
  <c r="I550" i="11"/>
  <c r="F637" i="11"/>
  <c r="F636" i="11"/>
  <c r="D379" i="11"/>
  <c r="N439" i="11"/>
  <c r="N445" i="11"/>
  <c r="J439" i="11"/>
  <c r="K445" i="11"/>
  <c r="B452" i="11"/>
  <c r="N452" i="11"/>
  <c r="D547" i="11"/>
  <c r="B548" i="11"/>
  <c r="N548" i="11"/>
  <c r="M529" i="11"/>
  <c r="G637" i="11"/>
  <c r="G636" i="11"/>
  <c r="G385" i="11"/>
  <c r="K397" i="11"/>
  <c r="L445" i="11"/>
  <c r="E547" i="11"/>
  <c r="C548" i="11"/>
  <c r="O548" i="11"/>
  <c r="M549" i="11"/>
  <c r="G505" i="11"/>
  <c r="G504" i="11"/>
  <c r="E644" i="11"/>
  <c r="E643" i="11"/>
  <c r="E505" i="11"/>
  <c r="O644" i="11"/>
  <c r="O643" i="11"/>
  <c r="O505" i="11"/>
  <c r="N530" i="11"/>
  <c r="H637" i="11"/>
  <c r="H636" i="11"/>
  <c r="F409" i="11"/>
  <c r="L439" i="11"/>
  <c r="D452" i="11"/>
  <c r="D548" i="11"/>
  <c r="B549" i="11"/>
  <c r="N549" i="11"/>
  <c r="L550" i="11"/>
  <c r="H644" i="11"/>
  <c r="E522" i="11"/>
  <c r="I636" i="11"/>
  <c r="I637" i="11"/>
  <c r="G379" i="11"/>
  <c r="E445" i="11"/>
  <c r="E452" i="11"/>
  <c r="E458" i="11"/>
  <c r="G409" i="11"/>
  <c r="I415" i="11"/>
  <c r="M439" i="11"/>
  <c r="B445" i="11"/>
  <c r="E548" i="11"/>
  <c r="C549" i="11"/>
  <c r="I644" i="11"/>
  <c r="I643" i="11"/>
  <c r="I504" i="11"/>
  <c r="C530" i="11"/>
  <c r="J636" i="11"/>
  <c r="J637" i="11"/>
  <c r="H379" i="11"/>
  <c r="C445" i="11"/>
  <c r="O445" i="11"/>
  <c r="F548" i="11"/>
  <c r="B550" i="11"/>
  <c r="N550" i="11"/>
  <c r="K530" i="11"/>
  <c r="K529" i="11"/>
  <c r="O530" i="11"/>
  <c r="L458" i="11"/>
  <c r="B465" i="11"/>
  <c r="B511" i="11" s="1"/>
  <c r="N465" i="11"/>
  <c r="H507" i="11"/>
  <c r="H547" i="11" s="1"/>
  <c r="C567" i="11"/>
  <c r="E581" i="11"/>
  <c r="O581" i="11"/>
  <c r="K634" i="11"/>
  <c r="H603" i="11"/>
  <c r="G658" i="11"/>
  <c r="M458" i="11"/>
  <c r="C465" i="11"/>
  <c r="O465" i="11"/>
  <c r="O529" i="11" s="1"/>
  <c r="I507" i="11"/>
  <c r="I547" i="11" s="1"/>
  <c r="L588" i="11"/>
  <c r="I603" i="11"/>
  <c r="K688" i="11"/>
  <c r="J689" i="11"/>
  <c r="J691" i="11" s="1"/>
  <c r="B458" i="11"/>
  <c r="N458" i="11"/>
  <c r="D465" i="11"/>
  <c r="D537" i="11" s="1"/>
  <c r="E567" i="11"/>
  <c r="M632" i="11"/>
  <c r="M589" i="11"/>
  <c r="M649" i="11"/>
  <c r="M634" i="11"/>
  <c r="J603" i="11"/>
  <c r="I658" i="11"/>
  <c r="M709" i="11"/>
  <c r="M711" i="11" s="1"/>
  <c r="N708" i="11"/>
  <c r="C458" i="11"/>
  <c r="O458" i="11"/>
  <c r="E465" i="11"/>
  <c r="E521" i="11" s="1"/>
  <c r="B588" i="11"/>
  <c r="B603" i="11" s="1"/>
  <c r="H597" i="11"/>
  <c r="D458" i="11"/>
  <c r="F465" i="11"/>
  <c r="F504" i="11" s="1"/>
  <c r="L507" i="11"/>
  <c r="L547" i="11" s="1"/>
  <c r="C588" i="11"/>
  <c r="K658" i="11"/>
  <c r="G465" i="11"/>
  <c r="G521" i="11" s="1"/>
  <c r="F644" i="11"/>
  <c r="F643" i="11"/>
  <c r="M608" i="11"/>
  <c r="M603" i="11"/>
  <c r="K692" i="11"/>
  <c r="J693" i="11"/>
  <c r="J695" i="11" s="1"/>
  <c r="M715" i="11"/>
  <c r="F458" i="11"/>
  <c r="E588" i="11"/>
  <c r="O632" i="11"/>
  <c r="O649" i="11"/>
  <c r="O656" i="11" s="1"/>
  <c r="O634" i="11"/>
  <c r="K597" i="11"/>
  <c r="G458" i="11"/>
  <c r="M508" i="11"/>
  <c r="M548" i="11" s="1"/>
  <c r="K509" i="11"/>
  <c r="K549" i="11" s="1"/>
  <c r="C529" i="11"/>
  <c r="F649" i="11"/>
  <c r="F634" i="11"/>
  <c r="F632" i="11"/>
  <c r="O603" i="11"/>
  <c r="H680" i="11"/>
  <c r="G681" i="11"/>
  <c r="G683" i="11" s="1"/>
  <c r="J642" i="11"/>
  <c r="F505" i="11"/>
  <c r="G634" i="11"/>
  <c r="J697" i="11"/>
  <c r="J699" i="11" s="1"/>
  <c r="K696" i="11"/>
  <c r="J466" i="11"/>
  <c r="H649" i="11"/>
  <c r="H634" i="11"/>
  <c r="H632" i="11"/>
  <c r="H684" i="11"/>
  <c r="G685" i="11"/>
  <c r="J458" i="11"/>
  <c r="C581" i="11"/>
  <c r="I632" i="11"/>
  <c r="I590" i="11"/>
  <c r="I649" i="11"/>
  <c r="F603" i="11"/>
  <c r="L700" i="11"/>
  <c r="K701" i="11"/>
  <c r="K703" i="11" s="1"/>
  <c r="N581" i="11"/>
  <c r="J634" i="11"/>
  <c r="J632" i="11"/>
  <c r="J649" i="11"/>
  <c r="M605" i="11"/>
  <c r="O723" i="11"/>
  <c r="H691" i="11"/>
  <c r="N712" i="11"/>
  <c r="K649" i="11"/>
  <c r="D672" i="11"/>
  <c r="H695" i="11"/>
  <c r="F608" i="11"/>
  <c r="O655" i="11"/>
  <c r="I689" i="11"/>
  <c r="I691" i="11" s="1"/>
  <c r="L709" i="11"/>
  <c r="O717" i="11"/>
  <c r="O718" i="11" s="1"/>
  <c r="K590" i="11"/>
  <c r="G608" i="11"/>
  <c r="J701" i="11"/>
  <c r="J703" i="11" s="1"/>
  <c r="H608" i="11"/>
  <c r="F687" i="11"/>
  <c r="N719" i="11"/>
  <c r="I608" i="11"/>
  <c r="K632" i="11"/>
  <c r="F685" i="11"/>
  <c r="G687" i="11"/>
  <c r="I693" i="11"/>
  <c r="I695" i="11" s="1"/>
  <c r="I697" i="11"/>
  <c r="I699" i="11" s="1"/>
  <c r="L704" i="11"/>
  <c r="F676" i="11"/>
  <c r="D679" i="11"/>
  <c r="E683" i="11"/>
  <c r="L711" i="11"/>
  <c r="O652" i="11"/>
  <c r="F681" i="11"/>
  <c r="F683" i="11"/>
  <c r="P655" i="8"/>
  <c r="P652" i="8"/>
  <c r="O723" i="8"/>
  <c r="P669" i="8"/>
  <c r="P678" i="8"/>
  <c r="P679" i="8"/>
  <c r="P555" i="8"/>
  <c r="P570" i="8"/>
  <c r="P597" i="8"/>
  <c r="P537" i="8"/>
  <c r="P538" i="8"/>
  <c r="P558" i="8"/>
  <c r="P573" i="8"/>
  <c r="P557" i="8"/>
  <c r="P572" i="8"/>
  <c r="P529" i="8"/>
  <c r="P530" i="8"/>
  <c r="P556" i="8"/>
  <c r="P571" i="8"/>
  <c r="P632" i="8"/>
  <c r="P634" i="8"/>
  <c r="P589" i="8"/>
  <c r="P590" i="8"/>
  <c r="P640" i="8"/>
  <c r="P603" i="8"/>
  <c r="P521" i="8"/>
  <c r="P522" i="8"/>
  <c r="P545" i="8"/>
  <c r="P721" i="8"/>
  <c r="P709" i="8"/>
  <c r="P697" i="8"/>
  <c r="P685" i="8"/>
  <c r="P673" i="8"/>
  <c r="P551" i="8"/>
  <c r="P656" i="8"/>
  <c r="P663" i="8" s="1"/>
  <c r="P644" i="8"/>
  <c r="P645" i="8" s="1"/>
  <c r="P654" i="8"/>
  <c r="P637" i="8"/>
  <c r="P505" i="8"/>
  <c r="P717" i="8"/>
  <c r="P705" i="8"/>
  <c r="P693" i="8"/>
  <c r="P681" i="8"/>
  <c r="P636" i="8"/>
  <c r="P713" i="8"/>
  <c r="P701" i="8"/>
  <c r="P689" i="8"/>
  <c r="P513" i="8"/>
  <c r="G379" i="8"/>
  <c r="H484" i="8"/>
  <c r="L490" i="8"/>
  <c r="D496" i="8"/>
  <c r="H503" i="8"/>
  <c r="D528" i="8"/>
  <c r="N528" i="8"/>
  <c r="L567" i="8"/>
  <c r="D445" i="8"/>
  <c r="J701" i="8"/>
  <c r="BE125" i="8"/>
  <c r="G355" i="8"/>
  <c r="F397" i="8"/>
  <c r="J458" i="8"/>
  <c r="O536" i="8"/>
  <c r="C472" i="8"/>
  <c r="G478" i="8"/>
  <c r="K503" i="8"/>
  <c r="C520" i="8"/>
  <c r="G528" i="8"/>
  <c r="O379" i="8"/>
  <c r="O472" i="8"/>
  <c r="O490" i="8"/>
  <c r="O588" i="8"/>
  <c r="D367" i="8"/>
  <c r="G373" i="8"/>
  <c r="B385" i="8"/>
  <c r="N385" i="8"/>
  <c r="D391" i="8"/>
  <c r="H397" i="8"/>
  <c r="H605" i="8"/>
  <c r="F606" i="8"/>
  <c r="D607" i="8"/>
  <c r="O520" i="8"/>
  <c r="F125" i="8"/>
  <c r="N431" i="8" s="1"/>
  <c r="R125" i="8"/>
  <c r="K431" i="8" s="1"/>
  <c r="AD125" i="8"/>
  <c r="AP125" i="8"/>
  <c r="BB125" i="8"/>
  <c r="BH125" i="8"/>
  <c r="E391" i="8"/>
  <c r="I605" i="8"/>
  <c r="G606" i="8"/>
  <c r="E607" i="8"/>
  <c r="C608" i="8"/>
  <c r="G123" i="8"/>
  <c r="G125" i="8" s="1"/>
  <c r="N430" i="8" s="1"/>
  <c r="S123" i="8"/>
  <c r="S125" i="8" s="1"/>
  <c r="K430" i="8" s="1"/>
  <c r="AE123" i="8"/>
  <c r="AE125" i="8" s="1"/>
  <c r="AQ123" i="8"/>
  <c r="AQ125" i="8" s="1"/>
  <c r="D385" i="8"/>
  <c r="F391" i="8"/>
  <c r="J397" i="8"/>
  <c r="G689" i="8"/>
  <c r="H123" i="8"/>
  <c r="N417" i="8" s="1"/>
  <c r="T123" i="8"/>
  <c r="K417" i="8" s="1"/>
  <c r="AF123" i="8"/>
  <c r="AR123" i="8"/>
  <c r="G367" i="8"/>
  <c r="G391" i="8"/>
  <c r="O478" i="8"/>
  <c r="O669" i="8"/>
  <c r="O528" i="8"/>
  <c r="G385" i="8"/>
  <c r="E588" i="8"/>
  <c r="O496" i="8"/>
  <c r="G507" i="8"/>
  <c r="G547" i="8" s="1"/>
  <c r="E508" i="8"/>
  <c r="C509" i="8"/>
  <c r="M510" i="8"/>
  <c r="O605" i="8"/>
  <c r="L701" i="8"/>
  <c r="L703" i="8" s="1"/>
  <c r="M700" i="8"/>
  <c r="O700" i="8" s="1"/>
  <c r="O644" i="8"/>
  <c r="O643" i="8"/>
  <c r="O573" i="8"/>
  <c r="O558" i="8"/>
  <c r="O634" i="8"/>
  <c r="O649" i="8"/>
  <c r="O632" i="8"/>
  <c r="O424" i="8"/>
  <c r="O541" i="8"/>
  <c r="BJ125" i="8"/>
  <c r="I548" i="8"/>
  <c r="G549" i="8"/>
  <c r="E550" i="8"/>
  <c r="F478" i="8"/>
  <c r="E676" i="8"/>
  <c r="E677" i="8" s="1"/>
  <c r="H693" i="8"/>
  <c r="H695" i="8" s="1"/>
  <c r="O425" i="8"/>
  <c r="O542" i="8"/>
  <c r="O549" i="8" s="1"/>
  <c r="O655" i="8"/>
  <c r="O701" i="8"/>
  <c r="O702" i="8" s="1"/>
  <c r="O713" i="8"/>
  <c r="O714" i="8" s="1"/>
  <c r="BK125" i="8"/>
  <c r="B544" i="8"/>
  <c r="N581" i="8"/>
  <c r="B588" i="8"/>
  <c r="M367" i="8"/>
  <c r="L391" i="8"/>
  <c r="D472" i="8"/>
  <c r="L484" i="8"/>
  <c r="N490" i="8"/>
  <c r="H528" i="8"/>
  <c r="H530" i="8" s="1"/>
  <c r="K696" i="8"/>
  <c r="K123" i="8"/>
  <c r="M418" i="8" s="1"/>
  <c r="W123" i="8"/>
  <c r="AI123" i="8"/>
  <c r="AU123" i="8"/>
  <c r="K361" i="8"/>
  <c r="K385" i="8"/>
  <c r="M391" i="8"/>
  <c r="C397" i="8"/>
  <c r="M415" i="8"/>
  <c r="E472" i="8"/>
  <c r="E490" i="8"/>
  <c r="M503" i="8"/>
  <c r="O505" i="8" s="1"/>
  <c r="E520" i="8"/>
  <c r="J588" i="8"/>
  <c r="O652" i="8"/>
  <c r="L361" i="8"/>
  <c r="C367" i="8"/>
  <c r="L385" i="8"/>
  <c r="B391" i="8"/>
  <c r="N391" i="8"/>
  <c r="D397" i="8"/>
  <c r="J478" i="8"/>
  <c r="L503" i="8"/>
  <c r="M536" i="8"/>
  <c r="O538" i="8" s="1"/>
  <c r="C567" i="8"/>
  <c r="K588" i="8"/>
  <c r="K590" i="8" s="1"/>
  <c r="G605" i="8"/>
  <c r="E606" i="8"/>
  <c r="C607" i="8"/>
  <c r="M608" i="8"/>
  <c r="O603" i="8"/>
  <c r="O636" i="8"/>
  <c r="O717" i="8"/>
  <c r="O718" i="8" s="1"/>
  <c r="M125" i="8"/>
  <c r="L432" i="8" s="1"/>
  <c r="L433" i="8" s="1"/>
  <c r="Y125" i="8"/>
  <c r="AK125" i="8"/>
  <c r="AW125" i="8"/>
  <c r="M361" i="8"/>
  <c r="M385" i="8"/>
  <c r="C484" i="8"/>
  <c r="G490" i="8"/>
  <c r="K496" i="8"/>
  <c r="I496" i="8"/>
  <c r="C503" i="8"/>
  <c r="B536" i="8"/>
  <c r="F544" i="8"/>
  <c r="H581" i="8"/>
  <c r="L588" i="8"/>
  <c r="O654" i="8"/>
  <c r="BG125" i="8"/>
  <c r="H452" i="8"/>
  <c r="L409" i="8"/>
  <c r="D415" i="8"/>
  <c r="I433" i="8"/>
  <c r="D484" i="8"/>
  <c r="J496" i="8"/>
  <c r="G544" i="8"/>
  <c r="M588" i="8"/>
  <c r="M649" i="8" s="1"/>
  <c r="M656" i="8" s="1"/>
  <c r="C123" i="8"/>
  <c r="O123" i="8"/>
  <c r="O125" i="8" s="1"/>
  <c r="L430" i="8" s="1"/>
  <c r="AA123" i="8"/>
  <c r="AA125" i="8" s="1"/>
  <c r="AM123" i="8"/>
  <c r="AM125" i="8" s="1"/>
  <c r="AY123" i="8"/>
  <c r="AY125" i="8" s="1"/>
  <c r="G397" i="8"/>
  <c r="M409" i="8"/>
  <c r="E484" i="8"/>
  <c r="M496" i="8"/>
  <c r="I520" i="8"/>
  <c r="N536" i="8"/>
  <c r="F567" i="8"/>
  <c r="J703" i="8"/>
  <c r="O419" i="8"/>
  <c r="O656" i="8"/>
  <c r="O708" i="8"/>
  <c r="D123" i="8"/>
  <c r="O417" i="8" s="1"/>
  <c r="P123" i="8"/>
  <c r="L417" i="8" s="1"/>
  <c r="AB123" i="8"/>
  <c r="AB125" i="8" s="1"/>
  <c r="AN123" i="8"/>
  <c r="AN125" i="8" s="1"/>
  <c r="AZ123" i="8"/>
  <c r="AZ125" i="8" s="1"/>
  <c r="N544" i="8"/>
  <c r="M355" i="8"/>
  <c r="E548" i="8"/>
  <c r="C549" i="8"/>
  <c r="H472" i="8"/>
  <c r="B478" i="8"/>
  <c r="N478" i="8"/>
  <c r="J490" i="8"/>
  <c r="F503" i="8"/>
  <c r="F504" i="8" s="1"/>
  <c r="D520" i="8"/>
  <c r="E536" i="8"/>
  <c r="I544" i="8"/>
  <c r="C588" i="8"/>
  <c r="O420" i="8"/>
  <c r="O421" i="8" s="1"/>
  <c r="O465" i="8"/>
  <c r="O521" i="8" s="1"/>
  <c r="O709" i="8"/>
  <c r="O710" i="8" s="1"/>
  <c r="E123" i="8"/>
  <c r="Q123" i="8"/>
  <c r="AC123" i="8"/>
  <c r="AO123" i="8"/>
  <c r="BA123" i="8"/>
  <c r="C478" i="8"/>
  <c r="G484" i="8"/>
  <c r="C528" i="8"/>
  <c r="F536" i="8"/>
  <c r="G538" i="8" s="1"/>
  <c r="L581" i="8"/>
  <c r="N588" i="8"/>
  <c r="N603" i="8" s="1"/>
  <c r="C675" i="8"/>
  <c r="G508" i="8"/>
  <c r="G548" i="8" s="1"/>
  <c r="E509" i="8"/>
  <c r="E549" i="8" s="1"/>
  <c r="C510" i="8"/>
  <c r="C550" i="8" s="1"/>
  <c r="O423" i="8"/>
  <c r="O540" i="8"/>
  <c r="O547" i="8" s="1"/>
  <c r="P669" i="10"/>
  <c r="O669" i="10"/>
  <c r="E125" i="10"/>
  <c r="Q125" i="10"/>
  <c r="AC125" i="10"/>
  <c r="AO125" i="10"/>
  <c r="BA125" i="10"/>
  <c r="S125" i="10"/>
  <c r="AE125" i="10"/>
  <c r="AQ125" i="10"/>
  <c r="BD125" i="10"/>
  <c r="E644" i="10"/>
  <c r="E643" i="10"/>
  <c r="E505" i="10"/>
  <c r="I125" i="10"/>
  <c r="U125" i="10"/>
  <c r="J125" i="10"/>
  <c r="V125" i="10"/>
  <c r="AH125" i="10"/>
  <c r="AT125" i="10"/>
  <c r="T125" i="10"/>
  <c r="M522" i="10"/>
  <c r="M521" i="10"/>
  <c r="AF125" i="10"/>
  <c r="D452" i="10"/>
  <c r="D427" i="10"/>
  <c r="P452" i="10"/>
  <c r="P427" i="10"/>
  <c r="D439" i="10"/>
  <c r="P439" i="10"/>
  <c r="H570" i="10"/>
  <c r="H555" i="10"/>
  <c r="E571" i="10"/>
  <c r="E556" i="10"/>
  <c r="B572" i="10"/>
  <c r="B557" i="10"/>
  <c r="N572" i="10"/>
  <c r="N557" i="10"/>
  <c r="K573" i="10"/>
  <c r="K558" i="10"/>
  <c r="L644" i="10"/>
  <c r="L643" i="10"/>
  <c r="L504" i="10"/>
  <c r="H572" i="10"/>
  <c r="H557" i="10"/>
  <c r="F522" i="10"/>
  <c r="O522" i="10"/>
  <c r="O521" i="10"/>
  <c r="C530" i="10"/>
  <c r="C538" i="10"/>
  <c r="L637" i="10"/>
  <c r="L636" i="10"/>
  <c r="L391" i="10"/>
  <c r="E452" i="10"/>
  <c r="E427" i="10"/>
  <c r="E421" i="10"/>
  <c r="E391" i="10"/>
  <c r="E409" i="10"/>
  <c r="E439" i="10"/>
  <c r="D445" i="10"/>
  <c r="P445" i="10"/>
  <c r="I642" i="10"/>
  <c r="I658" i="10"/>
  <c r="E484" i="10"/>
  <c r="B496" i="10"/>
  <c r="M644" i="10"/>
  <c r="M643" i="10"/>
  <c r="M504" i="10"/>
  <c r="M505" i="10"/>
  <c r="O572" i="10"/>
  <c r="O557" i="10"/>
  <c r="G520" i="10"/>
  <c r="D530" i="10"/>
  <c r="P530" i="10"/>
  <c r="P529" i="10"/>
  <c r="D538" i="10"/>
  <c r="P538" i="10"/>
  <c r="F452" i="10"/>
  <c r="F427" i="10"/>
  <c r="F439" i="10"/>
  <c r="F409" i="10"/>
  <c r="J465" i="10"/>
  <c r="G571" i="10"/>
  <c r="G556" i="10"/>
  <c r="D572" i="10"/>
  <c r="D557" i="10"/>
  <c r="P572" i="10"/>
  <c r="P557" i="10"/>
  <c r="M573" i="10"/>
  <c r="M558" i="10"/>
  <c r="B503" i="10"/>
  <c r="B504" i="10" s="1"/>
  <c r="E558" i="10"/>
  <c r="E573" i="10"/>
  <c r="E530" i="10"/>
  <c r="N530" i="10"/>
  <c r="N529" i="10"/>
  <c r="E538" i="10"/>
  <c r="N545" i="10"/>
  <c r="N568" i="10"/>
  <c r="B637" i="10"/>
  <c r="B636" i="10"/>
  <c r="N637" i="10"/>
  <c r="N636" i="10"/>
  <c r="G445" i="10"/>
  <c r="G421" i="10"/>
  <c r="G632" i="10"/>
  <c r="G409" i="10"/>
  <c r="G427" i="10"/>
  <c r="G439" i="10"/>
  <c r="F445" i="10"/>
  <c r="G452" i="10"/>
  <c r="K597" i="10"/>
  <c r="K658" i="10"/>
  <c r="K642" i="10"/>
  <c r="K511" i="10"/>
  <c r="H571" i="10"/>
  <c r="H556" i="10"/>
  <c r="E572" i="10"/>
  <c r="E557" i="10"/>
  <c r="B573" i="10"/>
  <c r="B558" i="10"/>
  <c r="N573" i="10"/>
  <c r="N558" i="10"/>
  <c r="H478" i="10"/>
  <c r="C644" i="10"/>
  <c r="C643" i="10"/>
  <c r="O644" i="10"/>
  <c r="O643" i="10"/>
  <c r="O505" i="10"/>
  <c r="L558" i="10"/>
  <c r="L573" i="10"/>
  <c r="I521" i="10"/>
  <c r="I522" i="10"/>
  <c r="F530" i="10"/>
  <c r="O530" i="10"/>
  <c r="O529" i="10"/>
  <c r="F538" i="10"/>
  <c r="O538" i="10"/>
  <c r="O545" i="10"/>
  <c r="C637" i="10"/>
  <c r="C636" i="10"/>
  <c r="O637" i="10"/>
  <c r="O636" i="10"/>
  <c r="D397" i="10"/>
  <c r="D458" i="10"/>
  <c r="L642" i="10"/>
  <c r="L511" i="10"/>
  <c r="L466" i="10"/>
  <c r="I571" i="10"/>
  <c r="I556" i="10"/>
  <c r="F572" i="10"/>
  <c r="F557" i="10"/>
  <c r="C573" i="10"/>
  <c r="C558" i="10"/>
  <c r="O573" i="10"/>
  <c r="O558" i="10"/>
  <c r="H484" i="10"/>
  <c r="E496" i="10"/>
  <c r="D644" i="10"/>
  <c r="D643" i="10"/>
  <c r="D505" i="10"/>
  <c r="P644" i="10"/>
  <c r="P643" i="10"/>
  <c r="P505" i="10"/>
  <c r="I511" i="10"/>
  <c r="J520" i="10"/>
  <c r="G530" i="10"/>
  <c r="G538" i="10"/>
  <c r="F632" i="10"/>
  <c r="F649" i="10"/>
  <c r="F634" i="10"/>
  <c r="F590" i="10"/>
  <c r="D373" i="10"/>
  <c r="P373" i="10"/>
  <c r="D637" i="10"/>
  <c r="D636" i="10"/>
  <c r="P637" i="10"/>
  <c r="P636" i="10"/>
  <c r="P385" i="10"/>
  <c r="D391" i="10"/>
  <c r="P391" i="10"/>
  <c r="P458" i="10"/>
  <c r="M570" i="10"/>
  <c r="M555" i="10"/>
  <c r="J571" i="10"/>
  <c r="J556" i="10"/>
  <c r="G572" i="10"/>
  <c r="G557" i="10"/>
  <c r="D573" i="10"/>
  <c r="D558" i="10"/>
  <c r="P573" i="10"/>
  <c r="P558" i="10"/>
  <c r="N644" i="10"/>
  <c r="N643" i="10"/>
  <c r="N505" i="10"/>
  <c r="L505" i="10"/>
  <c r="K522" i="10"/>
  <c r="K521" i="10"/>
  <c r="H530" i="10"/>
  <c r="H529" i="10"/>
  <c r="H538" i="10"/>
  <c r="K637" i="10"/>
  <c r="K636" i="10"/>
  <c r="E637" i="10"/>
  <c r="E636" i="10"/>
  <c r="B379" i="10"/>
  <c r="D415" i="10"/>
  <c r="P415" i="10"/>
  <c r="L421" i="10"/>
  <c r="G640" i="10"/>
  <c r="G639" i="10"/>
  <c r="G433" i="10"/>
  <c r="G648" i="10"/>
  <c r="G655" i="10" s="1"/>
  <c r="G458" i="10"/>
  <c r="B511" i="10"/>
  <c r="N642" i="10"/>
  <c r="N511" i="10"/>
  <c r="N466" i="10"/>
  <c r="M465" i="10"/>
  <c r="K478" i="10"/>
  <c r="H490" i="10"/>
  <c r="F644" i="10"/>
  <c r="F643" i="10"/>
  <c r="F505" i="10"/>
  <c r="B570" i="10"/>
  <c r="B555" i="10"/>
  <c r="L522" i="10"/>
  <c r="L521" i="10"/>
  <c r="I530" i="10"/>
  <c r="I529" i="10"/>
  <c r="I538" i="10"/>
  <c r="I537" i="10"/>
  <c r="I545" i="10"/>
  <c r="F637" i="10"/>
  <c r="F636" i="10"/>
  <c r="P379" i="10"/>
  <c r="C570" i="10"/>
  <c r="C555" i="10"/>
  <c r="O570" i="10"/>
  <c r="O555" i="10"/>
  <c r="L571" i="10"/>
  <c r="L556" i="10"/>
  <c r="I572" i="10"/>
  <c r="I557" i="10"/>
  <c r="F573" i="10"/>
  <c r="F558" i="10"/>
  <c r="K466" i="10"/>
  <c r="K484" i="10"/>
  <c r="G643" i="10"/>
  <c r="G644" i="10"/>
  <c r="G505" i="10"/>
  <c r="I555" i="10"/>
  <c r="I570" i="10"/>
  <c r="J530" i="10"/>
  <c r="J529" i="10"/>
  <c r="J538" i="10"/>
  <c r="J537" i="10"/>
  <c r="J545" i="10"/>
  <c r="J568" i="10"/>
  <c r="I649" i="10"/>
  <c r="I634" i="10"/>
  <c r="I590" i="10"/>
  <c r="I589" i="10"/>
  <c r="I632" i="10"/>
  <c r="G636" i="10"/>
  <c r="G637" i="10"/>
  <c r="D379" i="10"/>
  <c r="L415" i="10"/>
  <c r="L452" i="10"/>
  <c r="L427" i="10"/>
  <c r="L409" i="10"/>
  <c r="L439" i="10"/>
  <c r="D570" i="10"/>
  <c r="D555" i="10"/>
  <c r="P570" i="10"/>
  <c r="P555" i="10"/>
  <c r="M571" i="10"/>
  <c r="M556" i="10"/>
  <c r="J572" i="10"/>
  <c r="J557" i="10"/>
  <c r="G573" i="10"/>
  <c r="G558" i="10"/>
  <c r="B472" i="10"/>
  <c r="B529" i="10" s="1"/>
  <c r="H643" i="10"/>
  <c r="H644" i="10"/>
  <c r="H505" i="10"/>
  <c r="H504" i="10"/>
  <c r="N570" i="10"/>
  <c r="N555" i="10"/>
  <c r="B521" i="10"/>
  <c r="N522" i="10"/>
  <c r="N521" i="10"/>
  <c r="K530" i="10"/>
  <c r="K529" i="10"/>
  <c r="K538" i="10"/>
  <c r="K537" i="10"/>
  <c r="K545" i="10"/>
  <c r="H636" i="10"/>
  <c r="H637" i="10"/>
  <c r="E379" i="10"/>
  <c r="L397" i="10"/>
  <c r="G415" i="10"/>
  <c r="L445" i="10"/>
  <c r="E570" i="10"/>
  <c r="E555" i="10"/>
  <c r="B571" i="10"/>
  <c r="B556" i="10"/>
  <c r="N571" i="10"/>
  <c r="N556" i="10"/>
  <c r="K572" i="10"/>
  <c r="K557" i="10"/>
  <c r="H573" i="10"/>
  <c r="H558" i="10"/>
  <c r="B478" i="10"/>
  <c r="I644" i="10"/>
  <c r="I643" i="10"/>
  <c r="I505" i="10"/>
  <c r="I504" i="10"/>
  <c r="F556" i="10"/>
  <c r="F571" i="10"/>
  <c r="C522" i="10"/>
  <c r="C521" i="10"/>
  <c r="L529" i="10"/>
  <c r="L530" i="10"/>
  <c r="L538" i="10"/>
  <c r="L537" i="10"/>
  <c r="L545" i="10"/>
  <c r="I636" i="10"/>
  <c r="I637" i="10"/>
  <c r="F379" i="10"/>
  <c r="D421" i="10"/>
  <c r="P421" i="10"/>
  <c r="F555" i="10"/>
  <c r="F570" i="10"/>
  <c r="C571" i="10"/>
  <c r="C556" i="10"/>
  <c r="O556" i="10"/>
  <c r="O571" i="10"/>
  <c r="L572" i="10"/>
  <c r="L557" i="10"/>
  <c r="I558" i="10"/>
  <c r="I573" i="10"/>
  <c r="K496" i="10"/>
  <c r="J644" i="10"/>
  <c r="J643" i="10"/>
  <c r="J505" i="10"/>
  <c r="J504" i="10"/>
  <c r="K556" i="10"/>
  <c r="K571" i="10"/>
  <c r="D522" i="10"/>
  <c r="D521" i="10"/>
  <c r="P522" i="10"/>
  <c r="H522" i="10"/>
  <c r="M529" i="10"/>
  <c r="M530" i="10"/>
  <c r="M538" i="10"/>
  <c r="M537" i="10"/>
  <c r="M545" i="10"/>
  <c r="M568" i="10"/>
  <c r="J637" i="10"/>
  <c r="J379" i="10"/>
  <c r="J636" i="10"/>
  <c r="G379" i="10"/>
  <c r="G555" i="10"/>
  <c r="G570" i="10"/>
  <c r="D571" i="10"/>
  <c r="D556" i="10"/>
  <c r="P556" i="10"/>
  <c r="P571" i="10"/>
  <c r="M572" i="10"/>
  <c r="M557" i="10"/>
  <c r="J558" i="10"/>
  <c r="J573" i="10"/>
  <c r="E472" i="10"/>
  <c r="K644" i="10"/>
  <c r="K643" i="10"/>
  <c r="K505" i="10"/>
  <c r="K504" i="10"/>
  <c r="C557" i="10"/>
  <c r="C572" i="10"/>
  <c r="E522" i="10"/>
  <c r="E521" i="10"/>
  <c r="B537" i="10"/>
  <c r="N538" i="10"/>
  <c r="N537" i="10"/>
  <c r="B545" i="10"/>
  <c r="J649" i="10"/>
  <c r="J634" i="10"/>
  <c r="J590" i="10"/>
  <c r="J589" i="10"/>
  <c r="J632" i="10"/>
  <c r="F677" i="10"/>
  <c r="G676" i="10"/>
  <c r="H640" i="10"/>
  <c r="H639" i="10"/>
  <c r="E458" i="10"/>
  <c r="J507" i="10"/>
  <c r="J547" i="10" s="1"/>
  <c r="K567" i="10"/>
  <c r="K568" i="10" s="1"/>
  <c r="I581" i="10"/>
  <c r="K634" i="10"/>
  <c r="K590" i="10"/>
  <c r="K589" i="10"/>
  <c r="K632" i="10"/>
  <c r="D597" i="10"/>
  <c r="N708" i="10"/>
  <c r="M709" i="10"/>
  <c r="I640" i="10"/>
  <c r="I639" i="10"/>
  <c r="F458" i="10"/>
  <c r="C465" i="10"/>
  <c r="C537" i="10" s="1"/>
  <c r="O465" i="10"/>
  <c r="O568" i="10" s="1"/>
  <c r="K507" i="10"/>
  <c r="K547" i="10" s="1"/>
  <c r="J581" i="10"/>
  <c r="L588" i="10"/>
  <c r="J640" i="10"/>
  <c r="J639" i="10"/>
  <c r="D465" i="10"/>
  <c r="D658" i="10" s="1"/>
  <c r="P465" i="10"/>
  <c r="P537" i="10" s="1"/>
  <c r="L507" i="10"/>
  <c r="L547" i="10" s="1"/>
  <c r="K581" i="10"/>
  <c r="M588" i="10"/>
  <c r="J603" i="10"/>
  <c r="K653" i="10"/>
  <c r="K656" i="10"/>
  <c r="K650" i="10"/>
  <c r="I688" i="10"/>
  <c r="H689" i="10"/>
  <c r="H691" i="10" s="1"/>
  <c r="K640" i="10"/>
  <c r="K639" i="10"/>
  <c r="H433" i="10"/>
  <c r="H458" i="10"/>
  <c r="E465" i="10"/>
  <c r="E568" i="10" s="1"/>
  <c r="B567" i="10"/>
  <c r="B568" i="10" s="1"/>
  <c r="B589" i="10"/>
  <c r="B632" i="10"/>
  <c r="B649" i="10"/>
  <c r="B634" i="10"/>
  <c r="N589" i="10"/>
  <c r="N632" i="10"/>
  <c r="N649" i="10"/>
  <c r="N634" i="10"/>
  <c r="G597" i="10"/>
  <c r="L700" i="10"/>
  <c r="K701" i="10"/>
  <c r="K703" i="10" s="1"/>
  <c r="M713" i="10"/>
  <c r="M715" i="10" s="1"/>
  <c r="N712" i="10"/>
  <c r="L640" i="10"/>
  <c r="L639" i="10"/>
  <c r="C445" i="10"/>
  <c r="O445" i="10"/>
  <c r="I458" i="10"/>
  <c r="F465" i="10"/>
  <c r="F537" i="10" s="1"/>
  <c r="C588" i="10"/>
  <c r="G603" i="10"/>
  <c r="G649" i="10"/>
  <c r="G634" i="10"/>
  <c r="G590" i="10"/>
  <c r="H597" i="10"/>
  <c r="E672" i="10"/>
  <c r="D673" i="10"/>
  <c r="D675" i="10" s="1"/>
  <c r="M637" i="10"/>
  <c r="M636" i="10"/>
  <c r="J433" i="10"/>
  <c r="J458" i="10"/>
  <c r="G465" i="10"/>
  <c r="D567" i="10"/>
  <c r="D568" i="10" s="1"/>
  <c r="B581" i="10"/>
  <c r="D588" i="10"/>
  <c r="E590" i="10" s="1"/>
  <c r="I597" i="10"/>
  <c r="E681" i="10"/>
  <c r="F680" i="10"/>
  <c r="K409" i="10"/>
  <c r="H415" i="10"/>
  <c r="B427" i="10"/>
  <c r="N427" i="10"/>
  <c r="B639" i="10"/>
  <c r="B640" i="10"/>
  <c r="N639" i="10"/>
  <c r="N640" i="10"/>
  <c r="H439" i="10"/>
  <c r="N452" i="10"/>
  <c r="H465" i="10"/>
  <c r="H537" i="10" s="1"/>
  <c r="E589" i="10"/>
  <c r="E632" i="10"/>
  <c r="E649" i="10"/>
  <c r="E634" i="10"/>
  <c r="P639" i="10"/>
  <c r="E683" i="10"/>
  <c r="H693" i="10"/>
  <c r="I692" i="10"/>
  <c r="C639" i="10"/>
  <c r="C640" i="10"/>
  <c r="O639" i="10"/>
  <c r="O640" i="10"/>
  <c r="L433" i="10"/>
  <c r="L458" i="10"/>
  <c r="F568" i="10"/>
  <c r="O590" i="10"/>
  <c r="O589" i="10"/>
  <c r="O632" i="10"/>
  <c r="O649" i="10"/>
  <c r="O634" i="10"/>
  <c r="M640" i="10"/>
  <c r="L658" i="10"/>
  <c r="D640" i="10"/>
  <c r="G567" i="10"/>
  <c r="G568" i="10" s="1"/>
  <c r="P567" i="10"/>
  <c r="P568" i="10" s="1"/>
  <c r="P632" i="10"/>
  <c r="P649" i="10"/>
  <c r="P656" i="10" s="1"/>
  <c r="P634" i="10"/>
  <c r="L597" i="10"/>
  <c r="M658" i="10"/>
  <c r="M704" i="10"/>
  <c r="L705" i="10"/>
  <c r="L707" i="10" s="1"/>
  <c r="H421" i="10"/>
  <c r="E640" i="10"/>
  <c r="E639" i="10"/>
  <c r="F581" i="10"/>
  <c r="H603" i="10"/>
  <c r="H649" i="10"/>
  <c r="H634" i="10"/>
  <c r="H590" i="10"/>
  <c r="H589" i="10"/>
  <c r="H632" i="10"/>
  <c r="B658" i="10"/>
  <c r="N658" i="10"/>
  <c r="H684" i="10"/>
  <c r="G685" i="10"/>
  <c r="G687" i="10" s="1"/>
  <c r="C409" i="10"/>
  <c r="O409" i="10"/>
  <c r="F640" i="10"/>
  <c r="F639" i="10"/>
  <c r="I567" i="10"/>
  <c r="I568" i="10" s="1"/>
  <c r="B597" i="10"/>
  <c r="N597" i="10"/>
  <c r="M608" i="10"/>
  <c r="M603" i="10"/>
  <c r="K696" i="10"/>
  <c r="J697" i="10"/>
  <c r="K603" i="10"/>
  <c r="J658" i="10"/>
  <c r="F679" i="10"/>
  <c r="I699" i="10"/>
  <c r="G689" i="10"/>
  <c r="G691" i="10"/>
  <c r="J699" i="10"/>
  <c r="J703" i="10"/>
  <c r="O654" i="10"/>
  <c r="F685" i="10"/>
  <c r="B603" i="10"/>
  <c r="N603" i="10"/>
  <c r="P654" i="10"/>
  <c r="C675" i="10"/>
  <c r="F687" i="10"/>
  <c r="K705" i="10"/>
  <c r="K707" i="10" s="1"/>
  <c r="O716" i="10"/>
  <c r="P716" i="10" s="1"/>
  <c r="P717" i="10" s="1"/>
  <c r="C603" i="10"/>
  <c r="O603" i="10"/>
  <c r="D603" i="10"/>
  <c r="P603" i="10"/>
  <c r="O655" i="10"/>
  <c r="O721" i="10"/>
  <c r="O722" i="10" s="1"/>
  <c r="E603" i="10"/>
  <c r="P655" i="10"/>
  <c r="L711" i="10"/>
  <c r="P721" i="10"/>
  <c r="F603" i="10"/>
  <c r="M711" i="10"/>
  <c r="H695" i="10"/>
  <c r="I603" i="10"/>
  <c r="P559" i="9"/>
  <c r="P640" i="9"/>
  <c r="P538" i="9"/>
  <c r="K123" i="9"/>
  <c r="W123" i="9"/>
  <c r="AI123" i="9"/>
  <c r="AU123" i="9"/>
  <c r="I367" i="9"/>
  <c r="G397" i="9"/>
  <c r="J445" i="9"/>
  <c r="K445" i="9"/>
  <c r="E465" i="9"/>
  <c r="O465" i="9"/>
  <c r="E484" i="9"/>
  <c r="O484" i="9"/>
  <c r="F544" i="9"/>
  <c r="J421" i="9"/>
  <c r="L445" i="9"/>
  <c r="D484" i="9"/>
  <c r="O536" i="9"/>
  <c r="K567" i="9"/>
  <c r="M123" i="9"/>
  <c r="M125" i="9" s="1"/>
  <c r="Y123" i="9"/>
  <c r="Y125" i="9" s="1"/>
  <c r="AK123" i="9"/>
  <c r="AK125" i="9" s="1"/>
  <c r="AW123" i="9"/>
  <c r="AW125" i="9" s="1"/>
  <c r="BE125" i="9"/>
  <c r="I397" i="9"/>
  <c r="D409" i="9"/>
  <c r="K472" i="9"/>
  <c r="C478" i="9"/>
  <c r="M478" i="9"/>
  <c r="B496" i="9"/>
  <c r="L496" i="9"/>
  <c r="L536" i="9"/>
  <c r="B567" i="9"/>
  <c r="E605" i="9"/>
  <c r="C606" i="9"/>
  <c r="O606" i="9"/>
  <c r="M607" i="9"/>
  <c r="J699" i="9"/>
  <c r="P520" i="9"/>
  <c r="P521" i="9" s="1"/>
  <c r="I361" i="9"/>
  <c r="E385" i="9"/>
  <c r="G391" i="9"/>
  <c r="E409" i="9"/>
  <c r="D427" i="9"/>
  <c r="H507" i="9"/>
  <c r="F508" i="9"/>
  <c r="D509" i="9"/>
  <c r="B510" i="9"/>
  <c r="N510" i="9"/>
  <c r="N550" i="9" s="1"/>
  <c r="N558" i="9" s="1"/>
  <c r="D478" i="9"/>
  <c r="B478" i="9"/>
  <c r="N478" i="9"/>
  <c r="G520" i="9"/>
  <c r="M528" i="9"/>
  <c r="K544" i="9"/>
  <c r="F605" i="9"/>
  <c r="D606" i="9"/>
  <c r="N607" i="9"/>
  <c r="L608" i="9"/>
  <c r="P373" i="9"/>
  <c r="P421" i="9"/>
  <c r="P439" i="9"/>
  <c r="E427" i="9"/>
  <c r="O716" i="9"/>
  <c r="P716" i="9" s="1"/>
  <c r="P458" i="9"/>
  <c r="D125" i="9"/>
  <c r="P125" i="9"/>
  <c r="AB125" i="9"/>
  <c r="AN125" i="9"/>
  <c r="AZ125" i="9"/>
  <c r="I391" i="9"/>
  <c r="B472" i="9"/>
  <c r="L472" i="9"/>
  <c r="I503" i="9"/>
  <c r="P391" i="9"/>
  <c r="H385" i="9"/>
  <c r="O472" i="9"/>
  <c r="O597" i="9" s="1"/>
  <c r="K484" i="9"/>
  <c r="I484" i="9"/>
  <c r="G484" i="9"/>
  <c r="D503" i="9"/>
  <c r="B520" i="9"/>
  <c r="L520" i="9"/>
  <c r="F528" i="9"/>
  <c r="M588" i="9"/>
  <c r="M649" i="9" s="1"/>
  <c r="I605" i="9"/>
  <c r="G606" i="9"/>
  <c r="E607" i="9"/>
  <c r="C608" i="9"/>
  <c r="O608" i="9"/>
  <c r="J703" i="9"/>
  <c r="D421" i="9"/>
  <c r="H478" i="9"/>
  <c r="G496" i="9"/>
  <c r="C520" i="9"/>
  <c r="M520" i="9"/>
  <c r="K520" i="9"/>
  <c r="K536" i="9"/>
  <c r="J605" i="9"/>
  <c r="H606" i="9"/>
  <c r="F607" i="9"/>
  <c r="D608" i="9"/>
  <c r="P637" i="9"/>
  <c r="P427" i="9"/>
  <c r="P445" i="9"/>
  <c r="P572" i="9"/>
  <c r="F439" i="9"/>
  <c r="E421" i="9"/>
  <c r="I549" i="9"/>
  <c r="G550" i="9"/>
  <c r="I478" i="9"/>
  <c r="G478" i="9"/>
  <c r="E478" i="9"/>
  <c r="D544" i="9"/>
  <c r="H567" i="9"/>
  <c r="I379" i="9"/>
  <c r="K409" i="9"/>
  <c r="J427" i="9"/>
  <c r="E490" i="9"/>
  <c r="I496" i="9"/>
  <c r="I528" i="9"/>
  <c r="G528" i="9"/>
  <c r="I567" i="9"/>
  <c r="C507" i="9"/>
  <c r="O507" i="9"/>
  <c r="M508" i="9"/>
  <c r="K509" i="9"/>
  <c r="I510" i="9"/>
  <c r="P571" i="9"/>
  <c r="P669" i="9"/>
  <c r="O466" i="9"/>
  <c r="P545" i="9"/>
  <c r="P568" i="9"/>
  <c r="P597" i="9"/>
  <c r="M603" i="9"/>
  <c r="P589" i="9"/>
  <c r="P603" i="9"/>
  <c r="P634" i="9"/>
  <c r="P649" i="9"/>
  <c r="P632" i="9"/>
  <c r="P573" i="9"/>
  <c r="P466" i="9"/>
  <c r="P721" i="9"/>
  <c r="L123" i="9"/>
  <c r="L125" i="9" s="1"/>
  <c r="X123" i="9"/>
  <c r="X125" i="9" s="1"/>
  <c r="AJ123" i="9"/>
  <c r="AJ125" i="9" s="1"/>
  <c r="AV123" i="9"/>
  <c r="AV125" i="9" s="1"/>
  <c r="B391" i="9"/>
  <c r="F409" i="9"/>
  <c r="L415" i="9"/>
  <c r="F421" i="9"/>
  <c r="M445" i="9"/>
  <c r="D452" i="9"/>
  <c r="O478" i="9"/>
  <c r="H490" i="9"/>
  <c r="F490" i="9"/>
  <c r="J496" i="9"/>
  <c r="H496" i="9"/>
  <c r="K503" i="9"/>
  <c r="O528" i="9"/>
  <c r="P530" i="9" s="1"/>
  <c r="G536" i="9"/>
  <c r="I544" i="9"/>
  <c r="K581" i="9"/>
  <c r="C588" i="9"/>
  <c r="C603" i="9" s="1"/>
  <c r="E676" i="9"/>
  <c r="P648" i="9"/>
  <c r="P655" i="9" s="1"/>
  <c r="BD125" i="9"/>
  <c r="G409" i="9"/>
  <c r="G421" i="9"/>
  <c r="J439" i="9"/>
  <c r="F547" i="9"/>
  <c r="D465" i="9"/>
  <c r="E466" i="9" s="1"/>
  <c r="B465" i="9"/>
  <c r="N549" i="9"/>
  <c r="N557" i="9" s="1"/>
  <c r="L550" i="9"/>
  <c r="L573" i="9" s="1"/>
  <c r="L503" i="9"/>
  <c r="J503" i="9"/>
  <c r="E520" i="9"/>
  <c r="O520" i="9"/>
  <c r="H536" i="9"/>
  <c r="F536" i="9"/>
  <c r="D536" i="9"/>
  <c r="E538" i="9" s="1"/>
  <c r="D588" i="9"/>
  <c r="B588" i="9"/>
  <c r="B634" i="9" s="1"/>
  <c r="N588" i="9"/>
  <c r="N603" i="9" s="1"/>
  <c r="L588" i="9"/>
  <c r="L634" i="9" s="1"/>
  <c r="K605" i="9"/>
  <c r="I606" i="9"/>
  <c r="G607" i="9"/>
  <c r="G689" i="9"/>
  <c r="P529" i="9"/>
  <c r="B123" i="9"/>
  <c r="B125" i="9" s="1"/>
  <c r="N123" i="9"/>
  <c r="Z123" i="9"/>
  <c r="AL123" i="9"/>
  <c r="AX123" i="9"/>
  <c r="AX125" i="9" s="1"/>
  <c r="BC125" i="9"/>
  <c r="F391" i="9"/>
  <c r="H415" i="9"/>
  <c r="L427" i="9"/>
  <c r="K439" i="9"/>
  <c r="C445" i="9"/>
  <c r="O445" i="9"/>
  <c r="G547" i="9"/>
  <c r="G555" i="9" s="1"/>
  <c r="E548" i="9"/>
  <c r="E571" i="9" s="1"/>
  <c r="C465" i="9"/>
  <c r="O549" i="9"/>
  <c r="M550" i="9"/>
  <c r="M573" i="9" s="1"/>
  <c r="D472" i="9"/>
  <c r="C581" i="9"/>
  <c r="M581" i="9"/>
  <c r="O588" i="9"/>
  <c r="P590" i="9" s="1"/>
  <c r="M427" i="9"/>
  <c r="L439" i="9"/>
  <c r="H547" i="9"/>
  <c r="H555" i="9" s="1"/>
  <c r="F548" i="9"/>
  <c r="F571" i="9" s="1"/>
  <c r="D549" i="9"/>
  <c r="D557" i="9" s="1"/>
  <c r="B550" i="9"/>
  <c r="B558" i="9" s="1"/>
  <c r="G472" i="9"/>
  <c r="E472" i="9"/>
  <c r="C472" i="9"/>
  <c r="F478" i="9"/>
  <c r="H484" i="9"/>
  <c r="H528" i="9"/>
  <c r="J536" i="9"/>
  <c r="L544" i="9"/>
  <c r="J544" i="9"/>
  <c r="H544" i="9"/>
  <c r="D581" i="9"/>
  <c r="P503" i="9"/>
  <c r="P652" i="9"/>
  <c r="M439" i="9"/>
  <c r="H452" i="9"/>
  <c r="E572" i="9"/>
  <c r="P636" i="9"/>
  <c r="P717" i="9"/>
  <c r="P718" i="9" s="1"/>
  <c r="E123" i="9"/>
  <c r="E125" i="9" s="1"/>
  <c r="Q123" i="9"/>
  <c r="Q125" i="9" s="1"/>
  <c r="AC123" i="9"/>
  <c r="AC125" i="9" s="1"/>
  <c r="AO123" i="9"/>
  <c r="AO125" i="9" s="1"/>
  <c r="BA123" i="9"/>
  <c r="BA125" i="9" s="1"/>
  <c r="BF125" i="9"/>
  <c r="K415" i="9"/>
  <c r="K421" i="9"/>
  <c r="F445" i="9"/>
  <c r="J507" i="9"/>
  <c r="J547" i="9" s="1"/>
  <c r="H508" i="9"/>
  <c r="H548" i="9" s="1"/>
  <c r="F509" i="9"/>
  <c r="F549" i="9" s="1"/>
  <c r="D510" i="9"/>
  <c r="D550" i="9" s="1"/>
  <c r="D573" i="9" s="1"/>
  <c r="I472" i="9"/>
  <c r="M490" i="9"/>
  <c r="K490" i="9"/>
  <c r="I490" i="9"/>
  <c r="C496" i="9"/>
  <c r="M496" i="9"/>
  <c r="K496" i="9"/>
  <c r="B503" i="9"/>
  <c r="N503" i="9"/>
  <c r="N504" i="9" s="1"/>
  <c r="N508" i="9"/>
  <c r="N548" i="9" s="1"/>
  <c r="I520" i="9"/>
  <c r="B544" i="9"/>
  <c r="B545" i="9" s="1"/>
  <c r="F581" i="9"/>
  <c r="B581" i="9"/>
  <c r="L581" i="9"/>
  <c r="H588" i="9"/>
  <c r="C605" i="9"/>
  <c r="O605" i="9"/>
  <c r="M606" i="9"/>
  <c r="K607" i="9"/>
  <c r="I608" i="9"/>
  <c r="P654" i="9"/>
  <c r="F123" i="9"/>
  <c r="F125" i="9" s="1"/>
  <c r="R123" i="9"/>
  <c r="R125" i="9" s="1"/>
  <c r="AD123" i="9"/>
  <c r="AD125" i="9" s="1"/>
  <c r="AP123" i="9"/>
  <c r="AP125" i="9" s="1"/>
  <c r="BB123" i="9"/>
  <c r="BB125" i="9" s="1"/>
  <c r="BG125" i="9"/>
  <c r="H439" i="9"/>
  <c r="L409" i="9"/>
  <c r="G445" i="9"/>
  <c r="J465" i="9"/>
  <c r="K478" i="9"/>
  <c r="M484" i="9"/>
  <c r="B490" i="9"/>
  <c r="D496" i="9"/>
  <c r="E507" i="9"/>
  <c r="E547" i="9" s="1"/>
  <c r="E570" i="9" s="1"/>
  <c r="C503" i="9"/>
  <c r="C511" i="9" s="1"/>
  <c r="O503" i="9"/>
  <c r="O511" i="9" s="1"/>
  <c r="M503" i="9"/>
  <c r="M505" i="9" s="1"/>
  <c r="K510" i="9"/>
  <c r="K550" i="9" s="1"/>
  <c r="J520" i="9"/>
  <c r="H520" i="9"/>
  <c r="I522" i="9" s="1"/>
  <c r="K528" i="9"/>
  <c r="M536" i="9"/>
  <c r="I536" i="9"/>
  <c r="N567" i="9"/>
  <c r="J567" i="9"/>
  <c r="I588" i="9"/>
  <c r="I603" i="9" s="1"/>
  <c r="P639" i="9"/>
  <c r="G123" i="9"/>
  <c r="G125" i="9" s="1"/>
  <c r="S123" i="9"/>
  <c r="S125" i="9" s="1"/>
  <c r="AE123" i="9"/>
  <c r="AE125" i="9" s="1"/>
  <c r="AQ123" i="9"/>
  <c r="AQ125" i="9" s="1"/>
  <c r="M355" i="9"/>
  <c r="M367" i="9"/>
  <c r="M373" i="9"/>
  <c r="M409" i="9"/>
  <c r="M421" i="9"/>
  <c r="F433" i="9"/>
  <c r="D439" i="9"/>
  <c r="K452" i="9"/>
  <c r="L465" i="9"/>
  <c r="L521" i="9" s="1"/>
  <c r="C490" i="9"/>
  <c r="E496" i="9"/>
  <c r="B536" i="9"/>
  <c r="O669" i="9"/>
  <c r="L703" i="9"/>
  <c r="P433" i="9"/>
  <c r="H123" i="9"/>
  <c r="H125" i="9" s="1"/>
  <c r="T123" i="9"/>
  <c r="T125" i="9" s="1"/>
  <c r="AF123" i="9"/>
  <c r="AF125" i="9" s="1"/>
  <c r="AR123" i="9"/>
  <c r="AR125" i="9" s="1"/>
  <c r="F427" i="9"/>
  <c r="E439" i="9"/>
  <c r="D490" i="9"/>
  <c r="N490" i="9"/>
  <c r="F496" i="9"/>
  <c r="G503" i="9"/>
  <c r="C536" i="9"/>
  <c r="D538" i="9" s="1"/>
  <c r="F567" i="9"/>
  <c r="I581" i="9"/>
  <c r="K588" i="9"/>
  <c r="K640" i="9" s="1"/>
  <c r="P537" i="9"/>
  <c r="P642" i="9"/>
  <c r="K522" i="9"/>
  <c r="I123" i="9"/>
  <c r="I125" i="9" s="1"/>
  <c r="U123" i="9"/>
  <c r="U125" i="9" s="1"/>
  <c r="AG123" i="9"/>
  <c r="AG125" i="9" s="1"/>
  <c r="AS123" i="9"/>
  <c r="AS125" i="9" s="1"/>
  <c r="BK125" i="9"/>
  <c r="M391" i="9"/>
  <c r="C415" i="9"/>
  <c r="G427" i="9"/>
  <c r="M472" i="9"/>
  <c r="N484" i="9"/>
  <c r="O490" i="9"/>
  <c r="B528" i="9"/>
  <c r="L528" i="9"/>
  <c r="J528" i="9"/>
  <c r="J530" i="9" s="1"/>
  <c r="G567" i="9"/>
  <c r="J581" i="9"/>
  <c r="G684" i="9"/>
  <c r="H684" i="9" s="1"/>
  <c r="I684" i="9" s="1"/>
  <c r="V125" i="9"/>
  <c r="F415" i="9"/>
  <c r="H427" i="9"/>
  <c r="G439" i="9"/>
  <c r="C547" i="9"/>
  <c r="C555" i="9" s="1"/>
  <c r="O547" i="9"/>
  <c r="O555" i="9" s="1"/>
  <c r="M548" i="9"/>
  <c r="M571" i="9" s="1"/>
  <c r="K549" i="9"/>
  <c r="I550" i="9"/>
  <c r="I558" i="9" s="1"/>
  <c r="E545" i="9"/>
  <c r="M544" i="9"/>
  <c r="K125" i="9"/>
  <c r="W125" i="9"/>
  <c r="AI125" i="9"/>
  <c r="AU125" i="9"/>
  <c r="N125" i="9"/>
  <c r="Z125" i="9"/>
  <c r="AL125" i="9"/>
  <c r="G570" i="9"/>
  <c r="O572" i="9"/>
  <c r="O557" i="9"/>
  <c r="O512" i="9"/>
  <c r="BH125" i="9"/>
  <c r="BI125" i="9"/>
  <c r="BJ125" i="9"/>
  <c r="L637" i="9"/>
  <c r="L636" i="9"/>
  <c r="L379" i="9"/>
  <c r="I385" i="9"/>
  <c r="I409" i="9"/>
  <c r="I415" i="9"/>
  <c r="C570" i="9"/>
  <c r="K557" i="9"/>
  <c r="K572" i="9"/>
  <c r="I573" i="9"/>
  <c r="H503" i="9"/>
  <c r="G572" i="9"/>
  <c r="G557" i="9"/>
  <c r="F520" i="9"/>
  <c r="E528" i="9"/>
  <c r="F530" i="9" s="1"/>
  <c r="O530" i="9"/>
  <c r="O529" i="9"/>
  <c r="O538" i="9"/>
  <c r="O537" i="9"/>
  <c r="B568" i="9"/>
  <c r="M636" i="9"/>
  <c r="M637" i="9"/>
  <c r="M379" i="9"/>
  <c r="B445" i="9"/>
  <c r="N445" i="9"/>
  <c r="L557" i="9"/>
  <c r="L572" i="9"/>
  <c r="D634" i="9"/>
  <c r="D632" i="9"/>
  <c r="D649" i="9"/>
  <c r="B603" i="9"/>
  <c r="N649" i="9"/>
  <c r="L603" i="9"/>
  <c r="D644" i="9"/>
  <c r="D643" i="9"/>
  <c r="E573" i="9"/>
  <c r="E558" i="9"/>
  <c r="G538" i="9"/>
  <c r="C545" i="9"/>
  <c r="N568" i="9"/>
  <c r="C637" i="9"/>
  <c r="C636" i="9"/>
  <c r="C379" i="9"/>
  <c r="F570" i="9"/>
  <c r="F555" i="9"/>
  <c r="L558" i="9"/>
  <c r="K644" i="9"/>
  <c r="K643" i="9"/>
  <c r="K505" i="9"/>
  <c r="J573" i="9"/>
  <c r="J558" i="9"/>
  <c r="H530" i="9"/>
  <c r="H538" i="9"/>
  <c r="F538" i="9"/>
  <c r="I458" i="9"/>
  <c r="I421" i="9"/>
  <c r="C427" i="9"/>
  <c r="O427" i="9"/>
  <c r="B439" i="9"/>
  <c r="N439" i="9"/>
  <c r="C658" i="9"/>
  <c r="C642" i="9"/>
  <c r="L644" i="9"/>
  <c r="L643" i="9"/>
  <c r="L505" i="9"/>
  <c r="L504" i="9"/>
  <c r="J644" i="9"/>
  <c r="J643" i="9"/>
  <c r="J505" i="9"/>
  <c r="J504" i="9"/>
  <c r="B504" i="9"/>
  <c r="J522" i="9"/>
  <c r="H522" i="9"/>
  <c r="I530" i="9"/>
  <c r="G530" i="9"/>
  <c r="C597" i="9"/>
  <c r="B385" i="9"/>
  <c r="N385" i="9"/>
  <c r="B409" i="9"/>
  <c r="N409" i="9"/>
  <c r="B415" i="9"/>
  <c r="N415" i="9"/>
  <c r="C439" i="9"/>
  <c r="O439" i="9"/>
  <c r="I452" i="9"/>
  <c r="G522" i="9"/>
  <c r="H632" i="9"/>
  <c r="H649" i="9"/>
  <c r="H603" i="9"/>
  <c r="H634" i="9"/>
  <c r="F637" i="9"/>
  <c r="F636" i="9"/>
  <c r="F379" i="9"/>
  <c r="O415" i="9"/>
  <c r="I439" i="9"/>
  <c r="I555" i="9"/>
  <c r="I570" i="9"/>
  <c r="G571" i="9"/>
  <c r="G556" i="9"/>
  <c r="C558" i="9"/>
  <c r="C573" i="9"/>
  <c r="O558" i="9"/>
  <c r="O573" i="9"/>
  <c r="N522" i="9"/>
  <c r="N521" i="9"/>
  <c r="K530" i="9"/>
  <c r="M530" i="9"/>
  <c r="K538" i="9"/>
  <c r="L538" i="9"/>
  <c r="L537" i="9"/>
  <c r="F556" i="9"/>
  <c r="I632" i="9"/>
  <c r="G637" i="9"/>
  <c r="G636" i="9"/>
  <c r="C421" i="9"/>
  <c r="J555" i="9"/>
  <c r="J570" i="9"/>
  <c r="H571" i="9"/>
  <c r="H556" i="9"/>
  <c r="F572" i="9"/>
  <c r="F557" i="9"/>
  <c r="E658" i="9"/>
  <c r="E642" i="9"/>
  <c r="H472" i="9"/>
  <c r="D570" i="9"/>
  <c r="D555" i="9"/>
  <c r="L545" i="9"/>
  <c r="E557" i="9"/>
  <c r="O421" i="9"/>
  <c r="I445" i="9"/>
  <c r="J478" i="9"/>
  <c r="L484" i="9"/>
  <c r="N644" i="9"/>
  <c r="N643" i="9"/>
  <c r="N505" i="9"/>
  <c r="K570" i="9"/>
  <c r="K555" i="9"/>
  <c r="L522" i="9"/>
  <c r="M538" i="9"/>
  <c r="I538" i="9"/>
  <c r="L568" i="9"/>
  <c r="I637" i="9"/>
  <c r="I636" i="9"/>
  <c r="B458" i="9"/>
  <c r="B421" i="9"/>
  <c r="B427" i="9"/>
  <c r="B397" i="9"/>
  <c r="N458" i="9"/>
  <c r="N421" i="9"/>
  <c r="N427" i="9"/>
  <c r="N397" i="9"/>
  <c r="L597" i="9"/>
  <c r="L642" i="9"/>
  <c r="L511" i="9"/>
  <c r="J571" i="9"/>
  <c r="J556" i="9"/>
  <c r="H572" i="9"/>
  <c r="H557" i="9"/>
  <c r="F573" i="9"/>
  <c r="F558" i="9"/>
  <c r="J472" i="9"/>
  <c r="J521" i="9" s="1"/>
  <c r="C505" i="9"/>
  <c r="O644" i="9"/>
  <c r="O643" i="9"/>
  <c r="O505" i="9"/>
  <c r="O504" i="9"/>
  <c r="M644" i="9"/>
  <c r="M643" i="9"/>
  <c r="K573" i="9"/>
  <c r="K558" i="9"/>
  <c r="B556" i="9"/>
  <c r="B571" i="9"/>
  <c r="C522" i="9"/>
  <c r="C521" i="9"/>
  <c r="M522" i="9"/>
  <c r="L530" i="9"/>
  <c r="L529" i="9"/>
  <c r="B537" i="9"/>
  <c r="N538" i="9"/>
  <c r="N537" i="9"/>
  <c r="H570" i="9"/>
  <c r="J637" i="9"/>
  <c r="J636" i="9"/>
  <c r="I427" i="9"/>
  <c r="I639" i="9"/>
  <c r="I433" i="9"/>
  <c r="B452" i="9"/>
  <c r="N452" i="9"/>
  <c r="E648" i="9"/>
  <c r="E655" i="9" s="1"/>
  <c r="E458" i="9"/>
  <c r="M465" i="9"/>
  <c r="M521" i="9" s="1"/>
  <c r="M507" i="9"/>
  <c r="M547" i="9" s="1"/>
  <c r="K465" i="9"/>
  <c r="K589" i="9" s="1"/>
  <c r="K508" i="9"/>
  <c r="K548" i="9" s="1"/>
  <c r="I572" i="9"/>
  <c r="I557" i="9"/>
  <c r="G573" i="9"/>
  <c r="G558" i="9"/>
  <c r="L478" i="9"/>
  <c r="B484" i="9"/>
  <c r="F503" i="9"/>
  <c r="I571" i="9"/>
  <c r="I556" i="9"/>
  <c r="D520" i="9"/>
  <c r="E522" i="9" s="1"/>
  <c r="C528" i="9"/>
  <c r="D530" i="9" s="1"/>
  <c r="C538" i="9"/>
  <c r="C537" i="9"/>
  <c r="D572" i="9"/>
  <c r="K637" i="9"/>
  <c r="K636" i="9"/>
  <c r="C452" i="9"/>
  <c r="O452" i="9"/>
  <c r="B547" i="9"/>
  <c r="N547" i="9"/>
  <c r="L548" i="9"/>
  <c r="J549" i="9"/>
  <c r="H550" i="9"/>
  <c r="D466" i="9"/>
  <c r="G644" i="9"/>
  <c r="G643" i="9"/>
  <c r="N571" i="9"/>
  <c r="N556" i="9"/>
  <c r="E521" i="9"/>
  <c r="O522" i="9"/>
  <c r="O521" i="9"/>
  <c r="D529" i="9"/>
  <c r="N530" i="9"/>
  <c r="N529" i="9"/>
  <c r="N545" i="9"/>
  <c r="M568" i="9"/>
  <c r="E608" i="9"/>
  <c r="B636" i="9"/>
  <c r="B637" i="9"/>
  <c r="N636" i="9"/>
  <c r="N637" i="9"/>
  <c r="J639" i="9"/>
  <c r="D458" i="9"/>
  <c r="F465" i="9"/>
  <c r="F568" i="9" s="1"/>
  <c r="E503" i="9"/>
  <c r="L507" i="9"/>
  <c r="L547" i="9" s="1"/>
  <c r="C567" i="9"/>
  <c r="C568" i="9" s="1"/>
  <c r="E588" i="9"/>
  <c r="E603" i="9" s="1"/>
  <c r="O634" i="9"/>
  <c r="O632" i="9"/>
  <c r="O590" i="9"/>
  <c r="O589" i="9"/>
  <c r="O649" i="9"/>
  <c r="O656" i="9" s="1"/>
  <c r="O603" i="9"/>
  <c r="K696" i="9"/>
  <c r="O637" i="9"/>
  <c r="G465" i="9"/>
  <c r="G545" i="9" s="1"/>
  <c r="D567" i="9"/>
  <c r="F588" i="9"/>
  <c r="E597" i="9"/>
  <c r="N708" i="9"/>
  <c r="D637" i="9"/>
  <c r="D636" i="9"/>
  <c r="B379" i="9"/>
  <c r="N379" i="9"/>
  <c r="L639" i="9"/>
  <c r="J433" i="9"/>
  <c r="F458" i="9"/>
  <c r="H465" i="9"/>
  <c r="H521" i="9" s="1"/>
  <c r="E567" i="9"/>
  <c r="E568" i="9" s="1"/>
  <c r="O567" i="9"/>
  <c r="O568" i="9" s="1"/>
  <c r="G588" i="9"/>
  <c r="H590" i="9" s="1"/>
  <c r="E637" i="9"/>
  <c r="E636" i="9"/>
  <c r="O379" i="9"/>
  <c r="M640" i="9"/>
  <c r="M639" i="9"/>
  <c r="K433" i="9"/>
  <c r="E452" i="9"/>
  <c r="G458" i="9"/>
  <c r="I465" i="9"/>
  <c r="I521" i="9" s="1"/>
  <c r="O655" i="9"/>
  <c r="Q655" i="9" s="1"/>
  <c r="I688" i="9"/>
  <c r="H689" i="9"/>
  <c r="H691" i="9" s="1"/>
  <c r="M713" i="9"/>
  <c r="M715" i="9" s="1"/>
  <c r="N712" i="9"/>
  <c r="H421" i="9"/>
  <c r="B639" i="9"/>
  <c r="N640" i="9"/>
  <c r="N639" i="9"/>
  <c r="F452" i="9"/>
  <c r="H458" i="9"/>
  <c r="J597" i="9"/>
  <c r="J642" i="9"/>
  <c r="I644" i="9"/>
  <c r="I643" i="9"/>
  <c r="I589" i="9"/>
  <c r="I649" i="9"/>
  <c r="I634" i="9"/>
  <c r="G680" i="9"/>
  <c r="F681" i="9"/>
  <c r="F683" i="9" s="1"/>
  <c r="G691" i="9"/>
  <c r="C639" i="9"/>
  <c r="O640" i="9"/>
  <c r="O639" i="9"/>
  <c r="C508" i="9"/>
  <c r="C548" i="9" s="1"/>
  <c r="O508" i="9"/>
  <c r="O548" i="9" s="1"/>
  <c r="M509" i="9"/>
  <c r="M549" i="9" s="1"/>
  <c r="O581" i="9"/>
  <c r="J588" i="9"/>
  <c r="J603" i="9" s="1"/>
  <c r="K608" i="9"/>
  <c r="J658" i="9"/>
  <c r="M700" i="9"/>
  <c r="H637" i="9"/>
  <c r="H636" i="9"/>
  <c r="D640" i="9"/>
  <c r="D639" i="9"/>
  <c r="B433" i="9"/>
  <c r="N433" i="9"/>
  <c r="J458" i="9"/>
  <c r="D508" i="9"/>
  <c r="D548" i="9" s="1"/>
  <c r="B509" i="9"/>
  <c r="B549" i="9" s="1"/>
  <c r="J511" i="9"/>
  <c r="F529" i="9"/>
  <c r="E537" i="9"/>
  <c r="E639" i="9"/>
  <c r="C433" i="9"/>
  <c r="O433" i="9"/>
  <c r="K458" i="9"/>
  <c r="I505" i="9"/>
  <c r="C509" i="9"/>
  <c r="C549" i="9" s="1"/>
  <c r="G581" i="9"/>
  <c r="O636" i="9"/>
  <c r="L658" i="9"/>
  <c r="J692" i="9"/>
  <c r="I693" i="9"/>
  <c r="I695" i="9" s="1"/>
  <c r="H409" i="9"/>
  <c r="J415" i="9"/>
  <c r="L421" i="9"/>
  <c r="F640" i="9"/>
  <c r="F639" i="9"/>
  <c r="H445" i="9"/>
  <c r="J452" i="9"/>
  <c r="L458" i="9"/>
  <c r="N642" i="9"/>
  <c r="M658" i="9"/>
  <c r="N704" i="9"/>
  <c r="M705" i="9"/>
  <c r="M707" i="9" s="1"/>
  <c r="G639" i="9"/>
  <c r="E433" i="9"/>
  <c r="M458" i="9"/>
  <c r="O642" i="9"/>
  <c r="N466" i="9"/>
  <c r="K639" i="9"/>
  <c r="B658" i="9"/>
  <c r="N658" i="9"/>
  <c r="H640" i="9"/>
  <c r="H639" i="9"/>
  <c r="N511" i="9"/>
  <c r="O513" i="9" s="1"/>
  <c r="C649" i="9"/>
  <c r="B597" i="9"/>
  <c r="N597" i="9"/>
  <c r="M589" i="9"/>
  <c r="D603" i="9"/>
  <c r="I658" i="9"/>
  <c r="D672" i="9"/>
  <c r="J608" i="9"/>
  <c r="L709" i="9"/>
  <c r="L711" i="9" s="1"/>
  <c r="O717" i="9"/>
  <c r="O718" i="9" s="1"/>
  <c r="M632" i="9"/>
  <c r="O652" i="9"/>
  <c r="C675" i="9"/>
  <c r="F687" i="9"/>
  <c r="H693" i="9"/>
  <c r="H695" i="9" s="1"/>
  <c r="K701" i="9"/>
  <c r="K703" i="9" s="1"/>
  <c r="K707" i="9"/>
  <c r="N719" i="9"/>
  <c r="I697" i="9"/>
  <c r="I699" i="9" s="1"/>
  <c r="L707" i="9"/>
  <c r="G685" i="9"/>
  <c r="G687" i="9" s="1"/>
  <c r="M634" i="9"/>
  <c r="E681" i="9"/>
  <c r="E683" i="9" s="1"/>
  <c r="O654" i="9"/>
  <c r="M711" i="9"/>
  <c r="O721" i="9"/>
  <c r="O722" i="9" s="1"/>
  <c r="C603" i="8"/>
  <c r="E605" i="8"/>
  <c r="C606" i="8"/>
  <c r="M607" i="8"/>
  <c r="K608" i="8"/>
  <c r="F605" i="8"/>
  <c r="D606" i="8"/>
  <c r="B607" i="8"/>
  <c r="N607" i="8"/>
  <c r="C605" i="8"/>
  <c r="M606" i="8"/>
  <c r="K607" i="8"/>
  <c r="D605" i="8"/>
  <c r="B606" i="8"/>
  <c r="N606" i="8"/>
  <c r="L607" i="8"/>
  <c r="K544" i="8"/>
  <c r="M544" i="8"/>
  <c r="L544" i="8"/>
  <c r="J544" i="8"/>
  <c r="K547" i="8"/>
  <c r="K555" i="8" s="1"/>
  <c r="L465" i="8"/>
  <c r="L504" i="8" s="1"/>
  <c r="F490" i="8"/>
  <c r="G496" i="8"/>
  <c r="I503" i="8"/>
  <c r="K520" i="8"/>
  <c r="L522" i="8" s="1"/>
  <c r="M528" i="8"/>
  <c r="O530" i="8" s="1"/>
  <c r="C544" i="8"/>
  <c r="I590" i="8"/>
  <c r="L547" i="8"/>
  <c r="L570" i="8" s="1"/>
  <c r="J548" i="8"/>
  <c r="H549" i="8"/>
  <c r="H572" i="8" s="1"/>
  <c r="F550" i="8"/>
  <c r="F573" i="8" s="1"/>
  <c r="H496" i="8"/>
  <c r="J503" i="8"/>
  <c r="K505" i="8" s="1"/>
  <c r="L520" i="8"/>
  <c r="J520" i="8"/>
  <c r="J522" i="8" s="1"/>
  <c r="B528" i="8"/>
  <c r="L528" i="8"/>
  <c r="C536" i="8"/>
  <c r="K536" i="8"/>
  <c r="L538" i="8" s="1"/>
  <c r="D544" i="8"/>
  <c r="B581" i="8"/>
  <c r="M547" i="8"/>
  <c r="M555" i="8" s="1"/>
  <c r="K548" i="8"/>
  <c r="K556" i="8" s="1"/>
  <c r="I549" i="8"/>
  <c r="G550" i="8"/>
  <c r="M520" i="8"/>
  <c r="O522" i="8" s="1"/>
  <c r="D536" i="8"/>
  <c r="E538" i="8" s="1"/>
  <c r="E544" i="8"/>
  <c r="G567" i="8"/>
  <c r="G588" i="8"/>
  <c r="B547" i="8"/>
  <c r="B570" i="8" s="1"/>
  <c r="N547" i="8"/>
  <c r="N570" i="8" s="1"/>
  <c r="L548" i="8"/>
  <c r="J549" i="8"/>
  <c r="J557" i="8" s="1"/>
  <c r="H550" i="8"/>
  <c r="H573" i="8" s="1"/>
  <c r="B472" i="8"/>
  <c r="N472" i="8"/>
  <c r="D478" i="8"/>
  <c r="I490" i="8"/>
  <c r="B520" i="8"/>
  <c r="H567" i="8"/>
  <c r="J581" i="8"/>
  <c r="C547" i="8"/>
  <c r="M548" i="8"/>
  <c r="M556" i="8" s="1"/>
  <c r="K549" i="8"/>
  <c r="K557" i="8" s="1"/>
  <c r="I550" i="8"/>
  <c r="I573" i="8" s="1"/>
  <c r="F484" i="8"/>
  <c r="H490" i="8"/>
  <c r="G581" i="8"/>
  <c r="D465" i="8"/>
  <c r="B548" i="8"/>
  <c r="N465" i="8"/>
  <c r="L549" i="8"/>
  <c r="L557" i="8" s="1"/>
  <c r="J550" i="8"/>
  <c r="J573" i="8" s="1"/>
  <c r="F472" i="8"/>
  <c r="F568" i="8" s="1"/>
  <c r="H478" i="8"/>
  <c r="I484" i="8"/>
  <c r="K490" i="8"/>
  <c r="L496" i="8"/>
  <c r="B503" i="8"/>
  <c r="N503" i="8"/>
  <c r="N504" i="8" s="1"/>
  <c r="N520" i="8"/>
  <c r="F528" i="8"/>
  <c r="F530" i="8" s="1"/>
  <c r="H544" i="8"/>
  <c r="J567" i="8"/>
  <c r="E465" i="8"/>
  <c r="E597" i="8" s="1"/>
  <c r="C548" i="8"/>
  <c r="C556" i="8" s="1"/>
  <c r="M549" i="8"/>
  <c r="M572" i="8" s="1"/>
  <c r="K550" i="8"/>
  <c r="G472" i="8"/>
  <c r="G529" i="8" s="1"/>
  <c r="I478" i="8"/>
  <c r="F465" i="8"/>
  <c r="N549" i="8"/>
  <c r="N572" i="8" s="1"/>
  <c r="L550" i="8"/>
  <c r="K484" i="8"/>
  <c r="M490" i="8"/>
  <c r="B496" i="8"/>
  <c r="D503" i="8"/>
  <c r="D644" i="8" s="1"/>
  <c r="F520" i="8"/>
  <c r="I536" i="8"/>
  <c r="M550" i="8"/>
  <c r="M573" i="8" s="1"/>
  <c r="I472" i="8"/>
  <c r="I529" i="8" s="1"/>
  <c r="K478" i="8"/>
  <c r="C496" i="8"/>
  <c r="E503" i="8"/>
  <c r="E644" i="8" s="1"/>
  <c r="G520" i="8"/>
  <c r="H536" i="8"/>
  <c r="M581" i="8"/>
  <c r="H465" i="8"/>
  <c r="F508" i="8"/>
  <c r="F548" i="8" s="1"/>
  <c r="F571" i="8" s="1"/>
  <c r="D509" i="8"/>
  <c r="D549" i="8" s="1"/>
  <c r="B510" i="8"/>
  <c r="B550" i="8" s="1"/>
  <c r="N510" i="8"/>
  <c r="N550" i="8" s="1"/>
  <c r="N558" i="8" s="1"/>
  <c r="J472" i="8"/>
  <c r="L478" i="8"/>
  <c r="M484" i="8"/>
  <c r="C490" i="8"/>
  <c r="N496" i="8"/>
  <c r="H520" i="8"/>
  <c r="J528" i="8"/>
  <c r="B567" i="8"/>
  <c r="N567" i="8"/>
  <c r="I465" i="8"/>
  <c r="I504" i="8" s="1"/>
  <c r="K472" i="8"/>
  <c r="M478" i="8"/>
  <c r="B484" i="8"/>
  <c r="D490" i="8"/>
  <c r="E496" i="8"/>
  <c r="G503" i="8"/>
  <c r="G643" i="8" s="1"/>
  <c r="K528" i="8"/>
  <c r="I528" i="8"/>
  <c r="L536" i="8"/>
  <c r="M567" i="8"/>
  <c r="Z125" i="8"/>
  <c r="I427" i="8"/>
  <c r="I367" i="8"/>
  <c r="I397" i="8"/>
  <c r="B409" i="8"/>
  <c r="N409" i="8"/>
  <c r="E415" i="8"/>
  <c r="I415" i="8"/>
  <c r="F421" i="8"/>
  <c r="M439" i="8"/>
  <c r="E445" i="8"/>
  <c r="N125" i="8"/>
  <c r="L431" i="8" s="1"/>
  <c r="P125" i="8"/>
  <c r="L429" i="8" s="1"/>
  <c r="BI125" i="8"/>
  <c r="I391" i="8"/>
  <c r="C409" i="8"/>
  <c r="F415" i="8"/>
  <c r="K418" i="8"/>
  <c r="G421" i="8"/>
  <c r="B439" i="8"/>
  <c r="N439" i="8"/>
  <c r="J452" i="8"/>
  <c r="F644" i="8"/>
  <c r="E125" i="8"/>
  <c r="N432" i="8" s="1"/>
  <c r="N433" i="8" s="1"/>
  <c r="Q125" i="8"/>
  <c r="K432" i="8" s="1"/>
  <c r="K639" i="8" s="1"/>
  <c r="AC125" i="8"/>
  <c r="AO125" i="8"/>
  <c r="BA125" i="8"/>
  <c r="K397" i="8"/>
  <c r="L427" i="8"/>
  <c r="D409" i="8"/>
  <c r="G415" i="8"/>
  <c r="L418" i="8"/>
  <c r="H421" i="8"/>
  <c r="C439" i="8"/>
  <c r="AX125" i="8"/>
  <c r="I355" i="8"/>
  <c r="I373" i="8"/>
  <c r="E409" i="8"/>
  <c r="K419" i="8"/>
  <c r="I421" i="8"/>
  <c r="H445" i="8"/>
  <c r="L452" i="8"/>
  <c r="AL125" i="8"/>
  <c r="N418" i="8"/>
  <c r="L419" i="8"/>
  <c r="B427" i="8"/>
  <c r="M452" i="8"/>
  <c r="H125" i="8"/>
  <c r="N429" i="8" s="1"/>
  <c r="T125" i="8"/>
  <c r="K429" i="8" s="1"/>
  <c r="AF125" i="8"/>
  <c r="AR125" i="8"/>
  <c r="I361" i="8"/>
  <c r="J415" i="8"/>
  <c r="K420" i="8"/>
  <c r="K421" i="8" s="1"/>
  <c r="C427" i="8"/>
  <c r="F439" i="8"/>
  <c r="J445" i="8"/>
  <c r="B452" i="8"/>
  <c r="N452" i="8"/>
  <c r="H409" i="8"/>
  <c r="K415" i="8"/>
  <c r="N419" i="8"/>
  <c r="L420" i="8"/>
  <c r="L421" i="8" s="1"/>
  <c r="K445" i="8"/>
  <c r="J123" i="8"/>
  <c r="V123" i="8"/>
  <c r="V125" i="8" s="1"/>
  <c r="AH123" i="8"/>
  <c r="AH125" i="8" s="1"/>
  <c r="AT123" i="8"/>
  <c r="AT125" i="8" s="1"/>
  <c r="BC125" i="8"/>
  <c r="I409" i="8"/>
  <c r="L415" i="8"/>
  <c r="M420" i="8"/>
  <c r="M421" i="8" s="1"/>
  <c r="E427" i="8"/>
  <c r="H439" i="8"/>
  <c r="L445" i="8"/>
  <c r="D452" i="8"/>
  <c r="K125" i="8"/>
  <c r="M430" i="8" s="1"/>
  <c r="W125" i="8"/>
  <c r="AI125" i="8"/>
  <c r="AU125" i="8"/>
  <c r="BD125" i="8"/>
  <c r="J409" i="8"/>
  <c r="B421" i="8"/>
  <c r="N420" i="8"/>
  <c r="N421" i="8" s="1"/>
  <c r="F427" i="8"/>
  <c r="I439" i="8"/>
  <c r="E452" i="8"/>
  <c r="B125" i="8"/>
  <c r="L123" i="8"/>
  <c r="X123" i="8"/>
  <c r="X125" i="8" s="1"/>
  <c r="AJ123" i="8"/>
  <c r="AJ125" i="8" s="1"/>
  <c r="AV123" i="8"/>
  <c r="AV125" i="8" s="1"/>
  <c r="K409" i="8"/>
  <c r="B415" i="8"/>
  <c r="N415" i="8"/>
  <c r="C421" i="8"/>
  <c r="J439" i="8"/>
  <c r="B445" i="8"/>
  <c r="N445" i="8"/>
  <c r="F452" i="8"/>
  <c r="D421" i="8"/>
  <c r="H427" i="8"/>
  <c r="C445" i="8"/>
  <c r="G452" i="8"/>
  <c r="U125" i="8"/>
  <c r="J432" i="8" s="1"/>
  <c r="J433" i="8" s="1"/>
  <c r="AG125" i="8"/>
  <c r="AS125" i="8"/>
  <c r="BF125" i="8"/>
  <c r="J555" i="8"/>
  <c r="J570" i="8"/>
  <c r="H556" i="8"/>
  <c r="H571" i="8"/>
  <c r="F572" i="8"/>
  <c r="F557" i="8"/>
  <c r="D558" i="8"/>
  <c r="D573" i="8"/>
  <c r="H644" i="8"/>
  <c r="H643" i="8"/>
  <c r="H505" i="8"/>
  <c r="H504" i="8"/>
  <c r="M538" i="8"/>
  <c r="B634" i="8"/>
  <c r="B632" i="8"/>
  <c r="B649" i="8"/>
  <c r="I556" i="8"/>
  <c r="I571" i="8"/>
  <c r="G572" i="8"/>
  <c r="G557" i="8"/>
  <c r="E558" i="8"/>
  <c r="E573" i="8"/>
  <c r="I644" i="8"/>
  <c r="I643" i="8"/>
  <c r="I505" i="8"/>
  <c r="K522" i="8"/>
  <c r="M530" i="8"/>
  <c r="H637" i="8"/>
  <c r="H636" i="8"/>
  <c r="H379" i="8"/>
  <c r="J571" i="8"/>
  <c r="J556" i="8"/>
  <c r="H557" i="8"/>
  <c r="J644" i="8"/>
  <c r="J643" i="8"/>
  <c r="C538" i="8"/>
  <c r="K538" i="8"/>
  <c r="D545" i="8"/>
  <c r="N545" i="8"/>
  <c r="I637" i="8"/>
  <c r="I636" i="8"/>
  <c r="I379" i="8"/>
  <c r="I572" i="8"/>
  <c r="I557" i="8"/>
  <c r="G573" i="8"/>
  <c r="G558" i="8"/>
  <c r="M522" i="8"/>
  <c r="D538" i="8"/>
  <c r="B555" i="8"/>
  <c r="N555" i="8"/>
  <c r="L571" i="8"/>
  <c r="L556" i="8"/>
  <c r="J572" i="8"/>
  <c r="H558" i="8"/>
  <c r="D530" i="8"/>
  <c r="N530" i="8"/>
  <c r="N529" i="8"/>
  <c r="C570" i="8"/>
  <c r="C555" i="8"/>
  <c r="M571" i="8"/>
  <c r="M644" i="8"/>
  <c r="M643" i="8"/>
  <c r="M505" i="8"/>
  <c r="C522" i="8"/>
  <c r="E530" i="8"/>
  <c r="F538" i="8"/>
  <c r="D642" i="8"/>
  <c r="B571" i="8"/>
  <c r="B556" i="8"/>
  <c r="N658" i="8"/>
  <c r="N642" i="8"/>
  <c r="N511" i="8"/>
  <c r="L572" i="8"/>
  <c r="J558" i="8"/>
  <c r="N644" i="8"/>
  <c r="N643" i="8"/>
  <c r="N505" i="8"/>
  <c r="L644" i="8"/>
  <c r="L643" i="8"/>
  <c r="L505" i="8"/>
  <c r="N522" i="8"/>
  <c r="F529" i="8"/>
  <c r="H545" i="8"/>
  <c r="E658" i="8"/>
  <c r="E642" i="8"/>
  <c r="E511" i="8"/>
  <c r="E466" i="8"/>
  <c r="C571" i="8"/>
  <c r="M557" i="8"/>
  <c r="K573" i="8"/>
  <c r="K558" i="8"/>
  <c r="C644" i="8"/>
  <c r="C643" i="8"/>
  <c r="C505" i="8"/>
  <c r="E522" i="8"/>
  <c r="E521" i="8"/>
  <c r="G530" i="8"/>
  <c r="I545" i="8"/>
  <c r="F642" i="8"/>
  <c r="F597" i="8"/>
  <c r="D571" i="8"/>
  <c r="D556" i="8"/>
  <c r="B572" i="8"/>
  <c r="B557" i="8"/>
  <c r="N557" i="8"/>
  <c r="L573" i="8"/>
  <c r="L558" i="8"/>
  <c r="F522" i="8"/>
  <c r="I538" i="8"/>
  <c r="I537" i="8"/>
  <c r="C637" i="8"/>
  <c r="C379" i="8"/>
  <c r="C636" i="8"/>
  <c r="E571" i="8"/>
  <c r="E556" i="8"/>
  <c r="C572" i="8"/>
  <c r="C557" i="8"/>
  <c r="M558" i="8"/>
  <c r="E643" i="8"/>
  <c r="E504" i="8"/>
  <c r="G521" i="8"/>
  <c r="J538" i="8"/>
  <c r="H538" i="8"/>
  <c r="H537" i="8"/>
  <c r="H658" i="8"/>
  <c r="H466" i="8"/>
  <c r="H642" i="8"/>
  <c r="H511" i="8"/>
  <c r="F556" i="8"/>
  <c r="D572" i="8"/>
  <c r="D557" i="8"/>
  <c r="B558" i="8"/>
  <c r="B573" i="8"/>
  <c r="N573" i="8"/>
  <c r="I597" i="8"/>
  <c r="I642" i="8"/>
  <c r="I511" i="8"/>
  <c r="I466" i="8"/>
  <c r="G571" i="8"/>
  <c r="G556" i="8"/>
  <c r="E572" i="8"/>
  <c r="E557" i="8"/>
  <c r="C573" i="8"/>
  <c r="C558" i="8"/>
  <c r="G644" i="8"/>
  <c r="G504" i="8"/>
  <c r="I530" i="8"/>
  <c r="L537" i="8"/>
  <c r="N537" i="8"/>
  <c r="F637" i="8"/>
  <c r="F636" i="8"/>
  <c r="B640" i="8"/>
  <c r="B639" i="8"/>
  <c r="N640" i="8"/>
  <c r="N639" i="8"/>
  <c r="H458" i="8"/>
  <c r="J465" i="8"/>
  <c r="J545" i="8" s="1"/>
  <c r="F505" i="8"/>
  <c r="D507" i="8"/>
  <c r="D547" i="8" s="1"/>
  <c r="N508" i="8"/>
  <c r="N548" i="8" s="1"/>
  <c r="D522" i="8"/>
  <c r="N538" i="8"/>
  <c r="I567" i="8"/>
  <c r="I568" i="8" s="1"/>
  <c r="K581" i="8"/>
  <c r="F588" i="8"/>
  <c r="F603" i="8" s="1"/>
  <c r="F608" i="8"/>
  <c r="M637" i="8"/>
  <c r="G637" i="8"/>
  <c r="G636" i="8"/>
  <c r="C640" i="8"/>
  <c r="C639" i="8"/>
  <c r="I458" i="8"/>
  <c r="K465" i="8"/>
  <c r="K521" i="8" s="1"/>
  <c r="E507" i="8"/>
  <c r="E547" i="8" s="1"/>
  <c r="G603" i="8"/>
  <c r="K697" i="8"/>
  <c r="L696" i="8"/>
  <c r="F409" i="8"/>
  <c r="H415" i="8"/>
  <c r="J421" i="8"/>
  <c r="D639" i="8"/>
  <c r="D439" i="8"/>
  <c r="L642" i="8"/>
  <c r="K644" i="8"/>
  <c r="K643" i="8"/>
  <c r="F507" i="8"/>
  <c r="F547" i="8" s="1"/>
  <c r="H632" i="8"/>
  <c r="H590" i="8"/>
  <c r="H589" i="8"/>
  <c r="H649" i="8"/>
  <c r="H603" i="8"/>
  <c r="H634" i="8"/>
  <c r="I640" i="8"/>
  <c r="N708" i="8"/>
  <c r="G409" i="8"/>
  <c r="M427" i="8"/>
  <c r="E640" i="8"/>
  <c r="E639" i="8"/>
  <c r="E439" i="8"/>
  <c r="G445" i="8"/>
  <c r="I452" i="8"/>
  <c r="K458" i="8"/>
  <c r="M465" i="8"/>
  <c r="M504" i="8" s="1"/>
  <c r="L466" i="8"/>
  <c r="I649" i="8"/>
  <c r="I634" i="8"/>
  <c r="H597" i="8"/>
  <c r="I603" i="8"/>
  <c r="D658" i="8"/>
  <c r="I688" i="8"/>
  <c r="H689" i="8"/>
  <c r="H691" i="8" s="1"/>
  <c r="J637" i="8"/>
  <c r="J636" i="8"/>
  <c r="F639" i="8"/>
  <c r="D433" i="8"/>
  <c r="L458" i="8"/>
  <c r="B465" i="8"/>
  <c r="B545" i="8" s="1"/>
  <c r="H507" i="8"/>
  <c r="H547" i="8" s="1"/>
  <c r="L511" i="8"/>
  <c r="I521" i="8"/>
  <c r="H529" i="8"/>
  <c r="G537" i="8"/>
  <c r="J590" i="8"/>
  <c r="J649" i="8"/>
  <c r="J634" i="8"/>
  <c r="J632" i="8"/>
  <c r="J603" i="8"/>
  <c r="G691" i="8"/>
  <c r="M713" i="8"/>
  <c r="M715" i="8" s="1"/>
  <c r="N712" i="8"/>
  <c r="K637" i="8"/>
  <c r="K636" i="8"/>
  <c r="G640" i="8"/>
  <c r="G639" i="8"/>
  <c r="E433" i="8"/>
  <c r="G439" i="8"/>
  <c r="K452" i="8"/>
  <c r="M458" i="8"/>
  <c r="C465" i="8"/>
  <c r="C521" i="8" s="1"/>
  <c r="I507" i="8"/>
  <c r="I547" i="8" s="1"/>
  <c r="D581" i="8"/>
  <c r="K589" i="8"/>
  <c r="K649" i="8"/>
  <c r="K603" i="8"/>
  <c r="K634" i="8"/>
  <c r="K632" i="8"/>
  <c r="G632" i="8"/>
  <c r="G589" i="8"/>
  <c r="G649" i="8"/>
  <c r="G634" i="8"/>
  <c r="C634" i="8"/>
  <c r="C632" i="8"/>
  <c r="C590" i="8"/>
  <c r="C589" i="8"/>
  <c r="C649" i="8"/>
  <c r="G680" i="8"/>
  <c r="F681" i="8"/>
  <c r="L637" i="8"/>
  <c r="L636" i="8"/>
  <c r="J379" i="8"/>
  <c r="H640" i="8"/>
  <c r="H639" i="8"/>
  <c r="F433" i="8"/>
  <c r="B458" i="8"/>
  <c r="N458" i="8"/>
  <c r="L649" i="8"/>
  <c r="M650" i="8" s="1"/>
  <c r="M663" i="8" s="1"/>
  <c r="L603" i="8"/>
  <c r="L634" i="8"/>
  <c r="L632" i="8"/>
  <c r="M701" i="8"/>
  <c r="M703" i="8" s="1"/>
  <c r="N700" i="8"/>
  <c r="K379" i="8"/>
  <c r="G433" i="8"/>
  <c r="C458" i="8"/>
  <c r="D567" i="8"/>
  <c r="D568" i="8" s="1"/>
  <c r="F581" i="8"/>
  <c r="M603" i="8"/>
  <c r="M634" i="8"/>
  <c r="M632" i="8"/>
  <c r="M590" i="8"/>
  <c r="N634" i="8"/>
  <c r="N632" i="8"/>
  <c r="N590" i="8"/>
  <c r="N649" i="8"/>
  <c r="P650" i="8" s="1"/>
  <c r="L597" i="8"/>
  <c r="I632" i="8"/>
  <c r="J692" i="8"/>
  <c r="I693" i="8"/>
  <c r="I695" i="8" s="1"/>
  <c r="B636" i="8"/>
  <c r="B637" i="8"/>
  <c r="N636" i="8"/>
  <c r="N637" i="8"/>
  <c r="L379" i="8"/>
  <c r="H433" i="8"/>
  <c r="D458" i="8"/>
  <c r="E567" i="8"/>
  <c r="E568" i="8" s="1"/>
  <c r="B603" i="8"/>
  <c r="E421" i="8"/>
  <c r="K640" i="8"/>
  <c r="G642" i="8"/>
  <c r="F643" i="8"/>
  <c r="F645" i="8" s="1"/>
  <c r="L568" i="8"/>
  <c r="J589" i="8"/>
  <c r="E634" i="8"/>
  <c r="M653" i="8"/>
  <c r="D637" i="8"/>
  <c r="D636" i="8"/>
  <c r="B379" i="8"/>
  <c r="N379" i="8"/>
  <c r="L640" i="8"/>
  <c r="L639" i="8"/>
  <c r="F458" i="8"/>
  <c r="G466" i="8"/>
  <c r="I581" i="8"/>
  <c r="D588" i="8"/>
  <c r="D640" i="8" s="1"/>
  <c r="L589" i="8"/>
  <c r="H684" i="8"/>
  <c r="G685" i="8"/>
  <c r="G687" i="8" s="1"/>
  <c r="E637" i="8"/>
  <c r="E636" i="8"/>
  <c r="M640" i="8"/>
  <c r="M639" i="8"/>
  <c r="K433" i="8"/>
  <c r="G458" i="8"/>
  <c r="H568" i="8"/>
  <c r="E632" i="8"/>
  <c r="E649" i="8"/>
  <c r="D597" i="8"/>
  <c r="E608" i="8"/>
  <c r="E603" i="8"/>
  <c r="L658" i="8"/>
  <c r="I608" i="8"/>
  <c r="I658" i="8"/>
  <c r="D672" i="8"/>
  <c r="J608" i="8"/>
  <c r="J699" i="8"/>
  <c r="L709" i="8"/>
  <c r="L711" i="8" s="1"/>
  <c r="K699" i="8"/>
  <c r="K701" i="8"/>
  <c r="K703" i="8" s="1"/>
  <c r="K707" i="8"/>
  <c r="N719" i="8"/>
  <c r="F685" i="8"/>
  <c r="F687" i="8" s="1"/>
  <c r="I697" i="8"/>
  <c r="I699" i="8" s="1"/>
  <c r="L704" i="8"/>
  <c r="B608" i="8"/>
  <c r="N608" i="8"/>
  <c r="F676" i="8"/>
  <c r="D679" i="8"/>
  <c r="E681" i="8"/>
  <c r="E683" i="8" s="1"/>
  <c r="E679" i="8"/>
  <c r="F683" i="8"/>
  <c r="M711" i="8"/>
  <c r="O654" i="6"/>
  <c r="O658" i="6" s="1"/>
  <c r="O655" i="6"/>
  <c r="O652" i="6"/>
  <c r="O655" i="3"/>
  <c r="P655" i="3" s="1"/>
  <c r="O717" i="6"/>
  <c r="O718" i="6" s="1"/>
  <c r="O721" i="3"/>
  <c r="O723" i="3" s="1"/>
  <c r="O723" i="6"/>
  <c r="O621" i="7"/>
  <c r="O669" i="6"/>
  <c r="O652" i="3"/>
  <c r="O669" i="3"/>
  <c r="O710" i="5"/>
  <c r="O711" i="5"/>
  <c r="O669" i="5"/>
  <c r="O721" i="5"/>
  <c r="O723" i="5" s="1"/>
  <c r="O655" i="5"/>
  <c r="J555" i="3"/>
  <c r="J570" i="3"/>
  <c r="H571" i="3"/>
  <c r="H556" i="3"/>
  <c r="F572" i="3"/>
  <c r="F557" i="3"/>
  <c r="D558" i="3"/>
  <c r="D573" i="3"/>
  <c r="O572" i="3"/>
  <c r="O557" i="3"/>
  <c r="L530" i="3"/>
  <c r="J530" i="3"/>
  <c r="H530" i="3"/>
  <c r="H529" i="3"/>
  <c r="F545" i="3"/>
  <c r="I568" i="3"/>
  <c r="G568" i="3"/>
  <c r="J649" i="3"/>
  <c r="J590" i="3"/>
  <c r="J632" i="3"/>
  <c r="J634" i="3"/>
  <c r="K590" i="3"/>
  <c r="E597" i="3"/>
  <c r="C555" i="3"/>
  <c r="C570" i="3"/>
  <c r="O570" i="3"/>
  <c r="O555" i="3"/>
  <c r="M556" i="3"/>
  <c r="M571" i="3"/>
  <c r="K572" i="3"/>
  <c r="K557" i="3"/>
  <c r="I573" i="3"/>
  <c r="I558" i="3"/>
  <c r="I643" i="3"/>
  <c r="I644" i="3"/>
  <c r="I505" i="3"/>
  <c r="I504" i="3"/>
  <c r="M530" i="3"/>
  <c r="M529" i="3"/>
  <c r="D538" i="3"/>
  <c r="D570" i="3"/>
  <c r="D555" i="3"/>
  <c r="B571" i="3"/>
  <c r="B556" i="3"/>
  <c r="N571" i="3"/>
  <c r="N556" i="3"/>
  <c r="L572" i="3"/>
  <c r="L557" i="3"/>
  <c r="J573" i="3"/>
  <c r="J558" i="3"/>
  <c r="E570" i="3"/>
  <c r="E555" i="3"/>
  <c r="K573" i="3"/>
  <c r="K558" i="3"/>
  <c r="L522" i="3"/>
  <c r="B529" i="3"/>
  <c r="O538" i="3"/>
  <c r="N653" i="3"/>
  <c r="N656" i="3"/>
  <c r="H125" i="3"/>
  <c r="T125" i="3"/>
  <c r="AF125" i="3"/>
  <c r="AR125" i="3"/>
  <c r="G570" i="3"/>
  <c r="G555" i="3"/>
  <c r="M573" i="3"/>
  <c r="M558" i="3"/>
  <c r="M522" i="3"/>
  <c r="M521" i="3"/>
  <c r="K522" i="3"/>
  <c r="I522" i="3"/>
  <c r="I521" i="3"/>
  <c r="F538" i="3"/>
  <c r="F537" i="3"/>
  <c r="G632" i="3"/>
  <c r="G649" i="3"/>
  <c r="G589" i="3"/>
  <c r="G634" i="3"/>
  <c r="G590" i="3"/>
  <c r="B658" i="3"/>
  <c r="F642" i="3"/>
  <c r="F511" i="3"/>
  <c r="F466" i="3"/>
  <c r="F597" i="3"/>
  <c r="D571" i="3"/>
  <c r="D556" i="3"/>
  <c r="B557" i="3"/>
  <c r="B572" i="3"/>
  <c r="N572" i="3"/>
  <c r="N557" i="3"/>
  <c r="L573" i="3"/>
  <c r="L558" i="3"/>
  <c r="B555" i="3"/>
  <c r="B570" i="3"/>
  <c r="N570" i="3"/>
  <c r="N555" i="3"/>
  <c r="L556" i="3"/>
  <c r="L571" i="3"/>
  <c r="J572" i="3"/>
  <c r="J557" i="3"/>
  <c r="H573" i="3"/>
  <c r="H558" i="3"/>
  <c r="B521" i="3"/>
  <c r="N530" i="3"/>
  <c r="E538" i="3"/>
  <c r="E537" i="3"/>
  <c r="H545" i="3"/>
  <c r="G545" i="3"/>
  <c r="M568" i="3"/>
  <c r="E642" i="3"/>
  <c r="E511" i="3"/>
  <c r="E589" i="3"/>
  <c r="C644" i="3"/>
  <c r="C643" i="3"/>
  <c r="M643" i="3"/>
  <c r="M644" i="3"/>
  <c r="M505" i="3"/>
  <c r="M504" i="3"/>
  <c r="K643" i="3"/>
  <c r="K644" i="3"/>
  <c r="C571" i="3"/>
  <c r="C556" i="3"/>
  <c r="C522" i="3"/>
  <c r="E530" i="3"/>
  <c r="E529" i="3"/>
  <c r="C530" i="3"/>
  <c r="O530" i="3"/>
  <c r="I545" i="3"/>
  <c r="B568" i="3"/>
  <c r="H570" i="3"/>
  <c r="H555" i="3"/>
  <c r="F571" i="3"/>
  <c r="F556" i="3"/>
  <c r="D572" i="3"/>
  <c r="D557" i="3"/>
  <c r="B573" i="3"/>
  <c r="B558" i="3"/>
  <c r="N573" i="3"/>
  <c r="N558" i="3"/>
  <c r="D644" i="3"/>
  <c r="D643" i="3"/>
  <c r="D505" i="3"/>
  <c r="E571" i="3"/>
  <c r="E556" i="3"/>
  <c r="N522" i="3"/>
  <c r="I642" i="3"/>
  <c r="I466" i="3"/>
  <c r="I597" i="3"/>
  <c r="I511" i="3"/>
  <c r="G642" i="3"/>
  <c r="G658" i="3"/>
  <c r="G511" i="3"/>
  <c r="G466" i="3"/>
  <c r="E557" i="3"/>
  <c r="E572" i="3"/>
  <c r="C558" i="3"/>
  <c r="C573" i="3"/>
  <c r="O558" i="3"/>
  <c r="O573" i="3"/>
  <c r="E643" i="3"/>
  <c r="E645" i="3" s="1"/>
  <c r="E644" i="3"/>
  <c r="E505" i="3"/>
  <c r="E504" i="3"/>
  <c r="O644" i="3"/>
  <c r="O643" i="3"/>
  <c r="O522" i="3"/>
  <c r="G530" i="3"/>
  <c r="G529" i="3"/>
  <c r="J538" i="3"/>
  <c r="H538" i="3"/>
  <c r="H537" i="3"/>
  <c r="M545" i="3"/>
  <c r="O653" i="3"/>
  <c r="O650" i="3"/>
  <c r="O656" i="3"/>
  <c r="BD125" i="3"/>
  <c r="O571" i="3"/>
  <c r="O556" i="3"/>
  <c r="F522" i="3"/>
  <c r="F521" i="3"/>
  <c r="D522" i="3"/>
  <c r="F530" i="3"/>
  <c r="F529" i="3"/>
  <c r="K538" i="3"/>
  <c r="I538" i="3"/>
  <c r="I537" i="3"/>
  <c r="G538" i="3"/>
  <c r="G537" i="3"/>
  <c r="E568" i="3"/>
  <c r="F632" i="3"/>
  <c r="F649" i="3"/>
  <c r="F590" i="3"/>
  <c r="F589" i="3"/>
  <c r="F634" i="3"/>
  <c r="F603" i="3"/>
  <c r="D634" i="3"/>
  <c r="D649" i="3"/>
  <c r="D632" i="3"/>
  <c r="D590" i="3"/>
  <c r="K570" i="3"/>
  <c r="K555" i="3"/>
  <c r="I571" i="3"/>
  <c r="I556" i="3"/>
  <c r="G572" i="3"/>
  <c r="G557" i="3"/>
  <c r="E573" i="3"/>
  <c r="E558" i="3"/>
  <c r="C572" i="3"/>
  <c r="C557" i="3"/>
  <c r="L538" i="3"/>
  <c r="C125" i="3"/>
  <c r="O125" i="3"/>
  <c r="AA125" i="3"/>
  <c r="AM125" i="3"/>
  <c r="AY125" i="3"/>
  <c r="L555" i="3"/>
  <c r="L570" i="3"/>
  <c r="J556" i="3"/>
  <c r="J571" i="3"/>
  <c r="H557" i="3"/>
  <c r="H572" i="3"/>
  <c r="F558" i="3"/>
  <c r="F573" i="3"/>
  <c r="H643" i="3"/>
  <c r="H644" i="3"/>
  <c r="H505" i="3"/>
  <c r="H504" i="3"/>
  <c r="F505" i="3"/>
  <c r="F504" i="3"/>
  <c r="F644" i="3"/>
  <c r="F643" i="3"/>
  <c r="F645" i="3" s="1"/>
  <c r="H522" i="3"/>
  <c r="H521" i="3"/>
  <c r="M538" i="3"/>
  <c r="M537" i="3"/>
  <c r="G603" i="3"/>
  <c r="M572" i="3"/>
  <c r="M557" i="3"/>
  <c r="G522" i="3"/>
  <c r="G521" i="3"/>
  <c r="K530" i="3"/>
  <c r="I530" i="3"/>
  <c r="I529" i="3"/>
  <c r="G637" i="3"/>
  <c r="E379" i="3"/>
  <c r="K397" i="3"/>
  <c r="E409" i="3"/>
  <c r="G415" i="3"/>
  <c r="K427" i="3"/>
  <c r="C640" i="3"/>
  <c r="C639" i="3"/>
  <c r="O640" i="3"/>
  <c r="O639" i="3"/>
  <c r="E445" i="3"/>
  <c r="G452" i="3"/>
  <c r="K465" i="3"/>
  <c r="K537" i="3" s="1"/>
  <c r="J503" i="3"/>
  <c r="K505" i="3" s="1"/>
  <c r="G505" i="3"/>
  <c r="E522" i="3"/>
  <c r="D530" i="3"/>
  <c r="B536" i="3"/>
  <c r="B537" i="3" s="1"/>
  <c r="E544" i="3"/>
  <c r="E545" i="3" s="1"/>
  <c r="O567" i="3"/>
  <c r="M581" i="3"/>
  <c r="B597" i="3"/>
  <c r="F636" i="3"/>
  <c r="N719" i="3"/>
  <c r="M506" i="4"/>
  <c r="M513" i="4"/>
  <c r="F379" i="3"/>
  <c r="D639" i="3"/>
  <c r="D640" i="3"/>
  <c r="N433" i="3"/>
  <c r="D439" i="3"/>
  <c r="F445" i="3"/>
  <c r="H452" i="3"/>
  <c r="J458" i="3"/>
  <c r="L465" i="3"/>
  <c r="L545" i="3" s="1"/>
  <c r="F507" i="3"/>
  <c r="F547" i="3" s="1"/>
  <c r="K571" i="3"/>
  <c r="C634" i="3"/>
  <c r="C632" i="3"/>
  <c r="C649" i="3"/>
  <c r="L603" i="3"/>
  <c r="G636" i="3"/>
  <c r="F366" i="4"/>
  <c r="D490" i="4"/>
  <c r="D491" i="4"/>
  <c r="E639" i="3"/>
  <c r="E640" i="3"/>
  <c r="E439" i="3"/>
  <c r="K458" i="3"/>
  <c r="M642" i="3"/>
  <c r="L644" i="3"/>
  <c r="L643" i="3"/>
  <c r="N634" i="3"/>
  <c r="N632" i="3"/>
  <c r="N603" i="3"/>
  <c r="M608" i="3"/>
  <c r="H636" i="3"/>
  <c r="I658" i="3"/>
  <c r="K697" i="3"/>
  <c r="X118" i="4"/>
  <c r="L463" i="4"/>
  <c r="J637" i="3"/>
  <c r="J636" i="3"/>
  <c r="H379" i="3"/>
  <c r="F640" i="3"/>
  <c r="F639" i="3"/>
  <c r="D433" i="3"/>
  <c r="L458" i="3"/>
  <c r="N465" i="3"/>
  <c r="N529" i="3" s="1"/>
  <c r="M466" i="3"/>
  <c r="I557" i="3"/>
  <c r="H567" i="3"/>
  <c r="H568" i="3" s="1"/>
  <c r="G573" i="3"/>
  <c r="O634" i="3"/>
  <c r="O632" i="3"/>
  <c r="B589" i="3"/>
  <c r="G608" i="3"/>
  <c r="M118" i="4"/>
  <c r="Y118" i="4"/>
  <c r="AK118" i="4"/>
  <c r="AW118" i="4"/>
  <c r="BI118" i="4"/>
  <c r="M455" i="4"/>
  <c r="L456" i="4"/>
  <c r="J455" i="4"/>
  <c r="J456" i="4"/>
  <c r="K522" i="4"/>
  <c r="L522" i="4"/>
  <c r="L523" i="4"/>
  <c r="J566" i="4"/>
  <c r="K637" i="3"/>
  <c r="K636" i="3"/>
  <c r="I379" i="3"/>
  <c r="G640" i="3"/>
  <c r="G639" i="3"/>
  <c r="E433" i="3"/>
  <c r="M458" i="3"/>
  <c r="C465" i="3"/>
  <c r="C545" i="3" s="1"/>
  <c r="O465" i="3"/>
  <c r="O545" i="3" s="1"/>
  <c r="B503" i="3"/>
  <c r="B504" i="3" s="1"/>
  <c r="N503" i="3"/>
  <c r="L504" i="3"/>
  <c r="I507" i="3"/>
  <c r="I547" i="3" s="1"/>
  <c r="G508" i="3"/>
  <c r="G548" i="3" s="1"/>
  <c r="M511" i="3"/>
  <c r="O581" i="3"/>
  <c r="I608" i="3"/>
  <c r="I637" i="3"/>
  <c r="F673" i="3"/>
  <c r="G672" i="3"/>
  <c r="L700" i="3"/>
  <c r="L385" i="3"/>
  <c r="B391" i="3"/>
  <c r="N391" i="3"/>
  <c r="D397" i="3"/>
  <c r="L415" i="3"/>
  <c r="B421" i="3"/>
  <c r="N421" i="3"/>
  <c r="D427" i="3"/>
  <c r="H639" i="3"/>
  <c r="L452" i="3"/>
  <c r="B458" i="3"/>
  <c r="N458" i="3"/>
  <c r="D465" i="3"/>
  <c r="D568" i="3" s="1"/>
  <c r="L505" i="3"/>
  <c r="O590" i="3"/>
  <c r="G597" i="3"/>
  <c r="D603" i="3"/>
  <c r="C603" i="3"/>
  <c r="L637" i="3"/>
  <c r="C116" i="4"/>
  <c r="C118" i="4" s="1"/>
  <c r="O116" i="4"/>
  <c r="O118" i="4" s="1"/>
  <c r="AA116" i="4"/>
  <c r="AA118" i="4" s="1"/>
  <c r="AM116" i="4"/>
  <c r="AM118" i="4" s="1"/>
  <c r="M121" i="4"/>
  <c r="AK121" i="4"/>
  <c r="M636" i="3"/>
  <c r="M637" i="3"/>
  <c r="K379" i="3"/>
  <c r="I639" i="3"/>
  <c r="I640" i="3"/>
  <c r="G433" i="3"/>
  <c r="C458" i="3"/>
  <c r="O458" i="3"/>
  <c r="K567" i="3"/>
  <c r="K568" i="3" s="1"/>
  <c r="M570" i="3"/>
  <c r="H588" i="3"/>
  <c r="H597" i="3"/>
  <c r="E603" i="3"/>
  <c r="M658" i="3"/>
  <c r="D116" i="4"/>
  <c r="D118" i="4" s="1"/>
  <c r="P116" i="4"/>
  <c r="P118" i="4" s="1"/>
  <c r="AB116" i="4"/>
  <c r="AB118" i="4" s="1"/>
  <c r="AN116" i="4"/>
  <c r="AN118" i="4" s="1"/>
  <c r="AZ116" i="4"/>
  <c r="AZ118" i="4" s="1"/>
  <c r="F439" i="4"/>
  <c r="F414" i="4"/>
  <c r="F390" i="4"/>
  <c r="F354" i="4"/>
  <c r="F433" i="4"/>
  <c r="F420" i="4"/>
  <c r="J603" i="4"/>
  <c r="J595" i="4"/>
  <c r="J552" i="4"/>
  <c r="J596" i="4"/>
  <c r="J553" i="4"/>
  <c r="B636" i="3"/>
  <c r="B637" i="3"/>
  <c r="N636" i="3"/>
  <c r="N637" i="3"/>
  <c r="L379" i="3"/>
  <c r="J639" i="3"/>
  <c r="J640" i="3"/>
  <c r="H433" i="3"/>
  <c r="D458" i="3"/>
  <c r="N537" i="3"/>
  <c r="L567" i="3"/>
  <c r="L568" i="3" s="1"/>
  <c r="H581" i="3"/>
  <c r="I649" i="3"/>
  <c r="I590" i="3"/>
  <c r="I632" i="3"/>
  <c r="I589" i="3"/>
  <c r="I634" i="3"/>
  <c r="M597" i="3"/>
  <c r="N658" i="3"/>
  <c r="I688" i="3"/>
  <c r="AC118" i="4"/>
  <c r="AV118" i="4"/>
  <c r="E355" i="3"/>
  <c r="C636" i="3"/>
  <c r="C637" i="3"/>
  <c r="O636" i="3"/>
  <c r="O637" i="3"/>
  <c r="E391" i="3"/>
  <c r="E421" i="3"/>
  <c r="K640" i="3"/>
  <c r="F568" i="3"/>
  <c r="I581" i="3"/>
  <c r="B634" i="3"/>
  <c r="B603" i="3"/>
  <c r="B649" i="3"/>
  <c r="J597" i="3"/>
  <c r="M639" i="3"/>
  <c r="K490" i="4"/>
  <c r="D636" i="3"/>
  <c r="D637" i="3"/>
  <c r="H642" i="3"/>
  <c r="H658" i="3"/>
  <c r="G643" i="3"/>
  <c r="G645" i="3" s="1"/>
  <c r="C537" i="3"/>
  <c r="B544" i="3"/>
  <c r="B545" i="3" s="1"/>
  <c r="K649" i="3"/>
  <c r="K634" i="3"/>
  <c r="K632" i="3"/>
  <c r="K589" i="3"/>
  <c r="N589" i="3"/>
  <c r="K597" i="3"/>
  <c r="H603" i="3"/>
  <c r="L640" i="3"/>
  <c r="K464" i="4"/>
  <c r="I463" i="4"/>
  <c r="E463" i="4"/>
  <c r="E553" i="4"/>
  <c r="E566" i="4"/>
  <c r="E596" i="4"/>
  <c r="E603" i="4"/>
  <c r="E595" i="4"/>
  <c r="E636" i="3"/>
  <c r="E637" i="3"/>
  <c r="C379" i="3"/>
  <c r="O379" i="3"/>
  <c r="K433" i="3"/>
  <c r="G458" i="3"/>
  <c r="H466" i="3"/>
  <c r="C567" i="3"/>
  <c r="C568" i="3" s="1"/>
  <c r="K581" i="3"/>
  <c r="L649" i="3"/>
  <c r="L590" i="3"/>
  <c r="L632" i="3"/>
  <c r="L634" i="3"/>
  <c r="E649" i="3"/>
  <c r="E632" i="3"/>
  <c r="E590" i="3"/>
  <c r="H684" i="3"/>
  <c r="G685" i="3"/>
  <c r="L697" i="3"/>
  <c r="M696" i="3"/>
  <c r="D379" i="3"/>
  <c r="B639" i="3"/>
  <c r="B640" i="3"/>
  <c r="L433" i="3"/>
  <c r="H458" i="3"/>
  <c r="J465" i="3"/>
  <c r="J529" i="3" s="1"/>
  <c r="G504" i="3"/>
  <c r="H511" i="3"/>
  <c r="N544" i="3"/>
  <c r="N545" i="3" s="1"/>
  <c r="L581" i="3"/>
  <c r="M588" i="3"/>
  <c r="M640" i="3" s="1"/>
  <c r="C590" i="3"/>
  <c r="J603" i="3"/>
  <c r="O603" i="3"/>
  <c r="N640" i="3"/>
  <c r="O716" i="3"/>
  <c r="O717" i="3" s="1"/>
  <c r="O718" i="3" s="1"/>
  <c r="G446" i="4"/>
  <c r="G493" i="4"/>
  <c r="D455" i="4"/>
  <c r="K513" i="4"/>
  <c r="K483" i="4"/>
  <c r="K537" i="4"/>
  <c r="O523" i="4"/>
  <c r="O522" i="4"/>
  <c r="F603" i="4"/>
  <c r="F566" i="4"/>
  <c r="F596" i="4"/>
  <c r="J560" i="4"/>
  <c r="I419" i="5"/>
  <c r="Y125" i="5"/>
  <c r="I431" i="5" s="1"/>
  <c r="C419" i="5"/>
  <c r="AW125" i="5"/>
  <c r="C431" i="5" s="1"/>
  <c r="H396" i="4"/>
  <c r="H360" i="4"/>
  <c r="E455" i="4"/>
  <c r="C456" i="4"/>
  <c r="O455" i="4"/>
  <c r="O456" i="4"/>
  <c r="M464" i="4"/>
  <c r="M463" i="4"/>
  <c r="L483" i="4"/>
  <c r="M483" i="4"/>
  <c r="L448" i="4"/>
  <c r="E490" i="4"/>
  <c r="M523" i="4"/>
  <c r="M522" i="4"/>
  <c r="J531" i="4"/>
  <c r="J530" i="4"/>
  <c r="H531" i="4"/>
  <c r="F595" i="4"/>
  <c r="N417" i="5"/>
  <c r="G125" i="5"/>
  <c r="N429" i="5" s="1"/>
  <c r="H417" i="5"/>
  <c r="AE125" i="5"/>
  <c r="H429" i="5" s="1"/>
  <c r="BG125" i="5"/>
  <c r="F658" i="3"/>
  <c r="E683" i="3"/>
  <c r="E354" i="4"/>
  <c r="C360" i="4"/>
  <c r="O360" i="4"/>
  <c r="E378" i="4"/>
  <c r="E439" i="4"/>
  <c r="N537" i="4"/>
  <c r="N538" i="4" s="1"/>
  <c r="O483" i="4"/>
  <c r="I489" i="4"/>
  <c r="J490" i="4" s="1"/>
  <c r="I636" i="4"/>
  <c r="H637" i="4"/>
  <c r="M667" i="4"/>
  <c r="E658" i="3"/>
  <c r="H693" i="3"/>
  <c r="H695" i="3" s="1"/>
  <c r="F378" i="4"/>
  <c r="M420" i="4"/>
  <c r="M599" i="4"/>
  <c r="M598" i="4"/>
  <c r="H439" i="4"/>
  <c r="J611" i="4"/>
  <c r="J447" i="4"/>
  <c r="J497" i="4"/>
  <c r="J448" i="4"/>
  <c r="H560" i="4"/>
  <c r="D560" i="4"/>
  <c r="D497" i="4"/>
  <c r="N463" i="4"/>
  <c r="L470" i="4"/>
  <c r="B482" i="4"/>
  <c r="L491" i="4"/>
  <c r="L497" i="4"/>
  <c r="L490" i="4"/>
  <c r="J491" i="4"/>
  <c r="I596" i="4"/>
  <c r="I595" i="4"/>
  <c r="I603" i="4"/>
  <c r="I552" i="4"/>
  <c r="D675" i="3"/>
  <c r="C675" i="3"/>
  <c r="F677" i="3"/>
  <c r="F679" i="3" s="1"/>
  <c r="G676" i="3"/>
  <c r="F683" i="3"/>
  <c r="H378" i="4"/>
  <c r="C426" i="4"/>
  <c r="O426" i="4"/>
  <c r="C433" i="4"/>
  <c r="O433" i="4"/>
  <c r="I439" i="4"/>
  <c r="I560" i="4"/>
  <c r="I447" i="4"/>
  <c r="K446" i="4"/>
  <c r="F455" i="4"/>
  <c r="L464" i="4"/>
  <c r="N523" i="4"/>
  <c r="N522" i="4"/>
  <c r="G603" i="4"/>
  <c r="G596" i="4"/>
  <c r="G595" i="4"/>
  <c r="G566" i="4"/>
  <c r="G553" i="4"/>
  <c r="N560" i="4"/>
  <c r="D608" i="3"/>
  <c r="E675" i="3"/>
  <c r="E681" i="3"/>
  <c r="I699" i="3"/>
  <c r="N704" i="3"/>
  <c r="O712" i="3"/>
  <c r="O713" i="3" s="1"/>
  <c r="H354" i="4"/>
  <c r="F360" i="4"/>
  <c r="C414" i="4"/>
  <c r="O414" i="4"/>
  <c r="C598" i="4"/>
  <c r="C420" i="4"/>
  <c r="O598" i="4"/>
  <c r="O420" i="4"/>
  <c r="E426" i="4"/>
  <c r="L560" i="4"/>
  <c r="J494" i="4"/>
  <c r="F496" i="4"/>
  <c r="N448" i="4"/>
  <c r="N497" i="4"/>
  <c r="N611" i="4"/>
  <c r="I455" i="4"/>
  <c r="C464" i="4"/>
  <c r="C463" i="4"/>
  <c r="O464" i="4"/>
  <c r="O463" i="4"/>
  <c r="L531" i="4"/>
  <c r="L530" i="4"/>
  <c r="C599" i="4"/>
  <c r="F675" i="3"/>
  <c r="G687" i="3"/>
  <c r="J699" i="3"/>
  <c r="N715" i="3"/>
  <c r="E366" i="4"/>
  <c r="F384" i="4"/>
  <c r="D420" i="4"/>
  <c r="D599" i="4"/>
  <c r="D598" i="4"/>
  <c r="H426" i="4"/>
  <c r="E433" i="4"/>
  <c r="O446" i="4"/>
  <c r="C490" i="4"/>
  <c r="M534" i="4"/>
  <c r="M489" i="4"/>
  <c r="F522" i="4"/>
  <c r="K530" i="4"/>
  <c r="K596" i="4"/>
  <c r="K595" i="4"/>
  <c r="K553" i="4"/>
  <c r="K566" i="4"/>
  <c r="H571" i="4"/>
  <c r="E631" i="4"/>
  <c r="D631" i="4"/>
  <c r="H641" i="4"/>
  <c r="I640" i="4"/>
  <c r="E673" i="3"/>
  <c r="K699" i="3"/>
  <c r="L118" i="4"/>
  <c r="AJ118" i="4"/>
  <c r="BH118" i="4"/>
  <c r="E390" i="4"/>
  <c r="H408" i="4"/>
  <c r="F426" i="4"/>
  <c r="G462" i="4"/>
  <c r="F482" i="4"/>
  <c r="F509" i="4"/>
  <c r="F533" i="4"/>
  <c r="D482" i="4"/>
  <c r="D510" i="4"/>
  <c r="L536" i="4"/>
  <c r="L512" i="4"/>
  <c r="G521" i="4"/>
  <c r="G533" i="4"/>
  <c r="E523" i="4"/>
  <c r="N530" i="4"/>
  <c r="C533" i="4"/>
  <c r="D611" i="4"/>
  <c r="L656" i="4"/>
  <c r="K657" i="4"/>
  <c r="G680" i="3"/>
  <c r="F681" i="3"/>
  <c r="J692" i="3"/>
  <c r="I693" i="3"/>
  <c r="I695" i="3" s="1"/>
  <c r="L699" i="3"/>
  <c r="N711" i="3"/>
  <c r="M711" i="3"/>
  <c r="H384" i="4"/>
  <c r="C408" i="4"/>
  <c r="C378" i="4"/>
  <c r="C390" i="4"/>
  <c r="C354" i="4"/>
  <c r="O378" i="4"/>
  <c r="O408" i="4"/>
  <c r="O390" i="4"/>
  <c r="O354" i="4"/>
  <c r="F463" i="4"/>
  <c r="F476" i="4"/>
  <c r="E534" i="4"/>
  <c r="J506" i="4"/>
  <c r="J507" i="4"/>
  <c r="B506" i="4"/>
  <c r="J513" i="4"/>
  <c r="D534" i="4"/>
  <c r="B595" i="4"/>
  <c r="B603" i="4"/>
  <c r="B596" i="4"/>
  <c r="L596" i="4"/>
  <c r="L553" i="4"/>
  <c r="L552" i="4"/>
  <c r="L599" i="4"/>
  <c r="L595" i="4"/>
  <c r="I611" i="4"/>
  <c r="H643" i="4"/>
  <c r="B116" i="4"/>
  <c r="B118" i="4" s="1"/>
  <c r="N116" i="4"/>
  <c r="N118" i="4" s="1"/>
  <c r="Z116" i="4"/>
  <c r="Z118" i="4" s="1"/>
  <c r="AL116" i="4"/>
  <c r="AL118" i="4" s="1"/>
  <c r="AX116" i="4"/>
  <c r="AX118" i="4" s="1"/>
  <c r="BJ116" i="4"/>
  <c r="BJ118" i="4" s="1"/>
  <c r="H366" i="4"/>
  <c r="C372" i="4"/>
  <c r="D448" i="4"/>
  <c r="K506" i="4"/>
  <c r="I507" i="4"/>
  <c r="C507" i="4"/>
  <c r="I523" i="4"/>
  <c r="F529" i="4"/>
  <c r="C595" i="4"/>
  <c r="C603" i="4"/>
  <c r="C596" i="4"/>
  <c r="C552" i="4"/>
  <c r="C553" i="4"/>
  <c r="M596" i="4"/>
  <c r="M595" i="4"/>
  <c r="M553" i="4"/>
  <c r="M552" i="4"/>
  <c r="M603" i="4"/>
  <c r="F553" i="4"/>
  <c r="K603" i="4"/>
  <c r="L604" i="4" s="1"/>
  <c r="G632" i="4"/>
  <c r="F633" i="4"/>
  <c r="F396" i="4"/>
  <c r="E384" i="4"/>
  <c r="E414" i="4"/>
  <c r="E396" i="4"/>
  <c r="E360" i="4"/>
  <c r="E420" i="4"/>
  <c r="E493" i="4"/>
  <c r="E446" i="4"/>
  <c r="E552" i="4" s="1"/>
  <c r="C494" i="4"/>
  <c r="C446" i="4"/>
  <c r="B454" i="4"/>
  <c r="B456" i="4" s="1"/>
  <c r="H476" i="4"/>
  <c r="G491" i="4"/>
  <c r="N507" i="4"/>
  <c r="N515" i="4"/>
  <c r="L610" i="4"/>
  <c r="L607" i="4"/>
  <c r="F635" i="4"/>
  <c r="E635" i="4"/>
  <c r="N420" i="5"/>
  <c r="N421" i="5" s="1"/>
  <c r="D125" i="5"/>
  <c r="N432" i="5" s="1"/>
  <c r="K420" i="5"/>
  <c r="K421" i="5" s="1"/>
  <c r="P125" i="5"/>
  <c r="K432" i="5" s="1"/>
  <c r="H420" i="5"/>
  <c r="H421" i="5" s="1"/>
  <c r="AB125" i="5"/>
  <c r="H432" i="5" s="1"/>
  <c r="E420" i="5"/>
  <c r="E421" i="5" s="1"/>
  <c r="AN125" i="5"/>
  <c r="E432" i="5" s="1"/>
  <c r="B420" i="5"/>
  <c r="B421" i="5" s="1"/>
  <c r="AZ125" i="5"/>
  <c r="B432" i="5" s="1"/>
  <c r="J414" i="4"/>
  <c r="B599" i="4"/>
  <c r="G439" i="4"/>
  <c r="F446" i="4"/>
  <c r="F552" i="4" s="1"/>
  <c r="M446" i="4"/>
  <c r="M611" i="4" s="1"/>
  <c r="D533" i="4"/>
  <c r="B534" i="4"/>
  <c r="N534" i="4"/>
  <c r="L535" i="4"/>
  <c r="J536" i="4"/>
  <c r="N509" i="4"/>
  <c r="D511" i="4"/>
  <c r="I566" i="4"/>
  <c r="I571" i="4"/>
  <c r="L611" i="4"/>
  <c r="K659" i="4"/>
  <c r="N419" i="5"/>
  <c r="E125" i="5"/>
  <c r="N431" i="5" s="1"/>
  <c r="K419" i="5"/>
  <c r="Q125" i="5"/>
  <c r="K431" i="5" s="1"/>
  <c r="H419" i="5"/>
  <c r="AC125" i="5"/>
  <c r="H431" i="5" s="1"/>
  <c r="F417" i="5"/>
  <c r="AM125" i="5"/>
  <c r="F429" i="5" s="1"/>
  <c r="BE125" i="5"/>
  <c r="O709" i="3"/>
  <c r="O710" i="3" s="1"/>
  <c r="E599" i="4"/>
  <c r="E598" i="4"/>
  <c r="J439" i="4"/>
  <c r="J602" i="4"/>
  <c r="J609" i="4" s="1"/>
  <c r="K439" i="4"/>
  <c r="I493" i="4"/>
  <c r="G494" i="4"/>
  <c r="E495" i="4"/>
  <c r="C496" i="4"/>
  <c r="O496" i="4"/>
  <c r="O470" i="4"/>
  <c r="G509" i="4"/>
  <c r="G482" i="4"/>
  <c r="E510" i="4"/>
  <c r="E482" i="4"/>
  <c r="C511" i="4"/>
  <c r="O511" i="4"/>
  <c r="M512" i="4"/>
  <c r="L505" i="4"/>
  <c r="M507" i="4" s="1"/>
  <c r="E505" i="4"/>
  <c r="L534" i="4"/>
  <c r="C544" i="4"/>
  <c r="N551" i="4"/>
  <c r="N599" i="4" s="1"/>
  <c r="G599" i="4"/>
  <c r="F599" i="4"/>
  <c r="D464" i="4"/>
  <c r="F510" i="4"/>
  <c r="N512" i="4"/>
  <c r="N544" i="4"/>
  <c r="N545" i="4" s="1"/>
  <c r="O551" i="4"/>
  <c r="O599" i="4" s="1"/>
  <c r="M571" i="4"/>
  <c r="M566" i="4"/>
  <c r="K652" i="4"/>
  <c r="J653" i="4"/>
  <c r="N661" i="4"/>
  <c r="O660" i="4"/>
  <c r="M419" i="5"/>
  <c r="I125" i="5"/>
  <c r="M431" i="5" s="1"/>
  <c r="J419" i="5"/>
  <c r="U125" i="5"/>
  <c r="J431" i="5" s="1"/>
  <c r="G419" i="5"/>
  <c r="AG125" i="5"/>
  <c r="G431" i="5" s="1"/>
  <c r="D419" i="5"/>
  <c r="AS125" i="5"/>
  <c r="D431" i="5" s="1"/>
  <c r="O424" i="5"/>
  <c r="O426" i="5"/>
  <c r="O427" i="5" s="1"/>
  <c r="BI125" i="5"/>
  <c r="B414" i="4"/>
  <c r="L426" i="4"/>
  <c r="O489" i="4"/>
  <c r="O537" i="4" s="1"/>
  <c r="J493" i="4"/>
  <c r="D496" i="4"/>
  <c r="J521" i="4"/>
  <c r="K523" i="4" s="1"/>
  <c r="D603" i="4"/>
  <c r="D595" i="4"/>
  <c r="D552" i="4"/>
  <c r="D596" i="4"/>
  <c r="E611" i="4"/>
  <c r="O669" i="4"/>
  <c r="O608" i="4"/>
  <c r="O611" i="4" s="1"/>
  <c r="O621" i="4"/>
  <c r="O609" i="4"/>
  <c r="P609" i="4" s="1"/>
  <c r="O606" i="4"/>
  <c r="O661" i="4"/>
  <c r="M663" i="4"/>
  <c r="M418" i="5"/>
  <c r="J125" i="5"/>
  <c r="M430" i="5" s="1"/>
  <c r="M420" i="5"/>
  <c r="M421" i="5" s="1"/>
  <c r="H125" i="5"/>
  <c r="M432" i="5" s="1"/>
  <c r="D420" i="5"/>
  <c r="D421" i="5" s="1"/>
  <c r="AR125" i="5"/>
  <c r="D432" i="5" s="1"/>
  <c r="H599" i="4"/>
  <c r="G420" i="4"/>
  <c r="N439" i="4"/>
  <c r="H447" i="4"/>
  <c r="G454" i="4"/>
  <c r="F464" i="4"/>
  <c r="J533" i="4"/>
  <c r="H534" i="4"/>
  <c r="F535" i="4"/>
  <c r="D536" i="4"/>
  <c r="H510" i="4"/>
  <c r="C566" i="4"/>
  <c r="O566" i="4"/>
  <c r="B571" i="4"/>
  <c r="F611" i="4"/>
  <c r="J655" i="4"/>
  <c r="L661" i="4"/>
  <c r="N670" i="4"/>
  <c r="W123" i="5"/>
  <c r="AI123" i="5"/>
  <c r="AU123" i="5"/>
  <c r="I599" i="4"/>
  <c r="I598" i="4"/>
  <c r="H420" i="4"/>
  <c r="H433" i="4"/>
  <c r="I470" i="4"/>
  <c r="K533" i="4"/>
  <c r="K509" i="4"/>
  <c r="I482" i="4"/>
  <c r="I522" i="4" s="1"/>
  <c r="I534" i="4"/>
  <c r="I510" i="4"/>
  <c r="G535" i="4"/>
  <c r="G511" i="4"/>
  <c r="E536" i="4"/>
  <c r="E512" i="4"/>
  <c r="C537" i="4"/>
  <c r="C538" i="4" s="1"/>
  <c r="C513" i="4"/>
  <c r="H489" i="4"/>
  <c r="F489" i="4"/>
  <c r="G490" i="4" s="1"/>
  <c r="L493" i="4"/>
  <c r="C529" i="4"/>
  <c r="M529" i="4"/>
  <c r="N531" i="4" s="1"/>
  <c r="M533" i="4"/>
  <c r="H551" i="4"/>
  <c r="I553" i="4" s="1"/>
  <c r="D566" i="4"/>
  <c r="G611" i="4"/>
  <c r="J649" i="4"/>
  <c r="J651" i="4" s="1"/>
  <c r="K648" i="4"/>
  <c r="M661" i="4"/>
  <c r="L420" i="5"/>
  <c r="L421" i="5" s="1"/>
  <c r="L125" i="5"/>
  <c r="L432" i="5" s="1"/>
  <c r="I420" i="5"/>
  <c r="I421" i="5" s="1"/>
  <c r="X125" i="5"/>
  <c r="I432" i="5" s="1"/>
  <c r="K417" i="5"/>
  <c r="S125" i="5"/>
  <c r="K429" i="5" s="1"/>
  <c r="E417" i="5"/>
  <c r="AQ125" i="5"/>
  <c r="E429" i="5" s="1"/>
  <c r="J599" i="4"/>
  <c r="J598" i="4"/>
  <c r="J420" i="4"/>
  <c r="K454" i="4"/>
  <c r="L455" i="4" s="1"/>
  <c r="L533" i="4"/>
  <c r="J534" i="4"/>
  <c r="H535" i="4"/>
  <c r="F536" i="4"/>
  <c r="H509" i="4"/>
  <c r="B512" i="4"/>
  <c r="H522" i="4"/>
  <c r="D529" i="4"/>
  <c r="H544" i="4"/>
  <c r="D571" i="4"/>
  <c r="H611" i="4"/>
  <c r="H624" i="4"/>
  <c r="L419" i="5"/>
  <c r="M125" i="5"/>
  <c r="L431" i="5" s="1"/>
  <c r="F419" i="5"/>
  <c r="AK125" i="5"/>
  <c r="F431" i="5" s="1"/>
  <c r="H414" i="4"/>
  <c r="K598" i="4"/>
  <c r="K599" i="4"/>
  <c r="K420" i="4"/>
  <c r="D602" i="4"/>
  <c r="D609" i="4" s="1"/>
  <c r="D439" i="4"/>
  <c r="B439" i="4"/>
  <c r="C493" i="4"/>
  <c r="O493" i="4"/>
  <c r="M494" i="4"/>
  <c r="K495" i="4"/>
  <c r="I496" i="4"/>
  <c r="K510" i="4"/>
  <c r="I511" i="4"/>
  <c r="G512" i="4"/>
  <c r="F505" i="4"/>
  <c r="D505" i="4"/>
  <c r="N506" i="4"/>
  <c r="N510" i="4"/>
  <c r="B521" i="4"/>
  <c r="B522" i="4" s="1"/>
  <c r="O529" i="4"/>
  <c r="M536" i="4"/>
  <c r="B598" i="4"/>
  <c r="B123" i="5"/>
  <c r="B423" i="5"/>
  <c r="BC125" i="5"/>
  <c r="B429" i="5" s="1"/>
  <c r="F408" i="4"/>
  <c r="L420" i="4"/>
  <c r="D426" i="4"/>
  <c r="C439" i="4"/>
  <c r="J462" i="4"/>
  <c r="H482" i="4"/>
  <c r="H464" i="4" s="1"/>
  <c r="O505" i="4"/>
  <c r="J509" i="4"/>
  <c r="D512" i="4"/>
  <c r="G628" i="4"/>
  <c r="F629" i="4"/>
  <c r="F631" i="4" s="1"/>
  <c r="L644" i="4"/>
  <c r="O417" i="5"/>
  <c r="C125" i="5"/>
  <c r="O429" i="5" s="1"/>
  <c r="L417" i="5"/>
  <c r="O125" i="5"/>
  <c r="L429" i="5" s="1"/>
  <c r="I417" i="5"/>
  <c r="AA125" i="5"/>
  <c r="I429" i="5" s="1"/>
  <c r="C417" i="5"/>
  <c r="AY125" i="5"/>
  <c r="C429" i="5" s="1"/>
  <c r="M417" i="5"/>
  <c r="K125" i="5"/>
  <c r="M429" i="5" s="1"/>
  <c r="L598" i="4"/>
  <c r="L544" i="5"/>
  <c r="I544" i="5"/>
  <c r="I545" i="5" s="1"/>
  <c r="F544" i="5"/>
  <c r="F545" i="5" s="1"/>
  <c r="C544" i="5"/>
  <c r="J420" i="5"/>
  <c r="J421" i="5" s="1"/>
  <c r="T125" i="5"/>
  <c r="J432" i="5" s="1"/>
  <c r="I637" i="5"/>
  <c r="I636" i="5"/>
  <c r="I379" i="5"/>
  <c r="J418" i="5"/>
  <c r="V125" i="5"/>
  <c r="J430" i="5" s="1"/>
  <c r="G418" i="5"/>
  <c r="AH125" i="5"/>
  <c r="G430" i="5" s="1"/>
  <c r="D418" i="5"/>
  <c r="AT125" i="5"/>
  <c r="D430" i="5" s="1"/>
  <c r="O544" i="5"/>
  <c r="O545" i="5" s="1"/>
  <c r="J637" i="5"/>
  <c r="J636" i="5"/>
  <c r="J379" i="5"/>
  <c r="G641" i="4"/>
  <c r="G643" i="4" s="1"/>
  <c r="K637" i="5"/>
  <c r="K636" i="5"/>
  <c r="F420" i="5"/>
  <c r="F421" i="5" s="1"/>
  <c r="AJ125" i="5"/>
  <c r="F432" i="5" s="1"/>
  <c r="C420" i="5"/>
  <c r="C421" i="5" s="1"/>
  <c r="AV125" i="5"/>
  <c r="C432" i="5" s="1"/>
  <c r="BJ125" i="5"/>
  <c r="K544" i="5"/>
  <c r="K545" i="5" s="1"/>
  <c r="H544" i="5"/>
  <c r="H545" i="5" s="1"/>
  <c r="E544" i="5"/>
  <c r="E545" i="5" s="1"/>
  <c r="B544" i="5"/>
  <c r="B545" i="5" s="1"/>
  <c r="N544" i="5"/>
  <c r="N545" i="5" s="1"/>
  <c r="M509" i="4"/>
  <c r="J647" i="4"/>
  <c r="BA125" i="5"/>
  <c r="B431" i="5" s="1"/>
  <c r="M637" i="5"/>
  <c r="M636" i="5"/>
  <c r="M379" i="5"/>
  <c r="F598" i="4"/>
  <c r="H645" i="4"/>
  <c r="H647" i="4" s="1"/>
  <c r="I649" i="4"/>
  <c r="I651" i="4" s="1"/>
  <c r="L663" i="4"/>
  <c r="N123" i="5"/>
  <c r="Z123" i="5"/>
  <c r="AL123" i="5"/>
  <c r="AX123" i="5"/>
  <c r="I645" i="4"/>
  <c r="I647" i="4" s="1"/>
  <c r="C637" i="5"/>
  <c r="C636" i="5"/>
  <c r="G420" i="5"/>
  <c r="G421" i="5" s="1"/>
  <c r="AF125" i="5"/>
  <c r="G432" i="5" s="1"/>
  <c r="F639" i="4"/>
  <c r="E637" i="5"/>
  <c r="E636" i="5"/>
  <c r="N418" i="5"/>
  <c r="F125" i="5"/>
  <c r="N430" i="5" s="1"/>
  <c r="K418" i="5"/>
  <c r="R125" i="5"/>
  <c r="K430" i="5" s="1"/>
  <c r="H418" i="5"/>
  <c r="AD125" i="5"/>
  <c r="H430" i="5" s="1"/>
  <c r="E418" i="5"/>
  <c r="AP125" i="5"/>
  <c r="E430" i="5" s="1"/>
  <c r="B418" i="5"/>
  <c r="BB125" i="5"/>
  <c r="B430" i="5" s="1"/>
  <c r="AO125" i="5"/>
  <c r="E431" i="5" s="1"/>
  <c r="E379" i="5"/>
  <c r="H639" i="4"/>
  <c r="N664" i="4"/>
  <c r="G636" i="5"/>
  <c r="G637" i="5"/>
  <c r="G379" i="5"/>
  <c r="F458" i="5"/>
  <c r="F439" i="5"/>
  <c r="F452" i="5"/>
  <c r="K445" i="5"/>
  <c r="B452" i="5"/>
  <c r="N452" i="5"/>
  <c r="D547" i="5"/>
  <c r="B537" i="5"/>
  <c r="B511" i="5"/>
  <c r="N642" i="5"/>
  <c r="N537" i="5"/>
  <c r="N589" i="5"/>
  <c r="N511" i="5"/>
  <c r="N466" i="5"/>
  <c r="L549" i="5"/>
  <c r="J550" i="5"/>
  <c r="H547" i="5"/>
  <c r="N550" i="5"/>
  <c r="B529" i="5"/>
  <c r="C530" i="5"/>
  <c r="E642" i="5"/>
  <c r="E511" i="5"/>
  <c r="E466" i="5"/>
  <c r="C548" i="5"/>
  <c r="O642" i="5"/>
  <c r="O529" i="5"/>
  <c r="O511" i="5"/>
  <c r="O466" i="5"/>
  <c r="O597" i="5"/>
  <c r="M549" i="5"/>
  <c r="K550" i="5"/>
  <c r="J644" i="5"/>
  <c r="J643" i="5"/>
  <c r="J505" i="5"/>
  <c r="J547" i="5"/>
  <c r="C538" i="5"/>
  <c r="M568" i="5"/>
  <c r="H445" i="5"/>
  <c r="H458" i="5"/>
  <c r="J439" i="5"/>
  <c r="F642" i="5"/>
  <c r="F511" i="5"/>
  <c r="F466" i="5"/>
  <c r="D548" i="5"/>
  <c r="B549" i="5"/>
  <c r="N549" i="5"/>
  <c r="L550" i="5"/>
  <c r="M547" i="5"/>
  <c r="C522" i="5"/>
  <c r="D522" i="5"/>
  <c r="D530" i="5"/>
  <c r="D529" i="5"/>
  <c r="D589" i="5"/>
  <c r="D649" i="5"/>
  <c r="D634" i="5"/>
  <c r="D632" i="5"/>
  <c r="D590" i="5"/>
  <c r="L637" i="5"/>
  <c r="L636" i="5"/>
  <c r="K439" i="5"/>
  <c r="G658" i="5"/>
  <c r="G642" i="5"/>
  <c r="G511" i="5"/>
  <c r="G466" i="5"/>
  <c r="E548" i="5"/>
  <c r="C549" i="5"/>
  <c r="O557" i="5"/>
  <c r="O572" i="5"/>
  <c r="M550" i="5"/>
  <c r="D644" i="5"/>
  <c r="D643" i="5"/>
  <c r="D505" i="5"/>
  <c r="D504" i="5"/>
  <c r="N644" i="5"/>
  <c r="N643" i="5"/>
  <c r="N505" i="5"/>
  <c r="N504" i="5"/>
  <c r="F548" i="5"/>
  <c r="N522" i="5"/>
  <c r="N521" i="5"/>
  <c r="O538" i="5"/>
  <c r="O537" i="5"/>
  <c r="G589" i="5"/>
  <c r="H415" i="5"/>
  <c r="C445" i="5"/>
  <c r="E644" i="5"/>
  <c r="E643" i="5"/>
  <c r="E645" i="5" s="1"/>
  <c r="E505" i="5"/>
  <c r="E504" i="5"/>
  <c r="M644" i="5"/>
  <c r="M643" i="5"/>
  <c r="M505" i="5"/>
  <c r="M504" i="5"/>
  <c r="H548" i="5"/>
  <c r="E522" i="5"/>
  <c r="E521" i="5"/>
  <c r="F538" i="5"/>
  <c r="F537" i="5"/>
  <c r="B568" i="5"/>
  <c r="N568" i="5"/>
  <c r="H367" i="5"/>
  <c r="J373" i="5"/>
  <c r="B637" i="5"/>
  <c r="B636" i="5"/>
  <c r="N637" i="5"/>
  <c r="N636" i="5"/>
  <c r="B385" i="5"/>
  <c r="M439" i="5"/>
  <c r="J445" i="5"/>
  <c r="I658" i="5"/>
  <c r="I642" i="5"/>
  <c r="I597" i="5"/>
  <c r="I511" i="5"/>
  <c r="I466" i="5"/>
  <c r="G548" i="5"/>
  <c r="E549" i="5"/>
  <c r="C550" i="5"/>
  <c r="O558" i="5"/>
  <c r="O573" i="5"/>
  <c r="F644" i="5"/>
  <c r="F643" i="5"/>
  <c r="F645" i="5" s="1"/>
  <c r="F504" i="5"/>
  <c r="F505" i="5"/>
  <c r="K548" i="5"/>
  <c r="G530" i="5"/>
  <c r="G529" i="5"/>
  <c r="G538" i="5"/>
  <c r="G537" i="5"/>
  <c r="E538" i="5"/>
  <c r="E537" i="5"/>
  <c r="E568" i="5"/>
  <c r="O568" i="5"/>
  <c r="I634" i="5"/>
  <c r="I632" i="5"/>
  <c r="I590" i="5"/>
  <c r="I649" i="5"/>
  <c r="I589" i="5"/>
  <c r="O637" i="5"/>
  <c r="O636" i="5"/>
  <c r="H397" i="5"/>
  <c r="L439" i="5"/>
  <c r="L452" i="5"/>
  <c r="L458" i="5"/>
  <c r="J415" i="5"/>
  <c r="H452" i="5"/>
  <c r="G644" i="5"/>
  <c r="G643" i="5"/>
  <c r="G505" i="5"/>
  <c r="G504" i="5"/>
  <c r="D549" i="5"/>
  <c r="O522" i="5"/>
  <c r="O521" i="5"/>
  <c r="H530" i="5"/>
  <c r="H529" i="5"/>
  <c r="F530" i="5"/>
  <c r="F529" i="5"/>
  <c r="N530" i="5"/>
  <c r="N529" i="5"/>
  <c r="O530" i="5"/>
  <c r="H538" i="5"/>
  <c r="H537" i="5"/>
  <c r="J632" i="5"/>
  <c r="J649" i="5"/>
  <c r="J603" i="5"/>
  <c r="J634" i="5"/>
  <c r="J590" i="5"/>
  <c r="H361" i="5"/>
  <c r="J367" i="5"/>
  <c r="D637" i="5"/>
  <c r="D636" i="5"/>
  <c r="K415" i="5"/>
  <c r="F445" i="5"/>
  <c r="K547" i="5"/>
  <c r="I548" i="5"/>
  <c r="G549" i="5"/>
  <c r="E550" i="5"/>
  <c r="F549" i="5"/>
  <c r="I530" i="5"/>
  <c r="I529" i="5"/>
  <c r="I538" i="5"/>
  <c r="I537" i="5"/>
  <c r="G568" i="5"/>
  <c r="K632" i="5"/>
  <c r="K590" i="5"/>
  <c r="K649" i="5"/>
  <c r="K634" i="5"/>
  <c r="K603" i="5"/>
  <c r="K589" i="5"/>
  <c r="J397" i="5"/>
  <c r="B445" i="5"/>
  <c r="B458" i="5"/>
  <c r="B439" i="5"/>
  <c r="N445" i="5"/>
  <c r="N458" i="5"/>
  <c r="N439" i="5"/>
  <c r="F409" i="5"/>
  <c r="D439" i="5"/>
  <c r="H439" i="5"/>
  <c r="L547" i="5"/>
  <c r="J548" i="5"/>
  <c r="H642" i="5"/>
  <c r="H466" i="5"/>
  <c r="H597" i="5"/>
  <c r="H511" i="5"/>
  <c r="F550" i="5"/>
  <c r="I549" i="5"/>
  <c r="I522" i="5"/>
  <c r="I521" i="5"/>
  <c r="G522" i="5"/>
  <c r="G521" i="5"/>
  <c r="J530" i="5"/>
  <c r="J538" i="5"/>
  <c r="J537" i="5"/>
  <c r="F568" i="5"/>
  <c r="F636" i="5"/>
  <c r="F637" i="5"/>
  <c r="D379" i="5"/>
  <c r="C452" i="5"/>
  <c r="C439" i="5"/>
  <c r="O445" i="5"/>
  <c r="O452" i="5"/>
  <c r="O439" i="5"/>
  <c r="M415" i="5"/>
  <c r="E439" i="5"/>
  <c r="K452" i="5"/>
  <c r="B550" i="5"/>
  <c r="J522" i="5"/>
  <c r="J521" i="5"/>
  <c r="K530" i="5"/>
  <c r="K529" i="5"/>
  <c r="E530" i="5"/>
  <c r="D538" i="5"/>
  <c r="I568" i="5"/>
  <c r="D452" i="5"/>
  <c r="D445" i="5"/>
  <c r="B415" i="5"/>
  <c r="N415" i="5"/>
  <c r="B547" i="5"/>
  <c r="N547" i="5"/>
  <c r="L548" i="5"/>
  <c r="J549" i="5"/>
  <c r="H550" i="5"/>
  <c r="K643" i="5"/>
  <c r="K644" i="5"/>
  <c r="K505" i="5"/>
  <c r="K504" i="5"/>
  <c r="I644" i="5"/>
  <c r="I643" i="5"/>
  <c r="I645" i="5" s="1"/>
  <c r="I505" i="5"/>
  <c r="I504" i="5"/>
  <c r="H505" i="5"/>
  <c r="D550" i="5"/>
  <c r="K522" i="5"/>
  <c r="K521" i="5"/>
  <c r="F522" i="5"/>
  <c r="L530" i="5"/>
  <c r="L538" i="5"/>
  <c r="L537" i="5"/>
  <c r="K538" i="5"/>
  <c r="J568" i="5"/>
  <c r="H568" i="5"/>
  <c r="H637" i="5"/>
  <c r="H636" i="5"/>
  <c r="F379" i="5"/>
  <c r="E452" i="5"/>
  <c r="E458" i="5"/>
  <c r="E445" i="5"/>
  <c r="H409" i="5"/>
  <c r="M452" i="5"/>
  <c r="C547" i="5"/>
  <c r="O547" i="5"/>
  <c r="M548" i="5"/>
  <c r="K549" i="5"/>
  <c r="I550" i="5"/>
  <c r="L644" i="5"/>
  <c r="L643" i="5"/>
  <c r="L505" i="5"/>
  <c r="G550" i="5"/>
  <c r="L522" i="5"/>
  <c r="L521" i="5"/>
  <c r="H522" i="5"/>
  <c r="H521" i="5"/>
  <c r="M522" i="5"/>
  <c r="M530" i="5"/>
  <c r="M538" i="5"/>
  <c r="N538" i="5"/>
  <c r="K568" i="5"/>
  <c r="J465" i="5"/>
  <c r="B508" i="5"/>
  <c r="B548" i="5" s="1"/>
  <c r="N508" i="5"/>
  <c r="N548" i="5" s="1"/>
  <c r="B649" i="5"/>
  <c r="B603" i="5"/>
  <c r="B634" i="5"/>
  <c r="B632" i="5"/>
  <c r="M632" i="5"/>
  <c r="M649" i="5"/>
  <c r="M634" i="5"/>
  <c r="G603" i="5"/>
  <c r="G608" i="5"/>
  <c r="E658" i="5"/>
  <c r="J684" i="5"/>
  <c r="I685" i="5"/>
  <c r="G452" i="5"/>
  <c r="K658" i="5"/>
  <c r="K642" i="5"/>
  <c r="H504" i="5"/>
  <c r="E507" i="5"/>
  <c r="E547" i="5" s="1"/>
  <c r="O508" i="5"/>
  <c r="O548" i="5" s="1"/>
  <c r="F521" i="5"/>
  <c r="E529" i="5"/>
  <c r="D537" i="5"/>
  <c r="H581" i="5"/>
  <c r="B589" i="5"/>
  <c r="H603" i="5"/>
  <c r="F658" i="5"/>
  <c r="J419" i="6"/>
  <c r="U125" i="6"/>
  <c r="J431" i="6" s="1"/>
  <c r="D419" i="6"/>
  <c r="AS125" i="6"/>
  <c r="D431" i="6" s="1"/>
  <c r="J458" i="5"/>
  <c r="L465" i="5"/>
  <c r="K466" i="5"/>
  <c r="F507" i="5"/>
  <c r="F547" i="5" s="1"/>
  <c r="I603" i="5"/>
  <c r="K458" i="5"/>
  <c r="M465" i="5"/>
  <c r="M545" i="5" s="1"/>
  <c r="G507" i="5"/>
  <c r="G547" i="5" s="1"/>
  <c r="K511" i="5"/>
  <c r="E588" i="5"/>
  <c r="C588" i="5"/>
  <c r="O588" i="5"/>
  <c r="K597" i="5"/>
  <c r="H658" i="5"/>
  <c r="M417" i="6"/>
  <c r="K125" i="6"/>
  <c r="M429" i="6" s="1"/>
  <c r="J417" i="6"/>
  <c r="W125" i="6"/>
  <c r="J429" i="6" s="1"/>
  <c r="G417" i="6"/>
  <c r="AI125" i="6"/>
  <c r="G429" i="6" s="1"/>
  <c r="D417" i="6"/>
  <c r="AU125" i="6"/>
  <c r="D429" i="6" s="1"/>
  <c r="M419" i="6"/>
  <c r="I125" i="6"/>
  <c r="M431" i="6" s="1"/>
  <c r="G419" i="6"/>
  <c r="AG125" i="6"/>
  <c r="G431" i="6" s="1"/>
  <c r="F634" i="5"/>
  <c r="F632" i="5"/>
  <c r="F589" i="5"/>
  <c r="F649" i="5"/>
  <c r="N590" i="5"/>
  <c r="N649" i="5"/>
  <c r="N603" i="5"/>
  <c r="N634" i="5"/>
  <c r="N632" i="5"/>
  <c r="M458" i="5"/>
  <c r="C465" i="5"/>
  <c r="I507" i="5"/>
  <c r="I547" i="5" s="1"/>
  <c r="G634" i="5"/>
  <c r="G632" i="5"/>
  <c r="G649" i="5"/>
  <c r="L603" i="5"/>
  <c r="B125" i="6"/>
  <c r="O420" i="6"/>
  <c r="O421" i="6" s="1"/>
  <c r="O418" i="6"/>
  <c r="D658" i="5"/>
  <c r="D642" i="5"/>
  <c r="C644" i="5"/>
  <c r="C643" i="5"/>
  <c r="O644" i="5"/>
  <c r="O643" i="5"/>
  <c r="H634" i="5"/>
  <c r="H632" i="5"/>
  <c r="H649" i="5"/>
  <c r="B597" i="5"/>
  <c r="N597" i="5"/>
  <c r="M603" i="5"/>
  <c r="M608" i="5"/>
  <c r="K688" i="5"/>
  <c r="J689" i="5"/>
  <c r="J691" i="5" s="1"/>
  <c r="N711" i="5"/>
  <c r="C458" i="5"/>
  <c r="O458" i="5"/>
  <c r="D466" i="5"/>
  <c r="F590" i="5"/>
  <c r="O417" i="6"/>
  <c r="C125" i="6"/>
  <c r="O429" i="6" s="1"/>
  <c r="L417" i="6"/>
  <c r="O125" i="6"/>
  <c r="L429" i="6" s="1"/>
  <c r="I417" i="6"/>
  <c r="AA125" i="6"/>
  <c r="I429" i="6" s="1"/>
  <c r="F417" i="6"/>
  <c r="AM125" i="6"/>
  <c r="F429" i="6" s="1"/>
  <c r="C417" i="6"/>
  <c r="AY125" i="6"/>
  <c r="C429" i="6" s="1"/>
  <c r="D458" i="5"/>
  <c r="O504" i="5"/>
  <c r="H509" i="5"/>
  <c r="H549" i="5" s="1"/>
  <c r="D511" i="5"/>
  <c r="M521" i="5"/>
  <c r="L529" i="5"/>
  <c r="K537" i="5"/>
  <c r="G590" i="5"/>
  <c r="D597" i="5"/>
  <c r="G680" i="5"/>
  <c r="F681" i="5"/>
  <c r="F683" i="5" s="1"/>
  <c r="K701" i="5"/>
  <c r="K703" i="5" s="1"/>
  <c r="L700" i="5"/>
  <c r="L418" i="6"/>
  <c r="N125" i="6"/>
  <c r="L430" i="6" s="1"/>
  <c r="I418" i="6"/>
  <c r="Z125" i="6"/>
  <c r="I430" i="6" s="1"/>
  <c r="AL125" i="6"/>
  <c r="F430" i="6" s="1"/>
  <c r="F418" i="6"/>
  <c r="AX125" i="6"/>
  <c r="C430" i="6" s="1"/>
  <c r="C418" i="6"/>
  <c r="C505" i="5"/>
  <c r="O505" i="5"/>
  <c r="H590" i="5"/>
  <c r="E597" i="5"/>
  <c r="D603" i="5"/>
  <c r="BE125" i="6"/>
  <c r="E581" i="5"/>
  <c r="L632" i="5"/>
  <c r="L590" i="5"/>
  <c r="L589" i="5"/>
  <c r="L649" i="5"/>
  <c r="L634" i="5"/>
  <c r="F597" i="5"/>
  <c r="H644" i="5"/>
  <c r="H643" i="5"/>
  <c r="H645" i="5" s="1"/>
  <c r="D521" i="5"/>
  <c r="M590" i="5"/>
  <c r="G597" i="5"/>
  <c r="F603" i="5"/>
  <c r="N417" i="6"/>
  <c r="G125" i="6"/>
  <c r="N429" i="6" s="1"/>
  <c r="K417" i="6"/>
  <c r="S125" i="6"/>
  <c r="K429" i="6" s="1"/>
  <c r="H417" i="6"/>
  <c r="AE125" i="6"/>
  <c r="H429" i="6" s="1"/>
  <c r="E417" i="6"/>
  <c r="AQ125" i="6"/>
  <c r="E429" i="6" s="1"/>
  <c r="L608" i="5"/>
  <c r="O652" i="5"/>
  <c r="M658" i="5"/>
  <c r="G691" i="5"/>
  <c r="J695" i="5"/>
  <c r="O713" i="5"/>
  <c r="O714" i="5" s="1"/>
  <c r="H123" i="6"/>
  <c r="E672" i="5"/>
  <c r="C675" i="5"/>
  <c r="D677" i="5"/>
  <c r="E676" i="5"/>
  <c r="I687" i="5"/>
  <c r="N709" i="5"/>
  <c r="O426" i="6"/>
  <c r="O427" i="6" s="1"/>
  <c r="O424" i="6"/>
  <c r="K544" i="6"/>
  <c r="K545" i="6" s="1"/>
  <c r="H544" i="6"/>
  <c r="H545" i="6" s="1"/>
  <c r="E544" i="6"/>
  <c r="E545" i="6" s="1"/>
  <c r="B544" i="6"/>
  <c r="B545" i="6" s="1"/>
  <c r="J420" i="6"/>
  <c r="J421" i="6" s="1"/>
  <c r="T125" i="6"/>
  <c r="J432" i="6" s="1"/>
  <c r="G420" i="6"/>
  <c r="G421" i="6" s="1"/>
  <c r="AF125" i="6"/>
  <c r="G432" i="6" s="1"/>
  <c r="D420" i="6"/>
  <c r="D421" i="6" s="1"/>
  <c r="AR125" i="6"/>
  <c r="D432" i="6" s="1"/>
  <c r="I419" i="6"/>
  <c r="Y125" i="6"/>
  <c r="I431" i="6" s="1"/>
  <c r="AW125" i="6"/>
  <c r="C431" i="6" s="1"/>
  <c r="C419" i="6"/>
  <c r="E125" i="6"/>
  <c r="N431" i="6" s="1"/>
  <c r="AC125" i="6"/>
  <c r="H431" i="6" s="1"/>
  <c r="BA125" i="6"/>
  <c r="B431" i="6" s="1"/>
  <c r="N544" i="6"/>
  <c r="N545" i="6" s="1"/>
  <c r="B658" i="5"/>
  <c r="N658" i="5"/>
  <c r="H685" i="5"/>
  <c r="H687" i="5" s="1"/>
  <c r="I691" i="5"/>
  <c r="K707" i="5"/>
  <c r="BC125" i="6"/>
  <c r="B429" i="6" s="1"/>
  <c r="D608" i="5"/>
  <c r="O654" i="5"/>
  <c r="L123" i="6"/>
  <c r="X123" i="6"/>
  <c r="AJ123" i="6"/>
  <c r="AV123" i="6"/>
  <c r="I689" i="5"/>
  <c r="O716" i="5"/>
  <c r="J125" i="6"/>
  <c r="M430" i="6" s="1"/>
  <c r="AH125" i="6"/>
  <c r="G430" i="6" s="1"/>
  <c r="M544" i="6"/>
  <c r="J544" i="6"/>
  <c r="J545" i="6" s="1"/>
  <c r="G544" i="6"/>
  <c r="G545" i="6" s="1"/>
  <c r="D544" i="6"/>
  <c r="D545" i="6" s="1"/>
  <c r="M636" i="6"/>
  <c r="M637" i="6"/>
  <c r="K696" i="5"/>
  <c r="N704" i="5"/>
  <c r="E681" i="5"/>
  <c r="E683" i="5" s="1"/>
  <c r="O717" i="5"/>
  <c r="N420" i="6"/>
  <c r="N421" i="6" s="1"/>
  <c r="D125" i="6"/>
  <c r="N432" i="6" s="1"/>
  <c r="K420" i="6"/>
  <c r="K421" i="6" s="1"/>
  <c r="P125" i="6"/>
  <c r="K432" i="6" s="1"/>
  <c r="H420" i="6"/>
  <c r="H421" i="6" s="1"/>
  <c r="AB125" i="6"/>
  <c r="H432" i="6" s="1"/>
  <c r="E420" i="6"/>
  <c r="E421" i="6" s="1"/>
  <c r="AN125" i="6"/>
  <c r="E432" i="6" s="1"/>
  <c r="B420" i="6"/>
  <c r="B421" i="6" s="1"/>
  <c r="AZ125" i="6"/>
  <c r="B432" i="6" s="1"/>
  <c r="M125" i="6"/>
  <c r="L431" i="6" s="1"/>
  <c r="L419" i="6"/>
  <c r="AK125" i="6"/>
  <c r="F431" i="6" s="1"/>
  <c r="F419" i="6"/>
  <c r="Q125" i="6"/>
  <c r="K431" i="6" s="1"/>
  <c r="AO125" i="6"/>
  <c r="E431" i="6" s="1"/>
  <c r="C636" i="6"/>
  <c r="C637" i="6"/>
  <c r="O636" i="6"/>
  <c r="O637" i="6"/>
  <c r="M707" i="5"/>
  <c r="L544" i="6"/>
  <c r="L545" i="6" s="1"/>
  <c r="F545" i="6"/>
  <c r="C544" i="6"/>
  <c r="D636" i="6"/>
  <c r="D637" i="6"/>
  <c r="D379" i="6"/>
  <c r="K692" i="5"/>
  <c r="H695" i="5"/>
  <c r="M713" i="5"/>
  <c r="M715" i="5" s="1"/>
  <c r="F123" i="6"/>
  <c r="R123" i="6"/>
  <c r="AD123" i="6"/>
  <c r="AP123" i="6"/>
  <c r="BB123" i="6"/>
  <c r="BH125" i="6"/>
  <c r="E637" i="6"/>
  <c r="E636" i="6"/>
  <c r="E379" i="6"/>
  <c r="C379" i="6"/>
  <c r="D679" i="5"/>
  <c r="I695" i="5"/>
  <c r="L705" i="5"/>
  <c r="L707" i="5" s="1"/>
  <c r="BI125" i="6"/>
  <c r="V125" i="6"/>
  <c r="J430" i="6" s="1"/>
  <c r="AT125" i="6"/>
  <c r="D430" i="6" s="1"/>
  <c r="O544" i="6"/>
  <c r="O545" i="6" s="1"/>
  <c r="J636" i="6"/>
  <c r="J637" i="6"/>
  <c r="L391" i="6"/>
  <c r="F445" i="6"/>
  <c r="F452" i="6"/>
  <c r="F439" i="6"/>
  <c r="G445" i="6"/>
  <c r="H642" i="6"/>
  <c r="H597" i="6"/>
  <c r="H511" i="6"/>
  <c r="H466" i="6"/>
  <c r="F548" i="6"/>
  <c r="D642" i="6"/>
  <c r="D511" i="6"/>
  <c r="D466" i="6"/>
  <c r="B550" i="6"/>
  <c r="N550" i="6"/>
  <c r="H643" i="6"/>
  <c r="H644" i="6"/>
  <c r="H505" i="6"/>
  <c r="H504" i="6"/>
  <c r="G521" i="6"/>
  <c r="G522" i="6"/>
  <c r="I530" i="6"/>
  <c r="I529" i="6"/>
  <c r="L538" i="6"/>
  <c r="L537" i="6"/>
  <c r="K636" i="6"/>
  <c r="K637" i="6"/>
  <c r="I642" i="6"/>
  <c r="I511" i="6"/>
  <c r="I466" i="6"/>
  <c r="G548" i="6"/>
  <c r="E549" i="6"/>
  <c r="C550" i="6"/>
  <c r="O573" i="6"/>
  <c r="O558" i="6"/>
  <c r="K643" i="6"/>
  <c r="K644" i="6"/>
  <c r="K505" i="6"/>
  <c r="K504" i="6"/>
  <c r="F522" i="6"/>
  <c r="L529" i="6"/>
  <c r="M538" i="6"/>
  <c r="M537" i="6"/>
  <c r="L636" i="6"/>
  <c r="L637" i="6"/>
  <c r="J379" i="6"/>
  <c r="H452" i="6"/>
  <c r="H458" i="6"/>
  <c r="H445" i="6"/>
  <c r="N415" i="6"/>
  <c r="J658" i="6"/>
  <c r="J642" i="6"/>
  <c r="J511" i="6"/>
  <c r="J466" i="6"/>
  <c r="H548" i="6"/>
  <c r="F549" i="6"/>
  <c r="D550" i="6"/>
  <c r="L644" i="6"/>
  <c r="L643" i="6"/>
  <c r="L505" i="6"/>
  <c r="L504" i="6"/>
  <c r="I522" i="6"/>
  <c r="I521" i="6"/>
  <c r="L530" i="6"/>
  <c r="K530" i="6"/>
  <c r="K529" i="6"/>
  <c r="G530" i="6"/>
  <c r="G529" i="6"/>
  <c r="B537" i="6"/>
  <c r="N538" i="6"/>
  <c r="N537" i="6"/>
  <c r="I458" i="6"/>
  <c r="I452" i="6"/>
  <c r="K409" i="6"/>
  <c r="H439" i="6"/>
  <c r="K547" i="6"/>
  <c r="I548" i="6"/>
  <c r="G549" i="6"/>
  <c r="E550" i="6"/>
  <c r="K522" i="6"/>
  <c r="J522" i="6"/>
  <c r="J521" i="6"/>
  <c r="C538" i="6"/>
  <c r="D568" i="6"/>
  <c r="N568" i="6"/>
  <c r="F361" i="6"/>
  <c r="B637" i="6"/>
  <c r="B636" i="6"/>
  <c r="N637" i="6"/>
  <c r="N636" i="6"/>
  <c r="L379" i="6"/>
  <c r="J458" i="6"/>
  <c r="J452" i="6"/>
  <c r="L547" i="6"/>
  <c r="J548" i="6"/>
  <c r="H549" i="6"/>
  <c r="F550" i="6"/>
  <c r="L512" i="6"/>
  <c r="J644" i="6"/>
  <c r="J643" i="6"/>
  <c r="J645" i="6" s="1"/>
  <c r="J505" i="6"/>
  <c r="J504" i="6"/>
  <c r="M521" i="6"/>
  <c r="M530" i="6"/>
  <c r="M529" i="6"/>
  <c r="C568" i="6"/>
  <c r="O568" i="6"/>
  <c r="M568" i="6"/>
  <c r="K568" i="6"/>
  <c r="J439" i="6"/>
  <c r="I445" i="6"/>
  <c r="K452" i="6"/>
  <c r="M547" i="6"/>
  <c r="K548" i="6"/>
  <c r="I549" i="6"/>
  <c r="G550" i="6"/>
  <c r="M522" i="6"/>
  <c r="L522" i="6"/>
  <c r="L521" i="6"/>
  <c r="H522" i="6"/>
  <c r="H521" i="6"/>
  <c r="B529" i="6"/>
  <c r="J530" i="6"/>
  <c r="J529" i="6"/>
  <c r="E538" i="6"/>
  <c r="E537" i="6"/>
  <c r="J445" i="6"/>
  <c r="L452" i="6"/>
  <c r="B547" i="6"/>
  <c r="N547" i="6"/>
  <c r="L548" i="6"/>
  <c r="J549" i="6"/>
  <c r="H550" i="6"/>
  <c r="C530" i="6"/>
  <c r="C529" i="6"/>
  <c r="O530" i="6"/>
  <c r="O529" i="6"/>
  <c r="L439" i="6"/>
  <c r="K445" i="6"/>
  <c r="M452" i="6"/>
  <c r="C547" i="6"/>
  <c r="O547" i="6"/>
  <c r="M548" i="6"/>
  <c r="K642" i="6"/>
  <c r="K466" i="6"/>
  <c r="K521" i="6"/>
  <c r="K511" i="6"/>
  <c r="I550" i="6"/>
  <c r="E643" i="6"/>
  <c r="E645" i="6" s="1"/>
  <c r="E644" i="6"/>
  <c r="E505" i="6"/>
  <c r="E504" i="6"/>
  <c r="D530" i="6"/>
  <c r="D529" i="6"/>
  <c r="G538" i="6"/>
  <c r="G537" i="6"/>
  <c r="O538" i="6"/>
  <c r="O537" i="6"/>
  <c r="F636" i="6"/>
  <c r="F637" i="6"/>
  <c r="M439" i="6"/>
  <c r="L445" i="6"/>
  <c r="B452" i="6"/>
  <c r="N452" i="6"/>
  <c r="D547" i="6"/>
  <c r="B548" i="6"/>
  <c r="N548" i="6"/>
  <c r="L549" i="6"/>
  <c r="J550" i="6"/>
  <c r="D643" i="6"/>
  <c r="D505" i="6"/>
  <c r="D504" i="6"/>
  <c r="D644" i="6"/>
  <c r="N644" i="6"/>
  <c r="N643" i="6"/>
  <c r="N645" i="6" s="1"/>
  <c r="N505" i="6"/>
  <c r="N504" i="6"/>
  <c r="C522" i="6"/>
  <c r="H537" i="6"/>
  <c r="H538" i="6"/>
  <c r="I568" i="6"/>
  <c r="G637" i="6"/>
  <c r="G636" i="6"/>
  <c r="G415" i="6"/>
  <c r="G644" i="6"/>
  <c r="G643" i="6"/>
  <c r="G505" i="6"/>
  <c r="G504" i="6"/>
  <c r="C643" i="6"/>
  <c r="C644" i="6"/>
  <c r="C505" i="6"/>
  <c r="C504" i="6"/>
  <c r="O644" i="6"/>
  <c r="O643" i="6"/>
  <c r="O505" i="6"/>
  <c r="O504" i="6"/>
  <c r="D522" i="6"/>
  <c r="D521" i="6"/>
  <c r="N522" i="6"/>
  <c r="N521" i="6"/>
  <c r="F530" i="6"/>
  <c r="N530" i="6"/>
  <c r="N529" i="6"/>
  <c r="I538" i="6"/>
  <c r="I537" i="6"/>
  <c r="L361" i="6"/>
  <c r="H636" i="6"/>
  <c r="H637" i="6"/>
  <c r="F379" i="6"/>
  <c r="D439" i="6"/>
  <c r="D445" i="6"/>
  <c r="C439" i="6"/>
  <c r="O439" i="6"/>
  <c r="B445" i="6"/>
  <c r="N445" i="6"/>
  <c r="D452" i="6"/>
  <c r="F547" i="6"/>
  <c r="D548" i="6"/>
  <c r="B549" i="6"/>
  <c r="N549" i="6"/>
  <c r="L550" i="6"/>
  <c r="E522" i="6"/>
  <c r="E521" i="6"/>
  <c r="O522" i="6"/>
  <c r="O521" i="6"/>
  <c r="E530" i="6"/>
  <c r="E529" i="6"/>
  <c r="D538" i="6"/>
  <c r="D537" i="6"/>
  <c r="F649" i="6"/>
  <c r="F634" i="6"/>
  <c r="F632" i="6"/>
  <c r="F590" i="6"/>
  <c r="I636" i="6"/>
  <c r="I637" i="6"/>
  <c r="K391" i="6"/>
  <c r="E445" i="6"/>
  <c r="E458" i="6"/>
  <c r="I415" i="6"/>
  <c r="E439" i="6"/>
  <c r="C445" i="6"/>
  <c r="O445" i="6"/>
  <c r="E452" i="6"/>
  <c r="G547" i="6"/>
  <c r="E642" i="6"/>
  <c r="E597" i="6"/>
  <c r="E511" i="6"/>
  <c r="E466" i="6"/>
  <c r="C549" i="6"/>
  <c r="O597" i="6"/>
  <c r="O642" i="6"/>
  <c r="O511" i="6"/>
  <c r="O466" i="6"/>
  <c r="M550" i="6"/>
  <c r="I643" i="6"/>
  <c r="I644" i="6"/>
  <c r="I504" i="6"/>
  <c r="I505" i="6"/>
  <c r="H530" i="6"/>
  <c r="H529" i="6"/>
  <c r="K538" i="6"/>
  <c r="K537" i="6"/>
  <c r="J568" i="6"/>
  <c r="H568" i="6"/>
  <c r="M465" i="6"/>
  <c r="L466" i="6"/>
  <c r="E508" i="6"/>
  <c r="E548" i="6" s="1"/>
  <c r="O509" i="6"/>
  <c r="O549" i="6" s="1"/>
  <c r="F597" i="6"/>
  <c r="F658" i="6"/>
  <c r="B597" i="6"/>
  <c r="N642" i="6"/>
  <c r="N597" i="6"/>
  <c r="M643" i="6"/>
  <c r="M644" i="6"/>
  <c r="H507" i="6"/>
  <c r="H547" i="6" s="1"/>
  <c r="D509" i="6"/>
  <c r="D549" i="6" s="1"/>
  <c r="L568" i="6"/>
  <c r="D649" i="6"/>
  <c r="D603" i="6"/>
  <c r="D634" i="6"/>
  <c r="D632" i="6"/>
  <c r="D590" i="6"/>
  <c r="N649" i="6"/>
  <c r="N632" i="6"/>
  <c r="N634" i="6"/>
  <c r="N589" i="6"/>
  <c r="N603" i="6"/>
  <c r="O590" i="6"/>
  <c r="G597" i="6"/>
  <c r="I608" i="6"/>
  <c r="I603" i="6"/>
  <c r="M458" i="6"/>
  <c r="C465" i="6"/>
  <c r="N466" i="6"/>
  <c r="I507" i="6"/>
  <c r="I547" i="6" s="1"/>
  <c r="E649" i="6"/>
  <c r="E603" i="6"/>
  <c r="E590" i="6"/>
  <c r="E589" i="6"/>
  <c r="C632" i="6"/>
  <c r="C589" i="6"/>
  <c r="C649" i="6"/>
  <c r="C634" i="6"/>
  <c r="O632" i="6"/>
  <c r="O634" i="6"/>
  <c r="O589" i="6"/>
  <c r="O649" i="6"/>
  <c r="B458" i="6"/>
  <c r="N458" i="6"/>
  <c r="M504" i="6"/>
  <c r="J507" i="6"/>
  <c r="J547" i="6" s="1"/>
  <c r="B511" i="6"/>
  <c r="N511" i="6"/>
  <c r="B567" i="6"/>
  <c r="B568" i="6" s="1"/>
  <c r="N581" i="6"/>
  <c r="I597" i="6"/>
  <c r="C458" i="6"/>
  <c r="O458" i="6"/>
  <c r="M505" i="6"/>
  <c r="E581" i="6"/>
  <c r="G649" i="6"/>
  <c r="G634" i="6"/>
  <c r="G632" i="6"/>
  <c r="G590" i="6"/>
  <c r="J597" i="6"/>
  <c r="L608" i="6"/>
  <c r="E632" i="6"/>
  <c r="D458" i="6"/>
  <c r="F465" i="6"/>
  <c r="F529" i="6" s="1"/>
  <c r="K597" i="6"/>
  <c r="P655" i="6"/>
  <c r="G642" i="6"/>
  <c r="G658" i="6"/>
  <c r="F643" i="6"/>
  <c r="F644" i="6"/>
  <c r="J536" i="6"/>
  <c r="E568" i="6"/>
  <c r="E634" i="6"/>
  <c r="F458" i="6"/>
  <c r="G466" i="6"/>
  <c r="M597" i="6"/>
  <c r="C603" i="6"/>
  <c r="O603" i="6"/>
  <c r="G458" i="6"/>
  <c r="K509" i="6"/>
  <c r="K549" i="6" s="1"/>
  <c r="G511" i="6"/>
  <c r="K588" i="6"/>
  <c r="I634" i="6"/>
  <c r="I632" i="6"/>
  <c r="I589" i="6"/>
  <c r="I649" i="6"/>
  <c r="G603" i="6"/>
  <c r="B658" i="6"/>
  <c r="N658" i="6"/>
  <c r="M711" i="6"/>
  <c r="L711" i="6"/>
  <c r="N407" i="7"/>
  <c r="N408" i="7" s="1"/>
  <c r="D118" i="7"/>
  <c r="N419" i="7" s="1"/>
  <c r="F505" i="6"/>
  <c r="L588" i="6"/>
  <c r="L603" i="6" s="1"/>
  <c r="J588" i="6"/>
  <c r="H588" i="6"/>
  <c r="H603" i="6" s="1"/>
  <c r="D589" i="6"/>
  <c r="N406" i="7"/>
  <c r="E118" i="7"/>
  <c r="N418" i="7" s="1"/>
  <c r="O404" i="7"/>
  <c r="C118" i="7"/>
  <c r="O416" i="7" s="1"/>
  <c r="E547" i="6"/>
  <c r="C548" i="6"/>
  <c r="O548" i="6"/>
  <c r="M549" i="6"/>
  <c r="K550" i="6"/>
  <c r="M588" i="6"/>
  <c r="G589" i="6"/>
  <c r="D597" i="6"/>
  <c r="L605" i="6"/>
  <c r="J606" i="6"/>
  <c r="H607" i="6"/>
  <c r="F603" i="6"/>
  <c r="D658" i="6"/>
  <c r="G680" i="6"/>
  <c r="F681" i="6"/>
  <c r="L642" i="6"/>
  <c r="L597" i="6"/>
  <c r="L658" i="6"/>
  <c r="L581" i="6"/>
  <c r="B649" i="6"/>
  <c r="B589" i="6"/>
  <c r="B632" i="6"/>
  <c r="B634" i="6"/>
  <c r="C590" i="6"/>
  <c r="E658" i="6"/>
  <c r="G687" i="6"/>
  <c r="O413" i="7"/>
  <c r="O414" i="7" s="1"/>
  <c r="O411" i="7"/>
  <c r="B602" i="7"/>
  <c r="B609" i="7" s="1"/>
  <c r="B439" i="7"/>
  <c r="N602" i="7"/>
  <c r="N609" i="7" s="1"/>
  <c r="N439" i="7"/>
  <c r="G676" i="6"/>
  <c r="F683" i="6"/>
  <c r="H688" i="6"/>
  <c r="G689" i="6"/>
  <c r="G691" i="6" s="1"/>
  <c r="AK118" i="7"/>
  <c r="AW118" i="7"/>
  <c r="M608" i="6"/>
  <c r="K658" i="6"/>
  <c r="C675" i="6"/>
  <c r="H685" i="6"/>
  <c r="H687" i="6" s="1"/>
  <c r="M696" i="6"/>
  <c r="J701" i="6"/>
  <c r="J703" i="6" s="1"/>
  <c r="K700" i="6"/>
  <c r="M704" i="6"/>
  <c r="M709" i="6"/>
  <c r="N708" i="6"/>
  <c r="B116" i="7"/>
  <c r="N116" i="7"/>
  <c r="N118" i="7" s="1"/>
  <c r="Z116" i="7"/>
  <c r="Z118" i="7" s="1"/>
  <c r="AL116" i="7"/>
  <c r="AL118" i="7" s="1"/>
  <c r="L121" i="7"/>
  <c r="AJ121" i="7"/>
  <c r="C498" i="7"/>
  <c r="M658" i="6"/>
  <c r="O377" i="7"/>
  <c r="O378" i="7" s="1"/>
  <c r="O375" i="7"/>
  <c r="D675" i="6"/>
  <c r="E681" i="6"/>
  <c r="E683" i="6" s="1"/>
  <c r="O491" i="7"/>
  <c r="O490" i="7"/>
  <c r="O497" i="7"/>
  <c r="K697" i="6"/>
  <c r="K699" i="6" s="1"/>
  <c r="K705" i="6"/>
  <c r="K707" i="6" s="1"/>
  <c r="N405" i="7"/>
  <c r="F118" i="7"/>
  <c r="N417" i="7" s="1"/>
  <c r="R118" i="7"/>
  <c r="AD118" i="7"/>
  <c r="AP118" i="7"/>
  <c r="BB118" i="7"/>
  <c r="F463" i="7"/>
  <c r="F608" i="6"/>
  <c r="F687" i="6"/>
  <c r="N717" i="6"/>
  <c r="N719" i="6" s="1"/>
  <c r="G116" i="7"/>
  <c r="S116" i="7"/>
  <c r="S118" i="7" s="1"/>
  <c r="AE116" i="7"/>
  <c r="AE118" i="7" s="1"/>
  <c r="AQ116" i="7"/>
  <c r="AQ118" i="7" s="1"/>
  <c r="BC116" i="7"/>
  <c r="BC118" i="7" s="1"/>
  <c r="I693" i="6"/>
  <c r="I695" i="6" s="1"/>
  <c r="J692" i="6"/>
  <c r="H116" i="7"/>
  <c r="T116" i="7"/>
  <c r="T118" i="7" s="1"/>
  <c r="AF116" i="7"/>
  <c r="AF118" i="7" s="1"/>
  <c r="AR116" i="7"/>
  <c r="AR118" i="7" s="1"/>
  <c r="BD116" i="7"/>
  <c r="BD118" i="7" s="1"/>
  <c r="K684" i="6"/>
  <c r="J685" i="6"/>
  <c r="I687" i="6"/>
  <c r="I455" i="7"/>
  <c r="C456" i="7"/>
  <c r="C455" i="7"/>
  <c r="I658" i="6"/>
  <c r="J687" i="6"/>
  <c r="J446" i="7"/>
  <c r="J611" i="7" s="1"/>
  <c r="J493" i="7"/>
  <c r="D446" i="7"/>
  <c r="D496" i="7"/>
  <c r="B611" i="7"/>
  <c r="B497" i="7"/>
  <c r="B498" i="7" s="1"/>
  <c r="I506" i="7"/>
  <c r="H658" i="6"/>
  <c r="E672" i="6"/>
  <c r="K118" i="7"/>
  <c r="W118" i="7"/>
  <c r="AI118" i="7"/>
  <c r="AU118" i="7"/>
  <c r="BK118" i="7"/>
  <c r="K560" i="7"/>
  <c r="K447" i="7"/>
  <c r="K497" i="7"/>
  <c r="I448" i="7"/>
  <c r="I497" i="7"/>
  <c r="E611" i="7"/>
  <c r="E448" i="7"/>
  <c r="E447" i="7"/>
  <c r="E497" i="7"/>
  <c r="J507" i="7"/>
  <c r="F507" i="7"/>
  <c r="D506" i="7"/>
  <c r="D507" i="7"/>
  <c r="L560" i="7"/>
  <c r="L497" i="7"/>
  <c r="L448" i="7"/>
  <c r="L447" i="7"/>
  <c r="N611" i="7"/>
  <c r="N497" i="7"/>
  <c r="J455" i="7"/>
  <c r="D456" i="7"/>
  <c r="D455" i="7"/>
  <c r="B456" i="7"/>
  <c r="H463" i="7"/>
  <c r="N463" i="7"/>
  <c r="K507" i="7"/>
  <c r="E507" i="7"/>
  <c r="E506" i="7"/>
  <c r="L390" i="7"/>
  <c r="L426" i="7"/>
  <c r="K455" i="7"/>
  <c r="M455" i="7"/>
  <c r="I463" i="7"/>
  <c r="G464" i="7"/>
  <c r="G463" i="7"/>
  <c r="C464" i="7"/>
  <c r="C463" i="7"/>
  <c r="I491" i="7"/>
  <c r="L507" i="7"/>
  <c r="L506" i="7"/>
  <c r="N507" i="7"/>
  <c r="E530" i="7"/>
  <c r="E531" i="7"/>
  <c r="O531" i="7"/>
  <c r="O530" i="7"/>
  <c r="H598" i="7"/>
  <c r="H599" i="7"/>
  <c r="H420" i="7"/>
  <c r="M426" i="7"/>
  <c r="L456" i="7"/>
  <c r="J463" i="7"/>
  <c r="L464" i="7"/>
  <c r="L463" i="7"/>
  <c r="C537" i="7"/>
  <c r="C538" i="7" s="1"/>
  <c r="C513" i="7"/>
  <c r="J489" i="7"/>
  <c r="D490" i="7"/>
  <c r="F531" i="7"/>
  <c r="L396" i="7"/>
  <c r="I598" i="7"/>
  <c r="I420" i="7"/>
  <c r="O456" i="7"/>
  <c r="M464" i="7"/>
  <c r="K533" i="7"/>
  <c r="K482" i="7"/>
  <c r="K522" i="7" s="1"/>
  <c r="K509" i="7"/>
  <c r="I534" i="7"/>
  <c r="I510" i="7"/>
  <c r="G535" i="7"/>
  <c r="G511" i="7"/>
  <c r="G482" i="7"/>
  <c r="E536" i="7"/>
  <c r="E512" i="7"/>
  <c r="E482" i="7"/>
  <c r="K491" i="7"/>
  <c r="K490" i="7"/>
  <c r="E491" i="7"/>
  <c r="N712" i="6"/>
  <c r="L455" i="7"/>
  <c r="O513" i="7"/>
  <c r="L489" i="7"/>
  <c r="L493" i="7"/>
  <c r="H489" i="7"/>
  <c r="H495" i="7"/>
  <c r="F489" i="7"/>
  <c r="F496" i="7"/>
  <c r="C490" i="7"/>
  <c r="M661" i="7"/>
  <c r="M663" i="7" s="1"/>
  <c r="N660" i="7"/>
  <c r="M490" i="7"/>
  <c r="L408" i="7"/>
  <c r="L378" i="7"/>
  <c r="L414" i="7"/>
  <c r="L384" i="7"/>
  <c r="I464" i="7"/>
  <c r="B491" i="7"/>
  <c r="G522" i="7"/>
  <c r="D607" i="7"/>
  <c r="D610" i="7"/>
  <c r="K121" i="7"/>
  <c r="W121" i="7"/>
  <c r="AI121" i="7"/>
  <c r="AU121" i="7"/>
  <c r="E454" i="7"/>
  <c r="E560" i="7" s="1"/>
  <c r="F456" i="7"/>
  <c r="F455" i="7"/>
  <c r="D462" i="7"/>
  <c r="C470" i="7"/>
  <c r="N491" i="7"/>
  <c r="N490" i="7"/>
  <c r="G507" i="7"/>
  <c r="G506" i="7"/>
  <c r="M121" i="7"/>
  <c r="Y121" i="7"/>
  <c r="AK121" i="7"/>
  <c r="AW121" i="7"/>
  <c r="M390" i="7"/>
  <c r="G454" i="7"/>
  <c r="E464" i="7"/>
  <c r="E463" i="7"/>
  <c r="H505" i="7"/>
  <c r="J523" i="7"/>
  <c r="G598" i="7"/>
  <c r="G599" i="7"/>
  <c r="K439" i="7"/>
  <c r="M446" i="7"/>
  <c r="J533" i="7"/>
  <c r="H534" i="7"/>
  <c r="F535" i="7"/>
  <c r="D536" i="7"/>
  <c r="B482" i="7"/>
  <c r="B464" i="7" s="1"/>
  <c r="N482" i="7"/>
  <c r="N456" i="7" s="1"/>
  <c r="J511" i="7"/>
  <c r="I512" i="7"/>
  <c r="F521" i="7"/>
  <c r="G523" i="7" s="1"/>
  <c r="D530" i="7"/>
  <c r="D531" i="7"/>
  <c r="B530" i="7"/>
  <c r="L551" i="7"/>
  <c r="L599" i="7" s="1"/>
  <c r="E552" i="7"/>
  <c r="F566" i="7"/>
  <c r="C560" i="7"/>
  <c r="L533" i="7"/>
  <c r="J534" i="7"/>
  <c r="H535" i="7"/>
  <c r="F536" i="7"/>
  <c r="C507" i="7"/>
  <c r="O507" i="7"/>
  <c r="H523" i="7"/>
  <c r="B603" i="7"/>
  <c r="B552" i="7"/>
  <c r="B566" i="7"/>
  <c r="B596" i="7"/>
  <c r="E603" i="7"/>
  <c r="G632" i="7"/>
  <c r="F633" i="7"/>
  <c r="F635" i="7" s="1"/>
  <c r="C447" i="7"/>
  <c r="O447" i="7"/>
  <c r="N455" i="7"/>
  <c r="M463" i="7"/>
  <c r="M533" i="7"/>
  <c r="M509" i="7"/>
  <c r="K534" i="7"/>
  <c r="K510" i="7"/>
  <c r="I535" i="7"/>
  <c r="I511" i="7"/>
  <c r="G536" i="7"/>
  <c r="G512" i="7"/>
  <c r="D483" i="7"/>
  <c r="E490" i="7"/>
  <c r="O506" i="7"/>
  <c r="B509" i="7"/>
  <c r="G531" i="7"/>
  <c r="C552" i="7"/>
  <c r="C596" i="7"/>
  <c r="C603" i="7"/>
  <c r="C553" i="7"/>
  <c r="M603" i="7"/>
  <c r="M553" i="7"/>
  <c r="M552" i="7"/>
  <c r="M566" i="7"/>
  <c r="M595" i="7"/>
  <c r="K595" i="7"/>
  <c r="K603" i="7"/>
  <c r="K552" i="7"/>
  <c r="K596" i="7"/>
  <c r="I647" i="7"/>
  <c r="L663" i="7"/>
  <c r="C439" i="7"/>
  <c r="O439" i="7"/>
  <c r="O455" i="7"/>
  <c r="F482" i="7"/>
  <c r="F530" i="7" s="1"/>
  <c r="C506" i="7"/>
  <c r="I523" i="7"/>
  <c r="I522" i="7"/>
  <c r="D596" i="7"/>
  <c r="D595" i="7"/>
  <c r="D552" i="7"/>
  <c r="N603" i="7"/>
  <c r="N553" i="7"/>
  <c r="N552" i="7"/>
  <c r="N566" i="7"/>
  <c r="N596" i="7"/>
  <c r="J571" i="7"/>
  <c r="J566" i="7"/>
  <c r="I611" i="7"/>
  <c r="J640" i="7"/>
  <c r="I641" i="7"/>
  <c r="I643" i="7" s="1"/>
  <c r="K648" i="7"/>
  <c r="J649" i="7"/>
  <c r="J651" i="7" s="1"/>
  <c r="L598" i="7"/>
  <c r="J420" i="7"/>
  <c r="D439" i="7"/>
  <c r="F446" i="7"/>
  <c r="F611" i="7" s="1"/>
  <c r="C448" i="7"/>
  <c r="O448" i="7"/>
  <c r="O463" i="7"/>
  <c r="B511" i="7"/>
  <c r="N512" i="7"/>
  <c r="K523" i="7"/>
  <c r="O544" i="7"/>
  <c r="E566" i="7"/>
  <c r="E596" i="7"/>
  <c r="E595" i="7"/>
  <c r="O552" i="7"/>
  <c r="O596" i="7"/>
  <c r="O603" i="7"/>
  <c r="O553" i="7"/>
  <c r="I560" i="7"/>
  <c r="K566" i="7"/>
  <c r="K571" i="7"/>
  <c r="K420" i="7"/>
  <c r="E439" i="7"/>
  <c r="G446" i="7"/>
  <c r="H482" i="7"/>
  <c r="D510" i="7"/>
  <c r="L521" i="7"/>
  <c r="J529" i="7"/>
  <c r="H531" i="7"/>
  <c r="F596" i="7"/>
  <c r="F595" i="7"/>
  <c r="F603" i="7"/>
  <c r="F553" i="7"/>
  <c r="M596" i="7"/>
  <c r="K611" i="7"/>
  <c r="F629" i="7"/>
  <c r="G628" i="7"/>
  <c r="B599" i="7"/>
  <c r="B598" i="7"/>
  <c r="L420" i="7"/>
  <c r="F439" i="7"/>
  <c r="H446" i="7"/>
  <c r="H611" i="7" s="1"/>
  <c r="E533" i="7"/>
  <c r="C534" i="7"/>
  <c r="O534" i="7"/>
  <c r="M535" i="7"/>
  <c r="K536" i="7"/>
  <c r="I482" i="7"/>
  <c r="F509" i="7"/>
  <c r="M521" i="7"/>
  <c r="K529" i="7"/>
  <c r="I531" i="7"/>
  <c r="I530" i="7"/>
  <c r="J598" i="7"/>
  <c r="L611" i="7"/>
  <c r="O656" i="7"/>
  <c r="N657" i="7"/>
  <c r="N658" i="7" s="1"/>
  <c r="C599" i="7"/>
  <c r="C598" i="7"/>
  <c r="J482" i="7"/>
  <c r="J464" i="7" s="1"/>
  <c r="D512" i="7"/>
  <c r="B521" i="7"/>
  <c r="K598" i="7"/>
  <c r="B390" i="7"/>
  <c r="D599" i="7"/>
  <c r="D598" i="7"/>
  <c r="B420" i="7"/>
  <c r="D426" i="7"/>
  <c r="G533" i="7"/>
  <c r="E534" i="7"/>
  <c r="C535" i="7"/>
  <c r="O535" i="7"/>
  <c r="F511" i="7"/>
  <c r="D513" i="7"/>
  <c r="C521" i="7"/>
  <c r="G530" i="7"/>
  <c r="I544" i="7"/>
  <c r="I551" i="7"/>
  <c r="C566" i="7"/>
  <c r="O566" i="7"/>
  <c r="H636" i="7"/>
  <c r="G637" i="7"/>
  <c r="G639" i="7" s="1"/>
  <c r="E599" i="7"/>
  <c r="E598" i="7"/>
  <c r="C420" i="7"/>
  <c r="I439" i="7"/>
  <c r="H533" i="7"/>
  <c r="F534" i="7"/>
  <c r="D535" i="7"/>
  <c r="B536" i="7"/>
  <c r="L482" i="7"/>
  <c r="H510" i="7"/>
  <c r="F512" i="7"/>
  <c r="D521" i="7"/>
  <c r="N521" i="7"/>
  <c r="J544" i="7"/>
  <c r="J551" i="7"/>
  <c r="G596" i="7"/>
  <c r="G595" i="7"/>
  <c r="G603" i="7"/>
  <c r="G553" i="7"/>
  <c r="B560" i="7"/>
  <c r="N560" i="7"/>
  <c r="J568" i="7"/>
  <c r="H569" i="7"/>
  <c r="F570" i="7"/>
  <c r="D566" i="7"/>
  <c r="C611" i="7"/>
  <c r="J644" i="7"/>
  <c r="I645" i="7"/>
  <c r="F599" i="7"/>
  <c r="F598" i="7"/>
  <c r="J439" i="7"/>
  <c r="I533" i="7"/>
  <c r="G534" i="7"/>
  <c r="E535" i="7"/>
  <c r="C536" i="7"/>
  <c r="O536" i="7"/>
  <c r="M482" i="7"/>
  <c r="M506" i="7" s="1"/>
  <c r="J509" i="7"/>
  <c r="H511" i="7"/>
  <c r="H512" i="7"/>
  <c r="E521" i="7"/>
  <c r="O521" i="7"/>
  <c r="C529" i="7"/>
  <c r="M529" i="7"/>
  <c r="H596" i="7"/>
  <c r="H595" i="7"/>
  <c r="H603" i="7"/>
  <c r="H553" i="7"/>
  <c r="L652" i="7"/>
  <c r="K653" i="7"/>
  <c r="K655" i="7" s="1"/>
  <c r="G566" i="7"/>
  <c r="O606" i="7"/>
  <c r="D631" i="7"/>
  <c r="E633" i="7"/>
  <c r="E635" i="7" s="1"/>
  <c r="C571" i="7"/>
  <c r="O571" i="7"/>
  <c r="E631" i="7"/>
  <c r="O657" i="7"/>
  <c r="O658" i="7" s="1"/>
  <c r="N664" i="7"/>
  <c r="O668" i="7"/>
  <c r="D571" i="7"/>
  <c r="F631" i="7"/>
  <c r="O608" i="7"/>
  <c r="O611" i="7" s="1"/>
  <c r="D624" i="7"/>
  <c r="K659" i="7"/>
  <c r="O669" i="7"/>
  <c r="O670" i="7" s="1"/>
  <c r="L659" i="7"/>
  <c r="O609" i="7"/>
  <c r="G643" i="7"/>
  <c r="M659" i="7"/>
  <c r="N659" i="7"/>
  <c r="N671" i="7"/>
  <c r="C627" i="7"/>
  <c r="G649" i="11" l="1"/>
  <c r="K538" i="11"/>
  <c r="G568" i="11"/>
  <c r="J521" i="11"/>
  <c r="G589" i="11"/>
  <c r="F431" i="11"/>
  <c r="H544" i="11"/>
  <c r="I530" i="11"/>
  <c r="M538" i="11"/>
  <c r="G544" i="11"/>
  <c r="H505" i="11"/>
  <c r="L429" i="11"/>
  <c r="K545" i="11"/>
  <c r="K430" i="11"/>
  <c r="J537" i="11"/>
  <c r="F530" i="11"/>
  <c r="I589" i="11"/>
  <c r="H590" i="11"/>
  <c r="G597" i="11"/>
  <c r="N529" i="11"/>
  <c r="D431" i="11"/>
  <c r="N432" i="11"/>
  <c r="G430" i="11"/>
  <c r="M431" i="11"/>
  <c r="I537" i="11"/>
  <c r="E529" i="11"/>
  <c r="K429" i="11"/>
  <c r="C431" i="11"/>
  <c r="D429" i="11"/>
  <c r="D432" i="11"/>
  <c r="D433" i="11" s="1"/>
  <c r="D505" i="11"/>
  <c r="B658" i="11"/>
  <c r="D417" i="11"/>
  <c r="G432" i="11"/>
  <c r="G433" i="11" s="1"/>
  <c r="B431" i="11"/>
  <c r="B432" i="11"/>
  <c r="B433" i="11" s="1"/>
  <c r="P655" i="11"/>
  <c r="M665" i="11" s="1"/>
  <c r="R655" i="11"/>
  <c r="R665" i="11" s="1"/>
  <c r="O557" i="11"/>
  <c r="O572" i="11"/>
  <c r="N603" i="11"/>
  <c r="L597" i="11"/>
  <c r="N590" i="11"/>
  <c r="J643" i="11"/>
  <c r="N538" i="11"/>
  <c r="G537" i="11"/>
  <c r="C505" i="11"/>
  <c r="L642" i="11"/>
  <c r="I545" i="11"/>
  <c r="O568" i="11"/>
  <c r="I634" i="11"/>
  <c r="O590" i="11"/>
  <c r="N632" i="11"/>
  <c r="F568" i="11"/>
  <c r="F597" i="11"/>
  <c r="J644" i="11"/>
  <c r="K537" i="11"/>
  <c r="C643" i="11"/>
  <c r="M522" i="11"/>
  <c r="K504" i="11"/>
  <c r="L544" i="11"/>
  <c r="L545" i="11" s="1"/>
  <c r="J589" i="11"/>
  <c r="F522" i="11"/>
  <c r="H530" i="11"/>
  <c r="M504" i="11"/>
  <c r="J590" i="11"/>
  <c r="D603" i="11"/>
  <c r="D634" i="11"/>
  <c r="N522" i="11"/>
  <c r="J550" i="11"/>
  <c r="K505" i="11"/>
  <c r="J511" i="11"/>
  <c r="K513" i="11" s="1"/>
  <c r="G632" i="11"/>
  <c r="D649" i="11"/>
  <c r="D656" i="11" s="1"/>
  <c r="J658" i="11"/>
  <c r="I529" i="11"/>
  <c r="N505" i="11"/>
  <c r="D589" i="11"/>
  <c r="D549" i="11"/>
  <c r="D572" i="11" s="1"/>
  <c r="H538" i="11"/>
  <c r="D521" i="11"/>
  <c r="C521" i="11"/>
  <c r="I505" i="11"/>
  <c r="C522" i="11"/>
  <c r="I521" i="11"/>
  <c r="M550" i="11"/>
  <c r="M558" i="11" s="1"/>
  <c r="L537" i="11"/>
  <c r="C658" i="11"/>
  <c r="I522" i="11"/>
  <c r="J538" i="11"/>
  <c r="G643" i="11"/>
  <c r="I568" i="11"/>
  <c r="L511" i="11"/>
  <c r="L513" i="11" s="1"/>
  <c r="L529" i="11"/>
  <c r="L521" i="11"/>
  <c r="N634" i="11"/>
  <c r="J505" i="11"/>
  <c r="C538" i="11"/>
  <c r="L466" i="11"/>
  <c r="G603" i="11"/>
  <c r="L568" i="11"/>
  <c r="E530" i="11"/>
  <c r="K431" i="11"/>
  <c r="F430" i="11"/>
  <c r="J429" i="11"/>
  <c r="K432" i="11"/>
  <c r="O429" i="11"/>
  <c r="I431" i="11"/>
  <c r="N431" i="11"/>
  <c r="M429" i="11"/>
  <c r="L431" i="11"/>
  <c r="J432" i="11"/>
  <c r="D430" i="11"/>
  <c r="C429" i="11"/>
  <c r="M432" i="11"/>
  <c r="M639" i="11" s="1"/>
  <c r="E429" i="11"/>
  <c r="H430" i="11"/>
  <c r="E431" i="11"/>
  <c r="E432" i="11"/>
  <c r="E433" i="11" s="1"/>
  <c r="I429" i="11"/>
  <c r="L432" i="11"/>
  <c r="G429" i="11"/>
  <c r="I645" i="11"/>
  <c r="H429" i="11"/>
  <c r="H431" i="11"/>
  <c r="H432" i="11"/>
  <c r="H433" i="11" s="1"/>
  <c r="C430" i="11"/>
  <c r="C432" i="11"/>
  <c r="C640" i="11" s="1"/>
  <c r="O719" i="11"/>
  <c r="J597" i="11"/>
  <c r="G522" i="11"/>
  <c r="M568" i="11"/>
  <c r="H504" i="11"/>
  <c r="G530" i="11"/>
  <c r="M466" i="11"/>
  <c r="M521" i="11"/>
  <c r="J529" i="11"/>
  <c r="E504" i="11"/>
  <c r="G529" i="11"/>
  <c r="M511" i="11"/>
  <c r="M512" i="11" s="1"/>
  <c r="D568" i="11"/>
  <c r="E568" i="11"/>
  <c r="M658" i="11"/>
  <c r="M537" i="11"/>
  <c r="H466" i="11"/>
  <c r="M642" i="11"/>
  <c r="M645" i="11" s="1"/>
  <c r="I466" i="11"/>
  <c r="H545" i="11"/>
  <c r="H511" i="11"/>
  <c r="I513" i="11" s="1"/>
  <c r="H568" i="11"/>
  <c r="J568" i="11"/>
  <c r="H589" i="11"/>
  <c r="M597" i="11"/>
  <c r="H642" i="11"/>
  <c r="H645" i="11" s="1"/>
  <c r="H521" i="11"/>
  <c r="H537" i="11"/>
  <c r="O589" i="11"/>
  <c r="E537" i="11"/>
  <c r="H529" i="11"/>
  <c r="J545" i="11"/>
  <c r="O658" i="11"/>
  <c r="M545" i="11"/>
  <c r="J645" i="11"/>
  <c r="L645" i="11"/>
  <c r="I653" i="11"/>
  <c r="I656" i="11"/>
  <c r="I650" i="11"/>
  <c r="C632" i="11"/>
  <c r="C590" i="11"/>
  <c r="C589" i="11"/>
  <c r="C649" i="11"/>
  <c r="C634" i="11"/>
  <c r="N709" i="11"/>
  <c r="N711" i="11" s="1"/>
  <c r="O708" i="11"/>
  <c r="O709" i="11" s="1"/>
  <c r="H570" i="11"/>
  <c r="H555" i="11"/>
  <c r="N557" i="11"/>
  <c r="N572" i="11"/>
  <c r="C571" i="11"/>
  <c r="C556" i="11"/>
  <c r="J557" i="11"/>
  <c r="J572" i="11"/>
  <c r="E573" i="11"/>
  <c r="E558" i="11"/>
  <c r="B640" i="11"/>
  <c r="B639" i="11"/>
  <c r="J640" i="11"/>
  <c r="J639" i="11"/>
  <c r="J433" i="11"/>
  <c r="E590" i="11"/>
  <c r="E589" i="11"/>
  <c r="E649" i="11"/>
  <c r="F650" i="11" s="1"/>
  <c r="E603" i="11"/>
  <c r="E634" i="11"/>
  <c r="E632" i="11"/>
  <c r="L634" i="11"/>
  <c r="L632" i="11"/>
  <c r="L590" i="11"/>
  <c r="L589" i="11"/>
  <c r="L649" i="11"/>
  <c r="M650" i="11" s="1"/>
  <c r="L603" i="11"/>
  <c r="N642" i="11"/>
  <c r="N645" i="11" s="1"/>
  <c r="N597" i="11"/>
  <c r="N511" i="11"/>
  <c r="N466" i="11"/>
  <c r="B557" i="11"/>
  <c r="B572" i="11"/>
  <c r="E570" i="11"/>
  <c r="E555" i="11"/>
  <c r="K551" i="11"/>
  <c r="K512" i="11"/>
  <c r="L556" i="11"/>
  <c r="L571" i="11"/>
  <c r="G572" i="11"/>
  <c r="G557" i="11"/>
  <c r="K571" i="11"/>
  <c r="K556" i="11"/>
  <c r="D673" i="11"/>
  <c r="D675" i="11" s="1"/>
  <c r="E672" i="11"/>
  <c r="J653" i="11"/>
  <c r="J656" i="11"/>
  <c r="J650" i="11"/>
  <c r="K572" i="11"/>
  <c r="K557" i="11"/>
  <c r="L570" i="11"/>
  <c r="L555" i="11"/>
  <c r="I570" i="11"/>
  <c r="I555" i="11"/>
  <c r="B551" i="11"/>
  <c r="B512" i="11"/>
  <c r="D571" i="11"/>
  <c r="D556" i="11"/>
  <c r="B529" i="11"/>
  <c r="N555" i="11"/>
  <c r="N570" i="11"/>
  <c r="G573" i="11"/>
  <c r="G558" i="11"/>
  <c r="I571" i="11"/>
  <c r="I556" i="11"/>
  <c r="F639" i="11"/>
  <c r="F640" i="11"/>
  <c r="F433" i="11"/>
  <c r="M640" i="11"/>
  <c r="N658" i="11"/>
  <c r="H653" i="11"/>
  <c r="H656" i="11"/>
  <c r="H650" i="11"/>
  <c r="C603" i="11"/>
  <c r="M571" i="11"/>
  <c r="M556" i="11"/>
  <c r="F658" i="11"/>
  <c r="F642" i="11"/>
  <c r="F645" i="11" s="1"/>
  <c r="F511" i="11"/>
  <c r="F466" i="11"/>
  <c r="D597" i="11"/>
  <c r="D658" i="11"/>
  <c r="D642" i="11"/>
  <c r="D645" i="11" s="1"/>
  <c r="D511" i="11"/>
  <c r="D466" i="11"/>
  <c r="O642" i="11"/>
  <c r="O645" i="11" s="1"/>
  <c r="O597" i="11"/>
  <c r="O521" i="11"/>
  <c r="O511" i="11"/>
  <c r="O466" i="11"/>
  <c r="N558" i="11"/>
  <c r="N573" i="11"/>
  <c r="F555" i="11"/>
  <c r="F570" i="11"/>
  <c r="D529" i="11"/>
  <c r="J573" i="11"/>
  <c r="J558" i="11"/>
  <c r="B555" i="11"/>
  <c r="B570" i="11"/>
  <c r="N504" i="11"/>
  <c r="N568" i="11"/>
  <c r="K570" i="11"/>
  <c r="K555" i="11"/>
  <c r="C558" i="11"/>
  <c r="C573" i="11"/>
  <c r="O432" i="11"/>
  <c r="O430" i="11"/>
  <c r="G656" i="11"/>
  <c r="G650" i="11"/>
  <c r="G653" i="11"/>
  <c r="D590" i="11"/>
  <c r="C642" i="11"/>
  <c r="C597" i="11"/>
  <c r="C511" i="11"/>
  <c r="C466" i="11"/>
  <c r="B558" i="11"/>
  <c r="B573" i="11"/>
  <c r="L557" i="11"/>
  <c r="L572" i="11"/>
  <c r="M513" i="11"/>
  <c r="M551" i="11"/>
  <c r="E557" i="11"/>
  <c r="E572" i="11"/>
  <c r="K653" i="11"/>
  <c r="K656" i="11"/>
  <c r="K650" i="11"/>
  <c r="K693" i="11"/>
  <c r="K695" i="11" s="1"/>
  <c r="L692" i="11"/>
  <c r="D557" i="11"/>
  <c r="N571" i="11"/>
  <c r="N556" i="11"/>
  <c r="B568" i="11"/>
  <c r="G571" i="11"/>
  <c r="G556" i="11"/>
  <c r="I640" i="11"/>
  <c r="I639" i="11"/>
  <c r="I433" i="11"/>
  <c r="N713" i="11"/>
  <c r="N715" i="11" s="1"/>
  <c r="O712" i="11"/>
  <c r="O713" i="11" s="1"/>
  <c r="J513" i="11"/>
  <c r="J551" i="11"/>
  <c r="J512" i="11"/>
  <c r="M653" i="11"/>
  <c r="M656" i="11"/>
  <c r="F556" i="11"/>
  <c r="F571" i="11"/>
  <c r="B571" i="11"/>
  <c r="B556" i="11"/>
  <c r="D558" i="11"/>
  <c r="D573" i="11"/>
  <c r="L640" i="11"/>
  <c r="L639" i="11"/>
  <c r="L433" i="11"/>
  <c r="M704" i="11"/>
  <c r="L705" i="11"/>
  <c r="L707" i="11" s="1"/>
  <c r="K697" i="11"/>
  <c r="K699" i="11" s="1"/>
  <c r="L696" i="11"/>
  <c r="F656" i="11"/>
  <c r="F653" i="11"/>
  <c r="N521" i="11"/>
  <c r="C557" i="11"/>
  <c r="C572" i="11"/>
  <c r="F521" i="11"/>
  <c r="D555" i="11"/>
  <c r="D570" i="11"/>
  <c r="O570" i="11"/>
  <c r="O555" i="11"/>
  <c r="D504" i="11"/>
  <c r="B504" i="11"/>
  <c r="I572" i="11"/>
  <c r="I557" i="11"/>
  <c r="F572" i="11"/>
  <c r="F557" i="11"/>
  <c r="I551" i="11"/>
  <c r="I512" i="11"/>
  <c r="C545" i="11"/>
  <c r="K640" i="11"/>
  <c r="K639" i="11"/>
  <c r="K433" i="11"/>
  <c r="F589" i="11"/>
  <c r="G642" i="11"/>
  <c r="G511" i="11"/>
  <c r="G466" i="11"/>
  <c r="B632" i="11"/>
  <c r="B589" i="11"/>
  <c r="B649" i="11"/>
  <c r="B634" i="11"/>
  <c r="M590" i="11"/>
  <c r="L688" i="11"/>
  <c r="K689" i="11"/>
  <c r="K691" i="11" s="1"/>
  <c r="H551" i="11"/>
  <c r="E556" i="11"/>
  <c r="E571" i="11"/>
  <c r="C570" i="11"/>
  <c r="C555" i="11"/>
  <c r="F537" i="11"/>
  <c r="F573" i="11"/>
  <c r="F558" i="11"/>
  <c r="H571" i="11"/>
  <c r="H556" i="11"/>
  <c r="M570" i="11"/>
  <c r="M555" i="11"/>
  <c r="F545" i="11"/>
  <c r="D545" i="11"/>
  <c r="B545" i="11"/>
  <c r="F677" i="11"/>
  <c r="F679" i="11" s="1"/>
  <c r="G676" i="11"/>
  <c r="L701" i="11"/>
  <c r="L703" i="11" s="1"/>
  <c r="M700" i="11"/>
  <c r="F590" i="11"/>
  <c r="O653" i="11"/>
  <c r="O650" i="11"/>
  <c r="O663" i="11" s="1"/>
  <c r="N653" i="11"/>
  <c r="N656" i="11"/>
  <c r="N650" i="11"/>
  <c r="E597" i="11"/>
  <c r="E658" i="11"/>
  <c r="E642" i="11"/>
  <c r="E645" i="11" s="1"/>
  <c r="E511" i="11"/>
  <c r="E466" i="11"/>
  <c r="B521" i="11"/>
  <c r="G555" i="11"/>
  <c r="G570" i="11"/>
  <c r="B537" i="11"/>
  <c r="O504" i="11"/>
  <c r="K573" i="11"/>
  <c r="K558" i="11"/>
  <c r="F529" i="11"/>
  <c r="O537" i="11"/>
  <c r="C504" i="11"/>
  <c r="H557" i="11"/>
  <c r="H572" i="11"/>
  <c r="J570" i="11"/>
  <c r="J555" i="11"/>
  <c r="N640" i="11"/>
  <c r="N639" i="11"/>
  <c r="N433" i="11"/>
  <c r="G545" i="11"/>
  <c r="D640" i="11"/>
  <c r="D639" i="11"/>
  <c r="E545" i="11"/>
  <c r="I684" i="11"/>
  <c r="H685" i="11"/>
  <c r="H687" i="11" s="1"/>
  <c r="N537" i="11"/>
  <c r="N589" i="11"/>
  <c r="M572" i="11"/>
  <c r="M557" i="11"/>
  <c r="J571" i="11"/>
  <c r="J556" i="11"/>
  <c r="G640" i="11"/>
  <c r="G639" i="11"/>
  <c r="B597" i="11"/>
  <c r="H681" i="11"/>
  <c r="H683" i="11" s="1"/>
  <c r="I680" i="11"/>
  <c r="C568" i="11"/>
  <c r="L573" i="11"/>
  <c r="L558" i="11"/>
  <c r="O571" i="11"/>
  <c r="O556" i="11"/>
  <c r="I573" i="11"/>
  <c r="I558" i="11"/>
  <c r="C537" i="11"/>
  <c r="H558" i="11"/>
  <c r="H573" i="11"/>
  <c r="L551" i="11"/>
  <c r="K645" i="11"/>
  <c r="O545" i="11"/>
  <c r="P655" i="5"/>
  <c r="O665" i="5" s="1"/>
  <c r="R655" i="5"/>
  <c r="R665" i="5" s="1"/>
  <c r="O723" i="10"/>
  <c r="P690" i="8"/>
  <c r="P691" i="8"/>
  <c r="P702" i="8"/>
  <c r="P703" i="8"/>
  <c r="P714" i="8"/>
  <c r="P715" i="8"/>
  <c r="P559" i="8"/>
  <c r="P574" i="8"/>
  <c r="P552" i="8"/>
  <c r="P553" i="8"/>
  <c r="P682" i="8"/>
  <c r="P683" i="8"/>
  <c r="P687" i="8"/>
  <c r="P686" i="8"/>
  <c r="P694" i="8"/>
  <c r="P695" i="8"/>
  <c r="P699" i="8"/>
  <c r="P698" i="8"/>
  <c r="P653" i="8"/>
  <c r="P706" i="8"/>
  <c r="P707" i="8"/>
  <c r="P711" i="8"/>
  <c r="P710" i="8"/>
  <c r="P718" i="8"/>
  <c r="P719" i="8"/>
  <c r="P723" i="8"/>
  <c r="P722" i="8"/>
  <c r="P675" i="8"/>
  <c r="P674" i="8"/>
  <c r="P657" i="8"/>
  <c r="P658" i="8"/>
  <c r="G570" i="8"/>
  <c r="G555" i="8"/>
  <c r="F511" i="8"/>
  <c r="G665" i="8"/>
  <c r="G670" i="8" s="1"/>
  <c r="E537" i="8"/>
  <c r="N568" i="8"/>
  <c r="I589" i="8"/>
  <c r="F466" i="8"/>
  <c r="J640" i="8"/>
  <c r="J530" i="8"/>
  <c r="F521" i="8"/>
  <c r="J639" i="8"/>
  <c r="F640" i="8"/>
  <c r="H522" i="8"/>
  <c r="O572" i="8"/>
  <c r="O557" i="8"/>
  <c r="O570" i="8"/>
  <c r="O555" i="8"/>
  <c r="O544" i="8"/>
  <c r="O545" i="8" s="1"/>
  <c r="M658" i="8"/>
  <c r="O511" i="8"/>
  <c r="O466" i="8"/>
  <c r="O642" i="8"/>
  <c r="O597" i="8"/>
  <c r="O568" i="8"/>
  <c r="O658" i="8"/>
  <c r="H645" i="8"/>
  <c r="K530" i="8"/>
  <c r="C125" i="8"/>
  <c r="O418" i="8"/>
  <c r="L590" i="8"/>
  <c r="O653" i="8"/>
  <c r="O650" i="8"/>
  <c r="O663" i="8" s="1"/>
  <c r="O703" i="8"/>
  <c r="K658" i="8"/>
  <c r="L545" i="8"/>
  <c r="G522" i="8"/>
  <c r="O719" i="8"/>
  <c r="O504" i="8"/>
  <c r="J529" i="8"/>
  <c r="O589" i="8"/>
  <c r="C545" i="8"/>
  <c r="O529" i="8"/>
  <c r="O590" i="8"/>
  <c r="O645" i="8"/>
  <c r="L529" i="8"/>
  <c r="L530" i="8"/>
  <c r="K545" i="8"/>
  <c r="D125" i="8"/>
  <c r="D521" i="8"/>
  <c r="E545" i="8"/>
  <c r="C530" i="8"/>
  <c r="O548" i="8"/>
  <c r="O715" i="8"/>
  <c r="O537" i="8"/>
  <c r="O432" i="8"/>
  <c r="O431" i="8"/>
  <c r="O711" i="8"/>
  <c r="I558" i="8"/>
  <c r="K571" i="8"/>
  <c r="N589" i="8"/>
  <c r="P722" i="10"/>
  <c r="P663" i="10"/>
  <c r="P718" i="10"/>
  <c r="P719" i="10"/>
  <c r="P658" i="10"/>
  <c r="C658" i="10"/>
  <c r="G658" i="10"/>
  <c r="G642" i="10"/>
  <c r="G511" i="10"/>
  <c r="G466" i="10"/>
  <c r="G589" i="10"/>
  <c r="N713" i="10"/>
  <c r="N715" i="10" s="1"/>
  <c r="O712" i="10"/>
  <c r="B653" i="10"/>
  <c r="B656" i="10"/>
  <c r="B512" i="10"/>
  <c r="B551" i="10"/>
  <c r="N645" i="10"/>
  <c r="H521" i="10"/>
  <c r="J642" i="10"/>
  <c r="J645" i="10" s="1"/>
  <c r="J597" i="10"/>
  <c r="J466" i="10"/>
  <c r="J511" i="10"/>
  <c r="E645" i="10"/>
  <c r="J570" i="10"/>
  <c r="J555" i="10"/>
  <c r="J653" i="10"/>
  <c r="J656" i="10"/>
  <c r="J650" i="10"/>
  <c r="H645" i="10"/>
  <c r="I653" i="10"/>
  <c r="I656" i="10"/>
  <c r="I650" i="10"/>
  <c r="G645" i="10"/>
  <c r="F650" i="10"/>
  <c r="F653" i="10"/>
  <c r="F656" i="10"/>
  <c r="D529" i="10"/>
  <c r="I466" i="10"/>
  <c r="F521" i="10"/>
  <c r="J688" i="10"/>
  <c r="I689" i="10"/>
  <c r="I691" i="10" s="1"/>
  <c r="I684" i="10"/>
  <c r="H685" i="10"/>
  <c r="H687" i="10" s="1"/>
  <c r="E653" i="10"/>
  <c r="E656" i="10"/>
  <c r="K663" i="10"/>
  <c r="O708" i="10"/>
  <c r="N709" i="10"/>
  <c r="N711" i="10" s="1"/>
  <c r="F504" i="10"/>
  <c r="Q655" i="10"/>
  <c r="H568" i="10"/>
  <c r="D504" i="10"/>
  <c r="F545" i="10"/>
  <c r="G650" i="10"/>
  <c r="G653" i="10"/>
  <c r="G656" i="10"/>
  <c r="L701" i="10"/>
  <c r="L703" i="10" s="1"/>
  <c r="M700" i="10"/>
  <c r="K645" i="10"/>
  <c r="H545" i="10"/>
  <c r="G545" i="10"/>
  <c r="O537" i="10"/>
  <c r="O504" i="10"/>
  <c r="G522" i="10"/>
  <c r="G521" i="10"/>
  <c r="O717" i="10"/>
  <c r="E642" i="10"/>
  <c r="E511" i="10"/>
  <c r="E466" i="10"/>
  <c r="E597" i="10"/>
  <c r="E658" i="10"/>
  <c r="P521" i="10"/>
  <c r="G537" i="10"/>
  <c r="D645" i="10"/>
  <c r="P589" i="10"/>
  <c r="M705" i="10"/>
  <c r="M707" i="10" s="1"/>
  <c r="N704" i="10"/>
  <c r="H642" i="10"/>
  <c r="H511" i="10"/>
  <c r="I513" i="10" s="1"/>
  <c r="H466" i="10"/>
  <c r="F681" i="10"/>
  <c r="F683" i="10" s="1"/>
  <c r="G680" i="10"/>
  <c r="C590" i="10"/>
  <c r="C632" i="10"/>
  <c r="C649" i="10"/>
  <c r="C634" i="10"/>
  <c r="C589" i="10"/>
  <c r="H658" i="10"/>
  <c r="F597" i="10"/>
  <c r="L634" i="10"/>
  <c r="L590" i="10"/>
  <c r="L589" i="10"/>
  <c r="L632" i="10"/>
  <c r="L603" i="10"/>
  <c r="L649" i="10"/>
  <c r="P597" i="10"/>
  <c r="I645" i="10"/>
  <c r="L513" i="10"/>
  <c r="L512" i="10"/>
  <c r="L551" i="10"/>
  <c r="E545" i="10"/>
  <c r="P545" i="10"/>
  <c r="C568" i="10"/>
  <c r="F658" i="10"/>
  <c r="F642" i="10"/>
  <c r="F645" i="10" s="1"/>
  <c r="F511" i="10"/>
  <c r="F466" i="10"/>
  <c r="M590" i="10"/>
  <c r="M589" i="10"/>
  <c r="M632" i="10"/>
  <c r="M649" i="10"/>
  <c r="M634" i="10"/>
  <c r="N590" i="10"/>
  <c r="G677" i="10"/>
  <c r="G679" i="10" s="1"/>
  <c r="H676" i="10"/>
  <c r="G529" i="10"/>
  <c r="D545" i="10"/>
  <c r="C545" i="10"/>
  <c r="L645" i="10"/>
  <c r="K570" i="10"/>
  <c r="K555" i="10"/>
  <c r="C504" i="10"/>
  <c r="E537" i="10"/>
  <c r="O658" i="10"/>
  <c r="P723" i="10"/>
  <c r="O656" i="10"/>
  <c r="O663" i="10" s="1"/>
  <c r="O650" i="10"/>
  <c r="O653" i="10"/>
  <c r="E673" i="10"/>
  <c r="E675" i="10" s="1"/>
  <c r="F672" i="10"/>
  <c r="N653" i="10"/>
  <c r="N656" i="10"/>
  <c r="N663" i="10" s="1"/>
  <c r="N650" i="10"/>
  <c r="L570" i="10"/>
  <c r="L555" i="10"/>
  <c r="O642" i="10"/>
  <c r="O645" i="10" s="1"/>
  <c r="O597" i="10"/>
  <c r="O511" i="10"/>
  <c r="O466" i="10"/>
  <c r="M642" i="10"/>
  <c r="M645" i="10" s="1"/>
  <c r="M511" i="10"/>
  <c r="M597" i="10"/>
  <c r="M466" i="10"/>
  <c r="J522" i="10"/>
  <c r="J521" i="10"/>
  <c r="C505" i="10"/>
  <c r="K513" i="10"/>
  <c r="K512" i="10"/>
  <c r="K551" i="10"/>
  <c r="P650" i="10"/>
  <c r="P653" i="10"/>
  <c r="I693" i="10"/>
  <c r="I695" i="10" s="1"/>
  <c r="J692" i="10"/>
  <c r="D632" i="10"/>
  <c r="D649" i="10"/>
  <c r="E650" i="10" s="1"/>
  <c r="D634" i="10"/>
  <c r="D590" i="10"/>
  <c r="D589" i="10"/>
  <c r="P642" i="10"/>
  <c r="P645" i="10" s="1"/>
  <c r="P511" i="10"/>
  <c r="P466" i="10"/>
  <c r="C642" i="10"/>
  <c r="C597" i="10"/>
  <c r="C511" i="10"/>
  <c r="C466" i="10"/>
  <c r="I512" i="10"/>
  <c r="I551" i="10"/>
  <c r="F529" i="10"/>
  <c r="C645" i="10"/>
  <c r="C529" i="10"/>
  <c r="L696" i="10"/>
  <c r="K697" i="10"/>
  <c r="K699" i="10" s="1"/>
  <c r="H650" i="10"/>
  <c r="H653" i="10"/>
  <c r="H656" i="10"/>
  <c r="H663" i="10" s="1"/>
  <c r="D642" i="10"/>
  <c r="D511" i="10"/>
  <c r="D466" i="10"/>
  <c r="G504" i="10"/>
  <c r="N512" i="10"/>
  <c r="N551" i="10"/>
  <c r="F589" i="10"/>
  <c r="P504" i="10"/>
  <c r="E529" i="10"/>
  <c r="D537" i="10"/>
  <c r="E504" i="10"/>
  <c r="P522" i="9"/>
  <c r="P570" i="9"/>
  <c r="M656" i="9"/>
  <c r="M653" i="9"/>
  <c r="G640" i="9"/>
  <c r="E640" i="9"/>
  <c r="O570" i="9"/>
  <c r="J538" i="9"/>
  <c r="P722" i="9"/>
  <c r="L466" i="9"/>
  <c r="E556" i="9"/>
  <c r="M545" i="9"/>
  <c r="B511" i="9"/>
  <c r="H597" i="9"/>
  <c r="G521" i="9"/>
  <c r="O545" i="9"/>
  <c r="I504" i="9"/>
  <c r="O719" i="9"/>
  <c r="P719" i="9"/>
  <c r="P644" i="9"/>
  <c r="P511" i="9"/>
  <c r="P643" i="9"/>
  <c r="P505" i="9"/>
  <c r="P504" i="9"/>
  <c r="C589" i="9"/>
  <c r="C643" i="9"/>
  <c r="D511" i="9"/>
  <c r="D551" i="9" s="1"/>
  <c r="L649" i="9"/>
  <c r="M650" i="9" s="1"/>
  <c r="M663" i="9" s="1"/>
  <c r="E677" i="9"/>
  <c r="E679" i="9" s="1"/>
  <c r="F676" i="9"/>
  <c r="D545" i="9"/>
  <c r="D597" i="9"/>
  <c r="D589" i="9"/>
  <c r="P653" i="9"/>
  <c r="P650" i="9"/>
  <c r="C632" i="9"/>
  <c r="I590" i="9"/>
  <c r="E555" i="9"/>
  <c r="D558" i="9"/>
  <c r="D642" i="9"/>
  <c r="N589" i="9"/>
  <c r="D590" i="9"/>
  <c r="M556" i="9"/>
  <c r="P656" i="9"/>
  <c r="M590" i="9"/>
  <c r="C634" i="9"/>
  <c r="M529" i="9"/>
  <c r="D504" i="9"/>
  <c r="N590" i="9"/>
  <c r="P658" i="9"/>
  <c r="C640" i="9"/>
  <c r="P665" i="9"/>
  <c r="P670" i="9" s="1"/>
  <c r="F658" i="9"/>
  <c r="I537" i="9"/>
  <c r="B573" i="9"/>
  <c r="D505" i="9"/>
  <c r="N632" i="9"/>
  <c r="C590" i="9"/>
  <c r="D658" i="9"/>
  <c r="I529" i="9"/>
  <c r="F545" i="9"/>
  <c r="N634" i="9"/>
  <c r="H685" i="9"/>
  <c r="H687" i="9" s="1"/>
  <c r="K658" i="9"/>
  <c r="K603" i="9"/>
  <c r="J537" i="9"/>
  <c r="D537" i="9"/>
  <c r="C644" i="9"/>
  <c r="K632" i="9"/>
  <c r="I597" i="9"/>
  <c r="D568" i="9"/>
  <c r="B521" i="9"/>
  <c r="L589" i="9"/>
  <c r="B649" i="9"/>
  <c r="M558" i="9"/>
  <c r="P723" i="9"/>
  <c r="K634" i="9"/>
  <c r="G529" i="9"/>
  <c r="N573" i="9"/>
  <c r="I640" i="9"/>
  <c r="B529" i="9"/>
  <c r="C466" i="9"/>
  <c r="N572" i="9"/>
  <c r="L590" i="9"/>
  <c r="B589" i="9"/>
  <c r="K649" i="9"/>
  <c r="H537" i="9"/>
  <c r="L632" i="9"/>
  <c r="B632" i="9"/>
  <c r="B640" i="9"/>
  <c r="L640" i="9"/>
  <c r="C504" i="9"/>
  <c r="N645" i="9"/>
  <c r="M572" i="9"/>
  <c r="M557" i="9"/>
  <c r="O653" i="9"/>
  <c r="O650" i="9"/>
  <c r="H568" i="9"/>
  <c r="D673" i="9"/>
  <c r="D675" i="9" s="1"/>
  <c r="E672" i="9"/>
  <c r="O571" i="9"/>
  <c r="O556" i="9"/>
  <c r="N713" i="9"/>
  <c r="N715" i="9" s="1"/>
  <c r="O712" i="9"/>
  <c r="G603" i="9"/>
  <c r="K571" i="9"/>
  <c r="K556" i="9"/>
  <c r="C551" i="9"/>
  <c r="C513" i="9"/>
  <c r="C512" i="9"/>
  <c r="M701" i="9"/>
  <c r="M703" i="9" s="1"/>
  <c r="N700" i="9"/>
  <c r="C571" i="9"/>
  <c r="C556" i="9"/>
  <c r="H573" i="9"/>
  <c r="H558" i="9"/>
  <c r="C530" i="9"/>
  <c r="C529" i="9"/>
  <c r="K597" i="9"/>
  <c r="K642" i="9"/>
  <c r="K645" i="9" s="1"/>
  <c r="K511" i="9"/>
  <c r="K568" i="9"/>
  <c r="K466" i="9"/>
  <c r="K529" i="9"/>
  <c r="K521" i="9"/>
  <c r="M537" i="9"/>
  <c r="K545" i="9"/>
  <c r="O704" i="9"/>
  <c r="N705" i="9"/>
  <c r="N707" i="9" s="1"/>
  <c r="J551" i="9"/>
  <c r="J512" i="9"/>
  <c r="J466" i="9"/>
  <c r="F632" i="9"/>
  <c r="F590" i="9"/>
  <c r="F649" i="9"/>
  <c r="F603" i="9"/>
  <c r="F634" i="9"/>
  <c r="F589" i="9"/>
  <c r="J572" i="9"/>
  <c r="J557" i="9"/>
  <c r="D522" i="9"/>
  <c r="D521" i="9"/>
  <c r="M570" i="9"/>
  <c r="M555" i="9"/>
  <c r="H545" i="9"/>
  <c r="H656" i="9"/>
  <c r="H653" i="9"/>
  <c r="H529" i="9"/>
  <c r="D645" i="9"/>
  <c r="O663" i="9"/>
  <c r="C653" i="9"/>
  <c r="C650" i="9"/>
  <c r="C656" i="9"/>
  <c r="K692" i="9"/>
  <c r="J693" i="9"/>
  <c r="J695" i="9" s="1"/>
  <c r="B572" i="9"/>
  <c r="B557" i="9"/>
  <c r="J688" i="9"/>
  <c r="I689" i="9"/>
  <c r="I691" i="9" s="1"/>
  <c r="L571" i="9"/>
  <c r="L556" i="9"/>
  <c r="M642" i="9"/>
  <c r="M645" i="9" s="1"/>
  <c r="M511" i="9"/>
  <c r="M466" i="9"/>
  <c r="M597" i="9"/>
  <c r="O645" i="9"/>
  <c r="J545" i="9"/>
  <c r="H589" i="9"/>
  <c r="J568" i="9"/>
  <c r="E530" i="9"/>
  <c r="E529" i="9"/>
  <c r="D556" i="9"/>
  <c r="D571" i="9"/>
  <c r="G642" i="9"/>
  <c r="G645" i="9" s="1"/>
  <c r="G511" i="9"/>
  <c r="G658" i="9"/>
  <c r="G466" i="9"/>
  <c r="G597" i="9"/>
  <c r="E632" i="9"/>
  <c r="E589" i="9"/>
  <c r="E649" i="9"/>
  <c r="E634" i="9"/>
  <c r="E590" i="9"/>
  <c r="N570" i="9"/>
  <c r="N555" i="9"/>
  <c r="K537" i="9"/>
  <c r="J645" i="9"/>
  <c r="B653" i="9"/>
  <c r="B656" i="9"/>
  <c r="F522" i="9"/>
  <c r="F521" i="9"/>
  <c r="H680" i="9"/>
  <c r="G681" i="9"/>
  <c r="G683" i="9" s="1"/>
  <c r="L665" i="9"/>
  <c r="L670" i="9" s="1"/>
  <c r="K665" i="9"/>
  <c r="K670" i="9" s="1"/>
  <c r="J665" i="9"/>
  <c r="J670" i="9" s="1"/>
  <c r="I665" i="9"/>
  <c r="I670" i="9" s="1"/>
  <c r="H665" i="9"/>
  <c r="H670" i="9" s="1"/>
  <c r="G665" i="9"/>
  <c r="G670" i="9" s="1"/>
  <c r="F665" i="9"/>
  <c r="F670" i="9" s="1"/>
  <c r="E665" i="9"/>
  <c r="E670" i="9" s="1"/>
  <c r="D665" i="9"/>
  <c r="D670" i="9" s="1"/>
  <c r="O665" i="9"/>
  <c r="O670" i="9" s="1"/>
  <c r="C665" i="9"/>
  <c r="C670" i="9" s="1"/>
  <c r="N665" i="9"/>
  <c r="N670" i="9" s="1"/>
  <c r="B665" i="9"/>
  <c r="B670" i="9" s="1"/>
  <c r="M665" i="9"/>
  <c r="M670" i="9" s="1"/>
  <c r="B570" i="9"/>
  <c r="B555" i="9"/>
  <c r="F643" i="9"/>
  <c r="F505" i="9"/>
  <c r="F504" i="9"/>
  <c r="F644" i="9"/>
  <c r="O574" i="9"/>
  <c r="O575" i="9" s="1"/>
  <c r="O559" i="9"/>
  <c r="O552" i="9"/>
  <c r="L570" i="9"/>
  <c r="L555" i="9"/>
  <c r="O723" i="9"/>
  <c r="C572" i="9"/>
  <c r="C557" i="9"/>
  <c r="G632" i="9"/>
  <c r="G590" i="9"/>
  <c r="G589" i="9"/>
  <c r="G649" i="9"/>
  <c r="H650" i="9" s="1"/>
  <c r="G634" i="9"/>
  <c r="N709" i="9"/>
  <c r="N711" i="9" s="1"/>
  <c r="O708" i="9"/>
  <c r="E644" i="9"/>
  <c r="E643" i="9"/>
  <c r="E505" i="9"/>
  <c r="E504" i="9"/>
  <c r="L512" i="9"/>
  <c r="L551" i="9"/>
  <c r="L513" i="9"/>
  <c r="H644" i="9"/>
  <c r="H643" i="9"/>
  <c r="H505" i="9"/>
  <c r="H504" i="9"/>
  <c r="O553" i="9"/>
  <c r="N513" i="9"/>
  <c r="N512" i="9"/>
  <c r="K656" i="9"/>
  <c r="K653" i="9"/>
  <c r="J590" i="9"/>
  <c r="J649" i="9"/>
  <c r="K650" i="9" s="1"/>
  <c r="J634" i="9"/>
  <c r="J632" i="9"/>
  <c r="J589" i="9"/>
  <c r="I642" i="9"/>
  <c r="I645" i="9" s="1"/>
  <c r="I511" i="9"/>
  <c r="I466" i="9"/>
  <c r="I545" i="9"/>
  <c r="K697" i="9"/>
  <c r="K699" i="9" s="1"/>
  <c r="L696" i="9"/>
  <c r="F642" i="9"/>
  <c r="F597" i="9"/>
  <c r="F511" i="9"/>
  <c r="F466" i="9"/>
  <c r="K590" i="9"/>
  <c r="L645" i="9"/>
  <c r="K504" i="9"/>
  <c r="G537" i="9"/>
  <c r="O658" i="9"/>
  <c r="O657" i="9"/>
  <c r="J684" i="9"/>
  <c r="I685" i="9"/>
  <c r="I687" i="9" s="1"/>
  <c r="G504" i="9"/>
  <c r="J529" i="9"/>
  <c r="G568" i="9"/>
  <c r="L653" i="9"/>
  <c r="L650" i="9"/>
  <c r="D653" i="9"/>
  <c r="D650" i="9"/>
  <c r="D656" i="9"/>
  <c r="D663" i="9" s="1"/>
  <c r="I568" i="9"/>
  <c r="I650" i="9"/>
  <c r="I656" i="9"/>
  <c r="I653" i="9"/>
  <c r="H658" i="9"/>
  <c r="H511" i="9"/>
  <c r="H466" i="9"/>
  <c r="H642" i="9"/>
  <c r="J640" i="9"/>
  <c r="G505" i="9"/>
  <c r="M504" i="9"/>
  <c r="E511" i="9"/>
  <c r="F537" i="9"/>
  <c r="N653" i="9"/>
  <c r="N650" i="9"/>
  <c r="N656" i="9"/>
  <c r="G511" i="8"/>
  <c r="H513" i="8" s="1"/>
  <c r="C597" i="8"/>
  <c r="G590" i="8"/>
  <c r="K537" i="8"/>
  <c r="G505" i="8"/>
  <c r="J537" i="8"/>
  <c r="G545" i="8"/>
  <c r="K572" i="8"/>
  <c r="D529" i="8"/>
  <c r="M570" i="8"/>
  <c r="L521" i="8"/>
  <c r="L555" i="8"/>
  <c r="I645" i="8"/>
  <c r="J658" i="8"/>
  <c r="G597" i="8"/>
  <c r="N521" i="8"/>
  <c r="F537" i="8"/>
  <c r="D537" i="8"/>
  <c r="M537" i="8"/>
  <c r="J504" i="8"/>
  <c r="F658" i="8"/>
  <c r="F545" i="8"/>
  <c r="N597" i="8"/>
  <c r="E529" i="8"/>
  <c r="M521" i="8"/>
  <c r="J505" i="8"/>
  <c r="F558" i="8"/>
  <c r="H521" i="8"/>
  <c r="I522" i="8"/>
  <c r="C568" i="8"/>
  <c r="E505" i="8"/>
  <c r="D504" i="8"/>
  <c r="K570" i="8"/>
  <c r="E589" i="8"/>
  <c r="K504" i="8"/>
  <c r="K568" i="8"/>
  <c r="K529" i="8"/>
  <c r="D505" i="8"/>
  <c r="D466" i="8"/>
  <c r="D643" i="8"/>
  <c r="D645" i="8" s="1"/>
  <c r="D511" i="8"/>
  <c r="D512" i="8" s="1"/>
  <c r="J521" i="8"/>
  <c r="G568" i="8"/>
  <c r="L125" i="8"/>
  <c r="M429" i="8" s="1"/>
  <c r="M417" i="8"/>
  <c r="J125" i="8"/>
  <c r="M431" i="8" s="1"/>
  <c r="M419" i="8"/>
  <c r="M704" i="8"/>
  <c r="O704" i="8" s="1"/>
  <c r="O705" i="8" s="1"/>
  <c r="L705" i="8"/>
  <c r="L707" i="8" s="1"/>
  <c r="D634" i="8"/>
  <c r="D632" i="8"/>
  <c r="D590" i="8"/>
  <c r="D589" i="8"/>
  <c r="D649" i="8"/>
  <c r="E650" i="8" s="1"/>
  <c r="D603" i="8"/>
  <c r="H680" i="8"/>
  <c r="G681" i="8"/>
  <c r="G683" i="8" s="1"/>
  <c r="N571" i="8"/>
  <c r="N556" i="8"/>
  <c r="L551" i="8"/>
  <c r="L512" i="8"/>
  <c r="J688" i="8"/>
  <c r="I689" i="8"/>
  <c r="I691" i="8" s="1"/>
  <c r="D570" i="8"/>
  <c r="D555" i="8"/>
  <c r="B568" i="8"/>
  <c r="B537" i="8"/>
  <c r="C504" i="8"/>
  <c r="N653" i="8"/>
  <c r="N650" i="8"/>
  <c r="N656" i="8"/>
  <c r="H555" i="8"/>
  <c r="H570" i="8"/>
  <c r="E570" i="8"/>
  <c r="E555" i="8"/>
  <c r="E645" i="8"/>
  <c r="E512" i="8"/>
  <c r="E551" i="8"/>
  <c r="E513" i="8"/>
  <c r="L645" i="8"/>
  <c r="N466" i="8"/>
  <c r="C653" i="8"/>
  <c r="C650" i="8"/>
  <c r="C656" i="8"/>
  <c r="K597" i="8"/>
  <c r="K642" i="8"/>
  <c r="K645" i="8" s="1"/>
  <c r="K511" i="8"/>
  <c r="L513" i="8" s="1"/>
  <c r="K466" i="8"/>
  <c r="J597" i="8"/>
  <c r="J642" i="8"/>
  <c r="J645" i="8" s="1"/>
  <c r="J568" i="8"/>
  <c r="J511" i="8"/>
  <c r="J466" i="8"/>
  <c r="C529" i="8"/>
  <c r="F551" i="8"/>
  <c r="F513" i="8"/>
  <c r="F512" i="8"/>
  <c r="N551" i="8"/>
  <c r="N512" i="8"/>
  <c r="C537" i="8"/>
  <c r="K650" i="8"/>
  <c r="K656" i="8"/>
  <c r="K653" i="8"/>
  <c r="B658" i="8"/>
  <c r="B597" i="8"/>
  <c r="B511" i="8"/>
  <c r="H650" i="8"/>
  <c r="H656" i="8"/>
  <c r="H653" i="8"/>
  <c r="F677" i="8"/>
  <c r="F679" i="8" s="1"/>
  <c r="G676" i="8"/>
  <c r="E653" i="8"/>
  <c r="E656" i="8"/>
  <c r="N701" i="8"/>
  <c r="N703" i="8" s="1"/>
  <c r="F632" i="8"/>
  <c r="F590" i="8"/>
  <c r="F589" i="8"/>
  <c r="F649" i="8"/>
  <c r="G650" i="8" s="1"/>
  <c r="F634" i="8"/>
  <c r="M529" i="8"/>
  <c r="D673" i="8"/>
  <c r="D675" i="8" s="1"/>
  <c r="E672" i="8"/>
  <c r="I650" i="8"/>
  <c r="I656" i="8"/>
  <c r="I653" i="8"/>
  <c r="N645" i="8"/>
  <c r="E590" i="8"/>
  <c r="I684" i="8"/>
  <c r="H685" i="8"/>
  <c r="H687" i="8" s="1"/>
  <c r="I570" i="8"/>
  <c r="I555" i="8"/>
  <c r="N713" i="8"/>
  <c r="N715" i="8" s="1"/>
  <c r="B521" i="8"/>
  <c r="B529" i="8"/>
  <c r="Q658" i="8"/>
  <c r="K692" i="8"/>
  <c r="J693" i="8"/>
  <c r="J695" i="8" s="1"/>
  <c r="J650" i="8"/>
  <c r="J656" i="8"/>
  <c r="J653" i="8"/>
  <c r="L697" i="8"/>
  <c r="L699" i="8" s="1"/>
  <c r="M696" i="8"/>
  <c r="O696" i="8" s="1"/>
  <c r="O697" i="8" s="1"/>
  <c r="B504" i="8"/>
  <c r="G653" i="8"/>
  <c r="G656" i="8"/>
  <c r="N709" i="8"/>
  <c r="N711" i="8" s="1"/>
  <c r="I551" i="8"/>
  <c r="I513" i="8"/>
  <c r="I512" i="8"/>
  <c r="D551" i="8"/>
  <c r="G551" i="8"/>
  <c r="G513" i="8"/>
  <c r="C642" i="8"/>
  <c r="C645" i="8" s="1"/>
  <c r="C511" i="8"/>
  <c r="C466" i="8"/>
  <c r="M642" i="8"/>
  <c r="M645" i="8" s="1"/>
  <c r="M589" i="8"/>
  <c r="M511" i="8"/>
  <c r="N513" i="8" s="1"/>
  <c r="M466" i="8"/>
  <c r="M597" i="8"/>
  <c r="F570" i="8"/>
  <c r="F555" i="8"/>
  <c r="G645" i="8"/>
  <c r="B653" i="8"/>
  <c r="B656" i="8"/>
  <c r="H551" i="8"/>
  <c r="H512" i="8"/>
  <c r="L656" i="8"/>
  <c r="L653" i="8"/>
  <c r="L650" i="8"/>
  <c r="C658" i="8"/>
  <c r="M568" i="8"/>
  <c r="M545" i="8"/>
  <c r="B589" i="8"/>
  <c r="O719" i="6"/>
  <c r="O722" i="5"/>
  <c r="O722" i="3"/>
  <c r="O659" i="7"/>
  <c r="O671" i="7"/>
  <c r="O538" i="4"/>
  <c r="O545" i="4"/>
  <c r="O714" i="3"/>
  <c r="O715" i="3"/>
  <c r="O523" i="7"/>
  <c r="O522" i="7"/>
  <c r="H537" i="7"/>
  <c r="H483" i="7"/>
  <c r="H513" i="7"/>
  <c r="M497" i="7"/>
  <c r="M611" i="7"/>
  <c r="M448" i="7"/>
  <c r="M447" i="7"/>
  <c r="O537" i="7"/>
  <c r="O538" i="7" s="1"/>
  <c r="N653" i="6"/>
  <c r="N656" i="6"/>
  <c r="M573" i="6"/>
  <c r="M558" i="6"/>
  <c r="N572" i="6"/>
  <c r="N557" i="6"/>
  <c r="G645" i="6"/>
  <c r="O570" i="6"/>
  <c r="O555" i="6"/>
  <c r="N555" i="6"/>
  <c r="N570" i="6"/>
  <c r="H557" i="6"/>
  <c r="H572" i="6"/>
  <c r="K639" i="6"/>
  <c r="K640" i="6"/>
  <c r="K433" i="6"/>
  <c r="O715" i="5"/>
  <c r="I555" i="5"/>
  <c r="I570" i="5"/>
  <c r="F555" i="5"/>
  <c r="F570" i="5"/>
  <c r="K684" i="5"/>
  <c r="J685" i="5"/>
  <c r="J687" i="5" s="1"/>
  <c r="N556" i="5"/>
  <c r="N571" i="5"/>
  <c r="C555" i="5"/>
  <c r="C570" i="5"/>
  <c r="E556" i="5"/>
  <c r="E571" i="5"/>
  <c r="D556" i="5"/>
  <c r="D571" i="5"/>
  <c r="E512" i="5"/>
  <c r="E551" i="5"/>
  <c r="E513" i="5"/>
  <c r="C639" i="5"/>
  <c r="C640" i="5"/>
  <c r="C433" i="5"/>
  <c r="J464" i="4"/>
  <c r="J463" i="4"/>
  <c r="K649" i="4"/>
  <c r="K651" i="4" s="1"/>
  <c r="L648" i="4"/>
  <c r="C514" i="4"/>
  <c r="C515" i="4"/>
  <c r="M618" i="4"/>
  <c r="M622" i="4" s="1"/>
  <c r="G618" i="4"/>
  <c r="G622" i="4" s="1"/>
  <c r="F618" i="4"/>
  <c r="F622" i="4" s="1"/>
  <c r="E618" i="4"/>
  <c r="E622" i="4" s="1"/>
  <c r="C618" i="4"/>
  <c r="C622" i="4" s="1"/>
  <c r="O618" i="4"/>
  <c r="O622" i="4" s="1"/>
  <c r="B618" i="4"/>
  <c r="B622" i="4" s="1"/>
  <c r="N618" i="4"/>
  <c r="N622" i="4" s="1"/>
  <c r="K618" i="4"/>
  <c r="K622" i="4" s="1"/>
  <c r="H618" i="4"/>
  <c r="H622" i="4" s="1"/>
  <c r="I618" i="4"/>
  <c r="I622" i="4" s="1"/>
  <c r="L618" i="4"/>
  <c r="L622" i="4" s="1"/>
  <c r="J618" i="4"/>
  <c r="J622" i="4" s="1"/>
  <c r="D618" i="4"/>
  <c r="D622" i="4" s="1"/>
  <c r="G455" i="4"/>
  <c r="G456" i="4"/>
  <c r="N639" i="5"/>
  <c r="N640" i="5"/>
  <c r="N433" i="5"/>
  <c r="J514" i="4"/>
  <c r="K552" i="4"/>
  <c r="M560" i="4"/>
  <c r="B537" i="4"/>
  <c r="B513" i="4"/>
  <c r="B514" i="4" s="1"/>
  <c r="C483" i="4"/>
  <c r="B448" i="4"/>
  <c r="B530" i="4"/>
  <c r="J483" i="4"/>
  <c r="G556" i="3"/>
  <c r="G571" i="3"/>
  <c r="C504" i="3"/>
  <c r="F512" i="3"/>
  <c r="F551" i="3"/>
  <c r="F513" i="3"/>
  <c r="E522" i="7"/>
  <c r="E523" i="7"/>
  <c r="C523" i="7"/>
  <c r="C522" i="7"/>
  <c r="G611" i="7"/>
  <c r="G448" i="7"/>
  <c r="G447" i="7"/>
  <c r="G497" i="7"/>
  <c r="G560" i="7"/>
  <c r="K634" i="6"/>
  <c r="K632" i="6"/>
  <c r="K590" i="6"/>
  <c r="K589" i="6"/>
  <c r="K649" i="6"/>
  <c r="K603" i="6"/>
  <c r="C597" i="6"/>
  <c r="C642" i="6"/>
  <c r="C658" i="6"/>
  <c r="C511" i="6"/>
  <c r="C466" i="6"/>
  <c r="F568" i="6"/>
  <c r="B557" i="6"/>
  <c r="B572" i="6"/>
  <c r="C570" i="6"/>
  <c r="C555" i="6"/>
  <c r="B555" i="6"/>
  <c r="B570" i="6"/>
  <c r="J571" i="6"/>
  <c r="J556" i="6"/>
  <c r="C537" i="6"/>
  <c r="M545" i="6"/>
  <c r="AV125" i="6"/>
  <c r="C432" i="6" s="1"/>
  <c r="C420" i="6"/>
  <c r="C421" i="6" s="1"/>
  <c r="C658" i="5"/>
  <c r="C642" i="5"/>
  <c r="C645" i="5" s="1"/>
  <c r="C529" i="5"/>
  <c r="C597" i="5"/>
  <c r="C511" i="5"/>
  <c r="C466" i="5"/>
  <c r="B556" i="5"/>
  <c r="B571" i="5"/>
  <c r="AX125" i="5"/>
  <c r="C430" i="5" s="1"/>
  <c r="C418" i="5"/>
  <c r="C560" i="4"/>
  <c r="C448" i="4"/>
  <c r="C611" i="4"/>
  <c r="C447" i="4"/>
  <c r="C497" i="4"/>
  <c r="L657" i="4"/>
  <c r="L659" i="4" s="1"/>
  <c r="M656" i="4"/>
  <c r="K447" i="4"/>
  <c r="K611" i="4"/>
  <c r="L447" i="4"/>
  <c r="K497" i="4"/>
  <c r="K448" i="4"/>
  <c r="K538" i="4"/>
  <c r="E607" i="4"/>
  <c r="E610" i="4"/>
  <c r="E616" i="4" s="1"/>
  <c r="E604" i="4"/>
  <c r="H649" i="3"/>
  <c r="H590" i="3"/>
  <c r="H632" i="3"/>
  <c r="H634" i="3"/>
  <c r="H589" i="3"/>
  <c r="D658" i="3"/>
  <c r="D642" i="3"/>
  <c r="D645" i="3" s="1"/>
  <c r="D511" i="3"/>
  <c r="D466" i="3"/>
  <c r="D597" i="3"/>
  <c r="I555" i="3"/>
  <c r="I570" i="3"/>
  <c r="N597" i="3"/>
  <c r="D529" i="3"/>
  <c r="J537" i="3"/>
  <c r="I551" i="3"/>
  <c r="I513" i="3"/>
  <c r="I512" i="3"/>
  <c r="N568" i="3"/>
  <c r="C505" i="3"/>
  <c r="K521" i="3"/>
  <c r="J568" i="3"/>
  <c r="D625" i="7"/>
  <c r="D627" i="7" s="1"/>
  <c r="E624" i="7"/>
  <c r="N499" i="7"/>
  <c r="N498" i="7"/>
  <c r="J596" i="7"/>
  <c r="J595" i="7"/>
  <c r="J603" i="7"/>
  <c r="J553" i="7"/>
  <c r="J552" i="7"/>
  <c r="N610" i="7"/>
  <c r="N607" i="7"/>
  <c r="N604" i="7"/>
  <c r="N661" i="7"/>
  <c r="O660" i="7"/>
  <c r="O661" i="7" s="1"/>
  <c r="N447" i="7"/>
  <c r="J506" i="7"/>
  <c r="L653" i="7"/>
  <c r="L655" i="7" s="1"/>
  <c r="M652" i="7"/>
  <c r="D515" i="7"/>
  <c r="D514" i="7"/>
  <c r="M610" i="7"/>
  <c r="M607" i="7"/>
  <c r="O712" i="6"/>
  <c r="O713" i="6" s="1"/>
  <c r="N713" i="6"/>
  <c r="N715" i="6" s="1"/>
  <c r="N464" i="7"/>
  <c r="N448" i="7"/>
  <c r="B448" i="7"/>
  <c r="O405" i="7"/>
  <c r="O407" i="7"/>
  <c r="O408" i="7" s="1"/>
  <c r="B118" i="7"/>
  <c r="B653" i="6"/>
  <c r="B656" i="6"/>
  <c r="G551" i="6"/>
  <c r="G512" i="6"/>
  <c r="J538" i="6"/>
  <c r="J537" i="6"/>
  <c r="O551" i="6"/>
  <c r="O513" i="6"/>
  <c r="O512" i="6"/>
  <c r="F650" i="6"/>
  <c r="F653" i="6"/>
  <c r="F656" i="6"/>
  <c r="F663" i="6" s="1"/>
  <c r="D556" i="6"/>
  <c r="D571" i="6"/>
  <c r="G573" i="6"/>
  <c r="G558" i="6"/>
  <c r="L555" i="6"/>
  <c r="L570" i="6"/>
  <c r="H645" i="6"/>
  <c r="B418" i="6"/>
  <c r="BB125" i="6"/>
  <c r="B430" i="6" s="1"/>
  <c r="N639" i="6"/>
  <c r="N640" i="6"/>
  <c r="N433" i="6"/>
  <c r="F420" i="6"/>
  <c r="F421" i="6" s="1"/>
  <c r="AJ125" i="6"/>
  <c r="F432" i="6" s="1"/>
  <c r="F676" i="5"/>
  <c r="E677" i="5"/>
  <c r="E679" i="5" s="1"/>
  <c r="L688" i="5"/>
  <c r="K689" i="5"/>
  <c r="K691" i="5" s="1"/>
  <c r="L658" i="5"/>
  <c r="L642" i="5"/>
  <c r="L597" i="5"/>
  <c r="L511" i="5"/>
  <c r="L466" i="5"/>
  <c r="J658" i="5"/>
  <c r="J642" i="5"/>
  <c r="J645" i="5" s="1"/>
  <c r="J511" i="5"/>
  <c r="J466" i="5"/>
  <c r="J529" i="5"/>
  <c r="J571" i="5"/>
  <c r="J556" i="5"/>
  <c r="N645" i="5"/>
  <c r="G551" i="5"/>
  <c r="G513" i="5"/>
  <c r="G512" i="5"/>
  <c r="F551" i="5"/>
  <c r="F513" i="5"/>
  <c r="F512" i="5"/>
  <c r="L568" i="5"/>
  <c r="B551" i="5"/>
  <c r="B512" i="5"/>
  <c r="O664" i="4"/>
  <c r="O665" i="4" s="1"/>
  <c r="N665" i="4"/>
  <c r="F418" i="5"/>
  <c r="AL125" i="5"/>
  <c r="F430" i="5" s="1"/>
  <c r="F640" i="5"/>
  <c r="F639" i="5"/>
  <c r="F433" i="5"/>
  <c r="L545" i="5"/>
  <c r="D506" i="4"/>
  <c r="D507" i="4"/>
  <c r="O491" i="4"/>
  <c r="O490" i="4"/>
  <c r="H632" i="4"/>
  <c r="G633" i="4"/>
  <c r="G635" i="4" s="1"/>
  <c r="C607" i="4"/>
  <c r="C604" i="4"/>
  <c r="C610" i="4"/>
  <c r="I456" i="4"/>
  <c r="I604" i="4"/>
  <c r="I610" i="4"/>
  <c r="I607" i="4"/>
  <c r="L653" i="3"/>
  <c r="L656" i="3"/>
  <c r="L663" i="3" s="1"/>
  <c r="L650" i="3"/>
  <c r="B653" i="3"/>
  <c r="B656" i="3"/>
  <c r="C656" i="3"/>
  <c r="C663" i="3" s="1"/>
  <c r="C653" i="3"/>
  <c r="C650" i="3"/>
  <c r="D537" i="3"/>
  <c r="J650" i="3"/>
  <c r="J656" i="3"/>
  <c r="J653" i="3"/>
  <c r="K644" i="7"/>
  <c r="J645" i="7"/>
  <c r="J647" i="7" s="1"/>
  <c r="O545" i="7"/>
  <c r="J599" i="7"/>
  <c r="F522" i="7"/>
  <c r="F523" i="7"/>
  <c r="E456" i="7"/>
  <c r="E455" i="7"/>
  <c r="M491" i="7"/>
  <c r="N506" i="7"/>
  <c r="M456" i="7"/>
  <c r="P611" i="7"/>
  <c r="E498" i="7"/>
  <c r="L684" i="6"/>
  <c r="K685" i="6"/>
  <c r="K687" i="6" s="1"/>
  <c r="F464" i="7"/>
  <c r="O499" i="7"/>
  <c r="O498" i="7"/>
  <c r="O708" i="6"/>
  <c r="O709" i="6" s="1"/>
  <c r="N709" i="6"/>
  <c r="N711" i="6" s="1"/>
  <c r="K572" i="6"/>
  <c r="K557" i="6"/>
  <c r="F555" i="6"/>
  <c r="F570" i="6"/>
  <c r="I572" i="6"/>
  <c r="I557" i="6"/>
  <c r="L645" i="6"/>
  <c r="K645" i="6"/>
  <c r="N573" i="6"/>
  <c r="N558" i="6"/>
  <c r="E418" i="6"/>
  <c r="AP125" i="6"/>
  <c r="E430" i="6" s="1"/>
  <c r="I420" i="6"/>
  <c r="I421" i="6" s="1"/>
  <c r="X125" i="6"/>
  <c r="I432" i="6" s="1"/>
  <c r="O590" i="5"/>
  <c r="O589" i="5"/>
  <c r="O649" i="5"/>
  <c r="O603" i="5"/>
  <c r="O634" i="5"/>
  <c r="O632" i="5"/>
  <c r="G573" i="5"/>
  <c r="G558" i="5"/>
  <c r="K645" i="5"/>
  <c r="L555" i="5"/>
  <c r="L570" i="5"/>
  <c r="F557" i="5"/>
  <c r="F572" i="5"/>
  <c r="K558" i="5"/>
  <c r="K573" i="5"/>
  <c r="I418" i="5"/>
  <c r="Z125" i="5"/>
  <c r="I430" i="5" s="1"/>
  <c r="F506" i="4"/>
  <c r="F507" i="4"/>
  <c r="D530" i="4"/>
  <c r="D531" i="4"/>
  <c r="H448" i="4"/>
  <c r="L616" i="4"/>
  <c r="E448" i="4"/>
  <c r="E447" i="4"/>
  <c r="E497" i="4"/>
  <c r="E560" i="4"/>
  <c r="D537" i="4"/>
  <c r="D483" i="4"/>
  <c r="D513" i="4"/>
  <c r="G604" i="4"/>
  <c r="G610" i="4"/>
  <c r="G607" i="4"/>
  <c r="D499" i="4"/>
  <c r="D498" i="4"/>
  <c r="K514" i="4"/>
  <c r="K515" i="4"/>
  <c r="I650" i="3"/>
  <c r="I656" i="3"/>
  <c r="I663" i="3" s="1"/>
  <c r="I653" i="3"/>
  <c r="L701" i="3"/>
  <c r="L703" i="3" s="1"/>
  <c r="M700" i="3"/>
  <c r="N643" i="3"/>
  <c r="N644" i="3"/>
  <c r="N505" i="3"/>
  <c r="N504" i="3"/>
  <c r="L537" i="3"/>
  <c r="D589" i="3"/>
  <c r="K504" i="3"/>
  <c r="H552" i="7"/>
  <c r="N523" i="7"/>
  <c r="N522" i="7"/>
  <c r="F607" i="7"/>
  <c r="F604" i="7"/>
  <c r="F610" i="7"/>
  <c r="F616" i="7" s="1"/>
  <c r="C607" i="7"/>
  <c r="C610" i="7"/>
  <c r="C604" i="7"/>
  <c r="J522" i="7"/>
  <c r="H464" i="7"/>
  <c r="D560" i="7"/>
  <c r="D611" i="7"/>
  <c r="D448" i="7"/>
  <c r="D447" i="7"/>
  <c r="D497" i="7"/>
  <c r="E499" i="7" s="1"/>
  <c r="F537" i="6"/>
  <c r="F504" i="6"/>
  <c r="C656" i="6"/>
  <c r="C653" i="6"/>
  <c r="C650" i="6"/>
  <c r="O645" i="6"/>
  <c r="K571" i="6"/>
  <c r="K556" i="6"/>
  <c r="B573" i="6"/>
  <c r="B558" i="6"/>
  <c r="H418" i="6"/>
  <c r="AD125" i="6"/>
  <c r="H430" i="6" s="1"/>
  <c r="C545" i="6"/>
  <c r="O719" i="5"/>
  <c r="O718" i="5"/>
  <c r="L125" i="6"/>
  <c r="L432" i="6" s="1"/>
  <c r="L420" i="6"/>
  <c r="L421" i="6" s="1"/>
  <c r="D639" i="6"/>
  <c r="D640" i="6"/>
  <c r="D433" i="6"/>
  <c r="C590" i="5"/>
  <c r="C589" i="5"/>
  <c r="C649" i="5"/>
  <c r="C603" i="5"/>
  <c r="C634" i="5"/>
  <c r="C632" i="5"/>
  <c r="O556" i="5"/>
  <c r="O571" i="5"/>
  <c r="L504" i="5"/>
  <c r="H573" i="5"/>
  <c r="H558" i="5"/>
  <c r="E573" i="5"/>
  <c r="E558" i="5"/>
  <c r="M557" i="5"/>
  <c r="M572" i="5"/>
  <c r="D555" i="5"/>
  <c r="D570" i="5"/>
  <c r="N125" i="5"/>
  <c r="L430" i="5" s="1"/>
  <c r="L418" i="5"/>
  <c r="G560" i="4"/>
  <c r="O671" i="4"/>
  <c r="O670" i="4"/>
  <c r="E513" i="4"/>
  <c r="E483" i="4"/>
  <c r="E537" i="4"/>
  <c r="B639" i="5"/>
  <c r="B640" i="5"/>
  <c r="B433" i="5"/>
  <c r="E531" i="4"/>
  <c r="K610" i="4"/>
  <c r="K604" i="4"/>
  <c r="K607" i="4"/>
  <c r="F531" i="4"/>
  <c r="F530" i="4"/>
  <c r="P611" i="4"/>
  <c r="I497" i="4"/>
  <c r="D447" i="4"/>
  <c r="M697" i="3"/>
  <c r="M699" i="3" s="1"/>
  <c r="N696" i="3"/>
  <c r="H672" i="3"/>
  <c r="G673" i="3"/>
  <c r="G675" i="3" s="1"/>
  <c r="O568" i="3"/>
  <c r="K529" i="3"/>
  <c r="K545" i="3"/>
  <c r="E466" i="3"/>
  <c r="M537" i="7"/>
  <c r="M513" i="7"/>
  <c r="M483" i="7"/>
  <c r="D523" i="7"/>
  <c r="D522" i="7"/>
  <c r="B522" i="7"/>
  <c r="H448" i="7"/>
  <c r="H447" i="7"/>
  <c r="H497" i="7"/>
  <c r="K649" i="7"/>
  <c r="K651" i="7" s="1"/>
  <c r="L648" i="7"/>
  <c r="D537" i="7"/>
  <c r="F491" i="7"/>
  <c r="F490" i="7"/>
  <c r="K537" i="7"/>
  <c r="K483" i="7"/>
  <c r="K513" i="7"/>
  <c r="K456" i="7"/>
  <c r="M705" i="6"/>
  <c r="M707" i="6" s="1"/>
  <c r="N704" i="6"/>
  <c r="H689" i="6"/>
  <c r="H691" i="6" s="1"/>
  <c r="I688" i="6"/>
  <c r="M632" i="6"/>
  <c r="M590" i="6"/>
  <c r="M634" i="6"/>
  <c r="M589" i="6"/>
  <c r="M649" i="6"/>
  <c r="P658" i="6"/>
  <c r="N551" i="6"/>
  <c r="N513" i="6"/>
  <c r="N512" i="6"/>
  <c r="D650" i="6"/>
  <c r="D656" i="6"/>
  <c r="D663" i="6" s="1"/>
  <c r="D653" i="6"/>
  <c r="D645" i="6"/>
  <c r="M570" i="6"/>
  <c r="M555" i="6"/>
  <c r="D573" i="6"/>
  <c r="D558" i="6"/>
  <c r="R125" i="6"/>
  <c r="K430" i="6" s="1"/>
  <c r="K418" i="6"/>
  <c r="E673" i="5"/>
  <c r="E675" i="5" s="1"/>
  <c r="F672" i="5"/>
  <c r="D513" i="5"/>
  <c r="D512" i="5"/>
  <c r="D551" i="5"/>
  <c r="E649" i="5"/>
  <c r="E634" i="5"/>
  <c r="E632" i="5"/>
  <c r="E590" i="5"/>
  <c r="E589" i="5"/>
  <c r="E603" i="5"/>
  <c r="E555" i="5"/>
  <c r="E570" i="5"/>
  <c r="M650" i="5"/>
  <c r="M656" i="5"/>
  <c r="M653" i="5"/>
  <c r="J572" i="5"/>
  <c r="J557" i="5"/>
  <c r="K653" i="5"/>
  <c r="K650" i="5"/>
  <c r="K656" i="5"/>
  <c r="K663" i="5" s="1"/>
  <c r="G572" i="5"/>
  <c r="G557" i="5"/>
  <c r="J653" i="5"/>
  <c r="J650" i="5"/>
  <c r="J656" i="5"/>
  <c r="C558" i="5"/>
  <c r="C573" i="5"/>
  <c r="N558" i="5"/>
  <c r="N573" i="5"/>
  <c r="L645" i="4"/>
  <c r="L647" i="4" s="1"/>
  <c r="M644" i="4"/>
  <c r="H603" i="4"/>
  <c r="H596" i="4"/>
  <c r="H552" i="4"/>
  <c r="H553" i="4"/>
  <c r="H595" i="4"/>
  <c r="D417" i="5"/>
  <c r="AU125" i="5"/>
  <c r="D429" i="5" s="1"/>
  <c r="J545" i="5"/>
  <c r="O663" i="4"/>
  <c r="O662" i="4"/>
  <c r="G531" i="4"/>
  <c r="N498" i="4"/>
  <c r="I530" i="4"/>
  <c r="I448" i="4"/>
  <c r="D456" i="4"/>
  <c r="M632" i="3"/>
  <c r="M589" i="3"/>
  <c r="M634" i="3"/>
  <c r="M590" i="3"/>
  <c r="M649" i="3"/>
  <c r="H640" i="3"/>
  <c r="O658" i="3"/>
  <c r="P658" i="3" s="1"/>
  <c r="O589" i="3"/>
  <c r="O597" i="3"/>
  <c r="O511" i="3"/>
  <c r="O466" i="3"/>
  <c r="O642" i="3"/>
  <c r="O645" i="3" s="1"/>
  <c r="N642" i="3"/>
  <c r="N511" i="3"/>
  <c r="N466" i="3"/>
  <c r="D656" i="3"/>
  <c r="D663" i="3" s="1"/>
  <c r="D653" i="3"/>
  <c r="D650" i="3"/>
  <c r="O663" i="3"/>
  <c r="O521" i="3"/>
  <c r="O529" i="3"/>
  <c r="E551" i="3"/>
  <c r="E513" i="3"/>
  <c r="E512" i="3"/>
  <c r="O537" i="3"/>
  <c r="D545" i="3"/>
  <c r="H607" i="7"/>
  <c r="H604" i="7"/>
  <c r="H610" i="7"/>
  <c r="I636" i="7"/>
  <c r="H637" i="7"/>
  <c r="H639" i="7" s="1"/>
  <c r="H632" i="7"/>
  <c r="G633" i="7"/>
  <c r="G635" i="7" s="1"/>
  <c r="N537" i="7"/>
  <c r="N513" i="7"/>
  <c r="N483" i="7"/>
  <c r="H507" i="7"/>
  <c r="H506" i="7"/>
  <c r="L498" i="7"/>
  <c r="L499" i="7"/>
  <c r="J560" i="7"/>
  <c r="J447" i="7"/>
  <c r="J497" i="7"/>
  <c r="J448" i="7"/>
  <c r="N404" i="7"/>
  <c r="G118" i="7"/>
  <c r="N416" i="7" s="1"/>
  <c r="K701" i="6"/>
  <c r="K703" i="6" s="1"/>
  <c r="L700" i="6"/>
  <c r="B551" i="6"/>
  <c r="B512" i="6"/>
  <c r="C557" i="6"/>
  <c r="C572" i="6"/>
  <c r="J558" i="6"/>
  <c r="J573" i="6"/>
  <c r="I573" i="6"/>
  <c r="I558" i="6"/>
  <c r="E573" i="6"/>
  <c r="E558" i="6"/>
  <c r="F572" i="6"/>
  <c r="F557" i="6"/>
  <c r="C573" i="6"/>
  <c r="C558" i="6"/>
  <c r="D551" i="6"/>
  <c r="D513" i="6"/>
  <c r="D512" i="6"/>
  <c r="N418" i="6"/>
  <c r="F125" i="6"/>
  <c r="N430" i="6" s="1"/>
  <c r="B639" i="6"/>
  <c r="B640" i="6"/>
  <c r="B433" i="6"/>
  <c r="O704" i="5"/>
  <c r="O705" i="5" s="1"/>
  <c r="N705" i="5"/>
  <c r="N707" i="5" s="1"/>
  <c r="G639" i="6"/>
  <c r="G640" i="6"/>
  <c r="G433" i="6"/>
  <c r="H125" i="6"/>
  <c r="M432" i="6" s="1"/>
  <c r="M420" i="6"/>
  <c r="M421" i="6" s="1"/>
  <c r="H572" i="5"/>
  <c r="H557" i="5"/>
  <c r="K551" i="5"/>
  <c r="K513" i="5"/>
  <c r="K512" i="5"/>
  <c r="M589" i="5"/>
  <c r="M537" i="5"/>
  <c r="L645" i="5"/>
  <c r="D558" i="5"/>
  <c r="D573" i="5"/>
  <c r="L556" i="5"/>
  <c r="L571" i="5"/>
  <c r="I571" i="5"/>
  <c r="I556" i="5"/>
  <c r="J589" i="5"/>
  <c r="E557" i="5"/>
  <c r="E572" i="5"/>
  <c r="H556" i="5"/>
  <c r="H571" i="5"/>
  <c r="C568" i="5"/>
  <c r="D645" i="5"/>
  <c r="C521" i="5"/>
  <c r="H555" i="5"/>
  <c r="H570" i="5"/>
  <c r="AI125" i="5"/>
  <c r="G429" i="5" s="1"/>
  <c r="G417" i="5"/>
  <c r="N663" i="4"/>
  <c r="N662" i="4"/>
  <c r="N595" i="4"/>
  <c r="N552" i="4"/>
  <c r="N596" i="4"/>
  <c r="N553" i="4"/>
  <c r="N603" i="4"/>
  <c r="N566" i="4"/>
  <c r="G513" i="4"/>
  <c r="G483" i="4"/>
  <c r="G537" i="4"/>
  <c r="G506" i="4"/>
  <c r="E640" i="5"/>
  <c r="E639" i="5"/>
  <c r="E433" i="5"/>
  <c r="G530" i="4"/>
  <c r="M610" i="4"/>
  <c r="M607" i="4"/>
  <c r="M604" i="4"/>
  <c r="B610" i="4"/>
  <c r="B607" i="4"/>
  <c r="F483" i="4"/>
  <c r="F513" i="4"/>
  <c r="F537" i="4"/>
  <c r="M490" i="4"/>
  <c r="M491" i="4"/>
  <c r="M537" i="4"/>
  <c r="N490" i="4"/>
  <c r="G677" i="3"/>
  <c r="G679" i="3" s="1"/>
  <c r="H676" i="3"/>
  <c r="H530" i="4"/>
  <c r="C455" i="4"/>
  <c r="F607" i="4"/>
  <c r="F604" i="4"/>
  <c r="F610" i="4"/>
  <c r="J688" i="3"/>
  <c r="I689" i="3"/>
  <c r="I691" i="3" s="1"/>
  <c r="C642" i="3"/>
  <c r="C511" i="3"/>
  <c r="C658" i="3"/>
  <c r="C466" i="3"/>
  <c r="C589" i="3"/>
  <c r="C597" i="3"/>
  <c r="N521" i="3"/>
  <c r="K645" i="3"/>
  <c r="G656" i="3"/>
  <c r="G650" i="3"/>
  <c r="G653" i="3"/>
  <c r="J537" i="7"/>
  <c r="J538" i="7" s="1"/>
  <c r="J483" i="7"/>
  <c r="J513" i="7"/>
  <c r="J456" i="7"/>
  <c r="K531" i="7"/>
  <c r="K530" i="7"/>
  <c r="H530" i="7"/>
  <c r="K640" i="7"/>
  <c r="J641" i="7"/>
  <c r="J643" i="7" s="1"/>
  <c r="K553" i="7"/>
  <c r="E607" i="7"/>
  <c r="E604" i="7"/>
  <c r="E610" i="7"/>
  <c r="E616" i="7" s="1"/>
  <c r="L595" i="7"/>
  <c r="L603" i="7"/>
  <c r="L553" i="7"/>
  <c r="L552" i="7"/>
  <c r="L566" i="7"/>
  <c r="L596" i="7"/>
  <c r="B537" i="7"/>
  <c r="B513" i="7"/>
  <c r="B514" i="7" s="1"/>
  <c r="H491" i="7"/>
  <c r="H490" i="7"/>
  <c r="I490" i="7"/>
  <c r="I499" i="7"/>
  <c r="I498" i="7"/>
  <c r="G677" i="6"/>
  <c r="G679" i="6" s="1"/>
  <c r="H676" i="6"/>
  <c r="K573" i="6"/>
  <c r="K558" i="6"/>
  <c r="H634" i="6"/>
  <c r="H632" i="6"/>
  <c r="H590" i="6"/>
  <c r="H589" i="6"/>
  <c r="H649" i="6"/>
  <c r="G665" i="6"/>
  <c r="E665" i="6"/>
  <c r="N665" i="6"/>
  <c r="B665" i="6"/>
  <c r="M665" i="6"/>
  <c r="K665" i="6"/>
  <c r="O665" i="6"/>
  <c r="L665" i="6"/>
  <c r="J665" i="6"/>
  <c r="I665" i="6"/>
  <c r="H665" i="6"/>
  <c r="F665" i="6"/>
  <c r="D665" i="6"/>
  <c r="C665" i="6"/>
  <c r="G656" i="6"/>
  <c r="G653" i="6"/>
  <c r="G650" i="6"/>
  <c r="J570" i="6"/>
  <c r="J555" i="6"/>
  <c r="L557" i="6"/>
  <c r="L572" i="6"/>
  <c r="K551" i="6"/>
  <c r="K513" i="6"/>
  <c r="K512" i="6"/>
  <c r="G557" i="6"/>
  <c r="G572" i="6"/>
  <c r="H571" i="6"/>
  <c r="H556" i="6"/>
  <c r="E557" i="6"/>
  <c r="E572" i="6"/>
  <c r="L696" i="5"/>
  <c r="K697" i="5"/>
  <c r="K699" i="5" s="1"/>
  <c r="L701" i="5"/>
  <c r="L703" i="5" s="1"/>
  <c r="M700" i="5"/>
  <c r="H653" i="5"/>
  <c r="H650" i="5"/>
  <c r="H656" i="5"/>
  <c r="H663" i="5" s="1"/>
  <c r="O432" i="6"/>
  <c r="O430" i="6"/>
  <c r="N650" i="5"/>
  <c r="N656" i="5"/>
  <c r="N653" i="5"/>
  <c r="G555" i="5"/>
  <c r="G570" i="5"/>
  <c r="N555" i="5"/>
  <c r="N570" i="5"/>
  <c r="K570" i="5"/>
  <c r="K555" i="5"/>
  <c r="G556" i="5"/>
  <c r="G571" i="5"/>
  <c r="O551" i="5"/>
  <c r="O513" i="5"/>
  <c r="O512" i="5"/>
  <c r="J558" i="5"/>
  <c r="J573" i="5"/>
  <c r="H628" i="4"/>
  <c r="G629" i="4"/>
  <c r="G631" i="4" s="1"/>
  <c r="O420" i="5"/>
  <c r="O421" i="5" s="1"/>
  <c r="B125" i="5"/>
  <c r="O418" i="5"/>
  <c r="I640" i="5"/>
  <c r="I639" i="5"/>
  <c r="I433" i="5"/>
  <c r="M531" i="4"/>
  <c r="M530" i="4"/>
  <c r="J417" i="5"/>
  <c r="W125" i="5"/>
  <c r="J429" i="5" s="1"/>
  <c r="D640" i="5"/>
  <c r="D639" i="5"/>
  <c r="D433" i="5"/>
  <c r="C545" i="4"/>
  <c r="B552" i="4"/>
  <c r="C523" i="4"/>
  <c r="G464" i="4"/>
  <c r="G463" i="4"/>
  <c r="J640" i="4"/>
  <c r="I641" i="4"/>
  <c r="I643" i="4" s="1"/>
  <c r="E491" i="4"/>
  <c r="E456" i="4"/>
  <c r="G447" i="4"/>
  <c r="G497" i="4"/>
  <c r="G448" i="4"/>
  <c r="I684" i="3"/>
  <c r="H685" i="3"/>
  <c r="H687" i="3" s="1"/>
  <c r="E464" i="4"/>
  <c r="K545" i="4"/>
  <c r="H455" i="4"/>
  <c r="F555" i="3"/>
  <c r="F570" i="3"/>
  <c r="M514" i="4"/>
  <c r="O504" i="3"/>
  <c r="C529" i="3"/>
  <c r="N665" i="7"/>
  <c r="O664" i="7"/>
  <c r="O665" i="7" s="1"/>
  <c r="G552" i="7"/>
  <c r="L537" i="7"/>
  <c r="L483" i="7"/>
  <c r="L513" i="7"/>
  <c r="H522" i="7"/>
  <c r="H560" i="7"/>
  <c r="K604" i="7"/>
  <c r="K610" i="7"/>
  <c r="K607" i="7"/>
  <c r="L530" i="7"/>
  <c r="E537" i="7"/>
  <c r="E513" i="7"/>
  <c r="E483" i="7"/>
  <c r="K464" i="7"/>
  <c r="D491" i="7"/>
  <c r="B506" i="7"/>
  <c r="I447" i="7"/>
  <c r="F672" i="6"/>
  <c r="E673" i="6"/>
  <c r="E675" i="6" s="1"/>
  <c r="M407" i="7"/>
  <c r="M408" i="7" s="1"/>
  <c r="H118" i="7"/>
  <c r="M419" i="7" s="1"/>
  <c r="C499" i="7"/>
  <c r="M697" i="6"/>
  <c r="M699" i="6" s="1"/>
  <c r="N696" i="6"/>
  <c r="M572" i="6"/>
  <c r="M557" i="6"/>
  <c r="J632" i="6"/>
  <c r="J634" i="6"/>
  <c r="J590" i="6"/>
  <c r="J589" i="6"/>
  <c r="J649" i="6"/>
  <c r="J603" i="6"/>
  <c r="I653" i="6"/>
  <c r="I656" i="6"/>
  <c r="I650" i="6"/>
  <c r="M603" i="6"/>
  <c r="D572" i="6"/>
  <c r="D557" i="6"/>
  <c r="O572" i="6"/>
  <c r="O557" i="6"/>
  <c r="E551" i="6"/>
  <c r="E513" i="6"/>
  <c r="E512" i="6"/>
  <c r="C521" i="6"/>
  <c r="N556" i="6"/>
  <c r="N571" i="6"/>
  <c r="I571" i="6"/>
  <c r="I556" i="6"/>
  <c r="G556" i="6"/>
  <c r="G571" i="6"/>
  <c r="F571" i="6"/>
  <c r="F556" i="6"/>
  <c r="E639" i="6"/>
  <c r="E640" i="6"/>
  <c r="E433" i="6"/>
  <c r="O658" i="5"/>
  <c r="J640" i="6"/>
  <c r="J639" i="6"/>
  <c r="J433" i="6"/>
  <c r="C504" i="5"/>
  <c r="M597" i="5"/>
  <c r="M642" i="5"/>
  <c r="M511" i="5"/>
  <c r="M466" i="5"/>
  <c r="M529" i="5"/>
  <c r="I573" i="5"/>
  <c r="I558" i="5"/>
  <c r="B555" i="5"/>
  <c r="B570" i="5"/>
  <c r="I572" i="5"/>
  <c r="I557" i="5"/>
  <c r="D557" i="5"/>
  <c r="D572" i="5"/>
  <c r="M558" i="5"/>
  <c r="M573" i="5"/>
  <c r="M570" i="5"/>
  <c r="M555" i="5"/>
  <c r="C537" i="5"/>
  <c r="L557" i="5"/>
  <c r="L572" i="5"/>
  <c r="G640" i="5"/>
  <c r="G639" i="5"/>
  <c r="G433" i="5"/>
  <c r="C530" i="4"/>
  <c r="C531" i="4"/>
  <c r="I513" i="4"/>
  <c r="J515" i="4" s="1"/>
  <c r="I483" i="4"/>
  <c r="I537" i="4"/>
  <c r="L652" i="4"/>
  <c r="K653" i="4"/>
  <c r="K655" i="4" s="1"/>
  <c r="H640" i="5"/>
  <c r="H639" i="5"/>
  <c r="H433" i="5"/>
  <c r="G507" i="4"/>
  <c r="K692" i="3"/>
  <c r="J693" i="3"/>
  <c r="J695" i="3" s="1"/>
  <c r="D522" i="4"/>
  <c r="J499" i="4"/>
  <c r="J498" i="4"/>
  <c r="L513" i="4"/>
  <c r="E530" i="4"/>
  <c r="H551" i="3"/>
  <c r="H513" i="3"/>
  <c r="H512" i="3"/>
  <c r="J610" i="4"/>
  <c r="J607" i="4"/>
  <c r="J604" i="4"/>
  <c r="N590" i="3"/>
  <c r="H456" i="4"/>
  <c r="J658" i="3"/>
  <c r="M603" i="3"/>
  <c r="L642" i="3"/>
  <c r="L645" i="3" s="1"/>
  <c r="L658" i="3"/>
  <c r="L597" i="3"/>
  <c r="L589" i="3"/>
  <c r="L511" i="3"/>
  <c r="M513" i="3" s="1"/>
  <c r="L466" i="3"/>
  <c r="O505" i="3"/>
  <c r="L521" i="3"/>
  <c r="M560" i="7"/>
  <c r="M523" i="7"/>
  <c r="M522" i="7"/>
  <c r="J531" i="7"/>
  <c r="J530" i="7"/>
  <c r="O607" i="7"/>
  <c r="O604" i="7"/>
  <c r="C545" i="7"/>
  <c r="L531" i="7"/>
  <c r="G456" i="7"/>
  <c r="G455" i="7"/>
  <c r="L490" i="7"/>
  <c r="L491" i="7"/>
  <c r="J491" i="7"/>
  <c r="J490" i="7"/>
  <c r="H455" i="7"/>
  <c r="K692" i="6"/>
  <c r="J693" i="6"/>
  <c r="J695" i="6" s="1"/>
  <c r="P609" i="7"/>
  <c r="G681" i="6"/>
  <c r="G683" i="6" s="1"/>
  <c r="H680" i="6"/>
  <c r="O571" i="6"/>
  <c r="O556" i="6"/>
  <c r="L632" i="6"/>
  <c r="L590" i="6"/>
  <c r="L634" i="6"/>
  <c r="L589" i="6"/>
  <c r="L649" i="6"/>
  <c r="H570" i="6"/>
  <c r="H555" i="6"/>
  <c r="E556" i="6"/>
  <c r="E571" i="6"/>
  <c r="C645" i="6"/>
  <c r="B556" i="6"/>
  <c r="B571" i="6"/>
  <c r="H558" i="6"/>
  <c r="H573" i="6"/>
  <c r="L513" i="6"/>
  <c r="K570" i="6"/>
  <c r="K555" i="6"/>
  <c r="J551" i="6"/>
  <c r="J513" i="6"/>
  <c r="J512" i="6"/>
  <c r="G653" i="5"/>
  <c r="G650" i="5"/>
  <c r="G656" i="5"/>
  <c r="F653" i="5"/>
  <c r="F650" i="5"/>
  <c r="F656" i="5"/>
  <c r="K557" i="5"/>
  <c r="K572" i="5"/>
  <c r="F573" i="5"/>
  <c r="F558" i="5"/>
  <c r="I551" i="5"/>
  <c r="I513" i="5"/>
  <c r="I512" i="5"/>
  <c r="M645" i="5"/>
  <c r="L558" i="5"/>
  <c r="L573" i="5"/>
  <c r="J640" i="5"/>
  <c r="J639" i="5"/>
  <c r="J433" i="5"/>
  <c r="L640" i="5"/>
  <c r="L639" i="5"/>
  <c r="L433" i="5"/>
  <c r="M640" i="5"/>
  <c r="M639" i="5"/>
  <c r="M433" i="5"/>
  <c r="D607" i="4"/>
  <c r="D604" i="4"/>
  <c r="D610" i="4"/>
  <c r="E507" i="4"/>
  <c r="E506" i="4"/>
  <c r="I506" i="4"/>
  <c r="E522" i="4"/>
  <c r="H566" i="4"/>
  <c r="C491" i="4"/>
  <c r="O704" i="3"/>
  <c r="O705" i="3" s="1"/>
  <c r="N705" i="3"/>
  <c r="N707" i="3" s="1"/>
  <c r="B560" i="4"/>
  <c r="I464" i="4"/>
  <c r="K656" i="3"/>
  <c r="K663" i="3" s="1"/>
  <c r="K653" i="3"/>
  <c r="K650" i="3"/>
  <c r="K491" i="4"/>
  <c r="K665" i="3"/>
  <c r="K670" i="3" s="1"/>
  <c r="J665" i="3"/>
  <c r="J670" i="3" s="1"/>
  <c r="G665" i="3"/>
  <c r="G670" i="3" s="1"/>
  <c r="O665" i="3"/>
  <c r="O670" i="3" s="1"/>
  <c r="N665" i="3"/>
  <c r="N670" i="3" s="1"/>
  <c r="M665" i="3"/>
  <c r="M670" i="3" s="1"/>
  <c r="L665" i="3"/>
  <c r="L670" i="3" s="1"/>
  <c r="I665" i="3"/>
  <c r="I670" i="3" s="1"/>
  <c r="H665" i="3"/>
  <c r="H670" i="3" s="1"/>
  <c r="F665" i="3"/>
  <c r="F670" i="3" s="1"/>
  <c r="E665" i="3"/>
  <c r="E670" i="3" s="1"/>
  <c r="C665" i="3"/>
  <c r="C670" i="3" s="1"/>
  <c r="B665" i="3"/>
  <c r="B670" i="3" s="1"/>
  <c r="D665" i="3"/>
  <c r="D670" i="3" s="1"/>
  <c r="I645" i="3"/>
  <c r="O610" i="7"/>
  <c r="O616" i="7" s="1"/>
  <c r="M531" i="7"/>
  <c r="M530" i="7"/>
  <c r="G607" i="7"/>
  <c r="G604" i="7"/>
  <c r="G610" i="7"/>
  <c r="I596" i="7"/>
  <c r="I595" i="7"/>
  <c r="I603" i="7"/>
  <c r="I553" i="7"/>
  <c r="I552" i="7"/>
  <c r="I566" i="7"/>
  <c r="G629" i="7"/>
  <c r="G631" i="7" s="1"/>
  <c r="H628" i="7"/>
  <c r="L523" i="7"/>
  <c r="L522" i="7"/>
  <c r="F537" i="7"/>
  <c r="F513" i="7"/>
  <c r="F483" i="7"/>
  <c r="N530" i="7"/>
  <c r="G490" i="7"/>
  <c r="O483" i="7"/>
  <c r="C483" i="7"/>
  <c r="H456" i="7"/>
  <c r="K448" i="7"/>
  <c r="C556" i="6"/>
  <c r="C571" i="6"/>
  <c r="I590" i="6"/>
  <c r="F642" i="6"/>
  <c r="F645" i="6" s="1"/>
  <c r="F511" i="6"/>
  <c r="F466" i="6"/>
  <c r="E656" i="6"/>
  <c r="E663" i="6" s="1"/>
  <c r="E653" i="6"/>
  <c r="E650" i="6"/>
  <c r="N590" i="6"/>
  <c r="D555" i="6"/>
  <c r="D570" i="6"/>
  <c r="J557" i="6"/>
  <c r="J572" i="6"/>
  <c r="L551" i="6"/>
  <c r="F521" i="6"/>
  <c r="I551" i="6"/>
  <c r="I513" i="6"/>
  <c r="I512" i="6"/>
  <c r="H512" i="6"/>
  <c r="H551" i="6"/>
  <c r="H513" i="6"/>
  <c r="L692" i="5"/>
  <c r="K693" i="5"/>
  <c r="K695" i="5" s="1"/>
  <c r="H639" i="6"/>
  <c r="H640" i="6"/>
  <c r="H433" i="6"/>
  <c r="G681" i="5"/>
  <c r="G683" i="5" s="1"/>
  <c r="H680" i="5"/>
  <c r="M556" i="5"/>
  <c r="M571" i="5"/>
  <c r="B558" i="5"/>
  <c r="B573" i="5"/>
  <c r="H551" i="5"/>
  <c r="H513" i="5"/>
  <c r="H512" i="5"/>
  <c r="I653" i="5"/>
  <c r="I650" i="5"/>
  <c r="I656" i="5"/>
  <c r="I663" i="5" s="1"/>
  <c r="K571" i="5"/>
  <c r="K556" i="5"/>
  <c r="N557" i="5"/>
  <c r="N572" i="5"/>
  <c r="J555" i="5"/>
  <c r="J570" i="5"/>
  <c r="C556" i="5"/>
  <c r="C571" i="5"/>
  <c r="N551" i="5"/>
  <c r="N512" i="5"/>
  <c r="O507" i="4"/>
  <c r="O506" i="4"/>
  <c r="O530" i="4"/>
  <c r="O531" i="4"/>
  <c r="F490" i="4"/>
  <c r="F491" i="4"/>
  <c r="J522" i="4"/>
  <c r="J523" i="4"/>
  <c r="L506" i="4"/>
  <c r="L507" i="4"/>
  <c r="M497" i="4"/>
  <c r="N499" i="4" s="1"/>
  <c r="M447" i="4"/>
  <c r="M448" i="4"/>
  <c r="N447" i="4"/>
  <c r="K640" i="5"/>
  <c r="K639" i="5"/>
  <c r="K433" i="5"/>
  <c r="O560" i="4"/>
  <c r="O448" i="4"/>
  <c r="O497" i="4"/>
  <c r="O447" i="4"/>
  <c r="B464" i="4"/>
  <c r="L498" i="4"/>
  <c r="L499" i="4"/>
  <c r="J636" i="4"/>
  <c r="I637" i="4"/>
  <c r="I639" i="4" s="1"/>
  <c r="K560" i="4"/>
  <c r="O711" i="3"/>
  <c r="J642" i="3"/>
  <c r="J545" i="3"/>
  <c r="J511" i="3"/>
  <c r="J466" i="3"/>
  <c r="E653" i="3"/>
  <c r="E656" i="3"/>
  <c r="E650" i="3"/>
  <c r="J521" i="3"/>
  <c r="J643" i="3"/>
  <c r="J644" i="3"/>
  <c r="J505" i="3"/>
  <c r="J504" i="3"/>
  <c r="D521" i="3"/>
  <c r="C538" i="3"/>
  <c r="G551" i="3"/>
  <c r="G513" i="3"/>
  <c r="G512" i="3"/>
  <c r="D504" i="3"/>
  <c r="M645" i="3"/>
  <c r="C531" i="7"/>
  <c r="C530" i="7"/>
  <c r="I545" i="7"/>
  <c r="I537" i="7"/>
  <c r="I538" i="7" s="1"/>
  <c r="I483" i="7"/>
  <c r="I513" i="7"/>
  <c r="F448" i="7"/>
  <c r="F447" i="7"/>
  <c r="F497" i="7"/>
  <c r="F560" i="7"/>
  <c r="F552" i="7"/>
  <c r="B610" i="7"/>
  <c r="B607" i="7"/>
  <c r="N531" i="7"/>
  <c r="D464" i="7"/>
  <c r="D463" i="7"/>
  <c r="D604" i="7"/>
  <c r="D616" i="7" s="1"/>
  <c r="G491" i="7"/>
  <c r="O514" i="7"/>
  <c r="O515" i="7"/>
  <c r="G513" i="7"/>
  <c r="G537" i="7"/>
  <c r="G483" i="7"/>
  <c r="I599" i="7"/>
  <c r="C514" i="7"/>
  <c r="C515" i="7"/>
  <c r="K506" i="7"/>
  <c r="F506" i="7"/>
  <c r="K498" i="7"/>
  <c r="K499" i="7"/>
  <c r="I507" i="7"/>
  <c r="I456" i="7"/>
  <c r="E555" i="6"/>
  <c r="E570" i="6"/>
  <c r="N599" i="7"/>
  <c r="N598" i="7"/>
  <c r="N420" i="7"/>
  <c r="O656" i="6"/>
  <c r="O663" i="6" s="1"/>
  <c r="O653" i="6"/>
  <c r="O650" i="6"/>
  <c r="I570" i="6"/>
  <c r="I555" i="6"/>
  <c r="M642" i="6"/>
  <c r="M645" i="6" s="1"/>
  <c r="M511" i="6"/>
  <c r="M466" i="6"/>
  <c r="I645" i="6"/>
  <c r="G555" i="6"/>
  <c r="G570" i="6"/>
  <c r="F589" i="6"/>
  <c r="L573" i="6"/>
  <c r="L558" i="6"/>
  <c r="M571" i="6"/>
  <c r="M556" i="6"/>
  <c r="L556" i="6"/>
  <c r="L571" i="6"/>
  <c r="F558" i="6"/>
  <c r="F573" i="6"/>
  <c r="L653" i="5"/>
  <c r="L650" i="5"/>
  <c r="L656" i="5"/>
  <c r="O645" i="5"/>
  <c r="J597" i="5"/>
  <c r="B656" i="5"/>
  <c r="B653" i="5"/>
  <c r="O555" i="5"/>
  <c r="O570" i="5"/>
  <c r="G645" i="5"/>
  <c r="F556" i="5"/>
  <c r="F571" i="5"/>
  <c r="C557" i="5"/>
  <c r="C572" i="5"/>
  <c r="D650" i="5"/>
  <c r="D656" i="5"/>
  <c r="D663" i="5" s="1"/>
  <c r="D653" i="5"/>
  <c r="B557" i="5"/>
  <c r="B572" i="5"/>
  <c r="J504" i="5"/>
  <c r="C545" i="5"/>
  <c r="H537" i="4"/>
  <c r="H538" i="4" s="1"/>
  <c r="H483" i="4"/>
  <c r="H513" i="4"/>
  <c r="H506" i="4"/>
  <c r="H625" i="4"/>
  <c r="H627" i="4" s="1"/>
  <c r="I624" i="4"/>
  <c r="K456" i="4"/>
  <c r="K455" i="4"/>
  <c r="H490" i="4"/>
  <c r="H491" i="4"/>
  <c r="H497" i="4"/>
  <c r="O595" i="4"/>
  <c r="O603" i="4"/>
  <c r="O596" i="4"/>
  <c r="O553" i="4"/>
  <c r="O552" i="4"/>
  <c r="O513" i="4"/>
  <c r="F447" i="4"/>
  <c r="F497" i="4"/>
  <c r="F448" i="4"/>
  <c r="F560" i="4"/>
  <c r="G681" i="3"/>
  <c r="G683" i="3" s="1"/>
  <c r="H680" i="3"/>
  <c r="G523" i="4"/>
  <c r="G522" i="4"/>
  <c r="H523" i="4"/>
  <c r="G552" i="4"/>
  <c r="F456" i="4"/>
  <c r="I490" i="4"/>
  <c r="I491" i="4"/>
  <c r="L537" i="4"/>
  <c r="J537" i="4"/>
  <c r="K463" i="4"/>
  <c r="H463" i="4"/>
  <c r="M551" i="3"/>
  <c r="M512" i="3"/>
  <c r="O719" i="3"/>
  <c r="K642" i="3"/>
  <c r="K658" i="3"/>
  <c r="K511" i="3"/>
  <c r="K466" i="3"/>
  <c r="H645" i="3"/>
  <c r="F653" i="3"/>
  <c r="F650" i="3"/>
  <c r="F656" i="3"/>
  <c r="F663" i="3" s="1"/>
  <c r="C521" i="3"/>
  <c r="C645" i="3"/>
  <c r="J589" i="3"/>
  <c r="L529" i="3"/>
  <c r="B511" i="3"/>
  <c r="E640" i="11" l="1"/>
  <c r="E639" i="11"/>
  <c r="P658" i="11"/>
  <c r="L668" i="11" s="1"/>
  <c r="C639" i="11"/>
  <c r="C645" i="11"/>
  <c r="F665" i="11"/>
  <c r="N665" i="11"/>
  <c r="K665" i="11"/>
  <c r="B665" i="11"/>
  <c r="D665" i="11"/>
  <c r="C665" i="11"/>
  <c r="E665" i="11"/>
  <c r="O665" i="11"/>
  <c r="G665" i="11"/>
  <c r="H665" i="11"/>
  <c r="I665" i="11"/>
  <c r="J665" i="11"/>
  <c r="L665" i="11"/>
  <c r="H513" i="11"/>
  <c r="K663" i="11"/>
  <c r="G645" i="11"/>
  <c r="H512" i="11"/>
  <c r="F663" i="11"/>
  <c r="L512" i="11"/>
  <c r="D653" i="11"/>
  <c r="M573" i="11"/>
  <c r="D650" i="11"/>
  <c r="D663" i="11" s="1"/>
  <c r="M433" i="11"/>
  <c r="H640" i="11"/>
  <c r="H639" i="11"/>
  <c r="C433" i="11"/>
  <c r="R658" i="11"/>
  <c r="R668" i="11" s="1"/>
  <c r="K665" i="5"/>
  <c r="L665" i="5"/>
  <c r="M665" i="5"/>
  <c r="N665" i="5"/>
  <c r="C665" i="5"/>
  <c r="F665" i="5"/>
  <c r="H665" i="5"/>
  <c r="M663" i="11"/>
  <c r="I663" i="11"/>
  <c r="O710" i="11"/>
  <c r="O711" i="11"/>
  <c r="L697" i="11"/>
  <c r="L699" i="11" s="1"/>
  <c r="M696" i="11"/>
  <c r="O715" i="11"/>
  <c r="O714" i="11"/>
  <c r="J684" i="11"/>
  <c r="I685" i="11"/>
  <c r="I687" i="11" s="1"/>
  <c r="M688" i="11"/>
  <c r="L689" i="11"/>
  <c r="L691" i="11" s="1"/>
  <c r="L693" i="11"/>
  <c r="L695" i="11" s="1"/>
  <c r="M692" i="11"/>
  <c r="M574" i="11"/>
  <c r="M559" i="11"/>
  <c r="M553" i="11"/>
  <c r="M552" i="11"/>
  <c r="C653" i="11"/>
  <c r="C656" i="11"/>
  <c r="C650" i="11"/>
  <c r="M701" i="11"/>
  <c r="M703" i="11" s="1"/>
  <c r="N700" i="11"/>
  <c r="F551" i="11"/>
  <c r="F513" i="11"/>
  <c r="F512" i="11"/>
  <c r="N513" i="11"/>
  <c r="N551" i="11"/>
  <c r="N512" i="11"/>
  <c r="E656" i="11"/>
  <c r="E650" i="11"/>
  <c r="E653" i="11"/>
  <c r="B653" i="11"/>
  <c r="B656" i="11"/>
  <c r="N704" i="11"/>
  <c r="M705" i="11"/>
  <c r="M707" i="11" s="1"/>
  <c r="G663" i="11"/>
  <c r="E551" i="11"/>
  <c r="E513" i="11"/>
  <c r="E512" i="11"/>
  <c r="G677" i="11"/>
  <c r="G679" i="11" s="1"/>
  <c r="H676" i="11"/>
  <c r="I574" i="11"/>
  <c r="I559" i="11"/>
  <c r="I553" i="11"/>
  <c r="I552" i="11"/>
  <c r="O513" i="11"/>
  <c r="O551" i="11"/>
  <c r="O512" i="11"/>
  <c r="J663" i="11"/>
  <c r="O640" i="11"/>
  <c r="O639" i="11"/>
  <c r="O433" i="11"/>
  <c r="B559" i="11"/>
  <c r="B552" i="11"/>
  <c r="B574" i="11"/>
  <c r="L653" i="11"/>
  <c r="L656" i="11"/>
  <c r="L650" i="11"/>
  <c r="L574" i="11"/>
  <c r="L559" i="11"/>
  <c r="L553" i="11"/>
  <c r="L552" i="11"/>
  <c r="G551" i="11"/>
  <c r="G513" i="11"/>
  <c r="G512" i="11"/>
  <c r="E673" i="11"/>
  <c r="E675" i="11" s="1"/>
  <c r="F672" i="11"/>
  <c r="K574" i="11"/>
  <c r="K559" i="11"/>
  <c r="K553" i="11"/>
  <c r="K552" i="11"/>
  <c r="J680" i="11"/>
  <c r="I681" i="11"/>
  <c r="I683" i="11" s="1"/>
  <c r="N663" i="11"/>
  <c r="H553" i="11"/>
  <c r="H552" i="11"/>
  <c r="H574" i="11"/>
  <c r="H559" i="11"/>
  <c r="J574" i="11"/>
  <c r="J559" i="11"/>
  <c r="J553" i="11"/>
  <c r="J552" i="11"/>
  <c r="C551" i="11"/>
  <c r="C513" i="11"/>
  <c r="C512" i="11"/>
  <c r="D551" i="11"/>
  <c r="D513" i="11"/>
  <c r="D512" i="11"/>
  <c r="H663" i="11"/>
  <c r="D665" i="5"/>
  <c r="E665" i="5"/>
  <c r="G665" i="5"/>
  <c r="J665" i="5"/>
  <c r="I665" i="5"/>
  <c r="B665" i="5"/>
  <c r="P658" i="5"/>
  <c r="N668" i="5" s="1"/>
  <c r="R658" i="5"/>
  <c r="R668" i="5" s="1"/>
  <c r="M665" i="8"/>
  <c r="M670" i="8" s="1"/>
  <c r="L665" i="8"/>
  <c r="L670" i="8" s="1"/>
  <c r="P575" i="8"/>
  <c r="P582" i="8"/>
  <c r="P633" i="8" s="1"/>
  <c r="J665" i="8"/>
  <c r="J670" i="8" s="1"/>
  <c r="K665" i="8"/>
  <c r="K670" i="8" s="1"/>
  <c r="B665" i="8"/>
  <c r="B670" i="8" s="1"/>
  <c r="P560" i="8"/>
  <c r="P561" i="8"/>
  <c r="N665" i="8"/>
  <c r="N670" i="8" s="1"/>
  <c r="C665" i="8"/>
  <c r="C670" i="8" s="1"/>
  <c r="D665" i="8"/>
  <c r="D670" i="8" s="1"/>
  <c r="E665" i="8"/>
  <c r="E670" i="8" s="1"/>
  <c r="F665" i="8"/>
  <c r="F670" i="8" s="1"/>
  <c r="O665" i="8"/>
  <c r="O670" i="8" s="1"/>
  <c r="P665" i="8"/>
  <c r="P670" i="8" s="1"/>
  <c r="O668" i="8"/>
  <c r="P668" i="8"/>
  <c r="H665" i="8"/>
  <c r="H670" i="8" s="1"/>
  <c r="I665" i="8"/>
  <c r="I670" i="8" s="1"/>
  <c r="O640" i="8"/>
  <c r="O433" i="8"/>
  <c r="O639" i="8"/>
  <c r="O551" i="8"/>
  <c r="O513" i="8"/>
  <c r="O512" i="8"/>
  <c r="O571" i="8"/>
  <c r="O556" i="8"/>
  <c r="O706" i="8"/>
  <c r="O707" i="8"/>
  <c r="O430" i="8"/>
  <c r="O698" i="8"/>
  <c r="O699" i="8"/>
  <c r="O429" i="8"/>
  <c r="Q658" i="10"/>
  <c r="P668" i="10" s="1"/>
  <c r="I559" i="10"/>
  <c r="I574" i="10"/>
  <c r="I552" i="10"/>
  <c r="D512" i="10"/>
  <c r="D551" i="10"/>
  <c r="D513" i="10"/>
  <c r="D656" i="10"/>
  <c r="D663" i="10" s="1"/>
  <c r="D650" i="10"/>
  <c r="D653" i="10"/>
  <c r="M653" i="10"/>
  <c r="M656" i="10"/>
  <c r="M650" i="10"/>
  <c r="N705" i="10"/>
  <c r="N707" i="10" s="1"/>
  <c r="O704" i="10"/>
  <c r="O718" i="10"/>
  <c r="O719" i="10"/>
  <c r="I663" i="10"/>
  <c r="L574" i="10"/>
  <c r="L553" i="10"/>
  <c r="L552" i="10"/>
  <c r="L559" i="10"/>
  <c r="J684" i="10"/>
  <c r="I685" i="10"/>
  <c r="I687" i="10" s="1"/>
  <c r="G513" i="10"/>
  <c r="G512" i="10"/>
  <c r="G551" i="10"/>
  <c r="K692" i="10"/>
  <c r="J693" i="10"/>
  <c r="J695" i="10" s="1"/>
  <c r="F673" i="10"/>
  <c r="F675" i="10" s="1"/>
  <c r="G672" i="10"/>
  <c r="C513" i="10"/>
  <c r="C512" i="10"/>
  <c r="C551" i="10"/>
  <c r="M513" i="10"/>
  <c r="M512" i="10"/>
  <c r="M551" i="10"/>
  <c r="N553" i="10" s="1"/>
  <c r="K688" i="10"/>
  <c r="J689" i="10"/>
  <c r="J691" i="10" s="1"/>
  <c r="C656" i="10"/>
  <c r="C663" i="10" s="1"/>
  <c r="C650" i="10"/>
  <c r="C653" i="10"/>
  <c r="J665" i="10"/>
  <c r="J670" i="10" s="1"/>
  <c r="I665" i="10"/>
  <c r="I670" i="10" s="1"/>
  <c r="H665" i="10"/>
  <c r="H670" i="10" s="1"/>
  <c r="G665" i="10"/>
  <c r="G670" i="10" s="1"/>
  <c r="F665" i="10"/>
  <c r="F670" i="10" s="1"/>
  <c r="E665" i="10"/>
  <c r="E670" i="10" s="1"/>
  <c r="P665" i="10"/>
  <c r="P670" i="10" s="1"/>
  <c r="D665" i="10"/>
  <c r="D670" i="10" s="1"/>
  <c r="O665" i="10"/>
  <c r="O670" i="10" s="1"/>
  <c r="C665" i="10"/>
  <c r="C670" i="10" s="1"/>
  <c r="N665" i="10"/>
  <c r="N670" i="10" s="1"/>
  <c r="B665" i="10"/>
  <c r="B670" i="10" s="1"/>
  <c r="M665" i="10"/>
  <c r="M670" i="10" s="1"/>
  <c r="L665" i="10"/>
  <c r="L670" i="10" s="1"/>
  <c r="K665" i="10"/>
  <c r="K670" i="10" s="1"/>
  <c r="J663" i="10"/>
  <c r="B552" i="10"/>
  <c r="B574" i="10"/>
  <c r="B559" i="10"/>
  <c r="F551" i="10"/>
  <c r="F513" i="10"/>
  <c r="F512" i="10"/>
  <c r="O513" i="10"/>
  <c r="O512" i="10"/>
  <c r="O551" i="10"/>
  <c r="L653" i="10"/>
  <c r="L656" i="10"/>
  <c r="L663" i="10" s="1"/>
  <c r="L650" i="10"/>
  <c r="N559" i="10"/>
  <c r="N574" i="10"/>
  <c r="N552" i="10"/>
  <c r="M696" i="10"/>
  <c r="L697" i="10"/>
  <c r="L699" i="10" s="1"/>
  <c r="P512" i="10"/>
  <c r="P551" i="10"/>
  <c r="P513" i="10"/>
  <c r="K559" i="10"/>
  <c r="K574" i="10"/>
  <c r="K552" i="10"/>
  <c r="I676" i="10"/>
  <c r="H677" i="10"/>
  <c r="H679" i="10" s="1"/>
  <c r="G681" i="10"/>
  <c r="G683" i="10" s="1"/>
  <c r="H680" i="10"/>
  <c r="P708" i="10"/>
  <c r="P709" i="10" s="1"/>
  <c r="O709" i="10"/>
  <c r="F663" i="10"/>
  <c r="M701" i="10"/>
  <c r="M703" i="10" s="1"/>
  <c r="N700" i="10"/>
  <c r="N513" i="10"/>
  <c r="E663" i="10"/>
  <c r="J513" i="10"/>
  <c r="J512" i="10"/>
  <c r="J551" i="10"/>
  <c r="P712" i="10"/>
  <c r="P713" i="10" s="1"/>
  <c r="O713" i="10"/>
  <c r="H513" i="10"/>
  <c r="H512" i="10"/>
  <c r="H551" i="10"/>
  <c r="I553" i="10" s="1"/>
  <c r="E512" i="10"/>
  <c r="E551" i="10"/>
  <c r="E513" i="10"/>
  <c r="G663" i="10"/>
  <c r="P663" i="9"/>
  <c r="O582" i="9"/>
  <c r="O633" i="9" s="1"/>
  <c r="L656" i="9"/>
  <c r="B512" i="9"/>
  <c r="B551" i="9"/>
  <c r="C553" i="9" s="1"/>
  <c r="N663" i="9"/>
  <c r="I663" i="9"/>
  <c r="D512" i="9"/>
  <c r="D513" i="9"/>
  <c r="F645" i="9"/>
  <c r="F677" i="9"/>
  <c r="F679" i="9" s="1"/>
  <c r="G676" i="9"/>
  <c r="C645" i="9"/>
  <c r="E645" i="9"/>
  <c r="O709" i="9"/>
  <c r="O710" i="9" s="1"/>
  <c r="P708" i="9"/>
  <c r="P709" i="9" s="1"/>
  <c r="O705" i="9"/>
  <c r="O706" i="9" s="1"/>
  <c r="P704" i="9"/>
  <c r="P705" i="9" s="1"/>
  <c r="P645" i="9"/>
  <c r="O713" i="9"/>
  <c r="O715" i="9" s="1"/>
  <c r="P712" i="9"/>
  <c r="P713" i="9" s="1"/>
  <c r="P512" i="9"/>
  <c r="P513" i="9"/>
  <c r="J685" i="9"/>
  <c r="J687" i="9" s="1"/>
  <c r="K684" i="9"/>
  <c r="L697" i="9"/>
  <c r="L699" i="9" s="1"/>
  <c r="M696" i="9"/>
  <c r="K663" i="9"/>
  <c r="O560" i="9"/>
  <c r="E551" i="9"/>
  <c r="E513" i="9"/>
  <c r="E512" i="9"/>
  <c r="K688" i="9"/>
  <c r="J689" i="9"/>
  <c r="J691" i="9" s="1"/>
  <c r="H663" i="9"/>
  <c r="F653" i="9"/>
  <c r="F650" i="9"/>
  <c r="F656" i="9"/>
  <c r="E653" i="9"/>
  <c r="E650" i="9"/>
  <c r="E656" i="9"/>
  <c r="E663" i="9" s="1"/>
  <c r="N701" i="9"/>
  <c r="N703" i="9" s="1"/>
  <c r="O700" i="9"/>
  <c r="E673" i="9"/>
  <c r="E675" i="9" s="1"/>
  <c r="F672" i="9"/>
  <c r="I551" i="9"/>
  <c r="J553" i="9" s="1"/>
  <c r="I513" i="9"/>
  <c r="I512" i="9"/>
  <c r="N559" i="9"/>
  <c r="N574" i="9"/>
  <c r="N552" i="9"/>
  <c r="H681" i="9"/>
  <c r="H683" i="9" s="1"/>
  <c r="I680" i="9"/>
  <c r="K513" i="9"/>
  <c r="K512" i="9"/>
  <c r="K551" i="9"/>
  <c r="L663" i="9"/>
  <c r="D574" i="9"/>
  <c r="D559" i="9"/>
  <c r="D553" i="9"/>
  <c r="D552" i="9"/>
  <c r="K693" i="9"/>
  <c r="K695" i="9" s="1"/>
  <c r="L692" i="9"/>
  <c r="H551" i="9"/>
  <c r="H513" i="9"/>
  <c r="H512" i="9"/>
  <c r="H645" i="9"/>
  <c r="G653" i="9"/>
  <c r="G650" i="9"/>
  <c r="G656" i="9"/>
  <c r="C663" i="9"/>
  <c r="J513" i="9"/>
  <c r="C574" i="9"/>
  <c r="C552" i="9"/>
  <c r="C559" i="9"/>
  <c r="Q658" i="9"/>
  <c r="P668" i="9" s="1"/>
  <c r="J559" i="9"/>
  <c r="J574" i="9"/>
  <c r="J552" i="9"/>
  <c r="F551" i="9"/>
  <c r="F513" i="9"/>
  <c r="F512" i="9"/>
  <c r="J650" i="9"/>
  <c r="J656" i="9"/>
  <c r="J663" i="9" s="1"/>
  <c r="J653" i="9"/>
  <c r="G551" i="9"/>
  <c r="G513" i="9"/>
  <c r="G512" i="9"/>
  <c r="M551" i="9"/>
  <c r="N553" i="9" s="1"/>
  <c r="M513" i="9"/>
  <c r="M512" i="9"/>
  <c r="L559" i="9"/>
  <c r="L574" i="9"/>
  <c r="L552" i="9"/>
  <c r="D513" i="8"/>
  <c r="G512" i="8"/>
  <c r="C663" i="8"/>
  <c r="I663" i="8"/>
  <c r="N663" i="8"/>
  <c r="F668" i="8"/>
  <c r="E668" i="8"/>
  <c r="D668" i="8"/>
  <c r="C668" i="8"/>
  <c r="N668" i="8"/>
  <c r="B668" i="8"/>
  <c r="M668" i="8"/>
  <c r="L668" i="8"/>
  <c r="K668" i="8"/>
  <c r="J668" i="8"/>
  <c r="I668" i="8"/>
  <c r="H668" i="8"/>
  <c r="G668" i="8"/>
  <c r="M551" i="8"/>
  <c r="N553" i="8" s="1"/>
  <c r="M513" i="8"/>
  <c r="M512" i="8"/>
  <c r="K688" i="8"/>
  <c r="J689" i="8"/>
  <c r="J691" i="8" s="1"/>
  <c r="D653" i="8"/>
  <c r="D650" i="8"/>
  <c r="D656" i="8"/>
  <c r="H681" i="8"/>
  <c r="H683" i="8" s="1"/>
  <c r="I680" i="8"/>
  <c r="H574" i="8"/>
  <c r="H559" i="8"/>
  <c r="H553" i="8"/>
  <c r="H552" i="8"/>
  <c r="M697" i="8"/>
  <c r="M699" i="8" s="1"/>
  <c r="N696" i="8"/>
  <c r="E663" i="8"/>
  <c r="K663" i="8"/>
  <c r="F574" i="8"/>
  <c r="F559" i="8"/>
  <c r="F553" i="8"/>
  <c r="F552" i="8"/>
  <c r="C551" i="8"/>
  <c r="C513" i="8"/>
  <c r="C512" i="8"/>
  <c r="I574" i="8"/>
  <c r="I559" i="8"/>
  <c r="I553" i="8"/>
  <c r="I552" i="8"/>
  <c r="E673" i="8"/>
  <c r="E675" i="8" s="1"/>
  <c r="F672" i="8"/>
  <c r="L552" i="8"/>
  <c r="L574" i="8"/>
  <c r="L559" i="8"/>
  <c r="K551" i="8"/>
  <c r="K513" i="8"/>
  <c r="K512" i="8"/>
  <c r="J663" i="8"/>
  <c r="G677" i="8"/>
  <c r="G679" i="8" s="1"/>
  <c r="H676" i="8"/>
  <c r="J551" i="8"/>
  <c r="J513" i="8"/>
  <c r="J512" i="8"/>
  <c r="N574" i="8"/>
  <c r="N559" i="8"/>
  <c r="N552" i="8"/>
  <c r="J684" i="8"/>
  <c r="I685" i="8"/>
  <c r="I687" i="8" s="1"/>
  <c r="N704" i="8"/>
  <c r="M705" i="8"/>
  <c r="M707" i="8" s="1"/>
  <c r="G559" i="8"/>
  <c r="G574" i="8"/>
  <c r="G553" i="8"/>
  <c r="G552" i="8"/>
  <c r="F653" i="8"/>
  <c r="F650" i="8"/>
  <c r="F656" i="8"/>
  <c r="B551" i="8"/>
  <c r="B512" i="8"/>
  <c r="K693" i="8"/>
  <c r="K695" i="8" s="1"/>
  <c r="L692" i="8"/>
  <c r="H663" i="8"/>
  <c r="E574" i="8"/>
  <c r="E559" i="8"/>
  <c r="E553" i="8"/>
  <c r="E552" i="8"/>
  <c r="L663" i="8"/>
  <c r="D553" i="8"/>
  <c r="D574" i="8"/>
  <c r="D559" i="8"/>
  <c r="D552" i="8"/>
  <c r="G663" i="8"/>
  <c r="Q656" i="8"/>
  <c r="H629" i="7"/>
  <c r="H631" i="7" s="1"/>
  <c r="I628" i="7"/>
  <c r="G663" i="5"/>
  <c r="L538" i="4"/>
  <c r="L545" i="4"/>
  <c r="H681" i="5"/>
  <c r="H683" i="5" s="1"/>
  <c r="I680" i="5"/>
  <c r="K551" i="3"/>
  <c r="K513" i="3"/>
  <c r="K512" i="3"/>
  <c r="O514" i="4"/>
  <c r="O515" i="4"/>
  <c r="B551" i="3"/>
  <c r="B512" i="3"/>
  <c r="I574" i="6"/>
  <c r="I559" i="6"/>
  <c r="I657" i="6" s="1"/>
  <c r="I552" i="6"/>
  <c r="I553" i="6"/>
  <c r="F513" i="6"/>
  <c r="F512" i="6"/>
  <c r="F551" i="6"/>
  <c r="M551" i="6"/>
  <c r="M513" i="6"/>
  <c r="M512" i="6"/>
  <c r="G538" i="7"/>
  <c r="G545" i="7"/>
  <c r="N559" i="5"/>
  <c r="N574" i="5"/>
  <c r="N552" i="5"/>
  <c r="L574" i="6"/>
  <c r="L552" i="6"/>
  <c r="L553" i="6"/>
  <c r="L559" i="6"/>
  <c r="F545" i="7"/>
  <c r="F538" i="7"/>
  <c r="D616" i="4"/>
  <c r="F663" i="5"/>
  <c r="L515" i="7"/>
  <c r="L514" i="7"/>
  <c r="N663" i="5"/>
  <c r="H677" i="6"/>
  <c r="H679" i="6" s="1"/>
  <c r="I676" i="6"/>
  <c r="M616" i="4"/>
  <c r="B574" i="6"/>
  <c r="B552" i="6"/>
  <c r="B559" i="6"/>
  <c r="J663" i="5"/>
  <c r="F673" i="5"/>
  <c r="F675" i="5" s="1"/>
  <c r="G672" i="5"/>
  <c r="H673" i="3"/>
  <c r="H675" i="3" s="1"/>
  <c r="I672" i="3"/>
  <c r="I640" i="6"/>
  <c r="I639" i="6"/>
  <c r="I433" i="6"/>
  <c r="O666" i="4"/>
  <c r="O667" i="4"/>
  <c r="L689" i="5"/>
  <c r="L691" i="5" s="1"/>
  <c r="M688" i="5"/>
  <c r="N662" i="7"/>
  <c r="N663" i="7"/>
  <c r="M620" i="7"/>
  <c r="L620" i="7"/>
  <c r="K620" i="7"/>
  <c r="J620" i="7"/>
  <c r="I620" i="7"/>
  <c r="H620" i="7"/>
  <c r="G620" i="7"/>
  <c r="F620" i="7"/>
  <c r="E620" i="7"/>
  <c r="N620" i="7"/>
  <c r="B620" i="7"/>
  <c r="O620" i="7"/>
  <c r="D620" i="7"/>
  <c r="C620" i="7"/>
  <c r="L644" i="7"/>
  <c r="K645" i="7"/>
  <c r="K647" i="7" s="1"/>
  <c r="H545" i="4"/>
  <c r="O714" i="6"/>
  <c r="O715" i="6"/>
  <c r="B538" i="4"/>
  <c r="B545" i="4"/>
  <c r="G553" i="3"/>
  <c r="G559" i="3"/>
  <c r="G552" i="3"/>
  <c r="G574" i="3"/>
  <c r="J551" i="3"/>
  <c r="J513" i="3"/>
  <c r="J512" i="3"/>
  <c r="H574" i="5"/>
  <c r="H553" i="5"/>
  <c r="H552" i="5"/>
  <c r="H559" i="5"/>
  <c r="L538" i="7"/>
  <c r="L545" i="7"/>
  <c r="O574" i="5"/>
  <c r="O553" i="5"/>
  <c r="O552" i="5"/>
  <c r="O559" i="5"/>
  <c r="G663" i="6"/>
  <c r="M538" i="4"/>
  <c r="M545" i="4"/>
  <c r="O707" i="5"/>
  <c r="O706" i="5"/>
  <c r="N515" i="7"/>
  <c r="N514" i="7"/>
  <c r="N574" i="6"/>
  <c r="N552" i="6"/>
  <c r="N553" i="6"/>
  <c r="N559" i="6"/>
  <c r="K515" i="7"/>
  <c r="K514" i="7"/>
  <c r="O696" i="3"/>
  <c r="O697" i="3" s="1"/>
  <c r="N697" i="3"/>
  <c r="N699" i="3" s="1"/>
  <c r="B559" i="5"/>
  <c r="B574" i="5"/>
  <c r="B552" i="5"/>
  <c r="G676" i="5"/>
  <c r="F677" i="5"/>
  <c r="F679" i="5" s="1"/>
  <c r="G513" i="6"/>
  <c r="F574" i="3"/>
  <c r="F553" i="3"/>
  <c r="F559" i="3"/>
  <c r="F552" i="3"/>
  <c r="M499" i="7"/>
  <c r="M498" i="7"/>
  <c r="C513" i="3"/>
  <c r="C512" i="3"/>
  <c r="C551" i="3"/>
  <c r="O640" i="6"/>
  <c r="O639" i="6"/>
  <c r="O657" i="6"/>
  <c r="O433" i="6"/>
  <c r="N538" i="7"/>
  <c r="N545" i="7"/>
  <c r="E574" i="3"/>
  <c r="E559" i="3"/>
  <c r="E552" i="3"/>
  <c r="O551" i="3"/>
  <c r="O513" i="3"/>
  <c r="O512" i="3"/>
  <c r="M668" i="6"/>
  <c r="K668" i="6"/>
  <c r="H668" i="6"/>
  <c r="G668" i="6"/>
  <c r="E668" i="6"/>
  <c r="O668" i="6"/>
  <c r="N668" i="6"/>
  <c r="L668" i="6"/>
  <c r="J668" i="6"/>
  <c r="I668" i="6"/>
  <c r="F668" i="6"/>
  <c r="D668" i="6"/>
  <c r="C668" i="6"/>
  <c r="B668" i="6"/>
  <c r="C650" i="5"/>
  <c r="C656" i="5"/>
  <c r="C653" i="5"/>
  <c r="D499" i="7"/>
  <c r="D498" i="7"/>
  <c r="N645" i="3"/>
  <c r="G616" i="4"/>
  <c r="J663" i="3"/>
  <c r="I616" i="4"/>
  <c r="J551" i="5"/>
  <c r="K553" i="5" s="1"/>
  <c r="J513" i="5"/>
  <c r="J512" i="5"/>
  <c r="F640" i="6"/>
  <c r="F639" i="6"/>
  <c r="F433" i="6"/>
  <c r="G574" i="6"/>
  <c r="G552" i="6"/>
  <c r="G553" i="6"/>
  <c r="G559" i="6"/>
  <c r="M616" i="7"/>
  <c r="N616" i="7"/>
  <c r="P610" i="7"/>
  <c r="M648" i="4"/>
  <c r="L649" i="4"/>
  <c r="L651" i="4" s="1"/>
  <c r="H515" i="7"/>
  <c r="H514" i="7"/>
  <c r="L604" i="7"/>
  <c r="L610" i="7"/>
  <c r="L616" i="7" s="1"/>
  <c r="L607" i="7"/>
  <c r="I680" i="3"/>
  <c r="H681" i="3"/>
  <c r="H683" i="3" s="1"/>
  <c r="I515" i="7"/>
  <c r="I514" i="7"/>
  <c r="I680" i="6"/>
  <c r="H681" i="6"/>
  <c r="H683" i="6" s="1"/>
  <c r="L551" i="3"/>
  <c r="L513" i="3"/>
  <c r="L512" i="3"/>
  <c r="O696" i="6"/>
  <c r="O697" i="6" s="1"/>
  <c r="N697" i="6"/>
  <c r="N699" i="6" s="1"/>
  <c r="E515" i="7"/>
  <c r="E514" i="7"/>
  <c r="O666" i="7"/>
  <c r="O667" i="7"/>
  <c r="I685" i="3"/>
  <c r="I687" i="3" s="1"/>
  <c r="J684" i="3"/>
  <c r="J689" i="3"/>
  <c r="J691" i="3" s="1"/>
  <c r="K688" i="3"/>
  <c r="K552" i="5"/>
  <c r="K559" i="5"/>
  <c r="K574" i="5"/>
  <c r="M650" i="6"/>
  <c r="M656" i="6"/>
  <c r="M663" i="6" s="1"/>
  <c r="M653" i="6"/>
  <c r="K538" i="7"/>
  <c r="K545" i="7"/>
  <c r="E538" i="4"/>
  <c r="E545" i="4"/>
  <c r="M701" i="3"/>
  <c r="M703" i="3" s="1"/>
  <c r="N700" i="3"/>
  <c r="M604" i="7"/>
  <c r="D513" i="3"/>
  <c r="D512" i="3"/>
  <c r="D551" i="3"/>
  <c r="O604" i="4"/>
  <c r="O607" i="4"/>
  <c r="O610" i="4"/>
  <c r="F499" i="7"/>
  <c r="F498" i="7"/>
  <c r="E668" i="3"/>
  <c r="D668" i="3"/>
  <c r="M668" i="3"/>
  <c r="G668" i="3"/>
  <c r="F668" i="3"/>
  <c r="C668" i="3"/>
  <c r="B668" i="3"/>
  <c r="O668" i="3"/>
  <c r="N668" i="3"/>
  <c r="L668" i="3"/>
  <c r="K668" i="3"/>
  <c r="J668" i="3"/>
  <c r="I668" i="3"/>
  <c r="H668" i="3"/>
  <c r="J616" i="4"/>
  <c r="O707" i="3"/>
  <c r="O706" i="3"/>
  <c r="N666" i="7"/>
  <c r="N667" i="7"/>
  <c r="H656" i="6"/>
  <c r="H663" i="6" s="1"/>
  <c r="H650" i="6"/>
  <c r="H653" i="6"/>
  <c r="F538" i="4"/>
  <c r="F545" i="4"/>
  <c r="I632" i="7"/>
  <c r="H633" i="7"/>
  <c r="H635" i="7" s="1"/>
  <c r="H604" i="4"/>
  <c r="H610" i="4"/>
  <c r="H616" i="4" s="1"/>
  <c r="H607" i="4"/>
  <c r="M515" i="7"/>
  <c r="M514" i="7"/>
  <c r="I498" i="4"/>
  <c r="I499" i="4"/>
  <c r="D515" i="4"/>
  <c r="D514" i="4"/>
  <c r="O710" i="6"/>
  <c r="O711" i="6"/>
  <c r="K498" i="4"/>
  <c r="K499" i="4"/>
  <c r="C640" i="6"/>
  <c r="C639" i="6"/>
  <c r="C433" i="6"/>
  <c r="G499" i="7"/>
  <c r="G498" i="7"/>
  <c r="H538" i="7"/>
  <c r="H545" i="7"/>
  <c r="H499" i="4"/>
  <c r="H498" i="4"/>
  <c r="M692" i="5"/>
  <c r="L693" i="5"/>
  <c r="L695" i="5" s="1"/>
  <c r="E538" i="7"/>
  <c r="E545" i="7"/>
  <c r="J538" i="4"/>
  <c r="J545" i="4"/>
  <c r="H559" i="6"/>
  <c r="H553" i="6"/>
  <c r="H574" i="6"/>
  <c r="H552" i="6"/>
  <c r="E618" i="7"/>
  <c r="E622" i="7" s="1"/>
  <c r="D618" i="7"/>
  <c r="D622" i="7" s="1"/>
  <c r="O618" i="7"/>
  <c r="O622" i="7" s="1"/>
  <c r="C618" i="7"/>
  <c r="C622" i="7" s="1"/>
  <c r="N618" i="7"/>
  <c r="N622" i="7" s="1"/>
  <c r="B618" i="7"/>
  <c r="B622" i="7" s="1"/>
  <c r="M618" i="7"/>
  <c r="M622" i="7" s="1"/>
  <c r="L618" i="7"/>
  <c r="L622" i="7" s="1"/>
  <c r="K618" i="7"/>
  <c r="K622" i="7" s="1"/>
  <c r="J618" i="7"/>
  <c r="J622" i="7" s="1"/>
  <c r="I618" i="7"/>
  <c r="I622" i="7" s="1"/>
  <c r="F618" i="7"/>
  <c r="F622" i="7" s="1"/>
  <c r="H618" i="7"/>
  <c r="H622" i="7" s="1"/>
  <c r="G618" i="7"/>
  <c r="G622" i="7" s="1"/>
  <c r="H574" i="3"/>
  <c r="H552" i="3"/>
  <c r="H553" i="3"/>
  <c r="H559" i="3"/>
  <c r="I663" i="6"/>
  <c r="G498" i="4"/>
  <c r="G499" i="4"/>
  <c r="O430" i="5"/>
  <c r="O432" i="5"/>
  <c r="G663" i="3"/>
  <c r="F616" i="4"/>
  <c r="F514" i="4"/>
  <c r="F515" i="4"/>
  <c r="G538" i="4"/>
  <c r="G545" i="4"/>
  <c r="J499" i="7"/>
  <c r="J498" i="7"/>
  <c r="M645" i="4"/>
  <c r="M647" i="4" s="1"/>
  <c r="N644" i="4"/>
  <c r="M538" i="7"/>
  <c r="M545" i="7"/>
  <c r="I620" i="4"/>
  <c r="E620" i="4"/>
  <c r="D620" i="4"/>
  <c r="C620" i="4"/>
  <c r="N620" i="4"/>
  <c r="M620" i="4"/>
  <c r="L620" i="4"/>
  <c r="J620" i="4"/>
  <c r="F620" i="4"/>
  <c r="K620" i="4"/>
  <c r="H620" i="4"/>
  <c r="G620" i="4"/>
  <c r="B620" i="4"/>
  <c r="O620" i="4"/>
  <c r="E514" i="4"/>
  <c r="E515" i="4"/>
  <c r="C616" i="4"/>
  <c r="F574" i="5"/>
  <c r="F553" i="5"/>
  <c r="F552" i="5"/>
  <c r="F559" i="5"/>
  <c r="O419" i="7"/>
  <c r="O417" i="7"/>
  <c r="J604" i="7"/>
  <c r="J610" i="7"/>
  <c r="J607" i="7"/>
  <c r="C551" i="6"/>
  <c r="C513" i="6"/>
  <c r="C512" i="6"/>
  <c r="N700" i="5"/>
  <c r="M701" i="5"/>
  <c r="M703" i="5" s="1"/>
  <c r="K552" i="6"/>
  <c r="K553" i="6"/>
  <c r="K574" i="6"/>
  <c r="K559" i="6"/>
  <c r="J636" i="7"/>
  <c r="I637" i="7"/>
  <c r="I639" i="7" s="1"/>
  <c r="D538" i="7"/>
  <c r="D545" i="7"/>
  <c r="D538" i="4"/>
  <c r="D545" i="4"/>
  <c r="L551" i="5"/>
  <c r="L513" i="5"/>
  <c r="L512" i="5"/>
  <c r="M653" i="7"/>
  <c r="M655" i="7" s="1"/>
  <c r="N652" i="7"/>
  <c r="I574" i="3"/>
  <c r="I559" i="3"/>
  <c r="I552" i="3"/>
  <c r="I553" i="3"/>
  <c r="N650" i="6"/>
  <c r="J515" i="7"/>
  <c r="J514" i="7"/>
  <c r="L701" i="6"/>
  <c r="L703" i="6" s="1"/>
  <c r="M700" i="6"/>
  <c r="M652" i="4"/>
  <c r="L653" i="4"/>
  <c r="L655" i="4" s="1"/>
  <c r="I625" i="4"/>
  <c r="I627" i="4" s="1"/>
  <c r="J624" i="4"/>
  <c r="L663" i="5"/>
  <c r="J645" i="3"/>
  <c r="J637" i="4"/>
  <c r="J639" i="4" s="1"/>
  <c r="K636" i="4"/>
  <c r="I607" i="7"/>
  <c r="I604" i="7"/>
  <c r="I610" i="7"/>
  <c r="I616" i="7" s="1"/>
  <c r="J559" i="6"/>
  <c r="J552" i="6"/>
  <c r="J553" i="6"/>
  <c r="J574" i="6"/>
  <c r="L692" i="6"/>
  <c r="K693" i="6"/>
  <c r="K695" i="6" s="1"/>
  <c r="L515" i="4"/>
  <c r="L514" i="4"/>
  <c r="I538" i="4"/>
  <c r="I545" i="4"/>
  <c r="K616" i="7"/>
  <c r="M515" i="4"/>
  <c r="B538" i="7"/>
  <c r="B545" i="7"/>
  <c r="L640" i="7"/>
  <c r="K641" i="7"/>
  <c r="K643" i="7" s="1"/>
  <c r="G514" i="4"/>
  <c r="G515" i="4"/>
  <c r="M640" i="6"/>
  <c r="M639" i="6"/>
  <c r="M433" i="6"/>
  <c r="H616" i="7"/>
  <c r="E656" i="5"/>
  <c r="E663" i="5" s="1"/>
  <c r="E653" i="5"/>
  <c r="E650" i="5"/>
  <c r="L649" i="7"/>
  <c r="L651" i="7" s="1"/>
  <c r="M648" i="7"/>
  <c r="O650" i="5"/>
  <c r="O656" i="5"/>
  <c r="R656" i="5" s="1"/>
  <c r="R666" i="5" s="1"/>
  <c r="O653" i="5"/>
  <c r="N663" i="6"/>
  <c r="O498" i="4"/>
  <c r="O499" i="4"/>
  <c r="M559" i="3"/>
  <c r="M552" i="3"/>
  <c r="M574" i="3"/>
  <c r="M553" i="3"/>
  <c r="F499" i="4"/>
  <c r="F498" i="4"/>
  <c r="L653" i="6"/>
  <c r="L656" i="6"/>
  <c r="L650" i="6"/>
  <c r="J653" i="6"/>
  <c r="J656" i="6"/>
  <c r="J663" i="6" s="1"/>
  <c r="J650" i="6"/>
  <c r="H629" i="4"/>
  <c r="H631" i="4" s="1"/>
  <c r="I628" i="4"/>
  <c r="M653" i="3"/>
  <c r="M656" i="3"/>
  <c r="M663" i="3" s="1"/>
  <c r="M650" i="3"/>
  <c r="N650" i="3"/>
  <c r="N663" i="3" s="1"/>
  <c r="D574" i="5"/>
  <c r="D553" i="5"/>
  <c r="D552" i="5"/>
  <c r="D559" i="5"/>
  <c r="J688" i="6"/>
  <c r="I689" i="6"/>
  <c r="I691" i="6" s="1"/>
  <c r="E498" i="4"/>
  <c r="E499" i="4"/>
  <c r="G574" i="5"/>
  <c r="G553" i="5"/>
  <c r="G552" i="5"/>
  <c r="G559" i="5"/>
  <c r="M657" i="4"/>
  <c r="M659" i="4" s="1"/>
  <c r="N656" i="4"/>
  <c r="G515" i="7"/>
  <c r="G514" i="7"/>
  <c r="L692" i="3"/>
  <c r="K693" i="3"/>
  <c r="K695" i="3" s="1"/>
  <c r="M599" i="7"/>
  <c r="M598" i="7"/>
  <c r="M420" i="7"/>
  <c r="M696" i="5"/>
  <c r="L697" i="5"/>
  <c r="L699" i="5" s="1"/>
  <c r="N610" i="4"/>
  <c r="N607" i="4"/>
  <c r="N604" i="4"/>
  <c r="D553" i="6"/>
  <c r="D552" i="6"/>
  <c r="D574" i="6"/>
  <c r="D559" i="6"/>
  <c r="H499" i="7"/>
  <c r="H498" i="7"/>
  <c r="L639" i="6"/>
  <c r="L640" i="6"/>
  <c r="L657" i="6"/>
  <c r="L433" i="6"/>
  <c r="L685" i="6"/>
  <c r="L687" i="6" s="1"/>
  <c r="M684" i="6"/>
  <c r="I632" i="4"/>
  <c r="H633" i="4"/>
  <c r="H635" i="4" s="1"/>
  <c r="O552" i="6"/>
  <c r="O553" i="6"/>
  <c r="O559" i="6"/>
  <c r="O574" i="6"/>
  <c r="C551" i="5"/>
  <c r="C513" i="5"/>
  <c r="C512" i="5"/>
  <c r="L684" i="5"/>
  <c r="K685" i="5"/>
  <c r="K687" i="5" s="1"/>
  <c r="I553" i="5"/>
  <c r="I552" i="5"/>
  <c r="I559" i="5"/>
  <c r="I574" i="5"/>
  <c r="I514" i="4"/>
  <c r="I515" i="4"/>
  <c r="M551" i="5"/>
  <c r="M513" i="5"/>
  <c r="M512" i="5"/>
  <c r="E574" i="6"/>
  <c r="E552" i="6"/>
  <c r="E553" i="6"/>
  <c r="E559" i="6"/>
  <c r="F673" i="6"/>
  <c r="F675" i="6" s="1"/>
  <c r="G672" i="6"/>
  <c r="H515" i="4"/>
  <c r="H514" i="4"/>
  <c r="E663" i="3"/>
  <c r="M498" i="4"/>
  <c r="M499" i="4"/>
  <c r="N513" i="5"/>
  <c r="F515" i="7"/>
  <c r="F514" i="7"/>
  <c r="G616" i="7"/>
  <c r="K640" i="4"/>
  <c r="J641" i="4"/>
  <c r="J643" i="4" s="1"/>
  <c r="I676" i="3"/>
  <c r="H677" i="3"/>
  <c r="H679" i="3" s="1"/>
  <c r="N551" i="3"/>
  <c r="N513" i="3"/>
  <c r="N512" i="3"/>
  <c r="M663" i="5"/>
  <c r="N705" i="6"/>
  <c r="N707" i="6" s="1"/>
  <c r="O704" i="6"/>
  <c r="O705" i="6" s="1"/>
  <c r="K616" i="4"/>
  <c r="C663" i="6"/>
  <c r="C616" i="7"/>
  <c r="J545" i="7"/>
  <c r="N666" i="4"/>
  <c r="N667" i="4"/>
  <c r="O662" i="7"/>
  <c r="O663" i="7"/>
  <c r="E625" i="7"/>
  <c r="E627" i="7" s="1"/>
  <c r="F624" i="7"/>
  <c r="H656" i="3"/>
  <c r="H663" i="3" s="1"/>
  <c r="H650" i="3"/>
  <c r="H653" i="3"/>
  <c r="C498" i="4"/>
  <c r="C499" i="4"/>
  <c r="K653" i="6"/>
  <c r="K656" i="6"/>
  <c r="K663" i="6" s="1"/>
  <c r="K650" i="6"/>
  <c r="E574" i="5"/>
  <c r="E553" i="5"/>
  <c r="E552" i="5"/>
  <c r="E559" i="5"/>
  <c r="J668" i="11" l="1"/>
  <c r="M668" i="11"/>
  <c r="N668" i="11"/>
  <c r="O668" i="11"/>
  <c r="B668" i="11"/>
  <c r="C668" i="11"/>
  <c r="D668" i="11"/>
  <c r="E668" i="11"/>
  <c r="H668" i="11"/>
  <c r="F668" i="11"/>
  <c r="I668" i="11"/>
  <c r="G668" i="11"/>
  <c r="K668" i="11"/>
  <c r="I668" i="5"/>
  <c r="C668" i="5"/>
  <c r="L663" i="11"/>
  <c r="E574" i="11"/>
  <c r="E552" i="11"/>
  <c r="E553" i="11"/>
  <c r="E559" i="11"/>
  <c r="C663" i="11"/>
  <c r="N688" i="11"/>
  <c r="M689" i="11"/>
  <c r="M691" i="11" s="1"/>
  <c r="C574" i="11"/>
  <c r="C559" i="11"/>
  <c r="C553" i="11"/>
  <c r="C552" i="11"/>
  <c r="B575" i="11"/>
  <c r="B582" i="11"/>
  <c r="B633" i="11" s="1"/>
  <c r="O574" i="11"/>
  <c r="O559" i="11"/>
  <c r="O553" i="11"/>
  <c r="O552" i="11"/>
  <c r="E663" i="11"/>
  <c r="F673" i="11"/>
  <c r="F675" i="11" s="1"/>
  <c r="G672" i="11"/>
  <c r="K680" i="11"/>
  <c r="J681" i="11"/>
  <c r="J683" i="11" s="1"/>
  <c r="P656" i="11"/>
  <c r="J685" i="11"/>
  <c r="J687" i="11" s="1"/>
  <c r="K684" i="11"/>
  <c r="G574" i="11"/>
  <c r="G553" i="11"/>
  <c r="G552" i="11"/>
  <c r="G559" i="11"/>
  <c r="B560" i="11"/>
  <c r="B657" i="11"/>
  <c r="N574" i="11"/>
  <c r="N559" i="11"/>
  <c r="N553" i="11"/>
  <c r="N552" i="11"/>
  <c r="J561" i="11"/>
  <c r="J560" i="11"/>
  <c r="J657" i="11"/>
  <c r="I561" i="11"/>
  <c r="I560" i="11"/>
  <c r="I657" i="11"/>
  <c r="L561" i="11"/>
  <c r="L560" i="11"/>
  <c r="L657" i="11"/>
  <c r="M561" i="11"/>
  <c r="M560" i="11"/>
  <c r="M657" i="11"/>
  <c r="M697" i="11"/>
  <c r="M699" i="11" s="1"/>
  <c r="N696" i="11"/>
  <c r="H560" i="11"/>
  <c r="H657" i="11"/>
  <c r="L575" i="11"/>
  <c r="L582" i="11"/>
  <c r="L633" i="11" s="1"/>
  <c r="I575" i="11"/>
  <c r="I582" i="11"/>
  <c r="I633" i="11" s="1"/>
  <c r="O704" i="11"/>
  <c r="O705" i="11" s="1"/>
  <c r="N705" i="11"/>
  <c r="N707" i="11" s="1"/>
  <c r="F559" i="11"/>
  <c r="F553" i="11"/>
  <c r="F552" i="11"/>
  <c r="F574" i="11"/>
  <c r="M575" i="11"/>
  <c r="M582" i="11"/>
  <c r="M633" i="11" s="1"/>
  <c r="H575" i="11"/>
  <c r="H582" i="11"/>
  <c r="H633" i="11" s="1"/>
  <c r="K561" i="11"/>
  <c r="K560" i="11"/>
  <c r="K657" i="11"/>
  <c r="H677" i="11"/>
  <c r="H679" i="11" s="1"/>
  <c r="I676" i="11"/>
  <c r="R656" i="11"/>
  <c r="R666" i="11" s="1"/>
  <c r="N701" i="11"/>
  <c r="N703" i="11" s="1"/>
  <c r="O700" i="11"/>
  <c r="O701" i="11" s="1"/>
  <c r="J575" i="11"/>
  <c r="J582" i="11"/>
  <c r="J633" i="11" s="1"/>
  <c r="K575" i="11"/>
  <c r="K582" i="11"/>
  <c r="K633" i="11" s="1"/>
  <c r="M693" i="11"/>
  <c r="M695" i="11" s="1"/>
  <c r="N692" i="11"/>
  <c r="D553" i="11"/>
  <c r="D552" i="11"/>
  <c r="D574" i="11"/>
  <c r="D559" i="11"/>
  <c r="G668" i="5"/>
  <c r="L668" i="5"/>
  <c r="M668" i="5"/>
  <c r="E668" i="5"/>
  <c r="B668" i="5"/>
  <c r="K668" i="5"/>
  <c r="F668" i="5"/>
  <c r="J668" i="5"/>
  <c r="O668" i="5"/>
  <c r="D668" i="5"/>
  <c r="H668" i="5"/>
  <c r="B668" i="10"/>
  <c r="K668" i="10"/>
  <c r="O666" i="8"/>
  <c r="P666" i="8"/>
  <c r="F663" i="8"/>
  <c r="O553" i="8"/>
  <c r="O552" i="8"/>
  <c r="O574" i="8"/>
  <c r="O559" i="8"/>
  <c r="E668" i="10"/>
  <c r="G668" i="10"/>
  <c r="H668" i="10"/>
  <c r="F668" i="10"/>
  <c r="I668" i="10"/>
  <c r="J668" i="10"/>
  <c r="N668" i="10"/>
  <c r="L668" i="10"/>
  <c r="C668" i="10"/>
  <c r="M668" i="10"/>
  <c r="O668" i="10"/>
  <c r="D668" i="10"/>
  <c r="P574" i="10"/>
  <c r="P559" i="10"/>
  <c r="P553" i="10"/>
  <c r="P552" i="10"/>
  <c r="P710" i="10"/>
  <c r="P711" i="10"/>
  <c r="C574" i="10"/>
  <c r="C552" i="10"/>
  <c r="C559" i="10"/>
  <c r="C553" i="10"/>
  <c r="L561" i="10"/>
  <c r="L560" i="10"/>
  <c r="L657" i="10"/>
  <c r="O574" i="10"/>
  <c r="O552" i="10"/>
  <c r="O559" i="10"/>
  <c r="O553" i="10"/>
  <c r="K684" i="10"/>
  <c r="J685" i="10"/>
  <c r="J687" i="10" s="1"/>
  <c r="O714" i="10"/>
  <c r="O715" i="10"/>
  <c r="H681" i="10"/>
  <c r="H683" i="10" s="1"/>
  <c r="I680" i="10"/>
  <c r="O710" i="10"/>
  <c r="O711" i="10"/>
  <c r="M663" i="10"/>
  <c r="P714" i="10"/>
  <c r="P715" i="10"/>
  <c r="N696" i="10"/>
  <c r="M697" i="10"/>
  <c r="M699" i="10" s="1"/>
  <c r="J574" i="10"/>
  <c r="J559" i="10"/>
  <c r="J553" i="10"/>
  <c r="J552" i="10"/>
  <c r="G673" i="10"/>
  <c r="G675" i="10" s="1"/>
  <c r="H672" i="10"/>
  <c r="L575" i="10"/>
  <c r="L582" i="10"/>
  <c r="L633" i="10" s="1"/>
  <c r="I677" i="10"/>
  <c r="I679" i="10" s="1"/>
  <c r="J676" i="10"/>
  <c r="Q656" i="10"/>
  <c r="F574" i="10"/>
  <c r="F559" i="10"/>
  <c r="F553" i="10"/>
  <c r="F552" i="10"/>
  <c r="K553" i="10"/>
  <c r="N560" i="10"/>
  <c r="N657" i="10"/>
  <c r="B575" i="10"/>
  <c r="B582" i="10"/>
  <c r="B633" i="10" s="1"/>
  <c r="L692" i="10"/>
  <c r="K693" i="10"/>
  <c r="K695" i="10" s="1"/>
  <c r="N575" i="10"/>
  <c r="N582" i="10"/>
  <c r="N633" i="10" s="1"/>
  <c r="D574" i="10"/>
  <c r="D559" i="10"/>
  <c r="D553" i="10"/>
  <c r="D552" i="10"/>
  <c r="K575" i="10"/>
  <c r="K582" i="10"/>
  <c r="K633" i="10" s="1"/>
  <c r="G574" i="10"/>
  <c r="G559" i="10"/>
  <c r="G553" i="10"/>
  <c r="G552" i="10"/>
  <c r="B560" i="10"/>
  <c r="B657" i="10"/>
  <c r="E574" i="10"/>
  <c r="E559" i="10"/>
  <c r="E553" i="10"/>
  <c r="E552" i="10"/>
  <c r="N701" i="10"/>
  <c r="N703" i="10" s="1"/>
  <c r="O700" i="10"/>
  <c r="K560" i="10"/>
  <c r="K561" i="10"/>
  <c r="K657" i="10"/>
  <c r="L688" i="10"/>
  <c r="K689" i="10"/>
  <c r="K691" i="10" s="1"/>
  <c r="P704" i="10"/>
  <c r="P705" i="10" s="1"/>
  <c r="O705" i="10"/>
  <c r="I575" i="10"/>
  <c r="I582" i="10"/>
  <c r="I633" i="10" s="1"/>
  <c r="H574" i="10"/>
  <c r="H559" i="10"/>
  <c r="I561" i="10" s="1"/>
  <c r="H553" i="10"/>
  <c r="H552" i="10"/>
  <c r="I560" i="10"/>
  <c r="I657" i="10"/>
  <c r="M574" i="10"/>
  <c r="M553" i="10"/>
  <c r="M552" i="10"/>
  <c r="M559" i="10"/>
  <c r="O711" i="9"/>
  <c r="B559" i="9"/>
  <c r="C561" i="9" s="1"/>
  <c r="B552" i="9"/>
  <c r="B574" i="9"/>
  <c r="O707" i="9"/>
  <c r="O714" i="9"/>
  <c r="P714" i="9"/>
  <c r="P715" i="9"/>
  <c r="P706" i="9"/>
  <c r="P707" i="9"/>
  <c r="P710" i="9"/>
  <c r="P711" i="9"/>
  <c r="O701" i="9"/>
  <c r="O702" i="9" s="1"/>
  <c r="P700" i="9"/>
  <c r="P701" i="9" s="1"/>
  <c r="G677" i="9"/>
  <c r="G679" i="9" s="1"/>
  <c r="H676" i="9"/>
  <c r="P553" i="9"/>
  <c r="P552" i="9"/>
  <c r="P574" i="9"/>
  <c r="J680" i="9"/>
  <c r="I681" i="9"/>
  <c r="I683" i="9" s="1"/>
  <c r="L560" i="9"/>
  <c r="L657" i="9"/>
  <c r="K685" i="9"/>
  <c r="K687" i="9" s="1"/>
  <c r="L684" i="9"/>
  <c r="G663" i="9"/>
  <c r="Q656" i="9"/>
  <c r="P666" i="9" s="1"/>
  <c r="D575" i="9"/>
  <c r="D582" i="9"/>
  <c r="D633" i="9" s="1"/>
  <c r="M559" i="9"/>
  <c r="N561" i="9" s="1"/>
  <c r="M574" i="9"/>
  <c r="M553" i="9"/>
  <c r="M552" i="9"/>
  <c r="J575" i="9"/>
  <c r="J582" i="9"/>
  <c r="J633" i="9" s="1"/>
  <c r="N575" i="9"/>
  <c r="N582" i="9"/>
  <c r="N633" i="9" s="1"/>
  <c r="J560" i="9"/>
  <c r="J657" i="9"/>
  <c r="N560" i="9"/>
  <c r="N657" i="9"/>
  <c r="G553" i="9"/>
  <c r="G552" i="9"/>
  <c r="G574" i="9"/>
  <c r="G559" i="9"/>
  <c r="F668" i="9"/>
  <c r="E668" i="9"/>
  <c r="D668" i="9"/>
  <c r="O668" i="9"/>
  <c r="C668" i="9"/>
  <c r="N668" i="9"/>
  <c r="B668" i="9"/>
  <c r="M668" i="9"/>
  <c r="L668" i="9"/>
  <c r="K668" i="9"/>
  <c r="J668" i="9"/>
  <c r="I668" i="9"/>
  <c r="H668" i="9"/>
  <c r="G668" i="9"/>
  <c r="C560" i="9"/>
  <c r="C657" i="9"/>
  <c r="F663" i="9"/>
  <c r="O561" i="9"/>
  <c r="K574" i="9"/>
  <c r="K559" i="9"/>
  <c r="K553" i="9"/>
  <c r="K552" i="9"/>
  <c r="E574" i="9"/>
  <c r="E553" i="9"/>
  <c r="E552" i="9"/>
  <c r="E559" i="9"/>
  <c r="H552" i="9"/>
  <c r="H574" i="9"/>
  <c r="H559" i="9"/>
  <c r="H553" i="9"/>
  <c r="L553" i="9"/>
  <c r="L693" i="9"/>
  <c r="L695" i="9" s="1"/>
  <c r="M692" i="9"/>
  <c r="I574" i="9"/>
  <c r="I559" i="9"/>
  <c r="I553" i="9"/>
  <c r="I552" i="9"/>
  <c r="M697" i="9"/>
  <c r="M699" i="9" s="1"/>
  <c r="N696" i="9"/>
  <c r="F673" i="9"/>
  <c r="F675" i="9" s="1"/>
  <c r="G672" i="9"/>
  <c r="L575" i="9"/>
  <c r="L582" i="9"/>
  <c r="L633" i="9" s="1"/>
  <c r="C575" i="9"/>
  <c r="C582" i="9"/>
  <c r="C633" i="9" s="1"/>
  <c r="F574" i="9"/>
  <c r="F553" i="9"/>
  <c r="F552" i="9"/>
  <c r="F559" i="9"/>
  <c r="L688" i="9"/>
  <c r="K689" i="9"/>
  <c r="K691" i="9" s="1"/>
  <c r="D561" i="9"/>
  <c r="D560" i="9"/>
  <c r="D657" i="9"/>
  <c r="E561" i="8"/>
  <c r="E560" i="8"/>
  <c r="E657" i="8"/>
  <c r="K574" i="8"/>
  <c r="K553" i="8"/>
  <c r="K552" i="8"/>
  <c r="K559" i="8"/>
  <c r="L561" i="8" s="1"/>
  <c r="I561" i="8"/>
  <c r="I560" i="8"/>
  <c r="I657" i="8"/>
  <c r="D663" i="8"/>
  <c r="J666" i="8"/>
  <c r="I666" i="8"/>
  <c r="H666" i="8"/>
  <c r="G666" i="8"/>
  <c r="F666" i="8"/>
  <c r="E666" i="8"/>
  <c r="D666" i="8"/>
  <c r="C666" i="8"/>
  <c r="N666" i="8"/>
  <c r="B666" i="8"/>
  <c r="M666" i="8"/>
  <c r="L666" i="8"/>
  <c r="K666" i="8"/>
  <c r="N575" i="8"/>
  <c r="N582" i="8"/>
  <c r="N633" i="8" s="1"/>
  <c r="I575" i="8"/>
  <c r="I582" i="8"/>
  <c r="I633" i="8" s="1"/>
  <c r="E575" i="8"/>
  <c r="E582" i="8"/>
  <c r="E633" i="8" s="1"/>
  <c r="L560" i="8"/>
  <c r="L657" i="8"/>
  <c r="N560" i="8"/>
  <c r="N657" i="8"/>
  <c r="N697" i="8"/>
  <c r="N699" i="8" s="1"/>
  <c r="L693" i="8"/>
  <c r="L695" i="8" s="1"/>
  <c r="M692" i="8"/>
  <c r="O692" i="8" s="1"/>
  <c r="O693" i="8" s="1"/>
  <c r="G575" i="8"/>
  <c r="G582" i="8"/>
  <c r="G633" i="8" s="1"/>
  <c r="L575" i="8"/>
  <c r="L582" i="8"/>
  <c r="L633" i="8" s="1"/>
  <c r="L688" i="8"/>
  <c r="K689" i="8"/>
  <c r="K691" i="8" s="1"/>
  <c r="D560" i="8"/>
  <c r="D657" i="8"/>
  <c r="C574" i="8"/>
  <c r="C559" i="8"/>
  <c r="C553" i="8"/>
  <c r="C552" i="8"/>
  <c r="H560" i="8"/>
  <c r="H561" i="8"/>
  <c r="H657" i="8"/>
  <c r="D575" i="8"/>
  <c r="D582" i="8"/>
  <c r="D633" i="8" s="1"/>
  <c r="G561" i="8"/>
  <c r="G560" i="8"/>
  <c r="G657" i="8"/>
  <c r="J574" i="8"/>
  <c r="J553" i="8"/>
  <c r="J552" i="8"/>
  <c r="J559" i="8"/>
  <c r="L553" i="8"/>
  <c r="F673" i="8"/>
  <c r="F675" i="8" s="1"/>
  <c r="G672" i="8"/>
  <c r="F561" i="8"/>
  <c r="F560" i="8"/>
  <c r="F657" i="8"/>
  <c r="J680" i="8"/>
  <c r="I681" i="8"/>
  <c r="I683" i="8" s="1"/>
  <c r="B574" i="8"/>
  <c r="B559" i="8"/>
  <c r="B552" i="8"/>
  <c r="H575" i="8"/>
  <c r="H582" i="8"/>
  <c r="H633" i="8" s="1"/>
  <c r="F575" i="8"/>
  <c r="F582" i="8"/>
  <c r="F633" i="8" s="1"/>
  <c r="M574" i="8"/>
  <c r="M553" i="8"/>
  <c r="M552" i="8"/>
  <c r="M559" i="8"/>
  <c r="H677" i="8"/>
  <c r="H679" i="8" s="1"/>
  <c r="I676" i="8"/>
  <c r="N705" i="8"/>
  <c r="N707" i="8" s="1"/>
  <c r="J685" i="8"/>
  <c r="J687" i="8" s="1"/>
  <c r="K684" i="8"/>
  <c r="M552" i="5"/>
  <c r="M559" i="5"/>
  <c r="M574" i="5"/>
  <c r="M553" i="5"/>
  <c r="O656" i="4"/>
  <c r="O657" i="4" s="1"/>
  <c r="N657" i="4"/>
  <c r="M653" i="4"/>
  <c r="M655" i="4" s="1"/>
  <c r="N652" i="4"/>
  <c r="K575" i="6"/>
  <c r="K582" i="6"/>
  <c r="K633" i="6" s="1"/>
  <c r="D559" i="3"/>
  <c r="D552" i="3"/>
  <c r="D574" i="3"/>
  <c r="D553" i="3"/>
  <c r="H561" i="5"/>
  <c r="H560" i="5"/>
  <c r="H657" i="5"/>
  <c r="M689" i="5"/>
  <c r="M691" i="5" s="1"/>
  <c r="N688" i="5"/>
  <c r="N575" i="5"/>
  <c r="N582" i="5"/>
  <c r="N633" i="5" s="1"/>
  <c r="K553" i="3"/>
  <c r="K574" i="3"/>
  <c r="K552" i="3"/>
  <c r="K559" i="3"/>
  <c r="J680" i="5"/>
  <c r="I681" i="5"/>
  <c r="I683" i="5" s="1"/>
  <c r="H575" i="6"/>
  <c r="H582" i="6"/>
  <c r="H633" i="6" s="1"/>
  <c r="I681" i="3"/>
  <c r="I683" i="3" s="1"/>
  <c r="J680" i="3"/>
  <c r="O574" i="3"/>
  <c r="O552" i="3"/>
  <c r="O553" i="3"/>
  <c r="O559" i="3"/>
  <c r="H575" i="5"/>
  <c r="H582" i="5"/>
  <c r="H633" i="5" s="1"/>
  <c r="F575" i="3"/>
  <c r="F582" i="3"/>
  <c r="F633" i="3" s="1"/>
  <c r="H672" i="6"/>
  <c r="G673" i="6"/>
  <c r="G675" i="6" s="1"/>
  <c r="O575" i="6"/>
  <c r="O582" i="6"/>
  <c r="O633" i="6" s="1"/>
  <c r="L640" i="4"/>
  <c r="K641" i="4"/>
  <c r="K643" i="4" s="1"/>
  <c r="I575" i="5"/>
  <c r="I582" i="5"/>
  <c r="I633" i="5" s="1"/>
  <c r="O561" i="6"/>
  <c r="O560" i="6"/>
  <c r="N696" i="5"/>
  <c r="M697" i="5"/>
  <c r="M699" i="5" s="1"/>
  <c r="N701" i="3"/>
  <c r="N703" i="3" s="1"/>
  <c r="O700" i="3"/>
  <c r="O701" i="3" s="1"/>
  <c r="O561" i="5"/>
  <c r="O560" i="5"/>
  <c r="B575" i="6"/>
  <c r="B582" i="6"/>
  <c r="B633" i="6" s="1"/>
  <c r="L560" i="6"/>
  <c r="L561" i="6"/>
  <c r="O639" i="5"/>
  <c r="O640" i="5"/>
  <c r="O433" i="5"/>
  <c r="O657" i="5"/>
  <c r="R657" i="5" s="1"/>
  <c r="R667" i="5" s="1"/>
  <c r="P656" i="6"/>
  <c r="I561" i="5"/>
  <c r="I560" i="5"/>
  <c r="I657" i="5"/>
  <c r="G575" i="5"/>
  <c r="G582" i="5"/>
  <c r="G633" i="5" s="1"/>
  <c r="O663" i="5"/>
  <c r="K637" i="4"/>
  <c r="K639" i="4" s="1"/>
  <c r="L636" i="4"/>
  <c r="N701" i="5"/>
  <c r="N703" i="5" s="1"/>
  <c r="O700" i="5"/>
  <c r="O701" i="5" s="1"/>
  <c r="F575" i="5"/>
  <c r="F582" i="5"/>
  <c r="F633" i="5" s="1"/>
  <c r="H560" i="6"/>
  <c r="H561" i="6"/>
  <c r="H657" i="6"/>
  <c r="O698" i="6"/>
  <c r="O699" i="6"/>
  <c r="G575" i="6"/>
  <c r="G582" i="6"/>
  <c r="G633" i="6" s="1"/>
  <c r="E560" i="3"/>
  <c r="E561" i="3"/>
  <c r="E657" i="3"/>
  <c r="C574" i="3"/>
  <c r="C552" i="3"/>
  <c r="C553" i="3"/>
  <c r="C559" i="3"/>
  <c r="H676" i="5"/>
  <c r="G677" i="5"/>
  <c r="G679" i="5" s="1"/>
  <c r="N575" i="6"/>
  <c r="N582" i="6"/>
  <c r="N633" i="6" s="1"/>
  <c r="J632" i="7"/>
  <c r="I633" i="7"/>
  <c r="I635" i="7" s="1"/>
  <c r="G560" i="6"/>
  <c r="G657" i="6"/>
  <c r="N560" i="6"/>
  <c r="N657" i="6"/>
  <c r="L663" i="6"/>
  <c r="L553" i="5"/>
  <c r="L552" i="5"/>
  <c r="L559" i="5"/>
  <c r="L574" i="5"/>
  <c r="O706" i="6"/>
  <c r="O707" i="6"/>
  <c r="E561" i="6"/>
  <c r="E560" i="6"/>
  <c r="E657" i="6"/>
  <c r="D560" i="6"/>
  <c r="D657" i="6"/>
  <c r="K689" i="3"/>
  <c r="K691" i="3" s="1"/>
  <c r="L688" i="3"/>
  <c r="E553" i="3"/>
  <c r="I677" i="6"/>
  <c r="I679" i="6" s="1"/>
  <c r="J676" i="6"/>
  <c r="B552" i="3"/>
  <c r="B574" i="3"/>
  <c r="B559" i="3"/>
  <c r="P656" i="5"/>
  <c r="J676" i="3"/>
  <c r="I677" i="3"/>
  <c r="I679" i="3" s="1"/>
  <c r="N616" i="4"/>
  <c r="P610" i="4"/>
  <c r="N700" i="6"/>
  <c r="M701" i="6"/>
  <c r="M703" i="6" s="1"/>
  <c r="M693" i="5"/>
  <c r="M695" i="5" s="1"/>
  <c r="N692" i="5"/>
  <c r="J553" i="5"/>
  <c r="J552" i="5"/>
  <c r="J559" i="5"/>
  <c r="K561" i="5" s="1"/>
  <c r="J574" i="5"/>
  <c r="N561" i="5"/>
  <c r="N560" i="5"/>
  <c r="N657" i="5"/>
  <c r="C574" i="5"/>
  <c r="C553" i="5"/>
  <c r="C552" i="5"/>
  <c r="C559" i="5"/>
  <c r="D575" i="6"/>
  <c r="D582" i="6"/>
  <c r="D633" i="6" s="1"/>
  <c r="M649" i="7"/>
  <c r="M651" i="7" s="1"/>
  <c r="N648" i="7"/>
  <c r="M692" i="6"/>
  <c r="L693" i="6"/>
  <c r="L695" i="6" s="1"/>
  <c r="H560" i="3"/>
  <c r="H561" i="3"/>
  <c r="H657" i="3"/>
  <c r="E582" i="3"/>
  <c r="E633" i="3" s="1"/>
  <c r="E575" i="3"/>
  <c r="B575" i="5"/>
  <c r="B582" i="5"/>
  <c r="B633" i="5" s="1"/>
  <c r="O575" i="5"/>
  <c r="O582" i="5"/>
  <c r="O633" i="5" s="1"/>
  <c r="J553" i="3"/>
  <c r="J559" i="3"/>
  <c r="J552" i="3"/>
  <c r="J574" i="3"/>
  <c r="M644" i="7"/>
  <c r="L645" i="7"/>
  <c r="L647" i="7" s="1"/>
  <c r="L575" i="6"/>
  <c r="L582" i="6"/>
  <c r="L633" i="6" s="1"/>
  <c r="M552" i="6"/>
  <c r="M553" i="6"/>
  <c r="M574" i="6"/>
  <c r="M559" i="6"/>
  <c r="N561" i="6" s="1"/>
  <c r="I629" i="7"/>
  <c r="I631" i="7" s="1"/>
  <c r="J628" i="7"/>
  <c r="B560" i="6"/>
  <c r="B657" i="6"/>
  <c r="G561" i="5"/>
  <c r="G560" i="5"/>
  <c r="G657" i="5"/>
  <c r="K560" i="5"/>
  <c r="K657" i="5"/>
  <c r="E561" i="5"/>
  <c r="E560" i="5"/>
  <c r="E657" i="5"/>
  <c r="F625" i="7"/>
  <c r="F627" i="7" s="1"/>
  <c r="G624" i="7"/>
  <c r="M640" i="7"/>
  <c r="L641" i="7"/>
  <c r="L643" i="7" s="1"/>
  <c r="J575" i="6"/>
  <c r="J582" i="6"/>
  <c r="J633" i="6" s="1"/>
  <c r="I561" i="3"/>
  <c r="I560" i="3"/>
  <c r="I657" i="3"/>
  <c r="C552" i="6"/>
  <c r="C553" i="6"/>
  <c r="C574" i="6"/>
  <c r="C559" i="6"/>
  <c r="D561" i="6" s="1"/>
  <c r="L574" i="3"/>
  <c r="L552" i="3"/>
  <c r="L559" i="3"/>
  <c r="L553" i="3"/>
  <c r="B560" i="5"/>
  <c r="B657" i="5"/>
  <c r="G575" i="3"/>
  <c r="G582" i="3"/>
  <c r="G633" i="3" s="1"/>
  <c r="I673" i="3"/>
  <c r="I675" i="3" s="1"/>
  <c r="J672" i="3"/>
  <c r="F559" i="6"/>
  <c r="G561" i="6" s="1"/>
  <c r="F553" i="6"/>
  <c r="F552" i="6"/>
  <c r="F574" i="6"/>
  <c r="K575" i="5"/>
  <c r="K582" i="5"/>
  <c r="K633" i="5" s="1"/>
  <c r="N645" i="4"/>
  <c r="O644" i="4"/>
  <c r="O645" i="4" s="1"/>
  <c r="I575" i="6"/>
  <c r="I582" i="6"/>
  <c r="I633" i="6" s="1"/>
  <c r="E575" i="6"/>
  <c r="E582" i="6"/>
  <c r="E633" i="6" s="1"/>
  <c r="I633" i="4"/>
  <c r="I635" i="4" s="1"/>
  <c r="J632" i="4"/>
  <c r="L693" i="3"/>
  <c r="L695" i="3" s="1"/>
  <c r="M692" i="3"/>
  <c r="J628" i="4"/>
  <c r="I629" i="4"/>
  <c r="I631" i="4" s="1"/>
  <c r="M575" i="3"/>
  <c r="M582" i="3"/>
  <c r="M633" i="3" s="1"/>
  <c r="K624" i="4"/>
  <c r="J625" i="4"/>
  <c r="J627" i="4" s="1"/>
  <c r="I575" i="3"/>
  <c r="I582" i="3"/>
  <c r="I633" i="3" s="1"/>
  <c r="K636" i="7"/>
  <c r="J637" i="7"/>
  <c r="J639" i="7" s="1"/>
  <c r="O616" i="4"/>
  <c r="C663" i="5"/>
  <c r="O599" i="7"/>
  <c r="O598" i="7"/>
  <c r="O420" i="7"/>
  <c r="F561" i="5"/>
  <c r="F560" i="5"/>
  <c r="F657" i="5"/>
  <c r="M685" i="6"/>
  <c r="M687" i="6" s="1"/>
  <c r="N684" i="6"/>
  <c r="J689" i="6"/>
  <c r="J691" i="6" s="1"/>
  <c r="K688" i="6"/>
  <c r="J616" i="7"/>
  <c r="H575" i="3"/>
  <c r="H582" i="3"/>
  <c r="H633" i="3" s="1"/>
  <c r="J685" i="3"/>
  <c r="J687" i="3" s="1"/>
  <c r="K684" i="3"/>
  <c r="J680" i="6"/>
  <c r="I681" i="6"/>
  <c r="I683" i="6" s="1"/>
  <c r="M649" i="4"/>
  <c r="M651" i="4" s="1"/>
  <c r="N648" i="4"/>
  <c r="G560" i="3"/>
  <c r="G561" i="3"/>
  <c r="G657" i="3"/>
  <c r="G673" i="5"/>
  <c r="G675" i="5" s="1"/>
  <c r="H672" i="5"/>
  <c r="I560" i="6"/>
  <c r="I561" i="6"/>
  <c r="D575" i="5"/>
  <c r="D582" i="5"/>
  <c r="D633" i="5" s="1"/>
  <c r="E575" i="5"/>
  <c r="E582" i="5"/>
  <c r="E633" i="5" s="1"/>
  <c r="N553" i="3"/>
  <c r="N552" i="3"/>
  <c r="N574" i="3"/>
  <c r="N559" i="3"/>
  <c r="M684" i="5"/>
  <c r="L685" i="5"/>
  <c r="L687" i="5" s="1"/>
  <c r="D561" i="5"/>
  <c r="D560" i="5"/>
  <c r="D657" i="5"/>
  <c r="M560" i="3"/>
  <c r="M657" i="3"/>
  <c r="J560" i="6"/>
  <c r="J561" i="6"/>
  <c r="J657" i="6"/>
  <c r="N653" i="7"/>
  <c r="O652" i="7"/>
  <c r="O653" i="7" s="1"/>
  <c r="K561" i="6"/>
  <c r="K560" i="6"/>
  <c r="K657" i="6"/>
  <c r="P656" i="3"/>
  <c r="O619" i="7"/>
  <c r="C619" i="7"/>
  <c r="N619" i="7"/>
  <c r="B619" i="7"/>
  <c r="M619" i="7"/>
  <c r="L619" i="7"/>
  <c r="K619" i="7"/>
  <c r="J619" i="7"/>
  <c r="I619" i="7"/>
  <c r="H619" i="7"/>
  <c r="G619" i="7"/>
  <c r="D619" i="7"/>
  <c r="E619" i="7"/>
  <c r="F619" i="7"/>
  <c r="F561" i="3"/>
  <c r="F560" i="3"/>
  <c r="F657" i="3"/>
  <c r="O698" i="3"/>
  <c r="O699" i="3"/>
  <c r="N553" i="5"/>
  <c r="L680" i="11" l="1"/>
  <c r="K681" i="11"/>
  <c r="K683" i="11" s="1"/>
  <c r="G673" i="11"/>
  <c r="G675" i="11" s="1"/>
  <c r="H672" i="11"/>
  <c r="C561" i="11"/>
  <c r="C560" i="11"/>
  <c r="C657" i="11"/>
  <c r="G561" i="11"/>
  <c r="G560" i="11"/>
  <c r="G657" i="11"/>
  <c r="C575" i="11"/>
  <c r="C582" i="11"/>
  <c r="C633" i="11" s="1"/>
  <c r="O702" i="11"/>
  <c r="O703" i="11"/>
  <c r="F575" i="11"/>
  <c r="F582" i="11"/>
  <c r="F633" i="11" s="1"/>
  <c r="D560" i="11"/>
  <c r="D561" i="11"/>
  <c r="D657" i="11"/>
  <c r="H561" i="11"/>
  <c r="O688" i="11"/>
  <c r="O689" i="11" s="1"/>
  <c r="N689" i="11"/>
  <c r="N691" i="11" s="1"/>
  <c r="D575" i="11"/>
  <c r="D582" i="11"/>
  <c r="D633" i="11" s="1"/>
  <c r="N697" i="11"/>
  <c r="N699" i="11" s="1"/>
  <c r="O696" i="11"/>
  <c r="O697" i="11" s="1"/>
  <c r="O561" i="11"/>
  <c r="O560" i="11"/>
  <c r="O657" i="11"/>
  <c r="I677" i="11"/>
  <c r="I679" i="11" s="1"/>
  <c r="J676" i="11"/>
  <c r="G575" i="11"/>
  <c r="G582" i="11"/>
  <c r="G633" i="11" s="1"/>
  <c r="E561" i="11"/>
  <c r="E560" i="11"/>
  <c r="E657" i="11"/>
  <c r="F561" i="11"/>
  <c r="F560" i="11"/>
  <c r="F657" i="11"/>
  <c r="K685" i="11"/>
  <c r="K687" i="11" s="1"/>
  <c r="L684" i="11"/>
  <c r="O575" i="11"/>
  <c r="O582" i="11"/>
  <c r="O633" i="11" s="1"/>
  <c r="N693" i="11"/>
  <c r="N695" i="11" s="1"/>
  <c r="O692" i="11"/>
  <c r="O693" i="11" s="1"/>
  <c r="O707" i="11"/>
  <c r="O706" i="11"/>
  <c r="N561" i="11"/>
  <c r="N560" i="11"/>
  <c r="N657" i="11"/>
  <c r="M666" i="11"/>
  <c r="L666" i="11"/>
  <c r="K666" i="11"/>
  <c r="J666" i="11"/>
  <c r="I666" i="11"/>
  <c r="H666" i="11"/>
  <c r="G666" i="11"/>
  <c r="F666" i="11"/>
  <c r="E666" i="11"/>
  <c r="D666" i="11"/>
  <c r="O666" i="11"/>
  <c r="C666" i="11"/>
  <c r="N666" i="11"/>
  <c r="B666" i="11"/>
  <c r="N575" i="11"/>
  <c r="N582" i="11"/>
  <c r="N633" i="11" s="1"/>
  <c r="E575" i="11"/>
  <c r="E582" i="11"/>
  <c r="E633" i="11" s="1"/>
  <c r="O694" i="8"/>
  <c r="O695" i="8"/>
  <c r="O561" i="8"/>
  <c r="O560" i="8"/>
  <c r="O657" i="8"/>
  <c r="O575" i="8"/>
  <c r="O582" i="8"/>
  <c r="O633" i="8" s="1"/>
  <c r="P561" i="10"/>
  <c r="P560" i="10"/>
  <c r="P657" i="10"/>
  <c r="F561" i="10"/>
  <c r="F560" i="10"/>
  <c r="F657" i="10"/>
  <c r="J560" i="10"/>
  <c r="J561" i="10"/>
  <c r="J657" i="10"/>
  <c r="F575" i="10"/>
  <c r="F582" i="10"/>
  <c r="F633" i="10" s="1"/>
  <c r="J575" i="10"/>
  <c r="J582" i="10"/>
  <c r="J633" i="10" s="1"/>
  <c r="C561" i="10"/>
  <c r="C560" i="10"/>
  <c r="C657" i="10"/>
  <c r="G561" i="10"/>
  <c r="G560" i="10"/>
  <c r="G657" i="10"/>
  <c r="H561" i="10"/>
  <c r="H560" i="10"/>
  <c r="H657" i="10"/>
  <c r="L684" i="10"/>
  <c r="K685" i="10"/>
  <c r="K687" i="10" s="1"/>
  <c r="C575" i="10"/>
  <c r="C582" i="10"/>
  <c r="C633" i="10" s="1"/>
  <c r="J677" i="10"/>
  <c r="J679" i="10" s="1"/>
  <c r="K676" i="10"/>
  <c r="N697" i="10"/>
  <c r="N699" i="10" s="1"/>
  <c r="O696" i="10"/>
  <c r="M560" i="10"/>
  <c r="M561" i="10"/>
  <c r="M657" i="10"/>
  <c r="H575" i="10"/>
  <c r="H582" i="10"/>
  <c r="H633" i="10" s="1"/>
  <c r="O561" i="10"/>
  <c r="O560" i="10"/>
  <c r="O657" i="10"/>
  <c r="G666" i="10"/>
  <c r="F666" i="10"/>
  <c r="E666" i="10"/>
  <c r="P666" i="10"/>
  <c r="D666" i="10"/>
  <c r="O666" i="10"/>
  <c r="C666" i="10"/>
  <c r="N666" i="10"/>
  <c r="B666" i="10"/>
  <c r="M666" i="10"/>
  <c r="L666" i="10"/>
  <c r="K666" i="10"/>
  <c r="J666" i="10"/>
  <c r="I666" i="10"/>
  <c r="H666" i="10"/>
  <c r="G575" i="10"/>
  <c r="G582" i="10"/>
  <c r="G633" i="10" s="1"/>
  <c r="N561" i="10"/>
  <c r="O575" i="10"/>
  <c r="O582" i="10"/>
  <c r="O633" i="10" s="1"/>
  <c r="P700" i="10"/>
  <c r="P701" i="10" s="1"/>
  <c r="O701" i="10"/>
  <c r="M692" i="10"/>
  <c r="L693" i="10"/>
  <c r="L695" i="10" s="1"/>
  <c r="M575" i="10"/>
  <c r="M582" i="10"/>
  <c r="M633" i="10" s="1"/>
  <c r="O706" i="10"/>
  <c r="O707" i="10"/>
  <c r="E561" i="10"/>
  <c r="E560" i="10"/>
  <c r="E657" i="10"/>
  <c r="H673" i="10"/>
  <c r="H675" i="10" s="1"/>
  <c r="I672" i="10"/>
  <c r="P706" i="10"/>
  <c r="P707" i="10"/>
  <c r="E575" i="10"/>
  <c r="E582" i="10"/>
  <c r="E633" i="10" s="1"/>
  <c r="D561" i="10"/>
  <c r="D560" i="10"/>
  <c r="D657" i="10"/>
  <c r="I681" i="10"/>
  <c r="I683" i="10" s="1"/>
  <c r="J680" i="10"/>
  <c r="M688" i="10"/>
  <c r="L689" i="10"/>
  <c r="L691" i="10" s="1"/>
  <c r="D575" i="10"/>
  <c r="D582" i="10"/>
  <c r="D633" i="10" s="1"/>
  <c r="P575" i="10"/>
  <c r="P582" i="10"/>
  <c r="P633" i="10" s="1"/>
  <c r="B560" i="9"/>
  <c r="B657" i="9"/>
  <c r="B575" i="9"/>
  <c r="B582" i="9"/>
  <c r="B633" i="9" s="1"/>
  <c r="O703" i="9"/>
  <c r="H677" i="9"/>
  <c r="H679" i="9" s="1"/>
  <c r="I676" i="9"/>
  <c r="P702" i="9"/>
  <c r="P703" i="9"/>
  <c r="P561" i="9"/>
  <c r="P560" i="9"/>
  <c r="P657" i="9"/>
  <c r="P582" i="9"/>
  <c r="P633" i="9" s="1"/>
  <c r="P575" i="9"/>
  <c r="M688" i="9"/>
  <c r="L689" i="9"/>
  <c r="L691" i="9" s="1"/>
  <c r="E561" i="9"/>
  <c r="E560" i="9"/>
  <c r="E657" i="9"/>
  <c r="F575" i="9"/>
  <c r="F582" i="9"/>
  <c r="F633" i="9" s="1"/>
  <c r="I561" i="9"/>
  <c r="I560" i="9"/>
  <c r="I657" i="9"/>
  <c r="I575" i="9"/>
  <c r="I582" i="9"/>
  <c r="I633" i="9" s="1"/>
  <c r="E575" i="9"/>
  <c r="E582" i="9"/>
  <c r="E633" i="9" s="1"/>
  <c r="J561" i="9"/>
  <c r="J666" i="9"/>
  <c r="I666" i="9"/>
  <c r="H666" i="9"/>
  <c r="G666" i="9"/>
  <c r="F666" i="9"/>
  <c r="E666" i="9"/>
  <c r="D666" i="9"/>
  <c r="O666" i="9"/>
  <c r="C666" i="9"/>
  <c r="N666" i="9"/>
  <c r="B666" i="9"/>
  <c r="M666" i="9"/>
  <c r="L666" i="9"/>
  <c r="K666" i="9"/>
  <c r="M693" i="9"/>
  <c r="M695" i="9" s="1"/>
  <c r="N692" i="9"/>
  <c r="M684" i="9"/>
  <c r="L685" i="9"/>
  <c r="L687" i="9" s="1"/>
  <c r="G561" i="9"/>
  <c r="G560" i="9"/>
  <c r="G657" i="9"/>
  <c r="G575" i="9"/>
  <c r="G582" i="9"/>
  <c r="G633" i="9" s="1"/>
  <c r="K561" i="9"/>
  <c r="K560" i="9"/>
  <c r="K657" i="9"/>
  <c r="H561" i="9"/>
  <c r="H560" i="9"/>
  <c r="H657" i="9"/>
  <c r="G673" i="9"/>
  <c r="G675" i="9" s="1"/>
  <c r="H672" i="9"/>
  <c r="N697" i="9"/>
  <c r="N699" i="9" s="1"/>
  <c r="O696" i="9"/>
  <c r="H575" i="9"/>
  <c r="H582" i="9"/>
  <c r="H633" i="9" s="1"/>
  <c r="K575" i="9"/>
  <c r="K582" i="9"/>
  <c r="K633" i="9" s="1"/>
  <c r="L561" i="9"/>
  <c r="F561" i="9"/>
  <c r="F560" i="9"/>
  <c r="F657" i="9"/>
  <c r="M575" i="9"/>
  <c r="M582" i="9"/>
  <c r="M633" i="9" s="1"/>
  <c r="M561" i="9"/>
  <c r="M560" i="9"/>
  <c r="M657" i="9"/>
  <c r="K680" i="9"/>
  <c r="J681" i="9"/>
  <c r="J683" i="9" s="1"/>
  <c r="B575" i="8"/>
  <c r="B582" i="8"/>
  <c r="B633" i="8" s="1"/>
  <c r="M560" i="8"/>
  <c r="M561" i="8"/>
  <c r="M657" i="8"/>
  <c r="C561" i="8"/>
  <c r="C560" i="8"/>
  <c r="C657" i="8"/>
  <c r="M688" i="8"/>
  <c r="O688" i="8" s="1"/>
  <c r="O689" i="8" s="1"/>
  <c r="L689" i="8"/>
  <c r="L691" i="8" s="1"/>
  <c r="K680" i="8"/>
  <c r="J681" i="8"/>
  <c r="J683" i="8" s="1"/>
  <c r="J575" i="8"/>
  <c r="J582" i="8"/>
  <c r="J633" i="8" s="1"/>
  <c r="C575" i="8"/>
  <c r="C582" i="8"/>
  <c r="C633" i="8" s="1"/>
  <c r="K560" i="8"/>
  <c r="K561" i="8"/>
  <c r="K657" i="8"/>
  <c r="M575" i="8"/>
  <c r="M582" i="8"/>
  <c r="M633" i="8" s="1"/>
  <c r="D561" i="8"/>
  <c r="M693" i="8"/>
  <c r="M695" i="8" s="1"/>
  <c r="N692" i="8"/>
  <c r="K685" i="8"/>
  <c r="K687" i="8" s="1"/>
  <c r="L684" i="8"/>
  <c r="G673" i="8"/>
  <c r="G675" i="8" s="1"/>
  <c r="H672" i="8"/>
  <c r="K575" i="8"/>
  <c r="K582" i="8"/>
  <c r="K633" i="8" s="1"/>
  <c r="J560" i="8"/>
  <c r="J561" i="8"/>
  <c r="J657" i="8"/>
  <c r="I677" i="8"/>
  <c r="I679" i="8" s="1"/>
  <c r="J676" i="8"/>
  <c r="B560" i="8"/>
  <c r="B657" i="8"/>
  <c r="N561" i="8"/>
  <c r="I666" i="3"/>
  <c r="H666" i="3"/>
  <c r="E666" i="3"/>
  <c r="B666" i="3"/>
  <c r="O666" i="3"/>
  <c r="N666" i="3"/>
  <c r="M666" i="3"/>
  <c r="L666" i="3"/>
  <c r="K666" i="3"/>
  <c r="J666" i="3"/>
  <c r="G666" i="3"/>
  <c r="F666" i="3"/>
  <c r="D666" i="3"/>
  <c r="C666" i="3"/>
  <c r="J681" i="6"/>
  <c r="J683" i="6" s="1"/>
  <c r="K680" i="6"/>
  <c r="O647" i="4"/>
  <c r="O646" i="4"/>
  <c r="M575" i="6"/>
  <c r="M582" i="6"/>
  <c r="M633" i="6" s="1"/>
  <c r="N649" i="7"/>
  <c r="O648" i="7"/>
  <c r="O649" i="7" s="1"/>
  <c r="J575" i="5"/>
  <c r="J582" i="5"/>
  <c r="J633" i="5" s="1"/>
  <c r="K676" i="3"/>
  <c r="J677" i="3"/>
  <c r="J679" i="3" s="1"/>
  <c r="I676" i="5"/>
  <c r="H677" i="5"/>
  <c r="H679" i="5" s="1"/>
  <c r="M640" i="4"/>
  <c r="L641" i="4"/>
  <c r="L643" i="4" s="1"/>
  <c r="O575" i="3"/>
  <c r="O582" i="3"/>
  <c r="O633" i="3" s="1"/>
  <c r="F666" i="5"/>
  <c r="H666" i="5"/>
  <c r="G666" i="5"/>
  <c r="E666" i="5"/>
  <c r="D666" i="5"/>
  <c r="C666" i="5"/>
  <c r="O666" i="5"/>
  <c r="B666" i="5"/>
  <c r="N666" i="5"/>
  <c r="M666" i="5"/>
  <c r="L666" i="5"/>
  <c r="K666" i="5"/>
  <c r="J666" i="5"/>
  <c r="I666" i="5"/>
  <c r="B560" i="3"/>
  <c r="B657" i="3"/>
  <c r="J681" i="3"/>
  <c r="J683" i="3" s="1"/>
  <c r="K680" i="3"/>
  <c r="N646" i="4"/>
  <c r="N647" i="4"/>
  <c r="C560" i="3"/>
  <c r="C561" i="3"/>
  <c r="C657" i="3"/>
  <c r="J629" i="4"/>
  <c r="J631" i="4" s="1"/>
  <c r="K628" i="4"/>
  <c r="O702" i="3"/>
  <c r="O703" i="3"/>
  <c r="N689" i="5"/>
  <c r="N691" i="5" s="1"/>
  <c r="O688" i="5"/>
  <c r="O689" i="5" s="1"/>
  <c r="N653" i="4"/>
  <c r="O652" i="4"/>
  <c r="O653" i="4" s="1"/>
  <c r="M685" i="5"/>
  <c r="M687" i="5" s="1"/>
  <c r="N684" i="5"/>
  <c r="F575" i="6"/>
  <c r="F582" i="6"/>
  <c r="F633" i="6" s="1"/>
  <c r="L560" i="3"/>
  <c r="L561" i="3"/>
  <c r="L657" i="3"/>
  <c r="C561" i="5"/>
  <c r="C560" i="5"/>
  <c r="C657" i="5"/>
  <c r="B575" i="3"/>
  <c r="B582" i="3"/>
  <c r="B633" i="3" s="1"/>
  <c r="E666" i="6"/>
  <c r="O666" i="6"/>
  <c r="C666" i="6"/>
  <c r="L666" i="6"/>
  <c r="K666" i="6"/>
  <c r="I666" i="6"/>
  <c r="B666" i="6"/>
  <c r="N666" i="6"/>
  <c r="M666" i="6"/>
  <c r="J666" i="6"/>
  <c r="G666" i="6"/>
  <c r="F666" i="6"/>
  <c r="D666" i="6"/>
  <c r="H666" i="6"/>
  <c r="H673" i="6"/>
  <c r="H675" i="6" s="1"/>
  <c r="I672" i="6"/>
  <c r="O654" i="7"/>
  <c r="O655" i="7"/>
  <c r="I672" i="5"/>
  <c r="H673" i="5"/>
  <c r="H675" i="5" s="1"/>
  <c r="M693" i="3"/>
  <c r="M695" i="3" s="1"/>
  <c r="N692" i="3"/>
  <c r="N654" i="7"/>
  <c r="N655" i="7"/>
  <c r="N560" i="3"/>
  <c r="N561" i="3"/>
  <c r="N657" i="3"/>
  <c r="N693" i="5"/>
  <c r="N695" i="5" s="1"/>
  <c r="O692" i="5"/>
  <c r="O693" i="5" s="1"/>
  <c r="C575" i="3"/>
  <c r="C582" i="3"/>
  <c r="C633" i="3" s="1"/>
  <c r="N658" i="4"/>
  <c r="N659" i="4"/>
  <c r="K689" i="6"/>
  <c r="K691" i="6" s="1"/>
  <c r="L688" i="6"/>
  <c r="J633" i="4"/>
  <c r="J635" i="4" s="1"/>
  <c r="K632" i="4"/>
  <c r="L575" i="3"/>
  <c r="L582" i="3"/>
  <c r="L633" i="3" s="1"/>
  <c r="J677" i="6"/>
  <c r="J679" i="6" s="1"/>
  <c r="K676" i="6"/>
  <c r="O702" i="5"/>
  <c r="O703" i="5"/>
  <c r="O696" i="5"/>
  <c r="O697" i="5" s="1"/>
  <c r="N697" i="5"/>
  <c r="N699" i="5" s="1"/>
  <c r="O658" i="4"/>
  <c r="O659" i="4"/>
  <c r="L636" i="7"/>
  <c r="K637" i="7"/>
  <c r="K639" i="7" s="1"/>
  <c r="N640" i="7"/>
  <c r="M641" i="7"/>
  <c r="M643" i="7" s="1"/>
  <c r="M645" i="7"/>
  <c r="M647" i="7" s="1"/>
  <c r="N644" i="7"/>
  <c r="C575" i="5"/>
  <c r="C582" i="5"/>
  <c r="C633" i="5" s="1"/>
  <c r="L575" i="5"/>
  <c r="L582" i="5"/>
  <c r="L633" i="5" s="1"/>
  <c r="J681" i="5"/>
  <c r="J683" i="5" s="1"/>
  <c r="K680" i="5"/>
  <c r="N575" i="3"/>
  <c r="N582" i="3"/>
  <c r="N633" i="3" s="1"/>
  <c r="O684" i="6"/>
  <c r="O685" i="6" s="1"/>
  <c r="N685" i="6"/>
  <c r="N687" i="6" s="1"/>
  <c r="F560" i="6"/>
  <c r="F561" i="6"/>
  <c r="F657" i="6"/>
  <c r="C561" i="6"/>
  <c r="C560" i="6"/>
  <c r="C657" i="6"/>
  <c r="H624" i="7"/>
  <c r="G625" i="7"/>
  <c r="G627" i="7" s="1"/>
  <c r="J575" i="3"/>
  <c r="J582" i="3"/>
  <c r="J633" i="3" s="1"/>
  <c r="N701" i="6"/>
  <c r="N703" i="6" s="1"/>
  <c r="O700" i="6"/>
  <c r="O701" i="6" s="1"/>
  <c r="L560" i="5"/>
  <c r="L561" i="5"/>
  <c r="L657" i="5"/>
  <c r="K632" i="7"/>
  <c r="J633" i="7"/>
  <c r="J635" i="7" s="1"/>
  <c r="M636" i="4"/>
  <c r="L637" i="4"/>
  <c r="L639" i="4" s="1"/>
  <c r="K560" i="3"/>
  <c r="K561" i="3"/>
  <c r="K657" i="3"/>
  <c r="M575" i="5"/>
  <c r="M582" i="5"/>
  <c r="M633" i="5" s="1"/>
  <c r="K685" i="3"/>
  <c r="K687" i="3" s="1"/>
  <c r="L684" i="3"/>
  <c r="J673" i="3"/>
  <c r="J675" i="3" s="1"/>
  <c r="K672" i="3"/>
  <c r="C575" i="6"/>
  <c r="C582" i="6"/>
  <c r="C633" i="6" s="1"/>
  <c r="J629" i="7"/>
  <c r="J631" i="7" s="1"/>
  <c r="K628" i="7"/>
  <c r="K619" i="4"/>
  <c r="F619" i="4"/>
  <c r="E619" i="4"/>
  <c r="D619" i="4"/>
  <c r="O619" i="4"/>
  <c r="B619" i="4"/>
  <c r="N619" i="4"/>
  <c r="M619" i="4"/>
  <c r="J619" i="4"/>
  <c r="G619" i="4"/>
  <c r="L619" i="4"/>
  <c r="I619" i="4"/>
  <c r="H619" i="4"/>
  <c r="C619" i="4"/>
  <c r="M688" i="3"/>
  <c r="L689" i="3"/>
  <c r="L691" i="3" s="1"/>
  <c r="O560" i="3"/>
  <c r="O561" i="3"/>
  <c r="O657" i="3"/>
  <c r="D582" i="3"/>
  <c r="D633" i="3" s="1"/>
  <c r="D575" i="3"/>
  <c r="M561" i="5"/>
  <c r="M560" i="5"/>
  <c r="M657" i="5"/>
  <c r="J561" i="3"/>
  <c r="J560" i="3"/>
  <c r="J657" i="3"/>
  <c r="K575" i="3"/>
  <c r="K582" i="3"/>
  <c r="K633" i="3" s="1"/>
  <c r="J561" i="5"/>
  <c r="J560" i="5"/>
  <c r="J657" i="5"/>
  <c r="P657" i="5" s="1"/>
  <c r="N649" i="4"/>
  <c r="O648" i="4"/>
  <c r="O649" i="4" s="1"/>
  <c r="M561" i="3"/>
  <c r="K625" i="4"/>
  <c r="K627" i="4" s="1"/>
  <c r="L624" i="4"/>
  <c r="M560" i="6"/>
  <c r="M561" i="6"/>
  <c r="M657" i="6"/>
  <c r="P657" i="6" s="1"/>
  <c r="M693" i="6"/>
  <c r="M695" i="6" s="1"/>
  <c r="N692" i="6"/>
  <c r="D560" i="3"/>
  <c r="D561" i="3"/>
  <c r="D657" i="3"/>
  <c r="R657" i="11" l="1"/>
  <c r="R667" i="11" s="1"/>
  <c r="M680" i="11"/>
  <c r="L681" i="11"/>
  <c r="L683" i="11" s="1"/>
  <c r="P657" i="11"/>
  <c r="O698" i="11"/>
  <c r="O699" i="11"/>
  <c r="O690" i="11"/>
  <c r="O691" i="11"/>
  <c r="J677" i="11"/>
  <c r="J679" i="11" s="1"/>
  <c r="K676" i="11"/>
  <c r="O695" i="11"/>
  <c r="O694" i="11"/>
  <c r="M684" i="11"/>
  <c r="L685" i="11"/>
  <c r="L687" i="11" s="1"/>
  <c r="H673" i="11"/>
  <c r="H675" i="11" s="1"/>
  <c r="I672" i="11"/>
  <c r="O690" i="8"/>
  <c r="O691" i="8"/>
  <c r="O702" i="10"/>
  <c r="O703" i="10"/>
  <c r="I673" i="10"/>
  <c r="I675" i="10" s="1"/>
  <c r="J672" i="10"/>
  <c r="P702" i="10"/>
  <c r="P703" i="10"/>
  <c r="M684" i="10"/>
  <c r="L685" i="10"/>
  <c r="L687" i="10" s="1"/>
  <c r="J681" i="10"/>
  <c r="J683" i="10" s="1"/>
  <c r="K680" i="10"/>
  <c r="Q657" i="10"/>
  <c r="P696" i="10"/>
  <c r="P697" i="10" s="1"/>
  <c r="O697" i="10"/>
  <c r="N688" i="10"/>
  <c r="M689" i="10"/>
  <c r="M691" i="10" s="1"/>
  <c r="K677" i="10"/>
  <c r="K679" i="10" s="1"/>
  <c r="L676" i="10"/>
  <c r="N692" i="10"/>
  <c r="M693" i="10"/>
  <c r="M695" i="10" s="1"/>
  <c r="Q657" i="8"/>
  <c r="P667" i="8" s="1"/>
  <c r="O697" i="9"/>
  <c r="O698" i="9" s="1"/>
  <c r="P696" i="9"/>
  <c r="P697" i="9" s="1"/>
  <c r="J676" i="9"/>
  <c r="I677" i="9"/>
  <c r="I679" i="9" s="1"/>
  <c r="N688" i="9"/>
  <c r="M689" i="9"/>
  <c r="M691" i="9" s="1"/>
  <c r="H673" i="9"/>
  <c r="H675" i="9" s="1"/>
  <c r="I672" i="9"/>
  <c r="N684" i="9"/>
  <c r="M685" i="9"/>
  <c r="M687" i="9" s="1"/>
  <c r="N693" i="9"/>
  <c r="N695" i="9" s="1"/>
  <c r="O692" i="9"/>
  <c r="L680" i="9"/>
  <c r="K681" i="9"/>
  <c r="K683" i="9" s="1"/>
  <c r="Q657" i="9"/>
  <c r="P667" i="9" s="1"/>
  <c r="H673" i="8"/>
  <c r="H675" i="8" s="1"/>
  <c r="I672" i="8"/>
  <c r="J677" i="8"/>
  <c r="J679" i="8" s="1"/>
  <c r="K676" i="8"/>
  <c r="M684" i="8"/>
  <c r="O684" i="8" s="1"/>
  <c r="O685" i="8" s="1"/>
  <c r="L685" i="8"/>
  <c r="L687" i="8" s="1"/>
  <c r="N693" i="8"/>
  <c r="N695" i="8" s="1"/>
  <c r="L680" i="8"/>
  <c r="K681" i="8"/>
  <c r="K683" i="8" s="1"/>
  <c r="N688" i="8"/>
  <c r="M689" i="8"/>
  <c r="M691" i="8" s="1"/>
  <c r="P657" i="3"/>
  <c r="L667" i="3" s="1"/>
  <c r="D667" i="5"/>
  <c r="D670" i="5" s="1"/>
  <c r="G667" i="5"/>
  <c r="G670" i="5" s="1"/>
  <c r="F667" i="5"/>
  <c r="F670" i="5" s="1"/>
  <c r="E667" i="5"/>
  <c r="E670" i="5" s="1"/>
  <c r="C667" i="5"/>
  <c r="C670" i="5" s="1"/>
  <c r="O667" i="5"/>
  <c r="O670" i="5" s="1"/>
  <c r="B667" i="5"/>
  <c r="B670" i="5" s="1"/>
  <c r="N667" i="5"/>
  <c r="N670" i="5" s="1"/>
  <c r="M667" i="5"/>
  <c r="M670" i="5" s="1"/>
  <c r="L667" i="5"/>
  <c r="L670" i="5" s="1"/>
  <c r="K667" i="5"/>
  <c r="K670" i="5" s="1"/>
  <c r="J667" i="5"/>
  <c r="J670" i="5" s="1"/>
  <c r="I667" i="5"/>
  <c r="I670" i="5" s="1"/>
  <c r="H667" i="5"/>
  <c r="H670" i="5" s="1"/>
  <c r="O667" i="6"/>
  <c r="O670" i="6" s="1"/>
  <c r="C667" i="6"/>
  <c r="C670" i="6" s="1"/>
  <c r="M667" i="6"/>
  <c r="M670" i="6" s="1"/>
  <c r="J667" i="6"/>
  <c r="J670" i="6" s="1"/>
  <c r="I667" i="6"/>
  <c r="I670" i="6" s="1"/>
  <c r="G667" i="6"/>
  <c r="G670" i="6" s="1"/>
  <c r="H667" i="6"/>
  <c r="H670" i="6" s="1"/>
  <c r="F667" i="6"/>
  <c r="F670" i="6" s="1"/>
  <c r="E667" i="6"/>
  <c r="E670" i="6" s="1"/>
  <c r="D667" i="6"/>
  <c r="D670" i="6" s="1"/>
  <c r="B667" i="6"/>
  <c r="B670" i="6" s="1"/>
  <c r="N667" i="6"/>
  <c r="N670" i="6" s="1"/>
  <c r="L667" i="6"/>
  <c r="L670" i="6" s="1"/>
  <c r="K667" i="6"/>
  <c r="K670" i="6" s="1"/>
  <c r="O692" i="6"/>
  <c r="O693" i="6" s="1"/>
  <c r="N693" i="6"/>
  <c r="N695" i="6" s="1"/>
  <c r="L685" i="3"/>
  <c r="L687" i="3" s="1"/>
  <c r="M684" i="3"/>
  <c r="N645" i="7"/>
  <c r="O644" i="7"/>
  <c r="O645" i="7" s="1"/>
  <c r="K677" i="6"/>
  <c r="K679" i="6" s="1"/>
  <c r="L676" i="6"/>
  <c r="O694" i="5"/>
  <c r="O695" i="5"/>
  <c r="O650" i="7"/>
  <c r="O651" i="7"/>
  <c r="O702" i="6"/>
  <c r="O703" i="6"/>
  <c r="I673" i="6"/>
  <c r="I675" i="6" s="1"/>
  <c r="J672" i="6"/>
  <c r="L628" i="4"/>
  <c r="K629" i="4"/>
  <c r="K631" i="4" s="1"/>
  <c r="N650" i="7"/>
  <c r="N651" i="7"/>
  <c r="O686" i="6"/>
  <c r="O687" i="6"/>
  <c r="O640" i="7"/>
  <c r="O641" i="7" s="1"/>
  <c r="N641" i="7"/>
  <c r="L632" i="4"/>
  <c r="K633" i="4"/>
  <c r="K635" i="4" s="1"/>
  <c r="L625" i="4"/>
  <c r="L627" i="4" s="1"/>
  <c r="M624" i="4"/>
  <c r="M636" i="7"/>
  <c r="L637" i="7"/>
  <c r="L639" i="7" s="1"/>
  <c r="I673" i="5"/>
  <c r="I675" i="5" s="1"/>
  <c r="J672" i="5"/>
  <c r="N688" i="3"/>
  <c r="M689" i="3"/>
  <c r="M691" i="3" s="1"/>
  <c r="K629" i="7"/>
  <c r="K631" i="7" s="1"/>
  <c r="L628" i="7"/>
  <c r="L680" i="5"/>
  <c r="K681" i="5"/>
  <c r="K683" i="5" s="1"/>
  <c r="L689" i="6"/>
  <c r="L691" i="6" s="1"/>
  <c r="M688" i="6"/>
  <c r="N685" i="5"/>
  <c r="N687" i="5" s="1"/>
  <c r="O684" i="5"/>
  <c r="O685" i="5" s="1"/>
  <c r="N640" i="4"/>
  <c r="M641" i="4"/>
  <c r="M643" i="4" s="1"/>
  <c r="I624" i="7"/>
  <c r="H625" i="7"/>
  <c r="H627" i="7" s="1"/>
  <c r="K681" i="6"/>
  <c r="K683" i="6" s="1"/>
  <c r="L680" i="6"/>
  <c r="O651" i="4"/>
  <c r="O650" i="4"/>
  <c r="N636" i="4"/>
  <c r="M637" i="4"/>
  <c r="M639" i="4" s="1"/>
  <c r="N693" i="3"/>
  <c r="N695" i="3" s="1"/>
  <c r="O692" i="3"/>
  <c r="O693" i="3" s="1"/>
  <c r="O654" i="4"/>
  <c r="O655" i="4"/>
  <c r="J676" i="5"/>
  <c r="I677" i="5"/>
  <c r="I679" i="5" s="1"/>
  <c r="N650" i="4"/>
  <c r="N651" i="4"/>
  <c r="O698" i="5"/>
  <c r="O699" i="5"/>
  <c r="N654" i="4"/>
  <c r="N655" i="4"/>
  <c r="K681" i="3"/>
  <c r="K683" i="3" s="1"/>
  <c r="L680" i="3"/>
  <c r="L672" i="3"/>
  <c r="K673" i="3"/>
  <c r="K675" i="3" s="1"/>
  <c r="L632" i="7"/>
  <c r="K633" i="7"/>
  <c r="K635" i="7" s="1"/>
  <c r="O690" i="5"/>
  <c r="O691" i="5"/>
  <c r="L676" i="3"/>
  <c r="K677" i="3"/>
  <c r="K679" i="3" s="1"/>
  <c r="I673" i="11" l="1"/>
  <c r="I675" i="11" s="1"/>
  <c r="J672" i="11"/>
  <c r="N684" i="11"/>
  <c r="M685" i="11"/>
  <c r="M687" i="11" s="1"/>
  <c r="J667" i="11"/>
  <c r="J670" i="11" s="1"/>
  <c r="I667" i="11"/>
  <c r="I670" i="11" s="1"/>
  <c r="H667" i="11"/>
  <c r="H670" i="11" s="1"/>
  <c r="G667" i="11"/>
  <c r="G670" i="11" s="1"/>
  <c r="F667" i="11"/>
  <c r="F670" i="11" s="1"/>
  <c r="E667" i="11"/>
  <c r="E670" i="11" s="1"/>
  <c r="D667" i="11"/>
  <c r="D670" i="11" s="1"/>
  <c r="O667" i="11"/>
  <c r="O670" i="11" s="1"/>
  <c r="C667" i="11"/>
  <c r="C670" i="11" s="1"/>
  <c r="N667" i="11"/>
  <c r="N670" i="11" s="1"/>
  <c r="B667" i="11"/>
  <c r="B670" i="11" s="1"/>
  <c r="M667" i="11"/>
  <c r="M670" i="11" s="1"/>
  <c r="L667" i="11"/>
  <c r="L670" i="11" s="1"/>
  <c r="K667" i="11"/>
  <c r="K670" i="11" s="1"/>
  <c r="N680" i="11"/>
  <c r="M681" i="11"/>
  <c r="M683" i="11" s="1"/>
  <c r="K677" i="11"/>
  <c r="K679" i="11" s="1"/>
  <c r="L676" i="11"/>
  <c r="M667" i="8"/>
  <c r="O667" i="8"/>
  <c r="O686" i="8"/>
  <c r="O687" i="8"/>
  <c r="P667" i="10"/>
  <c r="D667" i="10"/>
  <c r="O667" i="10"/>
  <c r="C667" i="10"/>
  <c r="N667" i="10"/>
  <c r="B667" i="10"/>
  <c r="M667" i="10"/>
  <c r="L667" i="10"/>
  <c r="K667" i="10"/>
  <c r="J667" i="10"/>
  <c r="I667" i="10"/>
  <c r="H667" i="10"/>
  <c r="G667" i="10"/>
  <c r="F667" i="10"/>
  <c r="E667" i="10"/>
  <c r="N684" i="10"/>
  <c r="M685" i="10"/>
  <c r="M687" i="10" s="1"/>
  <c r="O692" i="10"/>
  <c r="N693" i="10"/>
  <c r="N695" i="10" s="1"/>
  <c r="P698" i="10"/>
  <c r="P699" i="10"/>
  <c r="K681" i="10"/>
  <c r="K683" i="10" s="1"/>
  <c r="L680" i="10"/>
  <c r="L677" i="10"/>
  <c r="L679" i="10" s="1"/>
  <c r="M676" i="10"/>
  <c r="J673" i="10"/>
  <c r="J675" i="10" s="1"/>
  <c r="K672" i="10"/>
  <c r="O688" i="10"/>
  <c r="N689" i="10"/>
  <c r="N691" i="10" s="1"/>
  <c r="O698" i="10"/>
  <c r="O699" i="10"/>
  <c r="N667" i="8"/>
  <c r="B667" i="8"/>
  <c r="C667" i="8"/>
  <c r="D667" i="8"/>
  <c r="E667" i="8"/>
  <c r="I667" i="8"/>
  <c r="G667" i="8"/>
  <c r="F667" i="8"/>
  <c r="J667" i="8"/>
  <c r="H667" i="8"/>
  <c r="K667" i="8"/>
  <c r="L667" i="8"/>
  <c r="O699" i="9"/>
  <c r="P698" i="9"/>
  <c r="P699" i="9"/>
  <c r="O693" i="9"/>
  <c r="O694" i="9" s="1"/>
  <c r="P692" i="9"/>
  <c r="P693" i="9" s="1"/>
  <c r="J677" i="9"/>
  <c r="J679" i="9" s="1"/>
  <c r="K676" i="9"/>
  <c r="O688" i="9"/>
  <c r="N689" i="9"/>
  <c r="N691" i="9" s="1"/>
  <c r="M680" i="9"/>
  <c r="L681" i="9"/>
  <c r="L683" i="9" s="1"/>
  <c r="H667" i="9"/>
  <c r="G667" i="9"/>
  <c r="F667" i="9"/>
  <c r="E667" i="9"/>
  <c r="D667" i="9"/>
  <c r="O667" i="9"/>
  <c r="C667" i="9"/>
  <c r="N667" i="9"/>
  <c r="B667" i="9"/>
  <c r="M667" i="9"/>
  <c r="L667" i="9"/>
  <c r="K667" i="9"/>
  <c r="J667" i="9"/>
  <c r="I667" i="9"/>
  <c r="O684" i="9"/>
  <c r="N685" i="9"/>
  <c r="N687" i="9" s="1"/>
  <c r="I673" i="9"/>
  <c r="I675" i="9" s="1"/>
  <c r="J672" i="9"/>
  <c r="I673" i="8"/>
  <c r="I675" i="8" s="1"/>
  <c r="J672" i="8"/>
  <c r="M680" i="8"/>
  <c r="O680" i="8" s="1"/>
  <c r="O681" i="8" s="1"/>
  <c r="L681" i="8"/>
  <c r="L683" i="8" s="1"/>
  <c r="N684" i="8"/>
  <c r="M685" i="8"/>
  <c r="M687" i="8" s="1"/>
  <c r="K677" i="8"/>
  <c r="K679" i="8" s="1"/>
  <c r="L676" i="8"/>
  <c r="N689" i="8"/>
  <c r="N691" i="8" s="1"/>
  <c r="M667" i="3"/>
  <c r="N667" i="3"/>
  <c r="B667" i="3"/>
  <c r="D667" i="3"/>
  <c r="C667" i="3"/>
  <c r="O667" i="3"/>
  <c r="F667" i="3"/>
  <c r="H667" i="3"/>
  <c r="I667" i="3"/>
  <c r="K667" i="3"/>
  <c r="E667" i="3"/>
  <c r="G667" i="3"/>
  <c r="J667" i="3"/>
  <c r="M676" i="3"/>
  <c r="L677" i="3"/>
  <c r="L679" i="3" s="1"/>
  <c r="J624" i="7"/>
  <c r="I625" i="7"/>
  <c r="I627" i="7" s="1"/>
  <c r="N646" i="7"/>
  <c r="N647" i="7"/>
  <c r="O694" i="3"/>
  <c r="O695" i="3"/>
  <c r="N684" i="3"/>
  <c r="M685" i="3"/>
  <c r="M687" i="3" s="1"/>
  <c r="N641" i="4"/>
  <c r="O640" i="4"/>
  <c r="O641" i="4" s="1"/>
  <c r="O688" i="3"/>
  <c r="O689" i="3" s="1"/>
  <c r="N689" i="3"/>
  <c r="N691" i="3" s="1"/>
  <c r="J673" i="5"/>
  <c r="J675" i="5" s="1"/>
  <c r="K672" i="5"/>
  <c r="N637" i="4"/>
  <c r="O636" i="4"/>
  <c r="O637" i="4" s="1"/>
  <c r="O686" i="5"/>
  <c r="O687" i="5"/>
  <c r="M632" i="4"/>
  <c r="L633" i="4"/>
  <c r="L635" i="4" s="1"/>
  <c r="O694" i="6"/>
  <c r="O695" i="6"/>
  <c r="O646" i="7"/>
  <c r="O647" i="7"/>
  <c r="M628" i="4"/>
  <c r="L629" i="4"/>
  <c r="L631" i="4" s="1"/>
  <c r="L629" i="7"/>
  <c r="L631" i="7" s="1"/>
  <c r="M628" i="7"/>
  <c r="M632" i="7"/>
  <c r="L633" i="7"/>
  <c r="L635" i="7" s="1"/>
  <c r="M680" i="6"/>
  <c r="L681" i="6"/>
  <c r="L683" i="6" s="1"/>
  <c r="N688" i="6"/>
  <c r="M689" i="6"/>
  <c r="M691" i="6" s="1"/>
  <c r="J673" i="6"/>
  <c r="J675" i="6" s="1"/>
  <c r="K672" i="6"/>
  <c r="L673" i="3"/>
  <c r="L675" i="3" s="1"/>
  <c r="M672" i="3"/>
  <c r="J677" i="5"/>
  <c r="J679" i="5" s="1"/>
  <c r="K676" i="5"/>
  <c r="N642" i="7"/>
  <c r="N643" i="7"/>
  <c r="N636" i="7"/>
  <c r="M637" i="7"/>
  <c r="M639" i="7" s="1"/>
  <c r="O642" i="7"/>
  <c r="O643" i="7"/>
  <c r="M676" i="6"/>
  <c r="L677" i="6"/>
  <c r="L679" i="6" s="1"/>
  <c r="L681" i="3"/>
  <c r="L683" i="3" s="1"/>
  <c r="M680" i="3"/>
  <c r="M680" i="5"/>
  <c r="L681" i="5"/>
  <c r="L683" i="5" s="1"/>
  <c r="M625" i="4"/>
  <c r="M627" i="4" s="1"/>
  <c r="N624" i="4"/>
  <c r="L677" i="11" l="1"/>
  <c r="L679" i="11" s="1"/>
  <c r="M676" i="11"/>
  <c r="O684" i="11"/>
  <c r="O685" i="11" s="1"/>
  <c r="N685" i="11"/>
  <c r="N687" i="11" s="1"/>
  <c r="J673" i="11"/>
  <c r="J675" i="11" s="1"/>
  <c r="K672" i="11"/>
  <c r="O680" i="11"/>
  <c r="O681" i="11" s="1"/>
  <c r="N681" i="11"/>
  <c r="N683" i="11" s="1"/>
  <c r="O682" i="8"/>
  <c r="O683" i="8"/>
  <c r="L681" i="10"/>
  <c r="L683" i="10" s="1"/>
  <c r="M680" i="10"/>
  <c r="P692" i="10"/>
  <c r="P693" i="10" s="1"/>
  <c r="O693" i="10"/>
  <c r="P688" i="10"/>
  <c r="P689" i="10" s="1"/>
  <c r="O689" i="10"/>
  <c r="N685" i="10"/>
  <c r="N687" i="10" s="1"/>
  <c r="O684" i="10"/>
  <c r="K673" i="10"/>
  <c r="K675" i="10" s="1"/>
  <c r="L672" i="10"/>
  <c r="M677" i="10"/>
  <c r="M679" i="10" s="1"/>
  <c r="N676" i="10"/>
  <c r="O695" i="9"/>
  <c r="O689" i="9"/>
  <c r="O690" i="9" s="1"/>
  <c r="P688" i="9"/>
  <c r="P689" i="9" s="1"/>
  <c r="K677" i="9"/>
  <c r="K679" i="9" s="1"/>
  <c r="L676" i="9"/>
  <c r="O685" i="9"/>
  <c r="O686" i="9" s="1"/>
  <c r="P684" i="9"/>
  <c r="P685" i="9" s="1"/>
  <c r="P694" i="9"/>
  <c r="P695" i="9"/>
  <c r="N680" i="9"/>
  <c r="M681" i="9"/>
  <c r="M683" i="9" s="1"/>
  <c r="J673" i="9"/>
  <c r="J675" i="9" s="1"/>
  <c r="K672" i="9"/>
  <c r="N680" i="8"/>
  <c r="M681" i="8"/>
  <c r="M683" i="8" s="1"/>
  <c r="J673" i="8"/>
  <c r="J675" i="8" s="1"/>
  <c r="K672" i="8"/>
  <c r="L677" i="8"/>
  <c r="L679" i="8" s="1"/>
  <c r="M676" i="8"/>
  <c r="O676" i="8" s="1"/>
  <c r="O677" i="8" s="1"/>
  <c r="N685" i="8"/>
  <c r="N687" i="8" s="1"/>
  <c r="O642" i="4"/>
  <c r="O643" i="4"/>
  <c r="O688" i="6"/>
  <c r="O689" i="6" s="1"/>
  <c r="N689" i="6"/>
  <c r="N691" i="6" s="1"/>
  <c r="N642" i="4"/>
  <c r="N643" i="4"/>
  <c r="N637" i="7"/>
  <c r="O636" i="7"/>
  <c r="O637" i="7" s="1"/>
  <c r="M681" i="6"/>
  <c r="M683" i="6" s="1"/>
  <c r="N680" i="6"/>
  <c r="N632" i="4"/>
  <c r="M633" i="4"/>
  <c r="M635" i="4" s="1"/>
  <c r="O684" i="3"/>
  <c r="O685" i="3" s="1"/>
  <c r="N685" i="3"/>
  <c r="N687" i="3" s="1"/>
  <c r="N625" i="4"/>
  <c r="O624" i="4"/>
  <c r="O625" i="4" s="1"/>
  <c r="M633" i="7"/>
  <c r="M635" i="7" s="1"/>
  <c r="N632" i="7"/>
  <c r="L676" i="5"/>
  <c r="K677" i="5"/>
  <c r="K679" i="5" s="1"/>
  <c r="M629" i="7"/>
  <c r="M631" i="7" s="1"/>
  <c r="N628" i="7"/>
  <c r="O638" i="4"/>
  <c r="O639" i="4"/>
  <c r="N680" i="5"/>
  <c r="M681" i="5"/>
  <c r="M683" i="5" s="1"/>
  <c r="N638" i="4"/>
  <c r="N639" i="4"/>
  <c r="N680" i="3"/>
  <c r="M681" i="3"/>
  <c r="M683" i="3" s="1"/>
  <c r="N672" i="3"/>
  <c r="M673" i="3"/>
  <c r="M675" i="3" s="1"/>
  <c r="K673" i="5"/>
  <c r="K675" i="5" s="1"/>
  <c r="L672" i="5"/>
  <c r="M629" i="4"/>
  <c r="M631" i="4" s="1"/>
  <c r="N628" i="4"/>
  <c r="J625" i="7"/>
  <c r="J627" i="7" s="1"/>
  <c r="K624" i="7"/>
  <c r="L672" i="6"/>
  <c r="K673" i="6"/>
  <c r="K675" i="6" s="1"/>
  <c r="M677" i="6"/>
  <c r="M679" i="6" s="1"/>
  <c r="N676" i="6"/>
  <c r="O690" i="3"/>
  <c r="O691" i="3"/>
  <c r="N676" i="3"/>
  <c r="M677" i="3"/>
  <c r="M679" i="3" s="1"/>
  <c r="O682" i="11" l="1"/>
  <c r="O683" i="11"/>
  <c r="K673" i="11"/>
  <c r="K675" i="11" s="1"/>
  <c r="L672" i="11"/>
  <c r="O686" i="11"/>
  <c r="O687" i="11"/>
  <c r="M677" i="11"/>
  <c r="M679" i="11" s="1"/>
  <c r="N676" i="11"/>
  <c r="O678" i="8"/>
  <c r="O679" i="8"/>
  <c r="P684" i="10"/>
  <c r="P685" i="10" s="1"/>
  <c r="O685" i="10"/>
  <c r="O690" i="10"/>
  <c r="O691" i="10"/>
  <c r="N677" i="10"/>
  <c r="N679" i="10" s="1"/>
  <c r="O676" i="10"/>
  <c r="P691" i="10"/>
  <c r="P690" i="10"/>
  <c r="O694" i="10"/>
  <c r="O695" i="10"/>
  <c r="L673" i="10"/>
  <c r="L675" i="10" s="1"/>
  <c r="M672" i="10"/>
  <c r="P694" i="10"/>
  <c r="P695" i="10"/>
  <c r="M681" i="10"/>
  <c r="M683" i="10" s="1"/>
  <c r="N680" i="10"/>
  <c r="O691" i="9"/>
  <c r="P690" i="9"/>
  <c r="P691" i="9"/>
  <c r="P686" i="9"/>
  <c r="P687" i="9"/>
  <c r="O687" i="9"/>
  <c r="L677" i="9"/>
  <c r="L679" i="9" s="1"/>
  <c r="M676" i="9"/>
  <c r="K673" i="9"/>
  <c r="K675" i="9" s="1"/>
  <c r="L672" i="9"/>
  <c r="O680" i="9"/>
  <c r="N681" i="9"/>
  <c r="N683" i="9" s="1"/>
  <c r="K673" i="8"/>
  <c r="K675" i="8" s="1"/>
  <c r="L672" i="8"/>
  <c r="M677" i="8"/>
  <c r="M679" i="8" s="1"/>
  <c r="N676" i="8"/>
  <c r="N681" i="8"/>
  <c r="N683" i="8" s="1"/>
  <c r="N629" i="4"/>
  <c r="O628" i="4"/>
  <c r="O629" i="4" s="1"/>
  <c r="N633" i="4"/>
  <c r="O632" i="4"/>
  <c r="O633" i="4" s="1"/>
  <c r="L673" i="5"/>
  <c r="L675" i="5" s="1"/>
  <c r="M672" i="5"/>
  <c r="N629" i="7"/>
  <c r="O628" i="7"/>
  <c r="O629" i="7" s="1"/>
  <c r="O680" i="6"/>
  <c r="O681" i="6" s="1"/>
  <c r="N681" i="6"/>
  <c r="N683" i="6" s="1"/>
  <c r="N677" i="3"/>
  <c r="N679" i="3" s="1"/>
  <c r="O676" i="3"/>
  <c r="O677" i="3" s="1"/>
  <c r="O638" i="7"/>
  <c r="O639" i="7"/>
  <c r="O672" i="3"/>
  <c r="O673" i="3" s="1"/>
  <c r="N673" i="3"/>
  <c r="N675" i="3" s="1"/>
  <c r="M676" i="5"/>
  <c r="L677" i="5"/>
  <c r="L679" i="5" s="1"/>
  <c r="N638" i="7"/>
  <c r="N639" i="7"/>
  <c r="O676" i="6"/>
  <c r="O677" i="6" s="1"/>
  <c r="N677" i="6"/>
  <c r="N679" i="6" s="1"/>
  <c r="N633" i="7"/>
  <c r="O632" i="7"/>
  <c r="O633" i="7" s="1"/>
  <c r="O680" i="3"/>
  <c r="O681" i="3" s="1"/>
  <c r="N681" i="3"/>
  <c r="N683" i="3" s="1"/>
  <c r="O627" i="4"/>
  <c r="O626" i="4"/>
  <c r="L673" i="6"/>
  <c r="L675" i="6" s="1"/>
  <c r="M672" i="6"/>
  <c r="N627" i="4"/>
  <c r="N626" i="4"/>
  <c r="O690" i="6"/>
  <c r="O691" i="6"/>
  <c r="K625" i="7"/>
  <c r="K627" i="7" s="1"/>
  <c r="L624" i="7"/>
  <c r="O680" i="5"/>
  <c r="O681" i="5" s="1"/>
  <c r="N681" i="5"/>
  <c r="N683" i="5" s="1"/>
  <c r="O686" i="3"/>
  <c r="O687" i="3"/>
  <c r="N677" i="11" l="1"/>
  <c r="N679" i="11" s="1"/>
  <c r="O676" i="11"/>
  <c r="O677" i="11" s="1"/>
  <c r="M672" i="11"/>
  <c r="L673" i="11"/>
  <c r="L675" i="11" s="1"/>
  <c r="M673" i="10"/>
  <c r="M675" i="10" s="1"/>
  <c r="N672" i="10"/>
  <c r="P676" i="10"/>
  <c r="P677" i="10" s="1"/>
  <c r="O677" i="10"/>
  <c r="N681" i="10"/>
  <c r="N683" i="10" s="1"/>
  <c r="O680" i="10"/>
  <c r="O686" i="10"/>
  <c r="O687" i="10"/>
  <c r="P686" i="10"/>
  <c r="P687" i="10"/>
  <c r="O681" i="9"/>
  <c r="O682" i="9" s="1"/>
  <c r="P680" i="9"/>
  <c r="P681" i="9" s="1"/>
  <c r="M677" i="9"/>
  <c r="M679" i="9" s="1"/>
  <c r="N676" i="9"/>
  <c r="M672" i="9"/>
  <c r="L673" i="9"/>
  <c r="L675" i="9" s="1"/>
  <c r="N677" i="8"/>
  <c r="N679" i="8" s="1"/>
  <c r="M672" i="8"/>
  <c r="O672" i="8" s="1"/>
  <c r="O673" i="8" s="1"/>
  <c r="L673" i="8"/>
  <c r="L675" i="8" s="1"/>
  <c r="L625" i="7"/>
  <c r="L627" i="7" s="1"/>
  <c r="M624" i="7"/>
  <c r="O634" i="7"/>
  <c r="O635" i="7"/>
  <c r="O678" i="3"/>
  <c r="O679" i="3"/>
  <c r="N634" i="7"/>
  <c r="N635" i="7"/>
  <c r="O679" i="6"/>
  <c r="O678" i="6"/>
  <c r="O682" i="6"/>
  <c r="O683" i="6"/>
  <c r="O630" i="7"/>
  <c r="O631" i="7"/>
  <c r="N630" i="7"/>
  <c r="N631" i="7"/>
  <c r="M673" i="6"/>
  <c r="M675" i="6" s="1"/>
  <c r="N672" i="6"/>
  <c r="M673" i="5"/>
  <c r="M675" i="5" s="1"/>
  <c r="N672" i="5"/>
  <c r="O634" i="4"/>
  <c r="O635" i="4"/>
  <c r="N676" i="5"/>
  <c r="M677" i="5"/>
  <c r="M679" i="5" s="1"/>
  <c r="O674" i="3"/>
  <c r="O675" i="3"/>
  <c r="N634" i="4"/>
  <c r="N635" i="4"/>
  <c r="O630" i="4"/>
  <c r="O631" i="4"/>
  <c r="O682" i="5"/>
  <c r="O683" i="5"/>
  <c r="O682" i="3"/>
  <c r="O683" i="3"/>
  <c r="N630" i="4"/>
  <c r="N631" i="4"/>
  <c r="O679" i="11" l="1"/>
  <c r="O678" i="11"/>
  <c r="M673" i="11"/>
  <c r="M675" i="11" s="1"/>
  <c r="N672" i="11"/>
  <c r="O674" i="8"/>
  <c r="O675" i="8"/>
  <c r="P680" i="10"/>
  <c r="P681" i="10" s="1"/>
  <c r="O681" i="10"/>
  <c r="O678" i="10"/>
  <c r="O679" i="10"/>
  <c r="P679" i="10"/>
  <c r="P678" i="10"/>
  <c r="N673" i="10"/>
  <c r="N675" i="10" s="1"/>
  <c r="O672" i="10"/>
  <c r="O683" i="9"/>
  <c r="N677" i="9"/>
  <c r="N679" i="9" s="1"/>
  <c r="O676" i="9"/>
  <c r="P682" i="9"/>
  <c r="P683" i="9"/>
  <c r="M673" i="9"/>
  <c r="M675" i="9" s="1"/>
  <c r="N672" i="9"/>
  <c r="M673" i="8"/>
  <c r="M675" i="8" s="1"/>
  <c r="N672" i="8"/>
  <c r="N673" i="5"/>
  <c r="N675" i="5" s="1"/>
  <c r="O672" i="5"/>
  <c r="O673" i="5" s="1"/>
  <c r="O676" i="5"/>
  <c r="O677" i="5" s="1"/>
  <c r="N677" i="5"/>
  <c r="N679" i="5" s="1"/>
  <c r="O672" i="6"/>
  <c r="O673" i="6" s="1"/>
  <c r="N673" i="6"/>
  <c r="N675" i="6" s="1"/>
  <c r="M625" i="7"/>
  <c r="M627" i="7" s="1"/>
  <c r="N624" i="7"/>
  <c r="N673" i="11" l="1"/>
  <c r="N675" i="11" s="1"/>
  <c r="O672" i="11"/>
  <c r="O673" i="11" s="1"/>
  <c r="O682" i="10"/>
  <c r="O683" i="10"/>
  <c r="P672" i="10"/>
  <c r="P673" i="10" s="1"/>
  <c r="O673" i="10"/>
  <c r="P682" i="10"/>
  <c r="P683" i="10"/>
  <c r="O677" i="9"/>
  <c r="P676" i="9"/>
  <c r="P677" i="9" s="1"/>
  <c r="N673" i="9"/>
  <c r="N675" i="9" s="1"/>
  <c r="O672" i="9"/>
  <c r="N673" i="8"/>
  <c r="N675" i="8" s="1"/>
  <c r="N625" i="7"/>
  <c r="O624" i="7"/>
  <c r="O625" i="7" s="1"/>
  <c r="O678" i="5"/>
  <c r="O679" i="5"/>
  <c r="O674" i="6"/>
  <c r="O675" i="6"/>
  <c r="O675" i="5"/>
  <c r="O674" i="5"/>
  <c r="O675" i="11" l="1"/>
  <c r="O674" i="11"/>
  <c r="P675" i="10"/>
  <c r="P674" i="10"/>
  <c r="O674" i="10"/>
  <c r="O675" i="10"/>
  <c r="O673" i="9"/>
  <c r="O675" i="9" s="1"/>
  <c r="P672" i="9"/>
  <c r="P673" i="9" s="1"/>
  <c r="P678" i="9"/>
  <c r="P679" i="9"/>
  <c r="O678" i="9"/>
  <c r="O679" i="9"/>
  <c r="O626" i="7"/>
  <c r="O627" i="7"/>
  <c r="N626" i="7"/>
  <c r="N627" i="7"/>
  <c r="O674" i="9" l="1"/>
  <c r="P674" i="9"/>
  <c r="P675"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F698D5F-81FE-4954-9DBD-F96A6EB77D35}"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<sst xmlns="http://schemas.openxmlformats.org/spreadsheetml/2006/main" count="13564" uniqueCount="3622">
  <si>
    <t>Name</t>
  </si>
  <si>
    <t>No.</t>
  </si>
  <si>
    <t>Links</t>
  </si>
  <si>
    <t>Sign</t>
  </si>
  <si>
    <t>Last</t>
  </si>
  <si>
    <t>Chg%</t>
  </si>
  <si>
    <t>Volume</t>
  </si>
  <si>
    <t>Value (k)</t>
  </si>
  <si>
    <t>MCap (M)</t>
  </si>
  <si>
    <t>P/E</t>
  </si>
  <si>
    <t>P/BV</t>
  </si>
  <si>
    <t>D/E</t>
  </si>
  <si>
    <t>DPS</t>
  </si>
  <si>
    <t>EPS</t>
  </si>
  <si>
    <t>ROA%</t>
  </si>
  <si>
    <t>ROE%</t>
  </si>
  <si>
    <t>NPM%</t>
  </si>
  <si>
    <t>Yield%</t>
  </si>
  <si>
    <t>FFloat%</t>
  </si>
  <si>
    <t>MG%</t>
  </si>
  <si>
    <t>Magic1</t>
  </si>
  <si>
    <t>Magic2</t>
  </si>
  <si>
    <t>PEG</t>
  </si>
  <si>
    <t>CG</t>
  </si>
  <si>
    <t>Average</t>
  </si>
  <si>
    <t>0.50</t>
  </si>
  <si>
    <t>0.14</t>
  </si>
  <si>
    <t>0.77</t>
  </si>
  <si>
    <t>2S</t>
  </si>
  <si>
    <t>i | 1 | 2 | 3</t>
  </si>
  <si>
    <t/>
  </si>
  <si>
    <t>1.64</t>
  </si>
  <si>
    <t>0.20</t>
  </si>
  <si>
    <t>3.33</t>
  </si>
  <si>
    <t>3K-BAT</t>
  </si>
  <si>
    <t>i</t>
  </si>
  <si>
    <t>2.55</t>
  </si>
  <si>
    <t>0.25</t>
  </si>
  <si>
    <t>0.36</t>
  </si>
  <si>
    <t>7UP</t>
  </si>
  <si>
    <t>3.10</t>
  </si>
  <si>
    <t>A</t>
  </si>
  <si>
    <t>1.41</t>
  </si>
  <si>
    <t>0.03</t>
  </si>
  <si>
    <t>0.60</t>
  </si>
  <si>
    <t>A5</t>
  </si>
  <si>
    <t>i | 1 | 3</t>
  </si>
  <si>
    <t>SPNC</t>
  </si>
  <si>
    <t>3.41</t>
  </si>
  <si>
    <t>AAV</t>
  </si>
  <si>
    <t>1.20</t>
  </si>
  <si>
    <t>ABICO</t>
  </si>
  <si>
    <t>1.45</t>
  </si>
  <si>
    <t>0.07</t>
  </si>
  <si>
    <t>ABM</t>
  </si>
  <si>
    <t>1.19</t>
  </si>
  <si>
    <t>ACAP</t>
  </si>
  <si>
    <t>CNP</t>
  </si>
  <si>
    <t>ACC</t>
  </si>
  <si>
    <t>2.12</t>
  </si>
  <si>
    <t>ACE</t>
  </si>
  <si>
    <t>3.40</t>
  </si>
  <si>
    <t>0.02</t>
  </si>
  <si>
    <t>1.14</t>
  </si>
  <si>
    <t>ACG</t>
  </si>
  <si>
    <t>2.40</t>
  </si>
  <si>
    <t>0.04</t>
  </si>
  <si>
    <t>1.47</t>
  </si>
  <si>
    <t>ADB</t>
  </si>
  <si>
    <t>2.10</t>
  </si>
  <si>
    <t>0.05</t>
  </si>
  <si>
    <t>ADD</t>
  </si>
  <si>
    <t>0.18</t>
  </si>
  <si>
    <t>ADVANC</t>
  </si>
  <si>
    <t>3.45</t>
  </si>
  <si>
    <t>3.68</t>
  </si>
  <si>
    <t>AEONTS</t>
  </si>
  <si>
    <t>2.71</t>
  </si>
  <si>
    <t>2.65</t>
  </si>
  <si>
    <t>AF</t>
  </si>
  <si>
    <t>2.69</t>
  </si>
  <si>
    <t>AFC</t>
  </si>
  <si>
    <t>0.46</t>
  </si>
  <si>
    <t>AGE</t>
  </si>
  <si>
    <t>1.51</t>
  </si>
  <si>
    <t>0.10</t>
  </si>
  <si>
    <t>AH</t>
  </si>
  <si>
    <t>0.96</t>
  </si>
  <si>
    <t>0.47</t>
  </si>
  <si>
    <t>AHC</t>
  </si>
  <si>
    <t>1.54</t>
  </si>
  <si>
    <t>AI</t>
  </si>
  <si>
    <t>6.70</t>
  </si>
  <si>
    <t>AIE</t>
  </si>
  <si>
    <t>AIRA</t>
  </si>
  <si>
    <t>0.01</t>
  </si>
  <si>
    <t>0.64</t>
  </si>
  <si>
    <t>AIT</t>
  </si>
  <si>
    <t>2.31</t>
  </si>
  <si>
    <t>0.70</t>
  </si>
  <si>
    <t>AJ</t>
  </si>
  <si>
    <t>0.40</t>
  </si>
  <si>
    <t>AJA</t>
  </si>
  <si>
    <t>AKP</t>
  </si>
  <si>
    <t>1.39</t>
  </si>
  <si>
    <t>1.16</t>
  </si>
  <si>
    <t>AKR</t>
  </si>
  <si>
    <t>1.24</t>
  </si>
  <si>
    <t>ALL</t>
  </si>
  <si>
    <t>0.85</t>
  </si>
  <si>
    <t>1.42</t>
  </si>
  <si>
    <t>ALLA</t>
  </si>
  <si>
    <t>1.40</t>
  </si>
  <si>
    <t>3.61</t>
  </si>
  <si>
    <t>ALT</t>
  </si>
  <si>
    <t>1.72</t>
  </si>
  <si>
    <t>3.26</t>
  </si>
  <si>
    <t>ALUCON</t>
  </si>
  <si>
    <t>1.31</t>
  </si>
  <si>
    <t>10.00</t>
  </si>
  <si>
    <t>5.65</t>
  </si>
  <si>
    <t>AMA</t>
  </si>
  <si>
    <t>1.28</t>
  </si>
  <si>
    <t>AMANAH</t>
  </si>
  <si>
    <t>0.13</t>
  </si>
  <si>
    <t>AMARIN</t>
  </si>
  <si>
    <t>1.50</t>
  </si>
  <si>
    <t>0.12</t>
  </si>
  <si>
    <t>1.86</t>
  </si>
  <si>
    <t>AMATA</t>
  </si>
  <si>
    <t>1.30</t>
  </si>
  <si>
    <t>AMATAV</t>
  </si>
  <si>
    <t>2.14</t>
  </si>
  <si>
    <t>AMC</t>
  </si>
  <si>
    <t>1.79</t>
  </si>
  <si>
    <t>AMR</t>
  </si>
  <si>
    <t>-</t>
  </si>
  <si>
    <t>ANAN</t>
  </si>
  <si>
    <t>0.38</t>
  </si>
  <si>
    <t>AOT</t>
  </si>
  <si>
    <t>0.19</t>
  </si>
  <si>
    <t>0.30</t>
  </si>
  <si>
    <t>AP</t>
  </si>
  <si>
    <t>0.86</t>
  </si>
  <si>
    <t>0.45</t>
  </si>
  <si>
    <t>APCO</t>
  </si>
  <si>
    <t>5.59</t>
  </si>
  <si>
    <t>APCS</t>
  </si>
  <si>
    <t>1.82</t>
  </si>
  <si>
    <t>0.06</t>
  </si>
  <si>
    <t>1.17</t>
  </si>
  <si>
    <t>APEX</t>
  </si>
  <si>
    <t>SPNPNC</t>
  </si>
  <si>
    <t>APP</t>
  </si>
  <si>
    <t>0.15</t>
  </si>
  <si>
    <t>APURE</t>
  </si>
  <si>
    <t>AQ</t>
  </si>
  <si>
    <t>C</t>
  </si>
  <si>
    <t>0.67</t>
  </si>
  <si>
    <t>AQUA</t>
  </si>
  <si>
    <t>0.42</t>
  </si>
  <si>
    <t>ARIN</t>
  </si>
  <si>
    <t>2.42</t>
  </si>
  <si>
    <t>ARIP</t>
  </si>
  <si>
    <t>1.93</t>
  </si>
  <si>
    <t>ARROW</t>
  </si>
  <si>
    <t>1.80</t>
  </si>
  <si>
    <t>0.35</t>
  </si>
  <si>
    <t>5.75</t>
  </si>
  <si>
    <t>AS</t>
  </si>
  <si>
    <t>ASAP</t>
  </si>
  <si>
    <t>ASEFA</t>
  </si>
  <si>
    <t>0.28</t>
  </si>
  <si>
    <t>7.00</t>
  </si>
  <si>
    <t>ASIA</t>
  </si>
  <si>
    <t>0.34</t>
  </si>
  <si>
    <t>ASIAN</t>
  </si>
  <si>
    <t>3.82</t>
  </si>
  <si>
    <t>2.13</t>
  </si>
  <si>
    <t>ASIMAR</t>
  </si>
  <si>
    <t>1.57</t>
  </si>
  <si>
    <t>ASK</t>
  </si>
  <si>
    <t>2.33</t>
  </si>
  <si>
    <t>1.70</t>
  </si>
  <si>
    <t>ASN</t>
  </si>
  <si>
    <t>0.26</t>
  </si>
  <si>
    <t>ASP</t>
  </si>
  <si>
    <t>1.43</t>
  </si>
  <si>
    <t>5.17</t>
  </si>
  <si>
    <t>ASW</t>
  </si>
  <si>
    <t>1.67</t>
  </si>
  <si>
    <t>ATP30</t>
  </si>
  <si>
    <t>2.00</t>
  </si>
  <si>
    <t>AU</t>
  </si>
  <si>
    <t>0.55</t>
  </si>
  <si>
    <t>AUCT</t>
  </si>
  <si>
    <t>11.00</t>
  </si>
  <si>
    <t>0.17</t>
  </si>
  <si>
    <t>4.21</t>
  </si>
  <si>
    <t>AWC</t>
  </si>
  <si>
    <t>AYUD</t>
  </si>
  <si>
    <t>0.88</t>
  </si>
  <si>
    <t>4.05</t>
  </si>
  <si>
    <t>B</t>
  </si>
  <si>
    <t>1.98</t>
  </si>
  <si>
    <t>B52</t>
  </si>
  <si>
    <t>BA</t>
  </si>
  <si>
    <t>1.22</t>
  </si>
  <si>
    <t>BAFS</t>
  </si>
  <si>
    <t>3.39</t>
  </si>
  <si>
    <t>BAM</t>
  </si>
  <si>
    <t>1.46</t>
  </si>
  <si>
    <t>0.51</t>
  </si>
  <si>
    <t>2.77</t>
  </si>
  <si>
    <t>BANPU</t>
  </si>
  <si>
    <t>1.04</t>
  </si>
  <si>
    <t>BAY</t>
  </si>
  <si>
    <t>1.09</t>
  </si>
  <si>
    <t>BBL</t>
  </si>
  <si>
    <t>1.00</t>
  </si>
  <si>
    <t>BC</t>
  </si>
  <si>
    <t>BCH</t>
  </si>
  <si>
    <t>1.02</t>
  </si>
  <si>
    <t>BCP</t>
  </si>
  <si>
    <t>0.71</t>
  </si>
  <si>
    <t>1.48</t>
  </si>
  <si>
    <t>BCPG</t>
  </si>
  <si>
    <t>1.63</t>
  </si>
  <si>
    <t>0.16</t>
  </si>
  <si>
    <t>1.92</t>
  </si>
  <si>
    <t>BCT</t>
  </si>
  <si>
    <t>0.80</t>
  </si>
  <si>
    <t>1.73</t>
  </si>
  <si>
    <t>BDMS</t>
  </si>
  <si>
    <t>2.34</t>
  </si>
  <si>
    <t>BEAUTY</t>
  </si>
  <si>
    <t>BEC</t>
  </si>
  <si>
    <t>BEM</t>
  </si>
  <si>
    <t>BFIT</t>
  </si>
  <si>
    <t>2.03</t>
  </si>
  <si>
    <t>3.89</t>
  </si>
  <si>
    <t>BGC</t>
  </si>
  <si>
    <t>4.11</t>
  </si>
  <si>
    <t>BGRIM</t>
  </si>
  <si>
    <t>4.10</t>
  </si>
  <si>
    <t>0.97</t>
  </si>
  <si>
    <t>BGT</t>
  </si>
  <si>
    <t>BH</t>
  </si>
  <si>
    <t>1.15</t>
  </si>
  <si>
    <t>BIG</t>
  </si>
  <si>
    <t>1.26</t>
  </si>
  <si>
    <t>BIZ</t>
  </si>
  <si>
    <t>1.33</t>
  </si>
  <si>
    <t>BJC</t>
  </si>
  <si>
    <t>1.25</t>
  </si>
  <si>
    <t>2.15</t>
  </si>
  <si>
    <t>BJCHI</t>
  </si>
  <si>
    <t>BKD</t>
  </si>
  <si>
    <t>1.74</t>
  </si>
  <si>
    <t>BKI</t>
  </si>
  <si>
    <t>BLA</t>
  </si>
  <si>
    <t>0.98</t>
  </si>
  <si>
    <t>0.83</t>
  </si>
  <si>
    <t>BLAND</t>
  </si>
  <si>
    <t>2.78</t>
  </si>
  <si>
    <t>BLISS</t>
  </si>
  <si>
    <t>0.58</t>
  </si>
  <si>
    <t>BM</t>
  </si>
  <si>
    <t>0.08</t>
  </si>
  <si>
    <t>2.06</t>
  </si>
  <si>
    <t>BOL</t>
  </si>
  <si>
    <t>0.11</t>
  </si>
  <si>
    <t>BPP</t>
  </si>
  <si>
    <t>BR</t>
  </si>
  <si>
    <t>0.69</t>
  </si>
  <si>
    <t>BROCK</t>
  </si>
  <si>
    <t>1.29</t>
  </si>
  <si>
    <t>BROOK</t>
  </si>
  <si>
    <t>1.71</t>
  </si>
  <si>
    <t>BRR</t>
  </si>
  <si>
    <t>2.51</t>
  </si>
  <si>
    <t>0.94</t>
  </si>
  <si>
    <t>BSBM</t>
  </si>
  <si>
    <t>BSM</t>
  </si>
  <si>
    <t>BTNC</t>
  </si>
  <si>
    <t>0.32</t>
  </si>
  <si>
    <t>BTS</t>
  </si>
  <si>
    <t>2.04</t>
  </si>
  <si>
    <t>3.28</t>
  </si>
  <si>
    <t>BTW</t>
  </si>
  <si>
    <t>0.76</t>
  </si>
  <si>
    <t>BUI</t>
  </si>
  <si>
    <t>1.69</t>
  </si>
  <si>
    <t>BWG</t>
  </si>
  <si>
    <t>BYD</t>
  </si>
  <si>
    <t>CAZ</t>
  </si>
  <si>
    <t>0.74</t>
  </si>
  <si>
    <t>CBG</t>
  </si>
  <si>
    <t>0.90</t>
  </si>
  <si>
    <t>CCET</t>
  </si>
  <si>
    <t>0.84</t>
  </si>
  <si>
    <t>CCP</t>
  </si>
  <si>
    <t>CEN</t>
  </si>
  <si>
    <t>CENTEL</t>
  </si>
  <si>
    <t>CFRESH</t>
  </si>
  <si>
    <t>CGD</t>
  </si>
  <si>
    <t>CGH</t>
  </si>
  <si>
    <t>0.79</t>
  </si>
  <si>
    <t>CHARAN</t>
  </si>
  <si>
    <t>2.60</t>
  </si>
  <si>
    <t>8.39</t>
  </si>
  <si>
    <t>CHAYO</t>
  </si>
  <si>
    <t>CHEWA</t>
  </si>
  <si>
    <t>0.59</t>
  </si>
  <si>
    <t>CHG</t>
  </si>
  <si>
    <t>1.35</t>
  </si>
  <si>
    <t>CHO</t>
  </si>
  <si>
    <t>CHOTI</t>
  </si>
  <si>
    <t>0.75</t>
  </si>
  <si>
    <t>CHOW</t>
  </si>
  <si>
    <t>CI</t>
  </si>
  <si>
    <t>CIG</t>
  </si>
  <si>
    <t>1.78</t>
  </si>
  <si>
    <t>CIMBT</t>
  </si>
  <si>
    <t>CITY</t>
  </si>
  <si>
    <t>CK</t>
  </si>
  <si>
    <t>1.01</t>
  </si>
  <si>
    <t>CKP</t>
  </si>
  <si>
    <t>1.91</t>
  </si>
  <si>
    <t>CM</t>
  </si>
  <si>
    <t>CMAN</t>
  </si>
  <si>
    <t>1.11</t>
  </si>
  <si>
    <t>CMC</t>
  </si>
  <si>
    <t>0.48</t>
  </si>
  <si>
    <t>0.24</t>
  </si>
  <si>
    <t>CMO</t>
  </si>
  <si>
    <t>0.81</t>
  </si>
  <si>
    <t>CMR</t>
  </si>
  <si>
    <t>CNT</t>
  </si>
  <si>
    <t>2.63</t>
  </si>
  <si>
    <t>COLOR</t>
  </si>
  <si>
    <t>1.61</t>
  </si>
  <si>
    <t>COM7</t>
  </si>
  <si>
    <t>22.00</t>
  </si>
  <si>
    <t>1.44</t>
  </si>
  <si>
    <t>COMAN</t>
  </si>
  <si>
    <t>COTTO</t>
  </si>
  <si>
    <t>1.87</t>
  </si>
  <si>
    <t>CPALL</t>
  </si>
  <si>
    <t>CPF</t>
  </si>
  <si>
    <t>1.08</t>
  </si>
  <si>
    <t>CPH</t>
  </si>
  <si>
    <t>CPI</t>
  </si>
  <si>
    <t>2.85</t>
  </si>
  <si>
    <t>CPL</t>
  </si>
  <si>
    <t>0.92</t>
  </si>
  <si>
    <t>CPN</t>
  </si>
  <si>
    <t>3.38</t>
  </si>
  <si>
    <t>CPR</t>
  </si>
  <si>
    <t>CPT</t>
  </si>
  <si>
    <t>CPW</t>
  </si>
  <si>
    <t>2.07</t>
  </si>
  <si>
    <t>CRANE</t>
  </si>
  <si>
    <t>CRC</t>
  </si>
  <si>
    <t>CRD</t>
  </si>
  <si>
    <t>1.10</t>
  </si>
  <si>
    <t>CSC</t>
  </si>
  <si>
    <t>2.45</t>
  </si>
  <si>
    <t>CSP</t>
  </si>
  <si>
    <t>CSR</t>
  </si>
  <si>
    <t>1.12</t>
  </si>
  <si>
    <t>CSS</t>
  </si>
  <si>
    <t>CTW</t>
  </si>
  <si>
    <t>0.73</t>
  </si>
  <si>
    <t>CWT</t>
  </si>
  <si>
    <t>1.49</t>
  </si>
  <si>
    <t>D</t>
  </si>
  <si>
    <t>DCC</t>
  </si>
  <si>
    <t>4.91</t>
  </si>
  <si>
    <t>DCON</t>
  </si>
  <si>
    <t>DDD</t>
  </si>
  <si>
    <t>DELTA</t>
  </si>
  <si>
    <t>3.30</t>
  </si>
  <si>
    <t>DEMCO</t>
  </si>
  <si>
    <t>0.78</t>
  </si>
  <si>
    <t>DHOUSE</t>
  </si>
  <si>
    <t>2.30</t>
  </si>
  <si>
    <t>DIMET</t>
  </si>
  <si>
    <t>DITTO</t>
  </si>
  <si>
    <t>DMT</t>
  </si>
  <si>
    <t>DOD</t>
  </si>
  <si>
    <t>DOHOME</t>
  </si>
  <si>
    <t>DRT</t>
  </si>
  <si>
    <t>2.92</t>
  </si>
  <si>
    <t>0.22</t>
  </si>
  <si>
    <t>5.71</t>
  </si>
  <si>
    <t>DTAC</t>
  </si>
  <si>
    <t>1.05</t>
  </si>
  <si>
    <t>DTCI</t>
  </si>
  <si>
    <t>DUSIT</t>
  </si>
  <si>
    <t>DV8</t>
  </si>
  <si>
    <t>EA</t>
  </si>
  <si>
    <t>EASON</t>
  </si>
  <si>
    <t>0.89</t>
  </si>
  <si>
    <t>EASTW</t>
  </si>
  <si>
    <t>3.92</t>
  </si>
  <si>
    <t>ECF</t>
  </si>
  <si>
    <t>ECL</t>
  </si>
  <si>
    <t>5.46</t>
  </si>
  <si>
    <t>EE</t>
  </si>
  <si>
    <t>EFORL</t>
  </si>
  <si>
    <t>EGCO</t>
  </si>
  <si>
    <t>3.25</t>
  </si>
  <si>
    <t>3.60</t>
  </si>
  <si>
    <t>EKH</t>
  </si>
  <si>
    <t>1.36</t>
  </si>
  <si>
    <t>EMC</t>
  </si>
  <si>
    <t>EP</t>
  </si>
  <si>
    <t>1.62</t>
  </si>
  <si>
    <t>4.17</t>
  </si>
  <si>
    <t>EPG</t>
  </si>
  <si>
    <t>2.22</t>
  </si>
  <si>
    <t>ERW</t>
  </si>
  <si>
    <t>ESSO</t>
  </si>
  <si>
    <t>ESTAR</t>
  </si>
  <si>
    <t>1.75</t>
  </si>
  <si>
    <t>ETC</t>
  </si>
  <si>
    <t>ETE</t>
  </si>
  <si>
    <t>1.32</t>
  </si>
  <si>
    <t>EVER</t>
  </si>
  <si>
    <t>F&amp;D</t>
  </si>
  <si>
    <t>0.39</t>
  </si>
  <si>
    <t>FANCY</t>
  </si>
  <si>
    <t>FE</t>
  </si>
  <si>
    <t>7.50</t>
  </si>
  <si>
    <t>FLOYD</t>
  </si>
  <si>
    <t>FMT</t>
  </si>
  <si>
    <t>FN</t>
  </si>
  <si>
    <t>1.66</t>
  </si>
  <si>
    <t>FNS</t>
  </si>
  <si>
    <t>0.54</t>
  </si>
  <si>
    <t>FORTH</t>
  </si>
  <si>
    <t>2.18</t>
  </si>
  <si>
    <t>FPI</t>
  </si>
  <si>
    <t>2.25</t>
  </si>
  <si>
    <t>1.56</t>
  </si>
  <si>
    <t>FPT</t>
  </si>
  <si>
    <t>FSMART</t>
  </si>
  <si>
    <t>FSS</t>
  </si>
  <si>
    <t>1.21</t>
  </si>
  <si>
    <t>FTE</t>
  </si>
  <si>
    <t>FVC</t>
  </si>
  <si>
    <t>2.11</t>
  </si>
  <si>
    <t>GBX</t>
  </si>
  <si>
    <t>GC</t>
  </si>
  <si>
    <t>GCAP</t>
  </si>
  <si>
    <t>2.48</t>
  </si>
  <si>
    <t>GEL</t>
  </si>
  <si>
    <t>0.53</t>
  </si>
  <si>
    <t>GENCO</t>
  </si>
  <si>
    <t>GFPT</t>
  </si>
  <si>
    <t>1.07</t>
  </si>
  <si>
    <t>GGC</t>
  </si>
  <si>
    <t>1.18</t>
  </si>
  <si>
    <t>3.13</t>
  </si>
  <si>
    <t>GIFT</t>
  </si>
  <si>
    <t>GJS</t>
  </si>
  <si>
    <t>GL</t>
  </si>
  <si>
    <t>GLAND</t>
  </si>
  <si>
    <t>GLOBAL</t>
  </si>
  <si>
    <t>GLOCON</t>
  </si>
  <si>
    <t>GPI</t>
  </si>
  <si>
    <t>1.38</t>
  </si>
  <si>
    <t>4.15</t>
  </si>
  <si>
    <t>GPSC</t>
  </si>
  <si>
    <t>2.24</t>
  </si>
  <si>
    <t>GRAMMY</t>
  </si>
  <si>
    <t>9.32</t>
  </si>
  <si>
    <t>GRAND</t>
  </si>
  <si>
    <t>GREEN</t>
  </si>
  <si>
    <t>GSC</t>
  </si>
  <si>
    <t>GSTEEL</t>
  </si>
  <si>
    <t>GTB</t>
  </si>
  <si>
    <t>GULF</t>
  </si>
  <si>
    <t>0.95</t>
  </si>
  <si>
    <t>GUNKUL</t>
  </si>
  <si>
    <t>3.78</t>
  </si>
  <si>
    <t>GYT</t>
  </si>
  <si>
    <t>HANA</t>
  </si>
  <si>
    <t>2.49</t>
  </si>
  <si>
    <t>HARN</t>
  </si>
  <si>
    <t>HEMP</t>
  </si>
  <si>
    <t>HFT</t>
  </si>
  <si>
    <t>HMPRO</t>
  </si>
  <si>
    <t>HPT</t>
  </si>
  <si>
    <t>HTC</t>
  </si>
  <si>
    <t>HTECH</t>
  </si>
  <si>
    <t>HUMAN</t>
  </si>
  <si>
    <t>HYDRO</t>
  </si>
  <si>
    <t>ICC</t>
  </si>
  <si>
    <t>0.33</t>
  </si>
  <si>
    <t>ICHI</t>
  </si>
  <si>
    <t>2.66</t>
  </si>
  <si>
    <t>ICN</t>
  </si>
  <si>
    <t>3.79</t>
  </si>
  <si>
    <t>IFEC</t>
  </si>
  <si>
    <t>0.21</t>
  </si>
  <si>
    <t>IFS</t>
  </si>
  <si>
    <t>IHL</t>
  </si>
  <si>
    <t>IIG</t>
  </si>
  <si>
    <t>III</t>
  </si>
  <si>
    <t>ILINK</t>
  </si>
  <si>
    <t>ILM</t>
  </si>
  <si>
    <t>IMH</t>
  </si>
  <si>
    <t>IND</t>
  </si>
  <si>
    <t>INET</t>
  </si>
  <si>
    <t>INGRS</t>
  </si>
  <si>
    <t>INOX</t>
  </si>
  <si>
    <t>1.06</t>
  </si>
  <si>
    <t>INSET</t>
  </si>
  <si>
    <t>INSURE</t>
  </si>
  <si>
    <t>2.02</t>
  </si>
  <si>
    <t>INTUCH</t>
  </si>
  <si>
    <t>1.23</t>
  </si>
  <si>
    <t>3.00</t>
  </si>
  <si>
    <t>IP</t>
  </si>
  <si>
    <t>IRC</t>
  </si>
  <si>
    <t>0.57</t>
  </si>
  <si>
    <t>IRCP</t>
  </si>
  <si>
    <t>IRPC</t>
  </si>
  <si>
    <t>IT</t>
  </si>
  <si>
    <t>ITD</t>
  </si>
  <si>
    <t>0.93</t>
  </si>
  <si>
    <t>ITEL</t>
  </si>
  <si>
    <t>IVL</t>
  </si>
  <si>
    <t>J</t>
  </si>
  <si>
    <t>1.03</t>
  </si>
  <si>
    <t>JAK</t>
  </si>
  <si>
    <t>1.27</t>
  </si>
  <si>
    <t>JAS</t>
  </si>
  <si>
    <t>JCK</t>
  </si>
  <si>
    <t>JCKH</t>
  </si>
  <si>
    <t>51.00</t>
  </si>
  <si>
    <t>JCT</t>
  </si>
  <si>
    <t>3.50</t>
  </si>
  <si>
    <t>JKN</t>
  </si>
  <si>
    <t>2.20</t>
  </si>
  <si>
    <t>JMART</t>
  </si>
  <si>
    <t>JMT</t>
  </si>
  <si>
    <t>6.41</t>
  </si>
  <si>
    <t>JR</t>
  </si>
  <si>
    <t>0.82</t>
  </si>
  <si>
    <t>JSP</t>
  </si>
  <si>
    <t>JTS</t>
  </si>
  <si>
    <t>JUBILE</t>
  </si>
  <si>
    <t>2.61</t>
  </si>
  <si>
    <t>JUTHA</t>
  </si>
  <si>
    <t>5.60</t>
  </si>
  <si>
    <t>JWD</t>
  </si>
  <si>
    <t>K</t>
  </si>
  <si>
    <t>KAMART</t>
  </si>
  <si>
    <t>3.74</t>
  </si>
  <si>
    <t>KASET</t>
  </si>
  <si>
    <t>KBANK</t>
  </si>
  <si>
    <t>KBS</t>
  </si>
  <si>
    <t>KC</t>
  </si>
  <si>
    <t>KCAR</t>
  </si>
  <si>
    <t>KCE</t>
  </si>
  <si>
    <t>KCM</t>
  </si>
  <si>
    <t>0.43</t>
  </si>
  <si>
    <t>KDH</t>
  </si>
  <si>
    <t>KEX</t>
  </si>
  <si>
    <t>KGI</t>
  </si>
  <si>
    <t>KIAT</t>
  </si>
  <si>
    <t>KISS</t>
  </si>
  <si>
    <t>KK</t>
  </si>
  <si>
    <t>4.70</t>
  </si>
  <si>
    <t>KKC</t>
  </si>
  <si>
    <t>2.19</t>
  </si>
  <si>
    <t>KKP</t>
  </si>
  <si>
    <t>0.99</t>
  </si>
  <si>
    <t>3.98</t>
  </si>
  <si>
    <t>KOOL</t>
  </si>
  <si>
    <t>KSL</t>
  </si>
  <si>
    <t>KTB</t>
  </si>
  <si>
    <t>KTC</t>
  </si>
  <si>
    <t>1.34</t>
  </si>
  <si>
    <t>KTIS</t>
  </si>
  <si>
    <t>3.36</t>
  </si>
  <si>
    <t>KUMWEL</t>
  </si>
  <si>
    <t>0.09</t>
  </si>
  <si>
    <t>2.88</t>
  </si>
  <si>
    <t>KUN</t>
  </si>
  <si>
    <t>KWC</t>
  </si>
  <si>
    <t>9.50</t>
  </si>
  <si>
    <t>3.65</t>
  </si>
  <si>
    <t>KWG</t>
  </si>
  <si>
    <t>KWM</t>
  </si>
  <si>
    <t>KYE</t>
  </si>
  <si>
    <t>25.25</t>
  </si>
  <si>
    <t>L&amp;E</t>
  </si>
  <si>
    <t>LALIN</t>
  </si>
  <si>
    <t>LANNA</t>
  </si>
  <si>
    <t>2.56</t>
  </si>
  <si>
    <t>LDC</t>
  </si>
  <si>
    <t>LEE</t>
  </si>
  <si>
    <t>LEO</t>
  </si>
  <si>
    <t>0.56</t>
  </si>
  <si>
    <t>LH</t>
  </si>
  <si>
    <t>LHFG</t>
  </si>
  <si>
    <t>0.63</t>
  </si>
  <si>
    <t>LHK</t>
  </si>
  <si>
    <t>LIT</t>
  </si>
  <si>
    <t>LOXLEY</t>
  </si>
  <si>
    <t>LPH</t>
  </si>
  <si>
    <t>LPN</t>
  </si>
  <si>
    <t>LRH</t>
  </si>
  <si>
    <t>LST</t>
  </si>
  <si>
    <t>4.04</t>
  </si>
  <si>
    <t>M</t>
  </si>
  <si>
    <t>M-CHAI</t>
  </si>
  <si>
    <t>1.97</t>
  </si>
  <si>
    <t>MACO</t>
  </si>
  <si>
    <t>MAJOR</t>
  </si>
  <si>
    <t>MAKRO</t>
  </si>
  <si>
    <t>MALEE</t>
  </si>
  <si>
    <t>MANRIN</t>
  </si>
  <si>
    <t>1.65</t>
  </si>
  <si>
    <t>MATCH</t>
  </si>
  <si>
    <t>MATI</t>
  </si>
  <si>
    <t>0.91</t>
  </si>
  <si>
    <t>2.68</t>
  </si>
  <si>
    <t>MAX</t>
  </si>
  <si>
    <t>MBAX</t>
  </si>
  <si>
    <t>MBK</t>
  </si>
  <si>
    <t>1.13</t>
  </si>
  <si>
    <t>MBKET</t>
  </si>
  <si>
    <t>MC</t>
  </si>
  <si>
    <t>2.05</t>
  </si>
  <si>
    <t>MCOT</t>
  </si>
  <si>
    <t>MCS</t>
  </si>
  <si>
    <t>MDX</t>
  </si>
  <si>
    <t>MEGA</t>
  </si>
  <si>
    <t>0.52</t>
  </si>
  <si>
    <t>MENA</t>
  </si>
  <si>
    <t>META</t>
  </si>
  <si>
    <t>METCO</t>
  </si>
  <si>
    <t>3.80</t>
  </si>
  <si>
    <t>MFC</t>
  </si>
  <si>
    <t>4.95</t>
  </si>
  <si>
    <t>MFEC</t>
  </si>
  <si>
    <t>MGT</t>
  </si>
  <si>
    <t>2.82</t>
  </si>
  <si>
    <t>MICRO</t>
  </si>
  <si>
    <t>MIDA</t>
  </si>
  <si>
    <t>0.37</t>
  </si>
  <si>
    <t>MILL</t>
  </si>
  <si>
    <t>MINT</t>
  </si>
  <si>
    <t>3.01</t>
  </si>
  <si>
    <t>MITSIB</t>
  </si>
  <si>
    <t>MJD</t>
  </si>
  <si>
    <t>0.29</t>
  </si>
  <si>
    <t>MK</t>
  </si>
  <si>
    <t>3.62</t>
  </si>
  <si>
    <t>ML</t>
  </si>
  <si>
    <t>MODERN</t>
  </si>
  <si>
    <t>MONO</t>
  </si>
  <si>
    <t>4.20</t>
  </si>
  <si>
    <t>MOONG</t>
  </si>
  <si>
    <t>3.63</t>
  </si>
  <si>
    <t>MORE</t>
  </si>
  <si>
    <t>MPIC</t>
  </si>
  <si>
    <t>MSC</t>
  </si>
  <si>
    <t>MTC</t>
  </si>
  <si>
    <t>MTI</t>
  </si>
  <si>
    <t>4.51</t>
  </si>
  <si>
    <t>MUD</t>
  </si>
  <si>
    <t>MVP</t>
  </si>
  <si>
    <t>NBC</t>
  </si>
  <si>
    <t>NC</t>
  </si>
  <si>
    <t>NCAP</t>
  </si>
  <si>
    <t>NCH</t>
  </si>
  <si>
    <t>NCL</t>
  </si>
  <si>
    <t>NDR</t>
  </si>
  <si>
    <t>NEP</t>
  </si>
  <si>
    <t>NER</t>
  </si>
  <si>
    <t>NETBAY</t>
  </si>
  <si>
    <t>NEW</t>
  </si>
  <si>
    <t>NEWS</t>
  </si>
  <si>
    <t>NEX</t>
  </si>
  <si>
    <t>NFC</t>
  </si>
  <si>
    <t>NINE</t>
  </si>
  <si>
    <t>4.06</t>
  </si>
  <si>
    <t>NKI</t>
  </si>
  <si>
    <t>3.37</t>
  </si>
  <si>
    <t>NMG</t>
  </si>
  <si>
    <t>NNCL</t>
  </si>
  <si>
    <t>NOBLE</t>
  </si>
  <si>
    <t>NOK</t>
  </si>
  <si>
    <t>NOVA</t>
  </si>
  <si>
    <t>NPK</t>
  </si>
  <si>
    <t>0.72</t>
  </si>
  <si>
    <t>NRF</t>
  </si>
  <si>
    <t>4.89</t>
  </si>
  <si>
    <t>NSI</t>
  </si>
  <si>
    <t>NSL</t>
  </si>
  <si>
    <t>NTV</t>
  </si>
  <si>
    <t>0.87</t>
  </si>
  <si>
    <t>NUSA</t>
  </si>
  <si>
    <t>NVD</t>
  </si>
  <si>
    <t>NWR</t>
  </si>
  <si>
    <t>NYT</t>
  </si>
  <si>
    <t>OCC</t>
  </si>
  <si>
    <t>OCEAN</t>
  </si>
  <si>
    <t>OGC</t>
  </si>
  <si>
    <t>0.31</t>
  </si>
  <si>
    <t>OHTL</t>
  </si>
  <si>
    <t>OISHI</t>
  </si>
  <si>
    <t>OR</t>
  </si>
  <si>
    <t>0.27</t>
  </si>
  <si>
    <t>ORI</t>
  </si>
  <si>
    <t>OSP</t>
  </si>
  <si>
    <t>OTO</t>
  </si>
  <si>
    <t>PACE</t>
  </si>
  <si>
    <t>PACO</t>
  </si>
  <si>
    <t>PAE</t>
  </si>
  <si>
    <t>PAF</t>
  </si>
  <si>
    <t>PAP</t>
  </si>
  <si>
    <t>PATO</t>
  </si>
  <si>
    <t>PB</t>
  </si>
  <si>
    <t>PCSGH</t>
  </si>
  <si>
    <t>PDG</t>
  </si>
  <si>
    <t>0.41</t>
  </si>
  <si>
    <t>PDJ</t>
  </si>
  <si>
    <t>4.50</t>
  </si>
  <si>
    <t>PE</t>
  </si>
  <si>
    <t>PERM</t>
  </si>
  <si>
    <t>PF</t>
  </si>
  <si>
    <t>4.44</t>
  </si>
  <si>
    <t>PG</t>
  </si>
  <si>
    <t>0.44</t>
  </si>
  <si>
    <t>PHOL</t>
  </si>
  <si>
    <t>PICO</t>
  </si>
  <si>
    <t>PIMO</t>
  </si>
  <si>
    <t>4.41</t>
  </si>
  <si>
    <t>PJW</t>
  </si>
  <si>
    <t>2.41</t>
  </si>
  <si>
    <t>PK</t>
  </si>
  <si>
    <t>PL</t>
  </si>
  <si>
    <t>3.08</t>
  </si>
  <si>
    <t>PLANB</t>
  </si>
  <si>
    <t>PLANET</t>
  </si>
  <si>
    <t>PLAT</t>
  </si>
  <si>
    <t>PLE</t>
  </si>
  <si>
    <t>PM</t>
  </si>
  <si>
    <t>PMTA</t>
  </si>
  <si>
    <t>POLAR</t>
  </si>
  <si>
    <t>PORT</t>
  </si>
  <si>
    <t>POST</t>
  </si>
  <si>
    <t>PPM</t>
  </si>
  <si>
    <t>PPP</t>
  </si>
  <si>
    <t>PPPM</t>
  </si>
  <si>
    <t>5.00</t>
  </si>
  <si>
    <t>PPS</t>
  </si>
  <si>
    <t>PR9</t>
  </si>
  <si>
    <t>PRAKIT</t>
  </si>
  <si>
    <t>0.65</t>
  </si>
  <si>
    <t>PRAPAT</t>
  </si>
  <si>
    <t>PREB</t>
  </si>
  <si>
    <t>PRECHA</t>
  </si>
  <si>
    <t>PRG</t>
  </si>
  <si>
    <t>PRIME</t>
  </si>
  <si>
    <t>PRIN</t>
  </si>
  <si>
    <t>PRINC</t>
  </si>
  <si>
    <t>1.81</t>
  </si>
  <si>
    <t>PRM</t>
  </si>
  <si>
    <t>2.08</t>
  </si>
  <si>
    <t>PRO</t>
  </si>
  <si>
    <t>PROEN</t>
  </si>
  <si>
    <t>5.27</t>
  </si>
  <si>
    <t>PROS</t>
  </si>
  <si>
    <t>PROUD</t>
  </si>
  <si>
    <t>PSH</t>
  </si>
  <si>
    <t>PSL</t>
  </si>
  <si>
    <t>PSTC</t>
  </si>
  <si>
    <t>PT</t>
  </si>
  <si>
    <t>PTG</t>
  </si>
  <si>
    <t>2.73</t>
  </si>
  <si>
    <t>PTL</t>
  </si>
  <si>
    <t>3.85</t>
  </si>
  <si>
    <t>PTT</t>
  </si>
  <si>
    <t>PTTEP</t>
  </si>
  <si>
    <t>PTTGC</t>
  </si>
  <si>
    <t>PYLON</t>
  </si>
  <si>
    <t>3.20</t>
  </si>
  <si>
    <t>Q-CON</t>
  </si>
  <si>
    <t>QH</t>
  </si>
  <si>
    <t>QLT</t>
  </si>
  <si>
    <t>QTC</t>
  </si>
  <si>
    <t>RAM</t>
  </si>
  <si>
    <t>RATCH</t>
  </si>
  <si>
    <t>RBF</t>
  </si>
  <si>
    <t>RCL</t>
  </si>
  <si>
    <t>3.16</t>
  </si>
  <si>
    <t>RICHY</t>
  </si>
  <si>
    <t>RJH</t>
  </si>
  <si>
    <t>RML</t>
  </si>
  <si>
    <t>ROCK</t>
  </si>
  <si>
    <t>ROH</t>
  </si>
  <si>
    <t>5.10</t>
  </si>
  <si>
    <t>ROJNA</t>
  </si>
  <si>
    <t>2.99</t>
  </si>
  <si>
    <t>RP</t>
  </si>
  <si>
    <t>RPC</t>
  </si>
  <si>
    <t>RPH</t>
  </si>
  <si>
    <t>2.58</t>
  </si>
  <si>
    <t>RS</t>
  </si>
  <si>
    <t>RSP</t>
  </si>
  <si>
    <t>RT</t>
  </si>
  <si>
    <t>3.86</t>
  </si>
  <si>
    <t>RWI</t>
  </si>
  <si>
    <t>S&amp;J</t>
  </si>
  <si>
    <t>S</t>
  </si>
  <si>
    <t>S11</t>
  </si>
  <si>
    <t>SA</t>
  </si>
  <si>
    <t>2.62</t>
  </si>
  <si>
    <t>SAAM</t>
  </si>
  <si>
    <t>SABINA</t>
  </si>
  <si>
    <t>SABUY</t>
  </si>
  <si>
    <t>6.84</t>
  </si>
  <si>
    <t>SAK</t>
  </si>
  <si>
    <t>SALEE</t>
  </si>
  <si>
    <t>SAM</t>
  </si>
  <si>
    <t>SAMART</t>
  </si>
  <si>
    <t>2.59</t>
  </si>
  <si>
    <t>SAMCO</t>
  </si>
  <si>
    <t>SAMTEL</t>
  </si>
  <si>
    <t>SANKO</t>
  </si>
  <si>
    <t>2.86</t>
  </si>
  <si>
    <t>SAPPE</t>
  </si>
  <si>
    <t>3.72</t>
  </si>
  <si>
    <t>SAT</t>
  </si>
  <si>
    <t>SAUCE</t>
  </si>
  <si>
    <t>4.35</t>
  </si>
  <si>
    <t>SAWAD</t>
  </si>
  <si>
    <t>SAWANG</t>
  </si>
  <si>
    <t>SC</t>
  </si>
  <si>
    <t>SCB</t>
  </si>
  <si>
    <t>SCC</t>
  </si>
  <si>
    <t>8.50</t>
  </si>
  <si>
    <t>3.27</t>
  </si>
  <si>
    <t>SCCC</t>
  </si>
  <si>
    <t>9.00</t>
  </si>
  <si>
    <t>5.42</t>
  </si>
  <si>
    <t>SCG</t>
  </si>
  <si>
    <t>SCGP</t>
  </si>
  <si>
    <t>0.66</t>
  </si>
  <si>
    <t>SCI</t>
  </si>
  <si>
    <t>SCM</t>
  </si>
  <si>
    <t>SCN</t>
  </si>
  <si>
    <t>1.60</t>
  </si>
  <si>
    <t>SCP</t>
  </si>
  <si>
    <t>6.33</t>
  </si>
  <si>
    <t>SDC</t>
  </si>
  <si>
    <t>SE</t>
  </si>
  <si>
    <t>1.37</t>
  </si>
  <si>
    <t>SE-ED</t>
  </si>
  <si>
    <t>SEAFCO</t>
  </si>
  <si>
    <t>SEAOIL</t>
  </si>
  <si>
    <t>SECURE</t>
  </si>
  <si>
    <t>SELIC</t>
  </si>
  <si>
    <t>SENA</t>
  </si>
  <si>
    <t>SF</t>
  </si>
  <si>
    <t>SFLEX</t>
  </si>
  <si>
    <t>SFP</t>
  </si>
  <si>
    <t>1.58</t>
  </si>
  <si>
    <t>SFT</t>
  </si>
  <si>
    <t>SGF</t>
  </si>
  <si>
    <t>SGP</t>
  </si>
  <si>
    <t>4.31</t>
  </si>
  <si>
    <t>SHANG</t>
  </si>
  <si>
    <t>SHR</t>
  </si>
  <si>
    <t>SIAM</t>
  </si>
  <si>
    <t>SICT</t>
  </si>
  <si>
    <t>5.22</t>
  </si>
  <si>
    <t>SIMAT</t>
  </si>
  <si>
    <t>SINGER</t>
  </si>
  <si>
    <t>SIRI</t>
  </si>
  <si>
    <t>SIS</t>
  </si>
  <si>
    <t>SISB</t>
  </si>
  <si>
    <t>SITHAI</t>
  </si>
  <si>
    <t>SK</t>
  </si>
  <si>
    <t>SKE</t>
  </si>
  <si>
    <t>SKN</t>
  </si>
  <si>
    <t>SKR</t>
  </si>
  <si>
    <t>SKY</t>
  </si>
  <si>
    <t>2.79</t>
  </si>
  <si>
    <t>SLM</t>
  </si>
  <si>
    <t>SLP</t>
  </si>
  <si>
    <t>SMART</t>
  </si>
  <si>
    <t>SMD</t>
  </si>
  <si>
    <t>SMIT</t>
  </si>
  <si>
    <t>SMK</t>
  </si>
  <si>
    <t>SMPC</t>
  </si>
  <si>
    <t>SMT</t>
  </si>
  <si>
    <t>SNC</t>
  </si>
  <si>
    <t>SNNP</t>
  </si>
  <si>
    <t>SNP</t>
  </si>
  <si>
    <t>SO</t>
  </si>
  <si>
    <t>4.76</t>
  </si>
  <si>
    <t>SOLAR</t>
  </si>
  <si>
    <t>SONIC</t>
  </si>
  <si>
    <t>4.13</t>
  </si>
  <si>
    <t>SORKON</t>
  </si>
  <si>
    <t>3.05</t>
  </si>
  <si>
    <t>SPA</t>
  </si>
  <si>
    <t>SPACK</t>
  </si>
  <si>
    <t>SPALI</t>
  </si>
  <si>
    <t>SPC</t>
  </si>
  <si>
    <t>2.72</t>
  </si>
  <si>
    <t>SPCG</t>
  </si>
  <si>
    <t>SPG</t>
  </si>
  <si>
    <t>SPI</t>
  </si>
  <si>
    <t>SPRC</t>
  </si>
  <si>
    <t>SPVI</t>
  </si>
  <si>
    <t>SQ</t>
  </si>
  <si>
    <t>SR</t>
  </si>
  <si>
    <t>SRICHA</t>
  </si>
  <si>
    <t>1.94</t>
  </si>
  <si>
    <t>SSC</t>
  </si>
  <si>
    <t>SSF</t>
  </si>
  <si>
    <t>3.90</t>
  </si>
  <si>
    <t>SSP</t>
  </si>
  <si>
    <t>SSSC</t>
  </si>
  <si>
    <t>SST</t>
  </si>
  <si>
    <t>STA</t>
  </si>
  <si>
    <t>STANLY</t>
  </si>
  <si>
    <t>5.50</t>
  </si>
  <si>
    <t>STAR</t>
  </si>
  <si>
    <t>STARK</t>
  </si>
  <si>
    <t>STC</t>
  </si>
  <si>
    <t>STEC</t>
  </si>
  <si>
    <t>STECH</t>
  </si>
  <si>
    <t>STGT</t>
  </si>
  <si>
    <t>STHAI</t>
  </si>
  <si>
    <t>STI</t>
  </si>
  <si>
    <t>STOWER</t>
  </si>
  <si>
    <t>STPI</t>
  </si>
  <si>
    <t>SUC</t>
  </si>
  <si>
    <t>SUN</t>
  </si>
  <si>
    <t>4.26</t>
  </si>
  <si>
    <t>SUPER</t>
  </si>
  <si>
    <t>SUSCO</t>
  </si>
  <si>
    <t>SUTHA</t>
  </si>
  <si>
    <t>SVH</t>
  </si>
  <si>
    <t>4.45</t>
  </si>
  <si>
    <t>13.00</t>
  </si>
  <si>
    <t>SVI</t>
  </si>
  <si>
    <t>SVOA</t>
  </si>
  <si>
    <t>SWC</t>
  </si>
  <si>
    <t>4.52</t>
  </si>
  <si>
    <t>SYMC</t>
  </si>
  <si>
    <t>SYNEX</t>
  </si>
  <si>
    <t>SYNTEC</t>
  </si>
  <si>
    <t>3.96</t>
  </si>
  <si>
    <t>TACC</t>
  </si>
  <si>
    <t>4.00</t>
  </si>
  <si>
    <t>TAE</t>
  </si>
  <si>
    <t>TAKUNI</t>
  </si>
  <si>
    <t>TAPAC</t>
  </si>
  <si>
    <t>TASCO</t>
  </si>
  <si>
    <t>TBSP</t>
  </si>
  <si>
    <t>TC</t>
  </si>
  <si>
    <t>TCAP</t>
  </si>
  <si>
    <t>TCC</t>
  </si>
  <si>
    <t>TCCC</t>
  </si>
  <si>
    <t>TCJ</t>
  </si>
  <si>
    <t>TCMC</t>
  </si>
  <si>
    <t>TCOAT</t>
  </si>
  <si>
    <t>TEAM</t>
  </si>
  <si>
    <t>TEAMG</t>
  </si>
  <si>
    <t>TFG</t>
  </si>
  <si>
    <t>2.23</t>
  </si>
  <si>
    <t>TFI</t>
  </si>
  <si>
    <t>NP</t>
  </si>
  <si>
    <t>TFMAMA</t>
  </si>
  <si>
    <t>TGH</t>
  </si>
  <si>
    <t>TGPRO</t>
  </si>
  <si>
    <t>TH</t>
  </si>
  <si>
    <t>THAI</t>
  </si>
  <si>
    <t>THANA</t>
  </si>
  <si>
    <t>THANI</t>
  </si>
  <si>
    <t>THCOM</t>
  </si>
  <si>
    <t>1.96</t>
  </si>
  <si>
    <t>THE</t>
  </si>
  <si>
    <t>THG</t>
  </si>
  <si>
    <t>THIP</t>
  </si>
  <si>
    <t>THL</t>
  </si>
  <si>
    <t>THMUI</t>
  </si>
  <si>
    <t>THRE</t>
  </si>
  <si>
    <t>2.80</t>
  </si>
  <si>
    <t>THREL</t>
  </si>
  <si>
    <t>TIDLOR</t>
  </si>
  <si>
    <t>TIGER</t>
  </si>
  <si>
    <t>TIPCO</t>
  </si>
  <si>
    <t>TISCO</t>
  </si>
  <si>
    <t>6.30</t>
  </si>
  <si>
    <t>TITLE</t>
  </si>
  <si>
    <t>TK</t>
  </si>
  <si>
    <t>TKN</t>
  </si>
  <si>
    <t>TKS</t>
  </si>
  <si>
    <t>TKT</t>
  </si>
  <si>
    <t>TM</t>
  </si>
  <si>
    <t>2.87</t>
  </si>
  <si>
    <t>TMC</t>
  </si>
  <si>
    <t>1.55</t>
  </si>
  <si>
    <t>TMD</t>
  </si>
  <si>
    <t>TMI</t>
  </si>
  <si>
    <t>TMILL</t>
  </si>
  <si>
    <t>TMT</t>
  </si>
  <si>
    <t>TMW</t>
  </si>
  <si>
    <t>TNDT</t>
  </si>
  <si>
    <t>TNH</t>
  </si>
  <si>
    <t>TNITY</t>
  </si>
  <si>
    <t>TNL</t>
  </si>
  <si>
    <t>TNP</t>
  </si>
  <si>
    <t>TNPC</t>
  </si>
  <si>
    <t>TNR</t>
  </si>
  <si>
    <t>TOA</t>
  </si>
  <si>
    <t>1.53</t>
  </si>
  <si>
    <t>TOG</t>
  </si>
  <si>
    <t>TOP</t>
  </si>
  <si>
    <t>TOPP</t>
  </si>
  <si>
    <t>TPA</t>
  </si>
  <si>
    <t>TPAC</t>
  </si>
  <si>
    <t>TPBI</t>
  </si>
  <si>
    <t>TPCH</t>
  </si>
  <si>
    <t>1.83</t>
  </si>
  <si>
    <t>TPCS</t>
  </si>
  <si>
    <t>4.55</t>
  </si>
  <si>
    <t>TPIPL</t>
  </si>
  <si>
    <t>TPIPP</t>
  </si>
  <si>
    <t>6.16</t>
  </si>
  <si>
    <t>TPLAS</t>
  </si>
  <si>
    <t>TPOLY</t>
  </si>
  <si>
    <t>TPP</t>
  </si>
  <si>
    <t>TPS</t>
  </si>
  <si>
    <t>TQM</t>
  </si>
  <si>
    <t>TQR</t>
  </si>
  <si>
    <t>TR</t>
  </si>
  <si>
    <t>TRC</t>
  </si>
  <si>
    <t>TRITN</t>
  </si>
  <si>
    <t>TRT</t>
  </si>
  <si>
    <t>TRU</t>
  </si>
  <si>
    <t>TRUBB</t>
  </si>
  <si>
    <t>TRUE</t>
  </si>
  <si>
    <t>TSC</t>
  </si>
  <si>
    <t>TSE</t>
  </si>
  <si>
    <t>TSF</t>
  </si>
  <si>
    <t>TSI</t>
  </si>
  <si>
    <t>TSR</t>
  </si>
  <si>
    <t>4.67</t>
  </si>
  <si>
    <t>TSTE</t>
  </si>
  <si>
    <t>TSTH</t>
  </si>
  <si>
    <t>TTA</t>
  </si>
  <si>
    <t>TTB</t>
  </si>
  <si>
    <t>TTCL</t>
  </si>
  <si>
    <t>TTI</t>
  </si>
  <si>
    <t>TTT</t>
  </si>
  <si>
    <t>TTW</t>
  </si>
  <si>
    <t>3.42</t>
  </si>
  <si>
    <t>TU</t>
  </si>
  <si>
    <t>TVD</t>
  </si>
  <si>
    <t>TVI</t>
  </si>
  <si>
    <t>TVO</t>
  </si>
  <si>
    <t>TVT</t>
  </si>
  <si>
    <t>TWP</t>
  </si>
  <si>
    <t>TWPC</t>
  </si>
  <si>
    <t>TWZ</t>
  </si>
  <si>
    <t>TYCN</t>
  </si>
  <si>
    <t>U</t>
  </si>
  <si>
    <t>UAC</t>
  </si>
  <si>
    <t>UBIS</t>
  </si>
  <si>
    <t>UEC</t>
  </si>
  <si>
    <t>UKEM</t>
  </si>
  <si>
    <t>UMI</t>
  </si>
  <si>
    <t>UMS</t>
  </si>
  <si>
    <t>UNIQ</t>
  </si>
  <si>
    <t>UOBKH</t>
  </si>
  <si>
    <t>UP</t>
  </si>
  <si>
    <t>UPA</t>
  </si>
  <si>
    <t>UPF</t>
  </si>
  <si>
    <t>8.90</t>
  </si>
  <si>
    <t>UPOIC</t>
  </si>
  <si>
    <t>UREKA</t>
  </si>
  <si>
    <t>UT</t>
  </si>
  <si>
    <t>UTP</t>
  </si>
  <si>
    <t>UV</t>
  </si>
  <si>
    <t>UVAN</t>
  </si>
  <si>
    <t>VARO</t>
  </si>
  <si>
    <t>VCOM</t>
  </si>
  <si>
    <t>VGI</t>
  </si>
  <si>
    <t>VIBHA</t>
  </si>
  <si>
    <t>VIH</t>
  </si>
  <si>
    <t>VL</t>
  </si>
  <si>
    <t>VNG</t>
  </si>
  <si>
    <t>VNT</t>
  </si>
  <si>
    <t>VPO</t>
  </si>
  <si>
    <t>VRANDA</t>
  </si>
  <si>
    <t>W</t>
  </si>
  <si>
    <t>4.62</t>
  </si>
  <si>
    <t>WACOAL</t>
  </si>
  <si>
    <t>WAVE</t>
  </si>
  <si>
    <t>WGE</t>
  </si>
  <si>
    <t>1.89</t>
  </si>
  <si>
    <t>WHA</t>
  </si>
  <si>
    <t>WHAUP</t>
  </si>
  <si>
    <t>WICE</t>
  </si>
  <si>
    <t>WIIK</t>
  </si>
  <si>
    <t>WIN</t>
  </si>
  <si>
    <t>WINMED</t>
  </si>
  <si>
    <t>WINNER</t>
  </si>
  <si>
    <t>WORK</t>
  </si>
  <si>
    <t>WP</t>
  </si>
  <si>
    <t>3.54</t>
  </si>
  <si>
    <t>WPH</t>
  </si>
  <si>
    <t>XO</t>
  </si>
  <si>
    <t>XPG</t>
  </si>
  <si>
    <t>YGG</t>
  </si>
  <si>
    <t>YUASA</t>
  </si>
  <si>
    <t>ZEN</t>
  </si>
  <si>
    <t>ZIGA</t>
  </si>
  <si>
    <t>3.21</t>
  </si>
  <si>
    <t>Net Profit/ Valuation หมวด/หุ้น**** ยอดรวมทุกหมวด QoQ% YoY%</t>
  </si>
  <si>
    <t>2020 Actual Net Profit (ล้านบาท) - - -*</t>
  </si>
  <si>
    <t>2021 Net Profit Forecast  (ล้านบาท) ณ ธ.ค. 20 - - -</t>
  </si>
  <si>
    <t>2021 Net Profit Forecast  (ล้านบาท) ณ มี.ค. 21 - - -</t>
  </si>
  <si>
    <t>2021 Net Profit Forecast  (ล้านบาท) ณ มิ.ย. 21 - - -</t>
  </si>
  <si>
    <t>2021 Net Profit Forecast  (ล้านบาท) ณ ก.ย. 21 - -** -</t>
  </si>
  <si>
    <t>2022 Net Profit Forecast  (ล้านบาท) ณ ธ.ค. 21 - - -</t>
  </si>
  <si>
    <t>2022 Net Profit Forecast  (ล้านบาท) ณ มี.ค. 22 - - -</t>
  </si>
  <si>
    <t>2022 Net Profit Forecast  (ล้านบาท) ณ มิ.ย. 22 - - -</t>
  </si>
  <si>
    <t>2022 Net Profit Forecast  (ล้านบาท) ณ ก.ย. 22 - -** -</t>
  </si>
  <si>
    <t>Valuation Forecast 21P/E***</t>
  </si>
  <si>
    <t>Valuation Forecast 21P/BV***</t>
  </si>
  <si>
    <t>Valuation Forecast 21DIV</t>
  </si>
  <si>
    <t>Valuation Forecast Target Price</t>
  </si>
  <si>
    <t>-4,371</t>
  </si>
  <si>
    <t>-2,786</t>
  </si>
  <si>
    <t>-4,216</t>
  </si>
  <si>
    <t>-5,307</t>
  </si>
  <si>
    <t>-1,341</t>
  </si>
  <si>
    <t>213</t>
  </si>
  <si>
    <t>-354</t>
  </si>
  <si>
    <t>-730</t>
  </si>
  <si>
    <t>-2.5</t>
  </si>
  <si>
    <t>1.5</t>
  </si>
  <si>
    <t>1,173</t>
  </si>
  <si>
    <t>1,129</t>
  </si>
  <si>
    <t>1,200</t>
  </si>
  <si>
    <t>1,549</t>
  </si>
  <si>
    <t>2,391</t>
  </si>
  <si>
    <t>26.4</t>
  </si>
  <si>
    <t>3.2</t>
  </si>
  <si>
    <t>1.4</t>
  </si>
  <si>
    <t>4.80</t>
  </si>
  <si>
    <t>27,305</t>
  </si>
  <si>
    <t>27,409</t>
  </si>
  <si>
    <t>26,903</t>
  </si>
  <si>
    <t>26,314</t>
  </si>
  <si>
    <t>27,990</t>
  </si>
  <si>
    <t>28,181</t>
  </si>
  <si>
    <t>27,877</t>
  </si>
  <si>
    <t>21.0</t>
  </si>
  <si>
    <t>6.8</t>
  </si>
  <si>
    <t>3.3</t>
  </si>
  <si>
    <t>214</t>
  </si>
  <si>
    <t>3,454</t>
  </si>
  <si>
    <t>3,654</t>
  </si>
  <si>
    <t>3,711</t>
  </si>
  <si>
    <t>4,213</t>
  </si>
  <si>
    <t>3,477</t>
  </si>
  <si>
    <t>3,983</t>
  </si>
  <si>
    <t>4,386</t>
  </si>
  <si>
    <t>4,588</t>
  </si>
  <si>
    <t>250</t>
  </si>
  <si>
    <t>767</t>
  </si>
  <si>
    <t>993</t>
  </si>
  <si>
    <t>1,009</t>
  </si>
  <si>
    <t>614</t>
  </si>
  <si>
    <t>876</t>
  </si>
  <si>
    <t>1,127</t>
  </si>
  <si>
    <t>1,146</t>
  </si>
  <si>
    <t>7.8</t>
  </si>
  <si>
    <t>1.0</t>
  </si>
  <si>
    <t>4.4</t>
  </si>
  <si>
    <t>28.70</t>
  </si>
  <si>
    <t>ALLY</t>
  </si>
  <si>
    <t>171</t>
  </si>
  <si>
    <t>606</t>
  </si>
  <si>
    <t>282</t>
  </si>
  <si>
    <t>352</t>
  </si>
  <si>
    <t>338</t>
  </si>
  <si>
    <t>316</t>
  </si>
  <si>
    <t>384</t>
  </si>
  <si>
    <t>1,133</t>
  </si>
  <si>
    <t>1,374</t>
  </si>
  <si>
    <t>1,268</t>
  </si>
  <si>
    <t>1,214</t>
  </si>
  <si>
    <t>1,402</t>
  </si>
  <si>
    <t>1,539</t>
  </si>
  <si>
    <t>1,672</t>
  </si>
  <si>
    <t>1,540</t>
  </si>
  <si>
    <t>17.7</t>
  </si>
  <si>
    <t>1.3</t>
  </si>
  <si>
    <t>1.8</t>
  </si>
  <si>
    <t>23.00</t>
  </si>
  <si>
    <t>182</t>
  </si>
  <si>
    <t>49</t>
  </si>
  <si>
    <t>122</t>
  </si>
  <si>
    <t>482</t>
  </si>
  <si>
    <t>437</t>
  </si>
  <si>
    <t>36</t>
  </si>
  <si>
    <t>652</t>
  </si>
  <si>
    <t>644</t>
  </si>
  <si>
    <t>585</t>
  </si>
  <si>
    <t>557</t>
  </si>
  <si>
    <t>-89.0</t>
  </si>
  <si>
    <t>0.4</t>
  </si>
  <si>
    <t>4,321</t>
  </si>
  <si>
    <t>-8,135</t>
  </si>
  <si>
    <t>-13,979</t>
  </si>
  <si>
    <t>-15,023</t>
  </si>
  <si>
    <t>-3,607</t>
  </si>
  <si>
    <t>15,188</t>
  </si>
  <si>
    <t>4,052</t>
  </si>
  <si>
    <t>-3,189</t>
  </si>
  <si>
    <t>-60.1</t>
  </si>
  <si>
    <t>7.3</t>
  </si>
  <si>
    <t>65.50</t>
  </si>
  <si>
    <t>3,874</t>
  </si>
  <si>
    <t>3,784</t>
  </si>
  <si>
    <t>3,998</t>
  </si>
  <si>
    <t>4,281</t>
  </si>
  <si>
    <t>3,752</t>
  </si>
  <si>
    <t>4,028</t>
  </si>
  <si>
    <t>4,300</t>
  </si>
  <si>
    <t>4,473</t>
  </si>
  <si>
    <t>6.2</t>
  </si>
  <si>
    <t>0.8</t>
  </si>
  <si>
    <t>5.7</t>
  </si>
  <si>
    <t>10.12</t>
  </si>
  <si>
    <t>259</t>
  </si>
  <si>
    <t>390</t>
  </si>
  <si>
    <t>509</t>
  </si>
  <si>
    <t>77</t>
  </si>
  <si>
    <t>95</t>
  </si>
  <si>
    <t>756</t>
  </si>
  <si>
    <t>822</t>
  </si>
  <si>
    <t>895</t>
  </si>
  <si>
    <t>905</t>
  </si>
  <si>
    <t>718</t>
  </si>
  <si>
    <t>826</t>
  </si>
  <si>
    <t>902</t>
  </si>
  <si>
    <t>918</t>
  </si>
  <si>
    <t>15.5</t>
  </si>
  <si>
    <t>3.4</t>
  </si>
  <si>
    <t>21.15</t>
  </si>
  <si>
    <t>886</t>
  </si>
  <si>
    <t>1,063</t>
  </si>
  <si>
    <t>1,067</t>
  </si>
  <si>
    <t>1,180</t>
  </si>
  <si>
    <t>967</t>
  </si>
  <si>
    <t>1,229</t>
  </si>
  <si>
    <t>1,453</t>
  </si>
  <si>
    <t>17.0</t>
  </si>
  <si>
    <t>2.2</t>
  </si>
  <si>
    <t>4.2</t>
  </si>
  <si>
    <t>41.75</t>
  </si>
  <si>
    <t>367</t>
  </si>
  <si>
    <t>424</t>
  </si>
  <si>
    <t>803</t>
  </si>
  <si>
    <t>889</t>
  </si>
  <si>
    <t>387</t>
  </si>
  <si>
    <t>439</t>
  </si>
  <si>
    <t>639</t>
  </si>
  <si>
    <t>671</t>
  </si>
  <si>
    <t>-1,866</t>
  </si>
  <si>
    <t>-448</t>
  </si>
  <si>
    <t>-1,332</t>
  </si>
  <si>
    <t>-1,984</t>
  </si>
  <si>
    <t>-385</t>
  </si>
  <si>
    <t>1,351</t>
  </si>
  <si>
    <t>712</t>
  </si>
  <si>
    <t>-46</t>
  </si>
  <si>
    <t>-66.8</t>
  </si>
  <si>
    <t>-5,796</t>
  </si>
  <si>
    <t>-3,544</t>
  </si>
  <si>
    <t>-3,626</t>
  </si>
  <si>
    <t>-3,641</t>
  </si>
  <si>
    <t>-2,111</t>
  </si>
  <si>
    <t>-273</t>
  </si>
  <si>
    <t>-961</t>
  </si>
  <si>
    <t>-3.8</t>
  </si>
  <si>
    <t>1.6</t>
  </si>
  <si>
    <t>698</t>
  </si>
  <si>
    <t>2,298</t>
  </si>
  <si>
    <t>3,219</t>
  </si>
  <si>
    <t>2,710</t>
  </si>
  <si>
    <t>2,316</t>
  </si>
  <si>
    <t>3,555</t>
  </si>
  <si>
    <t>3,621</t>
  </si>
  <si>
    <t>3,310</t>
  </si>
  <si>
    <t>2,932</t>
  </si>
  <si>
    <t>26.2</t>
  </si>
  <si>
    <t>3.0</t>
  </si>
  <si>
    <t>21.00</t>
  </si>
  <si>
    <t>-3,080</t>
  </si>
  <si>
    <t>2,246</t>
  </si>
  <si>
    <t>5,851</t>
  </si>
  <si>
    <t>8,362</t>
  </si>
  <si>
    <t>1,868</t>
  </si>
  <si>
    <t>2,749</t>
  </si>
  <si>
    <t>5,097</t>
  </si>
  <si>
    <t>8,002</t>
  </si>
  <si>
    <t>7.6</t>
  </si>
  <si>
    <t>4.9</t>
  </si>
  <si>
    <t>14.40</t>
  </si>
  <si>
    <t>24,203</t>
  </si>
  <si>
    <t>25,330</t>
  </si>
  <si>
    <t>24,465</t>
  </si>
  <si>
    <t>30,461</t>
  </si>
  <si>
    <t>26,194</t>
  </si>
  <si>
    <t>26,582</t>
  </si>
  <si>
    <t>26,344</t>
  </si>
  <si>
    <t>25,766</t>
  </si>
  <si>
    <t>7.7</t>
  </si>
  <si>
    <t>0.7</t>
  </si>
  <si>
    <t>2.3</t>
  </si>
  <si>
    <t>35.00</t>
  </si>
  <si>
    <t>20,499</t>
  </si>
  <si>
    <t>25,738</t>
  </si>
  <si>
    <t>26,050</t>
  </si>
  <si>
    <t>25,181</t>
  </si>
  <si>
    <t>26,302</t>
  </si>
  <si>
    <t>29,201</t>
  </si>
  <si>
    <t>29,823</t>
  </si>
  <si>
    <t>27,950</t>
  </si>
  <si>
    <t>8.5</t>
  </si>
  <si>
    <t>0.5</t>
  </si>
  <si>
    <t>3.5</t>
  </si>
  <si>
    <t>153.0</t>
  </si>
  <si>
    <t>1,250</t>
  </si>
  <si>
    <t>1,324</t>
  </si>
  <si>
    <t>1,536</t>
  </si>
  <si>
    <t>3,264</t>
  </si>
  <si>
    <t>1,327</t>
  </si>
  <si>
    <t>1,471</t>
  </si>
  <si>
    <t>1,515</t>
  </si>
  <si>
    <t>1,713</t>
  </si>
  <si>
    <t>2.8</t>
  </si>
  <si>
    <t>28.00</t>
  </si>
  <si>
    <t>-6,662</t>
  </si>
  <si>
    <t>1,941</t>
  </si>
  <si>
    <t>2,320</t>
  </si>
  <si>
    <t>4,575</t>
  </si>
  <si>
    <t>2,247</t>
  </si>
  <si>
    <t>2,942</t>
  </si>
  <si>
    <t>3,027</t>
  </si>
  <si>
    <t>3,380</t>
  </si>
  <si>
    <t>8.7</t>
  </si>
  <si>
    <t>4.8</t>
  </si>
  <si>
    <t>31.50</t>
  </si>
  <si>
    <t>2,079</t>
  </si>
  <si>
    <t>2,245</t>
  </si>
  <si>
    <t>2,285</t>
  </si>
  <si>
    <t>2,296</t>
  </si>
  <si>
    <t>2,273</t>
  </si>
  <si>
    <t>2,317</t>
  </si>
  <si>
    <t>2,309</t>
  </si>
  <si>
    <t>18.3</t>
  </si>
  <si>
    <t>1.7</t>
  </si>
  <si>
    <t>2.7</t>
  </si>
  <si>
    <t>18.00</t>
  </si>
  <si>
    <t>6,720</t>
  </si>
  <si>
    <t>7,432</t>
  </si>
  <si>
    <t>7,108</t>
  </si>
  <si>
    <t>7,030</t>
  </si>
  <si>
    <t>8,703</t>
  </si>
  <si>
    <t>9,233</t>
  </si>
  <si>
    <t>9,063</t>
  </si>
  <si>
    <t>9,130</t>
  </si>
  <si>
    <t>52.0</t>
  </si>
  <si>
    <t>4.3</t>
  </si>
  <si>
    <t>1.2</t>
  </si>
  <si>
    <t>27.00</t>
  </si>
  <si>
    <t>50</t>
  </si>
  <si>
    <t>38</t>
  </si>
  <si>
    <t>185</t>
  </si>
  <si>
    <t>-389</t>
  </si>
  <si>
    <t>577</t>
  </si>
  <si>
    <t>789</t>
  </si>
  <si>
    <t>703</t>
  </si>
  <si>
    <t>401</t>
  </si>
  <si>
    <t>783</t>
  </si>
  <si>
    <t>928</t>
  </si>
  <si>
    <t>906</t>
  </si>
  <si>
    <t>37.7</t>
  </si>
  <si>
    <t>1.9</t>
  </si>
  <si>
    <t>15.00</t>
  </si>
  <si>
    <t>2,114</t>
  </si>
  <si>
    <t>3,307</t>
  </si>
  <si>
    <t>2,490</t>
  </si>
  <si>
    <t>1,034</t>
  </si>
  <si>
    <t>3,930</t>
  </si>
  <si>
    <t>4,278</t>
  </si>
  <si>
    <t>3,798</t>
  </si>
  <si>
    <t>3,619</t>
  </si>
  <si>
    <t>123.6</t>
  </si>
  <si>
    <t>0.6</t>
  </si>
  <si>
    <t>9.90</t>
  </si>
  <si>
    <t>601</t>
  </si>
  <si>
    <t>573</t>
  </si>
  <si>
    <t>681</t>
  </si>
  <si>
    <t>599</t>
  </si>
  <si>
    <t>584</t>
  </si>
  <si>
    <t>631</t>
  </si>
  <si>
    <t>13.7</t>
  </si>
  <si>
    <t>13.15</t>
  </si>
  <si>
    <t>2,609</t>
  </si>
  <si>
    <t>3,220</t>
  </si>
  <si>
    <t>3,151</t>
  </si>
  <si>
    <t>3,052</t>
  </si>
  <si>
    <t>3,451</t>
  </si>
  <si>
    <t>3,804</t>
  </si>
  <si>
    <t>3,675</t>
  </si>
  <si>
    <t>3,663</t>
  </si>
  <si>
    <t>40.0</t>
  </si>
  <si>
    <t>4.1</t>
  </si>
  <si>
    <t>1.1</t>
  </si>
  <si>
    <t>55.00</t>
  </si>
  <si>
    <t>1,323</t>
  </si>
  <si>
    <t>1,975</t>
  </si>
  <si>
    <t>1,222</t>
  </si>
  <si>
    <t>994</t>
  </si>
  <si>
    <t>2,110</t>
  </si>
  <si>
    <t>2,561</t>
  </si>
  <si>
    <t>2,452</t>
  </si>
  <si>
    <t>2,248</t>
  </si>
  <si>
    <t>108.6</t>
  </si>
  <si>
    <t>6.3</t>
  </si>
  <si>
    <t>134.5</t>
  </si>
  <si>
    <t>4,197</t>
  </si>
  <si>
    <t>5,760</t>
  </si>
  <si>
    <t>4,928</t>
  </si>
  <si>
    <t>3,776</t>
  </si>
  <si>
    <t>6,010</t>
  </si>
  <si>
    <t>6,609</t>
  </si>
  <si>
    <t>6,187</t>
  </si>
  <si>
    <t>5,306</t>
  </si>
  <si>
    <t>39.4</t>
  </si>
  <si>
    <t>40.00</t>
  </si>
  <si>
    <t>-36</t>
  </si>
  <si>
    <t>90</t>
  </si>
  <si>
    <t>102</t>
  </si>
  <si>
    <t>143</t>
  </si>
  <si>
    <t>91</t>
  </si>
  <si>
    <t>110</t>
  </si>
  <si>
    <t>113</t>
  </si>
  <si>
    <t>2,168</t>
  </si>
  <si>
    <t>3,775</t>
  </si>
  <si>
    <t>4,428</t>
  </si>
  <si>
    <t>3,764</t>
  </si>
  <si>
    <t>4,376</t>
  </si>
  <si>
    <t>3,759</t>
  </si>
  <si>
    <t>4,927</t>
  </si>
  <si>
    <t>4,342</t>
  </si>
  <si>
    <t>12.5</t>
  </si>
  <si>
    <t>2.0</t>
  </si>
  <si>
    <t>3,089</t>
  </si>
  <si>
    <t>4,000</t>
  </si>
  <si>
    <t>4,062</t>
  </si>
  <si>
    <t>4,079</t>
  </si>
  <si>
    <t>4,098</t>
  </si>
  <si>
    <t>4,270</t>
  </si>
  <si>
    <t>4,319</t>
  </si>
  <si>
    <t>4,942</t>
  </si>
  <si>
    <t>14.0</t>
  </si>
  <si>
    <t>3.7</t>
  </si>
  <si>
    <t>100</t>
  </si>
  <si>
    <t>3,231</t>
  </si>
  <si>
    <t>3,097</t>
  </si>
  <si>
    <t>2,802</t>
  </si>
  <si>
    <t>3,340</t>
  </si>
  <si>
    <t>3,133</t>
  </si>
  <si>
    <t>3,708</t>
  </si>
  <si>
    <t>3,424</t>
  </si>
  <si>
    <t>3,394</t>
  </si>
  <si>
    <t>2.1</t>
  </si>
  <si>
    <t>10.70</t>
  </si>
  <si>
    <t>BTSGIF</t>
  </si>
  <si>
    <t>-65</t>
  </si>
  <si>
    <t>-633</t>
  </si>
  <si>
    <t>-4,638</t>
  </si>
  <si>
    <t>-5,835</t>
  </si>
  <si>
    <t>2,849</t>
  </si>
  <si>
    <t>1,661</t>
  </si>
  <si>
    <t>2,353</t>
  </si>
  <si>
    <t>1,947</t>
  </si>
  <si>
    <t>-5.4</t>
  </si>
  <si>
    <t>6.0</t>
  </si>
  <si>
    <t>6.40</t>
  </si>
  <si>
    <t>3,640</t>
  </si>
  <si>
    <t>4,459</t>
  </si>
  <si>
    <t>3,692</t>
  </si>
  <si>
    <t>3,467</t>
  </si>
  <si>
    <t>4,483</t>
  </si>
  <si>
    <t>5,253</t>
  </si>
  <si>
    <t>4,405</t>
  </si>
  <si>
    <t>4,268</t>
  </si>
  <si>
    <t>40.4</t>
  </si>
  <si>
    <t>12.6</t>
  </si>
  <si>
    <t>153.2</t>
  </si>
  <si>
    <t>-1,857</t>
  </si>
  <si>
    <t>-750</t>
  </si>
  <si>
    <t>-1,087</t>
  </si>
  <si>
    <t>-1,959</t>
  </si>
  <si>
    <t>-164</t>
  </si>
  <si>
    <t>782</t>
  </si>
  <si>
    <t>569</t>
  </si>
  <si>
    <t>-330</t>
  </si>
  <si>
    <t>-22.9</t>
  </si>
  <si>
    <t>5.5</t>
  </si>
  <si>
    <t>33.00</t>
  </si>
  <si>
    <t>160</t>
  </si>
  <si>
    <t>210</t>
  </si>
  <si>
    <t>252</t>
  </si>
  <si>
    <t>249</t>
  </si>
  <si>
    <t>218</t>
  </si>
  <si>
    <t>364</t>
  </si>
  <si>
    <t>354</t>
  </si>
  <si>
    <t>49.2</t>
  </si>
  <si>
    <t>4.5</t>
  </si>
  <si>
    <t>17.20</t>
  </si>
  <si>
    <t>800</t>
  </si>
  <si>
    <t>985</t>
  </si>
  <si>
    <t>1,138</t>
  </si>
  <si>
    <t>1,806</t>
  </si>
  <si>
    <t>885</t>
  </si>
  <si>
    <t>1,091</t>
  </si>
  <si>
    <t>1,205</t>
  </si>
  <si>
    <t>1,285</t>
  </si>
  <si>
    <t>23.1</t>
  </si>
  <si>
    <t>8.2</t>
  </si>
  <si>
    <t>862</t>
  </si>
  <si>
    <t>1,031</t>
  </si>
  <si>
    <t>875</t>
  </si>
  <si>
    <t>888</t>
  </si>
  <si>
    <t>1,368</t>
  </si>
  <si>
    <t>1,487</t>
  </si>
  <si>
    <t>1,486</t>
  </si>
  <si>
    <t>1,442</t>
  </si>
  <si>
    <t>38.3</t>
  </si>
  <si>
    <t>555</t>
  </si>
  <si>
    <t>1,803</t>
  </si>
  <si>
    <t>1,909</t>
  </si>
  <si>
    <t>2,214</t>
  </si>
  <si>
    <t>1,508</t>
  </si>
  <si>
    <t>2,091</t>
  </si>
  <si>
    <t>2,233</t>
  </si>
  <si>
    <t>2,462</t>
  </si>
  <si>
    <t>20.7</t>
  </si>
  <si>
    <t>COL</t>
  </si>
  <si>
    <t>788</t>
  </si>
  <si>
    <t>838</t>
  </si>
  <si>
    <t>811</t>
  </si>
  <si>
    <t>1,318</t>
  </si>
  <si>
    <t>1,928</t>
  </si>
  <si>
    <t>2,103</t>
  </si>
  <si>
    <t>2,106</t>
  </si>
  <si>
    <t>1,584</t>
  </si>
  <si>
    <t>2,304</t>
  </si>
  <si>
    <t>2,571</t>
  </si>
  <si>
    <t>2,616</t>
  </si>
  <si>
    <t>39.6</t>
  </si>
  <si>
    <t>18.6</t>
  </si>
  <si>
    <t>82.00</t>
  </si>
  <si>
    <t>17,118</t>
  </si>
  <si>
    <t>18,706</t>
  </si>
  <si>
    <t>14,370</t>
  </si>
  <si>
    <t>11,843</t>
  </si>
  <si>
    <t>20,651</t>
  </si>
  <si>
    <t>21,517</t>
  </si>
  <si>
    <t>17,883</t>
  </si>
  <si>
    <t>17,294</t>
  </si>
  <si>
    <t>50.0</t>
  </si>
  <si>
    <t>6.5</t>
  </si>
  <si>
    <t>0.9</t>
  </si>
  <si>
    <t>67.00</t>
  </si>
  <si>
    <t>24,109</t>
  </si>
  <si>
    <t>23,675</t>
  </si>
  <si>
    <t>25,023</t>
  </si>
  <si>
    <t>20,855</t>
  </si>
  <si>
    <t>23,534</t>
  </si>
  <si>
    <t>27,938</t>
  </si>
  <si>
    <t>26,630</t>
  </si>
  <si>
    <t>22,388</t>
  </si>
  <si>
    <t>11.2</t>
  </si>
  <si>
    <t>9,785</t>
  </si>
  <si>
    <t>9,739</t>
  </si>
  <si>
    <t>9,291</t>
  </si>
  <si>
    <t>7,700</t>
  </si>
  <si>
    <t>10,302</t>
  </si>
  <si>
    <t>11,388</t>
  </si>
  <si>
    <t>10,072</t>
  </si>
  <si>
    <t>9,280</t>
  </si>
  <si>
    <t>33.6</t>
  </si>
  <si>
    <t>59.00</t>
  </si>
  <si>
    <t>CPNREIT</t>
  </si>
  <si>
    <t>851</t>
  </si>
  <si>
    <t>2,072</t>
  </si>
  <si>
    <t>1,350</t>
  </si>
  <si>
    <t>1,565</t>
  </si>
  <si>
    <t>2,240</t>
  </si>
  <si>
    <t>2,665</t>
  </si>
  <si>
    <t>2,302</t>
  </si>
  <si>
    <t>2,867</t>
  </si>
  <si>
    <t>155.7</t>
  </si>
  <si>
    <t>19.90</t>
  </si>
  <si>
    <t>93</t>
  </si>
  <si>
    <t>73</t>
  </si>
  <si>
    <t>84</t>
  </si>
  <si>
    <t>106</t>
  </si>
  <si>
    <t>98</t>
  </si>
  <si>
    <t>27.9</t>
  </si>
  <si>
    <t>592</t>
  </si>
  <si>
    <t>5,108</t>
  </si>
  <si>
    <t>3,932</t>
  </si>
  <si>
    <t>308</t>
  </si>
  <si>
    <t>5,970</t>
  </si>
  <si>
    <t>6,714</t>
  </si>
  <si>
    <t>6,190</t>
  </si>
  <si>
    <t>3,838</t>
  </si>
  <si>
    <t>1370.0</t>
  </si>
  <si>
    <t>3.9</t>
  </si>
  <si>
    <t>37.25</t>
  </si>
  <si>
    <t>1,598</t>
  </si>
  <si>
    <t>1,650</t>
  </si>
  <si>
    <t>1,730</t>
  </si>
  <si>
    <t>1,706</t>
  </si>
  <si>
    <t>1,647</t>
  </si>
  <si>
    <t>1,726</t>
  </si>
  <si>
    <t>1,767</t>
  </si>
  <si>
    <t>16.2</t>
  </si>
  <si>
    <t>116</t>
  </si>
  <si>
    <t>7,050</t>
  </si>
  <si>
    <t>8,315</t>
  </si>
  <si>
    <t>8,440</t>
  </si>
  <si>
    <t>7,658</t>
  </si>
  <si>
    <t>7,906</t>
  </si>
  <si>
    <t>9,507</t>
  </si>
  <si>
    <t>10,091</t>
  </si>
  <si>
    <t>9,953</t>
  </si>
  <si>
    <t>99.8</t>
  </si>
  <si>
    <t>379</t>
  </si>
  <si>
    <t>207</t>
  </si>
  <si>
    <t>DIF</t>
  </si>
  <si>
    <t>11,368</t>
  </si>
  <si>
    <t>11,526</t>
  </si>
  <si>
    <t>11,742</t>
  </si>
  <si>
    <t>11,555</t>
  </si>
  <si>
    <t>11,149</t>
  </si>
  <si>
    <t>11,333</t>
  </si>
  <si>
    <t>11,646</t>
  </si>
  <si>
    <t>11.5</t>
  </si>
  <si>
    <t>15.99</t>
  </si>
  <si>
    <t>927</t>
  </si>
  <si>
    <t>1,385</t>
  </si>
  <si>
    <t>708</t>
  </si>
  <si>
    <t>1,117</t>
  </si>
  <si>
    <t>1,712</t>
  </si>
  <si>
    <t>1,892</t>
  </si>
  <si>
    <t>970</t>
  </si>
  <si>
    <t>1,362</t>
  </si>
  <si>
    <t>1,855</t>
  </si>
  <si>
    <t>2,016</t>
  </si>
  <si>
    <t>32.0</t>
  </si>
  <si>
    <t>30.40</t>
  </si>
  <si>
    <t>550</t>
  </si>
  <si>
    <t>561</t>
  </si>
  <si>
    <t>596</t>
  </si>
  <si>
    <t>5.8</t>
  </si>
  <si>
    <t>7.80</t>
  </si>
  <si>
    <t>5,714</t>
  </si>
  <si>
    <t>3,800</t>
  </si>
  <si>
    <t>3,944</t>
  </si>
  <si>
    <t>4,250</t>
  </si>
  <si>
    <t>4,517</t>
  </si>
  <si>
    <t>4,389</t>
  </si>
  <si>
    <t>4,096</t>
  </si>
  <si>
    <t>4,443</t>
  </si>
  <si>
    <t>21.4</t>
  </si>
  <si>
    <t>38.00</t>
  </si>
  <si>
    <t>5,142</t>
  </si>
  <si>
    <t>6,466</t>
  </si>
  <si>
    <t>5,976</t>
  </si>
  <si>
    <t>5,965</t>
  </si>
  <si>
    <t>6,762</t>
  </si>
  <si>
    <t>6,977</t>
  </si>
  <si>
    <t>7,022</t>
  </si>
  <si>
    <t>39.9</t>
  </si>
  <si>
    <t>7.2</t>
  </si>
  <si>
    <t>66.50</t>
  </si>
  <si>
    <t>877</t>
  </si>
  <si>
    <t>980</t>
  </si>
  <si>
    <t>990</t>
  </si>
  <si>
    <t>1,032</t>
  </si>
  <si>
    <t>977</t>
  </si>
  <si>
    <t>1,153</t>
  </si>
  <si>
    <t>1,106</t>
  </si>
  <si>
    <t>1,122</t>
  </si>
  <si>
    <t>16.1</t>
  </si>
  <si>
    <t>12.15</t>
  </si>
  <si>
    <t>9,286</t>
  </si>
  <si>
    <t>10,546</t>
  </si>
  <si>
    <t>10,194</t>
  </si>
  <si>
    <t>11,509</t>
  </si>
  <si>
    <t>11,565</t>
  </si>
  <si>
    <t>11,954</t>
  </si>
  <si>
    <t>11,894</t>
  </si>
  <si>
    <t>9.5</t>
  </si>
  <si>
    <t>230</t>
  </si>
  <si>
    <t>115</t>
  </si>
  <si>
    <t>225</t>
  </si>
  <si>
    <t>129</t>
  </si>
  <si>
    <t>175</t>
  </si>
  <si>
    <t>180</t>
  </si>
  <si>
    <t>21.5</t>
  </si>
  <si>
    <t>4.7</t>
  </si>
  <si>
    <t>9.25</t>
  </si>
  <si>
    <t>964</t>
  </si>
  <si>
    <t>1,156</t>
  </si>
  <si>
    <t>1,455</t>
  </si>
  <si>
    <t>1,430</t>
  </si>
  <si>
    <t>933</t>
  </si>
  <si>
    <t>1,373</t>
  </si>
  <si>
    <t>1,572</t>
  </si>
  <si>
    <t>1,681</t>
  </si>
  <si>
    <t>25.7</t>
  </si>
  <si>
    <t>2.4</t>
  </si>
  <si>
    <t>15.50</t>
  </si>
  <si>
    <t>-1,433</t>
  </si>
  <si>
    <t>-1,017</t>
  </si>
  <si>
    <t>-1,586</t>
  </si>
  <si>
    <t>-2,017</t>
  </si>
  <si>
    <t>-471</t>
  </si>
  <si>
    <t>169</t>
  </si>
  <si>
    <t>55</t>
  </si>
  <si>
    <t>-439</t>
  </si>
  <si>
    <t>-6.8</t>
  </si>
  <si>
    <t>2.6</t>
  </si>
  <si>
    <t>-6,534</t>
  </si>
  <si>
    <t>1,880</t>
  </si>
  <si>
    <t>4,064</t>
  </si>
  <si>
    <t>4,280</t>
  </si>
  <si>
    <t>3,502</t>
  </si>
  <si>
    <t>3,882</t>
  </si>
  <si>
    <t>3,295</t>
  </si>
  <si>
    <t>7.82</t>
  </si>
  <si>
    <t>2,791</t>
  </si>
  <si>
    <t>1,811</t>
  </si>
  <si>
    <t>1,827</t>
  </si>
  <si>
    <t>2,358</t>
  </si>
  <si>
    <t>2,505</t>
  </si>
  <si>
    <t>2,324</t>
  </si>
  <si>
    <t>1,995</t>
  </si>
  <si>
    <t>FTREIT</t>
  </si>
  <si>
    <t>2,088</t>
  </si>
  <si>
    <t>2,281</t>
  </si>
  <si>
    <t>2,421</t>
  </si>
  <si>
    <t>1,208</t>
  </si>
  <si>
    <t>680</t>
  </si>
  <si>
    <t>1,271</t>
  </si>
  <si>
    <t>1,365</t>
  </si>
  <si>
    <t>1,083</t>
  </si>
  <si>
    <t>1,118</t>
  </si>
  <si>
    <t>23.0</t>
  </si>
  <si>
    <t>14.00</t>
  </si>
  <si>
    <t>162</t>
  </si>
  <si>
    <t>499</t>
  </si>
  <si>
    <t>575</t>
  </si>
  <si>
    <t>726</t>
  </si>
  <si>
    <t>674</t>
  </si>
  <si>
    <t>654</t>
  </si>
  <si>
    <t>23.5</t>
  </si>
  <si>
    <t>2,533</t>
  </si>
  <si>
    <t>2,821</t>
  </si>
  <si>
    <t>3,155</t>
  </si>
  <si>
    <t>2,508</t>
  </si>
  <si>
    <t>2,934</t>
  </si>
  <si>
    <t>3,225</t>
  </si>
  <si>
    <t>3,409</t>
  </si>
  <si>
    <t>31.0</t>
  </si>
  <si>
    <t>5.2</t>
  </si>
  <si>
    <t>7,644</t>
  </si>
  <si>
    <t>8,277</t>
  </si>
  <si>
    <t>8,329</t>
  </si>
  <si>
    <t>8,383</t>
  </si>
  <si>
    <t>8,370</t>
  </si>
  <si>
    <t>8,943</t>
  </si>
  <si>
    <t>9,105</t>
  </si>
  <si>
    <t>9,694</t>
  </si>
  <si>
    <t>28.0</t>
  </si>
  <si>
    <t>95.00</t>
  </si>
  <si>
    <t>4,224</t>
  </si>
  <si>
    <t>7,836</t>
  </si>
  <si>
    <t>7,856</t>
  </si>
  <si>
    <t>8,151</t>
  </si>
  <si>
    <t>7,848</t>
  </si>
  <si>
    <t>10,365</t>
  </si>
  <si>
    <t>10,264</t>
  </si>
  <si>
    <t>12,290</t>
  </si>
  <si>
    <t>60.1</t>
  </si>
  <si>
    <t>7.1</t>
  </si>
  <si>
    <t>43.29</t>
  </si>
  <si>
    <t>2,122</t>
  </si>
  <si>
    <t>2,058</t>
  </si>
  <si>
    <t>2,156</t>
  </si>
  <si>
    <t>2,235</t>
  </si>
  <si>
    <t>2,306</t>
  </si>
  <si>
    <t>2,475</t>
  </si>
  <si>
    <t>2,476</t>
  </si>
  <si>
    <t>2,653</t>
  </si>
  <si>
    <t>18.2</t>
  </si>
  <si>
    <t>3.1</t>
  </si>
  <si>
    <t>2.5</t>
  </si>
  <si>
    <t>1,633</t>
  </si>
  <si>
    <t>2,117</t>
  </si>
  <si>
    <t>2,093</t>
  </si>
  <si>
    <t>2,400</t>
  </si>
  <si>
    <t>1,958</t>
  </si>
  <si>
    <t>2,393</t>
  </si>
  <si>
    <t>2,789</t>
  </si>
  <si>
    <t>78.50</t>
  </si>
  <si>
    <t>5,212</t>
  </si>
  <si>
    <t>6,030</t>
  </si>
  <si>
    <t>6,033</t>
  </si>
  <si>
    <t>5,453</t>
  </si>
  <si>
    <t>6,160</t>
  </si>
  <si>
    <t>6,828</t>
  </si>
  <si>
    <t>6,830</t>
  </si>
  <si>
    <t>6,204</t>
  </si>
  <si>
    <t>34.9</t>
  </si>
  <si>
    <t>8.4</t>
  </si>
  <si>
    <t>16.00</t>
  </si>
  <si>
    <t>HREIT</t>
  </si>
  <si>
    <t>472</t>
  </si>
  <si>
    <t>567</t>
  </si>
  <si>
    <t>480</t>
  </si>
  <si>
    <t>566</t>
  </si>
  <si>
    <t>551</t>
  </si>
  <si>
    <t>666</t>
  </si>
  <si>
    <t>630</t>
  </si>
  <si>
    <t>616</t>
  </si>
  <si>
    <t>660</t>
  </si>
  <si>
    <t>659</t>
  </si>
  <si>
    <t>168</t>
  </si>
  <si>
    <t>204</t>
  </si>
  <si>
    <t>200</t>
  </si>
  <si>
    <t>186</t>
  </si>
  <si>
    <t>202</t>
  </si>
  <si>
    <t>237</t>
  </si>
  <si>
    <t>233</t>
  </si>
  <si>
    <t>547</t>
  </si>
  <si>
    <t>638</t>
  </si>
  <si>
    <t>695</t>
  </si>
  <si>
    <t>603</t>
  </si>
  <si>
    <t>668</t>
  </si>
  <si>
    <t>845</t>
  </si>
  <si>
    <t>702</t>
  </si>
  <si>
    <t>25.2</t>
  </si>
  <si>
    <t>3.6</t>
  </si>
  <si>
    <t>228</t>
  </si>
  <si>
    <t>275</t>
  </si>
  <si>
    <t>323</t>
  </si>
  <si>
    <t>13.30</t>
  </si>
  <si>
    <t>430</t>
  </si>
  <si>
    <t>546</t>
  </si>
  <si>
    <t>554</t>
  </si>
  <si>
    <t>500</t>
  </si>
  <si>
    <t>620</t>
  </si>
  <si>
    <t>576</t>
  </si>
  <si>
    <t>19.5</t>
  </si>
  <si>
    <t>2.9</t>
  </si>
  <si>
    <t>15.30</t>
  </si>
  <si>
    <t>IMPACT</t>
  </si>
  <si>
    <t>453</t>
  </si>
  <si>
    <t>471</t>
  </si>
  <si>
    <t>10,677</t>
  </si>
  <si>
    <t>10,488</t>
  </si>
  <si>
    <t>10,704</t>
  </si>
  <si>
    <t>10,364</t>
  </si>
  <si>
    <t>11,063</t>
  </si>
  <si>
    <t>11,139</t>
  </si>
  <si>
    <t>11,087</t>
  </si>
  <si>
    <t>26.0</t>
  </si>
  <si>
    <t>6.7</t>
  </si>
  <si>
    <t>68.84</t>
  </si>
  <si>
    <t>263</t>
  </si>
  <si>
    <t>386</t>
  </si>
  <si>
    <t>298</t>
  </si>
  <si>
    <t>411</t>
  </si>
  <si>
    <t>8.9</t>
  </si>
  <si>
    <t>23.20</t>
  </si>
  <si>
    <t>-7,154</t>
  </si>
  <si>
    <t>2,177</t>
  </si>
  <si>
    <t>7,170</t>
  </si>
  <si>
    <t>10,608</t>
  </si>
  <si>
    <t>1,720</t>
  </si>
  <si>
    <t>3,538</t>
  </si>
  <si>
    <t>4,519</t>
  </si>
  <si>
    <t>5,134</t>
  </si>
  <si>
    <t>6.9</t>
  </si>
  <si>
    <t>-1,022</t>
  </si>
  <si>
    <t>310</t>
  </si>
  <si>
    <t>318</t>
  </si>
  <si>
    <t>52</t>
  </si>
  <si>
    <t>-131</t>
  </si>
  <si>
    <t>361</t>
  </si>
  <si>
    <t>2,872</t>
  </si>
  <si>
    <t>12,218</t>
  </si>
  <si>
    <t>15,244</t>
  </si>
  <si>
    <t>20,735</t>
  </si>
  <si>
    <t>10,975</t>
  </si>
  <si>
    <t>13,991</t>
  </si>
  <si>
    <t>16,012</t>
  </si>
  <si>
    <t>18,236</t>
  </si>
  <si>
    <t>-2,703</t>
  </si>
  <si>
    <t>-2,114</t>
  </si>
  <si>
    <t>-1,938</t>
  </si>
  <si>
    <t>-2,060</t>
  </si>
  <si>
    <t>-1,839</t>
  </si>
  <si>
    <t>-1,075</t>
  </si>
  <si>
    <t>-1,155</t>
  </si>
  <si>
    <t>-12.2</t>
  </si>
  <si>
    <t>13.9</t>
  </si>
  <si>
    <t>JASIF</t>
  </si>
  <si>
    <t>8,533</t>
  </si>
  <si>
    <t>8,652</t>
  </si>
  <si>
    <t>8,635</t>
  </si>
  <si>
    <t>8,598</t>
  </si>
  <si>
    <t>8,617</t>
  </si>
  <si>
    <t>8,803</t>
  </si>
  <si>
    <t>8,769</t>
  </si>
  <si>
    <t>8,729</t>
  </si>
  <si>
    <t>9.0</t>
  </si>
  <si>
    <t>10.2</t>
  </si>
  <si>
    <t>292</t>
  </si>
  <si>
    <t>392</t>
  </si>
  <si>
    <t>365</t>
  </si>
  <si>
    <t>458</t>
  </si>
  <si>
    <t>391</t>
  </si>
  <si>
    <t>17.3</t>
  </si>
  <si>
    <t>11.90</t>
  </si>
  <si>
    <t>795</t>
  </si>
  <si>
    <t>1,217</t>
  </si>
  <si>
    <t>1,201</t>
  </si>
  <si>
    <t>1,005</t>
  </si>
  <si>
    <t>1,538</t>
  </si>
  <si>
    <t>1,571</t>
  </si>
  <si>
    <t>1,635</t>
  </si>
  <si>
    <t>34.8</t>
  </si>
  <si>
    <t>44.50</t>
  </si>
  <si>
    <t>995</t>
  </si>
  <si>
    <t>1,406</t>
  </si>
  <si>
    <t>1,421</t>
  </si>
  <si>
    <t>1,287</t>
  </si>
  <si>
    <t>1,814</t>
  </si>
  <si>
    <t>1,817</t>
  </si>
  <si>
    <t>1,843</t>
  </si>
  <si>
    <t>35.2</t>
  </si>
  <si>
    <t>52.00</t>
  </si>
  <si>
    <t>297</t>
  </si>
  <si>
    <t>295</t>
  </si>
  <si>
    <t>356</t>
  </si>
  <si>
    <t>8.80</t>
  </si>
  <si>
    <t>303</t>
  </si>
  <si>
    <t>444</t>
  </si>
  <si>
    <t>455</t>
  </si>
  <si>
    <t>382</t>
  </si>
  <si>
    <t>434</t>
  </si>
  <si>
    <t>507</t>
  </si>
  <si>
    <t>36.1</t>
  </si>
  <si>
    <t>18.60</t>
  </si>
  <si>
    <t>21,230</t>
  </si>
  <si>
    <t>33,747</t>
  </si>
  <si>
    <t>35,488</t>
  </si>
  <si>
    <t>34,359</t>
  </si>
  <si>
    <t>26,890</t>
  </si>
  <si>
    <t>35,643</t>
  </si>
  <si>
    <t>38,418</t>
  </si>
  <si>
    <t>37,325</t>
  </si>
  <si>
    <t>161.5</t>
  </si>
  <si>
    <t>1,145</t>
  </si>
  <si>
    <t>2,104</t>
  </si>
  <si>
    <t>2,190</t>
  </si>
  <si>
    <t>1,856</t>
  </si>
  <si>
    <t>2,481</t>
  </si>
  <si>
    <t>2,694</t>
  </si>
  <si>
    <t>3,246</t>
  </si>
  <si>
    <t>36.4</t>
  </si>
  <si>
    <t>96.50</t>
  </si>
  <si>
    <t>1,460</t>
  </si>
  <si>
    <t>2,026</t>
  </si>
  <si>
    <t>1,711</t>
  </si>
  <si>
    <t>51.5</t>
  </si>
  <si>
    <t>50.00</t>
  </si>
  <si>
    <t>5,076</t>
  </si>
  <si>
    <t>5,877</t>
  </si>
  <si>
    <t>6,032</t>
  </si>
  <si>
    <t>5,695</t>
  </si>
  <si>
    <t>5,400</t>
  </si>
  <si>
    <t>6,145</t>
  </si>
  <si>
    <t>6,434</t>
  </si>
  <si>
    <t>6,318</t>
  </si>
  <si>
    <t>8.3</t>
  </si>
  <si>
    <t>65.00</t>
  </si>
  <si>
    <t>-258</t>
  </si>
  <si>
    <t>796</t>
  </si>
  <si>
    <t>750</t>
  </si>
  <si>
    <t>710</t>
  </si>
  <si>
    <t>537</t>
  </si>
  <si>
    <t>942</t>
  </si>
  <si>
    <t>943</t>
  </si>
  <si>
    <t>988</t>
  </si>
  <si>
    <t>17,202</t>
  </si>
  <si>
    <t>19,228</t>
  </si>
  <si>
    <t>18,778</t>
  </si>
  <si>
    <t>19,660</t>
  </si>
  <si>
    <t>19,336</t>
  </si>
  <si>
    <t>21,442</t>
  </si>
  <si>
    <t>21,375</t>
  </si>
  <si>
    <t>22,374</t>
  </si>
  <si>
    <t>8.0</t>
  </si>
  <si>
    <t>5,277</t>
  </si>
  <si>
    <t>6,253</t>
  </si>
  <si>
    <t>6,288</t>
  </si>
  <si>
    <t>6,386</t>
  </si>
  <si>
    <t>5,804</t>
  </si>
  <si>
    <t>6,787</t>
  </si>
  <si>
    <t>6,985</t>
  </si>
  <si>
    <t>7,227</t>
  </si>
  <si>
    <t>26.8</t>
  </si>
  <si>
    <t>6.4</t>
  </si>
  <si>
    <t>70.50</t>
  </si>
  <si>
    <t>1,188</t>
  </si>
  <si>
    <t>1,266</t>
  </si>
  <si>
    <t>1,292</t>
  </si>
  <si>
    <t>1,183</t>
  </si>
  <si>
    <t>1,410</t>
  </si>
  <si>
    <t>1,434</t>
  </si>
  <si>
    <t>6,686</t>
  </si>
  <si>
    <t>7,565</t>
  </si>
  <si>
    <t>7,564</t>
  </si>
  <si>
    <t>7,262</t>
  </si>
  <si>
    <t>7,561</t>
  </si>
  <si>
    <t>8,238</t>
  </si>
  <si>
    <t>8,338</t>
  </si>
  <si>
    <t>8,187</t>
  </si>
  <si>
    <t>13.6</t>
  </si>
  <si>
    <t>6.1</t>
  </si>
  <si>
    <t>3,370</t>
  </si>
  <si>
    <t>2,767</t>
  </si>
  <si>
    <t>2,917</t>
  </si>
  <si>
    <t>LPF</t>
  </si>
  <si>
    <t>1,390</t>
  </si>
  <si>
    <t>1,891</t>
  </si>
  <si>
    <t>150</t>
  </si>
  <si>
    <t>154</t>
  </si>
  <si>
    <t>768</t>
  </si>
  <si>
    <t>553</t>
  </si>
  <si>
    <t>818</t>
  </si>
  <si>
    <t>760</t>
  </si>
  <si>
    <t>770</t>
  </si>
  <si>
    <t>5.3</t>
  </si>
  <si>
    <t>1,708</t>
  </si>
  <si>
    <t>1,080</t>
  </si>
  <si>
    <t>60</t>
  </si>
  <si>
    <t>1,959</t>
  </si>
  <si>
    <t>2,211</t>
  </si>
  <si>
    <t>1,966</t>
  </si>
  <si>
    <t>1,714</t>
  </si>
  <si>
    <t>-3566.7</t>
  </si>
  <si>
    <t>58.00</t>
  </si>
  <si>
    <t>-897</t>
  </si>
  <si>
    <t>866</t>
  </si>
  <si>
    <t>436</t>
  </si>
  <si>
    <t>2,152</t>
  </si>
  <si>
    <t>1,211</t>
  </si>
  <si>
    <t>1,095</t>
  </si>
  <si>
    <t>920</t>
  </si>
  <si>
    <t>24.00</t>
  </si>
  <si>
    <t>6,509</t>
  </si>
  <si>
    <t>7,114</t>
  </si>
  <si>
    <t>7,058</t>
  </si>
  <si>
    <t>6,884</t>
  </si>
  <si>
    <t>7,203</t>
  </si>
  <si>
    <t>7,749</t>
  </si>
  <si>
    <t>7,802</t>
  </si>
  <si>
    <t>7,606</t>
  </si>
  <si>
    <t>29.2</t>
  </si>
  <si>
    <t>45.00</t>
  </si>
  <si>
    <t>-50</t>
  </si>
  <si>
    <t>407</t>
  </si>
  <si>
    <t>523</t>
  </si>
  <si>
    <t>487</t>
  </si>
  <si>
    <t>446</t>
  </si>
  <si>
    <t>571</t>
  </si>
  <si>
    <t>552</t>
  </si>
  <si>
    <t>468</t>
  </si>
  <si>
    <t>16.5</t>
  </si>
  <si>
    <t>5.9</t>
  </si>
  <si>
    <t>1,366</t>
  </si>
  <si>
    <t>1,542</t>
  </si>
  <si>
    <t>1,525</t>
  </si>
  <si>
    <t>1,664</t>
  </si>
  <si>
    <t>1,454</t>
  </si>
  <si>
    <t>1,669</t>
  </si>
  <si>
    <t>1,680</t>
  </si>
  <si>
    <t>1,804</t>
  </si>
  <si>
    <t>25.5</t>
  </si>
  <si>
    <t>137</t>
  </si>
  <si>
    <t>198</t>
  </si>
  <si>
    <t>223</t>
  </si>
  <si>
    <t>215</t>
  </si>
  <si>
    <t>197</t>
  </si>
  <si>
    <t>241</t>
  </si>
  <si>
    <t>302</t>
  </si>
  <si>
    <t>294</t>
  </si>
  <si>
    <t>35.4</t>
  </si>
  <si>
    <t>11.60</t>
  </si>
  <si>
    <t>-18,550</t>
  </si>
  <si>
    <t>-8,810</t>
  </si>
  <si>
    <t>-14,596</t>
  </si>
  <si>
    <t>-14,925</t>
  </si>
  <si>
    <t>-2,329</t>
  </si>
  <si>
    <t>2,953</t>
  </si>
  <si>
    <t>2,006</t>
  </si>
  <si>
    <t>1,638</t>
  </si>
  <si>
    <t>-11.4</t>
  </si>
  <si>
    <t>35.20</t>
  </si>
  <si>
    <t>-740</t>
  </si>
  <si>
    <t>-212</t>
  </si>
  <si>
    <t>-286</t>
  </si>
  <si>
    <t>-220</t>
  </si>
  <si>
    <t>5,179</t>
  </si>
  <si>
    <t>6,007</t>
  </si>
  <si>
    <t>5,821</t>
  </si>
  <si>
    <t>5,446</t>
  </si>
  <si>
    <t>6,006</t>
  </si>
  <si>
    <t>7,068</t>
  </si>
  <si>
    <t>7,028</t>
  </si>
  <si>
    <t>6,607</t>
  </si>
  <si>
    <t>5.4</t>
  </si>
  <si>
    <t>70.00</t>
  </si>
  <si>
    <t>819</t>
  </si>
  <si>
    <t>1,315</t>
  </si>
  <si>
    <t>1,470</t>
  </si>
  <si>
    <t>1,716</t>
  </si>
  <si>
    <t>1,100</t>
  </si>
  <si>
    <t>1,548</t>
  </si>
  <si>
    <t>1,689</t>
  </si>
  <si>
    <t>1,876</t>
  </si>
  <si>
    <t>5.1</t>
  </si>
  <si>
    <t>1,688</t>
  </si>
  <si>
    <t>1,881</t>
  </si>
  <si>
    <t>1,715</t>
  </si>
  <si>
    <t>1,727</t>
  </si>
  <si>
    <t>1,940</t>
  </si>
  <si>
    <t>1,924</t>
  </si>
  <si>
    <t>1,707</t>
  </si>
  <si>
    <t>11.6</t>
  </si>
  <si>
    <t>9.60</t>
  </si>
  <si>
    <t>134</t>
  </si>
  <si>
    <t>108</t>
  </si>
  <si>
    <t>351</t>
  </si>
  <si>
    <t>287</t>
  </si>
  <si>
    <t>113.8</t>
  </si>
  <si>
    <t>0.3</t>
  </si>
  <si>
    <t>243</t>
  </si>
  <si>
    <t>33.7</t>
  </si>
  <si>
    <t>5.0</t>
  </si>
  <si>
    <t>17.00</t>
  </si>
  <si>
    <t>15</t>
  </si>
  <si>
    <t>71</t>
  </si>
  <si>
    <t>121</t>
  </si>
  <si>
    <t>135</t>
  </si>
  <si>
    <t>76</t>
  </si>
  <si>
    <t>92</t>
  </si>
  <si>
    <t>145</t>
  </si>
  <si>
    <t>288</t>
  </si>
  <si>
    <t>290</t>
  </si>
  <si>
    <t>312</t>
  </si>
  <si>
    <t>358</t>
  </si>
  <si>
    <t>376</t>
  </si>
  <si>
    <t>14.3</t>
  </si>
  <si>
    <t>11,948</t>
  </si>
  <si>
    <t>12,234</t>
  </si>
  <si>
    <t>12,517</t>
  </si>
  <si>
    <t>13,409</t>
  </si>
  <si>
    <t>13,442</t>
  </si>
  <si>
    <t>13,278</t>
  </si>
  <si>
    <t>30.6</t>
  </si>
  <si>
    <t>26.00</t>
  </si>
  <si>
    <t>2,913</t>
  </si>
  <si>
    <t>3,145</t>
  </si>
  <si>
    <t>3,073</t>
  </si>
  <si>
    <t>3,159</t>
  </si>
  <si>
    <t>3,211</t>
  </si>
  <si>
    <t>3,491</t>
  </si>
  <si>
    <t>3,578</t>
  </si>
  <si>
    <t>3,545</t>
  </si>
  <si>
    <t>7.9</t>
  </si>
  <si>
    <t>10.65</t>
  </si>
  <si>
    <t>3,596</t>
  </si>
  <si>
    <t>3,814</t>
  </si>
  <si>
    <t>3,780</t>
  </si>
  <si>
    <t>3,746</t>
  </si>
  <si>
    <t>4,040</t>
  </si>
  <si>
    <t>4,301</t>
  </si>
  <si>
    <t>4,186</t>
  </si>
  <si>
    <t>4,085</t>
  </si>
  <si>
    <t>29.3</t>
  </si>
  <si>
    <t>5.6</t>
  </si>
  <si>
    <t>41.12</t>
  </si>
  <si>
    <t>549</t>
  </si>
  <si>
    <t>350</t>
  </si>
  <si>
    <t>325</t>
  </si>
  <si>
    <t>80</t>
  </si>
  <si>
    <t>705</t>
  </si>
  <si>
    <t>412</t>
  </si>
  <si>
    <t>66</t>
  </si>
  <si>
    <t>802</t>
  </si>
  <si>
    <t>721</t>
  </si>
  <si>
    <t>624</t>
  </si>
  <si>
    <t>310.0</t>
  </si>
  <si>
    <t>0.2</t>
  </si>
  <si>
    <t>6.80</t>
  </si>
  <si>
    <t>63</t>
  </si>
  <si>
    <t>99</t>
  </si>
  <si>
    <t>246</t>
  </si>
  <si>
    <t>239</t>
  </si>
  <si>
    <t>265</t>
  </si>
  <si>
    <t>309</t>
  </si>
  <si>
    <t>41.1</t>
  </si>
  <si>
    <t>11.50</t>
  </si>
  <si>
    <t>1,532</t>
  </si>
  <si>
    <t>1,687</t>
  </si>
  <si>
    <t>1,517</t>
  </si>
  <si>
    <t>1,746</t>
  </si>
  <si>
    <t>2,030</t>
  </si>
  <si>
    <t>1,810</t>
  </si>
  <si>
    <t>1,466</t>
  </si>
  <si>
    <t>12.7</t>
  </si>
  <si>
    <t>8.07</t>
  </si>
  <si>
    <t>2,877</t>
  </si>
  <si>
    <t>2,999</t>
  </si>
  <si>
    <t>2,856</t>
  </si>
  <si>
    <t>2,703</t>
  </si>
  <si>
    <t>3,302</t>
  </si>
  <si>
    <t>3,240</t>
  </si>
  <si>
    <t>3,202</t>
  </si>
  <si>
    <t>3,014</t>
  </si>
  <si>
    <t>11.0</t>
  </si>
  <si>
    <t>-1,198</t>
  </si>
  <si>
    <t>1,731</t>
  </si>
  <si>
    <t>336</t>
  </si>
  <si>
    <t>1,317</t>
  </si>
  <si>
    <t>1,850</t>
  </si>
  <si>
    <t>2,748</t>
  </si>
  <si>
    <t>13.3</t>
  </si>
  <si>
    <t>25.00</t>
  </si>
  <si>
    <t>1,770</t>
  </si>
  <si>
    <t>1,974</t>
  </si>
  <si>
    <t>1,912</t>
  </si>
  <si>
    <t>1,860</t>
  </si>
  <si>
    <t>2,134</t>
  </si>
  <si>
    <t>2,047</t>
  </si>
  <si>
    <t>44,727</t>
  </si>
  <si>
    <t>83,746</t>
  </si>
  <si>
    <t>91,840</t>
  </si>
  <si>
    <t>101,307</t>
  </si>
  <si>
    <t>75,020</t>
  </si>
  <si>
    <t>96,257</t>
  </si>
  <si>
    <t>100,720</t>
  </si>
  <si>
    <t>100,878</t>
  </si>
  <si>
    <t>48.50</t>
  </si>
  <si>
    <t>24,361</t>
  </si>
  <si>
    <t>30,978</t>
  </si>
  <si>
    <t>36,918</t>
  </si>
  <si>
    <t>41,012</t>
  </si>
  <si>
    <t>24,608</t>
  </si>
  <si>
    <t>36,680</t>
  </si>
  <si>
    <t>42,293</t>
  </si>
  <si>
    <t>46,034</t>
  </si>
  <si>
    <t>140.0</t>
  </si>
  <si>
    <t>-4,480</t>
  </si>
  <si>
    <t>14,976</t>
  </si>
  <si>
    <t>30,829</t>
  </si>
  <si>
    <t>44,324</t>
  </si>
  <si>
    <t>10,086</t>
  </si>
  <si>
    <t>17,541</t>
  </si>
  <si>
    <t>23,144</t>
  </si>
  <si>
    <t>27,647</t>
  </si>
  <si>
    <t>73.50</t>
  </si>
  <si>
    <t>179</t>
  </si>
  <si>
    <t>226</t>
  </si>
  <si>
    <t>260</t>
  </si>
  <si>
    <t>190</t>
  </si>
  <si>
    <t>48.7</t>
  </si>
  <si>
    <t>2,144</t>
  </si>
  <si>
    <t>2,498</t>
  </si>
  <si>
    <t>2,373</t>
  </si>
  <si>
    <t>2,080</t>
  </si>
  <si>
    <t>2,513</t>
  </si>
  <si>
    <t>2,696</t>
  </si>
  <si>
    <t>2,647</t>
  </si>
  <si>
    <t>2,396</t>
  </si>
  <si>
    <t>11.7</t>
  </si>
  <si>
    <t>2.50</t>
  </si>
  <si>
    <t>5,651</t>
  </si>
  <si>
    <t>6,681</t>
  </si>
  <si>
    <t>6,464</t>
  </si>
  <si>
    <t>6,757</t>
  </si>
  <si>
    <t>6,070</t>
  </si>
  <si>
    <t>6,818</t>
  </si>
  <si>
    <t>7,055</t>
  </si>
  <si>
    <t>7,600</t>
  </si>
  <si>
    <t>9.8</t>
  </si>
  <si>
    <t>54.00</t>
  </si>
  <si>
    <t>541</t>
  </si>
  <si>
    <t>641</t>
  </si>
  <si>
    <t>489</t>
  </si>
  <si>
    <t>748</t>
  </si>
  <si>
    <t>1,065</t>
  </si>
  <si>
    <t>1,048</t>
  </si>
  <si>
    <t>78.5</t>
  </si>
  <si>
    <t>9.4</t>
  </si>
  <si>
    <t>20.30</t>
  </si>
  <si>
    <t>357</t>
  </si>
  <si>
    <t>425</t>
  </si>
  <si>
    <t>540</t>
  </si>
  <si>
    <t>429</t>
  </si>
  <si>
    <t>435</t>
  </si>
  <si>
    <t>17.1</t>
  </si>
  <si>
    <t>37.00</t>
  </si>
  <si>
    <t>ROBINS</t>
  </si>
  <si>
    <t>414</t>
  </si>
  <si>
    <t>349</t>
  </si>
  <si>
    <t>1,043</t>
  </si>
  <si>
    <t>956</t>
  </si>
  <si>
    <t>75</t>
  </si>
  <si>
    <t>114</t>
  </si>
  <si>
    <t>111</t>
  </si>
  <si>
    <t>112</t>
  </si>
  <si>
    <t>130</t>
  </si>
  <si>
    <t>31.5</t>
  </si>
  <si>
    <t>7.70</t>
  </si>
  <si>
    <t>763</t>
  </si>
  <si>
    <t>408</t>
  </si>
  <si>
    <t>926</t>
  </si>
  <si>
    <t>50.6</t>
  </si>
  <si>
    <t>255</t>
  </si>
  <si>
    <t>236</t>
  </si>
  <si>
    <t>217</t>
  </si>
  <si>
    <t>-886</t>
  </si>
  <si>
    <t>-179</t>
  </si>
  <si>
    <t>-321</t>
  </si>
  <si>
    <t>-51</t>
  </si>
  <si>
    <t>-35.7</t>
  </si>
  <si>
    <t>572</t>
  </si>
  <si>
    <t>662</t>
  </si>
  <si>
    <t>276</t>
  </si>
  <si>
    <t>278</t>
  </si>
  <si>
    <t>381</t>
  </si>
  <si>
    <t>348</t>
  </si>
  <si>
    <t>26.6</t>
  </si>
  <si>
    <t>610</t>
  </si>
  <si>
    <t>460</t>
  </si>
  <si>
    <t>413</t>
  </si>
  <si>
    <t>398</t>
  </si>
  <si>
    <t>445</t>
  </si>
  <si>
    <t>450</t>
  </si>
  <si>
    <t>462</t>
  </si>
  <si>
    <t>516</t>
  </si>
  <si>
    <t>511</t>
  </si>
  <si>
    <t>17.8</t>
  </si>
  <si>
    <t>35.50</t>
  </si>
  <si>
    <t>280</t>
  </si>
  <si>
    <t>694</t>
  </si>
  <si>
    <t>881</t>
  </si>
  <si>
    <t>957</t>
  </si>
  <si>
    <t>565</t>
  </si>
  <si>
    <t>808</t>
  </si>
  <si>
    <t>1,026</t>
  </si>
  <si>
    <t>1,094</t>
  </si>
  <si>
    <t>25.80</t>
  </si>
  <si>
    <t>4,307</t>
  </si>
  <si>
    <t>5,362</t>
  </si>
  <si>
    <t>5,473</t>
  </si>
  <si>
    <t>4,998</t>
  </si>
  <si>
    <t>4,918</t>
  </si>
  <si>
    <t>5,928</t>
  </si>
  <si>
    <t>6,012</t>
  </si>
  <si>
    <t>5,723</t>
  </si>
  <si>
    <t>19.9</t>
  </si>
  <si>
    <t>4.0</t>
  </si>
  <si>
    <t>80.00</t>
  </si>
  <si>
    <t>1,813</t>
  </si>
  <si>
    <t>1,779</t>
  </si>
  <si>
    <t>1,768</t>
  </si>
  <si>
    <t>1,842</t>
  </si>
  <si>
    <t>1,705</t>
  </si>
  <si>
    <t>1,930</t>
  </si>
  <si>
    <t>2,130</t>
  </si>
  <si>
    <t>26,984</t>
  </si>
  <si>
    <t>29,814</t>
  </si>
  <si>
    <t>33,609</t>
  </si>
  <si>
    <t>34,272</t>
  </si>
  <si>
    <t>29,162</t>
  </si>
  <si>
    <t>36,435</t>
  </si>
  <si>
    <t>37,530</t>
  </si>
  <si>
    <t>37,260</t>
  </si>
  <si>
    <t>10.6</t>
  </si>
  <si>
    <t>3.8</t>
  </si>
  <si>
    <t>120.0</t>
  </si>
  <si>
    <t>32,104</t>
  </si>
  <si>
    <t>37,350</t>
  </si>
  <si>
    <t>45,793</t>
  </si>
  <si>
    <t>47,617</t>
  </si>
  <si>
    <t>35,533</t>
  </si>
  <si>
    <t>38,577</t>
  </si>
  <si>
    <t>44,654</t>
  </si>
  <si>
    <t>46,690</t>
  </si>
  <si>
    <t>10.9</t>
  </si>
  <si>
    <t>3,348</t>
  </si>
  <si>
    <t>3,825</t>
  </si>
  <si>
    <t>3,871</t>
  </si>
  <si>
    <t>3,535</t>
  </si>
  <si>
    <t>4,020</t>
  </si>
  <si>
    <t>4,038</t>
  </si>
  <si>
    <t>3,955</t>
  </si>
  <si>
    <t>13.0</t>
  </si>
  <si>
    <t>6,664</t>
  </si>
  <si>
    <t>8,276</t>
  </si>
  <si>
    <t>8,644</t>
  </si>
  <si>
    <t>9,216</t>
  </si>
  <si>
    <t>8,041</t>
  </si>
  <si>
    <t>9,476</t>
  </si>
  <si>
    <t>10,109</t>
  </si>
  <si>
    <t>11,012</t>
  </si>
  <si>
    <t>32.9</t>
  </si>
  <si>
    <t>71.50</t>
  </si>
  <si>
    <t>232</t>
  </si>
  <si>
    <t>191</t>
  </si>
  <si>
    <t>30</t>
  </si>
  <si>
    <t>266</t>
  </si>
  <si>
    <t>238</t>
  </si>
  <si>
    <t>166</t>
  </si>
  <si>
    <t>119.0</t>
  </si>
  <si>
    <t>Sector: AGRI</t>
  </si>
  <si>
    <t>Sector: AUTO</t>
  </si>
  <si>
    <t>Sector: BANK</t>
  </si>
  <si>
    <t>Sector: COMM</t>
  </si>
  <si>
    <t>Sector: CONMAT</t>
  </si>
  <si>
    <t>Sector: CONS</t>
  </si>
  <si>
    <t>Sector: ENERG</t>
  </si>
  <si>
    <t>Sector: ETRON</t>
  </si>
  <si>
    <t>Sector: FASHION</t>
  </si>
  <si>
    <t>Sector: FIN</t>
  </si>
  <si>
    <t>Sector: FOOD</t>
  </si>
  <si>
    <t>Sector: HELTH</t>
  </si>
  <si>
    <t>Sector: HOME</t>
  </si>
  <si>
    <t>Sector: ICT</t>
  </si>
  <si>
    <t>Sector: IMM</t>
  </si>
  <si>
    <t>Sector: INSUR</t>
  </si>
  <si>
    <t>Sector: MEDIA</t>
  </si>
  <si>
    <t>Sector: PAPER</t>
  </si>
  <si>
    <t>Sector: PERSON</t>
  </si>
  <si>
    <t>Sector: PETRO</t>
  </si>
  <si>
    <t>Sector: PF&amp;REIT</t>
  </si>
  <si>
    <t>Sector: PKG</t>
  </si>
  <si>
    <t>Sector: PROF</t>
  </si>
  <si>
    <t>Sector: PROP</t>
  </si>
  <si>
    <t>Sector: STEEL</t>
  </si>
  <si>
    <t>Sector: TOURISM</t>
  </si>
  <si>
    <t>Sector: TRANS</t>
  </si>
  <si>
    <t>1,017</t>
  </si>
  <si>
    <t>953</t>
  </si>
  <si>
    <t>951</t>
  </si>
  <si>
    <t>971</t>
  </si>
  <si>
    <t>1,111</t>
  </si>
  <si>
    <t>1,140</t>
  </si>
  <si>
    <t>1,583</t>
  </si>
  <si>
    <t>1,530</t>
  </si>
  <si>
    <t>1,480</t>
  </si>
  <si>
    <t>1,256</t>
  </si>
  <si>
    <t>1,502</t>
  </si>
  <si>
    <t>1,503</t>
  </si>
  <si>
    <t>20.2</t>
  </si>
  <si>
    <t>9.65</t>
  </si>
  <si>
    <t>144</t>
  </si>
  <si>
    <t>195</t>
  </si>
  <si>
    <t>172</t>
  </si>
  <si>
    <t>194</t>
  </si>
  <si>
    <t>242</t>
  </si>
  <si>
    <t>251</t>
  </si>
  <si>
    <t>26.9</t>
  </si>
  <si>
    <t>-1,250</t>
  </si>
  <si>
    <t>-433</t>
  </si>
  <si>
    <t>-1,182</t>
  </si>
  <si>
    <t>-1,310</t>
  </si>
  <si>
    <t>281</t>
  </si>
  <si>
    <t>220</t>
  </si>
  <si>
    <t>-9.8</t>
  </si>
  <si>
    <t>211</t>
  </si>
  <si>
    <t>650</t>
  </si>
  <si>
    <t>892</t>
  </si>
  <si>
    <t>898</t>
  </si>
  <si>
    <t>28.2</t>
  </si>
  <si>
    <t>1,605</t>
  </si>
  <si>
    <t>1,531</t>
  </si>
  <si>
    <t>1,772</t>
  </si>
  <si>
    <t>1,857</t>
  </si>
  <si>
    <t>1,407</t>
  </si>
  <si>
    <t>1,938</t>
  </si>
  <si>
    <t>2,034</t>
  </si>
  <si>
    <t>277</t>
  </si>
  <si>
    <t>258</t>
  </si>
  <si>
    <t>317</t>
  </si>
  <si>
    <t>293</t>
  </si>
  <si>
    <t>45.0</t>
  </si>
  <si>
    <t>588</t>
  </si>
  <si>
    <t>619</t>
  </si>
  <si>
    <t>10.1</t>
  </si>
  <si>
    <t>14.05</t>
  </si>
  <si>
    <t>385</t>
  </si>
  <si>
    <t>496</t>
  </si>
  <si>
    <t>8.1</t>
  </si>
  <si>
    <t>18.50</t>
  </si>
  <si>
    <t>432</t>
  </si>
  <si>
    <t>465</t>
  </si>
  <si>
    <t>28.4</t>
  </si>
  <si>
    <t>4.6</t>
  </si>
  <si>
    <t>4,286</t>
  </si>
  <si>
    <t>5,860</t>
  </si>
  <si>
    <t>5,849</t>
  </si>
  <si>
    <t>5,826</t>
  </si>
  <si>
    <t>5,096</t>
  </si>
  <si>
    <t>6,132</t>
  </si>
  <si>
    <t>6,205</t>
  </si>
  <si>
    <t>6,184</t>
  </si>
  <si>
    <t>-6,116</t>
  </si>
  <si>
    <t>1,690</t>
  </si>
  <si>
    <t>2,881</t>
  </si>
  <si>
    <t>3,338</t>
  </si>
  <si>
    <t>3,106</t>
  </si>
  <si>
    <t>3,221</t>
  </si>
  <si>
    <t>3,222</t>
  </si>
  <si>
    <t>12.1</t>
  </si>
  <si>
    <t>9.75</t>
  </si>
  <si>
    <t>306</t>
  </si>
  <si>
    <t>291</t>
  </si>
  <si>
    <t>742</t>
  </si>
  <si>
    <t>848</t>
  </si>
  <si>
    <t>867</t>
  </si>
  <si>
    <t>922</t>
  </si>
  <si>
    <t>812</t>
  </si>
  <si>
    <t>1,030</t>
  </si>
  <si>
    <t>1,109</t>
  </si>
  <si>
    <t>1,142</t>
  </si>
  <si>
    <t>15.75</t>
  </si>
  <si>
    <t>7,399</t>
  </si>
  <si>
    <t>16,793</t>
  </si>
  <si>
    <t>19,852</t>
  </si>
  <si>
    <t>18,775</t>
  </si>
  <si>
    <t>10,042</t>
  </si>
  <si>
    <t>10,161</t>
  </si>
  <si>
    <t>13,368</t>
  </si>
  <si>
    <t>11,690</t>
  </si>
  <si>
    <t>48.00</t>
  </si>
  <si>
    <t>959</t>
  </si>
  <si>
    <t>1,007</t>
  </si>
  <si>
    <t>1,403</t>
  </si>
  <si>
    <t>1,588</t>
  </si>
  <si>
    <t>1,567</t>
  </si>
  <si>
    <t>9.2</t>
  </si>
  <si>
    <t>212</t>
  </si>
  <si>
    <t>855</t>
  </si>
  <si>
    <t>1,144</t>
  </si>
  <si>
    <t>1,121</t>
  </si>
  <si>
    <t>1,114</t>
  </si>
  <si>
    <t>1,321</t>
  </si>
  <si>
    <t>1,280</t>
  </si>
  <si>
    <t>1,206</t>
  </si>
  <si>
    <t>28.5</t>
  </si>
  <si>
    <t>15.20</t>
  </si>
  <si>
    <t>11,933</t>
  </si>
  <si>
    <t>25,858</t>
  </si>
  <si>
    <t>29,004</t>
  </si>
  <si>
    <t>28,171</t>
  </si>
  <si>
    <t>18,998</t>
  </si>
  <si>
    <t>17,105</t>
  </si>
  <si>
    <t>18,851</t>
  </si>
  <si>
    <t>16,028</t>
  </si>
  <si>
    <t>14.4</t>
  </si>
  <si>
    <t>42.50</t>
  </si>
  <si>
    <t>545</t>
  </si>
  <si>
    <t>524</t>
  </si>
  <si>
    <t>18.5</t>
  </si>
  <si>
    <t>9.10</t>
  </si>
  <si>
    <t>299</t>
  </si>
  <si>
    <t>342</t>
  </si>
  <si>
    <t>699</t>
  </si>
  <si>
    <t>613</t>
  </si>
  <si>
    <t>609</t>
  </si>
  <si>
    <t>719</t>
  </si>
  <si>
    <t>605</t>
  </si>
  <si>
    <t>722</t>
  </si>
  <si>
    <t>762</t>
  </si>
  <si>
    <t>713</t>
  </si>
  <si>
    <t>904</t>
  </si>
  <si>
    <t>28.9</t>
  </si>
  <si>
    <t>27.80</t>
  </si>
  <si>
    <t>229</t>
  </si>
  <si>
    <t>284</t>
  </si>
  <si>
    <t>3,597</t>
  </si>
  <si>
    <t>2,338</t>
  </si>
  <si>
    <t>2,258</t>
  </si>
  <si>
    <t>2,213</t>
  </si>
  <si>
    <t>1,986</t>
  </si>
  <si>
    <t>2,223</t>
  </si>
  <si>
    <t>2,232</t>
  </si>
  <si>
    <t>21.50</t>
  </si>
  <si>
    <t>6,752</t>
  </si>
  <si>
    <t>4,444</t>
  </si>
  <si>
    <t>4,387</t>
  </si>
  <si>
    <t>4,122</t>
  </si>
  <si>
    <t>4,834</t>
  </si>
  <si>
    <t>4,774</t>
  </si>
  <si>
    <t>4,569</t>
  </si>
  <si>
    <t>10.4</t>
  </si>
  <si>
    <t>133</t>
  </si>
  <si>
    <t>142</t>
  </si>
  <si>
    <t>13.1</t>
  </si>
  <si>
    <t>TFFIF</t>
  </si>
  <si>
    <t>1,267</t>
  </si>
  <si>
    <t>1,848</t>
  </si>
  <si>
    <t>2,487</t>
  </si>
  <si>
    <t>2,451</t>
  </si>
  <si>
    <t>2,007</t>
  </si>
  <si>
    <t>2,580</t>
  </si>
  <si>
    <t>2,479</t>
  </si>
  <si>
    <t>2,563</t>
  </si>
  <si>
    <t>1,654</t>
  </si>
  <si>
    <t>2,762</t>
  </si>
  <si>
    <t>2,674</t>
  </si>
  <si>
    <t>-7,606</t>
  </si>
  <si>
    <t>-9,049</t>
  </si>
  <si>
    <t>-13,537</t>
  </si>
  <si>
    <t>-16,662</t>
  </si>
  <si>
    <t>1,896</t>
  </si>
  <si>
    <t>1,809</t>
  </si>
  <si>
    <t>2,203</t>
  </si>
  <si>
    <t>2,090</t>
  </si>
  <si>
    <t>615</t>
  </si>
  <si>
    <t>47</t>
  </si>
  <si>
    <t>25</t>
  </si>
  <si>
    <t>58</t>
  </si>
  <si>
    <t>21</t>
  </si>
  <si>
    <t>20</t>
  </si>
  <si>
    <t>155</t>
  </si>
  <si>
    <t>222</t>
  </si>
  <si>
    <t>206</t>
  </si>
  <si>
    <t>120.2</t>
  </si>
  <si>
    <t>27.50</t>
  </si>
  <si>
    <t>141</t>
  </si>
  <si>
    <t>178</t>
  </si>
  <si>
    <t>123</t>
  </si>
  <si>
    <t>161</t>
  </si>
  <si>
    <t>3,195</t>
  </si>
  <si>
    <t>3,142</t>
  </si>
  <si>
    <t>4,112</t>
  </si>
  <si>
    <t>4,019</t>
  </si>
  <si>
    <t>29.0</t>
  </si>
  <si>
    <t>47.00</t>
  </si>
  <si>
    <t>5,932</t>
  </si>
  <si>
    <t>6,634</t>
  </si>
  <si>
    <t>6,602</t>
  </si>
  <si>
    <t>6,356</t>
  </si>
  <si>
    <t>7,233</t>
  </si>
  <si>
    <t>6,887</t>
  </si>
  <si>
    <t>102.0</t>
  </si>
  <si>
    <t>518</t>
  </si>
  <si>
    <t>388</t>
  </si>
  <si>
    <t>470</t>
  </si>
  <si>
    <t>366</t>
  </si>
  <si>
    <t>184</t>
  </si>
  <si>
    <t>522</t>
  </si>
  <si>
    <t>600</t>
  </si>
  <si>
    <t>508</t>
  </si>
  <si>
    <t>313</t>
  </si>
  <si>
    <t>55.2</t>
  </si>
  <si>
    <t>1,075</t>
  </si>
  <si>
    <t>1,610</t>
  </si>
  <si>
    <t>704</t>
  </si>
  <si>
    <t>832</t>
  </si>
  <si>
    <t>852</t>
  </si>
  <si>
    <t>11.1</t>
  </si>
  <si>
    <t>12.90</t>
  </si>
  <si>
    <t>2,071</t>
  </si>
  <si>
    <t>2,242</t>
  </si>
  <si>
    <t>2,218</t>
  </si>
  <si>
    <t>2,329</t>
  </si>
  <si>
    <t>2,370</t>
  </si>
  <si>
    <t>2,581</t>
  </si>
  <si>
    <t>2,500</t>
  </si>
  <si>
    <t>31.1</t>
  </si>
  <si>
    <t>39.00</t>
  </si>
  <si>
    <t>-5,991</t>
  </si>
  <si>
    <t>5,140</t>
  </si>
  <si>
    <t>5,972</t>
  </si>
  <si>
    <t>7,476</t>
  </si>
  <si>
    <t>5,330</t>
  </si>
  <si>
    <t>7,756</t>
  </si>
  <si>
    <t>7,616</t>
  </si>
  <si>
    <t>7,881</t>
  </si>
  <si>
    <t>13.5</t>
  </si>
  <si>
    <t>57.50</t>
  </si>
  <si>
    <t>2,225</t>
  </si>
  <si>
    <t>2,486</t>
  </si>
  <si>
    <t>3,488</t>
  </si>
  <si>
    <t>3,927</t>
  </si>
  <si>
    <t>2,280</t>
  </si>
  <si>
    <t>3,573</t>
  </si>
  <si>
    <t>3,087</t>
  </si>
  <si>
    <t>2.36</t>
  </si>
  <si>
    <t>4,662</t>
  </si>
  <si>
    <t>4,737</t>
  </si>
  <si>
    <t>4,735</t>
  </si>
  <si>
    <t>4,876</t>
  </si>
  <si>
    <t>3,843</t>
  </si>
  <si>
    <t>685</t>
  </si>
  <si>
    <t>880</t>
  </si>
  <si>
    <t>879</t>
  </si>
  <si>
    <t>1,105</t>
  </si>
  <si>
    <t>1,013</t>
  </si>
  <si>
    <t>300</t>
  </si>
  <si>
    <t>-644</t>
  </si>
  <si>
    <t>-1,822</t>
  </si>
  <si>
    <t>-749</t>
  </si>
  <si>
    <t>622</t>
  </si>
  <si>
    <t>-621</t>
  </si>
  <si>
    <t>-66.4</t>
  </si>
  <si>
    <t>643</t>
  </si>
  <si>
    <t>564</t>
  </si>
  <si>
    <t>397</t>
  </si>
  <si>
    <t>1,050</t>
  </si>
  <si>
    <t>2,121</t>
  </si>
  <si>
    <t>1,233</t>
  </si>
  <si>
    <t>1,609</t>
  </si>
  <si>
    <t>14.2</t>
  </si>
  <si>
    <t>20.25</t>
  </si>
  <si>
    <t>10,284</t>
  </si>
  <si>
    <t>12,646</t>
  </si>
  <si>
    <t>10.7</t>
  </si>
  <si>
    <t>120</t>
  </si>
  <si>
    <t>54</t>
  </si>
  <si>
    <t>3,044</t>
  </si>
  <si>
    <t>3,101</t>
  </si>
  <si>
    <t>3,079</t>
  </si>
  <si>
    <t>3,150</t>
  </si>
  <si>
    <t>3,326</t>
  </si>
  <si>
    <t>3,372</t>
  </si>
  <si>
    <t>3,229</t>
  </si>
  <si>
    <t>3,267</t>
  </si>
  <si>
    <t>15.0</t>
  </si>
  <si>
    <t>13.90</t>
  </si>
  <si>
    <t>6,118</t>
  </si>
  <si>
    <t>6,240</t>
  </si>
  <si>
    <t>6,539</t>
  </si>
  <si>
    <t>7,415</t>
  </si>
  <si>
    <t>6,038</t>
  </si>
  <si>
    <t>6,445</t>
  </si>
  <si>
    <t>6,871</t>
  </si>
  <si>
    <t>7,621</t>
  </si>
  <si>
    <t>12.9</t>
  </si>
  <si>
    <t>24.35</t>
  </si>
  <si>
    <t>1,685</t>
  </si>
  <si>
    <t>2,159</t>
  </si>
  <si>
    <t>2,585</t>
  </si>
  <si>
    <t>2,543</t>
  </si>
  <si>
    <t>2,073</t>
  </si>
  <si>
    <t>2,185</t>
  </si>
  <si>
    <t>2,161</t>
  </si>
  <si>
    <t>2,053</t>
  </si>
  <si>
    <t>7.4</t>
  </si>
  <si>
    <t>34.38</t>
  </si>
  <si>
    <t>315</t>
  </si>
  <si>
    <t>402</t>
  </si>
  <si>
    <t>289</t>
  </si>
  <si>
    <t>307</t>
  </si>
  <si>
    <t>979</t>
  </si>
  <si>
    <t>1,084</t>
  </si>
  <si>
    <t>1,136</t>
  </si>
  <si>
    <t>1,178</t>
  </si>
  <si>
    <t>1,064</t>
  </si>
  <si>
    <t>420</t>
  </si>
  <si>
    <t>874</t>
  </si>
  <si>
    <t>824</t>
  </si>
  <si>
    <t>1,184</t>
  </si>
  <si>
    <t>843</t>
  </si>
  <si>
    <t>675</t>
  </si>
  <si>
    <t>315.0</t>
  </si>
  <si>
    <t>6.60</t>
  </si>
  <si>
    <t>929</t>
  </si>
  <si>
    <t>-115</t>
  </si>
  <si>
    <t>2,424</t>
  </si>
  <si>
    <t>2,980</t>
  </si>
  <si>
    <t>3,019</t>
  </si>
  <si>
    <t>2,720</t>
  </si>
  <si>
    <t>2,987</t>
  </si>
  <si>
    <t>3,301</t>
  </si>
  <si>
    <t>3,402</t>
  </si>
  <si>
    <t>3,335</t>
  </si>
  <si>
    <t>17.2</t>
  </si>
  <si>
    <t>WHART</t>
  </si>
  <si>
    <t>1,902</t>
  </si>
  <si>
    <t>2,140</t>
  </si>
  <si>
    <t>2,061</t>
  </si>
  <si>
    <t>2,170</t>
  </si>
  <si>
    <t>2,250</t>
  </si>
  <si>
    <t>2,184</t>
  </si>
  <si>
    <t>2,096</t>
  </si>
  <si>
    <t>907</t>
  </si>
  <si>
    <t>1,125</t>
  </si>
  <si>
    <t>14.6</t>
  </si>
  <si>
    <t>231</t>
  </si>
  <si>
    <t>395</t>
  </si>
  <si>
    <t>320</t>
  </si>
  <si>
    <t>21.1</t>
  </si>
  <si>
    <t>136</t>
  </si>
  <si>
    <t>417</t>
  </si>
  <si>
    <t>23.3</t>
  </si>
  <si>
    <t>181</t>
  </si>
  <si>
    <t>82</t>
  </si>
  <si>
    <t>-67</t>
  </si>
  <si>
    <t>140</t>
  </si>
  <si>
    <t>-56.4</t>
  </si>
  <si>
    <t>13.75</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</si>
  <si>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</si>
  <si>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</si>
  <si>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</si>
  <si>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</si>
  <si>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</si>
  <si>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</si>
  <si>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</si>
  <si>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</si>
  <si>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</si>
  <si>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</si>
  <si>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</si>
  <si>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</si>
  <si>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</si>
  <si>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</si>
  <si>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</si>
  <si>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</si>
  <si>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</si>
  <si>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</si>
  <si>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</si>
  <si>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</si>
  <si>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</si>
  <si>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</si>
  <si>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</si>
  <si>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</si>
  <si>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</si>
  <si>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</si>
  <si>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</si>
  <si>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</si>
  <si>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</si>
  <si>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</si>
  <si>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</si>
  <si>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</si>
  <si>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</si>
  <si>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</si>
  <si>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</si>
  <si>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</si>
  <si>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</si>
  <si>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</si>
  <si>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</si>
  <si>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</si>
  <si>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Balance Sheet</t>
  </si>
  <si>
    <t xml:space="preserve">    Bank Overdrafts And Short-Term Borrowings From Financial Institutions</t>
  </si>
  <si>
    <t xml:space="preserve">    Short-Term Borrowings</t>
  </si>
  <si>
    <t xml:space="preserve">    Current Portion Of Long-Term Debts</t>
  </si>
  <si>
    <t xml:space="preserve">    Non-Current Portion Of Long-Term Debts</t>
  </si>
  <si>
    <t>Short-Term Debt</t>
  </si>
  <si>
    <t>Long-Term Debt</t>
  </si>
  <si>
    <t>Total Debt</t>
  </si>
  <si>
    <t>P&amp;L</t>
  </si>
  <si>
    <t xml:space="preserve">    Management And Directors' Remuneration</t>
  </si>
  <si>
    <t xml:space="preserve"> Other Expenses (Edited)</t>
  </si>
  <si>
    <t>Cashflow</t>
  </si>
  <si>
    <t>Years Active</t>
  </si>
  <si>
    <t>Latest Year</t>
  </si>
  <si>
    <t>Asset</t>
  </si>
  <si>
    <t xml:space="preserve">    Cash And Cash Equivalents</t>
  </si>
  <si>
    <t>Q1</t>
  </si>
  <si>
    <t>Q2</t>
  </si>
  <si>
    <t>Q3</t>
  </si>
  <si>
    <t>Yearly</t>
  </si>
  <si>
    <t>%Common Size</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</si>
  <si>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</si>
  <si>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</si>
  <si>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</si>
  <si>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</si>
  <si>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</si>
  <si>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</si>
  <si>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</si>
  <si>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</si>
  <si>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Liabilities</t>
  </si>
  <si>
    <t xml:space="preserve">    Trade And Other Payables - Current</t>
  </si>
  <si>
    <t xml:space="preserve">    Total Current Liabilities</t>
  </si>
  <si>
    <t>D/E Ratio</t>
  </si>
  <si>
    <t xml:space="preserve">    Total Non-Current Liabilities</t>
  </si>
  <si>
    <t xml:space="preserve">    Total Liabilities</t>
  </si>
  <si>
    <t>Equity</t>
  </si>
  <si>
    <t xml:space="preserve">      Retained Earnings (Deficits) - Unappropriated</t>
  </si>
  <si>
    <t xml:space="preserve">    Equity Attributable To Owners Of The Parent</t>
  </si>
  <si>
    <t>REVENUE STRUCTURE</t>
  </si>
  <si>
    <t xml:space="preserve">    Revenue From Operations</t>
  </si>
  <si>
    <t>Q4</t>
  </si>
  <si>
    <t>%YOY Growth</t>
  </si>
  <si>
    <t xml:space="preserve">    Other Income</t>
  </si>
  <si>
    <t xml:space="preserve">    Interest And Dividend Income</t>
  </si>
  <si>
    <t xml:space="preserve">    Share Of Profit (Loss) From Investments Accounted For Using The Equity Method</t>
  </si>
  <si>
    <t xml:space="preserve">    Other Gains (Losses)</t>
  </si>
  <si>
    <t xml:space="preserve">    Total Revenue</t>
  </si>
  <si>
    <t>COGS BREAKDOWN</t>
  </si>
  <si>
    <t xml:space="preserve">    Costs</t>
  </si>
  <si>
    <t>Gross Profit</t>
  </si>
  <si>
    <t>%GPM</t>
  </si>
  <si>
    <t>SG&amp;A</t>
  </si>
  <si>
    <t xml:space="preserve">      Selling Expenses</t>
  </si>
  <si>
    <t xml:space="preserve">      Administrative Expenses</t>
  </si>
  <si>
    <t xml:space="preserve">    Selling And Administrative Expenses</t>
  </si>
  <si>
    <t>EBIT</t>
  </si>
  <si>
    <t>%EBIT</t>
  </si>
  <si>
    <t>EBITDA</t>
  </si>
  <si>
    <t>%EBITDA</t>
  </si>
  <si>
    <t xml:space="preserve">    Finance Costs</t>
  </si>
  <si>
    <t>EBT</t>
  </si>
  <si>
    <t>%EBT</t>
  </si>
  <si>
    <t xml:space="preserve">    Income Tax Expense</t>
  </si>
  <si>
    <t>%Tax Rate</t>
  </si>
  <si>
    <t xml:space="preserve">      Net Profit (Loss) Attributable To : Owners Of The Parent</t>
  </si>
  <si>
    <t>%NPM</t>
  </si>
  <si>
    <t>Operating Activities</t>
  </si>
  <si>
    <t xml:space="preserve">    Depreciation And Amortisation</t>
  </si>
  <si>
    <t xml:space="preserve">    Net Cash From (Used In) Operating Activities</t>
  </si>
  <si>
    <t>CFO/Net Profit</t>
  </si>
  <si>
    <t>Free Cash Flow</t>
  </si>
  <si>
    <t>Investing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</si>
  <si>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</si>
  <si>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</si>
  <si>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</si>
  <si>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</si>
  <si>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Financial Ratio</t>
  </si>
  <si>
    <t>Profitability Ratio</t>
  </si>
  <si>
    <t>ROA</t>
  </si>
  <si>
    <t>ROIC</t>
  </si>
  <si>
    <t>ROE</t>
  </si>
  <si>
    <t>Liquidity Ratio</t>
  </si>
  <si>
    <t>Current Ratio</t>
  </si>
  <si>
    <t>Quick Ratio</t>
  </si>
  <si>
    <t>Leverage Ratio</t>
  </si>
  <si>
    <t>Debt to Equity</t>
  </si>
  <si>
    <t>Debt to Net Profit</t>
  </si>
  <si>
    <t>Efficiency Ratio</t>
  </si>
  <si>
    <t>ระยะเวลาเก็บหนี้เฉลี่ย</t>
  </si>
  <si>
    <t>ระยะเวลาขายสินค้าเฉลี่ย</t>
  </si>
  <si>
    <t>ระยะเวลาชำระหนี้เฉลี่ย</t>
  </si>
  <si>
    <t>Cash Cycle</t>
  </si>
  <si>
    <t>Market Ratio</t>
  </si>
  <si>
    <t>Common Shares</t>
  </si>
  <si>
    <t>Book Value / Share</t>
  </si>
  <si>
    <t>EPS Growth</t>
  </si>
  <si>
    <t>Dividend per Share</t>
  </si>
  <si>
    <t>Dividend Yield</t>
  </si>
  <si>
    <t>Dividend Payout Ratio</t>
  </si>
  <si>
    <t>Market Cap</t>
  </si>
  <si>
    <t>EV/EBITDA</t>
  </si>
  <si>
    <t>P/S</t>
  </si>
  <si>
    <t>Max Price</t>
  </si>
  <si>
    <t>Min Price</t>
  </si>
  <si>
    <t>Price</t>
  </si>
  <si>
    <t>Valuation</t>
  </si>
  <si>
    <t>PEG Ratio</t>
  </si>
  <si>
    <t>CONSENSUS</t>
  </si>
  <si>
    <t>P/BV MOS</t>
  </si>
  <si>
    <t>P/E MOS</t>
  </si>
  <si>
    <t>EV/EBITDA MOS</t>
  </si>
  <si>
    <t>P/S MOS</t>
  </si>
  <si>
    <t>CONSENSUS MOS</t>
  </si>
  <si>
    <t>AVERAGE MOS</t>
  </si>
  <si>
    <t>Backtesting</t>
  </si>
  <si>
    <t>DPS Consecutive</t>
  </si>
  <si>
    <t>Total Return</t>
  </si>
  <si>
    <t>%Total Return</t>
  </si>
  <si>
    <t>CAGR</t>
  </si>
  <si>
    <t xml:space="preserve">    Current Portion Of Trade And Loan Receivables - Net</t>
  </si>
  <si>
    <t xml:space="preserve">    Non-Current Portion Of Trade And Loan Receivables - Net</t>
  </si>
  <si>
    <t>Total Loan Receivables</t>
  </si>
  <si>
    <t>Investment</t>
  </si>
  <si>
    <t xml:space="preserve">      Interest Income</t>
  </si>
  <si>
    <t xml:space="preserve">      Fees And Service Income</t>
  </si>
  <si>
    <t>Gross Profit | Interest Margin</t>
  </si>
  <si>
    <t xml:space="preserve">    (Reversal Of) Expected Credit Losses</t>
  </si>
  <si>
    <t xml:space="preserve">    (Reversal Of) Loss On Impairment</t>
  </si>
  <si>
    <t>Stock</t>
  </si>
  <si>
    <t>Q2/2021</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</si>
  <si>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</si>
  <si>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</si>
  <si>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</si>
  <si>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</si>
  <si>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</si>
  <si>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</si>
  <si>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</si>
  <si>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</si>
  <si>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</si>
  <si>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</si>
  <si>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</si>
  <si>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</si>
  <si>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</si>
  <si>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</si>
  <si>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</si>
  <si>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</si>
  <si>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</si>
  <si>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</si>
  <si>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</si>
  <si>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</si>
  <si>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</si>
  <si>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</si>
  <si>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</si>
  <si>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</si>
  <si>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</si>
  <si>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</si>
  <si>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</si>
  <si>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</si>
  <si>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</si>
  <si>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</si>
  <si>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</si>
  <si>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</si>
  <si>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</si>
  <si>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</si>
  <si>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</si>
  <si>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</si>
  <si>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</si>
  <si>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</si>
  <si>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</si>
  <si>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</si>
  <si>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</si>
  <si>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</si>
  <si>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</si>
  <si>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</si>
  <si>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</si>
  <si>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</si>
  <si>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</si>
  <si>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</si>
  <si>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</si>
  <si>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</si>
  <si>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</si>
  <si>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</si>
  <si>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</si>
  <si>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</si>
  <si>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</si>
  <si>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</si>
  <si>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</si>
  <si>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</si>
  <si>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</si>
  <si>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</si>
  <si>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</si>
  <si>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</si>
  <si>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</si>
  <si>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</si>
  <si>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</si>
  <si>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</si>
  <si>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</si>
  <si>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</si>
  <si>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</si>
  <si>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</si>
  <si>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</si>
  <si>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</si>
  <si>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</si>
  <si>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</si>
  <si>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</si>
  <si>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</si>
  <si>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</si>
  <si>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</si>
  <si>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</si>
  <si>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</si>
  <si>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</si>
  <si>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</si>
  <si>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</si>
  <si>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</si>
  <si>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</si>
  <si>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</si>
  <si>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</si>
  <si>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</si>
  <si>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</si>
  <si>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</si>
  <si>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</si>
  <si>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</si>
  <si>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</si>
  <si>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</si>
  <si>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</si>
  <si>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</si>
  <si>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</si>
  <si>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</si>
  <si>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</si>
  <si>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</si>
  <si>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</si>
  <si>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</si>
  <si>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</si>
  <si>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</si>
  <si>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</si>
  <si>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</si>
  <si>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</si>
  <si>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</si>
  <si>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</si>
  <si>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</si>
  <si>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</si>
  <si>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</si>
  <si>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</si>
  <si>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</si>
  <si>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</si>
  <si>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</si>
  <si>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</si>
  <si>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</si>
  <si>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</si>
  <si>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</si>
  <si>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</si>
  <si>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</si>
  <si>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Financial Statement (Full Version):</t>
  </si>
  <si>
    <t>30/06/21</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</si>
  <si>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</si>
  <si>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</si>
  <si>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</si>
  <si>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</si>
  <si>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</si>
  <si>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</si>
  <si>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</si>
  <si>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</si>
  <si>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</si>
  <si>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</si>
  <si>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</si>
  <si>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</si>
  <si>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</si>
  <si>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</si>
  <si>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</si>
  <si>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</si>
  <si>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</si>
  <si>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</si>
  <si>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</si>
  <si>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</si>
  <si>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</si>
  <si>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</si>
  <si>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</si>
  <si>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</si>
  <si>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</si>
  <si>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</si>
  <si>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</si>
  <si>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</si>
  <si>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</si>
  <si>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</si>
  <si>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</si>
  <si>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</si>
  <si>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</si>
  <si>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</si>
  <si>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</si>
  <si>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</si>
  <si>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</si>
  <si>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</si>
  <si>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</si>
  <si>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</si>
  <si>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</si>
  <si>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</si>
  <si>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</si>
  <si>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</si>
  <si>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</si>
  <si>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</si>
  <si>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</si>
  <si>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</si>
  <si>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</si>
  <si>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</si>
  <si>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</si>
  <si>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</si>
  <si>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</si>
  <si>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</si>
  <si>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</si>
  <si>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</si>
  <si>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</si>
  <si>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</si>
  <si>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</si>
  <si>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</si>
  <si>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</si>
  <si>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</si>
  <si>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</si>
  <si>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</si>
  <si>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</si>
  <si>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</si>
  <si>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</si>
  <si>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</si>
  <si>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</si>
  <si>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</si>
  <si>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</si>
  <si>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</si>
  <si>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</si>
  <si>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</si>
  <si>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</si>
  <si>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</si>
  <si>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</si>
  <si>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</si>
  <si>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</si>
  <si>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</si>
  <si>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</si>
  <si>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</si>
  <si>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</si>
  <si>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</si>
  <si>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</si>
  <si>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</si>
  <si>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</si>
  <si>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</si>
  <si>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</si>
  <si>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</si>
  <si>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</si>
  <si>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</si>
  <si>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</si>
  <si>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</si>
  <si>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</si>
  <si>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</si>
  <si>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</si>
  <si>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</si>
  <si>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</si>
  <si>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</si>
  <si>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</si>
  <si>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</si>
  <si>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</si>
  <si>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</si>
  <si>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</si>
  <si>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</si>
  <si>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</si>
  <si>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</si>
  <si>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</si>
  <si>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</si>
  <si>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</si>
  <si>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</si>
  <si>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</si>
  <si>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</si>
  <si>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</si>
  <si>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</si>
  <si>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</si>
  <si>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</si>
  <si>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</si>
  <si>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</si>
  <si>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</si>
  <si>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</si>
  <si>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</si>
  <si>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</si>
  <si>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</si>
  <si>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</si>
  <si>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</si>
  <si>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</si>
  <si>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</si>
  <si>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</si>
  <si>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</si>
  <si>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</si>
  <si>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</si>
  <si>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</si>
  <si>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</si>
  <si>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</si>
  <si>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</si>
  <si>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</si>
  <si>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</si>
  <si>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</si>
  <si>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</si>
  <si>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</si>
  <si>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</si>
  <si>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</si>
  <si>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</si>
  <si>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</si>
  <si>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</si>
  <si>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</si>
  <si>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</si>
  <si>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</si>
  <si>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</si>
  <si>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</si>
  <si>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</si>
  <si>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</si>
  <si>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</si>
  <si>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</si>
  <si>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</si>
  <si>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</si>
  <si>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</si>
  <si>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Short-Term Borrowings - Other Parties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</si>
  <si>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</si>
  <si>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</si>
  <si>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</si>
  <si>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</si>
  <si>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</si>
  <si>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</si>
  <si>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</si>
  <si>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</si>
  <si>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</si>
  <si>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</si>
  <si>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</si>
  <si>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</si>
  <si>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</si>
  <si>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</si>
  <si>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</si>
  <si>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</si>
  <si>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</si>
  <si>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</si>
  <si>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</si>
  <si>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</si>
  <si>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</si>
  <si>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</si>
  <si>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</si>
  <si>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</si>
  <si>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</si>
  <si>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</si>
  <si>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</si>
  <si>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</si>
  <si>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</si>
  <si>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</si>
  <si>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</si>
  <si>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</si>
  <si>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</si>
  <si>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</si>
  <si>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</si>
  <si>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</si>
  <si>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</si>
  <si>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</si>
  <si>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</si>
  <si>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</si>
  <si>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</si>
  <si>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</si>
  <si>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</si>
  <si>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</si>
  <si>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</si>
  <si>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</si>
  <si>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</si>
  <si>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</si>
  <si>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</si>
  <si>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</si>
  <si>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3.87</t>
  </si>
  <si>
    <t>3.11</t>
  </si>
  <si>
    <t>2.64</t>
  </si>
  <si>
    <t>1.85</t>
  </si>
  <si>
    <t>4.86</t>
  </si>
  <si>
    <t>2.46</t>
  </si>
  <si>
    <t>BBIK</t>
  </si>
  <si>
    <t>BE8</t>
  </si>
  <si>
    <t>BEYOND</t>
  </si>
  <si>
    <t>4.38</t>
  </si>
  <si>
    <t>5.62</t>
  </si>
  <si>
    <t>BRI</t>
  </si>
  <si>
    <t>3.69</t>
  </si>
  <si>
    <t>2.67</t>
  </si>
  <si>
    <t>CPANEL</t>
  </si>
  <si>
    <t>3.49</t>
  </si>
  <si>
    <t>2.01</t>
  </si>
  <si>
    <t>CV</t>
  </si>
  <si>
    <t>4.90</t>
  </si>
  <si>
    <t>DPAINT</t>
  </si>
  <si>
    <t>6.76</t>
  </si>
  <si>
    <t>1.88</t>
  </si>
  <si>
    <t>4.30</t>
  </si>
  <si>
    <t>2.57</t>
  </si>
  <si>
    <t>2.17</t>
  </si>
  <si>
    <t>5.24</t>
  </si>
  <si>
    <t>2.97</t>
  </si>
  <si>
    <t>GLORY</t>
  </si>
  <si>
    <t>3.06</t>
  </si>
  <si>
    <t>HENG</t>
  </si>
  <si>
    <t>HL</t>
  </si>
  <si>
    <t>1.59</t>
  </si>
  <si>
    <t>2.28</t>
  </si>
  <si>
    <t>3.34</t>
  </si>
  <si>
    <t>4.32</t>
  </si>
  <si>
    <t>JP</t>
  </si>
  <si>
    <t>3.59</t>
  </si>
  <si>
    <t>2.91</t>
  </si>
  <si>
    <t>3.22</t>
  </si>
  <si>
    <t>2.54</t>
  </si>
  <si>
    <t>3.67</t>
  </si>
  <si>
    <t>8.06</t>
  </si>
  <si>
    <t>6.08</t>
  </si>
  <si>
    <t>6.90</t>
  </si>
  <si>
    <t>3.95</t>
  </si>
  <si>
    <t>MST</t>
  </si>
  <si>
    <t>4.34</t>
  </si>
  <si>
    <t>ONEE</t>
  </si>
  <si>
    <t>5.61</t>
  </si>
  <si>
    <t>8.00</t>
  </si>
  <si>
    <t>3.51</t>
  </si>
  <si>
    <t>PIN</t>
  </si>
  <si>
    <t>25.67</t>
  </si>
  <si>
    <t>PSG</t>
  </si>
  <si>
    <t>4.19</t>
  </si>
  <si>
    <t>3.97</t>
  </si>
  <si>
    <t>3.76</t>
  </si>
  <si>
    <t>3.47</t>
  </si>
  <si>
    <t>6.81</t>
  </si>
  <si>
    <t>5.18</t>
  </si>
  <si>
    <t>5.88</t>
  </si>
  <si>
    <t>2.90</t>
  </si>
  <si>
    <t>6.00</t>
  </si>
  <si>
    <t>SVT</t>
  </si>
  <si>
    <t>7.98</t>
  </si>
  <si>
    <t>5.54</t>
  </si>
  <si>
    <t>TFM</t>
  </si>
  <si>
    <t>4.29</t>
  </si>
  <si>
    <t>TIPH</t>
  </si>
  <si>
    <t>5.43</t>
  </si>
  <si>
    <t>2.89</t>
  </si>
  <si>
    <t>TRV</t>
  </si>
  <si>
    <t>4.07</t>
  </si>
  <si>
    <t>UBE</t>
  </si>
  <si>
    <t>WFX</t>
  </si>
  <si>
    <t>4.77</t>
  </si>
  <si>
    <t>7.63</t>
  </si>
  <si>
    <t>0.00</t>
  </si>
  <si>
    <t>6.18</t>
  </si>
  <si>
    <t>8.65</t>
  </si>
  <si>
    <t>2.21</t>
  </si>
  <si>
    <t>4.09</t>
  </si>
  <si>
    <t>4.75</t>
  </si>
  <si>
    <t>4.48</t>
  </si>
  <si>
    <t>7.18</t>
  </si>
  <si>
    <t>6.15</t>
  </si>
  <si>
    <t>8.60</t>
  </si>
  <si>
    <t>8.84</t>
  </si>
  <si>
    <t>3.12</t>
  </si>
  <si>
    <t>2.43</t>
  </si>
  <si>
    <t>4.46</t>
  </si>
  <si>
    <t>1.52</t>
  </si>
  <si>
    <t>8.51</t>
  </si>
  <si>
    <t>4.65</t>
  </si>
  <si>
    <t>4.33</t>
  </si>
  <si>
    <t>ALPHAX</t>
  </si>
  <si>
    <t>i | 2</t>
  </si>
  <si>
    <t>3.75</t>
  </si>
  <si>
    <t>5.41</t>
  </si>
  <si>
    <t>3.14</t>
  </si>
  <si>
    <t>7.79</t>
  </si>
  <si>
    <t>4.74</t>
  </si>
  <si>
    <t>6.56</t>
  </si>
  <si>
    <t>3.29</t>
  </si>
  <si>
    <t>5.98</t>
  </si>
  <si>
    <t>16.72</t>
  </si>
  <si>
    <t>6.39</t>
  </si>
  <si>
    <t>4.66</t>
  </si>
  <si>
    <t>10.52</t>
  </si>
  <si>
    <t>11.43</t>
  </si>
  <si>
    <t>4.14</t>
  </si>
  <si>
    <t>5.51</t>
  </si>
  <si>
    <t>13.34</t>
  </si>
  <si>
    <t>1.68</t>
  </si>
  <si>
    <t>6.47</t>
  </si>
  <si>
    <t>19.09</t>
  </si>
  <si>
    <t>3.44</t>
  </si>
  <si>
    <t>5.19</t>
  </si>
  <si>
    <t>20.60</t>
  </si>
  <si>
    <t>11.55</t>
  </si>
  <si>
    <t>3.23</t>
  </si>
  <si>
    <t>8.19</t>
  </si>
  <si>
    <t>5.08</t>
  </si>
  <si>
    <t>6.58</t>
  </si>
  <si>
    <t>21.37</t>
  </si>
  <si>
    <t>2.37</t>
  </si>
  <si>
    <t>3.32</t>
  </si>
  <si>
    <t>3.58</t>
  </si>
  <si>
    <t>5.23</t>
  </si>
  <si>
    <t>4.94</t>
  </si>
  <si>
    <t>5.14</t>
  </si>
  <si>
    <t>12.52</t>
  </si>
  <si>
    <t>12.56</t>
  </si>
  <si>
    <t>5.57</t>
  </si>
  <si>
    <t>6.64</t>
  </si>
  <si>
    <t>4.28</t>
  </si>
  <si>
    <t>19.00</t>
  </si>
  <si>
    <t>3.77</t>
  </si>
  <si>
    <t>2.76</t>
  </si>
  <si>
    <t>2.35</t>
  </si>
  <si>
    <t>14.77</t>
  </si>
  <si>
    <t>12.11</t>
  </si>
  <si>
    <t>2.70</t>
  </si>
  <si>
    <t>7.99</t>
  </si>
  <si>
    <t>5.36</t>
  </si>
  <si>
    <t>4.39</t>
  </si>
  <si>
    <t>6.68</t>
  </si>
  <si>
    <t>11.88</t>
  </si>
  <si>
    <t>8.81</t>
  </si>
  <si>
    <t>7.34</t>
  </si>
  <si>
    <t>4.85</t>
  </si>
  <si>
    <t>8.46</t>
  </si>
  <si>
    <t>8.48</t>
  </si>
  <si>
    <t>4.63</t>
  </si>
  <si>
    <t>14.43</t>
  </si>
  <si>
    <t>10.61</t>
  </si>
  <si>
    <t>8.33</t>
  </si>
  <si>
    <t>206.98</t>
  </si>
  <si>
    <t>4.25</t>
  </si>
  <si>
    <t>6.26</t>
  </si>
  <si>
    <t>7.13</t>
  </si>
  <si>
    <t>4.96</t>
  </si>
  <si>
    <t>6.21</t>
  </si>
  <si>
    <t>6.62</t>
  </si>
  <si>
    <t>4.78</t>
  </si>
  <si>
    <t>6.03</t>
  </si>
  <si>
    <t>3.02</t>
  </si>
  <si>
    <t>KWI</t>
  </si>
  <si>
    <t>3.64</t>
  </si>
  <si>
    <t>6.19</t>
  </si>
  <si>
    <t>6.57</t>
  </si>
  <si>
    <t>7.42</t>
  </si>
  <si>
    <t>5.68</t>
  </si>
  <si>
    <t>7.61</t>
  </si>
  <si>
    <t>28.11</t>
  </si>
  <si>
    <t>8.32</t>
  </si>
  <si>
    <t>16.60</t>
  </si>
  <si>
    <t>6.85</t>
  </si>
  <si>
    <t>5.69</t>
  </si>
  <si>
    <t>5.07</t>
  </si>
  <si>
    <t>5.16</t>
  </si>
  <si>
    <t>2.84</t>
  </si>
  <si>
    <t>6.29</t>
  </si>
  <si>
    <t>11.11</t>
  </si>
  <si>
    <t>11.80</t>
  </si>
  <si>
    <t>13.76</t>
  </si>
  <si>
    <t>10.69</t>
  </si>
  <si>
    <t>2.27</t>
  </si>
  <si>
    <t>2.96</t>
  </si>
  <si>
    <t>NV</t>
  </si>
  <si>
    <t>XD</t>
  </si>
  <si>
    <t>4.27</t>
  </si>
  <si>
    <t>5.20</t>
  </si>
  <si>
    <t>8.10</t>
  </si>
  <si>
    <t>8.04</t>
  </si>
  <si>
    <t>3.57</t>
  </si>
  <si>
    <t>2.95</t>
  </si>
  <si>
    <t>6.22</t>
  </si>
  <si>
    <t>0.49</t>
  </si>
  <si>
    <t>20.67</t>
  </si>
  <si>
    <t>5.38</t>
  </si>
  <si>
    <t>3.04</t>
  </si>
  <si>
    <t>140.00</t>
  </si>
  <si>
    <t>6.96</t>
  </si>
  <si>
    <t>3.03</t>
  </si>
  <si>
    <t>8.20</t>
  </si>
  <si>
    <t>8.14</t>
  </si>
  <si>
    <t>7.25</t>
  </si>
  <si>
    <t>6.06</t>
  </si>
  <si>
    <t>10.68</t>
  </si>
  <si>
    <t>1.76</t>
  </si>
  <si>
    <t>3.94</t>
  </si>
  <si>
    <t>8.87</t>
  </si>
  <si>
    <t>15.49</t>
  </si>
  <si>
    <t>17.33</t>
  </si>
  <si>
    <t>7.08</t>
  </si>
  <si>
    <t>6.24</t>
  </si>
  <si>
    <t>1.77</t>
  </si>
  <si>
    <t>10.33</t>
  </si>
  <si>
    <t>6.35</t>
  </si>
  <si>
    <t>3.18</t>
  </si>
  <si>
    <t>3.48</t>
  </si>
  <si>
    <t>6.23</t>
  </si>
  <si>
    <t>8.01</t>
  </si>
  <si>
    <t>8.59</t>
  </si>
  <si>
    <t>9.27</t>
  </si>
  <si>
    <t>8.96</t>
  </si>
  <si>
    <t>3.83</t>
  </si>
  <si>
    <t>7.28</t>
  </si>
  <si>
    <t>6.50</t>
  </si>
  <si>
    <t>8.79</t>
  </si>
  <si>
    <t>7.36</t>
  </si>
  <si>
    <t>5.37</t>
  </si>
  <si>
    <t>TKC</t>
  </si>
  <si>
    <t>5.33</t>
  </si>
  <si>
    <t>7.26</t>
  </si>
  <si>
    <t>2.26</t>
  </si>
  <si>
    <t>6.46</t>
  </si>
  <si>
    <t>12.18</t>
  </si>
  <si>
    <t>7.39</t>
  </si>
  <si>
    <t>12.50</t>
  </si>
  <si>
    <t>5.35</t>
  </si>
  <si>
    <t>12.71</t>
  </si>
  <si>
    <t>7.94</t>
  </si>
  <si>
    <t>4.60</t>
  </si>
  <si>
    <t>3.56</t>
  </si>
  <si>
    <t>4.59</t>
  </si>
  <si>
    <t>2.98</t>
  </si>
  <si>
    <t>6.28</t>
  </si>
  <si>
    <t>13.37</t>
  </si>
  <si>
    <t>16.87</t>
  </si>
  <si>
    <t>Q3/2021</t>
  </si>
  <si>
    <t xml:space="preserve">      Advance Payment For Purchases Of Assets</t>
  </si>
  <si>
    <t xml:space="preserve">      Share-Based Payment Transactions</t>
  </si>
  <si>
    <t>30/09/21</t>
  </si>
  <si>
    <t>* This information was prepared and directly disseminated by the listed company.</t>
  </si>
  <si>
    <t xml:space="preserve">      Cost Of Rendering Services</t>
  </si>
  <si>
    <t xml:space="preserve">    Payments For Changes In Interest In Subsidiaries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</si>
</sst>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0,;\-#,##0,"/>
    <numFmt numFmtId="166" formatCode="0.0%"/>
    <numFmt numFmtId="167" formatCode="_(* #,##0_);_(* \(#,##0\);_(* &quot;-&quot;??_);_(@_)"/>
  </numFmts>
  <fonts count="17" x14ac:knownFonts="1">
    <font>
      <sz val="11"/>
      <color theme="1"/>
      <name val="Century Gothic"/>
    </font>
    <font>
      <sz val="11"/>
      <color theme="1"/>
      <name val="Calibri"/>
    </font>
    <font>
      <b/>
      <sz val="11"/>
      <color theme="0"/>
      <name val="Century Gothic"/>
    </font>
    <font>
      <sz val="11"/>
      <color rgb="FF000000"/>
      <name val="Century Gothic"/>
    </font>
    <font>
      <b/>
      <sz val="11"/>
      <color rgb="FF000000"/>
      <name val="Century Gothic"/>
    </font>
    <font>
      <sz val="11"/>
      <color rgb="FFFF0000"/>
      <name val="Century Gothic"/>
    </font>
    <font>
      <sz val="11"/>
      <color theme="0"/>
      <name val="Century Gothic"/>
    </font>
    <font>
      <b/>
      <sz val="12"/>
      <color theme="1"/>
      <name val="Century Gothic"/>
    </font>
    <font>
      <b/>
      <sz val="11"/>
      <color rgb="FFFFFFFF"/>
      <name val="Century Gothic"/>
    </font>
    <font>
      <sz val="11"/>
      <name val="Century Gothic"/>
    </font>
    <font>
      <b/>
      <sz val="11"/>
      <color rgb="FF00B050"/>
      <name val="Century Gothic"/>
    </font>
    <font>
      <b/>
      <sz val="11"/>
      <color theme="1"/>
      <name val="Century Gothic"/>
    </font>
    <font>
      <sz val="11"/>
      <color rgb="FF00B050"/>
      <name val="Century Gothic"/>
    </font>
    <font>
      <b/>
      <sz val="11"/>
      <color rgb="FFFF0000"/>
      <name val="Century Gothic"/>
    </font>
    <font>
      <sz val="11"/>
      <color theme="1"/>
      <name val="Century Gothic"/>
    </font>
    <font>
      <b/>
      <sz val="11"/>
      <color rgb="FFFF0000"/>
      <name val="Century Gothic"/>
      <family val="2"/>
    </font>
    <font>
      <b/>
      <sz val="11"/>
      <color rgb="FF000000"/>
      <name val="Century Gothic"/>
      <family val="2"/>
    </font>
  </fonts>
  <fills count="11">
    <fill>
      <patternFill patternType="none"/>
    </fill>
    <fill>
      <patternFill patternType="gray125"/>
    </fill>
    <fill>
      <patternFill patternType="solid">
        <fgColor rgb="FF0070C0"/>
        <bgColor rgb="FF0070C0"/>
      </patternFill>
    </fill>
    <fill>
      <patternFill patternType="solid">
        <fgColor rgb="FF92D050"/>
        <bgColor rgb="FF92D050"/>
      </patternFill>
    </fill>
    <fill>
      <patternFill patternType="solid">
        <fgColor rgb="FFFFFF00"/>
        <bgColor rgb="FFFFFF0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D6E3BC"/>
        <bgColor rgb="FFD6E3BC"/>
      </patternFill>
    </fill>
    <fill>
      <patternFill patternType="solid">
        <fgColor theme="1"/>
        <bgColor theme="1"/>
      </patternFill>
    </fill>
  </fills>
  <borders count="2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2">
    <xf numFmtId="0" fontId="0" fillId="0" borderId="0"/>
    <xf numFmtId="9" fontId="14" fillId="0" borderId="0" applyFont="0" applyFill="0" applyBorder="0" applyAlignment="0" applyProtection="0"/>
  </cellStyleXfs>
  <cellXfs count="178">
    <xf numFmtId="0" fontId="0" fillId="0" borderId="0" xfId="0" applyFont="1" applyAlignment="1"/>
    <xf numFmtId="0" fontId="0" fillId="0" borderId="0" xfId="0" applyFont="1"/>
    <xf numFmtId="0" fontId="1" fillId="0" borderId="0" xfId="0" applyFont="1"/>
    <xf numFmtId="0" fontId="0" fillId="0" borderId="0" xfId="0" applyFont="1"/>
    <xf numFmtId="0" fontId="2" fillId="2" borderId="1" xfId="0" applyFont="1" applyFill="1" applyBorder="1"/>
    <xf numFmtId="0" fontId="3" fillId="0" borderId="0" xfId="0" applyFont="1"/>
    <xf numFmtId="0" fontId="4" fillId="0" borderId="0" xfId="0" applyFont="1"/>
    <xf numFmtId="0" fontId="5" fillId="0" borderId="0" xfId="0" applyFont="1"/>
    <xf numFmtId="164" fontId="0" fillId="0" borderId="0" xfId="0" applyNumberFormat="1" applyFont="1"/>
    <xf numFmtId="0" fontId="0" fillId="3" borderId="1" xfId="0" applyFont="1" applyFill="1" applyBorder="1"/>
    <xf numFmtId="164" fontId="0" fillId="3" borderId="1" xfId="0" applyNumberFormat="1" applyFont="1" applyFill="1" applyBorder="1"/>
    <xf numFmtId="0" fontId="3" fillId="4" borderId="1" xfId="0" applyFont="1" applyFill="1" applyBorder="1"/>
    <xf numFmtId="164" fontId="3" fillId="0" borderId="0" xfId="0" applyNumberFormat="1" applyFont="1"/>
    <xf numFmtId="0" fontId="6" fillId="2" borderId="1" xfId="0" applyFont="1" applyFill="1" applyBorder="1"/>
    <xf numFmtId="0" fontId="4" fillId="4" borderId="2" xfId="0" applyFont="1" applyFill="1" applyBorder="1" applyAlignment="1">
      <alignment horizontal="center"/>
    </xf>
    <xf numFmtId="0" fontId="3" fillId="0" borderId="0" xfId="0" applyFont="1" applyAlignment="1">
      <alignment horizontal="center"/>
    </xf>
    <xf numFmtId="0" fontId="4" fillId="0" borderId="0" xfId="0" applyFont="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3" fillId="0" borderId="5" xfId="0" applyFont="1" applyBorder="1"/>
    <xf numFmtId="0" fontId="8" fillId="2" borderId="1" xfId="0" applyFont="1" applyFill="1" applyBorder="1" applyAlignment="1">
      <alignment horizontal="center"/>
    </xf>
    <xf numFmtId="10" fontId="10" fillId="0" borderId="0" xfId="0" applyNumberFormat="1" applyFont="1"/>
    <xf numFmtId="0" fontId="8" fillId="5" borderId="1" xfId="0" applyFont="1" applyFill="1" applyBorder="1" applyAlignment="1">
      <alignment horizontal="center"/>
    </xf>
    <xf numFmtId="165" fontId="11" fillId="0" borderId="8" xfId="0" applyNumberFormat="1" applyFont="1" applyBorder="1"/>
    <xf numFmtId="165" fontId="11" fillId="0" borderId="8" xfId="0" applyNumberFormat="1" applyFont="1" applyBorder="1" applyAlignment="1">
      <alignment horizontal="right"/>
    </xf>
    <xf numFmtId="0" fontId="4" fillId="0" borderId="0" xfId="0" applyFont="1" applyAlignment="1">
      <alignment horizontal="left"/>
    </xf>
    <xf numFmtId="166" fontId="11" fillId="0" borderId="9" xfId="0" applyNumberFormat="1" applyFont="1" applyBorder="1"/>
    <xf numFmtId="166" fontId="4" fillId="0" borderId="0" xfId="0" applyNumberFormat="1" applyFont="1" applyAlignment="1">
      <alignment horizontal="left"/>
    </xf>
    <xf numFmtId="0" fontId="3" fillId="0" borderId="2" xfId="0" applyFont="1" applyBorder="1"/>
    <xf numFmtId="0" fontId="8" fillId="6" borderId="1" xfId="0" applyFont="1" applyFill="1" applyBorder="1" applyAlignment="1">
      <alignment horizontal="center"/>
    </xf>
    <xf numFmtId="0" fontId="8" fillId="7" borderId="1" xfId="0" applyFont="1" applyFill="1" applyBorder="1" applyAlignment="1">
      <alignment horizontal="center"/>
    </xf>
    <xf numFmtId="164" fontId="8" fillId="7" borderId="1" xfId="0" applyNumberFormat="1" applyFont="1" applyFill="1" applyBorder="1" applyAlignment="1">
      <alignment horizontal="center"/>
    </xf>
    <xf numFmtId="166" fontId="0" fillId="0" borderId="0" xfId="0" applyNumberFormat="1" applyFont="1"/>
    <xf numFmtId="164" fontId="11" fillId="0" borderId="9" xfId="0" applyNumberFormat="1" applyFont="1" applyBorder="1"/>
    <xf numFmtId="0" fontId="8" fillId="8" borderId="1" xfId="0" applyFont="1" applyFill="1" applyBorder="1" applyAlignment="1">
      <alignment horizontal="center"/>
    </xf>
    <xf numFmtId="0" fontId="11" fillId="9" borderId="1" xfId="0" applyFont="1" applyFill="1" applyBorder="1" applyAlignment="1">
      <alignment horizontal="center"/>
    </xf>
    <xf numFmtId="0" fontId="10" fillId="0" borderId="0" xfId="0" applyFont="1"/>
    <xf numFmtId="166" fontId="10" fillId="0" borderId="0" xfId="0" applyNumberFormat="1" applyFont="1"/>
    <xf numFmtId="165" fontId="3" fillId="0" borderId="0" xfId="0" applyNumberFormat="1" applyFont="1"/>
    <xf numFmtId="165" fontId="11" fillId="0" borderId="10" xfId="0" applyNumberFormat="1" applyFont="1" applyBorder="1"/>
    <xf numFmtId="165" fontId="11" fillId="0" borderId="9" xfId="0" applyNumberFormat="1" applyFont="1" applyBorder="1"/>
    <xf numFmtId="166" fontId="11" fillId="0" borderId="11" xfId="0" applyNumberFormat="1" applyFont="1" applyBorder="1"/>
    <xf numFmtId="166" fontId="11" fillId="0" borderId="12" xfId="0" applyNumberFormat="1" applyFont="1" applyBorder="1"/>
    <xf numFmtId="166" fontId="11" fillId="0" borderId="13" xfId="0" applyNumberFormat="1" applyFont="1" applyBorder="1"/>
    <xf numFmtId="166" fontId="11" fillId="0" borderId="0" xfId="0" applyNumberFormat="1" applyFont="1"/>
    <xf numFmtId="166" fontId="11" fillId="0" borderId="14" xfId="0" applyNumberFormat="1" applyFont="1" applyBorder="1"/>
    <xf numFmtId="166" fontId="11" fillId="0" borderId="2" xfId="0" applyNumberFormat="1" applyFont="1" applyBorder="1"/>
    <xf numFmtId="166" fontId="4" fillId="0" borderId="0" xfId="0" applyNumberFormat="1" applyFont="1"/>
    <xf numFmtId="165" fontId="11" fillId="0" borderId="2" xfId="0" applyNumberFormat="1" applyFont="1" applyBorder="1"/>
    <xf numFmtId="165" fontId="11" fillId="0" borderId="5" xfId="0" applyNumberFormat="1" applyFont="1" applyBorder="1"/>
    <xf numFmtId="164" fontId="11" fillId="0" borderId="2" xfId="0" applyNumberFormat="1" applyFont="1" applyBorder="1"/>
    <xf numFmtId="0" fontId="8" fillId="10" borderId="1" xfId="0" applyFont="1" applyFill="1" applyBorder="1" applyAlignment="1">
      <alignment horizontal="center"/>
    </xf>
    <xf numFmtId="167" fontId="2" fillId="2" borderId="1" xfId="0" applyNumberFormat="1" applyFont="1" applyFill="1" applyBorder="1" applyAlignment="1">
      <alignment horizontal="center"/>
    </xf>
    <xf numFmtId="10" fontId="12" fillId="0" borderId="0" xfId="0" applyNumberFormat="1" applyFont="1"/>
    <xf numFmtId="167" fontId="0" fillId="0" borderId="0" xfId="0" applyNumberFormat="1" applyFont="1" applyAlignment="1">
      <alignment horizontal="left"/>
    </xf>
    <xf numFmtId="167" fontId="2" fillId="5" borderId="1" xfId="0" applyNumberFormat="1" applyFont="1" applyFill="1" applyBorder="1" applyAlignment="1">
      <alignment horizontal="center"/>
    </xf>
    <xf numFmtId="10" fontId="11" fillId="0" borderId="9" xfId="0" applyNumberFormat="1" applyFont="1" applyBorder="1"/>
    <xf numFmtId="0" fontId="2" fillId="5" borderId="1" xfId="0" applyFont="1" applyFill="1" applyBorder="1" applyAlignment="1">
      <alignment horizontal="center"/>
    </xf>
    <xf numFmtId="0" fontId="11" fillId="0" borderId="0" xfId="0" applyFont="1"/>
    <xf numFmtId="164" fontId="11" fillId="0" borderId="8" xfId="0" applyNumberFormat="1" applyFont="1" applyBorder="1"/>
    <xf numFmtId="164" fontId="11" fillId="0" borderId="14" xfId="0" applyNumberFormat="1" applyFont="1" applyBorder="1"/>
    <xf numFmtId="164" fontId="11" fillId="0" borderId="14" xfId="0" applyNumberFormat="1" applyFont="1" applyBorder="1" applyAlignment="1">
      <alignment horizontal="right"/>
    </xf>
    <xf numFmtId="164" fontId="11" fillId="0" borderId="10" xfId="0" applyNumberFormat="1" applyFont="1" applyBorder="1"/>
    <xf numFmtId="164" fontId="11" fillId="0" borderId="19" xfId="0" applyNumberFormat="1" applyFont="1" applyBorder="1"/>
    <xf numFmtId="164" fontId="11" fillId="0" borderId="19" xfId="0" applyNumberFormat="1" applyFont="1" applyBorder="1" applyAlignment="1">
      <alignment horizontal="right"/>
    </xf>
    <xf numFmtId="165" fontId="11" fillId="4" borderId="2" xfId="0" applyNumberFormat="1" applyFont="1" applyFill="1" applyBorder="1"/>
    <xf numFmtId="165" fontId="11" fillId="4" borderId="2" xfId="0" applyNumberFormat="1" applyFont="1" applyFill="1" applyBorder="1" applyAlignment="1">
      <alignment horizontal="right"/>
    </xf>
    <xf numFmtId="164" fontId="12" fillId="0" borderId="0" xfId="0" applyNumberFormat="1" applyFont="1"/>
    <xf numFmtId="164" fontId="0" fillId="0" borderId="0" xfId="0" applyNumberFormat="1" applyFont="1" applyAlignment="1">
      <alignment horizontal="left"/>
    </xf>
    <xf numFmtId="10" fontId="0" fillId="0" borderId="8" xfId="0" applyNumberFormat="1" applyFont="1" applyBorder="1"/>
    <xf numFmtId="10" fontId="0" fillId="0" borderId="0" xfId="0" applyNumberFormat="1" applyFont="1"/>
    <xf numFmtId="10" fontId="0" fillId="0" borderId="8" xfId="0" applyNumberFormat="1" applyFont="1" applyBorder="1" applyAlignment="1">
      <alignment horizontal="right"/>
    </xf>
    <xf numFmtId="10" fontId="0" fillId="0" borderId="0" xfId="0" applyNumberFormat="1" applyFont="1" applyAlignment="1">
      <alignment horizontal="left"/>
    </xf>
    <xf numFmtId="164" fontId="11" fillId="4" borderId="2" xfId="0" applyNumberFormat="1" applyFont="1" applyFill="1" applyBorder="1"/>
    <xf numFmtId="9" fontId="0" fillId="0" borderId="8" xfId="0" applyNumberFormat="1" applyFont="1" applyBorder="1"/>
    <xf numFmtId="9" fontId="0" fillId="0" borderId="0" xfId="0" applyNumberFormat="1" applyFont="1"/>
    <xf numFmtId="9" fontId="0" fillId="0" borderId="8" xfId="0" applyNumberFormat="1" applyFont="1" applyBorder="1" applyAlignment="1">
      <alignment horizontal="right"/>
    </xf>
    <xf numFmtId="9" fontId="0" fillId="0" borderId="0" xfId="0" applyNumberFormat="1" applyFont="1" applyAlignment="1">
      <alignment horizontal="left"/>
    </xf>
    <xf numFmtId="164" fontId="11" fillId="0" borderId="0" xfId="0" applyNumberFormat="1" applyFont="1"/>
    <xf numFmtId="164" fontId="11" fillId="0" borderId="8" xfId="0" applyNumberFormat="1" applyFont="1" applyBorder="1" applyAlignment="1">
      <alignment horizontal="right"/>
    </xf>
    <xf numFmtId="164" fontId="10" fillId="0" borderId="0" xfId="0" applyNumberFormat="1" applyFont="1"/>
    <xf numFmtId="164" fontId="11" fillId="0" borderId="0" xfId="0" applyNumberFormat="1" applyFont="1" applyAlignment="1">
      <alignment horizontal="left"/>
    </xf>
    <xf numFmtId="0" fontId="10" fillId="0" borderId="11" xfId="0" applyFont="1" applyBorder="1"/>
    <xf numFmtId="164" fontId="11" fillId="4" borderId="2" xfId="0" applyNumberFormat="1" applyFont="1" applyFill="1" applyBorder="1" applyAlignment="1">
      <alignment horizontal="right"/>
    </xf>
    <xf numFmtId="164" fontId="10" fillId="0" borderId="0" xfId="0" applyNumberFormat="1" applyFont="1" applyAlignment="1">
      <alignment horizontal="left"/>
    </xf>
    <xf numFmtId="0" fontId="13" fillId="0" borderId="13" xfId="0" applyFont="1" applyBorder="1"/>
    <xf numFmtId="10" fontId="13" fillId="0" borderId="0" xfId="0" applyNumberFormat="1" applyFont="1"/>
    <xf numFmtId="164" fontId="13" fillId="0" borderId="0" xfId="0" applyNumberFormat="1" applyFont="1" applyAlignment="1">
      <alignment horizontal="left"/>
    </xf>
    <xf numFmtId="0" fontId="13" fillId="0" borderId="0" xfId="0" applyFont="1"/>
    <xf numFmtId="0" fontId="4" fillId="0" borderId="23" xfId="0" applyFont="1" applyBorder="1"/>
    <xf numFmtId="164" fontId="4" fillId="4" borderId="2" xfId="0" applyNumberFormat="1" applyFont="1" applyFill="1" applyBorder="1"/>
    <xf numFmtId="164" fontId="4" fillId="4" borderId="2" xfId="0" applyNumberFormat="1" applyFont="1" applyFill="1" applyBorder="1" applyAlignment="1">
      <alignment horizontal="right"/>
    </xf>
    <xf numFmtId="164" fontId="2" fillId="10" borderId="24" xfId="0" applyNumberFormat="1" applyFont="1" applyFill="1" applyBorder="1" applyAlignment="1">
      <alignment horizontal="right"/>
    </xf>
    <xf numFmtId="0" fontId="4" fillId="4" borderId="2" xfId="0" applyFont="1" applyFill="1" applyBorder="1" applyAlignment="1"/>
    <xf numFmtId="167" fontId="2" fillId="8" borderId="1" xfId="0" applyNumberFormat="1" applyFont="1" applyFill="1" applyBorder="1" applyAlignment="1">
      <alignment horizontal="center"/>
    </xf>
    <xf numFmtId="164" fontId="0" fillId="0" borderId="9" xfId="0" applyNumberFormat="1" applyFont="1" applyBorder="1"/>
    <xf numFmtId="164" fontId="0" fillId="0" borderId="25" xfId="0" applyNumberFormat="1" applyFont="1" applyBorder="1"/>
    <xf numFmtId="164" fontId="0" fillId="0" borderId="9" xfId="0" applyNumberFormat="1" applyFont="1" applyBorder="1" applyAlignment="1">
      <alignment horizontal="right"/>
    </xf>
    <xf numFmtId="0" fontId="3" fillId="0" borderId="8" xfId="0" applyFont="1" applyBorder="1"/>
    <xf numFmtId="164" fontId="0" fillId="0" borderId="8" xfId="0" applyNumberFormat="1" applyFont="1" applyBorder="1"/>
    <xf numFmtId="164" fontId="0" fillId="0" borderId="8" xfId="0" applyNumberFormat="1" applyFont="1" applyBorder="1" applyAlignment="1">
      <alignment horizontal="right"/>
    </xf>
    <xf numFmtId="9" fontId="11" fillId="0" borderId="8" xfId="0" applyNumberFormat="1" applyFont="1" applyBorder="1"/>
    <xf numFmtId="9" fontId="11" fillId="0" borderId="0" xfId="0" applyNumberFormat="1" applyFont="1"/>
    <xf numFmtId="9" fontId="11" fillId="0" borderId="8" xfId="0" applyNumberFormat="1" applyFont="1" applyBorder="1" applyAlignment="1">
      <alignment horizontal="right"/>
    </xf>
    <xf numFmtId="9" fontId="11" fillId="0" borderId="0" xfId="0" applyNumberFormat="1" applyFont="1" applyAlignment="1">
      <alignment horizontal="left"/>
    </xf>
    <xf numFmtId="9" fontId="0" fillId="0" borderId="10" xfId="0" applyNumberFormat="1" applyFont="1" applyBorder="1"/>
    <xf numFmtId="9" fontId="0" fillId="0" borderId="26" xfId="0" applyNumberFormat="1" applyFont="1" applyBorder="1"/>
    <xf numFmtId="9" fontId="11" fillId="0" borderId="10" xfId="0" applyNumberFormat="1" applyFont="1" applyBorder="1"/>
    <xf numFmtId="9" fontId="11" fillId="0" borderId="26" xfId="0" applyNumberFormat="1" applyFont="1" applyBorder="1"/>
    <xf numFmtId="9" fontId="11" fillId="0" borderId="10" xfId="0" applyNumberFormat="1" applyFont="1" applyBorder="1" applyAlignment="1">
      <alignment horizontal="right"/>
    </xf>
    <xf numFmtId="167" fontId="2" fillId="10" borderId="1" xfId="0" applyNumberFormat="1" applyFont="1" applyFill="1" applyBorder="1" applyAlignment="1">
      <alignment horizontal="center"/>
    </xf>
    <xf numFmtId="164" fontId="4" fillId="0" borderId="11" xfId="0" applyNumberFormat="1" applyFont="1" applyBorder="1"/>
    <xf numFmtId="164" fontId="4" fillId="0" borderId="25" xfId="0" applyNumberFormat="1" applyFont="1" applyBorder="1"/>
    <xf numFmtId="164" fontId="4" fillId="0" borderId="12" xfId="0" applyNumberFormat="1" applyFont="1" applyBorder="1"/>
    <xf numFmtId="164" fontId="4" fillId="0" borderId="13" xfId="0" applyNumberFormat="1" applyFont="1" applyBorder="1"/>
    <xf numFmtId="164" fontId="4" fillId="0" borderId="0" xfId="0" applyNumberFormat="1" applyFont="1"/>
    <xf numFmtId="164" fontId="4" fillId="0" borderId="14" xfId="0" applyNumberFormat="1" applyFont="1" applyBorder="1"/>
    <xf numFmtId="0" fontId="4" fillId="0" borderId="13" xfId="0" applyFont="1" applyBorder="1"/>
    <xf numFmtId="167" fontId="10" fillId="0" borderId="0" xfId="0" applyNumberFormat="1" applyFont="1"/>
    <xf numFmtId="166" fontId="10" fillId="0" borderId="14" xfId="0" applyNumberFormat="1" applyFont="1" applyBorder="1"/>
    <xf numFmtId="167" fontId="10" fillId="0" borderId="0" xfId="0" applyNumberFormat="1" applyFont="1" applyAlignment="1">
      <alignment horizontal="left"/>
    </xf>
    <xf numFmtId="166" fontId="10" fillId="0" borderId="23" xfId="0" applyNumberFormat="1" applyFont="1" applyBorder="1"/>
    <xf numFmtId="166" fontId="10" fillId="0" borderId="26" xfId="0" applyNumberFormat="1" applyFont="1" applyBorder="1"/>
    <xf numFmtId="166" fontId="10" fillId="0" borderId="19" xfId="0" applyNumberFormat="1" applyFont="1" applyBorder="1"/>
    <xf numFmtId="166" fontId="10" fillId="0" borderId="0" xfId="0" applyNumberFormat="1" applyFont="1" applyAlignment="1">
      <alignment horizontal="left"/>
    </xf>
    <xf numFmtId="0" fontId="4" fillId="0" borderId="11" xfId="0" applyFont="1" applyBorder="1"/>
    <xf numFmtId="0" fontId="4" fillId="0" borderId="25" xfId="0" applyFont="1" applyBorder="1"/>
    <xf numFmtId="0" fontId="4" fillId="0" borderId="12" xfId="0" applyFont="1" applyBorder="1"/>
    <xf numFmtId="0" fontId="1" fillId="0" borderId="0" xfId="0" applyFont="1"/>
    <xf numFmtId="0" fontId="11" fillId="4" borderId="1" xfId="0" applyFont="1" applyFill="1" applyBorder="1"/>
    <xf numFmtId="10" fontId="11" fillId="0" borderId="8" xfId="0" applyNumberFormat="1" applyFont="1" applyBorder="1"/>
    <xf numFmtId="165" fontId="11" fillId="4" borderId="24" xfId="0" applyNumberFormat="1" applyFont="1" applyFill="1" applyBorder="1" applyAlignment="1">
      <alignment horizontal="right"/>
    </xf>
    <xf numFmtId="164" fontId="10" fillId="4" borderId="2" xfId="0" applyNumberFormat="1" applyFont="1" applyFill="1" applyBorder="1"/>
    <xf numFmtId="164" fontId="10" fillId="4" borderId="2" xfId="0" applyNumberFormat="1" applyFont="1" applyFill="1" applyBorder="1" applyAlignment="1">
      <alignment horizontal="right"/>
    </xf>
    <xf numFmtId="164" fontId="13" fillId="4" borderId="2" xfId="0" applyNumberFormat="1" applyFont="1" applyFill="1" applyBorder="1"/>
    <xf numFmtId="164" fontId="13" fillId="4" borderId="2" xfId="0" applyNumberFormat="1" applyFont="1" applyFill="1" applyBorder="1" applyAlignment="1">
      <alignment horizontal="right"/>
    </xf>
    <xf numFmtId="0" fontId="11" fillId="4" borderId="2" xfId="0" applyFont="1" applyFill="1" applyBorder="1"/>
    <xf numFmtId="165" fontId="11" fillId="4" borderId="24" xfId="0" applyNumberFormat="1" applyFont="1" applyFill="1" applyBorder="1"/>
    <xf numFmtId="164" fontId="4" fillId="4" borderId="27" xfId="0" applyNumberFormat="1" applyFont="1" applyFill="1" applyBorder="1"/>
    <xf numFmtId="164" fontId="4" fillId="4" borderId="27" xfId="0" applyNumberFormat="1" applyFont="1" applyFill="1" applyBorder="1" applyAlignment="1">
      <alignment horizontal="right"/>
    </xf>
    <xf numFmtId="164" fontId="2" fillId="10" borderId="28" xfId="0" applyNumberFormat="1" applyFont="1" applyFill="1" applyBorder="1" applyAlignment="1">
      <alignment horizontal="right"/>
    </xf>
    <xf numFmtId="0" fontId="4" fillId="4" borderId="2" xfId="0" applyFont="1" applyFill="1" applyBorder="1"/>
    <xf numFmtId="0" fontId="0" fillId="0" borderId="0" xfId="0"/>
    <xf numFmtId="3" fontId="0" fillId="0" borderId="0" xfId="0" applyNumberFormat="1"/>
    <xf numFmtId="4" fontId="0" fillId="0" borderId="0" xfId="0" applyNumberFormat="1"/>
    <xf numFmtId="0" fontId="8" fillId="8" borderId="5" xfId="0" applyFont="1" applyFill="1" applyBorder="1" applyAlignment="1">
      <alignment horizontal="center"/>
    </xf>
    <xf numFmtId="0" fontId="9" fillId="0" borderId="6" xfId="0" applyFont="1" applyBorder="1"/>
    <xf numFmtId="0" fontId="9" fillId="0" borderId="15" xfId="0" applyFont="1" applyBorder="1"/>
    <xf numFmtId="0" fontId="8" fillId="6" borderId="5" xfId="0" applyFont="1" applyFill="1" applyBorder="1" applyAlignment="1">
      <alignment horizontal="center"/>
    </xf>
    <xf numFmtId="0" fontId="8" fillId="7" borderId="5" xfId="0" applyFont="1" applyFill="1" applyBorder="1" applyAlignment="1">
      <alignment horizontal="center"/>
    </xf>
    <xf numFmtId="0" fontId="9" fillId="0" borderId="7" xfId="0" applyFont="1" applyBorder="1"/>
    <xf numFmtId="0" fontId="8" fillId="2" borderId="5" xfId="0" applyFont="1" applyFill="1" applyBorder="1" applyAlignment="1">
      <alignment horizontal="center"/>
    </xf>
    <xf numFmtId="0" fontId="8" fillId="5" borderId="5" xfId="0" applyFont="1" applyFill="1" applyBorder="1" applyAlignment="1">
      <alignment horizontal="center"/>
    </xf>
    <xf numFmtId="0" fontId="11" fillId="9" borderId="5" xfId="0" applyFont="1" applyFill="1" applyBorder="1" applyAlignment="1">
      <alignment horizontal="center"/>
    </xf>
    <xf numFmtId="164" fontId="8" fillId="7" borderId="5" xfId="0" applyNumberFormat="1" applyFont="1" applyFill="1" applyBorder="1" applyAlignment="1">
      <alignment horizontal="center"/>
    </xf>
    <xf numFmtId="167" fontId="2" fillId="5" borderId="20" xfId="0" applyNumberFormat="1" applyFont="1" applyFill="1" applyBorder="1" applyAlignment="1">
      <alignment horizontal="center"/>
    </xf>
    <xf numFmtId="0" fontId="9" fillId="0" borderId="21" xfId="0" applyFont="1" applyBorder="1"/>
    <xf numFmtId="0" fontId="9" fillId="0" borderId="22" xfId="0" applyFont="1" applyBorder="1"/>
    <xf numFmtId="167" fontId="2" fillId="8" borderId="5" xfId="0" applyNumberFormat="1" applyFont="1" applyFill="1" applyBorder="1" applyAlignment="1">
      <alignment horizontal="center"/>
    </xf>
    <xf numFmtId="167" fontId="2" fillId="10" borderId="5" xfId="0" applyNumberFormat="1" applyFont="1" applyFill="1" applyBorder="1" applyAlignment="1">
      <alignment horizontal="center"/>
    </xf>
    <xf numFmtId="0" fontId="8" fillId="10" borderId="16" xfId="0" applyFont="1" applyFill="1" applyBorder="1" applyAlignment="1">
      <alignment horizontal="center"/>
    </xf>
    <xf numFmtId="0" fontId="9" fillId="0" borderId="17" xfId="0" applyFont="1" applyBorder="1"/>
    <xf numFmtId="0" fontId="9" fillId="0" borderId="18" xfId="0" applyFont="1" applyBorder="1"/>
    <xf numFmtId="167" fontId="2" fillId="2" borderId="5" xfId="0" applyNumberFormat="1" applyFont="1" applyFill="1" applyBorder="1" applyAlignment="1">
      <alignment horizontal="center"/>
    </xf>
    <xf numFmtId="167" fontId="2" fillId="5" borderId="5" xfId="0" applyNumberFormat="1" applyFont="1" applyFill="1" applyBorder="1" applyAlignment="1">
      <alignment horizontal="center"/>
    </xf>
    <xf numFmtId="0" fontId="2" fillId="5" borderId="5" xfId="0" applyFont="1" applyFill="1" applyBorder="1" applyAlignment="1">
      <alignment horizontal="center"/>
    </xf>
    <xf numFmtId="0" fontId="8" fillId="10" borderId="5" xfId="0" applyFont="1" applyFill="1" applyBorder="1" applyAlignment="1">
      <alignment horizontal="center"/>
    </xf>
    <xf numFmtId="0" fontId="11" fillId="3" borderId="5" xfId="0" applyFont="1" applyFill="1" applyBorder="1" applyAlignment="1">
      <alignment horizontal="center"/>
    </xf>
    <xf numFmtId="0" fontId="0" fillId="0" borderId="0" xfId="0" applyNumberFormat="1"/>
    <xf numFmtId="0" fontId="0" fillId="0" borderId="0" xfId="0" applyNumberFormat="1" applyFont="1" applyAlignment="1"/>
    <xf numFmtId="3" fontId="0" fillId="0" borderId="0" xfId="0" applyNumberFormat="1" applyFont="1" applyAlignment="1"/>
    <xf numFmtId="0" fontId="7" fillId="0" borderId="4" xfId="0" applyFont="1" applyFill="1" applyBorder="1" applyAlignment="1">
      <alignment horizontal="center"/>
    </xf>
    <xf numFmtId="43" fontId="3" fillId="0" borderId="0" xfId="0" applyNumberFormat="1" applyFont="1"/>
    <xf numFmtId="166" fontId="3" fillId="0" borderId="0" xfId="1" applyNumberFormat="1" applyFont="1"/>
    <xf numFmtId="2" fontId="3" fillId="0" borderId="0" xfId="0" applyNumberFormat="1" applyFont="1"/>
    <xf numFmtId="2" fontId="15" fillId="0" borderId="0" xfId="0" applyNumberFormat="1" applyFont="1"/>
    <xf numFmtId="166" fontId="15" fillId="0" borderId="0" xfId="1" applyNumberFormat="1" applyFont="1"/>
    <xf numFmtId="0" fontId="16" fillId="0" borderId="0" xfId="0" applyFont="1" applyAlignment="1">
      <alignment horizontal="center"/>
    </xf>
  </cellXfs>
  <cellStyles count="2">
    <cellStyle name="Normal" xfId="0" builtinId="0"/>
    <cellStyle name="Percent" xfId="1" builtinId="5"/>
  </cellStyles>
  <dxfs count="10813">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s>
  <tableStyles count="2">
    <tableStyle name="Price-style" pivot="0" count="3" xr9:uid="{00000000-0011-0000-FFFF-FFFF00000000}">
      <tableStyleElement type="headerRow" dxfId="10812"/>
      <tableStyleElement type="firstRowStripe" dxfId="10811"/>
      <tableStyleElement type="secondRowStripe" dxfId="10810"/>
    </tableStyle>
    <tableStyle name="Concensus-style" pivot="0" count="3" xr9:uid="{00000000-0011-0000-FFFF-FFFF01000000}">
      <tableStyleElement type="headerRow" dxfId="10809"/>
      <tableStyleElement type="firstRowStripe" dxfId="10808"/>
      <tableStyleElement type="secondRowStripe" dxfId="1080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refreshOnLoad="1" connectionId="1" xr16:uid="{5FDEF2B5-8E84-4A72-9290-4C93522DFF53}"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3CF8A29-0F68-4826-86DE-B4B20EA78CCB}" name="SiamChart" displayName="SiamChart" ref="A1:X779" tableType="queryTable" totalsRowShown="0">
  <autoFilter ref="A1:X779" xr:uid="{33CF8A29-0F68-4826-86DE-B4B20EA78CCB}"/>
  <tableColumns count="24">
    <tableColumn id="25" xr3:uid="{84D0AE48-B209-4346-9EB4-487AFB9E9EA0}" uniqueName="25" name="Name" queryTableFieldId="1" dataDxfId="10"/>
    <tableColumn id="2" xr3:uid="{73AA9DCE-1C04-4CC4-BA3C-D3712B67ECBA}" uniqueName="2" name="No." queryTableFieldId="2"/>
    <tableColumn id="3" xr3:uid="{212E1AFF-5664-4195-B4AA-5D6AC2F52112}" uniqueName="3" name="Links" queryTableFieldId="3" dataDxfId="9"/>
    <tableColumn id="4" xr3:uid="{0826EE13-107D-49B3-9F1E-C257FEB2D11C}" uniqueName="4" name="Sign" queryTableFieldId="4" dataDxfId="8"/>
    <tableColumn id="5" xr3:uid="{BEBBBA03-525B-4DDC-98D1-C86D865BEFEC}" uniqueName="5" name="Last" queryTableFieldId="5"/>
    <tableColumn id="6" xr3:uid="{083C5EF2-33BE-480A-A372-A5C71DAEEEE1}" uniqueName="6" name="Chg%" queryTableFieldId="6"/>
    <tableColumn id="7" xr3:uid="{71AB509F-BC10-428E-BC4B-6C4A0F0CCB02}" uniqueName="7" name="Volume" queryTableFieldId="7" dataDxfId="7"/>
    <tableColumn id="8" xr3:uid="{D4A52A8C-149A-4192-BB58-8483EA7534ED}" uniqueName="8" name="Value (k)" queryTableFieldId="8" dataDxfId="6"/>
    <tableColumn id="9" xr3:uid="{59F036A4-CDA0-435E-8751-5A194520BBEF}" uniqueName="9" name="MCap (M)" queryTableFieldId="9" dataDxfId="5"/>
    <tableColumn id="10" xr3:uid="{826C6197-D52D-41EC-AE20-887A3D271219}" uniqueName="10" name="P/E" queryTableFieldId="10"/>
    <tableColumn id="11" xr3:uid="{39BA12C9-DCBA-4653-B87B-DE71C1B08FB9}" uniqueName="11" name="P/BV" queryTableFieldId="11" dataDxfId="4"/>
    <tableColumn id="12" xr3:uid="{FBA6CD96-D0BF-415A-A0FA-D50A4E92D85A}" uniqueName="12" name="D/E" queryTableFieldId="12"/>
    <tableColumn id="13" xr3:uid="{CC701A3B-D5DC-405B-ACDD-DE2035BC3B2A}" uniqueName="13" name="DPS" queryTableFieldId="13" dataDxfId="3"/>
    <tableColumn id="14" xr3:uid="{380E3DBC-D04F-4837-BC0D-96CF1EEEA60A}" uniqueName="14" name="EPS" queryTableFieldId="14"/>
    <tableColumn id="15" xr3:uid="{F30949D3-FFFB-4C79-A31D-70AA1987D153}" uniqueName="15" name="ROA%" queryTableFieldId="15"/>
    <tableColumn id="16" xr3:uid="{CFEFA6AE-C717-4E71-9ACA-3E94B107E511}" uniqueName="16" name="ROE%" queryTableFieldId="16"/>
    <tableColumn id="17" xr3:uid="{6239CB52-C75F-41E3-8EFC-AE0225A6D473}" uniqueName="17" name="NPM%" queryTableFieldId="17"/>
    <tableColumn id="18" xr3:uid="{E152CA74-53B6-4F15-8D84-1B10A2A83EF2}" uniqueName="18" name="Yield%" queryTableFieldId="18" dataDxfId="2"/>
    <tableColumn id="19" xr3:uid="{94AB3580-E4A1-4254-9025-74B65F710EE8}" uniqueName="19" name="FFloat%" queryTableFieldId="19"/>
    <tableColumn id="20" xr3:uid="{AEA3206D-58AB-404D-B448-9AB02A7EA056}" uniqueName="20" name="MG%" queryTableFieldId="20" dataDxfId="1"/>
    <tableColumn id="21" xr3:uid="{89992423-BC7B-487E-AAD8-4C73A955F022}" uniqueName="21" name="Magic1" queryTableFieldId="21"/>
    <tableColumn id="22" xr3:uid="{69C2BFCA-328A-4E47-A64F-E97B8E47CA22}" uniqueName="22" name="Magic2" queryTableFieldId="22"/>
    <tableColumn id="23" xr3:uid="{9EDB852C-38D7-4B15-9D10-6504E6880F3F}" uniqueName="23" name="PEG" queryTableFieldId="23"/>
    <tableColumn id="24" xr3:uid="{5C84B393-123B-400A-ACDB-FCF0AC00BE76}"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N268">
  <tableColumns count="14">
    <tableColumn id="1" xr3:uid="{00000000-0010-0000-0100-000001000000}" name="Net Profit/ Valuation หมวด/หุ้น**** ยอดรวมทุกหมวด QoQ% YoY%"/>
    <tableColumn id="2" xr3:uid="{00000000-0010-0000-0100-000002000000}" name="2020 Actual Net Profit (ล้านบาท) - - -*"/>
    <tableColumn id="3" xr3:uid="{00000000-0010-0000-0100-000003000000}" name="2021 Net Profit Forecast  (ล้านบาท) ณ ธ.ค. 20 - - -"/>
    <tableColumn id="4" xr3:uid="{00000000-0010-0000-0100-000004000000}" name="2021 Net Profit Forecast  (ล้านบาท) ณ มี.ค. 21 - - -"/>
    <tableColumn id="5" xr3:uid="{00000000-0010-0000-0100-000005000000}" name="2021 Net Profit Forecast  (ล้านบาท) ณ มิ.ย. 21 - - -"/>
    <tableColumn id="6" xr3:uid="{00000000-0010-0000-0100-000006000000}" name="2021 Net Profit Forecast  (ล้านบาท) ณ ก.ย. 21 - -** -"/>
    <tableColumn id="7" xr3:uid="{00000000-0010-0000-0100-000007000000}" name="2022 Net Profit Forecast  (ล้านบาท) ณ ธ.ค. 21 - - -"/>
    <tableColumn id="8" xr3:uid="{00000000-0010-0000-0100-000008000000}" name="2022 Net Profit Forecast  (ล้านบาท) ณ มี.ค. 22 - - -"/>
    <tableColumn id="9" xr3:uid="{00000000-0010-0000-0100-000009000000}" name="2022 Net Profit Forecast  (ล้านบาท) ณ มิ.ย. 22 - - -"/>
    <tableColumn id="10" xr3:uid="{00000000-0010-0000-0100-00000A000000}" name="2022 Net Profit Forecast  (ล้านบาท) ณ ก.ย. 22 - -** -"/>
    <tableColumn id="11" xr3:uid="{00000000-0010-0000-0100-00000B000000}" name="Valuation Forecast 21P/E***"/>
    <tableColumn id="12" xr3:uid="{00000000-0010-0000-0100-00000C000000}" name="Valuation Forecast 21P/BV***"/>
    <tableColumn id="13" xr3:uid="{00000000-0010-0000-0100-00000D000000}" name="Valuation Forecast 21DIV"/>
    <tableColumn id="14" xr3:uid="{00000000-0010-0000-0100-00000E000000}" name="Valuation Forecast Target Price"/>
  </tableColumns>
  <tableStyleInfo name="Concensu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1000"/>
  <sheetViews>
    <sheetView workbookViewId="0">
      <selection activeCell="F17" sqref="F17"/>
    </sheetView>
  </sheetViews>
  <sheetFormatPr defaultColWidth="8.875" defaultRowHeight="15" customHeight="1" x14ac:dyDescent="0.3"/>
  <cols>
    <col min="1" max="1" width="9.625" style="142" bestFit="1" customWidth="1"/>
    <col min="2" max="2" width="6" style="142" bestFit="1" customWidth="1"/>
    <col min="3" max="3" width="11" style="142" bestFit="1" customWidth="1"/>
    <col min="4" max="4" width="8.25" style="142" bestFit="1" customWidth="1"/>
    <col min="5" max="5" width="6.25" style="142" bestFit="1" customWidth="1"/>
    <col min="6" max="6" width="8.375" style="142" bestFit="1" customWidth="1"/>
    <col min="7" max="7" width="12.375" style="142" bestFit="1" customWidth="1"/>
    <col min="8" max="8" width="11.5" style="142" bestFit="1" customWidth="1"/>
    <col min="9" max="9" width="12.375" style="142" bestFit="1" customWidth="1"/>
    <col min="10" max="10" width="7.875" style="142" bestFit="1" customWidth="1"/>
    <col min="11" max="11" width="7.25" style="142" bestFit="1" customWidth="1"/>
    <col min="12" max="12" width="6.5" style="142" bestFit="1" customWidth="1"/>
    <col min="13" max="13" width="6.25" style="142" bestFit="1" customWidth="1"/>
    <col min="14" max="14" width="5.875" style="142" bestFit="1" customWidth="1"/>
    <col min="15" max="15" width="8.625" style="142" bestFit="1" customWidth="1"/>
    <col min="16" max="16" width="8.25" style="142" bestFit="1" customWidth="1"/>
    <col min="17" max="17" width="9.5" style="142" bestFit="1" customWidth="1"/>
    <col min="18" max="18" width="9.125" style="142" bestFit="1" customWidth="1"/>
    <col min="19" max="19" width="9.75" style="142" bestFit="1" customWidth="1"/>
    <col min="20" max="20" width="7.875" style="142" bestFit="1" customWidth="1"/>
    <col min="21" max="22" width="9.875" style="142" bestFit="1" customWidth="1"/>
    <col min="23" max="23" width="7.5" style="142" bestFit="1" customWidth="1"/>
    <col min="24" max="24" width="6" style="142" bestFit="1" customWidth="1"/>
    <col min="25" max="16384" width="8.875" style="142"/>
  </cols>
  <sheetData>
    <row r="1" spans="1:24" ht="16.5" x14ac:dyDescent="0.3">
      <c r="A1" s="142" t="s">
        <v>0</v>
      </c>
      <c r="B1" s="142" t="s">
        <v>1</v>
      </c>
      <c r="C1" s="142" t="s">
        <v>2</v>
      </c>
      <c r="D1" s="142" t="s">
        <v>3</v>
      </c>
      <c r="E1" s="142" t="s">
        <v>4</v>
      </c>
      <c r="F1" s="142" t="s">
        <v>5</v>
      </c>
      <c r="G1" s="142" t="s">
        <v>6</v>
      </c>
      <c r="H1" s="142" t="s">
        <v>7</v>
      </c>
      <c r="I1" s="142" t="s">
        <v>8</v>
      </c>
      <c r="J1" s="142" t="s">
        <v>9</v>
      </c>
      <c r="K1" s="142" t="s">
        <v>10</v>
      </c>
      <c r="L1" s="142" t="s">
        <v>11</v>
      </c>
      <c r="M1" s="142" t="s">
        <v>12</v>
      </c>
      <c r="N1" s="142" t="s">
        <v>13</v>
      </c>
      <c r="O1" s="142" t="s">
        <v>14</v>
      </c>
      <c r="P1" s="142" t="s">
        <v>15</v>
      </c>
      <c r="Q1" s="142" t="s">
        <v>16</v>
      </c>
      <c r="R1" s="142" t="s">
        <v>17</v>
      </c>
      <c r="S1" s="142" t="s">
        <v>18</v>
      </c>
      <c r="T1" s="142" t="s">
        <v>19</v>
      </c>
      <c r="U1" s="142" t="s">
        <v>20</v>
      </c>
      <c r="V1" s="142" t="s">
        <v>21</v>
      </c>
      <c r="W1" s="142" t="s">
        <v>22</v>
      </c>
      <c r="X1" s="142" t="s">
        <v>23</v>
      </c>
    </row>
    <row r="2" spans="1:24" ht="16.5" x14ac:dyDescent="0.3">
      <c r="A2" s="168" t="s">
        <v>24</v>
      </c>
      <c r="C2" s="168"/>
      <c r="D2" s="168"/>
      <c r="E2" s="142">
        <v>19.440000000000001</v>
      </c>
      <c r="F2" s="142">
        <v>-0.13</v>
      </c>
      <c r="G2" s="143">
        <v>24316043.02</v>
      </c>
      <c r="H2" s="143">
        <v>130498.89</v>
      </c>
      <c r="I2" s="143">
        <v>25383.63</v>
      </c>
      <c r="J2" s="142">
        <v>41.48</v>
      </c>
      <c r="K2" s="168" t="s">
        <v>590</v>
      </c>
      <c r="L2" s="142">
        <v>0.56999999999999995</v>
      </c>
      <c r="M2" s="168" t="s">
        <v>3441</v>
      </c>
      <c r="N2" s="142">
        <v>1.51</v>
      </c>
      <c r="O2" s="142">
        <v>6.33</v>
      </c>
      <c r="P2" s="142">
        <v>6.56</v>
      </c>
      <c r="Q2" s="142">
        <v>-13.83</v>
      </c>
      <c r="R2" s="168" t="s">
        <v>268</v>
      </c>
      <c r="S2" s="142">
        <v>40.69</v>
      </c>
      <c r="T2" s="168"/>
      <c r="U2" s="142">
        <v>566.21</v>
      </c>
      <c r="V2" s="142">
        <v>563.79999999999995</v>
      </c>
      <c r="W2" s="142">
        <v>-1.69</v>
      </c>
      <c r="X2" s="168"/>
    </row>
    <row r="3" spans="1:24" ht="16.5" x14ac:dyDescent="0.3">
      <c r="A3" s="168" t="s">
        <v>28</v>
      </c>
      <c r="B3" s="142">
        <v>1</v>
      </c>
      <c r="C3" s="168" t="s">
        <v>29</v>
      </c>
      <c r="D3" s="168" t="s">
        <v>30</v>
      </c>
      <c r="E3" s="142">
        <v>5.55</v>
      </c>
      <c r="F3" s="142">
        <v>0.91</v>
      </c>
      <c r="G3" s="143">
        <v>312600</v>
      </c>
      <c r="H3" s="143">
        <v>1719</v>
      </c>
      <c r="I3" s="143">
        <v>2775</v>
      </c>
      <c r="J3" s="142">
        <v>3.52</v>
      </c>
      <c r="K3" s="168" t="s">
        <v>107</v>
      </c>
      <c r="M3" s="168" t="s">
        <v>32</v>
      </c>
      <c r="N3" s="142">
        <v>1.58</v>
      </c>
      <c r="O3" s="142">
        <v>43.66</v>
      </c>
      <c r="P3" s="142">
        <v>40.520000000000003</v>
      </c>
      <c r="Q3" s="142">
        <v>14.05</v>
      </c>
      <c r="R3" s="168" t="s">
        <v>3445</v>
      </c>
      <c r="S3" s="142">
        <v>58.11</v>
      </c>
      <c r="T3" s="168"/>
      <c r="U3" s="142">
        <v>36</v>
      </c>
      <c r="V3" s="142">
        <v>17</v>
      </c>
      <c r="W3" s="142">
        <v>0.02</v>
      </c>
      <c r="X3" s="168"/>
    </row>
    <row r="4" spans="1:24" ht="16.5" x14ac:dyDescent="0.3">
      <c r="A4" s="168" t="s">
        <v>34</v>
      </c>
      <c r="B4" s="142">
        <v>2</v>
      </c>
      <c r="C4" s="168" t="s">
        <v>46</v>
      </c>
      <c r="D4" s="168" t="s">
        <v>30</v>
      </c>
      <c r="E4" s="142">
        <v>78.25</v>
      </c>
      <c r="F4" s="142">
        <v>0</v>
      </c>
      <c r="G4" s="143">
        <v>0</v>
      </c>
      <c r="H4" s="143">
        <v>0</v>
      </c>
      <c r="I4" s="143">
        <v>6135</v>
      </c>
      <c r="J4" s="142">
        <v>44.86</v>
      </c>
      <c r="K4" s="168" t="s">
        <v>1000</v>
      </c>
      <c r="M4" s="168" t="s">
        <v>37</v>
      </c>
      <c r="N4" s="142">
        <v>1.74</v>
      </c>
      <c r="O4" s="142">
        <v>-2.1</v>
      </c>
      <c r="P4" s="142">
        <v>6.41</v>
      </c>
      <c r="Q4" s="142">
        <v>3.48</v>
      </c>
      <c r="R4" s="168" t="s">
        <v>285</v>
      </c>
      <c r="S4" s="142">
        <v>2.1</v>
      </c>
      <c r="T4" s="168"/>
      <c r="U4" s="142">
        <v>873</v>
      </c>
      <c r="X4" s="168"/>
    </row>
    <row r="5" spans="1:24" ht="16.5" x14ac:dyDescent="0.3">
      <c r="A5" s="168" t="s">
        <v>39</v>
      </c>
      <c r="B5" s="142">
        <v>3</v>
      </c>
      <c r="C5" s="168" t="s">
        <v>29</v>
      </c>
      <c r="D5" s="168" t="s">
        <v>30</v>
      </c>
      <c r="E5" s="142">
        <v>1.28</v>
      </c>
      <c r="F5" s="142">
        <v>0</v>
      </c>
      <c r="G5" s="143">
        <v>54321100</v>
      </c>
      <c r="H5" s="143">
        <v>70010</v>
      </c>
      <c r="I5" s="143">
        <v>6583</v>
      </c>
      <c r="J5" s="142">
        <v>37.28</v>
      </c>
      <c r="K5" s="168" t="s">
        <v>280</v>
      </c>
      <c r="M5" s="168"/>
      <c r="N5" s="142">
        <v>0.03</v>
      </c>
      <c r="O5" s="142">
        <v>6</v>
      </c>
      <c r="P5" s="142">
        <v>8.3000000000000007</v>
      </c>
      <c r="Q5" s="142">
        <v>26.08</v>
      </c>
      <c r="R5" s="168"/>
      <c r="S5" s="142">
        <v>66.55</v>
      </c>
      <c r="T5" s="168"/>
      <c r="U5" s="142">
        <v>790</v>
      </c>
      <c r="V5" s="142">
        <v>781</v>
      </c>
      <c r="W5" s="142">
        <v>-0.27</v>
      </c>
      <c r="X5" s="168"/>
    </row>
    <row r="6" spans="1:24" ht="16.5" x14ac:dyDescent="0.3">
      <c r="A6" s="168" t="s">
        <v>41</v>
      </c>
      <c r="B6" s="142">
        <v>4</v>
      </c>
      <c r="C6" s="168" t="s">
        <v>29</v>
      </c>
      <c r="D6" s="168" t="s">
        <v>30</v>
      </c>
      <c r="E6" s="142">
        <v>5.05</v>
      </c>
      <c r="F6" s="142">
        <v>-0.98</v>
      </c>
      <c r="G6" s="143">
        <v>2400</v>
      </c>
      <c r="H6" s="143">
        <v>12</v>
      </c>
      <c r="I6" s="143">
        <v>4949</v>
      </c>
      <c r="K6" s="168" t="s">
        <v>225</v>
      </c>
      <c r="M6" s="168" t="s">
        <v>43</v>
      </c>
      <c r="N6" s="142">
        <v>0</v>
      </c>
      <c r="O6" s="142">
        <v>-0.18</v>
      </c>
      <c r="P6" s="142">
        <v>-11.81</v>
      </c>
      <c r="Q6" s="142">
        <v>-7.73</v>
      </c>
      <c r="R6" s="168" t="s">
        <v>313</v>
      </c>
      <c r="S6" s="142">
        <v>25.86</v>
      </c>
      <c r="T6" s="168"/>
      <c r="X6" s="168"/>
    </row>
    <row r="7" spans="1:24" ht="16.5" x14ac:dyDescent="0.3">
      <c r="A7" s="168" t="s">
        <v>45</v>
      </c>
      <c r="B7" s="142">
        <v>5</v>
      </c>
      <c r="C7" s="168" t="s">
        <v>46</v>
      </c>
      <c r="D7" s="168" t="s">
        <v>47</v>
      </c>
      <c r="E7" s="142">
        <v>1.5</v>
      </c>
      <c r="F7" s="142">
        <v>0</v>
      </c>
      <c r="G7" s="143">
        <v>0</v>
      </c>
      <c r="H7" s="143">
        <v>0</v>
      </c>
      <c r="I7" s="143">
        <v>1685</v>
      </c>
      <c r="K7" s="168" t="s">
        <v>48</v>
      </c>
      <c r="L7" s="142">
        <v>1.74</v>
      </c>
      <c r="M7" s="168"/>
      <c r="N7" s="142">
        <v>0.05</v>
      </c>
      <c r="O7" s="142">
        <v>11.33</v>
      </c>
      <c r="P7" s="142">
        <v>15.43</v>
      </c>
      <c r="Q7" s="142">
        <v>17.100000000000001</v>
      </c>
      <c r="R7" s="168"/>
      <c r="S7" s="142">
        <v>20.6</v>
      </c>
      <c r="T7" s="168"/>
      <c r="X7" s="168"/>
    </row>
    <row r="8" spans="1:24" ht="16.5" x14ac:dyDescent="0.3">
      <c r="A8" s="168" t="s">
        <v>49</v>
      </c>
      <c r="B8" s="142">
        <v>6</v>
      </c>
      <c r="C8" s="168" t="s">
        <v>29</v>
      </c>
      <c r="D8" s="168" t="s">
        <v>30</v>
      </c>
      <c r="E8" s="142">
        <v>2.52</v>
      </c>
      <c r="F8" s="142">
        <v>0.8</v>
      </c>
      <c r="G8" s="143">
        <v>6438100</v>
      </c>
      <c r="H8" s="143">
        <v>16091</v>
      </c>
      <c r="I8" s="143">
        <v>24894</v>
      </c>
      <c r="K8" s="168" t="s">
        <v>67</v>
      </c>
      <c r="M8" s="168"/>
      <c r="N8" s="142">
        <v>0</v>
      </c>
      <c r="O8" s="142">
        <v>-16.059999999999999</v>
      </c>
      <c r="P8" s="142">
        <v>-56.82</v>
      </c>
      <c r="Q8" s="142">
        <v>-350.72</v>
      </c>
      <c r="R8" s="168"/>
      <c r="S8" s="142">
        <v>58.73</v>
      </c>
      <c r="T8" s="168"/>
      <c r="X8" s="168"/>
    </row>
    <row r="9" spans="1:24" ht="16.5" x14ac:dyDescent="0.3">
      <c r="A9" s="168" t="s">
        <v>51</v>
      </c>
      <c r="B9" s="142">
        <v>7</v>
      </c>
      <c r="C9" s="168" t="s">
        <v>29</v>
      </c>
      <c r="D9" s="168" t="s">
        <v>30</v>
      </c>
      <c r="E9" s="142">
        <v>5.0999999999999996</v>
      </c>
      <c r="F9" s="142">
        <v>0</v>
      </c>
      <c r="G9" s="143">
        <v>13600</v>
      </c>
      <c r="H9" s="143">
        <v>69</v>
      </c>
      <c r="I9" s="143">
        <v>1246</v>
      </c>
      <c r="J9" s="142">
        <v>31.24</v>
      </c>
      <c r="K9" s="168" t="s">
        <v>254</v>
      </c>
      <c r="M9" s="168"/>
      <c r="N9" s="142">
        <v>0.16</v>
      </c>
      <c r="O9" s="142">
        <v>3.32</v>
      </c>
      <c r="P9" s="142">
        <v>4.09</v>
      </c>
      <c r="Q9" s="142">
        <v>2.83</v>
      </c>
      <c r="R9" s="168" t="s">
        <v>268</v>
      </c>
      <c r="S9" s="142">
        <v>27.66</v>
      </c>
      <c r="T9" s="168"/>
      <c r="U9" s="142">
        <v>871</v>
      </c>
      <c r="V9" s="142">
        <v>873</v>
      </c>
      <c r="W9" s="142">
        <v>-0.22</v>
      </c>
      <c r="X9" s="168"/>
    </row>
    <row r="10" spans="1:24" ht="16.5" x14ac:dyDescent="0.3">
      <c r="A10" s="168" t="s">
        <v>54</v>
      </c>
      <c r="B10" s="142">
        <v>8</v>
      </c>
      <c r="C10" s="168" t="s">
        <v>46</v>
      </c>
      <c r="D10" s="168" t="s">
        <v>30</v>
      </c>
      <c r="E10" s="142">
        <v>3</v>
      </c>
      <c r="F10" s="142">
        <v>-2.6</v>
      </c>
      <c r="G10" s="143">
        <v>4566000</v>
      </c>
      <c r="H10" s="143">
        <v>13938</v>
      </c>
      <c r="I10" s="143">
        <v>900</v>
      </c>
      <c r="J10" s="142">
        <v>36.479999999999997</v>
      </c>
      <c r="K10" s="168" t="s">
        <v>162</v>
      </c>
      <c r="M10" s="168"/>
      <c r="N10" s="142">
        <v>0.08</v>
      </c>
      <c r="O10" s="142">
        <v>4.7699999999999996</v>
      </c>
      <c r="P10" s="142">
        <v>8.0299999999999994</v>
      </c>
      <c r="Q10" s="142">
        <v>1.53</v>
      </c>
      <c r="R10" s="168"/>
      <c r="S10" s="142">
        <v>34.68</v>
      </c>
      <c r="T10" s="168"/>
      <c r="U10" s="142">
        <v>795</v>
      </c>
      <c r="V10" s="142">
        <v>853</v>
      </c>
      <c r="W10" s="142">
        <v>-0.21</v>
      </c>
      <c r="X10" s="168"/>
    </row>
    <row r="11" spans="1:24" ht="16.5" x14ac:dyDescent="0.3">
      <c r="A11" s="168" t="s">
        <v>56</v>
      </c>
      <c r="B11" s="142">
        <v>9</v>
      </c>
      <c r="C11" s="168" t="s">
        <v>29</v>
      </c>
      <c r="D11" s="168" t="s">
        <v>57</v>
      </c>
      <c r="E11" s="142">
        <v>1.24</v>
      </c>
      <c r="F11" s="142">
        <v>0</v>
      </c>
      <c r="G11" s="143">
        <v>756700</v>
      </c>
      <c r="H11" s="143">
        <v>941</v>
      </c>
      <c r="I11" s="143">
        <v>392</v>
      </c>
      <c r="K11" s="168" t="s">
        <v>3439</v>
      </c>
      <c r="M11" s="168"/>
      <c r="N11" s="142">
        <v>0</v>
      </c>
      <c r="O11" s="142">
        <v>0.45</v>
      </c>
      <c r="P11" s="142">
        <v>-138.47999999999999</v>
      </c>
      <c r="Q11" s="144">
        <v>-13439.49</v>
      </c>
      <c r="R11" s="168"/>
      <c r="S11" s="142">
        <v>60.49</v>
      </c>
      <c r="T11" s="168"/>
      <c r="X11" s="168"/>
    </row>
    <row r="12" spans="1:24" ht="16.5" x14ac:dyDescent="0.3">
      <c r="A12" s="168" t="s">
        <v>58</v>
      </c>
      <c r="B12" s="142">
        <v>10</v>
      </c>
      <c r="C12" s="168" t="s">
        <v>46</v>
      </c>
      <c r="D12" s="168" t="s">
        <v>30</v>
      </c>
      <c r="E12" s="142">
        <v>2.4</v>
      </c>
      <c r="F12" s="142">
        <v>1.69</v>
      </c>
      <c r="G12" s="143">
        <v>20548100</v>
      </c>
      <c r="H12" s="143">
        <v>49114</v>
      </c>
      <c r="I12" s="143">
        <v>3223</v>
      </c>
      <c r="K12" s="168" t="s">
        <v>3449</v>
      </c>
      <c r="M12" s="168"/>
      <c r="N12" s="142">
        <v>0</v>
      </c>
      <c r="O12" s="142">
        <v>-2.17</v>
      </c>
      <c r="P12" s="142">
        <v>-9.06</v>
      </c>
      <c r="Q12" s="142">
        <v>-39.159999999999997</v>
      </c>
      <c r="R12" s="168"/>
      <c r="S12" s="142">
        <v>54.27</v>
      </c>
      <c r="T12" s="168"/>
      <c r="X12" s="168"/>
    </row>
    <row r="13" spans="1:24" ht="16.5" x14ac:dyDescent="0.3">
      <c r="A13" s="168" t="s">
        <v>60</v>
      </c>
      <c r="B13" s="142">
        <v>11</v>
      </c>
      <c r="C13" s="168" t="s">
        <v>46</v>
      </c>
      <c r="D13" s="168" t="s">
        <v>30</v>
      </c>
      <c r="E13" s="142">
        <v>3.22</v>
      </c>
      <c r="F13" s="142">
        <v>-1.83</v>
      </c>
      <c r="G13" s="143">
        <v>16409900</v>
      </c>
      <c r="H13" s="143">
        <v>53126</v>
      </c>
      <c r="I13" s="143">
        <v>32767</v>
      </c>
      <c r="J13" s="142">
        <v>23.54</v>
      </c>
      <c r="K13" s="168" t="s">
        <v>3403</v>
      </c>
      <c r="M13" s="168" t="s">
        <v>62</v>
      </c>
      <c r="N13" s="142">
        <v>0.14000000000000001</v>
      </c>
      <c r="O13" s="142">
        <v>9.2899999999999991</v>
      </c>
      <c r="P13" s="142">
        <v>11.28</v>
      </c>
      <c r="Q13" s="142">
        <v>27.24</v>
      </c>
      <c r="R13" s="168" t="s">
        <v>211</v>
      </c>
      <c r="S13" s="142">
        <v>22.62</v>
      </c>
      <c r="T13" s="168"/>
      <c r="U13" s="142">
        <v>594</v>
      </c>
      <c r="V13" s="142">
        <v>545</v>
      </c>
      <c r="X13" s="168"/>
    </row>
    <row r="14" spans="1:24" ht="16.5" x14ac:dyDescent="0.3">
      <c r="A14" s="168" t="s">
        <v>64</v>
      </c>
      <c r="B14" s="142">
        <v>12</v>
      </c>
      <c r="C14" s="168" t="s">
        <v>46</v>
      </c>
      <c r="D14" s="168" t="s">
        <v>30</v>
      </c>
      <c r="E14" s="142">
        <v>2.2599999999999998</v>
      </c>
      <c r="F14" s="142">
        <v>0.89</v>
      </c>
      <c r="G14" s="143">
        <v>547700</v>
      </c>
      <c r="H14" s="143">
        <v>1214</v>
      </c>
      <c r="I14" s="143">
        <v>1356</v>
      </c>
      <c r="J14" s="142">
        <v>41.79</v>
      </c>
      <c r="K14" s="168" t="s">
        <v>638</v>
      </c>
      <c r="M14" s="168" t="s">
        <v>66</v>
      </c>
      <c r="N14" s="142">
        <v>0.05</v>
      </c>
      <c r="O14" s="142">
        <v>4.6900000000000004</v>
      </c>
      <c r="P14" s="142">
        <v>4.95</v>
      </c>
      <c r="Q14" s="142">
        <v>1.8</v>
      </c>
      <c r="R14" s="168" t="s">
        <v>134</v>
      </c>
      <c r="S14" s="142">
        <v>24.93</v>
      </c>
      <c r="T14" s="168"/>
      <c r="U14" s="142">
        <v>906</v>
      </c>
      <c r="V14" s="142">
        <v>878</v>
      </c>
      <c r="X14" s="168"/>
    </row>
    <row r="15" spans="1:24" ht="16.5" x14ac:dyDescent="0.3">
      <c r="A15" s="168" t="s">
        <v>68</v>
      </c>
      <c r="B15" s="142">
        <v>13</v>
      </c>
      <c r="C15" s="168" t="s">
        <v>29</v>
      </c>
      <c r="D15" s="168" t="s">
        <v>30</v>
      </c>
      <c r="E15" s="142">
        <v>2</v>
      </c>
      <c r="F15" s="142">
        <v>-0.99</v>
      </c>
      <c r="G15" s="143">
        <v>3662700</v>
      </c>
      <c r="H15" s="143">
        <v>7320</v>
      </c>
      <c r="I15" s="143">
        <v>1320</v>
      </c>
      <c r="J15" s="142">
        <v>14.91</v>
      </c>
      <c r="K15" s="168" t="s">
        <v>452</v>
      </c>
      <c r="M15" s="168" t="s">
        <v>95</v>
      </c>
      <c r="N15" s="142">
        <v>0.13</v>
      </c>
      <c r="O15" s="142">
        <v>9.8800000000000008</v>
      </c>
      <c r="P15" s="142">
        <v>14.84</v>
      </c>
      <c r="Q15" s="142">
        <v>6.33</v>
      </c>
      <c r="R15" s="168" t="s">
        <v>456</v>
      </c>
      <c r="S15" s="142">
        <v>36.47</v>
      </c>
      <c r="T15" s="168"/>
      <c r="U15" s="142">
        <v>402</v>
      </c>
      <c r="V15" s="142">
        <v>401</v>
      </c>
      <c r="W15" s="142">
        <v>-0.23</v>
      </c>
      <c r="X15" s="168"/>
    </row>
    <row r="16" spans="1:24" ht="16.5" x14ac:dyDescent="0.3">
      <c r="A16" s="168" t="s">
        <v>71</v>
      </c>
      <c r="B16" s="142">
        <v>14</v>
      </c>
      <c r="C16" s="168" t="s">
        <v>35</v>
      </c>
      <c r="D16" s="168" t="s">
        <v>30</v>
      </c>
      <c r="E16" s="142">
        <v>29.5</v>
      </c>
      <c r="F16" s="142">
        <v>-7.09</v>
      </c>
      <c r="G16" s="143">
        <v>2228600</v>
      </c>
      <c r="H16" s="143">
        <v>69430</v>
      </c>
      <c r="I16" s="143">
        <v>4720</v>
      </c>
      <c r="J16" s="142">
        <v>47.93</v>
      </c>
      <c r="K16" s="168" t="s">
        <v>3450</v>
      </c>
      <c r="M16" s="168" t="s">
        <v>154</v>
      </c>
      <c r="N16" s="142">
        <v>0.62</v>
      </c>
      <c r="O16" s="142">
        <v>16.38</v>
      </c>
      <c r="P16" s="142">
        <v>16.829999999999998</v>
      </c>
      <c r="Q16" s="142">
        <v>19.18</v>
      </c>
      <c r="R16" s="168"/>
      <c r="S16" s="142">
        <v>37</v>
      </c>
      <c r="T16" s="168"/>
      <c r="U16" s="142">
        <v>641</v>
      </c>
      <c r="V16" s="142">
        <v>559</v>
      </c>
      <c r="X16" s="168"/>
    </row>
    <row r="17" spans="1:24" ht="16.5" x14ac:dyDescent="0.3">
      <c r="A17" s="168" t="s">
        <v>73</v>
      </c>
      <c r="B17" s="142">
        <v>15</v>
      </c>
      <c r="C17" s="168" t="s">
        <v>29</v>
      </c>
      <c r="D17" s="168" t="s">
        <v>30</v>
      </c>
      <c r="E17" s="142">
        <v>222</v>
      </c>
      <c r="F17" s="142">
        <v>0</v>
      </c>
      <c r="G17" s="143">
        <v>2204600</v>
      </c>
      <c r="H17" s="143">
        <v>486801</v>
      </c>
      <c r="I17" s="143">
        <v>660212</v>
      </c>
      <c r="J17" s="142">
        <v>24.25</v>
      </c>
      <c r="K17" s="168" t="s">
        <v>3451</v>
      </c>
      <c r="M17" s="168" t="s">
        <v>74</v>
      </c>
      <c r="N17" s="142">
        <v>9.15</v>
      </c>
      <c r="O17" s="142">
        <v>10.82</v>
      </c>
      <c r="P17" s="142">
        <v>38.020000000000003</v>
      </c>
      <c r="Q17" s="142">
        <v>15.19</v>
      </c>
      <c r="R17" s="168" t="s">
        <v>3452</v>
      </c>
      <c r="S17" s="142">
        <v>36.22</v>
      </c>
      <c r="T17" s="168"/>
      <c r="U17" s="142">
        <v>354</v>
      </c>
      <c r="V17" s="142">
        <v>508</v>
      </c>
      <c r="W17" s="142">
        <v>-4.8899999999999997</v>
      </c>
      <c r="X17" s="168"/>
    </row>
    <row r="18" spans="1:24" ht="16.5" x14ac:dyDescent="0.3">
      <c r="A18" s="168" t="s">
        <v>76</v>
      </c>
      <c r="B18" s="142">
        <v>16</v>
      </c>
      <c r="C18" s="168" t="s">
        <v>29</v>
      </c>
      <c r="D18" s="168" t="s">
        <v>30</v>
      </c>
      <c r="E18" s="142">
        <v>182</v>
      </c>
      <c r="F18" s="142">
        <v>-1.89</v>
      </c>
      <c r="G18" s="143">
        <v>651200</v>
      </c>
      <c r="H18" s="143">
        <v>118846</v>
      </c>
      <c r="I18" s="143">
        <v>45500</v>
      </c>
      <c r="J18" s="142">
        <v>11.89</v>
      </c>
      <c r="K18" s="168" t="s">
        <v>3453</v>
      </c>
      <c r="M18" s="168" t="s">
        <v>2329</v>
      </c>
      <c r="N18" s="142">
        <v>15.31</v>
      </c>
      <c r="O18" s="142">
        <v>7.57</v>
      </c>
      <c r="P18" s="142">
        <v>22.28</v>
      </c>
      <c r="Q18" s="142">
        <v>18.489999999999998</v>
      </c>
      <c r="R18" s="168" t="s">
        <v>3453</v>
      </c>
      <c r="S18" s="142">
        <v>30.86</v>
      </c>
      <c r="T18" s="168"/>
      <c r="U18" s="142">
        <v>241</v>
      </c>
      <c r="V18" s="142">
        <v>436</v>
      </c>
      <c r="W18" s="142">
        <v>1.37</v>
      </c>
      <c r="X18" s="168"/>
    </row>
    <row r="19" spans="1:24" ht="16.5" x14ac:dyDescent="0.3">
      <c r="A19" s="168" t="s">
        <v>79</v>
      </c>
      <c r="B19" s="142">
        <v>17</v>
      </c>
      <c r="C19" s="168" t="s">
        <v>29</v>
      </c>
      <c r="D19" s="168" t="s">
        <v>30</v>
      </c>
      <c r="E19" s="142">
        <v>1.56</v>
      </c>
      <c r="F19" s="142">
        <v>14.71</v>
      </c>
      <c r="G19" s="143">
        <v>926278200</v>
      </c>
      <c r="H19" s="143">
        <v>1467949</v>
      </c>
      <c r="I19" s="143">
        <v>2496</v>
      </c>
      <c r="J19" s="142">
        <v>48.96</v>
      </c>
      <c r="K19" s="168" t="s">
        <v>3454</v>
      </c>
      <c r="L19" s="142">
        <v>3.18</v>
      </c>
      <c r="M19" s="168" t="s">
        <v>43</v>
      </c>
      <c r="N19" s="142">
        <v>0.03</v>
      </c>
      <c r="O19" s="142">
        <v>5.0199999999999996</v>
      </c>
      <c r="P19" s="142">
        <v>9.2899999999999991</v>
      </c>
      <c r="Q19" s="142">
        <v>25.37</v>
      </c>
      <c r="R19" s="168" t="s">
        <v>90</v>
      </c>
      <c r="S19" s="142">
        <v>20.6</v>
      </c>
      <c r="T19" s="168"/>
      <c r="U19" s="142">
        <v>807</v>
      </c>
      <c r="V19" s="142">
        <v>887</v>
      </c>
      <c r="W19" s="142">
        <v>0.01</v>
      </c>
      <c r="X19" s="168"/>
    </row>
    <row r="20" spans="1:24" ht="16.5" x14ac:dyDescent="0.3">
      <c r="A20" s="168" t="s">
        <v>81</v>
      </c>
      <c r="B20" s="142">
        <v>18</v>
      </c>
      <c r="C20" s="168" t="s">
        <v>46</v>
      </c>
      <c r="D20" s="168" t="s">
        <v>30</v>
      </c>
      <c r="E20" s="142">
        <v>10.8</v>
      </c>
      <c r="F20" s="142">
        <v>0.93</v>
      </c>
      <c r="G20" s="143">
        <v>4000</v>
      </c>
      <c r="H20" s="143">
        <v>41</v>
      </c>
      <c r="I20" s="143">
        <v>492</v>
      </c>
      <c r="J20" s="142">
        <v>11.1</v>
      </c>
      <c r="K20" s="168" t="s">
        <v>732</v>
      </c>
      <c r="M20" s="168"/>
      <c r="N20" s="142">
        <v>0.97</v>
      </c>
      <c r="O20" s="142">
        <v>3.11</v>
      </c>
      <c r="P20" s="142">
        <v>3.76</v>
      </c>
      <c r="Q20" s="142">
        <v>0.89</v>
      </c>
      <c r="R20" s="168"/>
      <c r="S20" s="142">
        <v>38.89</v>
      </c>
      <c r="T20" s="168"/>
      <c r="U20" s="142">
        <v>606</v>
      </c>
      <c r="V20" s="142">
        <v>607</v>
      </c>
      <c r="W20" s="142">
        <v>-0.08</v>
      </c>
      <c r="X20" s="168"/>
    </row>
    <row r="21" spans="1:24" ht="16.5" x14ac:dyDescent="0.3">
      <c r="A21" s="168" t="s">
        <v>83</v>
      </c>
      <c r="B21" s="142">
        <v>19</v>
      </c>
      <c r="C21" s="168" t="s">
        <v>29</v>
      </c>
      <c r="D21" s="168" t="s">
        <v>30</v>
      </c>
      <c r="E21" s="142">
        <v>3.3</v>
      </c>
      <c r="F21" s="142">
        <v>0.61</v>
      </c>
      <c r="G21" s="143">
        <v>5218700</v>
      </c>
      <c r="H21" s="143">
        <v>17192</v>
      </c>
      <c r="I21" s="143">
        <v>3191</v>
      </c>
      <c r="J21" s="142">
        <v>8.61</v>
      </c>
      <c r="K21" s="168" t="s">
        <v>225</v>
      </c>
      <c r="M21" s="168" t="s">
        <v>85</v>
      </c>
      <c r="N21" s="142">
        <v>0.38</v>
      </c>
      <c r="O21" s="142">
        <v>7.83</v>
      </c>
      <c r="P21" s="142">
        <v>18.82</v>
      </c>
      <c r="Q21" s="142">
        <v>3.1</v>
      </c>
      <c r="R21" s="168" t="s">
        <v>914</v>
      </c>
      <c r="S21" s="142">
        <v>44.39</v>
      </c>
      <c r="T21" s="168"/>
      <c r="U21" s="143">
        <v>200</v>
      </c>
      <c r="V21" s="143">
        <v>347</v>
      </c>
      <c r="W21" s="142">
        <v>0.25</v>
      </c>
      <c r="X21" s="168"/>
    </row>
    <row r="22" spans="1:24" ht="16.5" x14ac:dyDescent="0.3">
      <c r="A22" s="168" t="s">
        <v>86</v>
      </c>
      <c r="B22" s="142">
        <v>20</v>
      </c>
      <c r="C22" s="168" t="s">
        <v>29</v>
      </c>
      <c r="D22" s="168" t="s">
        <v>30</v>
      </c>
      <c r="E22" s="142">
        <v>25.25</v>
      </c>
      <c r="F22" s="142">
        <v>-1.94</v>
      </c>
      <c r="G22" s="143">
        <v>1731000</v>
      </c>
      <c r="H22" s="143">
        <v>43668</v>
      </c>
      <c r="I22" s="143">
        <v>8960</v>
      </c>
      <c r="J22" s="142">
        <v>8.6</v>
      </c>
      <c r="K22" s="168" t="s">
        <v>397</v>
      </c>
      <c r="M22" s="168" t="s">
        <v>88</v>
      </c>
      <c r="N22" s="142">
        <v>2.94</v>
      </c>
      <c r="O22" s="142">
        <v>6.35</v>
      </c>
      <c r="P22" s="142">
        <v>13.11</v>
      </c>
      <c r="Q22" s="142">
        <v>6.01</v>
      </c>
      <c r="R22" s="168" t="s">
        <v>458</v>
      </c>
      <c r="S22" s="142">
        <v>49.07</v>
      </c>
      <c r="T22" s="168"/>
      <c r="U22" s="142">
        <v>310</v>
      </c>
      <c r="V22" s="142">
        <v>401</v>
      </c>
      <c r="W22" s="142">
        <v>0.41</v>
      </c>
      <c r="X22" s="168"/>
    </row>
    <row r="23" spans="1:24" ht="16.5" x14ac:dyDescent="0.3">
      <c r="A23" s="168" t="s">
        <v>89</v>
      </c>
      <c r="B23" s="142">
        <v>21</v>
      </c>
      <c r="C23" s="168" t="s">
        <v>29</v>
      </c>
      <c r="D23" s="168" t="s">
        <v>30</v>
      </c>
      <c r="E23" s="142">
        <v>16</v>
      </c>
      <c r="F23" s="142">
        <v>-2.44</v>
      </c>
      <c r="G23" s="143">
        <v>16000</v>
      </c>
      <c r="H23" s="143">
        <v>256</v>
      </c>
      <c r="I23" s="143">
        <v>2399</v>
      </c>
      <c r="J23" s="142">
        <v>12.24</v>
      </c>
      <c r="K23" s="168" t="s">
        <v>415</v>
      </c>
      <c r="L23" s="142">
        <v>0.19</v>
      </c>
      <c r="M23" s="168" t="s">
        <v>37</v>
      </c>
      <c r="N23" s="142">
        <v>1.31</v>
      </c>
      <c r="O23" s="142">
        <v>12.2</v>
      </c>
      <c r="P23" s="142">
        <v>11.73</v>
      </c>
      <c r="Q23" s="142">
        <v>14.49</v>
      </c>
      <c r="R23" s="168" t="s">
        <v>3455</v>
      </c>
      <c r="S23" s="142">
        <v>59.88</v>
      </c>
      <c r="T23" s="168"/>
      <c r="U23" s="142">
        <v>414</v>
      </c>
      <c r="V23" s="142">
        <v>300</v>
      </c>
      <c r="W23" s="142">
        <v>-1.07</v>
      </c>
      <c r="X23" s="168"/>
    </row>
    <row r="24" spans="1:24" ht="16.5" x14ac:dyDescent="0.3">
      <c r="A24" s="168" t="s">
        <v>91</v>
      </c>
      <c r="B24" s="142">
        <v>22</v>
      </c>
      <c r="C24" s="168" t="s">
        <v>29</v>
      </c>
      <c r="D24" s="168" t="s">
        <v>30</v>
      </c>
      <c r="E24" s="142">
        <v>6.95</v>
      </c>
      <c r="F24" s="142">
        <v>-1.42</v>
      </c>
      <c r="G24" s="143">
        <v>739400</v>
      </c>
      <c r="H24" s="143">
        <v>5147</v>
      </c>
      <c r="I24" s="143">
        <v>4865</v>
      </c>
      <c r="J24" s="142">
        <v>8.81</v>
      </c>
      <c r="K24" s="168" t="s">
        <v>928</v>
      </c>
      <c r="M24" s="168" t="s">
        <v>53</v>
      </c>
      <c r="N24" s="142">
        <v>0.79</v>
      </c>
      <c r="O24" s="142">
        <v>20.63</v>
      </c>
      <c r="P24" s="142">
        <v>21.68</v>
      </c>
      <c r="Q24" s="142">
        <v>7.97</v>
      </c>
      <c r="R24" s="168" t="s">
        <v>3456</v>
      </c>
      <c r="S24" s="142">
        <v>49.2</v>
      </c>
      <c r="T24" s="168"/>
      <c r="U24" s="142">
        <v>179</v>
      </c>
      <c r="V24" s="142">
        <v>126</v>
      </c>
      <c r="W24" s="142">
        <v>0.54</v>
      </c>
      <c r="X24" s="168"/>
    </row>
    <row r="25" spans="1:24" ht="16.5" x14ac:dyDescent="0.3">
      <c r="A25" s="168" t="s">
        <v>93</v>
      </c>
      <c r="B25" s="142">
        <v>23</v>
      </c>
      <c r="C25" s="168" t="s">
        <v>29</v>
      </c>
      <c r="D25" s="168" t="s">
        <v>30</v>
      </c>
      <c r="E25" s="142">
        <v>4.4400000000000004</v>
      </c>
      <c r="F25" s="142">
        <v>-0.45</v>
      </c>
      <c r="G25" s="143">
        <v>1011500</v>
      </c>
      <c r="H25" s="143">
        <v>4493</v>
      </c>
      <c r="I25" s="143">
        <v>5808</v>
      </c>
      <c r="J25" s="142">
        <v>11.12</v>
      </c>
      <c r="K25" s="168" t="s">
        <v>502</v>
      </c>
      <c r="M25" s="168" t="s">
        <v>70</v>
      </c>
      <c r="N25" s="142">
        <v>0.4</v>
      </c>
      <c r="O25" s="142">
        <v>21</v>
      </c>
      <c r="P25" s="142">
        <v>25.49</v>
      </c>
      <c r="Q25" s="142">
        <v>6.16</v>
      </c>
      <c r="R25" s="168" t="s">
        <v>3447</v>
      </c>
      <c r="S25" s="142">
        <v>26</v>
      </c>
      <c r="T25" s="168"/>
      <c r="U25" s="142">
        <v>197</v>
      </c>
      <c r="V25" s="142">
        <v>166</v>
      </c>
      <c r="W25" s="142">
        <v>-0.14000000000000001</v>
      </c>
      <c r="X25" s="168"/>
    </row>
    <row r="26" spans="1:24" ht="16.5" x14ac:dyDescent="0.3">
      <c r="A26" s="168" t="s">
        <v>94</v>
      </c>
      <c r="B26" s="142">
        <v>24</v>
      </c>
      <c r="C26" s="168" t="s">
        <v>29</v>
      </c>
      <c r="D26" s="168" t="s">
        <v>30</v>
      </c>
      <c r="E26" s="142">
        <v>2.2000000000000002</v>
      </c>
      <c r="F26" s="142">
        <v>-2.65</v>
      </c>
      <c r="G26" s="143">
        <v>4261500</v>
      </c>
      <c r="H26" s="143">
        <v>9482</v>
      </c>
      <c r="I26" s="143">
        <v>13893</v>
      </c>
      <c r="J26" s="142">
        <v>228.48</v>
      </c>
      <c r="K26" s="168" t="s">
        <v>819</v>
      </c>
      <c r="M26" s="168" t="s">
        <v>95</v>
      </c>
      <c r="N26" s="142">
        <v>0.01</v>
      </c>
      <c r="O26" s="142">
        <v>2.5299999999999998</v>
      </c>
      <c r="P26" s="142">
        <v>1.69</v>
      </c>
      <c r="Q26" s="142">
        <v>6.31</v>
      </c>
      <c r="R26" s="168" t="s">
        <v>266</v>
      </c>
      <c r="S26" s="142">
        <v>25.61</v>
      </c>
      <c r="T26" s="168"/>
      <c r="U26" s="142">
        <v>1083</v>
      </c>
      <c r="V26" s="142">
        <v>1070</v>
      </c>
      <c r="W26" s="142">
        <v>9.09</v>
      </c>
      <c r="X26" s="168"/>
    </row>
    <row r="27" spans="1:24" ht="16.5" x14ac:dyDescent="0.3">
      <c r="A27" s="168" t="s">
        <v>97</v>
      </c>
      <c r="B27" s="142">
        <v>25</v>
      </c>
      <c r="C27" s="168" t="s">
        <v>29</v>
      </c>
      <c r="D27" s="168" t="s">
        <v>30</v>
      </c>
      <c r="E27" s="142">
        <v>6.3</v>
      </c>
      <c r="F27" s="142">
        <v>-2.33</v>
      </c>
      <c r="G27" s="143">
        <v>15519800</v>
      </c>
      <c r="H27" s="143">
        <v>98660</v>
      </c>
      <c r="I27" s="143">
        <v>6499</v>
      </c>
      <c r="J27" s="142">
        <v>12.44</v>
      </c>
      <c r="K27" s="168" t="s">
        <v>475</v>
      </c>
      <c r="M27" s="168" t="s">
        <v>99</v>
      </c>
      <c r="N27" s="142">
        <v>0.51</v>
      </c>
      <c r="O27" s="142">
        <v>9.31</v>
      </c>
      <c r="P27" s="142">
        <v>18.399999999999999</v>
      </c>
      <c r="Q27" s="142">
        <v>6.93</v>
      </c>
      <c r="R27" s="168" t="s">
        <v>3457</v>
      </c>
      <c r="S27" s="142">
        <v>71.98</v>
      </c>
      <c r="T27" s="168"/>
      <c r="U27" s="143">
        <v>292</v>
      </c>
      <c r="V27" s="143">
        <v>378</v>
      </c>
      <c r="W27" s="142">
        <v>32.31</v>
      </c>
      <c r="X27" s="168"/>
    </row>
    <row r="28" spans="1:24" ht="16.5" x14ac:dyDescent="0.3">
      <c r="A28" s="168" t="s">
        <v>100</v>
      </c>
      <c r="B28" s="142">
        <v>26</v>
      </c>
      <c r="C28" s="168" t="s">
        <v>29</v>
      </c>
      <c r="D28" s="168" t="s">
        <v>30</v>
      </c>
      <c r="E28" s="142">
        <v>17.2</v>
      </c>
      <c r="F28" s="142">
        <v>-0.57999999999999996</v>
      </c>
      <c r="G28" s="143">
        <v>472500</v>
      </c>
      <c r="H28" s="143">
        <v>8160</v>
      </c>
      <c r="I28" s="143">
        <v>7568</v>
      </c>
      <c r="J28" s="142">
        <v>19.45</v>
      </c>
      <c r="K28" s="168" t="s">
        <v>438</v>
      </c>
      <c r="L28" s="142">
        <v>1.03</v>
      </c>
      <c r="M28" s="168" t="s">
        <v>101</v>
      </c>
      <c r="N28" s="142">
        <v>0.88</v>
      </c>
      <c r="O28" s="142">
        <v>4.68</v>
      </c>
      <c r="P28" s="142">
        <v>9.2799999999999994</v>
      </c>
      <c r="Q28" s="142">
        <v>3.45</v>
      </c>
      <c r="R28" s="168" t="s">
        <v>240</v>
      </c>
      <c r="S28" s="142">
        <v>39.549999999999997</v>
      </c>
      <c r="T28" s="168"/>
      <c r="U28" s="142">
        <v>597</v>
      </c>
      <c r="V28" s="142">
        <v>697</v>
      </c>
      <c r="W28" s="142">
        <v>0.02</v>
      </c>
      <c r="X28" s="168"/>
    </row>
    <row r="29" spans="1:24" ht="16.5" x14ac:dyDescent="0.3">
      <c r="A29" s="168" t="s">
        <v>102</v>
      </c>
      <c r="B29" s="142">
        <v>27</v>
      </c>
      <c r="C29" s="168" t="s">
        <v>29</v>
      </c>
      <c r="D29" s="168" t="s">
        <v>30</v>
      </c>
      <c r="E29" s="142">
        <v>0.65</v>
      </c>
      <c r="F29" s="142">
        <v>-1.52</v>
      </c>
      <c r="G29" s="143">
        <v>29813100</v>
      </c>
      <c r="H29" s="143">
        <v>19391</v>
      </c>
      <c r="I29" s="143">
        <v>3199</v>
      </c>
      <c r="K29" s="168" t="s">
        <v>3458</v>
      </c>
      <c r="M29" s="168"/>
      <c r="N29" s="142">
        <v>0</v>
      </c>
      <c r="O29" s="142">
        <v>-9.27</v>
      </c>
      <c r="P29" s="142">
        <v>-12.98</v>
      </c>
      <c r="Q29" s="142">
        <v>-25.58</v>
      </c>
      <c r="R29" s="168"/>
      <c r="S29" s="142">
        <v>66.92</v>
      </c>
      <c r="T29" s="168"/>
      <c r="X29" s="168"/>
    </row>
    <row r="30" spans="1:24" ht="16.5" x14ac:dyDescent="0.3">
      <c r="A30" s="168" t="s">
        <v>103</v>
      </c>
      <c r="B30" s="142">
        <v>28</v>
      </c>
      <c r="C30" s="168" t="s">
        <v>46</v>
      </c>
      <c r="D30" s="168" t="s">
        <v>30</v>
      </c>
      <c r="E30" s="142">
        <v>2.84</v>
      </c>
      <c r="F30" s="142">
        <v>15.45</v>
      </c>
      <c r="G30" s="143">
        <v>69680400</v>
      </c>
      <c r="H30" s="143">
        <v>187029</v>
      </c>
      <c r="I30" s="143">
        <v>1147</v>
      </c>
      <c r="J30" s="142">
        <v>18.36</v>
      </c>
      <c r="K30" s="168" t="s">
        <v>621</v>
      </c>
      <c r="M30" s="168" t="s">
        <v>62</v>
      </c>
      <c r="N30" s="142">
        <v>0.15</v>
      </c>
      <c r="O30" s="142">
        <v>11.7</v>
      </c>
      <c r="P30" s="142">
        <v>11.23</v>
      </c>
      <c r="Q30" s="142">
        <v>12.94</v>
      </c>
      <c r="R30" s="168" t="s">
        <v>532</v>
      </c>
      <c r="S30" s="142">
        <v>48.51</v>
      </c>
      <c r="T30" s="168"/>
      <c r="U30" s="142">
        <v>531</v>
      </c>
      <c r="V30" s="142">
        <v>418</v>
      </c>
      <c r="W30" s="142">
        <v>-3.4</v>
      </c>
      <c r="X30" s="168"/>
    </row>
    <row r="31" spans="1:24" ht="16.5" x14ac:dyDescent="0.3">
      <c r="A31" s="168" t="s">
        <v>106</v>
      </c>
      <c r="B31" s="142">
        <v>29</v>
      </c>
      <c r="C31" s="168" t="s">
        <v>29</v>
      </c>
      <c r="D31" s="168" t="s">
        <v>30</v>
      </c>
      <c r="E31" s="142">
        <v>1.18</v>
      </c>
      <c r="F31" s="142">
        <v>3.51</v>
      </c>
      <c r="G31" s="143">
        <v>73985100</v>
      </c>
      <c r="H31" s="143">
        <v>86235</v>
      </c>
      <c r="I31" s="143">
        <v>1736</v>
      </c>
      <c r="J31" s="142">
        <v>14</v>
      </c>
      <c r="K31" s="168" t="s">
        <v>104</v>
      </c>
      <c r="M31" s="168"/>
      <c r="N31" s="142">
        <v>0.08</v>
      </c>
      <c r="O31" s="142">
        <v>8.9700000000000006</v>
      </c>
      <c r="P31" s="142">
        <v>11.02</v>
      </c>
      <c r="Q31" s="142">
        <v>5.59</v>
      </c>
      <c r="R31" s="168"/>
      <c r="S31" s="142">
        <v>64.849999999999994</v>
      </c>
      <c r="T31" s="168"/>
      <c r="U31" s="142">
        <v>461</v>
      </c>
      <c r="V31" s="142">
        <v>413</v>
      </c>
      <c r="W31" s="142">
        <v>-0.05</v>
      </c>
      <c r="X31" s="168"/>
    </row>
    <row r="32" spans="1:24" ht="16.5" x14ac:dyDescent="0.3">
      <c r="A32" s="168" t="s">
        <v>108</v>
      </c>
      <c r="B32" s="142">
        <v>30</v>
      </c>
      <c r="C32" s="168" t="s">
        <v>46</v>
      </c>
      <c r="D32" s="168" t="s">
        <v>30</v>
      </c>
      <c r="E32" s="142">
        <v>2.84</v>
      </c>
      <c r="F32" s="142">
        <v>1.43</v>
      </c>
      <c r="G32" s="143">
        <v>2280200</v>
      </c>
      <c r="H32" s="143">
        <v>6459</v>
      </c>
      <c r="I32" s="143">
        <v>1907</v>
      </c>
      <c r="K32" s="168" t="s">
        <v>143</v>
      </c>
      <c r="M32" s="168"/>
      <c r="N32" s="142">
        <v>0</v>
      </c>
      <c r="O32" s="142">
        <v>1.86</v>
      </c>
      <c r="P32" s="142">
        <v>-5.42</v>
      </c>
      <c r="Q32" s="142">
        <v>-13.42</v>
      </c>
      <c r="R32" s="168" t="s">
        <v>375</v>
      </c>
      <c r="S32" s="142">
        <v>27.52</v>
      </c>
      <c r="T32" s="168"/>
      <c r="X32" s="168"/>
    </row>
    <row r="33" spans="1:24" ht="16.5" x14ac:dyDescent="0.3">
      <c r="A33" s="168" t="s">
        <v>111</v>
      </c>
      <c r="B33" s="142">
        <v>31</v>
      </c>
      <c r="C33" s="168" t="s">
        <v>29</v>
      </c>
      <c r="D33" s="168" t="s">
        <v>30</v>
      </c>
      <c r="E33" s="142">
        <v>1.76</v>
      </c>
      <c r="F33" s="142">
        <v>0.56999999999999995</v>
      </c>
      <c r="G33" s="143">
        <v>877900</v>
      </c>
      <c r="H33" s="143">
        <v>1544</v>
      </c>
      <c r="I33" s="143">
        <v>1056</v>
      </c>
      <c r="J33" s="142">
        <v>46.22</v>
      </c>
      <c r="K33" s="168" t="s">
        <v>276</v>
      </c>
      <c r="M33" s="168" t="s">
        <v>53</v>
      </c>
      <c r="N33" s="142">
        <v>0.04</v>
      </c>
      <c r="O33" s="142">
        <v>2.78</v>
      </c>
      <c r="P33" s="142">
        <v>2.76</v>
      </c>
      <c r="Q33" s="142">
        <v>3.71</v>
      </c>
      <c r="R33" s="168" t="s">
        <v>966</v>
      </c>
      <c r="S33" s="142">
        <v>34.44</v>
      </c>
      <c r="T33" s="168"/>
      <c r="U33" s="142">
        <v>982</v>
      </c>
      <c r="V33" s="142">
        <v>969</v>
      </c>
      <c r="W33" s="142">
        <v>2.19</v>
      </c>
      <c r="X33" s="168"/>
    </row>
    <row r="34" spans="1:24" ht="16.5" x14ac:dyDescent="0.3">
      <c r="A34" s="168" t="s">
        <v>3459</v>
      </c>
      <c r="B34" s="142">
        <v>32</v>
      </c>
      <c r="C34" s="168" t="s">
        <v>3460</v>
      </c>
      <c r="D34" s="168" t="s">
        <v>30</v>
      </c>
      <c r="E34" s="142">
        <v>2.1</v>
      </c>
      <c r="F34" s="142">
        <v>5</v>
      </c>
      <c r="G34" s="143">
        <v>75331600</v>
      </c>
      <c r="H34" s="143">
        <v>155362</v>
      </c>
      <c r="I34" s="143">
        <v>2534</v>
      </c>
      <c r="J34" s="142">
        <v>34.369999999999997</v>
      </c>
      <c r="K34" s="168" t="s">
        <v>1061</v>
      </c>
      <c r="M34" s="168"/>
      <c r="N34" s="142">
        <v>0.06</v>
      </c>
      <c r="O34" s="142">
        <v>15.8</v>
      </c>
      <c r="P34" s="142">
        <v>14.48</v>
      </c>
      <c r="Q34" s="142">
        <v>9.64</v>
      </c>
      <c r="R34" s="168"/>
      <c r="S34" s="142">
        <v>50.8</v>
      </c>
      <c r="T34" s="168"/>
      <c r="U34" s="142">
        <v>626</v>
      </c>
      <c r="V34" s="142">
        <v>505</v>
      </c>
      <c r="X34" s="168"/>
    </row>
    <row r="35" spans="1:24" ht="16.5" x14ac:dyDescent="0.3">
      <c r="A35" s="168" t="s">
        <v>114</v>
      </c>
      <c r="B35" s="142">
        <v>33</v>
      </c>
      <c r="C35" s="168" t="s">
        <v>46</v>
      </c>
      <c r="D35" s="168" t="s">
        <v>30</v>
      </c>
      <c r="E35" s="142">
        <v>2.38</v>
      </c>
      <c r="F35" s="142">
        <v>-0.83</v>
      </c>
      <c r="G35" s="143">
        <v>1414900</v>
      </c>
      <c r="H35" s="143">
        <v>3376</v>
      </c>
      <c r="I35" s="143">
        <v>2695</v>
      </c>
      <c r="K35" s="168" t="s">
        <v>1029</v>
      </c>
      <c r="M35" s="168"/>
      <c r="N35" s="142">
        <v>0</v>
      </c>
      <c r="O35" s="142">
        <v>-0.18</v>
      </c>
      <c r="P35" s="142">
        <v>-5.53</v>
      </c>
      <c r="Q35" s="142">
        <v>-7.92</v>
      </c>
      <c r="R35" s="168" t="s">
        <v>3461</v>
      </c>
      <c r="S35" s="142">
        <v>29.63</v>
      </c>
      <c r="T35" s="168"/>
      <c r="X35" s="168"/>
    </row>
    <row r="36" spans="1:24" ht="16.5" x14ac:dyDescent="0.3">
      <c r="A36" s="168" t="s">
        <v>117</v>
      </c>
      <c r="B36" s="142">
        <v>34</v>
      </c>
      <c r="C36" s="168" t="s">
        <v>46</v>
      </c>
      <c r="D36" s="168" t="s">
        <v>30</v>
      </c>
      <c r="E36" s="142">
        <v>186</v>
      </c>
      <c r="F36" s="142">
        <v>0.54</v>
      </c>
      <c r="G36" s="143">
        <v>300</v>
      </c>
      <c r="H36" s="143">
        <v>56</v>
      </c>
      <c r="I36" s="143">
        <v>8035</v>
      </c>
      <c r="J36" s="142">
        <v>11.07</v>
      </c>
      <c r="K36" s="168" t="s">
        <v>118</v>
      </c>
      <c r="L36" s="142">
        <v>0.14000000000000001</v>
      </c>
      <c r="M36" s="168" t="s">
        <v>119</v>
      </c>
      <c r="N36" s="142">
        <v>16.8</v>
      </c>
      <c r="O36" s="142">
        <v>12.93</v>
      </c>
      <c r="P36" s="142">
        <v>12.17</v>
      </c>
      <c r="Q36" s="142">
        <v>13.65</v>
      </c>
      <c r="R36" s="168" t="s">
        <v>3462</v>
      </c>
      <c r="S36" s="142">
        <v>21.37</v>
      </c>
      <c r="T36" s="168"/>
      <c r="U36" s="142">
        <v>373</v>
      </c>
      <c r="V36" s="142">
        <v>250</v>
      </c>
      <c r="W36" s="142">
        <v>19.91</v>
      </c>
      <c r="X36" s="168"/>
    </row>
    <row r="37" spans="1:24" ht="16.5" x14ac:dyDescent="0.3">
      <c r="A37" s="168" t="s">
        <v>121</v>
      </c>
      <c r="B37" s="142">
        <v>35</v>
      </c>
      <c r="C37" s="168" t="s">
        <v>29</v>
      </c>
      <c r="D37" s="168" t="s">
        <v>30</v>
      </c>
      <c r="E37" s="142">
        <v>5.05</v>
      </c>
      <c r="F37" s="142">
        <v>-0.98</v>
      </c>
      <c r="G37" s="143">
        <v>274500</v>
      </c>
      <c r="H37" s="143">
        <v>1395</v>
      </c>
      <c r="I37" s="143">
        <v>2615</v>
      </c>
      <c r="J37" s="142">
        <v>18.420000000000002</v>
      </c>
      <c r="K37" s="168" t="s">
        <v>370</v>
      </c>
      <c r="M37" s="168" t="s">
        <v>32</v>
      </c>
      <c r="N37" s="142">
        <v>0.27</v>
      </c>
      <c r="O37" s="142">
        <v>5.68</v>
      </c>
      <c r="P37" s="142">
        <v>6.31</v>
      </c>
      <c r="Q37" s="142">
        <v>7.11</v>
      </c>
      <c r="R37" s="168" t="s">
        <v>405</v>
      </c>
      <c r="S37" s="142">
        <v>35.340000000000003</v>
      </c>
      <c r="T37" s="168"/>
      <c r="U37" s="142">
        <v>669</v>
      </c>
      <c r="V37" s="142">
        <v>625</v>
      </c>
      <c r="W37" s="142">
        <v>0.49</v>
      </c>
      <c r="X37" s="168"/>
    </row>
    <row r="38" spans="1:24" ht="16.5" x14ac:dyDescent="0.3">
      <c r="A38" s="168" t="s">
        <v>123</v>
      </c>
      <c r="B38" s="142">
        <v>36</v>
      </c>
      <c r="C38" s="168" t="s">
        <v>29</v>
      </c>
      <c r="D38" s="168" t="s">
        <v>30</v>
      </c>
      <c r="E38" s="142">
        <v>5</v>
      </c>
      <c r="F38" s="142">
        <v>0</v>
      </c>
      <c r="G38" s="143">
        <v>4510100</v>
      </c>
      <c r="H38" s="143">
        <v>22587</v>
      </c>
      <c r="I38" s="143">
        <v>5181</v>
      </c>
      <c r="J38" s="142">
        <v>16.84</v>
      </c>
      <c r="K38" s="168" t="s">
        <v>3463</v>
      </c>
      <c r="L38" s="142">
        <v>1.43</v>
      </c>
      <c r="M38" s="168" t="s">
        <v>124</v>
      </c>
      <c r="N38" s="142">
        <v>0.3</v>
      </c>
      <c r="O38" s="142">
        <v>11.53</v>
      </c>
      <c r="P38" s="142">
        <v>19.72</v>
      </c>
      <c r="Q38" s="142">
        <v>39.54</v>
      </c>
      <c r="R38" s="168" t="s">
        <v>834</v>
      </c>
      <c r="S38" s="142">
        <v>44.65</v>
      </c>
      <c r="T38" s="168"/>
      <c r="U38" s="142">
        <v>354</v>
      </c>
      <c r="V38" s="142">
        <v>403</v>
      </c>
      <c r="W38" s="142">
        <v>0.35</v>
      </c>
      <c r="X38" s="168"/>
    </row>
    <row r="39" spans="1:24" ht="16.5" x14ac:dyDescent="0.3">
      <c r="A39" s="168" t="s">
        <v>125</v>
      </c>
      <c r="B39" s="142">
        <v>37</v>
      </c>
      <c r="C39" s="168" t="s">
        <v>29</v>
      </c>
      <c r="D39" s="168" t="s">
        <v>30</v>
      </c>
      <c r="E39" s="142">
        <v>5.95</v>
      </c>
      <c r="F39" s="142">
        <v>-0.83</v>
      </c>
      <c r="G39" s="143">
        <v>5800</v>
      </c>
      <c r="H39" s="143">
        <v>35</v>
      </c>
      <c r="I39" s="143">
        <v>5940</v>
      </c>
      <c r="J39" s="142">
        <v>16.170000000000002</v>
      </c>
      <c r="K39" s="168" t="s">
        <v>472</v>
      </c>
      <c r="M39" s="168" t="s">
        <v>127</v>
      </c>
      <c r="N39" s="142">
        <v>0.37</v>
      </c>
      <c r="O39" s="142">
        <v>6.79</v>
      </c>
      <c r="P39" s="142">
        <v>8.76</v>
      </c>
      <c r="Q39" s="142">
        <v>10.58</v>
      </c>
      <c r="R39" s="168" t="s">
        <v>192</v>
      </c>
      <c r="S39" s="142">
        <v>18.059999999999999</v>
      </c>
      <c r="T39" s="168"/>
      <c r="U39" s="142">
        <v>568</v>
      </c>
      <c r="V39" s="142">
        <v>539</v>
      </c>
      <c r="W39" s="142">
        <v>-0.28000000000000003</v>
      </c>
      <c r="X39" s="168"/>
    </row>
    <row r="40" spans="1:24" ht="16.5" x14ac:dyDescent="0.3">
      <c r="A40" s="168" t="s">
        <v>129</v>
      </c>
      <c r="B40" s="142">
        <v>38</v>
      </c>
      <c r="C40" s="168" t="s">
        <v>29</v>
      </c>
      <c r="D40" s="168" t="s">
        <v>30</v>
      </c>
      <c r="E40" s="142">
        <v>20.6</v>
      </c>
      <c r="F40" s="142">
        <v>-0.96</v>
      </c>
      <c r="G40" s="143">
        <v>9480000</v>
      </c>
      <c r="H40" s="143">
        <v>194767</v>
      </c>
      <c r="I40" s="143">
        <v>23690</v>
      </c>
      <c r="J40" s="142">
        <v>22.39</v>
      </c>
      <c r="K40" s="168" t="s">
        <v>104</v>
      </c>
      <c r="M40" s="168" t="s">
        <v>85</v>
      </c>
      <c r="N40" s="142">
        <v>0.92</v>
      </c>
      <c r="O40" s="142">
        <v>4.91</v>
      </c>
      <c r="P40" s="142">
        <v>6.75</v>
      </c>
      <c r="Q40" s="142">
        <v>31.18</v>
      </c>
      <c r="R40" s="168" t="s">
        <v>42</v>
      </c>
      <c r="S40" s="142">
        <v>72.97</v>
      </c>
      <c r="T40" s="168"/>
      <c r="U40" s="142">
        <v>708</v>
      </c>
      <c r="V40" s="142">
        <v>719</v>
      </c>
      <c r="W40" s="142">
        <v>1.51</v>
      </c>
      <c r="X40" s="168"/>
    </row>
    <row r="41" spans="1:24" ht="16.5" x14ac:dyDescent="0.3">
      <c r="A41" s="168" t="s">
        <v>131</v>
      </c>
      <c r="B41" s="142">
        <v>39</v>
      </c>
      <c r="C41" s="168" t="s">
        <v>29</v>
      </c>
      <c r="D41" s="168" t="s">
        <v>30</v>
      </c>
      <c r="E41" s="142">
        <v>7.45</v>
      </c>
      <c r="F41" s="142">
        <v>2.0499999999999998</v>
      </c>
      <c r="G41" s="143">
        <v>19800</v>
      </c>
      <c r="H41" s="143">
        <v>146</v>
      </c>
      <c r="I41" s="143">
        <v>6966</v>
      </c>
      <c r="J41" s="142">
        <v>88.73</v>
      </c>
      <c r="K41" s="168" t="s">
        <v>148</v>
      </c>
      <c r="M41" s="168"/>
      <c r="N41" s="142">
        <v>0.08</v>
      </c>
      <c r="O41" s="142">
        <v>2.6</v>
      </c>
      <c r="P41" s="142">
        <v>2.39</v>
      </c>
      <c r="Q41" s="142">
        <v>34.68</v>
      </c>
      <c r="R41" s="168"/>
      <c r="S41" s="142">
        <v>25.95</v>
      </c>
      <c r="T41" s="168"/>
      <c r="U41" s="142">
        <v>1048</v>
      </c>
      <c r="V41" s="142">
        <v>1043</v>
      </c>
      <c r="W41" s="142">
        <v>0.82</v>
      </c>
      <c r="X41" s="168"/>
    </row>
    <row r="42" spans="1:24" ht="16.5" x14ac:dyDescent="0.3">
      <c r="A42" s="168" t="s">
        <v>133</v>
      </c>
      <c r="B42" s="142">
        <v>40</v>
      </c>
      <c r="C42" s="168" t="s">
        <v>46</v>
      </c>
      <c r="D42" s="168" t="s">
        <v>30</v>
      </c>
      <c r="E42" s="142">
        <v>5.2</v>
      </c>
      <c r="F42" s="142">
        <v>-2.8</v>
      </c>
      <c r="G42" s="143">
        <v>2814900</v>
      </c>
      <c r="H42" s="143">
        <v>14800</v>
      </c>
      <c r="I42" s="143">
        <v>2497</v>
      </c>
      <c r="J42" s="142">
        <v>3.08</v>
      </c>
      <c r="K42" s="168" t="s">
        <v>707</v>
      </c>
      <c r="M42" s="168" t="s">
        <v>26</v>
      </c>
      <c r="N42" s="142">
        <v>1.69</v>
      </c>
      <c r="O42" s="142">
        <v>24.51</v>
      </c>
      <c r="P42" s="142">
        <v>32.29</v>
      </c>
      <c r="Q42" s="142">
        <v>12.85</v>
      </c>
      <c r="R42" s="168" t="s">
        <v>825</v>
      </c>
      <c r="S42" s="142">
        <v>27.95</v>
      </c>
      <c r="T42" s="168"/>
      <c r="U42" s="142">
        <v>47</v>
      </c>
      <c r="V42" s="142">
        <v>38</v>
      </c>
      <c r="W42" s="142">
        <v>-0.02</v>
      </c>
      <c r="X42" s="168"/>
    </row>
    <row r="43" spans="1:24" ht="16.5" x14ac:dyDescent="0.3">
      <c r="A43" s="168" t="s">
        <v>135</v>
      </c>
      <c r="B43" s="142">
        <v>41</v>
      </c>
      <c r="C43" s="168" t="s">
        <v>35</v>
      </c>
      <c r="D43" s="168" t="s">
        <v>30</v>
      </c>
      <c r="E43" s="142">
        <v>6.15</v>
      </c>
      <c r="F43" s="142">
        <v>-4.6500000000000004</v>
      </c>
      <c r="G43" s="143">
        <v>10005900</v>
      </c>
      <c r="H43" s="143">
        <v>61919</v>
      </c>
      <c r="I43" s="143">
        <v>3690</v>
      </c>
      <c r="J43" s="142">
        <v>14.45</v>
      </c>
      <c r="K43" s="168" t="s">
        <v>339</v>
      </c>
      <c r="M43" s="168" t="s">
        <v>268</v>
      </c>
      <c r="N43" s="142">
        <v>0.43</v>
      </c>
      <c r="O43" s="142">
        <v>11.54</v>
      </c>
      <c r="P43" s="142">
        <v>15.07</v>
      </c>
      <c r="Q43" s="142">
        <v>12.49</v>
      </c>
      <c r="R43" s="168"/>
      <c r="S43" s="142">
        <v>37.78</v>
      </c>
      <c r="T43" s="168"/>
      <c r="U43" s="142">
        <v>391</v>
      </c>
      <c r="V43" s="142">
        <v>361</v>
      </c>
      <c r="X43" s="168"/>
    </row>
    <row r="44" spans="1:24" ht="16.5" x14ac:dyDescent="0.3">
      <c r="A44" s="168" t="s">
        <v>137</v>
      </c>
      <c r="B44" s="142">
        <v>42</v>
      </c>
      <c r="C44" s="168" t="s">
        <v>29</v>
      </c>
      <c r="D44" s="168" t="s">
        <v>30</v>
      </c>
      <c r="E44" s="142">
        <v>1.59</v>
      </c>
      <c r="F44" s="142">
        <v>0</v>
      </c>
      <c r="G44" s="143">
        <v>22420900</v>
      </c>
      <c r="H44" s="143">
        <v>35694</v>
      </c>
      <c r="I44" s="143">
        <v>6624</v>
      </c>
      <c r="K44" s="168" t="s">
        <v>167</v>
      </c>
      <c r="M44" s="168"/>
      <c r="N44" s="142">
        <v>0</v>
      </c>
      <c r="O44" s="142">
        <v>3.05</v>
      </c>
      <c r="P44" s="142">
        <v>-2</v>
      </c>
      <c r="Q44" s="142">
        <v>-4.28</v>
      </c>
      <c r="R44" s="168"/>
      <c r="S44" s="142">
        <v>49.17</v>
      </c>
      <c r="T44" s="168"/>
      <c r="X44" s="168"/>
    </row>
    <row r="45" spans="1:24" ht="16.5" x14ac:dyDescent="0.3">
      <c r="A45" s="168" t="s">
        <v>139</v>
      </c>
      <c r="B45" s="142">
        <v>43</v>
      </c>
      <c r="C45" s="168" t="s">
        <v>29</v>
      </c>
      <c r="D45" s="168" t="s">
        <v>30</v>
      </c>
      <c r="E45" s="142">
        <v>61.25</v>
      </c>
      <c r="F45" s="142">
        <v>0</v>
      </c>
      <c r="G45" s="143">
        <v>25890700</v>
      </c>
      <c r="H45" s="143">
        <v>1580424</v>
      </c>
      <c r="I45" s="143">
        <v>874999</v>
      </c>
      <c r="K45" s="168" t="s">
        <v>3464</v>
      </c>
      <c r="M45" s="168"/>
      <c r="N45" s="142">
        <v>0</v>
      </c>
      <c r="O45" s="142">
        <v>-9.5299999999999994</v>
      </c>
      <c r="P45" s="142">
        <v>-12.82</v>
      </c>
      <c r="Q45" s="142">
        <v>-212.19</v>
      </c>
      <c r="R45" s="168"/>
      <c r="S45" s="142">
        <v>30</v>
      </c>
      <c r="T45" s="168"/>
      <c r="X45" s="168"/>
    </row>
    <row r="46" spans="1:24" ht="16.5" x14ac:dyDescent="0.3">
      <c r="A46" s="168" t="s">
        <v>142</v>
      </c>
      <c r="B46" s="142">
        <v>44</v>
      </c>
      <c r="C46" s="168" t="s">
        <v>29</v>
      </c>
      <c r="D46" s="168" t="s">
        <v>30</v>
      </c>
      <c r="E46" s="142">
        <v>9.5</v>
      </c>
      <c r="F46" s="142">
        <v>0</v>
      </c>
      <c r="G46" s="143">
        <v>6299200</v>
      </c>
      <c r="H46" s="143">
        <v>60010</v>
      </c>
      <c r="I46" s="143">
        <v>29886</v>
      </c>
      <c r="J46" s="142">
        <v>6.65</v>
      </c>
      <c r="K46" s="168" t="s">
        <v>484</v>
      </c>
      <c r="M46" s="168" t="s">
        <v>144</v>
      </c>
      <c r="N46" s="142">
        <v>1.43</v>
      </c>
      <c r="O46" s="142">
        <v>9.6199999999999992</v>
      </c>
      <c r="P46" s="142">
        <v>15.02</v>
      </c>
      <c r="Q46" s="142">
        <v>14.51</v>
      </c>
      <c r="R46" s="168" t="s">
        <v>3465</v>
      </c>
      <c r="S46" s="142">
        <v>65</v>
      </c>
      <c r="T46" s="168"/>
      <c r="U46" s="142">
        <v>240</v>
      </c>
      <c r="V46" s="142">
        <v>254</v>
      </c>
      <c r="W46" s="142">
        <v>1.23</v>
      </c>
      <c r="X46" s="168"/>
    </row>
    <row r="47" spans="1:24" ht="16.5" x14ac:dyDescent="0.3">
      <c r="A47" s="168" t="s">
        <v>145</v>
      </c>
      <c r="B47" s="142">
        <v>45</v>
      </c>
      <c r="C47" s="168" t="s">
        <v>29</v>
      </c>
      <c r="D47" s="168" t="s">
        <v>30</v>
      </c>
      <c r="E47" s="142">
        <v>6.3</v>
      </c>
      <c r="F47" s="142">
        <v>-0.79</v>
      </c>
      <c r="G47" s="143">
        <v>395800</v>
      </c>
      <c r="H47" s="143">
        <v>2481</v>
      </c>
      <c r="I47" s="143">
        <v>3780</v>
      </c>
      <c r="J47" s="142">
        <v>58.74</v>
      </c>
      <c r="K47" s="168" t="s">
        <v>3466</v>
      </c>
      <c r="M47" s="168" t="s">
        <v>127</v>
      </c>
      <c r="N47" s="142">
        <v>0.11</v>
      </c>
      <c r="O47" s="142">
        <v>12.63</v>
      </c>
      <c r="P47" s="142">
        <v>11.24</v>
      </c>
      <c r="Q47" s="142">
        <v>27.34</v>
      </c>
      <c r="R47" s="168" t="s">
        <v>1114</v>
      </c>
      <c r="S47" s="142">
        <v>30.79</v>
      </c>
      <c r="T47" s="168"/>
      <c r="U47" s="142">
        <v>769</v>
      </c>
      <c r="V47" s="142">
        <v>636</v>
      </c>
      <c r="W47" s="142">
        <v>-16.760000000000002</v>
      </c>
      <c r="X47" s="168"/>
    </row>
    <row r="48" spans="1:24" ht="16.5" x14ac:dyDescent="0.3">
      <c r="A48" s="168" t="s">
        <v>147</v>
      </c>
      <c r="B48" s="142">
        <v>46</v>
      </c>
      <c r="C48" s="168" t="s">
        <v>29</v>
      </c>
      <c r="D48" s="168" t="s">
        <v>30</v>
      </c>
      <c r="E48" s="142">
        <v>5.95</v>
      </c>
      <c r="F48" s="142">
        <v>-6.3</v>
      </c>
      <c r="G48" s="143">
        <v>7849000</v>
      </c>
      <c r="H48" s="143">
        <v>47913</v>
      </c>
      <c r="I48" s="143">
        <v>3927</v>
      </c>
      <c r="J48" s="142">
        <v>15.35</v>
      </c>
      <c r="K48" s="168" t="s">
        <v>192</v>
      </c>
      <c r="M48" s="168" t="s">
        <v>149</v>
      </c>
      <c r="N48" s="142">
        <v>0.39</v>
      </c>
      <c r="O48" s="142">
        <v>9.64</v>
      </c>
      <c r="P48" s="142">
        <v>13.83</v>
      </c>
      <c r="Q48" s="142">
        <v>12.52</v>
      </c>
      <c r="R48" s="168" t="s">
        <v>281</v>
      </c>
      <c r="S48" s="142">
        <v>59.09</v>
      </c>
      <c r="T48" s="168"/>
      <c r="U48" s="142">
        <v>432</v>
      </c>
      <c r="V48" s="142">
        <v>418</v>
      </c>
      <c r="W48" s="142">
        <v>-0.1</v>
      </c>
      <c r="X48" s="168"/>
    </row>
    <row r="49" spans="1:24" ht="16.5" x14ac:dyDescent="0.3">
      <c r="A49" s="168" t="s">
        <v>151</v>
      </c>
      <c r="B49" s="142">
        <v>47</v>
      </c>
      <c r="C49" s="168" t="s">
        <v>29</v>
      </c>
      <c r="D49" s="168" t="s">
        <v>152</v>
      </c>
      <c r="E49" s="142">
        <v>0.04</v>
      </c>
      <c r="F49" s="142">
        <v>0</v>
      </c>
      <c r="G49" s="143">
        <v>0</v>
      </c>
      <c r="H49" s="143">
        <v>0</v>
      </c>
      <c r="I49" s="143">
        <v>160</v>
      </c>
      <c r="K49" s="168"/>
      <c r="L49" s="142">
        <v>-17.02</v>
      </c>
      <c r="M49" s="168"/>
      <c r="N49" s="142">
        <v>0</v>
      </c>
      <c r="O49" s="142">
        <v>-5.83</v>
      </c>
      <c r="Q49" s="142">
        <v>-45.78</v>
      </c>
      <c r="R49" s="168"/>
      <c r="S49" s="142">
        <v>43.24</v>
      </c>
      <c r="T49" s="168"/>
      <c r="X49" s="168"/>
    </row>
    <row r="50" spans="1:24" ht="16.5" x14ac:dyDescent="0.3">
      <c r="A50" s="168" t="s">
        <v>153</v>
      </c>
      <c r="B50" s="142">
        <v>48</v>
      </c>
      <c r="C50" s="168" t="s">
        <v>46</v>
      </c>
      <c r="D50" s="168" t="s">
        <v>30</v>
      </c>
      <c r="E50" s="142">
        <v>4.0599999999999996</v>
      </c>
      <c r="F50" s="142">
        <v>-5.58</v>
      </c>
      <c r="G50" s="143">
        <v>5280100</v>
      </c>
      <c r="H50" s="143">
        <v>22102</v>
      </c>
      <c r="I50" s="143">
        <v>1137</v>
      </c>
      <c r="J50" s="142">
        <v>28.04</v>
      </c>
      <c r="K50" s="168" t="s">
        <v>588</v>
      </c>
      <c r="M50" s="168" t="s">
        <v>154</v>
      </c>
      <c r="N50" s="142">
        <v>0.14000000000000001</v>
      </c>
      <c r="O50" s="142">
        <v>8.0500000000000007</v>
      </c>
      <c r="P50" s="142">
        <v>11.93</v>
      </c>
      <c r="Q50" s="142">
        <v>7.03</v>
      </c>
      <c r="R50" s="168" t="s">
        <v>3379</v>
      </c>
      <c r="S50" s="142">
        <v>42.72</v>
      </c>
      <c r="T50" s="168"/>
      <c r="U50" s="142">
        <v>631</v>
      </c>
      <c r="V50" s="142">
        <v>640</v>
      </c>
      <c r="X50" s="168"/>
    </row>
    <row r="51" spans="1:24" ht="16.5" x14ac:dyDescent="0.3">
      <c r="A51" s="168" t="s">
        <v>155</v>
      </c>
      <c r="B51" s="142">
        <v>49</v>
      </c>
      <c r="C51" s="168" t="s">
        <v>29</v>
      </c>
      <c r="D51" s="168" t="s">
        <v>30</v>
      </c>
      <c r="E51" s="142">
        <v>7</v>
      </c>
      <c r="F51" s="142">
        <v>-1.41</v>
      </c>
      <c r="G51" s="143">
        <v>1926000</v>
      </c>
      <c r="H51" s="143">
        <v>13575</v>
      </c>
      <c r="I51" s="143">
        <v>6708</v>
      </c>
      <c r="J51" s="142">
        <v>18.920000000000002</v>
      </c>
      <c r="K51" s="168" t="s">
        <v>3467</v>
      </c>
      <c r="M51" s="168" t="s">
        <v>53</v>
      </c>
      <c r="N51" s="142">
        <v>0.37</v>
      </c>
      <c r="O51" s="142">
        <v>16.54</v>
      </c>
      <c r="P51" s="142">
        <v>19.059999999999999</v>
      </c>
      <c r="Q51" s="142">
        <v>13.39</v>
      </c>
      <c r="R51" s="168" t="s">
        <v>104</v>
      </c>
      <c r="S51" s="142">
        <v>26.92</v>
      </c>
      <c r="T51" s="168"/>
      <c r="U51" s="142">
        <v>395</v>
      </c>
      <c r="V51" s="142">
        <v>343</v>
      </c>
      <c r="W51" s="142">
        <v>-4.13</v>
      </c>
      <c r="X51" s="168"/>
    </row>
    <row r="52" spans="1:24" ht="16.5" x14ac:dyDescent="0.3">
      <c r="A52" s="168" t="s">
        <v>156</v>
      </c>
      <c r="B52" s="142">
        <v>50</v>
      </c>
      <c r="C52" s="168" t="s">
        <v>29</v>
      </c>
      <c r="D52" s="168" t="s">
        <v>157</v>
      </c>
      <c r="E52" s="142">
        <v>0.03</v>
      </c>
      <c r="F52" s="142">
        <v>0</v>
      </c>
      <c r="G52" s="143">
        <v>1176818800</v>
      </c>
      <c r="H52" s="143">
        <v>35333</v>
      </c>
      <c r="I52" s="143">
        <v>2560</v>
      </c>
      <c r="K52" s="168" t="s">
        <v>219</v>
      </c>
      <c r="M52" s="168"/>
      <c r="N52" s="142">
        <v>0</v>
      </c>
      <c r="O52" s="142">
        <v>-8.25</v>
      </c>
      <c r="P52" s="142">
        <v>-18.399999999999999</v>
      </c>
      <c r="Q52" s="142">
        <v>-62.98</v>
      </c>
      <c r="R52" s="168"/>
      <c r="S52" s="142">
        <v>54.89</v>
      </c>
      <c r="T52" s="168"/>
      <c r="X52" s="168"/>
    </row>
    <row r="53" spans="1:24" ht="16.5" x14ac:dyDescent="0.3">
      <c r="A53" s="168" t="s">
        <v>159</v>
      </c>
      <c r="B53" s="142">
        <v>51</v>
      </c>
      <c r="C53" s="168" t="s">
        <v>46</v>
      </c>
      <c r="D53" s="168" t="s">
        <v>30</v>
      </c>
      <c r="E53" s="142">
        <v>0.73</v>
      </c>
      <c r="F53" s="142">
        <v>10.61</v>
      </c>
      <c r="G53" s="143">
        <v>1339692900</v>
      </c>
      <c r="H53" s="143">
        <v>960849</v>
      </c>
      <c r="I53" s="143">
        <v>4316</v>
      </c>
      <c r="K53" s="168" t="s">
        <v>384</v>
      </c>
      <c r="M53" s="168" t="s">
        <v>95</v>
      </c>
      <c r="N53" s="142">
        <v>0</v>
      </c>
      <c r="O53" s="142">
        <v>-1.57</v>
      </c>
      <c r="P53" s="142">
        <v>-4.71</v>
      </c>
      <c r="Q53" s="142">
        <v>10.1</v>
      </c>
      <c r="R53" s="168" t="s">
        <v>463</v>
      </c>
      <c r="S53" s="142">
        <v>79.13</v>
      </c>
      <c r="T53" s="168"/>
      <c r="X53" s="168"/>
    </row>
    <row r="54" spans="1:24" ht="16.5" x14ac:dyDescent="0.3">
      <c r="A54" s="168" t="s">
        <v>161</v>
      </c>
      <c r="B54" s="142">
        <v>52</v>
      </c>
      <c r="C54" s="168" t="s">
        <v>46</v>
      </c>
      <c r="D54" s="168" t="s">
        <v>30</v>
      </c>
      <c r="E54" s="142">
        <v>2.06</v>
      </c>
      <c r="F54" s="142">
        <v>0</v>
      </c>
      <c r="G54" s="143">
        <v>2198900</v>
      </c>
      <c r="H54" s="143">
        <v>4542</v>
      </c>
      <c r="I54" s="143">
        <v>1236</v>
      </c>
      <c r="K54" s="168" t="s">
        <v>838</v>
      </c>
      <c r="L54" s="142">
        <v>1.29</v>
      </c>
      <c r="M54" s="168"/>
      <c r="N54" s="142">
        <v>0</v>
      </c>
      <c r="O54" s="142">
        <v>0.09</v>
      </c>
      <c r="P54" s="142">
        <v>-4.92</v>
      </c>
      <c r="Q54" s="142">
        <v>-9.19</v>
      </c>
      <c r="R54" s="168"/>
      <c r="S54" s="142">
        <v>29.72</v>
      </c>
      <c r="T54" s="168"/>
      <c r="U54" s="143"/>
      <c r="V54" s="143"/>
      <c r="X54" s="168"/>
    </row>
    <row r="55" spans="1:24" ht="16.5" x14ac:dyDescent="0.3">
      <c r="A55" s="168" t="s">
        <v>163</v>
      </c>
      <c r="B55" s="142">
        <v>53</v>
      </c>
      <c r="C55" s="168" t="s">
        <v>29</v>
      </c>
      <c r="D55" s="168" t="s">
        <v>30</v>
      </c>
      <c r="E55" s="142">
        <v>1.08</v>
      </c>
      <c r="F55" s="142">
        <v>-2.7</v>
      </c>
      <c r="G55" s="143">
        <v>3806800</v>
      </c>
      <c r="H55" s="143">
        <v>4154</v>
      </c>
      <c r="I55" s="143">
        <v>503</v>
      </c>
      <c r="J55" s="142">
        <v>85.59</v>
      </c>
      <c r="K55" s="168" t="s">
        <v>367</v>
      </c>
      <c r="L55" s="142">
        <v>0.2</v>
      </c>
      <c r="M55" s="168"/>
      <c r="N55" s="142">
        <v>0.01</v>
      </c>
      <c r="O55" s="142">
        <v>2.69</v>
      </c>
      <c r="P55" s="142">
        <v>2.89</v>
      </c>
      <c r="Q55" s="142">
        <v>-2.99</v>
      </c>
      <c r="R55" s="168"/>
      <c r="S55" s="142">
        <v>28.67</v>
      </c>
      <c r="T55" s="168"/>
      <c r="U55" s="142">
        <v>1039</v>
      </c>
      <c r="V55" s="142">
        <v>1036</v>
      </c>
      <c r="W55" s="142">
        <v>6.88</v>
      </c>
      <c r="X55" s="168"/>
    </row>
    <row r="56" spans="1:24" ht="16.5" x14ac:dyDescent="0.3">
      <c r="A56" s="168" t="s">
        <v>165</v>
      </c>
      <c r="B56" s="142">
        <v>54</v>
      </c>
      <c r="C56" s="168" t="s">
        <v>29</v>
      </c>
      <c r="D56" s="168" t="s">
        <v>30</v>
      </c>
      <c r="E56" s="142">
        <v>8.35</v>
      </c>
      <c r="F56" s="142">
        <v>0.6</v>
      </c>
      <c r="G56" s="143">
        <v>21900</v>
      </c>
      <c r="H56" s="143">
        <v>183</v>
      </c>
      <c r="I56" s="143">
        <v>2145</v>
      </c>
      <c r="J56" s="142">
        <v>13.65</v>
      </c>
      <c r="K56" s="168" t="s">
        <v>190</v>
      </c>
      <c r="M56" s="168" t="s">
        <v>85</v>
      </c>
      <c r="N56" s="142">
        <v>0.61</v>
      </c>
      <c r="O56" s="142">
        <v>11.78</v>
      </c>
      <c r="P56" s="142">
        <v>12.62</v>
      </c>
      <c r="Q56" s="142">
        <v>13.88</v>
      </c>
      <c r="R56" s="168" t="s">
        <v>3468</v>
      </c>
      <c r="S56" s="142">
        <v>27.87</v>
      </c>
      <c r="T56" s="168"/>
      <c r="U56" s="142">
        <v>421</v>
      </c>
      <c r="V56" s="142">
        <v>334</v>
      </c>
      <c r="W56" s="142">
        <v>-8.7799999999999994</v>
      </c>
      <c r="X56" s="168"/>
    </row>
    <row r="57" spans="1:24" ht="16.5" x14ac:dyDescent="0.3">
      <c r="A57" s="168" t="s">
        <v>169</v>
      </c>
      <c r="B57" s="142">
        <v>55</v>
      </c>
      <c r="C57" s="168" t="s">
        <v>29</v>
      </c>
      <c r="D57" s="168" t="s">
        <v>30</v>
      </c>
      <c r="E57" s="142">
        <v>21.4</v>
      </c>
      <c r="F57" s="142">
        <v>-3.6</v>
      </c>
      <c r="G57" s="143">
        <v>10142300</v>
      </c>
      <c r="H57" s="143">
        <v>217955</v>
      </c>
      <c r="I57" s="143">
        <v>9767</v>
      </c>
      <c r="J57" s="142">
        <v>23.88</v>
      </c>
      <c r="K57" s="168" t="s">
        <v>3469</v>
      </c>
      <c r="M57" s="168" t="s">
        <v>101</v>
      </c>
      <c r="N57" s="142">
        <v>0.9</v>
      </c>
      <c r="O57" s="142">
        <v>58.23</v>
      </c>
      <c r="P57" s="142">
        <v>88.93</v>
      </c>
      <c r="Q57" s="142">
        <v>26.96</v>
      </c>
      <c r="R57" s="168" t="s">
        <v>523</v>
      </c>
      <c r="S57" s="142">
        <v>48.96</v>
      </c>
      <c r="T57" s="168"/>
      <c r="U57" s="142">
        <v>322</v>
      </c>
      <c r="V57" s="142">
        <v>321</v>
      </c>
      <c r="W57" s="142">
        <v>-0.44</v>
      </c>
      <c r="X57" s="168"/>
    </row>
    <row r="58" spans="1:24" ht="16.5" x14ac:dyDescent="0.3">
      <c r="A58" s="168" t="s">
        <v>170</v>
      </c>
      <c r="B58" s="142">
        <v>56</v>
      </c>
      <c r="C58" s="168" t="s">
        <v>29</v>
      </c>
      <c r="D58" s="168" t="s">
        <v>30</v>
      </c>
      <c r="E58" s="142">
        <v>2.56</v>
      </c>
      <c r="F58" s="142">
        <v>-3.03</v>
      </c>
      <c r="G58" s="143">
        <v>8544000</v>
      </c>
      <c r="H58" s="143">
        <v>23250</v>
      </c>
      <c r="I58" s="143">
        <v>1859</v>
      </c>
      <c r="K58" s="168" t="s">
        <v>627</v>
      </c>
      <c r="L58" s="142">
        <v>8.15</v>
      </c>
      <c r="M58" s="168"/>
      <c r="N58" s="142">
        <v>0</v>
      </c>
      <c r="O58" s="142">
        <v>1.36</v>
      </c>
      <c r="P58" s="142">
        <v>-17.77</v>
      </c>
      <c r="Q58" s="142">
        <v>-6.36</v>
      </c>
      <c r="R58" s="168"/>
      <c r="S58" s="142">
        <v>18.440000000000001</v>
      </c>
      <c r="T58" s="168"/>
      <c r="X58" s="168"/>
    </row>
    <row r="59" spans="1:24" ht="16.5" x14ac:dyDescent="0.3">
      <c r="A59" s="168" t="s">
        <v>171</v>
      </c>
      <c r="B59" s="142">
        <v>57</v>
      </c>
      <c r="C59" s="168" t="s">
        <v>29</v>
      </c>
      <c r="D59" s="168" t="s">
        <v>30</v>
      </c>
      <c r="E59" s="142">
        <v>4.3600000000000003</v>
      </c>
      <c r="F59" s="142">
        <v>-0.46</v>
      </c>
      <c r="G59" s="143">
        <v>204100</v>
      </c>
      <c r="H59" s="143">
        <v>884</v>
      </c>
      <c r="I59" s="143">
        <v>2398</v>
      </c>
      <c r="J59" s="142">
        <v>12.83</v>
      </c>
      <c r="K59" s="168" t="s">
        <v>375</v>
      </c>
      <c r="M59" s="168" t="s">
        <v>172</v>
      </c>
      <c r="N59" s="142">
        <v>0.34</v>
      </c>
      <c r="O59" s="142">
        <v>9.42</v>
      </c>
      <c r="P59" s="142">
        <v>11.67</v>
      </c>
      <c r="Q59" s="142">
        <v>4.82</v>
      </c>
      <c r="R59" s="168" t="s">
        <v>3470</v>
      </c>
      <c r="S59" s="142">
        <v>29.2</v>
      </c>
      <c r="T59" s="168"/>
      <c r="U59" s="142">
        <v>430</v>
      </c>
      <c r="V59" s="142">
        <v>384</v>
      </c>
      <c r="W59" s="142">
        <v>-5.24</v>
      </c>
      <c r="X59" s="168"/>
    </row>
    <row r="60" spans="1:24" ht="16.5" x14ac:dyDescent="0.3">
      <c r="A60" s="168" t="s">
        <v>174</v>
      </c>
      <c r="B60" s="142">
        <v>58</v>
      </c>
      <c r="C60" s="168" t="s">
        <v>29</v>
      </c>
      <c r="D60" s="168" t="s">
        <v>30</v>
      </c>
      <c r="E60" s="142">
        <v>5.75</v>
      </c>
      <c r="F60" s="142">
        <v>-1.71</v>
      </c>
      <c r="G60" s="143">
        <v>14200</v>
      </c>
      <c r="H60" s="143">
        <v>82</v>
      </c>
      <c r="I60" s="143">
        <v>1840</v>
      </c>
      <c r="K60" s="168" t="s">
        <v>38</v>
      </c>
      <c r="M60" s="168"/>
      <c r="N60" s="142">
        <v>0</v>
      </c>
      <c r="O60" s="142">
        <v>-0.31</v>
      </c>
      <c r="P60" s="142">
        <v>-3.01</v>
      </c>
      <c r="Q60" s="142">
        <v>-29.78</v>
      </c>
      <c r="R60" s="168"/>
      <c r="S60" s="142">
        <v>27.52</v>
      </c>
      <c r="T60" s="168"/>
      <c r="X60" s="168"/>
    </row>
    <row r="61" spans="1:24" ht="16.5" x14ac:dyDescent="0.3">
      <c r="A61" s="168" t="s">
        <v>176</v>
      </c>
      <c r="B61" s="142">
        <v>59</v>
      </c>
      <c r="C61" s="168" t="s">
        <v>29</v>
      </c>
      <c r="D61" s="168" t="s">
        <v>30</v>
      </c>
      <c r="E61" s="142">
        <v>17.399999999999999</v>
      </c>
      <c r="F61" s="142">
        <v>-2.79</v>
      </c>
      <c r="G61" s="143">
        <v>6738300</v>
      </c>
      <c r="H61" s="143">
        <v>117788</v>
      </c>
      <c r="I61" s="143">
        <v>14165</v>
      </c>
      <c r="J61" s="142">
        <v>14.31</v>
      </c>
      <c r="K61" s="168" t="s">
        <v>561</v>
      </c>
      <c r="M61" s="168" t="s">
        <v>37</v>
      </c>
      <c r="N61" s="142">
        <v>1.22</v>
      </c>
      <c r="O61" s="142">
        <v>16.59</v>
      </c>
      <c r="P61" s="142">
        <v>28.01</v>
      </c>
      <c r="Q61" s="142">
        <v>10.97</v>
      </c>
      <c r="R61" s="168" t="s">
        <v>638</v>
      </c>
      <c r="S61" s="142">
        <v>37.31</v>
      </c>
      <c r="T61" s="168"/>
      <c r="U61" s="142">
        <v>249</v>
      </c>
      <c r="V61" s="142">
        <v>266</v>
      </c>
      <c r="W61" s="142">
        <v>0.73</v>
      </c>
      <c r="X61" s="168"/>
    </row>
    <row r="62" spans="1:24" ht="16.5" x14ac:dyDescent="0.3">
      <c r="A62" s="168" t="s">
        <v>179</v>
      </c>
      <c r="B62" s="142">
        <v>60</v>
      </c>
      <c r="C62" s="168" t="s">
        <v>29</v>
      </c>
      <c r="D62" s="168" t="s">
        <v>30</v>
      </c>
      <c r="E62" s="142">
        <v>2.2999999999999998</v>
      </c>
      <c r="F62" s="142">
        <v>0</v>
      </c>
      <c r="G62" s="143">
        <v>158200</v>
      </c>
      <c r="H62" s="143">
        <v>364</v>
      </c>
      <c r="I62" s="143">
        <v>594</v>
      </c>
      <c r="J62" s="142">
        <v>24.3</v>
      </c>
      <c r="K62" s="168" t="s">
        <v>472</v>
      </c>
      <c r="M62" s="168" t="s">
        <v>85</v>
      </c>
      <c r="N62" s="142">
        <v>0.09</v>
      </c>
      <c r="O62" s="142">
        <v>4.83</v>
      </c>
      <c r="P62" s="142">
        <v>5.64</v>
      </c>
      <c r="Q62" s="142">
        <v>4.1100000000000003</v>
      </c>
      <c r="R62" s="168" t="s">
        <v>843</v>
      </c>
      <c r="S62" s="142">
        <v>62.58</v>
      </c>
      <c r="T62" s="168"/>
      <c r="U62" s="142">
        <v>760</v>
      </c>
      <c r="V62" s="142">
        <v>747</v>
      </c>
      <c r="W62" s="142">
        <v>-0.72</v>
      </c>
      <c r="X62" s="168"/>
    </row>
    <row r="63" spans="1:24" ht="16.5" x14ac:dyDescent="0.3">
      <c r="A63" s="168" t="s">
        <v>181</v>
      </c>
      <c r="B63" s="142">
        <v>61</v>
      </c>
      <c r="C63" s="168" t="s">
        <v>46</v>
      </c>
      <c r="D63" s="168" t="s">
        <v>30</v>
      </c>
      <c r="E63" s="142">
        <v>44</v>
      </c>
      <c r="F63" s="142">
        <v>-4.8600000000000003</v>
      </c>
      <c r="G63" s="143">
        <v>2949800</v>
      </c>
      <c r="H63" s="143">
        <v>130378</v>
      </c>
      <c r="I63" s="143">
        <v>23225</v>
      </c>
      <c r="J63" s="142">
        <v>21.5</v>
      </c>
      <c r="K63" s="168" t="s">
        <v>555</v>
      </c>
      <c r="M63" s="168" t="s">
        <v>183</v>
      </c>
      <c r="N63" s="142">
        <v>2.0499999999999998</v>
      </c>
      <c r="O63" s="142">
        <v>4.87</v>
      </c>
      <c r="P63" s="142">
        <v>15.02</v>
      </c>
      <c r="Q63" s="142">
        <v>26.99</v>
      </c>
      <c r="R63" s="168" t="s">
        <v>367</v>
      </c>
      <c r="S63" s="142">
        <v>41.44</v>
      </c>
      <c r="T63" s="168"/>
      <c r="U63" s="142">
        <v>495</v>
      </c>
      <c r="V63" s="142">
        <v>713</v>
      </c>
      <c r="W63" s="142">
        <v>3.4</v>
      </c>
      <c r="X63" s="168"/>
    </row>
    <row r="64" spans="1:24" ht="16.5" x14ac:dyDescent="0.3">
      <c r="A64" s="168" t="s">
        <v>184</v>
      </c>
      <c r="B64" s="142">
        <v>62</v>
      </c>
      <c r="C64" s="168" t="s">
        <v>29</v>
      </c>
      <c r="D64" s="168" t="s">
        <v>30</v>
      </c>
      <c r="E64" s="142">
        <v>3.42</v>
      </c>
      <c r="F64" s="142">
        <v>-0.57999999999999996</v>
      </c>
      <c r="G64" s="143">
        <v>1900</v>
      </c>
      <c r="H64" s="143">
        <v>6</v>
      </c>
      <c r="I64" s="143">
        <v>640</v>
      </c>
      <c r="J64" s="142">
        <v>51.23</v>
      </c>
      <c r="K64" s="168" t="s">
        <v>132</v>
      </c>
      <c r="M64" s="168" t="s">
        <v>95</v>
      </c>
      <c r="N64" s="142">
        <v>7.0000000000000007E-2</v>
      </c>
      <c r="O64" s="142">
        <v>3.7</v>
      </c>
      <c r="P64" s="142">
        <v>4.25</v>
      </c>
      <c r="Q64" s="142">
        <v>8.41</v>
      </c>
      <c r="R64" s="168" t="s">
        <v>719</v>
      </c>
      <c r="S64" s="142">
        <v>25.55</v>
      </c>
      <c r="T64" s="168"/>
      <c r="U64" s="142">
        <v>958</v>
      </c>
      <c r="V64" s="142">
        <v>953</v>
      </c>
      <c r="W64" s="142">
        <v>1.25</v>
      </c>
      <c r="X64" s="168"/>
    </row>
    <row r="65" spans="1:24" ht="16.5" x14ac:dyDescent="0.3">
      <c r="A65" s="168" t="s">
        <v>186</v>
      </c>
      <c r="B65" s="142">
        <v>63</v>
      </c>
      <c r="C65" s="168" t="s">
        <v>29</v>
      </c>
      <c r="D65" s="168" t="s">
        <v>30</v>
      </c>
      <c r="E65" s="142">
        <v>3.88</v>
      </c>
      <c r="F65" s="142">
        <v>0.52</v>
      </c>
      <c r="G65" s="143">
        <v>15774100</v>
      </c>
      <c r="H65" s="143">
        <v>60476</v>
      </c>
      <c r="I65" s="143">
        <v>8170</v>
      </c>
      <c r="J65" s="142">
        <v>9</v>
      </c>
      <c r="K65" s="168" t="s">
        <v>292</v>
      </c>
      <c r="M65" s="168" t="s">
        <v>32</v>
      </c>
      <c r="N65" s="142">
        <v>0.43</v>
      </c>
      <c r="O65" s="142">
        <v>10.87</v>
      </c>
      <c r="P65" s="142">
        <v>19.11</v>
      </c>
      <c r="Q65" s="142">
        <v>32.25</v>
      </c>
      <c r="R65" s="168" t="s">
        <v>3471</v>
      </c>
      <c r="S65" s="142">
        <v>74.09</v>
      </c>
      <c r="T65" s="168"/>
      <c r="U65" s="142">
        <v>206</v>
      </c>
      <c r="V65" s="142">
        <v>259</v>
      </c>
      <c r="W65" s="142">
        <v>-1.44</v>
      </c>
      <c r="X65" s="168"/>
    </row>
    <row r="66" spans="1:24" ht="16.5" x14ac:dyDescent="0.3">
      <c r="A66" s="168" t="s">
        <v>189</v>
      </c>
      <c r="B66" s="142">
        <v>64</v>
      </c>
      <c r="C66" s="168" t="s">
        <v>35</v>
      </c>
      <c r="D66" s="168" t="s">
        <v>30</v>
      </c>
      <c r="E66" s="142">
        <v>8.5</v>
      </c>
      <c r="F66" s="142">
        <v>0.59</v>
      </c>
      <c r="G66" s="143">
        <v>2483400</v>
      </c>
      <c r="H66" s="143">
        <v>20919</v>
      </c>
      <c r="I66" s="143">
        <v>7277</v>
      </c>
      <c r="J66" s="142">
        <v>5.61</v>
      </c>
      <c r="K66" s="168" t="s">
        <v>187</v>
      </c>
      <c r="M66" s="168" t="s">
        <v>62</v>
      </c>
      <c r="N66" s="142">
        <v>1.51</v>
      </c>
      <c r="O66" s="142">
        <v>12.11</v>
      </c>
      <c r="P66" s="142">
        <v>21.1</v>
      </c>
      <c r="Q66" s="142">
        <v>22.29</v>
      </c>
      <c r="R66" s="168"/>
      <c r="S66" s="142">
        <v>32.299999999999997</v>
      </c>
      <c r="T66" s="168"/>
      <c r="U66" s="142">
        <v>131</v>
      </c>
      <c r="V66" s="142">
        <v>177</v>
      </c>
      <c r="X66" s="168"/>
    </row>
    <row r="67" spans="1:24" ht="16.5" x14ac:dyDescent="0.3">
      <c r="A67" s="168" t="s">
        <v>191</v>
      </c>
      <c r="B67" s="142">
        <v>65</v>
      </c>
      <c r="C67" s="168" t="s">
        <v>29</v>
      </c>
      <c r="D67" s="168" t="s">
        <v>30</v>
      </c>
      <c r="E67" s="142">
        <v>2.16</v>
      </c>
      <c r="F67" s="142">
        <v>-4.42</v>
      </c>
      <c r="G67" s="143">
        <v>14164000</v>
      </c>
      <c r="H67" s="143">
        <v>31245</v>
      </c>
      <c r="I67" s="143">
        <v>1474</v>
      </c>
      <c r="J67" s="142">
        <v>43.89</v>
      </c>
      <c r="K67" s="168" t="s">
        <v>524</v>
      </c>
      <c r="L67" s="142">
        <v>0.95</v>
      </c>
      <c r="M67" s="168" t="s">
        <v>43</v>
      </c>
      <c r="N67" s="142">
        <v>0.05</v>
      </c>
      <c r="O67" s="142">
        <v>5.79</v>
      </c>
      <c r="P67" s="142">
        <v>7.47</v>
      </c>
      <c r="Q67" s="142">
        <v>6.69</v>
      </c>
      <c r="R67" s="168" t="s">
        <v>252</v>
      </c>
      <c r="S67" s="142">
        <v>50</v>
      </c>
      <c r="T67" s="168"/>
      <c r="U67" s="142">
        <v>840</v>
      </c>
      <c r="V67" s="142">
        <v>819</v>
      </c>
      <c r="W67" s="142">
        <v>1.6</v>
      </c>
      <c r="X67" s="168"/>
    </row>
    <row r="68" spans="1:24" ht="16.5" x14ac:dyDescent="0.3">
      <c r="A68" s="168" t="s">
        <v>193</v>
      </c>
      <c r="B68" s="142">
        <v>66</v>
      </c>
      <c r="C68" s="168" t="s">
        <v>29</v>
      </c>
      <c r="D68" s="168" t="s">
        <v>30</v>
      </c>
      <c r="E68" s="142">
        <v>10.199999999999999</v>
      </c>
      <c r="F68" s="142">
        <v>0</v>
      </c>
      <c r="G68" s="143">
        <v>633400</v>
      </c>
      <c r="H68" s="143">
        <v>6511</v>
      </c>
      <c r="I68" s="143">
        <v>8319</v>
      </c>
      <c r="J68" s="142">
        <v>955.97</v>
      </c>
      <c r="K68" s="168" t="s">
        <v>3472</v>
      </c>
      <c r="M68" s="168" t="s">
        <v>149</v>
      </c>
      <c r="N68" s="142">
        <v>0.01</v>
      </c>
      <c r="O68" s="142">
        <v>1.65</v>
      </c>
      <c r="P68" s="142">
        <v>1.07</v>
      </c>
      <c r="Q68" s="142">
        <v>-2.0099999999999998</v>
      </c>
      <c r="R68" s="168" t="s">
        <v>313</v>
      </c>
      <c r="S68" s="142">
        <v>33.409999999999997</v>
      </c>
      <c r="T68" s="168"/>
      <c r="U68" s="142">
        <v>1106</v>
      </c>
      <c r="V68" s="142">
        <v>1107</v>
      </c>
      <c r="W68" s="142">
        <v>27.13</v>
      </c>
      <c r="X68" s="168"/>
    </row>
    <row r="69" spans="1:24" ht="16.5" x14ac:dyDescent="0.3">
      <c r="A69" s="168" t="s">
        <v>195</v>
      </c>
      <c r="B69" s="142">
        <v>67</v>
      </c>
      <c r="C69" s="168" t="s">
        <v>29</v>
      </c>
      <c r="D69" s="168" t="s">
        <v>30</v>
      </c>
      <c r="E69" s="142">
        <v>9.6</v>
      </c>
      <c r="F69" s="142">
        <v>-3.03</v>
      </c>
      <c r="G69" s="143">
        <v>5025200</v>
      </c>
      <c r="H69" s="143">
        <v>48701</v>
      </c>
      <c r="I69" s="143">
        <v>5280</v>
      </c>
      <c r="J69" s="142">
        <v>22</v>
      </c>
      <c r="K69" s="168" t="s">
        <v>3473</v>
      </c>
      <c r="L69" s="142">
        <v>2.5099999999999998</v>
      </c>
      <c r="M69" s="168" t="s">
        <v>197</v>
      </c>
      <c r="N69" s="142">
        <v>0.44</v>
      </c>
      <c r="O69" s="142">
        <v>18.48</v>
      </c>
      <c r="P69" s="142">
        <v>53.23</v>
      </c>
      <c r="Q69" s="142">
        <v>26.44</v>
      </c>
      <c r="R69" s="168" t="s">
        <v>3474</v>
      </c>
      <c r="S69" s="142">
        <v>28.77</v>
      </c>
      <c r="T69" s="168"/>
      <c r="U69" s="142">
        <v>310</v>
      </c>
      <c r="V69" s="142">
        <v>359</v>
      </c>
      <c r="W69" s="142">
        <v>2.27</v>
      </c>
      <c r="X69" s="168"/>
    </row>
    <row r="70" spans="1:24" ht="16.5" x14ac:dyDescent="0.3">
      <c r="A70" s="168" t="s">
        <v>199</v>
      </c>
      <c r="B70" s="142">
        <v>68</v>
      </c>
      <c r="C70" s="168" t="s">
        <v>46</v>
      </c>
      <c r="D70" s="168" t="s">
        <v>30</v>
      </c>
      <c r="E70" s="142">
        <v>4.62</v>
      </c>
      <c r="F70" s="142">
        <v>0.87</v>
      </c>
      <c r="G70" s="143">
        <v>63158000</v>
      </c>
      <c r="H70" s="143">
        <v>288269</v>
      </c>
      <c r="I70" s="143">
        <v>147840</v>
      </c>
      <c r="K70" s="168" t="s">
        <v>1114</v>
      </c>
      <c r="M70" s="168"/>
      <c r="N70" s="142">
        <v>0</v>
      </c>
      <c r="O70" s="142">
        <v>0.47</v>
      </c>
      <c r="P70" s="142">
        <v>-0.8</v>
      </c>
      <c r="Q70" s="142">
        <v>-3.64</v>
      </c>
      <c r="R70" s="168"/>
      <c r="S70" s="142">
        <v>24.97</v>
      </c>
      <c r="T70" s="168"/>
      <c r="X70" s="168"/>
    </row>
    <row r="71" spans="1:24" ht="16.5" x14ac:dyDescent="0.3">
      <c r="A71" s="168" t="s">
        <v>200</v>
      </c>
      <c r="B71" s="142">
        <v>69</v>
      </c>
      <c r="C71" s="168" t="s">
        <v>29</v>
      </c>
      <c r="D71" s="168" t="s">
        <v>30</v>
      </c>
      <c r="E71" s="142">
        <v>47.5</v>
      </c>
      <c r="F71" s="142">
        <v>-2.56</v>
      </c>
      <c r="G71" s="143">
        <v>34400</v>
      </c>
      <c r="H71" s="143">
        <v>1627</v>
      </c>
      <c r="I71" s="143">
        <v>18490</v>
      </c>
      <c r="J71" s="142">
        <v>13.87</v>
      </c>
      <c r="K71" s="168" t="s">
        <v>331</v>
      </c>
      <c r="M71" s="168" t="s">
        <v>27</v>
      </c>
      <c r="N71" s="142">
        <v>3.42</v>
      </c>
      <c r="O71" s="142">
        <v>4.62</v>
      </c>
      <c r="P71" s="142">
        <v>7.9</v>
      </c>
      <c r="Q71" s="142">
        <v>26.13</v>
      </c>
      <c r="R71" s="168" t="s">
        <v>3452</v>
      </c>
      <c r="S71" s="142">
        <v>28.17</v>
      </c>
      <c r="T71" s="168"/>
      <c r="U71" s="142">
        <v>546</v>
      </c>
      <c r="V71" s="142">
        <v>608</v>
      </c>
      <c r="W71" s="142">
        <v>-1.19</v>
      </c>
      <c r="X71" s="168"/>
    </row>
    <row r="72" spans="1:24" ht="16.5" x14ac:dyDescent="0.3">
      <c r="A72" s="168" t="s">
        <v>203</v>
      </c>
      <c r="B72" s="142">
        <v>70</v>
      </c>
      <c r="C72" s="168" t="s">
        <v>29</v>
      </c>
      <c r="D72" s="168" t="s">
        <v>30</v>
      </c>
      <c r="E72" s="142">
        <v>0.8</v>
      </c>
      <c r="F72" s="142">
        <v>-1.23</v>
      </c>
      <c r="G72" s="143">
        <v>55606300</v>
      </c>
      <c r="H72" s="143">
        <v>44576</v>
      </c>
      <c r="I72" s="143">
        <v>1692</v>
      </c>
      <c r="J72" s="142">
        <v>33.43</v>
      </c>
      <c r="K72" s="168" t="s">
        <v>183</v>
      </c>
      <c r="M72" s="168"/>
      <c r="N72" s="142">
        <v>0.02</v>
      </c>
      <c r="O72" s="142">
        <v>8.2799999999999994</v>
      </c>
      <c r="P72" s="142">
        <v>9.65</v>
      </c>
      <c r="Q72" s="142">
        <v>58.28</v>
      </c>
      <c r="R72" s="168"/>
      <c r="S72" s="142">
        <v>66.290000000000006</v>
      </c>
      <c r="T72" s="168"/>
      <c r="U72" s="142">
        <v>727</v>
      </c>
      <c r="V72" s="142">
        <v>667</v>
      </c>
      <c r="W72" s="142">
        <v>-1.23</v>
      </c>
      <c r="X72" s="168"/>
    </row>
    <row r="73" spans="1:24" ht="16.5" x14ac:dyDescent="0.3">
      <c r="A73" s="168" t="s">
        <v>205</v>
      </c>
      <c r="B73" s="142">
        <v>71</v>
      </c>
      <c r="C73" s="168" t="s">
        <v>29</v>
      </c>
      <c r="D73" s="168" t="s">
        <v>157</v>
      </c>
      <c r="E73" s="142">
        <v>2.48</v>
      </c>
      <c r="F73" s="142">
        <v>0</v>
      </c>
      <c r="G73" s="143">
        <v>234400</v>
      </c>
      <c r="H73" s="143">
        <v>574</v>
      </c>
      <c r="I73" s="143">
        <v>1627</v>
      </c>
      <c r="K73" s="168" t="s">
        <v>3475</v>
      </c>
      <c r="M73" s="168"/>
      <c r="N73" s="142">
        <v>0</v>
      </c>
      <c r="O73" s="142">
        <v>-31.78</v>
      </c>
      <c r="P73" s="142">
        <v>-36.08</v>
      </c>
      <c r="Q73" s="142">
        <v>-139.26</v>
      </c>
      <c r="R73" s="168"/>
      <c r="S73" s="142">
        <v>37.880000000000003</v>
      </c>
      <c r="T73" s="168"/>
      <c r="X73" s="168"/>
    </row>
    <row r="74" spans="1:24" ht="16.5" x14ac:dyDescent="0.3">
      <c r="A74" s="168" t="s">
        <v>206</v>
      </c>
      <c r="B74" s="142">
        <v>72</v>
      </c>
      <c r="C74" s="168" t="s">
        <v>29</v>
      </c>
      <c r="D74" s="168" t="s">
        <v>30</v>
      </c>
      <c r="E74" s="142">
        <v>9.5500000000000007</v>
      </c>
      <c r="F74" s="142">
        <v>0.53</v>
      </c>
      <c r="G74" s="143">
        <v>10501400</v>
      </c>
      <c r="H74" s="143">
        <v>99036</v>
      </c>
      <c r="I74" s="143">
        <v>20055</v>
      </c>
      <c r="K74" s="168" t="s">
        <v>126</v>
      </c>
      <c r="M74" s="168"/>
      <c r="N74" s="142">
        <v>0</v>
      </c>
      <c r="O74" s="142">
        <v>-15.47</v>
      </c>
      <c r="P74" s="142">
        <v>-55.26</v>
      </c>
      <c r="Q74" s="142">
        <v>-286.49</v>
      </c>
      <c r="R74" s="168"/>
      <c r="S74" s="142">
        <v>36.25</v>
      </c>
      <c r="T74" s="168"/>
      <c r="X74" s="168"/>
    </row>
    <row r="75" spans="1:24" ht="16.5" x14ac:dyDescent="0.3">
      <c r="A75" s="168" t="s">
        <v>208</v>
      </c>
      <c r="B75" s="142">
        <v>73</v>
      </c>
      <c r="C75" s="168" t="s">
        <v>29</v>
      </c>
      <c r="D75" s="168" t="s">
        <v>30</v>
      </c>
      <c r="E75" s="142">
        <v>25.5</v>
      </c>
      <c r="F75" s="142">
        <v>0.99</v>
      </c>
      <c r="G75" s="143">
        <v>332300</v>
      </c>
      <c r="H75" s="143">
        <v>8402</v>
      </c>
      <c r="I75" s="143">
        <v>16256</v>
      </c>
      <c r="K75" s="168" t="s">
        <v>3467</v>
      </c>
      <c r="M75" s="168"/>
      <c r="N75" s="142">
        <v>0</v>
      </c>
      <c r="O75" s="142">
        <v>-2.69</v>
      </c>
      <c r="P75" s="142">
        <v>-12.98</v>
      </c>
      <c r="Q75" s="142">
        <v>-51.3</v>
      </c>
      <c r="R75" s="168"/>
      <c r="S75" s="142">
        <v>45.17</v>
      </c>
      <c r="T75" s="168"/>
      <c r="X75" s="168"/>
    </row>
    <row r="76" spans="1:24" ht="16.5" x14ac:dyDescent="0.3">
      <c r="A76" s="168" t="s">
        <v>210</v>
      </c>
      <c r="B76" s="142">
        <v>74</v>
      </c>
      <c r="C76" s="168" t="s">
        <v>46</v>
      </c>
      <c r="D76" s="168" t="s">
        <v>30</v>
      </c>
      <c r="E76" s="142">
        <v>20.100000000000001</v>
      </c>
      <c r="F76" s="142">
        <v>-0.5</v>
      </c>
      <c r="G76" s="143">
        <v>27599100</v>
      </c>
      <c r="H76" s="143">
        <v>550952</v>
      </c>
      <c r="I76" s="143">
        <v>64964</v>
      </c>
      <c r="J76" s="142">
        <v>27.98</v>
      </c>
      <c r="K76" s="168" t="s">
        <v>445</v>
      </c>
      <c r="L76" s="142">
        <v>2.16</v>
      </c>
      <c r="M76" s="168" t="s">
        <v>212</v>
      </c>
      <c r="N76" s="142">
        <v>0.72</v>
      </c>
      <c r="O76" s="142">
        <v>4.55</v>
      </c>
      <c r="P76" s="142">
        <v>5.9</v>
      </c>
      <c r="Q76" s="142">
        <v>16.91</v>
      </c>
      <c r="R76" s="168" t="s">
        <v>3403</v>
      </c>
      <c r="S76" s="142">
        <v>54.2</v>
      </c>
      <c r="T76" s="168"/>
      <c r="U76" s="142">
        <v>793</v>
      </c>
      <c r="V76" s="142">
        <v>804</v>
      </c>
      <c r="W76" s="142">
        <v>-0.39</v>
      </c>
      <c r="X76" s="168"/>
    </row>
    <row r="77" spans="1:24" ht="16.5" x14ac:dyDescent="0.3">
      <c r="A77" s="168" t="s">
        <v>214</v>
      </c>
      <c r="B77" s="142">
        <v>75</v>
      </c>
      <c r="C77" s="168" t="s">
        <v>29</v>
      </c>
      <c r="D77" s="168" t="s">
        <v>30</v>
      </c>
      <c r="E77" s="142">
        <v>10.9</v>
      </c>
      <c r="F77" s="142">
        <v>0</v>
      </c>
      <c r="G77" s="143">
        <v>52766100</v>
      </c>
      <c r="H77" s="143">
        <v>576931</v>
      </c>
      <c r="I77" s="143">
        <v>73751</v>
      </c>
      <c r="J77" s="142">
        <v>12.51</v>
      </c>
      <c r="K77" s="168" t="s">
        <v>461</v>
      </c>
      <c r="M77" s="168" t="s">
        <v>32</v>
      </c>
      <c r="N77" s="142">
        <v>0.87</v>
      </c>
      <c r="O77" s="142">
        <v>5.94</v>
      </c>
      <c r="P77" s="142">
        <v>9.1199999999999992</v>
      </c>
      <c r="Q77" s="142">
        <v>11.28</v>
      </c>
      <c r="R77" s="168" t="s">
        <v>269</v>
      </c>
      <c r="S77" s="142">
        <v>88.39</v>
      </c>
      <c r="T77" s="168"/>
      <c r="U77" s="142">
        <v>488</v>
      </c>
      <c r="V77" s="142">
        <v>509</v>
      </c>
      <c r="W77" s="142">
        <v>1.31</v>
      </c>
      <c r="X77" s="168"/>
    </row>
    <row r="78" spans="1:24" ht="16.5" x14ac:dyDescent="0.3">
      <c r="A78" s="168" t="s">
        <v>216</v>
      </c>
      <c r="B78" s="142">
        <v>76</v>
      </c>
      <c r="C78" s="168" t="s">
        <v>46</v>
      </c>
      <c r="D78" s="168" t="s">
        <v>30</v>
      </c>
      <c r="E78" s="142">
        <v>36.5</v>
      </c>
      <c r="F78" s="142">
        <v>-0.68</v>
      </c>
      <c r="G78" s="143">
        <v>1127300</v>
      </c>
      <c r="H78" s="143">
        <v>40797</v>
      </c>
      <c r="I78" s="143">
        <v>268485</v>
      </c>
      <c r="J78" s="142">
        <v>8.7200000000000006</v>
      </c>
      <c r="K78" s="168" t="s">
        <v>143</v>
      </c>
      <c r="M78" s="168" t="s">
        <v>101</v>
      </c>
      <c r="N78" s="142">
        <v>4.1900000000000004</v>
      </c>
      <c r="O78" s="142">
        <v>2.46</v>
      </c>
      <c r="P78" s="142">
        <v>10.35</v>
      </c>
      <c r="Q78" s="142">
        <v>27.43</v>
      </c>
      <c r="R78" s="168" t="s">
        <v>484</v>
      </c>
      <c r="S78" s="142">
        <v>23.12</v>
      </c>
      <c r="T78" s="168"/>
      <c r="U78" s="142">
        <v>370</v>
      </c>
      <c r="V78" s="142">
        <v>594</v>
      </c>
      <c r="W78" s="142">
        <v>0.56000000000000005</v>
      </c>
      <c r="X78" s="168"/>
    </row>
    <row r="79" spans="1:24" ht="16.5" x14ac:dyDescent="0.3">
      <c r="A79" s="168" t="s">
        <v>3370</v>
      </c>
      <c r="B79" s="142">
        <v>77</v>
      </c>
      <c r="C79" s="168" t="s">
        <v>35</v>
      </c>
      <c r="D79" s="168" t="s">
        <v>30</v>
      </c>
      <c r="E79" s="142">
        <v>69.5</v>
      </c>
      <c r="F79" s="142">
        <v>-7.02</v>
      </c>
      <c r="G79" s="143">
        <v>1559800</v>
      </c>
      <c r="H79" s="143">
        <v>110471</v>
      </c>
      <c r="I79" s="143">
        <v>6950</v>
      </c>
      <c r="J79" s="142">
        <v>121.15</v>
      </c>
      <c r="K79" s="168" t="s">
        <v>3476</v>
      </c>
      <c r="M79" s="168"/>
      <c r="N79" s="142">
        <v>0.56999999999999995</v>
      </c>
      <c r="O79" s="142">
        <v>11.64</v>
      </c>
      <c r="P79" s="142">
        <v>10.87</v>
      </c>
      <c r="Q79" s="142">
        <v>22.95</v>
      </c>
      <c r="R79" s="168"/>
      <c r="S79" s="142">
        <v>38.229999999999997</v>
      </c>
      <c r="T79" s="168"/>
      <c r="U79" s="142">
        <v>827</v>
      </c>
      <c r="V79" s="142">
        <v>709</v>
      </c>
      <c r="X79" s="168"/>
    </row>
    <row r="80" spans="1:24" ht="16.5" x14ac:dyDescent="0.3">
      <c r="A80" s="168" t="s">
        <v>218</v>
      </c>
      <c r="B80" s="142">
        <v>78</v>
      </c>
      <c r="C80" s="168" t="s">
        <v>29</v>
      </c>
      <c r="D80" s="168" t="s">
        <v>30</v>
      </c>
      <c r="E80" s="142">
        <v>130</v>
      </c>
      <c r="F80" s="142">
        <v>-0.76</v>
      </c>
      <c r="G80" s="143">
        <v>14651100</v>
      </c>
      <c r="H80" s="143">
        <v>1908041</v>
      </c>
      <c r="I80" s="143">
        <v>248150</v>
      </c>
      <c r="J80" s="142">
        <v>10.99</v>
      </c>
      <c r="K80" s="168" t="s">
        <v>212</v>
      </c>
      <c r="M80" s="168" t="s">
        <v>219</v>
      </c>
      <c r="N80" s="142">
        <v>11.83</v>
      </c>
      <c r="O80" s="142">
        <v>1.5</v>
      </c>
      <c r="P80" s="142">
        <v>4.88</v>
      </c>
      <c r="Q80" s="142">
        <v>17.68</v>
      </c>
      <c r="R80" s="168" t="s">
        <v>328</v>
      </c>
      <c r="S80" s="142">
        <v>98.53</v>
      </c>
      <c r="T80" s="168"/>
      <c r="U80" s="142">
        <v>573</v>
      </c>
      <c r="V80" s="142">
        <v>665</v>
      </c>
      <c r="W80" s="142">
        <v>8.39</v>
      </c>
      <c r="X80" s="168"/>
    </row>
    <row r="81" spans="1:24" ht="16.5" x14ac:dyDescent="0.3">
      <c r="A81" s="168" t="s">
        <v>220</v>
      </c>
      <c r="B81" s="142">
        <v>79</v>
      </c>
      <c r="C81" s="168" t="s">
        <v>46</v>
      </c>
      <c r="D81" s="168" t="s">
        <v>30</v>
      </c>
      <c r="E81" s="142">
        <v>2.38</v>
      </c>
      <c r="F81" s="142">
        <v>-3.25</v>
      </c>
      <c r="G81" s="143">
        <v>4820400</v>
      </c>
      <c r="H81" s="143">
        <v>11612</v>
      </c>
      <c r="I81" s="143">
        <v>1207</v>
      </c>
      <c r="K81" s="168" t="s">
        <v>128</v>
      </c>
      <c r="M81" s="168"/>
      <c r="N81" s="142">
        <v>0</v>
      </c>
      <c r="O81" s="142">
        <v>-6.19</v>
      </c>
      <c r="P81" s="142">
        <v>-26.06</v>
      </c>
      <c r="Q81" s="142">
        <v>-285.17</v>
      </c>
      <c r="R81" s="168"/>
      <c r="S81" s="142">
        <v>30.74</v>
      </c>
      <c r="T81" s="168"/>
      <c r="X81" s="168"/>
    </row>
    <row r="82" spans="1:24" ht="16.5" x14ac:dyDescent="0.3">
      <c r="A82" s="168" t="s">
        <v>221</v>
      </c>
      <c r="B82" s="142">
        <v>80</v>
      </c>
      <c r="C82" s="168" t="s">
        <v>46</v>
      </c>
      <c r="D82" s="168" t="s">
        <v>30</v>
      </c>
      <c r="E82" s="142">
        <v>18.8</v>
      </c>
      <c r="F82" s="142">
        <v>-3.59</v>
      </c>
      <c r="G82" s="143">
        <v>25870000</v>
      </c>
      <c r="H82" s="143">
        <v>493094</v>
      </c>
      <c r="I82" s="143">
        <v>46882</v>
      </c>
      <c r="J82" s="142">
        <v>10.09</v>
      </c>
      <c r="K82" s="168" t="s">
        <v>738</v>
      </c>
      <c r="M82" s="168" t="s">
        <v>32</v>
      </c>
      <c r="N82" s="142">
        <v>1.86</v>
      </c>
      <c r="O82" s="142">
        <v>31.14</v>
      </c>
      <c r="P82" s="142">
        <v>54.06</v>
      </c>
      <c r="Q82" s="142">
        <v>32.270000000000003</v>
      </c>
      <c r="R82" s="168" t="s">
        <v>463</v>
      </c>
      <c r="S82" s="142">
        <v>50.01</v>
      </c>
      <c r="T82" s="168"/>
      <c r="U82" s="142">
        <v>103</v>
      </c>
      <c r="V82" s="142">
        <v>109</v>
      </c>
      <c r="W82" s="142">
        <v>0.46</v>
      </c>
      <c r="X82" s="168"/>
    </row>
    <row r="83" spans="1:24" ht="16.5" x14ac:dyDescent="0.3">
      <c r="A83" s="168" t="s">
        <v>223</v>
      </c>
      <c r="B83" s="142">
        <v>81</v>
      </c>
      <c r="C83" s="168" t="s">
        <v>29</v>
      </c>
      <c r="D83" s="168" t="s">
        <v>30</v>
      </c>
      <c r="E83" s="142">
        <v>27.5</v>
      </c>
      <c r="F83" s="142">
        <v>1.85</v>
      </c>
      <c r="G83" s="143">
        <v>8828200</v>
      </c>
      <c r="H83" s="143">
        <v>243610</v>
      </c>
      <c r="I83" s="143">
        <v>37865</v>
      </c>
      <c r="J83" s="142">
        <v>6.1</v>
      </c>
      <c r="K83" s="168" t="s">
        <v>701</v>
      </c>
      <c r="M83" s="168" t="s">
        <v>219</v>
      </c>
      <c r="N83" s="142">
        <v>4.51</v>
      </c>
      <c r="O83" s="142">
        <v>7.43</v>
      </c>
      <c r="P83" s="142">
        <v>12.37</v>
      </c>
      <c r="Q83" s="142">
        <v>5.44</v>
      </c>
      <c r="R83" s="168" t="s">
        <v>225</v>
      </c>
      <c r="S83" s="142">
        <v>64.27</v>
      </c>
      <c r="T83" s="168"/>
      <c r="U83" s="142">
        <v>280</v>
      </c>
      <c r="V83" s="142">
        <v>324</v>
      </c>
      <c r="W83" s="142">
        <v>-0.48</v>
      </c>
      <c r="X83" s="168"/>
    </row>
    <row r="84" spans="1:24" ht="16.5" x14ac:dyDescent="0.3">
      <c r="A84" s="168" t="s">
        <v>226</v>
      </c>
      <c r="B84" s="142">
        <v>82</v>
      </c>
      <c r="C84" s="168" t="s">
        <v>29</v>
      </c>
      <c r="D84" s="168" t="s">
        <v>30</v>
      </c>
      <c r="E84" s="142">
        <v>12.1</v>
      </c>
      <c r="F84" s="142">
        <v>0</v>
      </c>
      <c r="G84" s="143">
        <v>7361500</v>
      </c>
      <c r="H84" s="143">
        <v>88507</v>
      </c>
      <c r="I84" s="143">
        <v>35018</v>
      </c>
      <c r="J84" s="142">
        <v>16.8</v>
      </c>
      <c r="K84" s="168" t="s">
        <v>122</v>
      </c>
      <c r="M84" s="168" t="s">
        <v>228</v>
      </c>
      <c r="N84" s="142">
        <v>0.72</v>
      </c>
      <c r="O84" s="142">
        <v>6.04</v>
      </c>
      <c r="P84" s="142">
        <v>10.15</v>
      </c>
      <c r="Q84" s="142">
        <v>50.76</v>
      </c>
      <c r="R84" s="168" t="s">
        <v>546</v>
      </c>
      <c r="S84" s="142">
        <v>24.61</v>
      </c>
      <c r="T84" s="168"/>
      <c r="U84" s="142">
        <v>533</v>
      </c>
      <c r="V84" s="142">
        <v>577</v>
      </c>
      <c r="W84" s="142">
        <v>2.29</v>
      </c>
      <c r="X84" s="168"/>
    </row>
    <row r="85" spans="1:24" ht="16.5" x14ac:dyDescent="0.3">
      <c r="A85" s="168" t="s">
        <v>230</v>
      </c>
      <c r="B85" s="142">
        <v>83</v>
      </c>
      <c r="C85" s="168" t="s">
        <v>29</v>
      </c>
      <c r="D85" s="168" t="s">
        <v>30</v>
      </c>
      <c r="E85" s="142">
        <v>57.25</v>
      </c>
      <c r="F85" s="142">
        <v>-0.87</v>
      </c>
      <c r="G85" s="143">
        <v>9200</v>
      </c>
      <c r="H85" s="143">
        <v>529</v>
      </c>
      <c r="I85" s="143">
        <v>17175</v>
      </c>
      <c r="J85" s="142">
        <v>4.95</v>
      </c>
      <c r="K85" s="168" t="s">
        <v>296</v>
      </c>
      <c r="M85" s="168" t="s">
        <v>231</v>
      </c>
      <c r="N85" s="142">
        <v>11.57</v>
      </c>
      <c r="O85" s="142">
        <v>17.46</v>
      </c>
      <c r="P85" s="142">
        <v>16.22</v>
      </c>
      <c r="Q85" s="142">
        <v>54.55</v>
      </c>
      <c r="R85" s="168" t="s">
        <v>104</v>
      </c>
      <c r="S85" s="142">
        <v>21.5</v>
      </c>
      <c r="T85" s="168"/>
      <c r="U85" s="142">
        <v>192</v>
      </c>
      <c r="V85" s="142">
        <v>85</v>
      </c>
      <c r="W85" s="142">
        <v>-0.09</v>
      </c>
      <c r="X85" s="168"/>
    </row>
    <row r="86" spans="1:24" ht="16.5" x14ac:dyDescent="0.3">
      <c r="A86" s="168" t="s">
        <v>233</v>
      </c>
      <c r="B86" s="142">
        <v>84</v>
      </c>
      <c r="C86" s="168" t="s">
        <v>29</v>
      </c>
      <c r="D86" s="168" t="s">
        <v>30</v>
      </c>
      <c r="E86" s="142">
        <v>21.9</v>
      </c>
      <c r="F86" s="142">
        <v>0</v>
      </c>
      <c r="G86" s="143">
        <v>45424200</v>
      </c>
      <c r="H86" s="143">
        <v>987912</v>
      </c>
      <c r="I86" s="143">
        <v>348035</v>
      </c>
      <c r="J86" s="142">
        <v>45.27</v>
      </c>
      <c r="K86" s="168" t="s">
        <v>879</v>
      </c>
      <c r="M86" s="168" t="s">
        <v>37</v>
      </c>
      <c r="N86" s="142">
        <v>0.48</v>
      </c>
      <c r="R86" s="168" t="s">
        <v>280</v>
      </c>
      <c r="S86" s="142">
        <v>65.98</v>
      </c>
      <c r="T86" s="168"/>
      <c r="W86" s="142">
        <v>2.09</v>
      </c>
      <c r="X86" s="168"/>
    </row>
    <row r="87" spans="1:24" ht="16.5" x14ac:dyDescent="0.3">
      <c r="A87" s="168" t="s">
        <v>3371</v>
      </c>
      <c r="B87" s="142">
        <v>85</v>
      </c>
      <c r="C87" s="168" t="s">
        <v>35</v>
      </c>
      <c r="D87" s="168" t="s">
        <v>30</v>
      </c>
      <c r="E87" s="142">
        <v>38.75</v>
      </c>
      <c r="F87" s="142">
        <v>-10.4</v>
      </c>
      <c r="G87" s="143">
        <v>4777200</v>
      </c>
      <c r="H87" s="143">
        <v>189939</v>
      </c>
      <c r="I87" s="143">
        <v>0</v>
      </c>
      <c r="K87" s="168" t="s">
        <v>136</v>
      </c>
      <c r="M87" s="168" t="s">
        <v>136</v>
      </c>
      <c r="N87" s="142">
        <v>0</v>
      </c>
      <c r="O87" s="142">
        <v>21.21</v>
      </c>
      <c r="P87" s="142">
        <v>58.63</v>
      </c>
      <c r="Q87" s="142">
        <v>21.97</v>
      </c>
      <c r="R87" s="168" t="s">
        <v>136</v>
      </c>
      <c r="S87" s="142">
        <v>32.89</v>
      </c>
      <c r="T87" s="168"/>
      <c r="X87" s="168"/>
    </row>
    <row r="88" spans="1:24" ht="16.5" x14ac:dyDescent="0.3">
      <c r="A88" s="168" t="s">
        <v>235</v>
      </c>
      <c r="B88" s="142">
        <v>86</v>
      </c>
      <c r="C88" s="168" t="s">
        <v>29</v>
      </c>
      <c r="D88" s="168" t="s">
        <v>30</v>
      </c>
      <c r="E88" s="142">
        <v>1.56</v>
      </c>
      <c r="F88" s="142">
        <v>-0.64</v>
      </c>
      <c r="G88" s="143">
        <v>8308000</v>
      </c>
      <c r="H88" s="143">
        <v>12960</v>
      </c>
      <c r="I88" s="143">
        <v>4691</v>
      </c>
      <c r="K88" s="168" t="s">
        <v>3426</v>
      </c>
      <c r="L88" s="142">
        <v>0.28000000000000003</v>
      </c>
      <c r="M88" s="168"/>
      <c r="N88" s="142">
        <v>0</v>
      </c>
      <c r="O88" s="142">
        <v>-8.23</v>
      </c>
      <c r="P88" s="142">
        <v>-6.67</v>
      </c>
      <c r="Q88" s="142">
        <v>-24.56</v>
      </c>
      <c r="R88" s="168"/>
      <c r="S88" s="142">
        <v>77.989999999999995</v>
      </c>
      <c r="T88" s="168"/>
      <c r="X88" s="168"/>
    </row>
    <row r="89" spans="1:24" ht="16.5" x14ac:dyDescent="0.3">
      <c r="A89" s="168" t="s">
        <v>236</v>
      </c>
      <c r="B89" s="142">
        <v>87</v>
      </c>
      <c r="C89" s="168" t="s">
        <v>29</v>
      </c>
      <c r="D89" s="168" t="s">
        <v>30</v>
      </c>
      <c r="E89" s="142">
        <v>14</v>
      </c>
      <c r="F89" s="142">
        <v>-2.78</v>
      </c>
      <c r="G89" s="143">
        <v>25423500</v>
      </c>
      <c r="H89" s="143">
        <v>356921</v>
      </c>
      <c r="I89" s="143">
        <v>28000</v>
      </c>
      <c r="J89" s="142">
        <v>38.15</v>
      </c>
      <c r="K89" s="168" t="s">
        <v>3446</v>
      </c>
      <c r="M89" s="168"/>
      <c r="N89" s="142">
        <v>0.37</v>
      </c>
      <c r="O89" s="142">
        <v>9.81</v>
      </c>
      <c r="P89" s="142">
        <v>13.34</v>
      </c>
      <c r="Q89" s="142">
        <v>11.32</v>
      </c>
      <c r="R89" s="168"/>
      <c r="S89" s="142">
        <v>49.34</v>
      </c>
      <c r="T89" s="168"/>
      <c r="U89" s="142">
        <v>673</v>
      </c>
      <c r="V89" s="142">
        <v>646</v>
      </c>
      <c r="W89" s="142">
        <v>-0.2</v>
      </c>
      <c r="X89" s="168"/>
    </row>
    <row r="90" spans="1:24" ht="16.5" x14ac:dyDescent="0.3">
      <c r="A90" s="168" t="s">
        <v>237</v>
      </c>
      <c r="B90" s="142">
        <v>88</v>
      </c>
      <c r="C90" s="168" t="s">
        <v>29</v>
      </c>
      <c r="D90" s="168" t="s">
        <v>30</v>
      </c>
      <c r="E90" s="142">
        <v>8.15</v>
      </c>
      <c r="F90" s="142">
        <v>0.62</v>
      </c>
      <c r="G90" s="143">
        <v>10126300</v>
      </c>
      <c r="H90" s="143">
        <v>82355</v>
      </c>
      <c r="I90" s="143">
        <v>124573</v>
      </c>
      <c r="J90" s="142">
        <v>105.24</v>
      </c>
      <c r="K90" s="168" t="s">
        <v>3467</v>
      </c>
      <c r="M90" s="168" t="s">
        <v>85</v>
      </c>
      <c r="N90" s="142">
        <v>0.08</v>
      </c>
      <c r="O90" s="142">
        <v>3.06</v>
      </c>
      <c r="P90" s="142">
        <v>3.08</v>
      </c>
      <c r="Q90" s="142">
        <v>7.36</v>
      </c>
      <c r="R90" s="168" t="s">
        <v>523</v>
      </c>
      <c r="S90" s="142">
        <v>54.02</v>
      </c>
      <c r="T90" s="168"/>
      <c r="U90" s="142">
        <v>1044</v>
      </c>
      <c r="V90" s="142">
        <v>1027</v>
      </c>
      <c r="W90" s="142">
        <v>4.6399999999999997</v>
      </c>
      <c r="X90" s="168"/>
    </row>
    <row r="91" spans="1:24" ht="16.5" x14ac:dyDescent="0.3">
      <c r="A91" s="168" t="s">
        <v>3372</v>
      </c>
      <c r="B91" s="142">
        <v>89</v>
      </c>
      <c r="C91" s="168" t="s">
        <v>46</v>
      </c>
      <c r="D91" s="168" t="s">
        <v>30</v>
      </c>
      <c r="E91" s="142">
        <v>13.2</v>
      </c>
      <c r="F91" s="142">
        <v>-5.71</v>
      </c>
      <c r="G91" s="143">
        <v>2402100</v>
      </c>
      <c r="H91" s="143">
        <v>32129</v>
      </c>
      <c r="I91" s="143">
        <v>3813</v>
      </c>
      <c r="J91" s="142">
        <v>13.12</v>
      </c>
      <c r="K91" s="168" t="s">
        <v>856</v>
      </c>
      <c r="M91" s="168"/>
      <c r="N91" s="142">
        <v>1.01</v>
      </c>
      <c r="O91" s="142">
        <v>4.91</v>
      </c>
      <c r="P91" s="142">
        <v>5.54</v>
      </c>
      <c r="Q91" s="142">
        <v>741.13</v>
      </c>
      <c r="R91" s="168"/>
      <c r="S91" s="142">
        <v>61.19</v>
      </c>
      <c r="T91" s="168"/>
      <c r="U91" s="142">
        <v>600</v>
      </c>
      <c r="V91" s="142">
        <v>577</v>
      </c>
      <c r="W91" s="142">
        <v>0.45</v>
      </c>
      <c r="X91" s="168"/>
    </row>
    <row r="92" spans="1:24" ht="16.5" x14ac:dyDescent="0.3">
      <c r="A92" s="168" t="s">
        <v>238</v>
      </c>
      <c r="B92" s="142">
        <v>90</v>
      </c>
      <c r="C92" s="168" t="s">
        <v>29</v>
      </c>
      <c r="D92" s="168" t="s">
        <v>30</v>
      </c>
      <c r="E92" s="142">
        <v>29.25</v>
      </c>
      <c r="F92" s="142">
        <v>-0.85</v>
      </c>
      <c r="G92" s="143">
        <v>433600</v>
      </c>
      <c r="H92" s="143">
        <v>12692</v>
      </c>
      <c r="I92" s="143">
        <v>16124</v>
      </c>
      <c r="J92" s="142">
        <v>16.07</v>
      </c>
      <c r="K92" s="168" t="s">
        <v>3477</v>
      </c>
      <c r="L92" s="142">
        <v>1.04</v>
      </c>
      <c r="M92" s="168" t="s">
        <v>112</v>
      </c>
      <c r="N92" s="142">
        <v>1.82</v>
      </c>
      <c r="O92" s="142">
        <v>7.76</v>
      </c>
      <c r="P92" s="142">
        <v>10.6</v>
      </c>
      <c r="Q92" s="142">
        <v>61.65</v>
      </c>
      <c r="R92" s="168" t="s">
        <v>3446</v>
      </c>
      <c r="S92" s="142">
        <v>17.96</v>
      </c>
      <c r="T92" s="168"/>
      <c r="U92" s="143">
        <v>508</v>
      </c>
      <c r="V92" s="143">
        <v>503</v>
      </c>
      <c r="W92" s="142">
        <v>0.21</v>
      </c>
      <c r="X92" s="168"/>
    </row>
    <row r="93" spans="1:24" ht="16.5" x14ac:dyDescent="0.3">
      <c r="A93" s="168" t="s">
        <v>241</v>
      </c>
      <c r="B93" s="142">
        <v>91</v>
      </c>
      <c r="C93" s="168" t="s">
        <v>46</v>
      </c>
      <c r="D93" s="168" t="s">
        <v>30</v>
      </c>
      <c r="E93" s="142">
        <v>10.6</v>
      </c>
      <c r="F93" s="142">
        <v>0</v>
      </c>
      <c r="G93" s="143">
        <v>1483100</v>
      </c>
      <c r="H93" s="143">
        <v>15701</v>
      </c>
      <c r="I93" s="143">
        <v>7361</v>
      </c>
      <c r="J93" s="142">
        <v>13.23</v>
      </c>
      <c r="K93" s="168" t="s">
        <v>190</v>
      </c>
      <c r="M93" s="168" t="s">
        <v>271</v>
      </c>
      <c r="N93" s="142">
        <v>0.8</v>
      </c>
      <c r="O93" s="142">
        <v>4.7699999999999996</v>
      </c>
      <c r="P93" s="142">
        <v>11.67</v>
      </c>
      <c r="Q93" s="142">
        <v>5.53</v>
      </c>
      <c r="R93" s="168" t="s">
        <v>3410</v>
      </c>
      <c r="S93" s="142">
        <v>27.41</v>
      </c>
      <c r="T93" s="168"/>
      <c r="U93" s="143">
        <v>434</v>
      </c>
      <c r="V93" s="143">
        <v>591</v>
      </c>
      <c r="W93" s="142">
        <v>4.25</v>
      </c>
      <c r="X93" s="168"/>
    </row>
    <row r="94" spans="1:24" ht="16.5" x14ac:dyDescent="0.3">
      <c r="A94" s="168" t="s">
        <v>243</v>
      </c>
      <c r="B94" s="142">
        <v>92</v>
      </c>
      <c r="C94" s="168" t="s">
        <v>29</v>
      </c>
      <c r="D94" s="168" t="s">
        <v>30</v>
      </c>
      <c r="E94" s="142">
        <v>38</v>
      </c>
      <c r="F94" s="142">
        <v>-1.3</v>
      </c>
      <c r="G94" s="143">
        <v>8958700</v>
      </c>
      <c r="H94" s="143">
        <v>342663</v>
      </c>
      <c r="I94" s="143">
        <v>99062</v>
      </c>
      <c r="J94" s="142">
        <v>37.29</v>
      </c>
      <c r="K94" s="168" t="s">
        <v>694</v>
      </c>
      <c r="M94" s="168" t="s">
        <v>154</v>
      </c>
      <c r="N94" s="142">
        <v>1.02</v>
      </c>
      <c r="O94" s="142">
        <v>6.11</v>
      </c>
      <c r="P94" s="142">
        <v>9.39</v>
      </c>
      <c r="Q94" s="142">
        <v>8.66</v>
      </c>
      <c r="R94" s="168" t="s">
        <v>150</v>
      </c>
      <c r="S94" s="142">
        <v>36.01</v>
      </c>
      <c r="T94" s="168"/>
      <c r="U94" s="142">
        <v>757</v>
      </c>
      <c r="V94" s="142">
        <v>773</v>
      </c>
      <c r="W94" s="142">
        <v>5.86</v>
      </c>
      <c r="X94" s="168"/>
    </row>
    <row r="95" spans="1:24" ht="16.5" x14ac:dyDescent="0.3">
      <c r="A95" s="168" t="s">
        <v>246</v>
      </c>
      <c r="B95" s="142">
        <v>93</v>
      </c>
      <c r="C95" s="168" t="s">
        <v>29</v>
      </c>
      <c r="D95" s="168" t="s">
        <v>30</v>
      </c>
      <c r="E95" s="142">
        <v>1.34</v>
      </c>
      <c r="F95" s="142">
        <v>-0.74</v>
      </c>
      <c r="G95" s="143">
        <v>589400</v>
      </c>
      <c r="H95" s="143">
        <v>790</v>
      </c>
      <c r="I95" s="143">
        <v>487</v>
      </c>
      <c r="K95" s="168" t="s">
        <v>122</v>
      </c>
      <c r="L95" s="142">
        <v>1.61</v>
      </c>
      <c r="M95" s="168"/>
      <c r="N95" s="142">
        <v>0</v>
      </c>
      <c r="O95" s="142">
        <v>-0.77</v>
      </c>
      <c r="P95" s="142">
        <v>-4.84</v>
      </c>
      <c r="Q95" s="142">
        <v>-14.62</v>
      </c>
      <c r="R95" s="168"/>
      <c r="S95" s="142">
        <v>44.63</v>
      </c>
      <c r="T95" s="168"/>
      <c r="X95" s="168"/>
    </row>
    <row r="96" spans="1:24" ht="16.5" x14ac:dyDescent="0.3">
      <c r="A96" s="168" t="s">
        <v>247</v>
      </c>
      <c r="B96" s="142">
        <v>94</v>
      </c>
      <c r="C96" s="168" t="s">
        <v>29</v>
      </c>
      <c r="D96" s="168" t="s">
        <v>30</v>
      </c>
      <c r="E96" s="142">
        <v>135</v>
      </c>
      <c r="F96" s="142">
        <v>-1.1000000000000001</v>
      </c>
      <c r="G96" s="143">
        <v>972400</v>
      </c>
      <c r="H96" s="143">
        <v>131289</v>
      </c>
      <c r="I96" s="143">
        <v>107269</v>
      </c>
      <c r="J96" s="142">
        <v>138.33000000000001</v>
      </c>
      <c r="K96" s="168" t="s">
        <v>3478</v>
      </c>
      <c r="M96" s="168" t="s">
        <v>248</v>
      </c>
      <c r="N96" s="142">
        <v>0.98</v>
      </c>
      <c r="O96" s="142">
        <v>4.3499999999999996</v>
      </c>
      <c r="P96" s="142">
        <v>4.43</v>
      </c>
      <c r="Q96" s="142">
        <v>6.99</v>
      </c>
      <c r="R96" s="168" t="s">
        <v>234</v>
      </c>
      <c r="S96" s="142">
        <v>49.02</v>
      </c>
      <c r="T96" s="168"/>
      <c r="U96" s="142">
        <v>1016</v>
      </c>
      <c r="V96" s="142">
        <v>991</v>
      </c>
      <c r="W96" s="142">
        <v>56.23</v>
      </c>
      <c r="X96" s="168"/>
    </row>
    <row r="97" spans="1:24" ht="16.5" x14ac:dyDescent="0.3">
      <c r="A97" s="168" t="s">
        <v>249</v>
      </c>
      <c r="B97" s="142">
        <v>95</v>
      </c>
      <c r="C97" s="168" t="s">
        <v>29</v>
      </c>
      <c r="D97" s="168" t="s">
        <v>30</v>
      </c>
      <c r="E97" s="142">
        <v>1</v>
      </c>
      <c r="F97" s="142">
        <v>3.09</v>
      </c>
      <c r="G97" s="143">
        <v>65209700</v>
      </c>
      <c r="H97" s="143">
        <v>64283</v>
      </c>
      <c r="I97" s="143">
        <v>3529</v>
      </c>
      <c r="K97" s="168" t="s">
        <v>3388</v>
      </c>
      <c r="M97" s="168"/>
      <c r="N97" s="142">
        <v>0</v>
      </c>
      <c r="O97" s="142">
        <v>-1.61</v>
      </c>
      <c r="P97" s="142">
        <v>-3.49</v>
      </c>
      <c r="Q97" s="142">
        <v>-8.44</v>
      </c>
      <c r="R97" s="168"/>
      <c r="S97" s="142">
        <v>30.59</v>
      </c>
      <c r="T97" s="168"/>
      <c r="X97" s="168"/>
    </row>
    <row r="98" spans="1:24" ht="16.5" x14ac:dyDescent="0.3">
      <c r="A98" s="168" t="s">
        <v>251</v>
      </c>
      <c r="B98" s="142">
        <v>96</v>
      </c>
      <c r="C98" s="168" t="s">
        <v>29</v>
      </c>
      <c r="D98" s="168" t="s">
        <v>30</v>
      </c>
      <c r="E98" s="142">
        <v>9.25</v>
      </c>
      <c r="F98" s="142">
        <v>-1.6</v>
      </c>
      <c r="G98" s="143">
        <v>309700</v>
      </c>
      <c r="H98" s="143">
        <v>2864</v>
      </c>
      <c r="I98" s="143">
        <v>3700</v>
      </c>
      <c r="J98" s="142">
        <v>8.85</v>
      </c>
      <c r="K98" s="168" t="s">
        <v>950</v>
      </c>
      <c r="M98" s="168" t="s">
        <v>37</v>
      </c>
      <c r="N98" s="142">
        <v>1.05</v>
      </c>
      <c r="O98" s="142">
        <v>28.47</v>
      </c>
      <c r="P98" s="142">
        <v>60.82</v>
      </c>
      <c r="Q98" s="142">
        <v>15.17</v>
      </c>
      <c r="R98" s="168" t="s">
        <v>860</v>
      </c>
      <c r="S98" s="142">
        <v>24.41</v>
      </c>
      <c r="T98" s="168"/>
      <c r="U98" s="142">
        <v>80</v>
      </c>
      <c r="V98" s="142">
        <v>92</v>
      </c>
      <c r="W98" s="142">
        <v>0.39</v>
      </c>
      <c r="X98" s="168"/>
    </row>
    <row r="99" spans="1:24" ht="16.5" x14ac:dyDescent="0.3">
      <c r="A99" s="168" t="s">
        <v>253</v>
      </c>
      <c r="B99" s="142">
        <v>97</v>
      </c>
      <c r="C99" s="168" t="s">
        <v>29</v>
      </c>
      <c r="D99" s="168" t="s">
        <v>30</v>
      </c>
      <c r="E99" s="142">
        <v>30</v>
      </c>
      <c r="F99" s="142">
        <v>-0.83</v>
      </c>
      <c r="G99" s="143">
        <v>5195100</v>
      </c>
      <c r="H99" s="143">
        <v>155991</v>
      </c>
      <c r="I99" s="143">
        <v>120234</v>
      </c>
      <c r="J99" s="142">
        <v>33.82</v>
      </c>
      <c r="K99" s="168" t="s">
        <v>397</v>
      </c>
      <c r="M99" s="168" t="s">
        <v>154</v>
      </c>
      <c r="N99" s="142">
        <v>0.89</v>
      </c>
      <c r="O99" s="142">
        <v>3.01</v>
      </c>
      <c r="P99" s="142">
        <v>3.12</v>
      </c>
      <c r="Q99" s="142">
        <v>2.42</v>
      </c>
      <c r="R99" s="168" t="s">
        <v>815</v>
      </c>
      <c r="S99" s="142">
        <v>25.57</v>
      </c>
      <c r="T99" s="168"/>
      <c r="U99" s="142">
        <v>916</v>
      </c>
      <c r="V99" s="142">
        <v>905</v>
      </c>
      <c r="W99" s="142">
        <v>1.22</v>
      </c>
      <c r="X99" s="168"/>
    </row>
    <row r="100" spans="1:24" ht="16.5" x14ac:dyDescent="0.3">
      <c r="A100" s="168" t="s">
        <v>256</v>
      </c>
      <c r="B100" s="142">
        <v>98</v>
      </c>
      <c r="C100" s="168" t="s">
        <v>29</v>
      </c>
      <c r="D100" s="168" t="s">
        <v>30</v>
      </c>
      <c r="E100" s="142">
        <v>2.34</v>
      </c>
      <c r="F100" s="142">
        <v>2.63</v>
      </c>
      <c r="G100" s="143">
        <v>6099700</v>
      </c>
      <c r="H100" s="143">
        <v>14062</v>
      </c>
      <c r="I100" s="143">
        <v>3743</v>
      </c>
      <c r="J100" s="142">
        <v>20.68</v>
      </c>
      <c r="K100" s="168" t="s">
        <v>461</v>
      </c>
      <c r="M100" s="168" t="s">
        <v>43</v>
      </c>
      <c r="N100" s="142">
        <v>0.11</v>
      </c>
      <c r="O100" s="142">
        <v>4.53</v>
      </c>
      <c r="P100" s="142">
        <v>5.27</v>
      </c>
      <c r="Q100" s="142">
        <v>20.25</v>
      </c>
      <c r="R100" s="168" t="s">
        <v>428</v>
      </c>
      <c r="S100" s="142">
        <v>24.75</v>
      </c>
      <c r="T100" s="168"/>
      <c r="U100" s="142">
        <v>732</v>
      </c>
      <c r="V100" s="142">
        <v>727</v>
      </c>
      <c r="W100" s="142">
        <v>-0.08</v>
      </c>
      <c r="X100" s="168"/>
    </row>
    <row r="101" spans="1:24" ht="16.5" x14ac:dyDescent="0.3">
      <c r="A101" s="168" t="s">
        <v>257</v>
      </c>
      <c r="B101" s="142">
        <v>99</v>
      </c>
      <c r="C101" s="168" t="s">
        <v>29</v>
      </c>
      <c r="D101" s="168" t="s">
        <v>30</v>
      </c>
      <c r="E101" s="142">
        <v>2.2400000000000002</v>
      </c>
      <c r="F101" s="142">
        <v>-0.88</v>
      </c>
      <c r="G101" s="143">
        <v>252200</v>
      </c>
      <c r="H101" s="143">
        <v>560</v>
      </c>
      <c r="I101" s="143">
        <v>2411</v>
      </c>
      <c r="K101" s="168" t="s">
        <v>148</v>
      </c>
      <c r="M101" s="168"/>
      <c r="N101" s="142">
        <v>0</v>
      </c>
      <c r="O101" s="142">
        <v>-3.44</v>
      </c>
      <c r="P101" s="142">
        <v>-4.45</v>
      </c>
      <c r="Q101" s="142">
        <v>-8.24</v>
      </c>
      <c r="R101" s="168"/>
      <c r="S101" s="142">
        <v>26.64</v>
      </c>
      <c r="T101" s="168"/>
      <c r="X101" s="168"/>
    </row>
    <row r="102" spans="1:24" ht="16.5" x14ac:dyDescent="0.3">
      <c r="A102" s="168" t="s">
        <v>259</v>
      </c>
      <c r="B102" s="142">
        <v>100</v>
      </c>
      <c r="C102" s="168" t="s">
        <v>29</v>
      </c>
      <c r="D102" s="168" t="s">
        <v>30</v>
      </c>
      <c r="E102" s="142">
        <v>272</v>
      </c>
      <c r="F102" s="142">
        <v>0.37</v>
      </c>
      <c r="G102" s="143">
        <v>12900</v>
      </c>
      <c r="H102" s="143">
        <v>3507</v>
      </c>
      <c r="I102" s="143">
        <v>28960</v>
      </c>
      <c r="J102" s="142">
        <v>24.8</v>
      </c>
      <c r="K102" s="168" t="s">
        <v>298</v>
      </c>
      <c r="M102" s="168" t="s">
        <v>524</v>
      </c>
      <c r="N102" s="142">
        <v>10.97</v>
      </c>
      <c r="O102" s="142">
        <v>2.2000000000000002</v>
      </c>
      <c r="P102" s="142">
        <v>3.92</v>
      </c>
      <c r="Q102" s="142">
        <v>5.91</v>
      </c>
      <c r="R102" s="168" t="s">
        <v>3429</v>
      </c>
      <c r="S102" s="142">
        <v>84.28</v>
      </c>
      <c r="T102" s="168"/>
      <c r="U102" s="142">
        <v>816</v>
      </c>
      <c r="V102" s="142">
        <v>860</v>
      </c>
      <c r="W102" s="142">
        <v>8.27</v>
      </c>
      <c r="X102" s="168"/>
    </row>
    <row r="103" spans="1:24" ht="16.5" x14ac:dyDescent="0.3">
      <c r="A103" s="168" t="s">
        <v>260</v>
      </c>
      <c r="B103" s="142">
        <v>101</v>
      </c>
      <c r="C103" s="168" t="s">
        <v>29</v>
      </c>
      <c r="D103" s="168" t="s">
        <v>30</v>
      </c>
      <c r="E103" s="142">
        <v>44.5</v>
      </c>
      <c r="F103" s="142">
        <v>-1.1100000000000001</v>
      </c>
      <c r="G103" s="143">
        <v>6777000</v>
      </c>
      <c r="H103" s="143">
        <v>303502</v>
      </c>
      <c r="I103" s="143">
        <v>75987</v>
      </c>
      <c r="J103" s="142">
        <v>24.63</v>
      </c>
      <c r="K103" s="168" t="s">
        <v>860</v>
      </c>
      <c r="M103" s="168"/>
      <c r="N103" s="142">
        <v>1.81</v>
      </c>
      <c r="O103" s="142">
        <v>1.05</v>
      </c>
      <c r="P103" s="142">
        <v>6.87</v>
      </c>
      <c r="Q103" s="142">
        <v>7.83</v>
      </c>
      <c r="R103" s="168" t="s">
        <v>212</v>
      </c>
      <c r="S103" s="142">
        <v>44.59</v>
      </c>
      <c r="T103" s="168"/>
      <c r="U103" s="142">
        <v>729</v>
      </c>
      <c r="V103" s="142">
        <v>902</v>
      </c>
      <c r="W103" s="142">
        <v>4.8099999999999996</v>
      </c>
      <c r="X103" s="168"/>
    </row>
    <row r="104" spans="1:24" ht="16.5" x14ac:dyDescent="0.3">
      <c r="A104" s="168" t="s">
        <v>263</v>
      </c>
      <c r="B104" s="142">
        <v>102</v>
      </c>
      <c r="C104" s="168" t="s">
        <v>29</v>
      </c>
      <c r="D104" s="168" t="s">
        <v>30</v>
      </c>
      <c r="E104" s="142">
        <v>1.07</v>
      </c>
      <c r="F104" s="142">
        <v>-0.93</v>
      </c>
      <c r="G104" s="143">
        <v>18383700</v>
      </c>
      <c r="H104" s="143">
        <v>19669</v>
      </c>
      <c r="I104" s="143">
        <v>18591</v>
      </c>
      <c r="K104" s="168" t="s">
        <v>569</v>
      </c>
      <c r="M104" s="168" t="s">
        <v>43</v>
      </c>
      <c r="N104" s="142">
        <v>0</v>
      </c>
      <c r="O104" s="142">
        <v>-0.36</v>
      </c>
      <c r="P104" s="142">
        <v>-1.8</v>
      </c>
      <c r="Q104" s="142">
        <v>-76.760000000000005</v>
      </c>
      <c r="R104" s="168" t="s">
        <v>264</v>
      </c>
      <c r="S104" s="142">
        <v>71.989999999999995</v>
      </c>
      <c r="T104" s="168"/>
      <c r="X104" s="168"/>
    </row>
    <row r="105" spans="1:24" ht="16.5" x14ac:dyDescent="0.3">
      <c r="A105" s="168" t="s">
        <v>265</v>
      </c>
      <c r="B105" s="142">
        <v>103</v>
      </c>
      <c r="C105" s="168" t="s">
        <v>29</v>
      </c>
      <c r="D105" s="168" t="s">
        <v>152</v>
      </c>
      <c r="E105" s="142">
        <v>0.14000000000000001</v>
      </c>
      <c r="F105" s="142">
        <v>0</v>
      </c>
      <c r="G105" s="143">
        <v>0</v>
      </c>
      <c r="H105" s="143">
        <v>0</v>
      </c>
      <c r="I105" s="143">
        <v>963</v>
      </c>
      <c r="K105" s="168" t="s">
        <v>266</v>
      </c>
      <c r="L105" s="142">
        <v>2.61</v>
      </c>
      <c r="M105" s="168"/>
      <c r="N105" s="142">
        <v>0</v>
      </c>
      <c r="O105" s="142">
        <v>-15.49</v>
      </c>
      <c r="P105" s="142">
        <v>-48.47</v>
      </c>
      <c r="Q105" s="142">
        <v>-99.21</v>
      </c>
      <c r="R105" s="168"/>
      <c r="S105" s="142">
        <v>78.59</v>
      </c>
      <c r="T105" s="168"/>
      <c r="X105" s="168"/>
    </row>
    <row r="106" spans="1:24" ht="16.5" x14ac:dyDescent="0.3">
      <c r="A106" s="168" t="s">
        <v>267</v>
      </c>
      <c r="B106" s="142">
        <v>104</v>
      </c>
      <c r="C106" s="168" t="s">
        <v>29</v>
      </c>
      <c r="D106" s="168" t="s">
        <v>30</v>
      </c>
      <c r="E106" s="142">
        <v>4.92</v>
      </c>
      <c r="F106" s="142">
        <v>-2.57</v>
      </c>
      <c r="G106" s="143">
        <v>6879400</v>
      </c>
      <c r="H106" s="143">
        <v>34011</v>
      </c>
      <c r="I106" s="143">
        <v>2322</v>
      </c>
      <c r="J106" s="142">
        <v>26.2</v>
      </c>
      <c r="K106" s="168" t="s">
        <v>3434</v>
      </c>
      <c r="M106" s="168" t="s">
        <v>268</v>
      </c>
      <c r="N106" s="142">
        <v>0.19</v>
      </c>
      <c r="O106" s="142">
        <v>7.75</v>
      </c>
      <c r="P106" s="142">
        <v>12.28</v>
      </c>
      <c r="Q106" s="142">
        <v>8.85</v>
      </c>
      <c r="R106" s="168" t="s">
        <v>225</v>
      </c>
      <c r="S106" s="142">
        <v>38.33</v>
      </c>
      <c r="T106" s="168"/>
      <c r="U106" s="142">
        <v>601</v>
      </c>
      <c r="V106" s="142">
        <v>631</v>
      </c>
      <c r="W106" s="142">
        <v>-3.3</v>
      </c>
      <c r="X106" s="168"/>
    </row>
    <row r="107" spans="1:24" ht="16.5" x14ac:dyDescent="0.3">
      <c r="A107" s="168" t="s">
        <v>270</v>
      </c>
      <c r="B107" s="142">
        <v>105</v>
      </c>
      <c r="C107" s="168" t="s">
        <v>29</v>
      </c>
      <c r="D107" s="168" t="s">
        <v>30</v>
      </c>
      <c r="E107" s="142">
        <v>16.8</v>
      </c>
      <c r="F107" s="142">
        <v>-1.18</v>
      </c>
      <c r="G107" s="143">
        <v>1137800</v>
      </c>
      <c r="H107" s="143">
        <v>19106</v>
      </c>
      <c r="I107" s="143">
        <v>13784</v>
      </c>
      <c r="J107" s="142">
        <v>61.98</v>
      </c>
      <c r="K107" s="168" t="s">
        <v>3479</v>
      </c>
      <c r="M107" s="168" t="s">
        <v>271</v>
      </c>
      <c r="N107" s="142">
        <v>0.27</v>
      </c>
      <c r="O107" s="142">
        <v>26.53</v>
      </c>
      <c r="P107" s="142">
        <v>31.77</v>
      </c>
      <c r="Q107" s="142">
        <v>38.020000000000003</v>
      </c>
      <c r="R107" s="168" t="s">
        <v>248</v>
      </c>
      <c r="S107" s="142">
        <v>29.66</v>
      </c>
      <c r="T107" s="168"/>
      <c r="U107" s="142">
        <v>544</v>
      </c>
      <c r="V107" s="142">
        <v>522</v>
      </c>
      <c r="W107" s="142">
        <v>2.52</v>
      </c>
      <c r="X107" s="168"/>
    </row>
    <row r="108" spans="1:24" ht="16.5" x14ac:dyDescent="0.3">
      <c r="A108" s="168" t="s">
        <v>272</v>
      </c>
      <c r="B108" s="142">
        <v>106</v>
      </c>
      <c r="C108" s="168" t="s">
        <v>29</v>
      </c>
      <c r="D108" s="168" t="s">
        <v>30</v>
      </c>
      <c r="E108" s="142">
        <v>16.8</v>
      </c>
      <c r="F108" s="142">
        <v>-0.59</v>
      </c>
      <c r="G108" s="143">
        <v>2970600</v>
      </c>
      <c r="H108" s="143">
        <v>49869</v>
      </c>
      <c r="I108" s="143">
        <v>51202</v>
      </c>
      <c r="J108" s="142">
        <v>12.93</v>
      </c>
      <c r="K108" s="168" t="s">
        <v>370</v>
      </c>
      <c r="M108" s="168" t="s">
        <v>141</v>
      </c>
      <c r="N108" s="142">
        <v>1.3</v>
      </c>
      <c r="O108" s="142">
        <v>7.77</v>
      </c>
      <c r="P108" s="142">
        <v>9.1300000000000008</v>
      </c>
      <c r="Q108" s="142">
        <v>61.76</v>
      </c>
      <c r="R108" s="168" t="s">
        <v>789</v>
      </c>
      <c r="S108" s="142">
        <v>21.18</v>
      </c>
      <c r="T108" s="168"/>
      <c r="U108" s="142">
        <v>495</v>
      </c>
      <c r="V108" s="142">
        <v>448</v>
      </c>
      <c r="W108" s="142">
        <v>-1.29</v>
      </c>
      <c r="X108" s="168"/>
    </row>
    <row r="109" spans="1:24" ht="16.5" x14ac:dyDescent="0.3">
      <c r="A109" s="168" t="s">
        <v>273</v>
      </c>
      <c r="B109" s="142">
        <v>107</v>
      </c>
      <c r="C109" s="168" t="s">
        <v>29</v>
      </c>
      <c r="D109" s="168" t="s">
        <v>30</v>
      </c>
      <c r="E109" s="142">
        <v>3.04</v>
      </c>
      <c r="F109" s="142">
        <v>0</v>
      </c>
      <c r="G109" s="143">
        <v>3409900</v>
      </c>
      <c r="H109" s="143">
        <v>10335</v>
      </c>
      <c r="I109" s="143">
        <v>2777</v>
      </c>
      <c r="K109" s="168" t="s">
        <v>274</v>
      </c>
      <c r="M109" s="168"/>
      <c r="N109" s="142">
        <v>0</v>
      </c>
      <c r="O109" s="142">
        <v>1.41</v>
      </c>
      <c r="P109" s="142">
        <v>-0.94</v>
      </c>
      <c r="Q109" s="142">
        <v>-1.45</v>
      </c>
      <c r="R109" s="168"/>
      <c r="S109" s="142">
        <v>56.17</v>
      </c>
      <c r="T109" s="168"/>
      <c r="X109" s="168"/>
    </row>
    <row r="110" spans="1:24" ht="16.5" x14ac:dyDescent="0.3">
      <c r="A110" s="168" t="s">
        <v>3375</v>
      </c>
      <c r="B110" s="142">
        <v>108</v>
      </c>
      <c r="C110" s="168" t="s">
        <v>35</v>
      </c>
      <c r="D110" s="168" t="s">
        <v>30</v>
      </c>
      <c r="E110" s="142">
        <v>11.7</v>
      </c>
      <c r="F110" s="142">
        <v>-3.31</v>
      </c>
      <c r="G110" s="143">
        <v>10690500</v>
      </c>
      <c r="H110" s="143">
        <v>125987</v>
      </c>
      <c r="I110" s="143">
        <v>0</v>
      </c>
      <c r="K110" s="168" t="s">
        <v>136</v>
      </c>
      <c r="M110" s="168" t="s">
        <v>136</v>
      </c>
      <c r="N110" s="142">
        <v>0</v>
      </c>
      <c r="O110" s="142">
        <v>8.5</v>
      </c>
      <c r="P110" s="142">
        <v>39.11</v>
      </c>
      <c r="Q110" s="142">
        <v>16.100000000000001</v>
      </c>
      <c r="R110" s="168" t="s">
        <v>136</v>
      </c>
      <c r="S110" s="142">
        <v>26.96</v>
      </c>
      <c r="T110" s="168"/>
      <c r="X110" s="168"/>
    </row>
    <row r="111" spans="1:24" ht="16.5" x14ac:dyDescent="0.3">
      <c r="A111" s="168" t="s">
        <v>275</v>
      </c>
      <c r="B111" s="142">
        <v>109</v>
      </c>
      <c r="C111" s="168" t="s">
        <v>29</v>
      </c>
      <c r="D111" s="168" t="s">
        <v>30</v>
      </c>
      <c r="E111" s="142">
        <v>2.04</v>
      </c>
      <c r="F111" s="142">
        <v>-1.92</v>
      </c>
      <c r="G111" s="143">
        <v>534500</v>
      </c>
      <c r="H111" s="143">
        <v>1122</v>
      </c>
      <c r="I111" s="143">
        <v>2091</v>
      </c>
      <c r="J111" s="142">
        <v>46.37</v>
      </c>
      <c r="K111" s="168" t="s">
        <v>627</v>
      </c>
      <c r="L111" s="142">
        <v>0.04</v>
      </c>
      <c r="M111" s="168" t="s">
        <v>62</v>
      </c>
      <c r="N111" s="142">
        <v>0.04</v>
      </c>
      <c r="O111" s="142">
        <v>4.96</v>
      </c>
      <c r="P111" s="142">
        <v>3.6</v>
      </c>
      <c r="Q111" s="142">
        <v>16.53</v>
      </c>
      <c r="R111" s="168" t="s">
        <v>87</v>
      </c>
      <c r="S111" s="142">
        <v>15.87</v>
      </c>
      <c r="T111" s="168"/>
      <c r="U111" s="142">
        <v>965</v>
      </c>
      <c r="V111" s="142">
        <v>881</v>
      </c>
      <c r="W111" s="142">
        <v>0.51</v>
      </c>
      <c r="X111" s="168"/>
    </row>
    <row r="112" spans="1:24" ht="16.5" x14ac:dyDescent="0.3">
      <c r="A112" s="168" t="s">
        <v>277</v>
      </c>
      <c r="B112" s="142">
        <v>110</v>
      </c>
      <c r="C112" s="168" t="s">
        <v>29</v>
      </c>
      <c r="D112" s="168" t="s">
        <v>30</v>
      </c>
      <c r="E112" s="142">
        <v>1.1599999999999999</v>
      </c>
      <c r="F112" s="142">
        <v>0.87</v>
      </c>
      <c r="G112" s="143">
        <v>138673000</v>
      </c>
      <c r="H112" s="143">
        <v>161820</v>
      </c>
      <c r="I112" s="143">
        <v>9731</v>
      </c>
      <c r="J112" s="142">
        <v>29.04</v>
      </c>
      <c r="K112" s="168" t="s">
        <v>3463</v>
      </c>
      <c r="M112" s="168" t="s">
        <v>62</v>
      </c>
      <c r="N112" s="142">
        <v>0.04</v>
      </c>
      <c r="O112" s="142">
        <v>13.27</v>
      </c>
      <c r="P112" s="142">
        <v>12.3</v>
      </c>
      <c r="Q112" s="142">
        <v>35.85</v>
      </c>
      <c r="R112" s="168" t="s">
        <v>3480</v>
      </c>
      <c r="S112" s="142">
        <v>30.38</v>
      </c>
      <c r="T112" s="168"/>
      <c r="U112" s="142">
        <v>634</v>
      </c>
      <c r="V112" s="142">
        <v>506</v>
      </c>
      <c r="W112" s="142">
        <v>0.01</v>
      </c>
      <c r="X112" s="168"/>
    </row>
    <row r="113" spans="1:24" ht="16.5" x14ac:dyDescent="0.3">
      <c r="A113" s="168" t="s">
        <v>279</v>
      </c>
      <c r="B113" s="142">
        <v>111</v>
      </c>
      <c r="C113" s="168" t="s">
        <v>29</v>
      </c>
      <c r="D113" s="168" t="s">
        <v>30</v>
      </c>
      <c r="E113" s="142">
        <v>5.45</v>
      </c>
      <c r="F113" s="142">
        <v>0</v>
      </c>
      <c r="G113" s="143">
        <v>160800</v>
      </c>
      <c r="H113" s="143">
        <v>874</v>
      </c>
      <c r="I113" s="143">
        <v>4426</v>
      </c>
      <c r="J113" s="142">
        <v>73.25</v>
      </c>
      <c r="K113" s="168" t="s">
        <v>386</v>
      </c>
      <c r="M113" s="168" t="s">
        <v>149</v>
      </c>
      <c r="N113" s="142">
        <v>7.0000000000000007E-2</v>
      </c>
      <c r="O113" s="142">
        <v>3.7</v>
      </c>
      <c r="P113" s="142">
        <v>3.16</v>
      </c>
      <c r="Q113" s="142">
        <v>3.59</v>
      </c>
      <c r="R113" s="168" t="s">
        <v>365</v>
      </c>
      <c r="S113" s="142">
        <v>24.69</v>
      </c>
      <c r="T113" s="168"/>
      <c r="U113" s="142">
        <v>1022</v>
      </c>
      <c r="V113" s="142">
        <v>988</v>
      </c>
      <c r="W113" s="142">
        <v>-9.4499999999999993</v>
      </c>
      <c r="X113" s="168"/>
    </row>
    <row r="114" spans="1:24" ht="16.5" x14ac:dyDescent="0.3">
      <c r="A114" s="168" t="s">
        <v>282</v>
      </c>
      <c r="B114" s="142">
        <v>112</v>
      </c>
      <c r="C114" s="168" t="s">
        <v>29</v>
      </c>
      <c r="D114" s="168" t="s">
        <v>30</v>
      </c>
      <c r="E114" s="142">
        <v>1.53</v>
      </c>
      <c r="F114" s="142">
        <v>-0.65</v>
      </c>
      <c r="G114" s="143">
        <v>2714900</v>
      </c>
      <c r="H114" s="143">
        <v>4186</v>
      </c>
      <c r="I114" s="143">
        <v>1715</v>
      </c>
      <c r="J114" s="142">
        <v>20.12</v>
      </c>
      <c r="K114" s="168" t="s">
        <v>630</v>
      </c>
      <c r="L114" s="142">
        <v>0.02</v>
      </c>
      <c r="M114" s="168" t="s">
        <v>70</v>
      </c>
      <c r="N114" s="142">
        <v>0.08</v>
      </c>
      <c r="O114" s="142">
        <v>5.54</v>
      </c>
      <c r="P114" s="142">
        <v>4.5199999999999996</v>
      </c>
      <c r="Q114" s="142">
        <v>5.64</v>
      </c>
      <c r="R114" s="168" t="s">
        <v>3481</v>
      </c>
      <c r="S114" s="142">
        <v>31.1</v>
      </c>
      <c r="T114" s="168"/>
      <c r="U114" s="142">
        <v>749</v>
      </c>
      <c r="V114" s="142">
        <v>658</v>
      </c>
      <c r="W114" s="142">
        <v>-0.24</v>
      </c>
      <c r="X114" s="168"/>
    </row>
    <row r="115" spans="1:24" ht="16.5" x14ac:dyDescent="0.3">
      <c r="A115" s="168" t="s">
        <v>283</v>
      </c>
      <c r="B115" s="142">
        <v>113</v>
      </c>
      <c r="C115" s="168" t="s">
        <v>29</v>
      </c>
      <c r="D115" s="168" t="s">
        <v>30</v>
      </c>
      <c r="E115" s="142">
        <v>0.41</v>
      </c>
      <c r="F115" s="142">
        <v>-2.38</v>
      </c>
      <c r="G115" s="143">
        <v>2290700</v>
      </c>
      <c r="H115" s="143">
        <v>948</v>
      </c>
      <c r="I115" s="143">
        <v>874</v>
      </c>
      <c r="K115" s="168" t="s">
        <v>322</v>
      </c>
      <c r="M115" s="168"/>
      <c r="N115" s="142">
        <v>0</v>
      </c>
      <c r="O115" s="142">
        <v>-2.31</v>
      </c>
      <c r="P115" s="142">
        <v>-16.09</v>
      </c>
      <c r="Q115" s="142">
        <v>-21.56</v>
      </c>
      <c r="R115" s="168"/>
      <c r="S115" s="142">
        <v>50.02</v>
      </c>
      <c r="T115" s="168"/>
      <c r="X115" s="168"/>
    </row>
    <row r="116" spans="1:24" ht="16.5" x14ac:dyDescent="0.3">
      <c r="A116" s="168" t="s">
        <v>284</v>
      </c>
      <c r="B116" s="142">
        <v>114</v>
      </c>
      <c r="C116" s="168" t="s">
        <v>29</v>
      </c>
      <c r="D116" s="168" t="s">
        <v>30</v>
      </c>
      <c r="E116" s="142">
        <v>10.9</v>
      </c>
      <c r="F116" s="142">
        <v>0</v>
      </c>
      <c r="G116" s="143">
        <v>0</v>
      </c>
      <c r="H116" s="143">
        <v>0</v>
      </c>
      <c r="I116" s="143">
        <v>131</v>
      </c>
      <c r="K116" s="168" t="s">
        <v>175</v>
      </c>
      <c r="L116" s="142">
        <v>0.57999999999999996</v>
      </c>
      <c r="M116" s="168"/>
      <c r="N116" s="142">
        <v>0</v>
      </c>
      <c r="O116" s="142">
        <v>-3.88</v>
      </c>
      <c r="P116" s="142">
        <v>-3.42</v>
      </c>
      <c r="Q116" s="142">
        <v>-4.84</v>
      </c>
      <c r="R116" s="168"/>
      <c r="S116" s="142">
        <v>29.51</v>
      </c>
      <c r="T116" s="168"/>
      <c r="X116" s="168"/>
    </row>
    <row r="117" spans="1:24" ht="16.5" x14ac:dyDescent="0.3">
      <c r="A117" s="168" t="s">
        <v>286</v>
      </c>
      <c r="B117" s="142">
        <v>115</v>
      </c>
      <c r="C117" s="168" t="s">
        <v>29</v>
      </c>
      <c r="D117" s="168" t="s">
        <v>30</v>
      </c>
      <c r="E117" s="142">
        <v>9.15</v>
      </c>
      <c r="F117" s="142">
        <v>0</v>
      </c>
      <c r="G117" s="143">
        <v>20191200</v>
      </c>
      <c r="H117" s="143">
        <v>185116</v>
      </c>
      <c r="I117" s="143">
        <v>120455</v>
      </c>
      <c r="J117" s="142">
        <v>22.61</v>
      </c>
      <c r="K117" s="168" t="s">
        <v>521</v>
      </c>
      <c r="M117" s="168" t="s">
        <v>228</v>
      </c>
      <c r="N117" s="142">
        <v>0.4</v>
      </c>
      <c r="O117" s="142">
        <v>5.26</v>
      </c>
      <c r="P117" s="142">
        <v>9.6199999999999992</v>
      </c>
      <c r="Q117" s="142">
        <v>12.48</v>
      </c>
      <c r="R117" s="168" t="s">
        <v>209</v>
      </c>
      <c r="S117" s="142">
        <v>59.67</v>
      </c>
      <c r="T117" s="168"/>
      <c r="U117" s="142">
        <v>626</v>
      </c>
      <c r="V117" s="142">
        <v>696</v>
      </c>
      <c r="W117" s="142">
        <v>1.07</v>
      </c>
      <c r="X117" s="168"/>
    </row>
    <row r="118" spans="1:24" ht="16.5" x14ac:dyDescent="0.3">
      <c r="A118" s="168" t="s">
        <v>289</v>
      </c>
      <c r="B118" s="142">
        <v>116</v>
      </c>
      <c r="C118" s="168" t="s">
        <v>29</v>
      </c>
      <c r="D118" s="168" t="s">
        <v>30</v>
      </c>
      <c r="E118" s="142">
        <v>0.96</v>
      </c>
      <c r="F118" s="142">
        <v>0</v>
      </c>
      <c r="G118" s="143">
        <v>872000</v>
      </c>
      <c r="H118" s="143">
        <v>833</v>
      </c>
      <c r="I118" s="143">
        <v>726</v>
      </c>
      <c r="K118" s="168" t="s">
        <v>274</v>
      </c>
      <c r="M118" s="168" t="s">
        <v>62</v>
      </c>
      <c r="N118" s="142">
        <v>0</v>
      </c>
      <c r="O118" s="142">
        <v>-3.55</v>
      </c>
      <c r="P118" s="142">
        <v>-7.55</v>
      </c>
      <c r="Q118" s="142">
        <v>-9.93</v>
      </c>
      <c r="R118" s="168" t="s">
        <v>776</v>
      </c>
      <c r="S118" s="142">
        <v>34.090000000000003</v>
      </c>
      <c r="T118" s="168"/>
      <c r="U118" s="143"/>
      <c r="V118" s="143"/>
      <c r="X118" s="168"/>
    </row>
    <row r="119" spans="1:24" ht="16.5" x14ac:dyDescent="0.3">
      <c r="A119" s="168" t="s">
        <v>291</v>
      </c>
      <c r="B119" s="142">
        <v>117</v>
      </c>
      <c r="C119" s="168" t="s">
        <v>46</v>
      </c>
      <c r="D119" s="168" t="s">
        <v>30</v>
      </c>
      <c r="E119" s="142">
        <v>31.25</v>
      </c>
      <c r="F119" s="142">
        <v>-5.3</v>
      </c>
      <c r="G119" s="143">
        <v>206500</v>
      </c>
      <c r="H119" s="143">
        <v>6191</v>
      </c>
      <c r="I119" s="143">
        <v>937</v>
      </c>
      <c r="J119" s="142">
        <v>8.68</v>
      </c>
      <c r="K119" s="168" t="s">
        <v>150</v>
      </c>
      <c r="M119" s="168" t="s">
        <v>37</v>
      </c>
      <c r="N119" s="142">
        <v>3.6</v>
      </c>
      <c r="O119" s="142">
        <v>6.87</v>
      </c>
      <c r="P119" s="142">
        <v>14.43</v>
      </c>
      <c r="Q119" s="142">
        <v>16.010000000000002</v>
      </c>
      <c r="R119" s="168" t="s">
        <v>290</v>
      </c>
      <c r="S119" s="142">
        <v>28.43</v>
      </c>
      <c r="T119" s="168"/>
      <c r="U119" s="142">
        <v>283</v>
      </c>
      <c r="V119" s="142">
        <v>385</v>
      </c>
      <c r="W119" s="142">
        <v>0.11</v>
      </c>
      <c r="X119" s="168"/>
    </row>
    <row r="120" spans="1:24" ht="16.5" x14ac:dyDescent="0.3">
      <c r="A120" s="168" t="s">
        <v>293</v>
      </c>
      <c r="B120" s="142">
        <v>118</v>
      </c>
      <c r="C120" s="168" t="s">
        <v>29</v>
      </c>
      <c r="D120" s="168" t="s">
        <v>30</v>
      </c>
      <c r="E120" s="142">
        <v>1.17</v>
      </c>
      <c r="F120" s="142">
        <v>5.41</v>
      </c>
      <c r="G120" s="143">
        <v>165286100</v>
      </c>
      <c r="H120" s="143">
        <v>190118</v>
      </c>
      <c r="I120" s="143">
        <v>5325</v>
      </c>
      <c r="K120" s="168" t="s">
        <v>42</v>
      </c>
      <c r="M120" s="168"/>
      <c r="N120" s="142">
        <v>0</v>
      </c>
      <c r="O120" s="142">
        <v>2.5299999999999998</v>
      </c>
      <c r="P120" s="142">
        <v>-3.13</v>
      </c>
      <c r="Q120" s="142">
        <v>3.26</v>
      </c>
      <c r="R120" s="168"/>
      <c r="S120" s="142">
        <v>88.11</v>
      </c>
      <c r="T120" s="168"/>
      <c r="X120" s="168"/>
    </row>
    <row r="121" spans="1:24" ht="16.5" x14ac:dyDescent="0.3">
      <c r="A121" s="168" t="s">
        <v>294</v>
      </c>
      <c r="B121" s="142">
        <v>119</v>
      </c>
      <c r="C121" s="168" t="s">
        <v>46</v>
      </c>
      <c r="D121" s="168" t="s">
        <v>30</v>
      </c>
      <c r="E121" s="142">
        <v>20.6</v>
      </c>
      <c r="F121" s="142">
        <v>-0.48</v>
      </c>
      <c r="G121" s="143">
        <v>8002500</v>
      </c>
      <c r="H121" s="143">
        <v>163671</v>
      </c>
      <c r="I121" s="143">
        <v>29657</v>
      </c>
      <c r="K121" s="168" t="s">
        <v>3482</v>
      </c>
      <c r="M121" s="168"/>
      <c r="N121" s="142">
        <v>0</v>
      </c>
      <c r="O121" s="142">
        <v>-17.579999999999998</v>
      </c>
      <c r="P121" s="142">
        <v>-19.89</v>
      </c>
      <c r="Q121" s="142">
        <v>-244.95</v>
      </c>
      <c r="R121" s="168"/>
      <c r="S121" s="142">
        <v>25.59</v>
      </c>
      <c r="T121" s="168"/>
      <c r="X121" s="168"/>
    </row>
    <row r="122" spans="1:24" ht="16.5" x14ac:dyDescent="0.3">
      <c r="A122" s="168" t="s">
        <v>295</v>
      </c>
      <c r="B122" s="142">
        <v>120</v>
      </c>
      <c r="C122" s="168" t="s">
        <v>46</v>
      </c>
      <c r="D122" s="168" t="s">
        <v>30</v>
      </c>
      <c r="E122" s="142">
        <v>4.3600000000000003</v>
      </c>
      <c r="F122" s="142">
        <v>4.3099999999999996</v>
      </c>
      <c r="G122" s="143">
        <v>5441700</v>
      </c>
      <c r="H122" s="143">
        <v>23233</v>
      </c>
      <c r="I122" s="143">
        <v>1282</v>
      </c>
      <c r="J122" s="142">
        <v>13.6</v>
      </c>
      <c r="K122" s="168" t="s">
        <v>178</v>
      </c>
      <c r="M122" s="168" t="s">
        <v>62</v>
      </c>
      <c r="N122" s="142">
        <v>0.32</v>
      </c>
      <c r="O122" s="142">
        <v>9.06</v>
      </c>
      <c r="P122" s="142">
        <v>16.88</v>
      </c>
      <c r="Q122" s="142">
        <v>5.89</v>
      </c>
      <c r="R122" s="168" t="s">
        <v>643</v>
      </c>
      <c r="S122" s="142">
        <v>35.08</v>
      </c>
      <c r="T122" s="168"/>
      <c r="U122" s="142">
        <v>332</v>
      </c>
      <c r="V122" s="142">
        <v>401</v>
      </c>
      <c r="W122" s="142">
        <v>0.32</v>
      </c>
      <c r="X122" s="168"/>
    </row>
    <row r="123" spans="1:24" ht="16.5" x14ac:dyDescent="0.3">
      <c r="A123" s="168" t="s">
        <v>297</v>
      </c>
      <c r="B123" s="142">
        <v>121</v>
      </c>
      <c r="C123" s="168" t="s">
        <v>29</v>
      </c>
      <c r="D123" s="168" t="s">
        <v>30</v>
      </c>
      <c r="E123" s="142">
        <v>111</v>
      </c>
      <c r="F123" s="142">
        <v>-1.33</v>
      </c>
      <c r="G123" s="143">
        <v>6047700</v>
      </c>
      <c r="H123" s="143">
        <v>674118</v>
      </c>
      <c r="I123" s="143">
        <v>111000</v>
      </c>
      <c r="J123" s="142">
        <v>35.33</v>
      </c>
      <c r="K123" s="168" t="s">
        <v>3483</v>
      </c>
      <c r="M123" s="168" t="s">
        <v>298</v>
      </c>
      <c r="N123" s="142">
        <v>3.14</v>
      </c>
      <c r="O123" s="142">
        <v>21.59</v>
      </c>
      <c r="P123" s="142">
        <v>33.6</v>
      </c>
      <c r="Q123" s="142">
        <v>17.04</v>
      </c>
      <c r="R123" s="168" t="s">
        <v>178</v>
      </c>
      <c r="S123" s="142">
        <v>28.85</v>
      </c>
      <c r="T123" s="168"/>
      <c r="U123" s="142">
        <v>459</v>
      </c>
      <c r="V123" s="142">
        <v>463</v>
      </c>
      <c r="W123" s="142">
        <v>1.27</v>
      </c>
      <c r="X123" s="168"/>
    </row>
    <row r="124" spans="1:24" ht="16.5" x14ac:dyDescent="0.3">
      <c r="A124" s="168" t="s">
        <v>299</v>
      </c>
      <c r="B124" s="142">
        <v>122</v>
      </c>
      <c r="C124" s="168" t="s">
        <v>29</v>
      </c>
      <c r="D124" s="168" t="s">
        <v>30</v>
      </c>
      <c r="E124" s="142">
        <v>2.98</v>
      </c>
      <c r="F124" s="142">
        <v>-3.87</v>
      </c>
      <c r="G124" s="143">
        <v>13184900</v>
      </c>
      <c r="H124" s="143">
        <v>39862</v>
      </c>
      <c r="I124" s="143">
        <v>14780</v>
      </c>
      <c r="J124" s="142">
        <v>28.07</v>
      </c>
      <c r="K124" s="168" t="s">
        <v>336</v>
      </c>
      <c r="M124" s="168" t="s">
        <v>62</v>
      </c>
      <c r="N124" s="142">
        <v>0.11</v>
      </c>
      <c r="O124" s="142">
        <v>2.16</v>
      </c>
      <c r="P124" s="142">
        <v>3.05</v>
      </c>
      <c r="Q124" s="142">
        <v>0.69</v>
      </c>
      <c r="R124" s="168" t="s">
        <v>707</v>
      </c>
      <c r="S124" s="142">
        <v>26.1</v>
      </c>
      <c r="T124" s="168"/>
      <c r="U124" s="142">
        <v>880</v>
      </c>
      <c r="V124" s="142">
        <v>901</v>
      </c>
      <c r="W124" s="142">
        <v>-1.3</v>
      </c>
      <c r="X124" s="168"/>
    </row>
    <row r="125" spans="1:24" ht="16.5" x14ac:dyDescent="0.3">
      <c r="A125" s="168" t="s">
        <v>301</v>
      </c>
      <c r="B125" s="142">
        <v>123</v>
      </c>
      <c r="C125" s="168" t="s">
        <v>29</v>
      </c>
      <c r="D125" s="168" t="s">
        <v>30</v>
      </c>
      <c r="E125" s="142">
        <v>0.62</v>
      </c>
      <c r="F125" s="142">
        <v>0</v>
      </c>
      <c r="G125" s="143">
        <v>7680900</v>
      </c>
      <c r="H125" s="143">
        <v>4761</v>
      </c>
      <c r="I125" s="143">
        <v>1716</v>
      </c>
      <c r="J125" s="142">
        <v>28.71</v>
      </c>
      <c r="K125" s="168" t="s">
        <v>276</v>
      </c>
      <c r="M125" s="168" t="s">
        <v>62</v>
      </c>
      <c r="N125" s="142">
        <v>0.02</v>
      </c>
      <c r="O125" s="142">
        <v>3.88</v>
      </c>
      <c r="P125" s="142">
        <v>4.49</v>
      </c>
      <c r="Q125" s="142">
        <v>2.59</v>
      </c>
      <c r="R125" s="168" t="s">
        <v>3484</v>
      </c>
      <c r="S125" s="142">
        <v>48.19</v>
      </c>
      <c r="T125" s="168"/>
      <c r="U125" s="142">
        <v>846</v>
      </c>
      <c r="V125" s="142">
        <v>838</v>
      </c>
      <c r="W125" s="142">
        <v>-0.33</v>
      </c>
      <c r="X125" s="168"/>
    </row>
    <row r="126" spans="1:24" ht="16.5" x14ac:dyDescent="0.3">
      <c r="A126" s="168" t="s">
        <v>302</v>
      </c>
      <c r="B126" s="142">
        <v>124</v>
      </c>
      <c r="C126" s="168" t="s">
        <v>29</v>
      </c>
      <c r="D126" s="168" t="s">
        <v>30</v>
      </c>
      <c r="E126" s="142">
        <v>4</v>
      </c>
      <c r="F126" s="142">
        <v>2.04</v>
      </c>
      <c r="G126" s="143">
        <v>2693800</v>
      </c>
      <c r="H126" s="143">
        <v>10648</v>
      </c>
      <c r="I126" s="143">
        <v>2981</v>
      </c>
      <c r="J126" s="142">
        <v>7.29</v>
      </c>
      <c r="K126" s="168" t="s">
        <v>315</v>
      </c>
      <c r="M126" s="168"/>
      <c r="N126" s="142">
        <v>0.55000000000000004</v>
      </c>
      <c r="O126" s="142">
        <v>16.760000000000002</v>
      </c>
      <c r="P126" s="142">
        <v>21.62</v>
      </c>
      <c r="Q126" s="142">
        <v>44.61</v>
      </c>
      <c r="R126" s="168"/>
      <c r="S126" s="142">
        <v>68.290000000000006</v>
      </c>
      <c r="T126" s="168"/>
      <c r="U126" s="142">
        <v>153</v>
      </c>
      <c r="V126" s="142">
        <v>122</v>
      </c>
      <c r="W126" s="142">
        <v>-0.03</v>
      </c>
      <c r="X126" s="168"/>
    </row>
    <row r="127" spans="1:24" ht="16.5" x14ac:dyDescent="0.3">
      <c r="A127" s="168" t="s">
        <v>303</v>
      </c>
      <c r="B127" s="142">
        <v>125</v>
      </c>
      <c r="C127" s="168" t="s">
        <v>29</v>
      </c>
      <c r="D127" s="168" t="s">
        <v>30</v>
      </c>
      <c r="E127" s="142">
        <v>34.75</v>
      </c>
      <c r="F127" s="142">
        <v>0.72</v>
      </c>
      <c r="G127" s="143">
        <v>3835700</v>
      </c>
      <c r="H127" s="143">
        <v>130063</v>
      </c>
      <c r="I127" s="143">
        <v>46913</v>
      </c>
      <c r="K127" s="168" t="s">
        <v>555</v>
      </c>
      <c r="M127" s="168"/>
      <c r="N127" s="142">
        <v>0</v>
      </c>
      <c r="O127" s="142">
        <v>-7.06</v>
      </c>
      <c r="P127" s="142">
        <v>-22.15</v>
      </c>
      <c r="Q127" s="142">
        <v>-24.69</v>
      </c>
      <c r="R127" s="168"/>
      <c r="S127" s="142">
        <v>72.400000000000006</v>
      </c>
      <c r="T127" s="168"/>
      <c r="X127" s="168"/>
    </row>
    <row r="128" spans="1:24" ht="16.5" x14ac:dyDescent="0.3">
      <c r="A128" s="168" t="s">
        <v>304</v>
      </c>
      <c r="B128" s="142">
        <v>126</v>
      </c>
      <c r="C128" s="168" t="s">
        <v>46</v>
      </c>
      <c r="D128" s="168" t="s">
        <v>30</v>
      </c>
      <c r="E128" s="142">
        <v>3.82</v>
      </c>
      <c r="F128" s="142">
        <v>0.53</v>
      </c>
      <c r="G128" s="143">
        <v>5873600</v>
      </c>
      <c r="H128" s="143">
        <v>21940</v>
      </c>
      <c r="I128" s="143">
        <v>3542</v>
      </c>
      <c r="J128" s="142">
        <v>71.08</v>
      </c>
      <c r="K128" s="168" t="s">
        <v>258</v>
      </c>
      <c r="M128" s="168"/>
      <c r="N128" s="142">
        <v>0.05</v>
      </c>
      <c r="O128" s="142">
        <v>3.85</v>
      </c>
      <c r="P128" s="142">
        <v>2.88</v>
      </c>
      <c r="Q128" s="142">
        <v>3.82</v>
      </c>
      <c r="R128" s="168"/>
      <c r="S128" s="142">
        <v>32.159999999999997</v>
      </c>
      <c r="T128" s="168"/>
      <c r="U128" s="142">
        <v>1029</v>
      </c>
      <c r="V128" s="142">
        <v>979</v>
      </c>
      <c r="W128" s="142">
        <v>-0.17</v>
      </c>
      <c r="X128" s="168"/>
    </row>
    <row r="129" spans="1:24" ht="16.5" x14ac:dyDescent="0.3">
      <c r="A129" s="168" t="s">
        <v>305</v>
      </c>
      <c r="B129" s="142">
        <v>127</v>
      </c>
      <c r="C129" s="168" t="s">
        <v>29</v>
      </c>
      <c r="D129" s="168" t="s">
        <v>30</v>
      </c>
      <c r="E129" s="142">
        <v>0.54</v>
      </c>
      <c r="F129" s="142">
        <v>1.89</v>
      </c>
      <c r="G129" s="143">
        <v>56214300</v>
      </c>
      <c r="H129" s="143">
        <v>30264</v>
      </c>
      <c r="I129" s="143">
        <v>4464</v>
      </c>
      <c r="K129" s="168" t="s">
        <v>523</v>
      </c>
      <c r="M129" s="168"/>
      <c r="N129" s="142">
        <v>0</v>
      </c>
      <c r="O129" s="142">
        <v>-1.03</v>
      </c>
      <c r="P129" s="142">
        <v>-36.450000000000003</v>
      </c>
      <c r="Q129" s="142">
        <v>-79.709999999999994</v>
      </c>
      <c r="R129" s="168"/>
      <c r="S129" s="142">
        <v>44.18</v>
      </c>
      <c r="T129" s="168"/>
      <c r="X129" s="168"/>
    </row>
    <row r="130" spans="1:24" ht="16.5" x14ac:dyDescent="0.3">
      <c r="A130" s="168" t="s">
        <v>306</v>
      </c>
      <c r="B130" s="142">
        <v>128</v>
      </c>
      <c r="C130" s="168" t="s">
        <v>29</v>
      </c>
      <c r="D130" s="168" t="s">
        <v>30</v>
      </c>
      <c r="E130" s="142">
        <v>1.92</v>
      </c>
      <c r="F130" s="142">
        <v>-2.04</v>
      </c>
      <c r="G130" s="143">
        <v>265845500</v>
      </c>
      <c r="H130" s="143">
        <v>521745</v>
      </c>
      <c r="I130" s="143">
        <v>7691</v>
      </c>
      <c r="J130" s="142">
        <v>11.76</v>
      </c>
      <c r="K130" s="168" t="s">
        <v>428</v>
      </c>
      <c r="M130" s="168"/>
      <c r="N130" s="142">
        <v>0.16</v>
      </c>
      <c r="O130" s="142">
        <v>8.68</v>
      </c>
      <c r="P130" s="142">
        <v>11.83</v>
      </c>
      <c r="Q130" s="142">
        <v>47.77</v>
      </c>
      <c r="R130" s="168"/>
      <c r="S130" s="142">
        <v>39.74</v>
      </c>
      <c r="T130" s="168"/>
      <c r="U130" s="142">
        <v>400</v>
      </c>
      <c r="V130" s="142">
        <v>378</v>
      </c>
      <c r="W130" s="142">
        <v>0.79</v>
      </c>
      <c r="X130" s="168"/>
    </row>
    <row r="131" spans="1:24" ht="16.5" x14ac:dyDescent="0.3">
      <c r="A131" s="168" t="s">
        <v>308</v>
      </c>
      <c r="B131" s="142">
        <v>129</v>
      </c>
      <c r="C131" s="168" t="s">
        <v>29</v>
      </c>
      <c r="D131" s="168" t="s">
        <v>30</v>
      </c>
      <c r="E131" s="142">
        <v>31.25</v>
      </c>
      <c r="F131" s="142">
        <v>-1.57</v>
      </c>
      <c r="G131" s="143">
        <v>5000</v>
      </c>
      <c r="H131" s="143">
        <v>157</v>
      </c>
      <c r="I131" s="143">
        <v>375</v>
      </c>
      <c r="J131" s="142">
        <v>44.66</v>
      </c>
      <c r="K131" s="168" t="s">
        <v>373</v>
      </c>
      <c r="L131" s="142">
        <v>0.41</v>
      </c>
      <c r="M131" s="168" t="s">
        <v>309</v>
      </c>
      <c r="N131" s="142">
        <v>0.7</v>
      </c>
      <c r="R131" s="168" t="s">
        <v>3485</v>
      </c>
      <c r="S131" s="142">
        <v>55.53</v>
      </c>
      <c r="T131" s="168"/>
      <c r="W131" s="142">
        <v>-0.22</v>
      </c>
      <c r="X131" s="168"/>
    </row>
    <row r="132" spans="1:24" ht="16.5" x14ac:dyDescent="0.3">
      <c r="A132" s="168" t="s">
        <v>311</v>
      </c>
      <c r="B132" s="142">
        <v>130</v>
      </c>
      <c r="C132" s="168" t="s">
        <v>29</v>
      </c>
      <c r="D132" s="168" t="s">
        <v>30</v>
      </c>
      <c r="E132" s="142">
        <v>12.7</v>
      </c>
      <c r="F132" s="142">
        <v>-1.55</v>
      </c>
      <c r="G132" s="143">
        <v>7690100</v>
      </c>
      <c r="H132" s="143">
        <v>98163</v>
      </c>
      <c r="I132" s="143">
        <v>12435</v>
      </c>
      <c r="J132" s="142">
        <v>62.14</v>
      </c>
      <c r="K132" s="168" t="s">
        <v>3486</v>
      </c>
      <c r="M132" s="168"/>
      <c r="N132" s="142">
        <v>0.2</v>
      </c>
      <c r="O132" s="142">
        <v>10.07</v>
      </c>
      <c r="P132" s="142">
        <v>11.67</v>
      </c>
      <c r="Q132" s="142">
        <v>29.77</v>
      </c>
      <c r="R132" s="168" t="s">
        <v>66</v>
      </c>
      <c r="S132" s="142">
        <v>49.55</v>
      </c>
      <c r="T132" s="168"/>
      <c r="U132" s="142">
        <v>769</v>
      </c>
      <c r="V132" s="142">
        <v>705</v>
      </c>
      <c r="W132" s="142">
        <v>1.61</v>
      </c>
      <c r="X132" s="168"/>
    </row>
    <row r="133" spans="1:24" ht="16.5" x14ac:dyDescent="0.3">
      <c r="A133" s="168" t="s">
        <v>312</v>
      </c>
      <c r="B133" s="142">
        <v>131</v>
      </c>
      <c r="C133" s="168" t="s">
        <v>29</v>
      </c>
      <c r="D133" s="168" t="s">
        <v>30</v>
      </c>
      <c r="E133" s="142">
        <v>1.08</v>
      </c>
      <c r="F133" s="142">
        <v>0</v>
      </c>
      <c r="G133" s="143">
        <v>13932200</v>
      </c>
      <c r="H133" s="143">
        <v>15100</v>
      </c>
      <c r="I133" s="143">
        <v>1377</v>
      </c>
      <c r="J133" s="142">
        <v>36.4</v>
      </c>
      <c r="K133" s="168" t="s">
        <v>373</v>
      </c>
      <c r="M133" s="168" t="s">
        <v>62</v>
      </c>
      <c r="N133" s="142">
        <v>0.03</v>
      </c>
      <c r="O133" s="142">
        <v>2.17</v>
      </c>
      <c r="P133" s="142">
        <v>2.0099999999999998</v>
      </c>
      <c r="Q133" s="142">
        <v>3.4</v>
      </c>
      <c r="R133" s="168" t="s">
        <v>928</v>
      </c>
      <c r="S133" s="142">
        <v>25.85</v>
      </c>
      <c r="T133" s="168"/>
      <c r="U133" s="142">
        <v>952</v>
      </c>
      <c r="V133" s="142">
        <v>956</v>
      </c>
      <c r="W133" s="142">
        <v>2.0299999999999998</v>
      </c>
      <c r="X133" s="168"/>
    </row>
    <row r="134" spans="1:24" ht="16.5" x14ac:dyDescent="0.3">
      <c r="A134" s="168" t="s">
        <v>314</v>
      </c>
      <c r="B134" s="142">
        <v>132</v>
      </c>
      <c r="C134" s="168" t="s">
        <v>29</v>
      </c>
      <c r="D134" s="168" t="s">
        <v>30</v>
      </c>
      <c r="E134" s="142">
        <v>3.42</v>
      </c>
      <c r="F134" s="142">
        <v>-1.1599999999999999</v>
      </c>
      <c r="G134" s="143">
        <v>46139300</v>
      </c>
      <c r="H134" s="143">
        <v>159268</v>
      </c>
      <c r="I134" s="143">
        <v>37620</v>
      </c>
      <c r="J134" s="142">
        <v>14.22</v>
      </c>
      <c r="K134" s="168" t="s">
        <v>3487</v>
      </c>
      <c r="M134" s="168" t="s">
        <v>43</v>
      </c>
      <c r="N134" s="142">
        <v>0.24</v>
      </c>
      <c r="O134" s="142">
        <v>40.450000000000003</v>
      </c>
      <c r="P134" s="142">
        <v>55.53</v>
      </c>
      <c r="Q134" s="142">
        <v>29.8</v>
      </c>
      <c r="R134" s="168" t="s">
        <v>52</v>
      </c>
      <c r="S134" s="142">
        <v>42.78</v>
      </c>
      <c r="T134" s="168"/>
      <c r="U134" s="142">
        <v>195</v>
      </c>
      <c r="V134" s="143">
        <v>196</v>
      </c>
      <c r="W134" s="142">
        <v>2</v>
      </c>
      <c r="X134" s="168"/>
    </row>
    <row r="135" spans="1:24" ht="16.5" x14ac:dyDescent="0.3">
      <c r="A135" s="168" t="s">
        <v>316</v>
      </c>
      <c r="B135" s="142">
        <v>133</v>
      </c>
      <c r="C135" s="168" t="s">
        <v>29</v>
      </c>
      <c r="D135" s="168" t="s">
        <v>30</v>
      </c>
      <c r="E135" s="142">
        <v>1.2</v>
      </c>
      <c r="F135" s="142">
        <v>10.09</v>
      </c>
      <c r="G135" s="143">
        <v>404203000</v>
      </c>
      <c r="H135" s="143">
        <v>456990</v>
      </c>
      <c r="I135" s="143">
        <v>2222</v>
      </c>
      <c r="K135" s="168" t="s">
        <v>452</v>
      </c>
      <c r="M135" s="168"/>
      <c r="N135" s="142">
        <v>0</v>
      </c>
      <c r="O135" s="142">
        <v>-5.81</v>
      </c>
      <c r="P135" s="142">
        <v>-37.11</v>
      </c>
      <c r="Q135" s="142">
        <v>-73.27</v>
      </c>
      <c r="R135" s="168"/>
      <c r="S135" s="142">
        <v>45.4</v>
      </c>
      <c r="T135" s="168"/>
      <c r="X135" s="168"/>
    </row>
    <row r="136" spans="1:24" ht="16.5" x14ac:dyDescent="0.3">
      <c r="A136" s="168" t="s">
        <v>317</v>
      </c>
      <c r="B136" s="142">
        <v>134</v>
      </c>
      <c r="C136" s="168" t="s">
        <v>46</v>
      </c>
      <c r="D136" s="168" t="s">
        <v>30</v>
      </c>
      <c r="E136" s="142">
        <v>121</v>
      </c>
      <c r="F136" s="142">
        <v>-0.82</v>
      </c>
      <c r="G136" s="143">
        <v>1000</v>
      </c>
      <c r="H136" s="143">
        <v>122</v>
      </c>
      <c r="I136" s="143">
        <v>908</v>
      </c>
      <c r="K136" s="168" t="s">
        <v>217</v>
      </c>
      <c r="M136" s="168"/>
      <c r="N136" s="142">
        <v>0</v>
      </c>
      <c r="O136" s="142">
        <v>-2.73</v>
      </c>
      <c r="P136" s="142">
        <v>-6.11</v>
      </c>
      <c r="Q136" s="142">
        <v>0.78</v>
      </c>
      <c r="R136" s="168"/>
      <c r="S136" s="142">
        <v>25.8</v>
      </c>
      <c r="T136" s="168"/>
      <c r="X136" s="168"/>
    </row>
    <row r="137" spans="1:24" ht="16.5" x14ac:dyDescent="0.3">
      <c r="A137" s="168" t="s">
        <v>319</v>
      </c>
      <c r="B137" s="142">
        <v>135</v>
      </c>
      <c r="C137" s="168" t="s">
        <v>29</v>
      </c>
      <c r="D137" s="168" t="s">
        <v>30</v>
      </c>
      <c r="E137" s="142">
        <v>3.6</v>
      </c>
      <c r="F137" s="142">
        <v>3.45</v>
      </c>
      <c r="G137" s="143">
        <v>87300</v>
      </c>
      <c r="H137" s="143">
        <v>310</v>
      </c>
      <c r="I137" s="143">
        <v>2880</v>
      </c>
      <c r="K137" s="168" t="s">
        <v>504</v>
      </c>
      <c r="M137" s="168"/>
      <c r="N137" s="142">
        <v>0</v>
      </c>
      <c r="O137" s="142">
        <v>-2.16</v>
      </c>
      <c r="P137" s="142">
        <v>-15.62</v>
      </c>
      <c r="Q137" s="142">
        <v>-85.81</v>
      </c>
      <c r="R137" s="168"/>
      <c r="S137" s="142">
        <v>37.409999999999997</v>
      </c>
      <c r="T137" s="168"/>
      <c r="X137" s="168"/>
    </row>
    <row r="138" spans="1:24" ht="16.5" x14ac:dyDescent="0.3">
      <c r="A138" s="168" t="s">
        <v>320</v>
      </c>
      <c r="B138" s="142">
        <v>136</v>
      </c>
      <c r="C138" s="168" t="s">
        <v>46</v>
      </c>
      <c r="D138" s="168" t="s">
        <v>30</v>
      </c>
      <c r="E138" s="142">
        <v>1.32</v>
      </c>
      <c r="F138" s="142">
        <v>-2.94</v>
      </c>
      <c r="G138" s="143">
        <v>2420100</v>
      </c>
      <c r="H138" s="143">
        <v>3221</v>
      </c>
      <c r="I138" s="143">
        <v>1408</v>
      </c>
      <c r="K138" s="168" t="s">
        <v>245</v>
      </c>
      <c r="M138" s="168"/>
      <c r="N138" s="142">
        <v>0</v>
      </c>
      <c r="O138" s="142">
        <v>1.56</v>
      </c>
      <c r="P138" s="142">
        <v>-5.89</v>
      </c>
      <c r="Q138" s="142">
        <v>-8.93</v>
      </c>
      <c r="R138" s="168"/>
      <c r="S138" s="142">
        <v>29.4</v>
      </c>
      <c r="T138" s="168"/>
      <c r="U138" s="143"/>
      <c r="V138" s="143"/>
      <c r="X138" s="168"/>
    </row>
    <row r="139" spans="1:24" ht="16.5" x14ac:dyDescent="0.3">
      <c r="A139" s="168" t="s">
        <v>321</v>
      </c>
      <c r="B139" s="142">
        <v>137</v>
      </c>
      <c r="C139" s="168" t="s">
        <v>29</v>
      </c>
      <c r="D139" s="168" t="s">
        <v>30</v>
      </c>
      <c r="E139" s="142">
        <v>0.77</v>
      </c>
      <c r="F139" s="142">
        <v>-1.28</v>
      </c>
      <c r="G139" s="143">
        <v>6435600</v>
      </c>
      <c r="H139" s="143">
        <v>4964</v>
      </c>
      <c r="I139" s="143">
        <v>666</v>
      </c>
      <c r="K139" s="168" t="s">
        <v>456</v>
      </c>
      <c r="M139" s="168"/>
      <c r="N139" s="142">
        <v>0</v>
      </c>
      <c r="O139" s="142">
        <v>-8.93</v>
      </c>
      <c r="P139" s="142">
        <v>-34.61</v>
      </c>
      <c r="Q139" s="142">
        <v>-11.02</v>
      </c>
      <c r="R139" s="168"/>
      <c r="S139" s="142">
        <v>63.74</v>
      </c>
      <c r="T139" s="168"/>
      <c r="X139" s="168"/>
    </row>
    <row r="140" spans="1:24" ht="16.5" x14ac:dyDescent="0.3">
      <c r="A140" s="168" t="s">
        <v>323</v>
      </c>
      <c r="B140" s="142">
        <v>138</v>
      </c>
      <c r="C140" s="168" t="s">
        <v>46</v>
      </c>
      <c r="D140" s="168" t="s">
        <v>30</v>
      </c>
      <c r="E140" s="142">
        <v>0.89</v>
      </c>
      <c r="F140" s="142">
        <v>-1.1100000000000001</v>
      </c>
      <c r="G140" s="143">
        <v>15448300</v>
      </c>
      <c r="H140" s="143">
        <v>13681</v>
      </c>
      <c r="I140" s="143">
        <v>30992</v>
      </c>
      <c r="J140" s="142">
        <v>20.239999999999998</v>
      </c>
      <c r="K140" s="168" t="s">
        <v>296</v>
      </c>
      <c r="M140" s="168" t="s">
        <v>95</v>
      </c>
      <c r="N140" s="142">
        <v>0.04</v>
      </c>
      <c r="O140" s="142">
        <v>1.1499999999999999</v>
      </c>
      <c r="P140" s="142">
        <v>3.66</v>
      </c>
      <c r="Q140" s="142">
        <v>14.2</v>
      </c>
      <c r="R140" s="168" t="s">
        <v>607</v>
      </c>
      <c r="S140" s="142">
        <v>5.17</v>
      </c>
      <c r="T140" s="168"/>
      <c r="U140" s="142">
        <v>772</v>
      </c>
      <c r="V140" s="142">
        <v>851</v>
      </c>
      <c r="X140" s="168"/>
    </row>
    <row r="141" spans="1:24" ht="16.5" x14ac:dyDescent="0.3">
      <c r="A141" s="168" t="s">
        <v>324</v>
      </c>
      <c r="B141" s="142">
        <v>139</v>
      </c>
      <c r="C141" s="168" t="s">
        <v>46</v>
      </c>
      <c r="D141" s="168" t="s">
        <v>30</v>
      </c>
      <c r="E141" s="142">
        <v>3.14</v>
      </c>
      <c r="F141" s="142">
        <v>-1.26</v>
      </c>
      <c r="G141" s="143">
        <v>229700</v>
      </c>
      <c r="H141" s="143">
        <v>725</v>
      </c>
      <c r="I141" s="143">
        <v>942</v>
      </c>
      <c r="K141" s="168" t="s">
        <v>224</v>
      </c>
      <c r="M141" s="168"/>
      <c r="N141" s="142">
        <v>0</v>
      </c>
      <c r="O141" s="142">
        <v>-0.85</v>
      </c>
      <c r="P141" s="142">
        <v>-0.91</v>
      </c>
      <c r="Q141" s="142">
        <v>-7.75</v>
      </c>
      <c r="R141" s="168"/>
      <c r="S141" s="142">
        <v>26.68</v>
      </c>
      <c r="T141" s="168"/>
      <c r="X141" s="168"/>
    </row>
    <row r="142" spans="1:24" ht="16.5" x14ac:dyDescent="0.3">
      <c r="A142" s="168" t="s">
        <v>325</v>
      </c>
      <c r="B142" s="142">
        <v>140</v>
      </c>
      <c r="C142" s="168" t="s">
        <v>29</v>
      </c>
      <c r="D142" s="168" t="s">
        <v>30</v>
      </c>
      <c r="E142" s="142">
        <v>22</v>
      </c>
      <c r="F142" s="142">
        <v>0</v>
      </c>
      <c r="G142" s="143">
        <v>8515000</v>
      </c>
      <c r="H142" s="143">
        <v>188069</v>
      </c>
      <c r="I142" s="143">
        <v>37266</v>
      </c>
      <c r="J142" s="142">
        <v>52.96</v>
      </c>
      <c r="K142" s="168" t="s">
        <v>42</v>
      </c>
      <c r="M142" s="168" t="s">
        <v>32</v>
      </c>
      <c r="N142" s="142">
        <v>0.42</v>
      </c>
      <c r="O142" s="142">
        <v>2.4900000000000002</v>
      </c>
      <c r="P142" s="142">
        <v>2.63</v>
      </c>
      <c r="Q142" s="142">
        <v>7.85</v>
      </c>
      <c r="R142" s="168" t="s">
        <v>630</v>
      </c>
      <c r="S142" s="142">
        <v>65.12</v>
      </c>
      <c r="T142" s="168"/>
      <c r="U142" s="142">
        <v>1006</v>
      </c>
      <c r="V142" s="142">
        <v>1007</v>
      </c>
      <c r="W142" s="142">
        <v>-23</v>
      </c>
      <c r="X142" s="168"/>
    </row>
    <row r="143" spans="1:24" ht="16.5" x14ac:dyDescent="0.3">
      <c r="A143" s="168" t="s">
        <v>327</v>
      </c>
      <c r="B143" s="142">
        <v>141</v>
      </c>
      <c r="C143" s="168" t="s">
        <v>29</v>
      </c>
      <c r="D143" s="168" t="s">
        <v>30</v>
      </c>
      <c r="E143" s="142">
        <v>5</v>
      </c>
      <c r="F143" s="142">
        <v>-0.99</v>
      </c>
      <c r="G143" s="143">
        <v>6872300</v>
      </c>
      <c r="H143" s="143">
        <v>34333</v>
      </c>
      <c r="I143" s="143">
        <v>40647</v>
      </c>
      <c r="J143" s="142">
        <v>19.690000000000001</v>
      </c>
      <c r="K143" s="168" t="s">
        <v>438</v>
      </c>
      <c r="M143" s="168" t="s">
        <v>66</v>
      </c>
      <c r="N143" s="142">
        <v>0.25</v>
      </c>
      <c r="O143" s="142">
        <v>5.23</v>
      </c>
      <c r="P143" s="142">
        <v>8.6300000000000008</v>
      </c>
      <c r="Q143" s="142">
        <v>37</v>
      </c>
      <c r="R143" s="168" t="s">
        <v>274</v>
      </c>
      <c r="S143" s="142">
        <v>24.22</v>
      </c>
      <c r="T143" s="168"/>
      <c r="U143" s="142">
        <v>623</v>
      </c>
      <c r="V143" s="142">
        <v>669</v>
      </c>
      <c r="W143" s="142">
        <v>0.19</v>
      </c>
      <c r="X143" s="168"/>
    </row>
    <row r="144" spans="1:24" ht="16.5" x14ac:dyDescent="0.3">
      <c r="A144" s="168" t="s">
        <v>329</v>
      </c>
      <c r="B144" s="142">
        <v>142</v>
      </c>
      <c r="C144" s="168" t="s">
        <v>29</v>
      </c>
      <c r="D144" s="168" t="s">
        <v>30</v>
      </c>
      <c r="E144" s="142">
        <v>2.8</v>
      </c>
      <c r="F144" s="142">
        <v>0</v>
      </c>
      <c r="G144" s="143">
        <v>20300</v>
      </c>
      <c r="H144" s="143">
        <v>57</v>
      </c>
      <c r="I144" s="143">
        <v>1067</v>
      </c>
      <c r="K144" s="168" t="s">
        <v>336</v>
      </c>
      <c r="M144" s="168"/>
      <c r="N144" s="142">
        <v>0</v>
      </c>
      <c r="O144" s="142">
        <v>-2.0699999999999998</v>
      </c>
      <c r="P144" s="142">
        <v>-1.96</v>
      </c>
      <c r="Q144" s="142">
        <v>-4.1399999999999997</v>
      </c>
      <c r="R144" s="168"/>
      <c r="S144" s="142">
        <v>36.950000000000003</v>
      </c>
      <c r="T144" s="168"/>
      <c r="X144" s="168"/>
    </row>
    <row r="145" spans="1:24" ht="16.5" x14ac:dyDescent="0.3">
      <c r="A145" s="168" t="s">
        <v>330</v>
      </c>
      <c r="B145" s="142">
        <v>143</v>
      </c>
      <c r="C145" s="168" t="s">
        <v>29</v>
      </c>
      <c r="D145" s="168" t="s">
        <v>30</v>
      </c>
      <c r="E145" s="142">
        <v>2.14</v>
      </c>
      <c r="F145" s="142">
        <v>-2.73</v>
      </c>
      <c r="G145" s="143">
        <v>841600</v>
      </c>
      <c r="H145" s="143">
        <v>1805</v>
      </c>
      <c r="I145" s="143">
        <v>2054</v>
      </c>
      <c r="J145" s="142">
        <v>110.55</v>
      </c>
      <c r="K145" s="168" t="s">
        <v>281</v>
      </c>
      <c r="M145" s="168"/>
      <c r="N145" s="142">
        <v>0.02</v>
      </c>
      <c r="O145" s="142">
        <v>1.4</v>
      </c>
      <c r="P145" s="142">
        <v>0.87</v>
      </c>
      <c r="Q145" s="142">
        <v>4.67</v>
      </c>
      <c r="R145" s="168"/>
      <c r="S145" s="142">
        <v>41.38</v>
      </c>
      <c r="T145" s="168"/>
      <c r="U145" s="142">
        <v>1088</v>
      </c>
      <c r="V145" s="142">
        <v>1097</v>
      </c>
      <c r="W145" s="142">
        <v>-4.33</v>
      </c>
      <c r="X145" s="168"/>
    </row>
    <row r="146" spans="1:24" ht="16.5" x14ac:dyDescent="0.3">
      <c r="A146" s="168" t="s">
        <v>332</v>
      </c>
      <c r="B146" s="142">
        <v>144</v>
      </c>
      <c r="C146" s="168" t="s">
        <v>46</v>
      </c>
      <c r="D146" s="168" t="s">
        <v>30</v>
      </c>
      <c r="E146" s="142">
        <v>1.73</v>
      </c>
      <c r="F146" s="142">
        <v>4.22</v>
      </c>
      <c r="G146" s="143">
        <v>26120200</v>
      </c>
      <c r="H146" s="143">
        <v>45084</v>
      </c>
      <c r="I146" s="143">
        <v>1779</v>
      </c>
      <c r="J146" s="142">
        <v>16.52</v>
      </c>
      <c r="K146" s="168" t="s">
        <v>856</v>
      </c>
      <c r="M146" s="168"/>
      <c r="N146" s="142">
        <v>0.1</v>
      </c>
      <c r="O146" s="142">
        <v>3.71</v>
      </c>
      <c r="P146" s="142">
        <v>4.07</v>
      </c>
      <c r="Q146" s="142">
        <v>5.99</v>
      </c>
      <c r="R146" s="168" t="s">
        <v>140</v>
      </c>
      <c r="S146" s="142">
        <v>35.229999999999997</v>
      </c>
      <c r="T146" s="168"/>
      <c r="U146" s="142">
        <v>709</v>
      </c>
      <c r="V146" s="142">
        <v>697</v>
      </c>
      <c r="W146" s="142">
        <v>-0.19</v>
      </c>
      <c r="X146" s="168"/>
    </row>
    <row r="147" spans="1:24" ht="16.5" x14ac:dyDescent="0.3">
      <c r="A147" s="168" t="s">
        <v>335</v>
      </c>
      <c r="B147" s="142">
        <v>145</v>
      </c>
      <c r="C147" s="168" t="s">
        <v>29</v>
      </c>
      <c r="D147" s="168" t="s">
        <v>30</v>
      </c>
      <c r="E147" s="142">
        <v>8.5</v>
      </c>
      <c r="F147" s="142">
        <v>-1.1599999999999999</v>
      </c>
      <c r="G147" s="143">
        <v>660200</v>
      </c>
      <c r="H147" s="143">
        <v>5609</v>
      </c>
      <c r="I147" s="143">
        <v>2171</v>
      </c>
      <c r="K147" s="168" t="s">
        <v>146</v>
      </c>
      <c r="M147" s="168"/>
      <c r="N147" s="142">
        <v>0</v>
      </c>
      <c r="O147" s="142">
        <v>-10.42</v>
      </c>
      <c r="P147" s="142">
        <v>-28.28</v>
      </c>
      <c r="Q147" s="142">
        <v>-34.58</v>
      </c>
      <c r="R147" s="168"/>
      <c r="S147" s="142">
        <v>57.91</v>
      </c>
      <c r="T147" s="168"/>
      <c r="X147" s="168"/>
    </row>
    <row r="148" spans="1:24" ht="16.5" x14ac:dyDescent="0.3">
      <c r="A148" s="168" t="s">
        <v>337</v>
      </c>
      <c r="B148" s="142">
        <v>146</v>
      </c>
      <c r="C148" s="168" t="s">
        <v>29</v>
      </c>
      <c r="D148" s="168" t="s">
        <v>30</v>
      </c>
      <c r="E148" s="142">
        <v>2.98</v>
      </c>
      <c r="F148" s="142">
        <v>0</v>
      </c>
      <c r="G148" s="143">
        <v>345600</v>
      </c>
      <c r="H148" s="143">
        <v>1031</v>
      </c>
      <c r="I148" s="143">
        <v>11989</v>
      </c>
      <c r="J148" s="142">
        <v>46.38</v>
      </c>
      <c r="K148" s="168" t="s">
        <v>850</v>
      </c>
      <c r="M148" s="168" t="s">
        <v>70</v>
      </c>
      <c r="N148" s="142">
        <v>0.06</v>
      </c>
      <c r="O148" s="142">
        <v>4.07</v>
      </c>
      <c r="P148" s="142">
        <v>7.22</v>
      </c>
      <c r="Q148" s="142">
        <v>8.4</v>
      </c>
      <c r="R148" s="168" t="s">
        <v>258</v>
      </c>
      <c r="S148" s="142">
        <v>15.09</v>
      </c>
      <c r="T148" s="168"/>
      <c r="U148" s="142">
        <v>863</v>
      </c>
      <c r="V148" s="142">
        <v>931</v>
      </c>
      <c r="W148" s="142">
        <v>-2.27</v>
      </c>
      <c r="X148" s="168"/>
    </row>
    <row r="149" spans="1:24" ht="16.5" x14ac:dyDescent="0.3">
      <c r="A149" s="168" t="s">
        <v>338</v>
      </c>
      <c r="B149" s="142">
        <v>147</v>
      </c>
      <c r="C149" s="168" t="s">
        <v>46</v>
      </c>
      <c r="D149" s="168" t="s">
        <v>30</v>
      </c>
      <c r="E149" s="142">
        <v>1.92</v>
      </c>
      <c r="F149" s="142">
        <v>-1.03</v>
      </c>
      <c r="G149" s="143">
        <v>217600</v>
      </c>
      <c r="H149" s="143">
        <v>421</v>
      </c>
      <c r="I149" s="143">
        <v>1974</v>
      </c>
      <c r="K149" s="168" t="s">
        <v>580</v>
      </c>
      <c r="M149" s="168" t="s">
        <v>70</v>
      </c>
      <c r="N149" s="142">
        <v>0</v>
      </c>
      <c r="O149" s="142">
        <v>-0.01</v>
      </c>
      <c r="P149" s="142">
        <v>-0.86</v>
      </c>
      <c r="Q149" s="142">
        <v>-0.85</v>
      </c>
      <c r="R149" s="168" t="s">
        <v>815</v>
      </c>
      <c r="S149" s="142">
        <v>27.53</v>
      </c>
      <c r="T149" s="168"/>
      <c r="X149" s="168"/>
    </row>
    <row r="150" spans="1:24" ht="16.5" x14ac:dyDescent="0.3">
      <c r="A150" s="168" t="s">
        <v>340</v>
      </c>
      <c r="B150" s="142">
        <v>148</v>
      </c>
      <c r="C150" s="168" t="s">
        <v>29</v>
      </c>
      <c r="D150" s="168" t="s">
        <v>30</v>
      </c>
      <c r="E150" s="142">
        <v>2.1</v>
      </c>
      <c r="F150" s="142">
        <v>-0.94</v>
      </c>
      <c r="G150" s="143">
        <v>1563400</v>
      </c>
      <c r="H150" s="143">
        <v>3291</v>
      </c>
      <c r="I150" s="143">
        <v>1237</v>
      </c>
      <c r="J150" s="142">
        <v>18.600000000000001</v>
      </c>
      <c r="K150" s="168" t="s">
        <v>445</v>
      </c>
      <c r="M150" s="168" t="s">
        <v>70</v>
      </c>
      <c r="N150" s="142">
        <v>0.11</v>
      </c>
      <c r="O150" s="142">
        <v>5.9</v>
      </c>
      <c r="P150" s="142">
        <v>8.5500000000000007</v>
      </c>
      <c r="Q150" s="142">
        <v>5.96</v>
      </c>
      <c r="R150" s="168" t="s">
        <v>2746</v>
      </c>
      <c r="S150" s="142">
        <v>42.65</v>
      </c>
      <c r="T150" s="168"/>
      <c r="U150" s="142">
        <v>615</v>
      </c>
      <c r="V150" s="142">
        <v>616</v>
      </c>
      <c r="W150" s="142">
        <v>-32.78</v>
      </c>
      <c r="X150" s="168"/>
    </row>
    <row r="151" spans="1:24" ht="16.5" x14ac:dyDescent="0.3">
      <c r="A151" s="168" t="s">
        <v>342</v>
      </c>
      <c r="B151" s="142">
        <v>149</v>
      </c>
      <c r="C151" s="168" t="s">
        <v>29</v>
      </c>
      <c r="D151" s="168" t="s">
        <v>30</v>
      </c>
      <c r="E151" s="142">
        <v>78</v>
      </c>
      <c r="F151" s="142">
        <v>-0.32</v>
      </c>
      <c r="G151" s="143">
        <v>11311800</v>
      </c>
      <c r="H151" s="143">
        <v>882087</v>
      </c>
      <c r="I151" s="143">
        <v>93600</v>
      </c>
      <c r="J151" s="142">
        <v>41.07</v>
      </c>
      <c r="K151" s="168" t="s">
        <v>3488</v>
      </c>
      <c r="M151" s="168" t="s">
        <v>219</v>
      </c>
      <c r="N151" s="142">
        <v>1.9</v>
      </c>
      <c r="O151" s="142">
        <v>25.72</v>
      </c>
      <c r="P151" s="142">
        <v>59.36</v>
      </c>
      <c r="Q151" s="142">
        <v>5.13</v>
      </c>
      <c r="R151" s="168" t="s">
        <v>122</v>
      </c>
      <c r="S151" s="142">
        <v>45.71</v>
      </c>
      <c r="T151" s="168"/>
      <c r="U151" s="142">
        <v>453</v>
      </c>
      <c r="V151" s="142">
        <v>471</v>
      </c>
      <c r="W151" s="142">
        <v>0.89</v>
      </c>
      <c r="X151" s="168"/>
    </row>
    <row r="152" spans="1:24" ht="16.5" x14ac:dyDescent="0.3">
      <c r="A152" s="168" t="s">
        <v>345</v>
      </c>
      <c r="B152" s="142">
        <v>150</v>
      </c>
      <c r="C152" s="168" t="s">
        <v>29</v>
      </c>
      <c r="D152" s="168" t="s">
        <v>30</v>
      </c>
      <c r="E152" s="142">
        <v>7.1</v>
      </c>
      <c r="F152" s="142">
        <v>-0.7</v>
      </c>
      <c r="G152" s="143">
        <v>333000</v>
      </c>
      <c r="H152" s="143">
        <v>2354</v>
      </c>
      <c r="I152" s="143">
        <v>951</v>
      </c>
      <c r="K152" s="168" t="s">
        <v>3489</v>
      </c>
      <c r="M152" s="168"/>
      <c r="N152" s="142">
        <v>0</v>
      </c>
      <c r="O152" s="142">
        <v>-0.3</v>
      </c>
      <c r="P152" s="142">
        <v>-3.1</v>
      </c>
      <c r="Q152" s="142">
        <v>-18.25</v>
      </c>
      <c r="R152" s="168"/>
      <c r="S152" s="142">
        <v>46.83</v>
      </c>
      <c r="T152" s="168"/>
      <c r="X152" s="168"/>
    </row>
    <row r="153" spans="1:24" ht="16.5" x14ac:dyDescent="0.3">
      <c r="A153" s="168" t="s">
        <v>346</v>
      </c>
      <c r="B153" s="142">
        <v>151</v>
      </c>
      <c r="C153" s="168" t="s">
        <v>46</v>
      </c>
      <c r="D153" s="168" t="s">
        <v>30</v>
      </c>
      <c r="E153" s="142">
        <v>2.38</v>
      </c>
      <c r="F153" s="142">
        <v>-0.83</v>
      </c>
      <c r="G153" s="143">
        <v>5403900</v>
      </c>
      <c r="H153" s="143">
        <v>12852</v>
      </c>
      <c r="I153" s="143">
        <v>14191</v>
      </c>
      <c r="J153" s="142">
        <v>23.28</v>
      </c>
      <c r="K153" s="168" t="s">
        <v>1015</v>
      </c>
      <c r="M153" s="168" t="s">
        <v>43</v>
      </c>
      <c r="N153" s="142">
        <v>0.1</v>
      </c>
      <c r="O153" s="142">
        <v>6.66</v>
      </c>
      <c r="P153" s="142">
        <v>6.81</v>
      </c>
      <c r="Q153" s="142">
        <v>6.18</v>
      </c>
      <c r="R153" s="168" t="s">
        <v>449</v>
      </c>
      <c r="S153" s="142">
        <v>15.1</v>
      </c>
      <c r="T153" s="168"/>
      <c r="U153" s="142">
        <v>717</v>
      </c>
      <c r="V153" s="142">
        <v>639</v>
      </c>
      <c r="W153" s="142">
        <v>0.01</v>
      </c>
      <c r="X153" s="168"/>
    </row>
    <row r="154" spans="1:24" ht="16.5" x14ac:dyDescent="0.3">
      <c r="A154" s="168" t="s">
        <v>348</v>
      </c>
      <c r="B154" s="142">
        <v>152</v>
      </c>
      <c r="C154" s="168" t="s">
        <v>29</v>
      </c>
      <c r="D154" s="168" t="s">
        <v>30</v>
      </c>
      <c r="E154" s="142">
        <v>58</v>
      </c>
      <c r="F154" s="142">
        <v>0</v>
      </c>
      <c r="G154" s="143">
        <v>10358400</v>
      </c>
      <c r="H154" s="143">
        <v>600606</v>
      </c>
      <c r="I154" s="143">
        <v>521020</v>
      </c>
      <c r="J154" s="142">
        <v>52.87</v>
      </c>
      <c r="K154" s="168" t="s">
        <v>3433</v>
      </c>
      <c r="M154" s="168" t="s">
        <v>298</v>
      </c>
      <c r="N154" s="142">
        <v>1.1000000000000001</v>
      </c>
      <c r="O154" s="142">
        <v>4.88</v>
      </c>
      <c r="P154" s="142">
        <v>10.42</v>
      </c>
      <c r="Q154" s="142">
        <v>1.63</v>
      </c>
      <c r="R154" s="168" t="s">
        <v>1015</v>
      </c>
      <c r="S154" s="142">
        <v>57.5</v>
      </c>
      <c r="T154" s="168"/>
      <c r="U154" s="142">
        <v>782</v>
      </c>
      <c r="V154" s="142">
        <v>904</v>
      </c>
      <c r="W154" s="142">
        <v>3.98</v>
      </c>
      <c r="X154" s="168"/>
    </row>
    <row r="155" spans="1:24" ht="16.5" x14ac:dyDescent="0.3">
      <c r="A155" s="168" t="s">
        <v>3378</v>
      </c>
      <c r="B155" s="142">
        <v>153</v>
      </c>
      <c r="C155" s="168" t="s">
        <v>35</v>
      </c>
      <c r="D155" s="168" t="s">
        <v>30</v>
      </c>
      <c r="E155" s="142">
        <v>9.3000000000000007</v>
      </c>
      <c r="F155" s="142">
        <v>1.0900000000000001</v>
      </c>
      <c r="G155" s="143">
        <v>1207300</v>
      </c>
      <c r="H155" s="143">
        <v>11169</v>
      </c>
      <c r="I155" s="143">
        <v>1395</v>
      </c>
      <c r="J155" s="142">
        <v>41.8</v>
      </c>
      <c r="K155" s="168"/>
      <c r="M155" s="168"/>
      <c r="N155" s="142">
        <v>0.22</v>
      </c>
      <c r="O155" s="142">
        <v>5.04</v>
      </c>
      <c r="P155" s="142">
        <v>6.24</v>
      </c>
      <c r="Q155" s="142">
        <v>9.15</v>
      </c>
      <c r="R155" s="168"/>
      <c r="S155" s="142">
        <v>33.5</v>
      </c>
      <c r="T155" s="168"/>
      <c r="U155" s="143">
        <v>867</v>
      </c>
      <c r="V155" s="143">
        <v>856</v>
      </c>
      <c r="X155" s="168"/>
    </row>
    <row r="156" spans="1:24" ht="16.5" x14ac:dyDescent="0.3">
      <c r="A156" s="168" t="s">
        <v>349</v>
      </c>
      <c r="B156" s="142">
        <v>154</v>
      </c>
      <c r="C156" s="168" t="s">
        <v>29</v>
      </c>
      <c r="D156" s="168" t="s">
        <v>30</v>
      </c>
      <c r="E156" s="142">
        <v>25.5</v>
      </c>
      <c r="F156" s="142">
        <v>-0.97</v>
      </c>
      <c r="G156" s="143">
        <v>36676600</v>
      </c>
      <c r="H156" s="143">
        <v>944953</v>
      </c>
      <c r="I156" s="143">
        <v>219587</v>
      </c>
      <c r="J156" s="142">
        <v>16.850000000000001</v>
      </c>
      <c r="K156" s="168" t="s">
        <v>222</v>
      </c>
      <c r="M156" s="168" t="s">
        <v>101</v>
      </c>
      <c r="N156" s="142">
        <v>1.51</v>
      </c>
      <c r="O156" s="142">
        <v>5.78</v>
      </c>
      <c r="P156" s="142">
        <v>6.38</v>
      </c>
      <c r="Q156" s="142">
        <v>2.1800000000000002</v>
      </c>
      <c r="R156" s="168" t="s">
        <v>931</v>
      </c>
      <c r="S156" s="142">
        <v>45.49</v>
      </c>
      <c r="T156" s="168"/>
      <c r="U156" s="142">
        <v>646</v>
      </c>
      <c r="V156" s="142">
        <v>599</v>
      </c>
      <c r="W156" s="142">
        <v>1.18</v>
      </c>
      <c r="X156" s="168"/>
    </row>
    <row r="157" spans="1:24" ht="16.5" x14ac:dyDescent="0.3">
      <c r="A157" s="168" t="s">
        <v>351</v>
      </c>
      <c r="B157" s="142">
        <v>155</v>
      </c>
      <c r="C157" s="168" t="s">
        <v>46</v>
      </c>
      <c r="D157" s="168" t="s">
        <v>30</v>
      </c>
      <c r="E157" s="142">
        <v>3.98</v>
      </c>
      <c r="F157" s="142">
        <v>-0.5</v>
      </c>
      <c r="G157" s="143">
        <v>16100</v>
      </c>
      <c r="H157" s="143">
        <v>64</v>
      </c>
      <c r="I157" s="143">
        <v>159</v>
      </c>
      <c r="K157" s="168" t="s">
        <v>37</v>
      </c>
      <c r="M157" s="168"/>
      <c r="N157" s="142">
        <v>0</v>
      </c>
      <c r="O157" s="142">
        <v>-1.61</v>
      </c>
      <c r="P157" s="142">
        <v>-7.85</v>
      </c>
      <c r="Q157" s="142">
        <v>-0.9</v>
      </c>
      <c r="R157" s="168"/>
      <c r="S157" s="142">
        <v>46.05</v>
      </c>
      <c r="T157" s="168"/>
      <c r="X157" s="168"/>
    </row>
    <row r="158" spans="1:24" ht="16.5" x14ac:dyDescent="0.3">
      <c r="A158" s="168" t="s">
        <v>352</v>
      </c>
      <c r="B158" s="142">
        <v>156</v>
      </c>
      <c r="C158" s="168" t="s">
        <v>29</v>
      </c>
      <c r="D158" s="168" t="s">
        <v>30</v>
      </c>
      <c r="E158" s="142">
        <v>3.32</v>
      </c>
      <c r="F158" s="142">
        <v>-3.49</v>
      </c>
      <c r="G158" s="143">
        <v>10586300</v>
      </c>
      <c r="H158" s="143">
        <v>35188</v>
      </c>
      <c r="I158" s="143">
        <v>2101</v>
      </c>
      <c r="J158" s="142">
        <v>6.6</v>
      </c>
      <c r="K158" s="168" t="s">
        <v>580</v>
      </c>
      <c r="M158" s="168" t="s">
        <v>271</v>
      </c>
      <c r="N158" s="142">
        <v>0.5</v>
      </c>
      <c r="O158" s="142">
        <v>8.84</v>
      </c>
      <c r="P158" s="142">
        <v>15.87</v>
      </c>
      <c r="Q158" s="142">
        <v>5.78</v>
      </c>
      <c r="R158" s="168" t="s">
        <v>794</v>
      </c>
      <c r="S158" s="142">
        <v>55.34</v>
      </c>
      <c r="T158" s="168"/>
      <c r="U158" s="142">
        <v>220</v>
      </c>
      <c r="V158" s="142">
        <v>273</v>
      </c>
      <c r="W158" s="142">
        <v>-0.02</v>
      </c>
      <c r="X158" s="168"/>
    </row>
    <row r="159" spans="1:24" ht="16.5" x14ac:dyDescent="0.3">
      <c r="A159" s="168" t="s">
        <v>354</v>
      </c>
      <c r="B159" s="142">
        <v>157</v>
      </c>
      <c r="C159" s="168" t="s">
        <v>29</v>
      </c>
      <c r="D159" s="168" t="s">
        <v>30</v>
      </c>
      <c r="E159" s="142">
        <v>2</v>
      </c>
      <c r="F159" s="142">
        <v>0.5</v>
      </c>
      <c r="G159" s="143">
        <v>120300</v>
      </c>
      <c r="H159" s="143">
        <v>239</v>
      </c>
      <c r="I159" s="143">
        <v>880</v>
      </c>
      <c r="J159" s="142">
        <v>14.04</v>
      </c>
      <c r="K159" s="168" t="s">
        <v>403</v>
      </c>
      <c r="M159" s="168" t="s">
        <v>62</v>
      </c>
      <c r="N159" s="142">
        <v>0.14000000000000001</v>
      </c>
      <c r="O159" s="142">
        <v>3.53</v>
      </c>
      <c r="P159" s="142">
        <v>6.55</v>
      </c>
      <c r="Q159" s="142">
        <v>4.1100000000000003</v>
      </c>
      <c r="R159" s="168" t="s">
        <v>326</v>
      </c>
      <c r="S159" s="142">
        <v>28.69</v>
      </c>
      <c r="T159" s="168"/>
      <c r="U159" s="142">
        <v>589</v>
      </c>
      <c r="V159" s="142">
        <v>656</v>
      </c>
      <c r="W159" s="142">
        <v>-0.04</v>
      </c>
      <c r="X159" s="168"/>
    </row>
    <row r="160" spans="1:24" ht="16.5" x14ac:dyDescent="0.3">
      <c r="A160" s="168" t="s">
        <v>356</v>
      </c>
      <c r="B160" s="142">
        <v>158</v>
      </c>
      <c r="C160" s="168" t="s">
        <v>29</v>
      </c>
      <c r="D160" s="168" t="s">
        <v>30</v>
      </c>
      <c r="E160" s="142">
        <v>53</v>
      </c>
      <c r="F160" s="142">
        <v>-1.4</v>
      </c>
      <c r="G160" s="143">
        <v>7948000</v>
      </c>
      <c r="H160" s="143">
        <v>421783</v>
      </c>
      <c r="I160" s="143">
        <v>237864</v>
      </c>
      <c r="J160" s="142">
        <v>32.24</v>
      </c>
      <c r="K160" s="168" t="s">
        <v>3490</v>
      </c>
      <c r="M160" s="168" t="s">
        <v>99</v>
      </c>
      <c r="N160" s="142">
        <v>1.64</v>
      </c>
      <c r="O160" s="142">
        <v>4.6399999999999997</v>
      </c>
      <c r="P160" s="142">
        <v>10.67</v>
      </c>
      <c r="Q160" s="142">
        <v>24.22</v>
      </c>
      <c r="R160" s="168" t="s">
        <v>130</v>
      </c>
      <c r="S160" s="142">
        <v>62.75</v>
      </c>
      <c r="T160" s="168"/>
      <c r="U160" s="142">
        <v>693</v>
      </c>
      <c r="V160" s="142">
        <v>834</v>
      </c>
      <c r="W160" s="142">
        <v>2.5099999999999998</v>
      </c>
      <c r="X160" s="168"/>
    </row>
    <row r="161" spans="1:24" ht="16.5" x14ac:dyDescent="0.3">
      <c r="A161" s="168" t="s">
        <v>358</v>
      </c>
      <c r="B161" s="142">
        <v>159</v>
      </c>
      <c r="C161" s="168" t="s">
        <v>46</v>
      </c>
      <c r="D161" s="168" t="s">
        <v>30</v>
      </c>
      <c r="E161" s="142">
        <v>3.88</v>
      </c>
      <c r="F161" s="142">
        <v>-0.51</v>
      </c>
      <c r="G161" s="143">
        <v>75400</v>
      </c>
      <c r="H161" s="143">
        <v>294</v>
      </c>
      <c r="I161" s="143">
        <v>772</v>
      </c>
      <c r="J161" s="142">
        <v>10.5</v>
      </c>
      <c r="K161" s="168" t="s">
        <v>586</v>
      </c>
      <c r="M161" s="168" t="s">
        <v>268</v>
      </c>
      <c r="N161" s="142">
        <v>0.37</v>
      </c>
      <c r="O161" s="142">
        <v>14.2</v>
      </c>
      <c r="P161" s="142">
        <v>13.43</v>
      </c>
      <c r="Q161" s="142">
        <v>14.64</v>
      </c>
      <c r="R161" s="168" t="s">
        <v>638</v>
      </c>
      <c r="S161" s="142">
        <v>18.22</v>
      </c>
      <c r="T161" s="168"/>
      <c r="U161" s="142">
        <v>338</v>
      </c>
      <c r="V161" s="142">
        <v>210</v>
      </c>
      <c r="W161" s="142">
        <v>1.38</v>
      </c>
      <c r="X161" s="168"/>
    </row>
    <row r="162" spans="1:24" ht="16.5" x14ac:dyDescent="0.3">
      <c r="A162" s="168" t="s">
        <v>359</v>
      </c>
      <c r="B162" s="142">
        <v>160</v>
      </c>
      <c r="C162" s="168" t="s">
        <v>29</v>
      </c>
      <c r="D162" s="168" t="s">
        <v>30</v>
      </c>
      <c r="E162" s="142">
        <v>0.99</v>
      </c>
      <c r="F162" s="142">
        <v>-1</v>
      </c>
      <c r="G162" s="143">
        <v>2336900</v>
      </c>
      <c r="H162" s="143">
        <v>2314</v>
      </c>
      <c r="I162" s="143">
        <v>891</v>
      </c>
      <c r="K162" s="168" t="s">
        <v>87</v>
      </c>
      <c r="M162" s="168" t="s">
        <v>62</v>
      </c>
      <c r="N162" s="142">
        <v>0</v>
      </c>
      <c r="O162" s="142">
        <v>-5.19</v>
      </c>
      <c r="P162" s="142">
        <v>-5.59</v>
      </c>
      <c r="Q162" s="142">
        <v>-11.16</v>
      </c>
      <c r="R162" s="168" t="s">
        <v>192</v>
      </c>
      <c r="S162" s="142">
        <v>45.7</v>
      </c>
      <c r="T162" s="168"/>
      <c r="U162" s="143"/>
      <c r="V162" s="143"/>
      <c r="X162" s="168"/>
    </row>
    <row r="163" spans="1:24" ht="16.5" x14ac:dyDescent="0.3">
      <c r="A163" s="168" t="s">
        <v>360</v>
      </c>
      <c r="B163" s="142">
        <v>161</v>
      </c>
      <c r="C163" s="168" t="s">
        <v>46</v>
      </c>
      <c r="D163" s="168" t="s">
        <v>30</v>
      </c>
      <c r="E163" s="142">
        <v>6.4</v>
      </c>
      <c r="F163" s="142">
        <v>-1.54</v>
      </c>
      <c r="G163" s="143">
        <v>2136600</v>
      </c>
      <c r="H163" s="143">
        <v>13594</v>
      </c>
      <c r="I163" s="143">
        <v>3840</v>
      </c>
      <c r="J163" s="142">
        <v>51.79</v>
      </c>
      <c r="K163" s="168" t="s">
        <v>3412</v>
      </c>
      <c r="M163" s="168" t="s">
        <v>268</v>
      </c>
      <c r="N163" s="142">
        <v>0.12</v>
      </c>
      <c r="O163" s="142">
        <v>8.56</v>
      </c>
      <c r="P163" s="142">
        <v>11.09</v>
      </c>
      <c r="Q163" s="142">
        <v>1.31</v>
      </c>
      <c r="R163" s="168" t="s">
        <v>523</v>
      </c>
      <c r="S163" s="142">
        <v>31.55</v>
      </c>
      <c r="T163" s="168"/>
      <c r="U163" s="142">
        <v>765</v>
      </c>
      <c r="V163" s="142">
        <v>730</v>
      </c>
      <c r="X163" s="168"/>
    </row>
    <row r="164" spans="1:24" ht="16.5" x14ac:dyDescent="0.3">
      <c r="A164" s="168" t="s">
        <v>362</v>
      </c>
      <c r="B164" s="142">
        <v>162</v>
      </c>
      <c r="C164" s="168" t="s">
        <v>29</v>
      </c>
      <c r="D164" s="168" t="s">
        <v>30</v>
      </c>
      <c r="E164" s="142">
        <v>1.48</v>
      </c>
      <c r="F164" s="142">
        <v>-0.67</v>
      </c>
      <c r="G164" s="143">
        <v>2924300</v>
      </c>
      <c r="H164" s="143">
        <v>4352</v>
      </c>
      <c r="I164" s="143">
        <v>1122</v>
      </c>
      <c r="K164" s="168" t="s">
        <v>217</v>
      </c>
      <c r="M164" s="168"/>
      <c r="N164" s="142">
        <v>0</v>
      </c>
      <c r="O164" s="142">
        <v>0.2</v>
      </c>
      <c r="P164" s="142">
        <v>-5.33</v>
      </c>
      <c r="Q164" s="142">
        <v>-17.079999999999998</v>
      </c>
      <c r="R164" s="168"/>
      <c r="S164" s="142">
        <v>58.93</v>
      </c>
      <c r="T164" s="168"/>
      <c r="X164" s="168"/>
    </row>
    <row r="165" spans="1:24" ht="16.5" x14ac:dyDescent="0.3">
      <c r="A165" s="168" t="s">
        <v>363</v>
      </c>
      <c r="B165" s="142">
        <v>163</v>
      </c>
      <c r="C165" s="168" t="s">
        <v>46</v>
      </c>
      <c r="D165" s="168" t="s">
        <v>30</v>
      </c>
      <c r="E165" s="142">
        <v>32.75</v>
      </c>
      <c r="F165" s="142">
        <v>0</v>
      </c>
      <c r="G165" s="143">
        <v>7561600</v>
      </c>
      <c r="H165" s="143">
        <v>245813</v>
      </c>
      <c r="I165" s="143">
        <v>197515</v>
      </c>
      <c r="K165" s="168" t="s">
        <v>3491</v>
      </c>
      <c r="M165" s="168" t="s">
        <v>101</v>
      </c>
      <c r="N165" s="142">
        <v>0</v>
      </c>
      <c r="O165" s="142">
        <v>0.37</v>
      </c>
      <c r="P165" s="142">
        <v>-2.21</v>
      </c>
      <c r="Q165" s="142">
        <v>-1.6</v>
      </c>
      <c r="R165" s="168" t="s">
        <v>207</v>
      </c>
      <c r="S165" s="142">
        <v>53.11</v>
      </c>
      <c r="T165" s="168"/>
      <c r="X165" s="168"/>
    </row>
    <row r="166" spans="1:24" ht="16.5" x14ac:dyDescent="0.3">
      <c r="A166" s="168" t="s">
        <v>364</v>
      </c>
      <c r="B166" s="142">
        <v>164</v>
      </c>
      <c r="C166" s="168" t="s">
        <v>29</v>
      </c>
      <c r="D166" s="168" t="s">
        <v>30</v>
      </c>
      <c r="E166" s="142">
        <v>1.42</v>
      </c>
      <c r="F166" s="142">
        <v>9.23</v>
      </c>
      <c r="G166" s="143">
        <v>149633900</v>
      </c>
      <c r="H166" s="143">
        <v>209274</v>
      </c>
      <c r="I166" s="143">
        <v>710</v>
      </c>
      <c r="K166" s="168" t="s">
        <v>621</v>
      </c>
      <c r="M166" s="168"/>
      <c r="N166" s="142">
        <v>0</v>
      </c>
      <c r="O166" s="142">
        <v>-0.84</v>
      </c>
      <c r="P166" s="142">
        <v>-3.53</v>
      </c>
      <c r="Q166" s="142">
        <v>1.92</v>
      </c>
      <c r="R166" s="168"/>
      <c r="S166" s="142">
        <v>25.89</v>
      </c>
      <c r="T166" s="168"/>
      <c r="U166" s="143"/>
      <c r="V166" s="143"/>
      <c r="X166" s="168"/>
    </row>
    <row r="167" spans="1:24" ht="16.5" x14ac:dyDescent="0.3">
      <c r="A167" s="168" t="s">
        <v>366</v>
      </c>
      <c r="B167" s="142">
        <v>165</v>
      </c>
      <c r="C167" s="168" t="s">
        <v>46</v>
      </c>
      <c r="D167" s="168" t="s">
        <v>30</v>
      </c>
      <c r="E167" s="142">
        <v>48.75</v>
      </c>
      <c r="F167" s="142">
        <v>-0.51</v>
      </c>
      <c r="G167" s="143">
        <v>15300</v>
      </c>
      <c r="H167" s="143">
        <v>747</v>
      </c>
      <c r="I167" s="143">
        <v>2535</v>
      </c>
      <c r="J167" s="142">
        <v>11.81</v>
      </c>
      <c r="K167" s="168" t="s">
        <v>274</v>
      </c>
      <c r="L167" s="142">
        <v>0.22</v>
      </c>
      <c r="M167" s="168" t="s">
        <v>367</v>
      </c>
      <c r="N167" s="142">
        <v>4.13</v>
      </c>
      <c r="O167" s="142">
        <v>5.87</v>
      </c>
      <c r="P167" s="142">
        <v>5.92</v>
      </c>
      <c r="Q167" s="142">
        <v>7.31</v>
      </c>
      <c r="R167" s="168" t="s">
        <v>762</v>
      </c>
      <c r="S167" s="142">
        <v>38.07</v>
      </c>
      <c r="T167" s="168"/>
      <c r="U167" s="142">
        <v>566</v>
      </c>
      <c r="V167" s="142">
        <v>499</v>
      </c>
      <c r="W167" s="142">
        <v>1.37</v>
      </c>
      <c r="X167" s="168"/>
    </row>
    <row r="168" spans="1:24" ht="16.5" x14ac:dyDescent="0.3">
      <c r="A168" s="168" t="s">
        <v>368</v>
      </c>
      <c r="B168" s="142">
        <v>166</v>
      </c>
      <c r="C168" s="168" t="s">
        <v>29</v>
      </c>
      <c r="D168" s="168" t="s">
        <v>30</v>
      </c>
      <c r="E168" s="142">
        <v>2.76</v>
      </c>
      <c r="F168" s="142">
        <v>-0.72</v>
      </c>
      <c r="G168" s="143">
        <v>222300</v>
      </c>
      <c r="H168" s="143">
        <v>615</v>
      </c>
      <c r="I168" s="143">
        <v>1369</v>
      </c>
      <c r="J168" s="142">
        <v>3.13</v>
      </c>
      <c r="K168" s="168" t="s">
        <v>1015</v>
      </c>
      <c r="L168" s="142">
        <v>2.56</v>
      </c>
      <c r="M168" s="168" t="s">
        <v>85</v>
      </c>
      <c r="N168" s="142">
        <v>0.88</v>
      </c>
      <c r="O168" s="142">
        <v>25.37</v>
      </c>
      <c r="P168" s="142">
        <v>63.44</v>
      </c>
      <c r="Q168" s="142">
        <v>16.45</v>
      </c>
      <c r="R168" s="168"/>
      <c r="S168" s="142">
        <v>19.7</v>
      </c>
      <c r="T168" s="168"/>
      <c r="U168" s="142">
        <v>13</v>
      </c>
      <c r="V168" s="142">
        <v>37</v>
      </c>
      <c r="W168" s="142">
        <v>0.03</v>
      </c>
      <c r="X168" s="168"/>
    </row>
    <row r="169" spans="1:24" ht="16.5" x14ac:dyDescent="0.3">
      <c r="A169" s="168" t="s">
        <v>369</v>
      </c>
      <c r="B169" s="142">
        <v>167</v>
      </c>
      <c r="C169" s="168" t="s">
        <v>29</v>
      </c>
      <c r="D169" s="168" t="s">
        <v>30</v>
      </c>
      <c r="E169" s="142">
        <v>63</v>
      </c>
      <c r="F169" s="142">
        <v>1.2</v>
      </c>
      <c r="G169" s="143">
        <v>100</v>
      </c>
      <c r="H169" s="143">
        <v>6</v>
      </c>
      <c r="I169" s="143">
        <v>1292</v>
      </c>
      <c r="J169" s="142">
        <v>68.599999999999994</v>
      </c>
      <c r="K169" s="168" t="s">
        <v>55</v>
      </c>
      <c r="L169" s="142">
        <v>0.12</v>
      </c>
      <c r="M169" s="168" t="s">
        <v>274</v>
      </c>
      <c r="N169" s="142">
        <v>0.92</v>
      </c>
      <c r="O169" s="142">
        <v>1.75</v>
      </c>
      <c r="P169" s="142">
        <v>1.58</v>
      </c>
      <c r="Q169" s="142">
        <v>17.89</v>
      </c>
      <c r="R169" s="168" t="s">
        <v>331</v>
      </c>
      <c r="S169" s="142">
        <v>21.08</v>
      </c>
      <c r="T169" s="168"/>
      <c r="U169" s="142">
        <v>1048</v>
      </c>
      <c r="V169" s="142">
        <v>1059</v>
      </c>
      <c r="W169" s="142">
        <v>-4.17</v>
      </c>
      <c r="X169" s="168"/>
    </row>
    <row r="170" spans="1:24" ht="16.5" x14ac:dyDescent="0.3">
      <c r="A170" s="168" t="s">
        <v>371</v>
      </c>
      <c r="B170" s="142">
        <v>168</v>
      </c>
      <c r="C170" s="168" t="s">
        <v>29</v>
      </c>
      <c r="D170" s="168" t="s">
        <v>30</v>
      </c>
      <c r="E170" s="142">
        <v>2.08</v>
      </c>
      <c r="F170" s="142">
        <v>0.97</v>
      </c>
      <c r="G170" s="143">
        <v>5152800</v>
      </c>
      <c r="H170" s="143">
        <v>10621</v>
      </c>
      <c r="I170" s="143">
        <v>2446</v>
      </c>
      <c r="J170" s="142">
        <v>28.63</v>
      </c>
      <c r="K170" s="168" t="s">
        <v>52</v>
      </c>
      <c r="M170" s="168" t="s">
        <v>43</v>
      </c>
      <c r="N170" s="142">
        <v>7.0000000000000007E-2</v>
      </c>
      <c r="O170" s="142">
        <v>3.33</v>
      </c>
      <c r="P170" s="142">
        <v>5.14</v>
      </c>
      <c r="Q170" s="142">
        <v>3.38</v>
      </c>
      <c r="R170" s="168" t="s">
        <v>3401</v>
      </c>
      <c r="S170" s="142">
        <v>70.77</v>
      </c>
      <c r="T170" s="168"/>
      <c r="U170" s="142">
        <v>825</v>
      </c>
      <c r="V170" s="142">
        <v>854</v>
      </c>
      <c r="W170" s="142">
        <v>-1.41</v>
      </c>
      <c r="X170" s="168"/>
    </row>
    <row r="171" spans="1:24" ht="16.5" x14ac:dyDescent="0.3">
      <c r="A171" s="168" t="s">
        <v>372</v>
      </c>
      <c r="B171" s="142">
        <v>169</v>
      </c>
      <c r="C171" s="168" t="s">
        <v>29</v>
      </c>
      <c r="D171" s="168" t="s">
        <v>30</v>
      </c>
      <c r="E171" s="142">
        <v>8.4499999999999993</v>
      </c>
      <c r="F171" s="142">
        <v>-1.74</v>
      </c>
      <c r="G171" s="143">
        <v>31700</v>
      </c>
      <c r="H171" s="143">
        <v>267</v>
      </c>
      <c r="I171" s="143">
        <v>3362</v>
      </c>
      <c r="J171" s="142">
        <v>46.6</v>
      </c>
      <c r="K171" s="168" t="s">
        <v>384</v>
      </c>
      <c r="M171" s="168" t="s">
        <v>144</v>
      </c>
      <c r="N171" s="142">
        <v>0.18</v>
      </c>
      <c r="O171" s="142">
        <v>1.91</v>
      </c>
      <c r="P171" s="142">
        <v>1.65</v>
      </c>
      <c r="Q171" s="142">
        <v>-0.61</v>
      </c>
      <c r="R171" s="168" t="s">
        <v>3492</v>
      </c>
      <c r="S171" s="142">
        <v>25.95</v>
      </c>
      <c r="T171" s="168"/>
      <c r="U171" s="142">
        <v>1006</v>
      </c>
      <c r="V171" s="142">
        <v>1011</v>
      </c>
      <c r="W171" s="142">
        <v>-0.41</v>
      </c>
      <c r="X171" s="168"/>
    </row>
    <row r="172" spans="1:24" ht="16.5" x14ac:dyDescent="0.3">
      <c r="A172" s="168" t="s">
        <v>3381</v>
      </c>
      <c r="B172" s="142">
        <v>170</v>
      </c>
      <c r="C172" s="168" t="s">
        <v>35</v>
      </c>
      <c r="D172" s="168" t="s">
        <v>30</v>
      </c>
      <c r="E172" s="142">
        <v>3.1</v>
      </c>
      <c r="F172" s="142">
        <v>0.65</v>
      </c>
      <c r="G172" s="143">
        <v>4192800</v>
      </c>
      <c r="H172" s="143">
        <v>12920</v>
      </c>
      <c r="I172" s="143">
        <v>3968</v>
      </c>
      <c r="J172" s="142">
        <v>26.69</v>
      </c>
      <c r="K172" s="168" t="s">
        <v>776</v>
      </c>
      <c r="M172" s="168"/>
      <c r="N172" s="142">
        <v>0.12</v>
      </c>
      <c r="O172" s="142">
        <v>6.78</v>
      </c>
      <c r="P172" s="142">
        <v>6.57</v>
      </c>
      <c r="Q172" s="142">
        <v>9.66</v>
      </c>
      <c r="R172" s="168"/>
      <c r="S172" s="142">
        <v>46.3</v>
      </c>
      <c r="T172" s="168"/>
      <c r="U172" s="143">
        <v>760</v>
      </c>
      <c r="V172" s="143">
        <v>672</v>
      </c>
      <c r="X172" s="168"/>
    </row>
    <row r="173" spans="1:24" ht="16.5" x14ac:dyDescent="0.3">
      <c r="A173" s="168" t="s">
        <v>374</v>
      </c>
      <c r="B173" s="142">
        <v>171</v>
      </c>
      <c r="C173" s="168" t="s">
        <v>29</v>
      </c>
      <c r="D173" s="168" t="s">
        <v>30</v>
      </c>
      <c r="E173" s="142">
        <v>3.44</v>
      </c>
      <c r="F173" s="142">
        <v>1.18</v>
      </c>
      <c r="G173" s="143">
        <v>6698200</v>
      </c>
      <c r="H173" s="143">
        <v>22880</v>
      </c>
      <c r="I173" s="143">
        <v>2168</v>
      </c>
      <c r="J173" s="142">
        <v>10.41</v>
      </c>
      <c r="K173" s="168" t="s">
        <v>118</v>
      </c>
      <c r="M173" s="168"/>
      <c r="N173" s="142">
        <v>0.33</v>
      </c>
      <c r="O173" s="142">
        <v>8.76</v>
      </c>
      <c r="P173" s="142">
        <v>13.33</v>
      </c>
      <c r="Q173" s="142">
        <v>9.34</v>
      </c>
      <c r="R173" s="168"/>
      <c r="S173" s="142">
        <v>54.63</v>
      </c>
      <c r="T173" s="168"/>
      <c r="U173" s="142">
        <v>339</v>
      </c>
      <c r="V173" s="142">
        <v>340</v>
      </c>
      <c r="W173" s="142">
        <v>0.4</v>
      </c>
      <c r="X173" s="168"/>
    </row>
    <row r="174" spans="1:24" ht="16.5" x14ac:dyDescent="0.3">
      <c r="A174" s="168" t="s">
        <v>376</v>
      </c>
      <c r="B174" s="142">
        <v>172</v>
      </c>
      <c r="C174" s="168" t="s">
        <v>29</v>
      </c>
      <c r="D174" s="168" t="s">
        <v>30</v>
      </c>
      <c r="E174" s="142">
        <v>3.84</v>
      </c>
      <c r="F174" s="142">
        <v>0.52</v>
      </c>
      <c r="G174" s="143">
        <v>394200</v>
      </c>
      <c r="H174" s="143">
        <v>1504</v>
      </c>
      <c r="I174" s="143">
        <v>1106</v>
      </c>
      <c r="K174" s="168" t="s">
        <v>162</v>
      </c>
      <c r="M174" s="168" t="s">
        <v>95</v>
      </c>
      <c r="N174" s="142">
        <v>0</v>
      </c>
      <c r="O174" s="142">
        <v>-0.59</v>
      </c>
      <c r="P174" s="142">
        <v>-4.62</v>
      </c>
      <c r="Q174" s="142">
        <v>-4.41</v>
      </c>
      <c r="R174" s="168" t="s">
        <v>334</v>
      </c>
      <c r="S174" s="142">
        <v>33.99</v>
      </c>
      <c r="T174" s="168"/>
      <c r="X174" s="168"/>
    </row>
    <row r="175" spans="1:24" ht="16.5" x14ac:dyDescent="0.3">
      <c r="A175" s="168" t="s">
        <v>377</v>
      </c>
      <c r="B175" s="142">
        <v>173</v>
      </c>
      <c r="C175" s="168" t="s">
        <v>29</v>
      </c>
      <c r="D175" s="168" t="s">
        <v>30</v>
      </c>
      <c r="E175" s="142">
        <v>3</v>
      </c>
      <c r="F175" s="142">
        <v>0</v>
      </c>
      <c r="G175" s="143">
        <v>19988800</v>
      </c>
      <c r="H175" s="143">
        <v>59625</v>
      </c>
      <c r="I175" s="143">
        <v>27377</v>
      </c>
      <c r="J175" s="142">
        <v>16.350000000000001</v>
      </c>
      <c r="K175" s="168" t="s">
        <v>909</v>
      </c>
      <c r="M175" s="168" t="s">
        <v>66</v>
      </c>
      <c r="N175" s="142">
        <v>0.18</v>
      </c>
      <c r="O175" s="142">
        <v>23.87</v>
      </c>
      <c r="P175" s="142">
        <v>31.77</v>
      </c>
      <c r="Q175" s="142">
        <v>20.28</v>
      </c>
      <c r="R175" s="168" t="s">
        <v>3493</v>
      </c>
      <c r="S175" s="142">
        <v>41.04</v>
      </c>
      <c r="T175" s="168"/>
      <c r="U175" s="142">
        <v>266</v>
      </c>
      <c r="V175" s="142">
        <v>256</v>
      </c>
      <c r="W175" s="142">
        <v>-2.12</v>
      </c>
      <c r="X175" s="168"/>
    </row>
    <row r="176" spans="1:24" ht="16.5" x14ac:dyDescent="0.3">
      <c r="A176" s="168" t="s">
        <v>379</v>
      </c>
      <c r="B176" s="142">
        <v>174</v>
      </c>
      <c r="C176" s="168" t="s">
        <v>29</v>
      </c>
      <c r="D176" s="168" t="s">
        <v>30</v>
      </c>
      <c r="E176" s="142">
        <v>0.57999999999999996</v>
      </c>
      <c r="F176" s="142">
        <v>0</v>
      </c>
      <c r="G176" s="143">
        <v>20201500</v>
      </c>
      <c r="H176" s="143">
        <v>11715</v>
      </c>
      <c r="I176" s="143">
        <v>3124</v>
      </c>
      <c r="J176" s="142">
        <v>27.98</v>
      </c>
      <c r="K176" s="168" t="s">
        <v>276</v>
      </c>
      <c r="M176" s="168" t="s">
        <v>95</v>
      </c>
      <c r="N176" s="142">
        <v>0.02</v>
      </c>
      <c r="O176" s="142">
        <v>5.18</v>
      </c>
      <c r="P176" s="142">
        <v>4.6399999999999997</v>
      </c>
      <c r="Q176" s="142">
        <v>9.61</v>
      </c>
      <c r="R176" s="168" t="s">
        <v>472</v>
      </c>
      <c r="S176" s="142">
        <v>29.21</v>
      </c>
      <c r="T176" s="168"/>
      <c r="U176" s="142">
        <v>834</v>
      </c>
      <c r="V176" s="142">
        <v>765</v>
      </c>
      <c r="W176" s="142">
        <v>-17.989999999999998</v>
      </c>
      <c r="X176" s="168"/>
    </row>
    <row r="177" spans="1:24" ht="16.5" x14ac:dyDescent="0.3">
      <c r="A177" s="168" t="s">
        <v>380</v>
      </c>
      <c r="B177" s="142">
        <v>175</v>
      </c>
      <c r="C177" s="168" t="s">
        <v>29</v>
      </c>
      <c r="D177" s="168" t="s">
        <v>30</v>
      </c>
      <c r="E177" s="142">
        <v>16.7</v>
      </c>
      <c r="F177" s="142">
        <v>0</v>
      </c>
      <c r="G177" s="143">
        <v>450100</v>
      </c>
      <c r="H177" s="143">
        <v>7500</v>
      </c>
      <c r="I177" s="143">
        <v>5309</v>
      </c>
      <c r="J177" s="142">
        <v>29.41</v>
      </c>
      <c r="K177" s="168" t="s">
        <v>105</v>
      </c>
      <c r="M177" s="168" t="s">
        <v>25</v>
      </c>
      <c r="N177" s="142">
        <v>0.56999999999999995</v>
      </c>
      <c r="O177" s="142">
        <v>5.62</v>
      </c>
      <c r="P177" s="142">
        <v>3.97</v>
      </c>
      <c r="Q177" s="142">
        <v>-0.71</v>
      </c>
      <c r="R177" s="168" t="s">
        <v>3494</v>
      </c>
      <c r="S177" s="142">
        <v>24.02</v>
      </c>
      <c r="T177" s="168"/>
      <c r="U177" s="142">
        <v>864</v>
      </c>
      <c r="V177" s="142">
        <v>755</v>
      </c>
      <c r="W177" s="142">
        <v>-0.33</v>
      </c>
      <c r="X177" s="168"/>
    </row>
    <row r="178" spans="1:24" ht="16.5" x14ac:dyDescent="0.3">
      <c r="A178" s="168" t="s">
        <v>381</v>
      </c>
      <c r="B178" s="142">
        <v>176</v>
      </c>
      <c r="C178" s="168" t="s">
        <v>29</v>
      </c>
      <c r="D178" s="168" t="s">
        <v>30</v>
      </c>
      <c r="E178" s="142">
        <v>398</v>
      </c>
      <c r="F178" s="142">
        <v>0.25</v>
      </c>
      <c r="G178" s="143">
        <v>1003100</v>
      </c>
      <c r="H178" s="143">
        <v>399602</v>
      </c>
      <c r="I178" s="143">
        <v>496458</v>
      </c>
      <c r="J178" s="142">
        <v>80.27</v>
      </c>
      <c r="K178" s="168" t="s">
        <v>3495</v>
      </c>
      <c r="M178" s="168" t="s">
        <v>382</v>
      </c>
      <c r="N178" s="142">
        <v>4.96</v>
      </c>
      <c r="O178" s="142">
        <v>10.48</v>
      </c>
      <c r="P178" s="142">
        <v>16.16</v>
      </c>
      <c r="Q178" s="142">
        <v>7.51</v>
      </c>
      <c r="R178" s="168" t="s">
        <v>262</v>
      </c>
      <c r="S178" s="142">
        <v>22.35</v>
      </c>
      <c r="T178" s="168"/>
      <c r="U178" s="142">
        <v>701</v>
      </c>
      <c r="V178" s="142">
        <v>713</v>
      </c>
      <c r="W178" s="142">
        <v>-4.82</v>
      </c>
      <c r="X178" s="168"/>
    </row>
    <row r="179" spans="1:24" ht="16.5" x14ac:dyDescent="0.3">
      <c r="A179" s="168" t="s">
        <v>383</v>
      </c>
      <c r="B179" s="142">
        <v>177</v>
      </c>
      <c r="C179" s="168" t="s">
        <v>29</v>
      </c>
      <c r="D179" s="168" t="s">
        <v>30</v>
      </c>
      <c r="E179" s="142">
        <v>3.88</v>
      </c>
      <c r="F179" s="142">
        <v>3.19</v>
      </c>
      <c r="G179" s="143">
        <v>26156300</v>
      </c>
      <c r="H179" s="143">
        <v>100888</v>
      </c>
      <c r="I179" s="143">
        <v>2834</v>
      </c>
      <c r="J179" s="142">
        <v>31.05</v>
      </c>
      <c r="K179" s="168" t="s">
        <v>856</v>
      </c>
      <c r="M179" s="168"/>
      <c r="N179" s="142">
        <v>0.12</v>
      </c>
      <c r="O179" s="142">
        <v>3.04</v>
      </c>
      <c r="P179" s="142">
        <v>2.0699999999999998</v>
      </c>
      <c r="Q179" s="142">
        <v>1.4</v>
      </c>
      <c r="R179" s="168"/>
      <c r="S179" s="142">
        <v>66.790000000000006</v>
      </c>
      <c r="T179" s="168"/>
      <c r="U179" s="142">
        <v>916</v>
      </c>
      <c r="V179" s="142">
        <v>885</v>
      </c>
      <c r="W179" s="142">
        <v>-0.78</v>
      </c>
      <c r="X179" s="168"/>
    </row>
    <row r="180" spans="1:24" ht="16.5" x14ac:dyDescent="0.3">
      <c r="A180" s="168" t="s">
        <v>385</v>
      </c>
      <c r="B180" s="142">
        <v>178</v>
      </c>
      <c r="C180" s="168" t="s">
        <v>35</v>
      </c>
      <c r="D180" s="168" t="s">
        <v>30</v>
      </c>
      <c r="E180" s="142">
        <v>1.23</v>
      </c>
      <c r="F180" s="142">
        <v>0.82</v>
      </c>
      <c r="G180" s="143">
        <v>355700</v>
      </c>
      <c r="H180" s="143">
        <v>438</v>
      </c>
      <c r="I180" s="143">
        <v>1033</v>
      </c>
      <c r="K180" s="168" t="s">
        <v>3396</v>
      </c>
      <c r="M180" s="168" t="s">
        <v>43</v>
      </c>
      <c r="N180" s="142">
        <v>0</v>
      </c>
      <c r="O180" s="142">
        <v>-0.02</v>
      </c>
      <c r="P180" s="142">
        <v>-0.68</v>
      </c>
      <c r="Q180" s="142">
        <v>-7.91</v>
      </c>
      <c r="R180" s="168" t="s">
        <v>3369</v>
      </c>
      <c r="S180" s="142">
        <v>24.84</v>
      </c>
      <c r="T180" s="168"/>
      <c r="X180" s="168"/>
    </row>
    <row r="181" spans="1:24" ht="16.5" x14ac:dyDescent="0.3">
      <c r="A181" s="168" t="s">
        <v>387</v>
      </c>
      <c r="B181" s="142">
        <v>179</v>
      </c>
      <c r="C181" s="168" t="s">
        <v>29</v>
      </c>
      <c r="D181" s="168" t="s">
        <v>157</v>
      </c>
      <c r="E181" s="142">
        <v>0.63</v>
      </c>
      <c r="F181" s="142">
        <v>-1.56</v>
      </c>
      <c r="G181" s="143">
        <v>10939300</v>
      </c>
      <c r="H181" s="143">
        <v>6893</v>
      </c>
      <c r="I181" s="143">
        <v>1018</v>
      </c>
      <c r="K181" s="168" t="s">
        <v>173</v>
      </c>
      <c r="M181" s="168"/>
      <c r="N181" s="142">
        <v>0</v>
      </c>
      <c r="O181" s="142">
        <v>-32.32</v>
      </c>
      <c r="P181" s="142">
        <v>-63</v>
      </c>
      <c r="Q181" s="142">
        <v>-33.83</v>
      </c>
      <c r="R181" s="168"/>
      <c r="S181" s="142">
        <v>50.26</v>
      </c>
      <c r="T181" s="168"/>
      <c r="X181" s="168"/>
    </row>
    <row r="182" spans="1:24" ht="16.5" x14ac:dyDescent="0.3">
      <c r="A182" s="168" t="s">
        <v>388</v>
      </c>
      <c r="B182" s="142">
        <v>180</v>
      </c>
      <c r="C182" s="168" t="s">
        <v>35</v>
      </c>
      <c r="D182" s="168" t="s">
        <v>30</v>
      </c>
      <c r="E182" s="142">
        <v>27.5</v>
      </c>
      <c r="F182" s="142">
        <v>-12.7</v>
      </c>
      <c r="G182" s="143">
        <v>10042500</v>
      </c>
      <c r="H182" s="143">
        <v>285415</v>
      </c>
      <c r="I182" s="143">
        <v>12100</v>
      </c>
      <c r="J182" s="142">
        <v>81.78</v>
      </c>
      <c r="K182" s="168" t="s">
        <v>3496</v>
      </c>
      <c r="M182" s="168"/>
      <c r="N182" s="142">
        <v>0.34</v>
      </c>
      <c r="O182" s="142">
        <v>15.34</v>
      </c>
      <c r="P182" s="142">
        <v>16.329999999999998</v>
      </c>
      <c r="Q182" s="142">
        <v>15.1</v>
      </c>
      <c r="R182" s="168"/>
      <c r="S182" s="142">
        <v>31.08</v>
      </c>
      <c r="T182" s="168"/>
      <c r="U182" s="142">
        <v>699</v>
      </c>
      <c r="V182" s="142">
        <v>619</v>
      </c>
      <c r="X182" s="168"/>
    </row>
    <row r="183" spans="1:24" ht="16.5" x14ac:dyDescent="0.3">
      <c r="A183" s="168" t="s">
        <v>389</v>
      </c>
      <c r="B183" s="142">
        <v>181</v>
      </c>
      <c r="C183" s="168" t="s">
        <v>46</v>
      </c>
      <c r="D183" s="168" t="s">
        <v>30</v>
      </c>
      <c r="E183" s="142">
        <v>11.4</v>
      </c>
      <c r="F183" s="142">
        <v>-0.87</v>
      </c>
      <c r="G183" s="143">
        <v>632800</v>
      </c>
      <c r="H183" s="143">
        <v>7236</v>
      </c>
      <c r="I183" s="143">
        <v>13466</v>
      </c>
      <c r="J183" s="142">
        <v>27.13</v>
      </c>
      <c r="K183" s="168" t="s">
        <v>187</v>
      </c>
      <c r="M183" s="168" t="s">
        <v>53</v>
      </c>
      <c r="N183" s="142">
        <v>0.42</v>
      </c>
      <c r="O183" s="142">
        <v>5.73</v>
      </c>
      <c r="P183" s="142">
        <v>4.75</v>
      </c>
      <c r="Q183" s="142">
        <v>30.11</v>
      </c>
      <c r="R183" s="168"/>
      <c r="S183" s="142">
        <v>25.34</v>
      </c>
      <c r="T183" s="168"/>
      <c r="U183" s="142">
        <v>822</v>
      </c>
      <c r="V183" s="142">
        <v>725</v>
      </c>
      <c r="X183" s="168"/>
    </row>
    <row r="184" spans="1:24" ht="16.5" x14ac:dyDescent="0.3">
      <c r="A184" s="168" t="s">
        <v>390</v>
      </c>
      <c r="B184" s="142">
        <v>182</v>
      </c>
      <c r="C184" s="168" t="s">
        <v>29</v>
      </c>
      <c r="D184" s="168" t="s">
        <v>30</v>
      </c>
      <c r="E184" s="142">
        <v>11.3</v>
      </c>
      <c r="F184" s="142">
        <v>-2.59</v>
      </c>
      <c r="G184" s="143">
        <v>2608800</v>
      </c>
      <c r="H184" s="143">
        <v>29656</v>
      </c>
      <c r="I184" s="143">
        <v>4633</v>
      </c>
      <c r="K184" s="168" t="s">
        <v>3461</v>
      </c>
      <c r="M184" s="168"/>
      <c r="N184" s="142">
        <v>0</v>
      </c>
      <c r="O184" s="142">
        <v>12.84</v>
      </c>
      <c r="P184" s="142">
        <v>-1.02</v>
      </c>
      <c r="Q184" s="142">
        <v>-1.26</v>
      </c>
      <c r="R184" s="168"/>
      <c r="S184" s="142">
        <v>59.49</v>
      </c>
      <c r="T184" s="168"/>
      <c r="X184" s="168"/>
    </row>
    <row r="185" spans="1:24" ht="16.5" x14ac:dyDescent="0.3">
      <c r="A185" s="168" t="s">
        <v>391</v>
      </c>
      <c r="B185" s="142">
        <v>183</v>
      </c>
      <c r="C185" s="168" t="s">
        <v>46</v>
      </c>
      <c r="D185" s="168" t="s">
        <v>30</v>
      </c>
      <c r="E185" s="142">
        <v>22.8</v>
      </c>
      <c r="F185" s="142">
        <v>0</v>
      </c>
      <c r="G185" s="143">
        <v>5974800</v>
      </c>
      <c r="H185" s="143">
        <v>136830</v>
      </c>
      <c r="I185" s="143">
        <v>55225</v>
      </c>
      <c r="J185" s="142">
        <v>32.479999999999997</v>
      </c>
      <c r="K185" s="168" t="s">
        <v>3492</v>
      </c>
      <c r="M185" s="168" t="s">
        <v>95</v>
      </c>
      <c r="N185" s="142">
        <v>0.7</v>
      </c>
      <c r="O185" s="142">
        <v>10.210000000000001</v>
      </c>
      <c r="P185" s="142">
        <v>19.52</v>
      </c>
      <c r="Q185" s="142">
        <v>7.98</v>
      </c>
      <c r="R185" s="168" t="s">
        <v>66</v>
      </c>
      <c r="S185" s="142">
        <v>22.21</v>
      </c>
      <c r="T185" s="168"/>
      <c r="U185" s="142">
        <v>528</v>
      </c>
      <c r="V185" s="142">
        <v>603</v>
      </c>
      <c r="X185" s="168"/>
    </row>
    <row r="186" spans="1:24" ht="16.5" x14ac:dyDescent="0.3">
      <c r="A186" s="168" t="s">
        <v>3383</v>
      </c>
      <c r="B186" s="142">
        <v>184</v>
      </c>
      <c r="C186" s="168" t="s">
        <v>35</v>
      </c>
      <c r="D186" s="168" t="s">
        <v>30</v>
      </c>
      <c r="E186" s="142">
        <v>9.4499999999999993</v>
      </c>
      <c r="F186" s="142">
        <v>1.61</v>
      </c>
      <c r="G186" s="143">
        <v>22256500</v>
      </c>
      <c r="H186" s="143">
        <v>212962</v>
      </c>
      <c r="I186" s="143">
        <v>0</v>
      </c>
      <c r="K186" s="168" t="s">
        <v>136</v>
      </c>
      <c r="M186" s="168" t="s">
        <v>136</v>
      </c>
      <c r="N186" s="142">
        <v>0</v>
      </c>
      <c r="O186" s="142">
        <v>10.119999999999999</v>
      </c>
      <c r="P186" s="142">
        <v>24.48</v>
      </c>
      <c r="Q186" s="142">
        <v>7.57</v>
      </c>
      <c r="R186" s="168" t="s">
        <v>136</v>
      </c>
      <c r="S186" s="142">
        <v>26.04</v>
      </c>
      <c r="T186" s="168"/>
      <c r="X186" s="168"/>
    </row>
    <row r="187" spans="1:24" ht="16.5" x14ac:dyDescent="0.3">
      <c r="A187" s="168" t="s">
        <v>392</v>
      </c>
      <c r="B187" s="142">
        <v>185</v>
      </c>
      <c r="C187" s="168" t="s">
        <v>29</v>
      </c>
      <c r="D187" s="168" t="s">
        <v>30</v>
      </c>
      <c r="E187" s="142">
        <v>8.5</v>
      </c>
      <c r="F187" s="142">
        <v>-1.73</v>
      </c>
      <c r="G187" s="143">
        <v>1512100</v>
      </c>
      <c r="H187" s="143">
        <v>12825</v>
      </c>
      <c r="I187" s="143">
        <v>7268</v>
      </c>
      <c r="J187" s="142">
        <v>12.35</v>
      </c>
      <c r="K187" s="168" t="s">
        <v>1124</v>
      </c>
      <c r="M187" s="168" t="s">
        <v>394</v>
      </c>
      <c r="N187" s="142">
        <v>0.69</v>
      </c>
      <c r="O187" s="142">
        <v>20.85</v>
      </c>
      <c r="P187" s="142">
        <v>30.16</v>
      </c>
      <c r="Q187" s="142">
        <v>13.3</v>
      </c>
      <c r="R187" s="168" t="s">
        <v>3368</v>
      </c>
      <c r="S187" s="142">
        <v>34.590000000000003</v>
      </c>
      <c r="T187" s="168"/>
      <c r="U187" s="142">
        <v>199</v>
      </c>
      <c r="V187" s="142">
        <v>201</v>
      </c>
      <c r="W187" s="142">
        <v>0.81</v>
      </c>
      <c r="X187" s="168"/>
    </row>
    <row r="188" spans="1:24" ht="16.5" x14ac:dyDescent="0.3">
      <c r="A188" s="168" t="s">
        <v>396</v>
      </c>
      <c r="B188" s="142">
        <v>186</v>
      </c>
      <c r="C188" s="168" t="s">
        <v>29</v>
      </c>
      <c r="D188" s="168" t="s">
        <v>30</v>
      </c>
      <c r="E188" s="142">
        <v>47</v>
      </c>
      <c r="F188" s="142">
        <v>4.4400000000000004</v>
      </c>
      <c r="G188" s="143">
        <v>39624500</v>
      </c>
      <c r="H188" s="143">
        <v>1837849</v>
      </c>
      <c r="I188" s="143">
        <v>111287</v>
      </c>
      <c r="J188" s="142">
        <v>32.11</v>
      </c>
      <c r="K188" s="168" t="s">
        <v>3497</v>
      </c>
      <c r="M188" s="168" t="s">
        <v>397</v>
      </c>
      <c r="N188" s="142">
        <v>1.46</v>
      </c>
      <c r="O188" s="142">
        <v>4.1399999999999997</v>
      </c>
      <c r="P188" s="142">
        <v>15.74</v>
      </c>
      <c r="Q188" s="144">
        <v>5.32</v>
      </c>
      <c r="R188" s="168" t="s">
        <v>3498</v>
      </c>
      <c r="S188" s="142">
        <v>29.26</v>
      </c>
      <c r="T188" s="168"/>
      <c r="U188" s="142">
        <v>587</v>
      </c>
      <c r="V188" s="142">
        <v>855</v>
      </c>
      <c r="W188" s="142">
        <v>-0.22</v>
      </c>
      <c r="X188" s="168"/>
    </row>
    <row r="189" spans="1:24" ht="16.5" x14ac:dyDescent="0.3">
      <c r="A189" s="168" t="s">
        <v>398</v>
      </c>
      <c r="B189" s="142">
        <v>187</v>
      </c>
      <c r="C189" s="168" t="s">
        <v>46</v>
      </c>
      <c r="D189" s="168" t="s">
        <v>30</v>
      </c>
      <c r="E189" s="142">
        <v>28</v>
      </c>
      <c r="F189" s="142">
        <v>0</v>
      </c>
      <c r="G189" s="143">
        <v>0</v>
      </c>
      <c r="H189" s="143">
        <v>0</v>
      </c>
      <c r="I189" s="143">
        <v>280</v>
      </c>
      <c r="J189" s="142">
        <v>17.89</v>
      </c>
      <c r="K189" s="168" t="s">
        <v>373</v>
      </c>
      <c r="M189" s="168" t="s">
        <v>101</v>
      </c>
      <c r="N189" s="142">
        <v>1.57</v>
      </c>
      <c r="O189" s="142">
        <v>3.75</v>
      </c>
      <c r="P189" s="142">
        <v>4.17</v>
      </c>
      <c r="Q189" s="142">
        <v>7.35</v>
      </c>
      <c r="R189" s="168" t="s">
        <v>84</v>
      </c>
      <c r="S189" s="142">
        <v>26.7</v>
      </c>
      <c r="T189" s="168"/>
      <c r="U189" s="142">
        <v>722</v>
      </c>
      <c r="V189" s="142">
        <v>711</v>
      </c>
      <c r="W189" s="142">
        <v>-1.4</v>
      </c>
      <c r="X189" s="168"/>
    </row>
    <row r="190" spans="1:24" ht="16.5" x14ac:dyDescent="0.3">
      <c r="A190" s="168" t="s">
        <v>399</v>
      </c>
      <c r="B190" s="142">
        <v>188</v>
      </c>
      <c r="C190" s="168" t="s">
        <v>29</v>
      </c>
      <c r="D190" s="168" t="s">
        <v>30</v>
      </c>
      <c r="E190" s="142">
        <v>9.25</v>
      </c>
      <c r="F190" s="142">
        <v>0</v>
      </c>
      <c r="G190" s="143">
        <v>18000</v>
      </c>
      <c r="H190" s="143">
        <v>168</v>
      </c>
      <c r="I190" s="143">
        <v>7863</v>
      </c>
      <c r="K190" s="168" t="s">
        <v>255</v>
      </c>
      <c r="M190" s="168"/>
      <c r="N190" s="142">
        <v>0</v>
      </c>
      <c r="O190" s="142">
        <v>-1.1000000000000001</v>
      </c>
      <c r="P190" s="142">
        <v>-20.23</v>
      </c>
      <c r="Q190" s="142">
        <v>-36.770000000000003</v>
      </c>
      <c r="R190" s="168"/>
      <c r="S190" s="142">
        <v>26.81</v>
      </c>
      <c r="T190" s="168"/>
      <c r="X190" s="168"/>
    </row>
    <row r="191" spans="1:24" ht="16.5" x14ac:dyDescent="0.3">
      <c r="A191" s="168" t="s">
        <v>400</v>
      </c>
      <c r="B191" s="142">
        <v>189</v>
      </c>
      <c r="C191" s="168" t="s">
        <v>29</v>
      </c>
      <c r="D191" s="168" t="s">
        <v>157</v>
      </c>
      <c r="E191" s="142">
        <v>0.84</v>
      </c>
      <c r="F191" s="142">
        <v>29.23</v>
      </c>
      <c r="G191" s="143">
        <v>68508300</v>
      </c>
      <c r="H191" s="143">
        <v>53795</v>
      </c>
      <c r="I191" s="143">
        <v>1202</v>
      </c>
      <c r="K191" s="168" t="s">
        <v>339</v>
      </c>
      <c r="M191" s="168"/>
      <c r="N191" s="142">
        <v>0</v>
      </c>
      <c r="O191" s="142">
        <v>-4.03</v>
      </c>
      <c r="P191" s="142">
        <v>-5.86</v>
      </c>
      <c r="Q191" s="142">
        <v>-21.12</v>
      </c>
      <c r="R191" s="168"/>
      <c r="S191" s="142">
        <v>42.61</v>
      </c>
      <c r="T191" s="168"/>
      <c r="X191" s="168"/>
    </row>
    <row r="192" spans="1:24" ht="16.5" x14ac:dyDescent="0.3">
      <c r="A192" s="168" t="s">
        <v>401</v>
      </c>
      <c r="B192" s="142">
        <v>190</v>
      </c>
      <c r="C192" s="168" t="s">
        <v>29</v>
      </c>
      <c r="D192" s="168" t="s">
        <v>30</v>
      </c>
      <c r="E192" s="142">
        <v>94.75</v>
      </c>
      <c r="F192" s="142">
        <v>0.53</v>
      </c>
      <c r="G192" s="143">
        <v>10450600</v>
      </c>
      <c r="H192" s="143">
        <v>989704</v>
      </c>
      <c r="I192" s="143">
        <v>353418</v>
      </c>
      <c r="J192" s="142">
        <v>61.98</v>
      </c>
      <c r="K192" s="168" t="s">
        <v>2255</v>
      </c>
      <c r="M192" s="168" t="s">
        <v>141</v>
      </c>
      <c r="N192" s="142">
        <v>1.53</v>
      </c>
      <c r="O192" s="142">
        <v>8.86</v>
      </c>
      <c r="P192" s="142">
        <v>19.88</v>
      </c>
      <c r="Q192" s="142">
        <v>27.82</v>
      </c>
      <c r="R192" s="168" t="s">
        <v>285</v>
      </c>
      <c r="S192" s="142">
        <v>40.369999999999997</v>
      </c>
      <c r="T192" s="168"/>
      <c r="U192" s="142">
        <v>621</v>
      </c>
      <c r="V192" s="142">
        <v>737</v>
      </c>
      <c r="W192" s="142">
        <v>2.72</v>
      </c>
      <c r="X192" s="168"/>
    </row>
    <row r="193" spans="1:24" ht="16.5" x14ac:dyDescent="0.3">
      <c r="A193" s="168" t="s">
        <v>402</v>
      </c>
      <c r="B193" s="142">
        <v>191</v>
      </c>
      <c r="C193" s="168" t="s">
        <v>29</v>
      </c>
      <c r="D193" s="168" t="s">
        <v>30</v>
      </c>
      <c r="E193" s="142">
        <v>1.65</v>
      </c>
      <c r="F193" s="142">
        <v>0</v>
      </c>
      <c r="G193" s="143">
        <v>131200</v>
      </c>
      <c r="H193" s="143">
        <v>217</v>
      </c>
      <c r="I193" s="143">
        <v>935</v>
      </c>
      <c r="K193" s="168" t="s">
        <v>532</v>
      </c>
      <c r="M193" s="168"/>
      <c r="N193" s="142">
        <v>0</v>
      </c>
      <c r="O193" s="142">
        <v>-19.559999999999999</v>
      </c>
      <c r="P193" s="142">
        <v>-21.75</v>
      </c>
      <c r="Q193" s="142">
        <v>-8.49</v>
      </c>
      <c r="R193" s="168"/>
      <c r="S193" s="142">
        <v>39.409999999999997</v>
      </c>
      <c r="T193" s="168"/>
      <c r="X193" s="168"/>
    </row>
    <row r="194" spans="1:24" ht="16.5" x14ac:dyDescent="0.3">
      <c r="A194" s="168" t="s">
        <v>404</v>
      </c>
      <c r="B194" s="142">
        <v>192</v>
      </c>
      <c r="C194" s="168" t="s">
        <v>29</v>
      </c>
      <c r="D194" s="168" t="s">
        <v>30</v>
      </c>
      <c r="E194" s="142">
        <v>9.35</v>
      </c>
      <c r="F194" s="142">
        <v>0</v>
      </c>
      <c r="G194" s="143">
        <v>489500</v>
      </c>
      <c r="H194" s="143">
        <v>4581</v>
      </c>
      <c r="I194" s="143">
        <v>15556</v>
      </c>
      <c r="J194" s="142">
        <v>15.02</v>
      </c>
      <c r="K194" s="168" t="s">
        <v>112</v>
      </c>
      <c r="M194" s="168" t="s">
        <v>72</v>
      </c>
      <c r="N194" s="142">
        <v>0.62</v>
      </c>
      <c r="O194" s="142">
        <v>6.38</v>
      </c>
      <c r="P194" s="142">
        <v>9.49</v>
      </c>
      <c r="Q194" s="142">
        <v>24.81</v>
      </c>
      <c r="R194" s="168" t="s">
        <v>3499</v>
      </c>
      <c r="S194" s="142">
        <v>41.08</v>
      </c>
      <c r="T194" s="168"/>
      <c r="U194" s="142">
        <v>521</v>
      </c>
      <c r="V194" s="142">
        <v>531</v>
      </c>
      <c r="W194" s="142">
        <v>-1.54</v>
      </c>
      <c r="X194" s="168"/>
    </row>
    <row r="195" spans="1:24" ht="16.5" x14ac:dyDescent="0.3">
      <c r="A195" s="168" t="s">
        <v>406</v>
      </c>
      <c r="B195" s="142">
        <v>193</v>
      </c>
      <c r="C195" s="168" t="s">
        <v>29</v>
      </c>
      <c r="D195" s="168" t="s">
        <v>30</v>
      </c>
      <c r="E195" s="142">
        <v>1.86</v>
      </c>
      <c r="F195" s="142">
        <v>-1.06</v>
      </c>
      <c r="G195" s="143">
        <v>1672800</v>
      </c>
      <c r="H195" s="143">
        <v>3111</v>
      </c>
      <c r="I195" s="143">
        <v>1785</v>
      </c>
      <c r="J195" s="142">
        <v>45.18</v>
      </c>
      <c r="K195" s="168" t="s">
        <v>472</v>
      </c>
      <c r="M195" s="168" t="s">
        <v>95</v>
      </c>
      <c r="N195" s="142">
        <v>0.04</v>
      </c>
      <c r="O195" s="142">
        <v>5.0199999999999996</v>
      </c>
      <c r="P195" s="142">
        <v>3.11</v>
      </c>
      <c r="Q195" s="142">
        <v>3.1</v>
      </c>
      <c r="R195" s="168" t="s">
        <v>856</v>
      </c>
      <c r="S195" s="142">
        <v>49.74</v>
      </c>
      <c r="T195" s="168"/>
      <c r="U195" s="142">
        <v>969</v>
      </c>
      <c r="V195" s="142">
        <v>869</v>
      </c>
      <c r="W195" s="142">
        <v>-5.21</v>
      </c>
      <c r="X195" s="168"/>
    </row>
    <row r="196" spans="1:24" ht="16.5" x14ac:dyDescent="0.3">
      <c r="A196" s="168" t="s">
        <v>407</v>
      </c>
      <c r="B196" s="142">
        <v>194</v>
      </c>
      <c r="C196" s="168" t="s">
        <v>29</v>
      </c>
      <c r="D196" s="168" t="s">
        <v>30</v>
      </c>
      <c r="E196" s="142">
        <v>3.76</v>
      </c>
      <c r="F196" s="142">
        <v>2.17</v>
      </c>
      <c r="G196" s="143">
        <v>36444900</v>
      </c>
      <c r="H196" s="143">
        <v>136454</v>
      </c>
      <c r="I196" s="143">
        <v>4169</v>
      </c>
      <c r="J196" s="142">
        <v>28.07</v>
      </c>
      <c r="K196" s="168" t="s">
        <v>2746</v>
      </c>
      <c r="M196" s="168" t="s">
        <v>85</v>
      </c>
      <c r="N196" s="142">
        <v>0.13</v>
      </c>
      <c r="O196" s="142">
        <v>5.83</v>
      </c>
      <c r="P196" s="142">
        <v>8.5299999999999994</v>
      </c>
      <c r="Q196" s="142">
        <v>23.01</v>
      </c>
      <c r="R196" s="168" t="s">
        <v>919</v>
      </c>
      <c r="S196" s="142">
        <v>48.5</v>
      </c>
      <c r="T196" s="168"/>
      <c r="U196" s="142">
        <v>728</v>
      </c>
      <c r="V196" s="142">
        <v>733</v>
      </c>
      <c r="W196" s="142">
        <v>0.31</v>
      </c>
      <c r="X196" s="168"/>
    </row>
    <row r="197" spans="1:24" ht="16.5" x14ac:dyDescent="0.3">
      <c r="A197" s="168" t="s">
        <v>409</v>
      </c>
      <c r="B197" s="142">
        <v>195</v>
      </c>
      <c r="C197" s="168" t="s">
        <v>29</v>
      </c>
      <c r="D197" s="168" t="s">
        <v>30</v>
      </c>
      <c r="E197" s="142">
        <v>2.2000000000000002</v>
      </c>
      <c r="F197" s="142">
        <v>4.76</v>
      </c>
      <c r="G197" s="143">
        <v>255942500</v>
      </c>
      <c r="H197" s="143">
        <v>558206</v>
      </c>
      <c r="I197" s="143">
        <v>6116</v>
      </c>
      <c r="J197" s="142">
        <v>27.82</v>
      </c>
      <c r="K197" s="168" t="s">
        <v>113</v>
      </c>
      <c r="M197" s="168"/>
      <c r="N197" s="142">
        <v>0.08</v>
      </c>
      <c r="O197" s="142">
        <v>16.72</v>
      </c>
      <c r="P197" s="142">
        <v>14.15</v>
      </c>
      <c r="Q197" s="142">
        <v>91.64</v>
      </c>
      <c r="R197" s="168"/>
      <c r="S197" s="142">
        <v>32.11</v>
      </c>
      <c r="T197" s="168"/>
      <c r="U197" s="142">
        <v>585</v>
      </c>
      <c r="V197" s="142">
        <v>440</v>
      </c>
      <c r="W197" s="142">
        <v>347.75</v>
      </c>
      <c r="X197" s="168"/>
    </row>
    <row r="198" spans="1:24" ht="16.5" x14ac:dyDescent="0.3">
      <c r="A198" s="168" t="s">
        <v>410</v>
      </c>
      <c r="B198" s="142">
        <v>196</v>
      </c>
      <c r="C198" s="168" t="s">
        <v>29</v>
      </c>
      <c r="D198" s="168" t="s">
        <v>157</v>
      </c>
      <c r="E198" s="142">
        <v>0.19</v>
      </c>
      <c r="F198" s="142">
        <v>0</v>
      </c>
      <c r="G198" s="143">
        <v>400633600</v>
      </c>
      <c r="H198" s="143">
        <v>76147</v>
      </c>
      <c r="I198" s="143">
        <v>7596</v>
      </c>
      <c r="J198" s="142">
        <v>9.52</v>
      </c>
      <c r="K198" s="168" t="s">
        <v>3500</v>
      </c>
      <c r="M198" s="168"/>
      <c r="N198" s="142">
        <v>0.02</v>
      </c>
      <c r="O198" s="142">
        <v>46.56</v>
      </c>
      <c r="P198" s="142">
        <v>148.08000000000001</v>
      </c>
      <c r="Q198" s="142">
        <v>44.63</v>
      </c>
      <c r="R198" s="168"/>
      <c r="S198" s="142">
        <v>54.81</v>
      </c>
      <c r="T198" s="168"/>
      <c r="U198" s="142">
        <v>84</v>
      </c>
      <c r="V198" s="142">
        <v>89</v>
      </c>
      <c r="W198" s="142">
        <v>-0.12</v>
      </c>
      <c r="X198" s="168"/>
    </row>
    <row r="199" spans="1:24" ht="16.5" x14ac:dyDescent="0.3">
      <c r="A199" s="168" t="s">
        <v>411</v>
      </c>
      <c r="B199" s="142">
        <v>197</v>
      </c>
      <c r="C199" s="168" t="s">
        <v>29</v>
      </c>
      <c r="D199" s="168" t="s">
        <v>30</v>
      </c>
      <c r="E199" s="142">
        <v>173</v>
      </c>
      <c r="F199" s="142">
        <v>0.28999999999999998</v>
      </c>
      <c r="G199" s="143">
        <v>640200</v>
      </c>
      <c r="H199" s="143">
        <v>110783</v>
      </c>
      <c r="I199" s="143">
        <v>91078</v>
      </c>
      <c r="J199" s="142">
        <v>18.309999999999999</v>
      </c>
      <c r="K199" s="168" t="s">
        <v>336</v>
      </c>
      <c r="M199" s="168" t="s">
        <v>412</v>
      </c>
      <c r="N199" s="142">
        <v>9.4499999999999993</v>
      </c>
      <c r="O199" s="142">
        <v>5.67</v>
      </c>
      <c r="P199" s="142">
        <v>4.63</v>
      </c>
      <c r="Q199" s="142">
        <v>12.18</v>
      </c>
      <c r="R199" s="168" t="s">
        <v>3501</v>
      </c>
      <c r="S199" s="142">
        <v>50</v>
      </c>
      <c r="T199" s="168"/>
      <c r="U199" s="142">
        <v>719</v>
      </c>
      <c r="V199" s="142">
        <v>623</v>
      </c>
      <c r="W199" s="142">
        <v>0.42</v>
      </c>
      <c r="X199" s="168"/>
    </row>
    <row r="200" spans="1:24" ht="16.5" x14ac:dyDescent="0.3">
      <c r="A200" s="168" t="s">
        <v>414</v>
      </c>
      <c r="B200" s="142">
        <v>198</v>
      </c>
      <c r="C200" s="168" t="s">
        <v>29</v>
      </c>
      <c r="D200" s="168" t="s">
        <v>30</v>
      </c>
      <c r="E200" s="142">
        <v>7.35</v>
      </c>
      <c r="F200" s="142">
        <v>-1.34</v>
      </c>
      <c r="G200" s="143">
        <v>1788200</v>
      </c>
      <c r="H200" s="143">
        <v>13240</v>
      </c>
      <c r="I200" s="143">
        <v>4410</v>
      </c>
      <c r="J200" s="142">
        <v>14.68</v>
      </c>
      <c r="K200" s="168" t="s">
        <v>955</v>
      </c>
      <c r="M200" s="168" t="s">
        <v>127</v>
      </c>
      <c r="N200" s="142">
        <v>0.5</v>
      </c>
      <c r="O200" s="142">
        <v>32.76</v>
      </c>
      <c r="P200" s="142">
        <v>33.69</v>
      </c>
      <c r="Q200" s="142">
        <v>28.74</v>
      </c>
      <c r="R200" s="168" t="s">
        <v>211</v>
      </c>
      <c r="S200" s="142">
        <v>52.36</v>
      </c>
      <c r="T200" s="168"/>
      <c r="U200" s="142">
        <v>232</v>
      </c>
      <c r="V200" s="142">
        <v>207</v>
      </c>
      <c r="W200" s="142">
        <v>0.5</v>
      </c>
      <c r="X200" s="168"/>
    </row>
    <row r="201" spans="1:24" ht="16.5" x14ac:dyDescent="0.3">
      <c r="A201" s="168" t="s">
        <v>416</v>
      </c>
      <c r="B201" s="142">
        <v>199</v>
      </c>
      <c r="C201" s="168" t="s">
        <v>29</v>
      </c>
      <c r="D201" s="168" t="s">
        <v>30</v>
      </c>
      <c r="E201" s="142">
        <v>0.28000000000000003</v>
      </c>
      <c r="F201" s="142">
        <v>3.7</v>
      </c>
      <c r="G201" s="143">
        <v>18340000</v>
      </c>
      <c r="H201" s="143">
        <v>5064</v>
      </c>
      <c r="I201" s="143">
        <v>2361</v>
      </c>
      <c r="J201" s="142">
        <v>37.01</v>
      </c>
      <c r="K201" s="168" t="s">
        <v>370</v>
      </c>
      <c r="M201" s="168"/>
      <c r="N201" s="142">
        <v>0.01</v>
      </c>
      <c r="O201" s="142">
        <v>2.4500000000000002</v>
      </c>
      <c r="P201" s="142">
        <v>3.09</v>
      </c>
      <c r="Q201" s="142">
        <v>2.94</v>
      </c>
      <c r="R201" s="168"/>
      <c r="S201" s="142">
        <v>30.99</v>
      </c>
      <c r="T201" s="168"/>
      <c r="U201" s="142">
        <v>937</v>
      </c>
      <c r="V201" s="142">
        <v>953</v>
      </c>
      <c r="W201" s="142">
        <v>-1.29</v>
      </c>
      <c r="X201" s="168"/>
    </row>
    <row r="202" spans="1:24" ht="16.5" x14ac:dyDescent="0.3">
      <c r="A202" s="168" t="s">
        <v>417</v>
      </c>
      <c r="B202" s="142">
        <v>200</v>
      </c>
      <c r="C202" s="168" t="s">
        <v>29</v>
      </c>
      <c r="D202" s="168" t="s">
        <v>30</v>
      </c>
      <c r="E202" s="142">
        <v>6.3</v>
      </c>
      <c r="F202" s="142">
        <v>0</v>
      </c>
      <c r="G202" s="143">
        <v>5123100</v>
      </c>
      <c r="H202" s="143">
        <v>32091</v>
      </c>
      <c r="I202" s="143">
        <v>5875</v>
      </c>
      <c r="J202" s="142">
        <v>21</v>
      </c>
      <c r="K202" s="168" t="s">
        <v>134</v>
      </c>
      <c r="M202" s="168" t="s">
        <v>37</v>
      </c>
      <c r="N202" s="142">
        <v>0.3</v>
      </c>
      <c r="O202" s="142">
        <v>6.1</v>
      </c>
      <c r="P202" s="142">
        <v>7.98</v>
      </c>
      <c r="Q202" s="142">
        <v>20.010000000000002</v>
      </c>
      <c r="R202" s="168" t="s">
        <v>3419</v>
      </c>
      <c r="S202" s="142">
        <v>36.39</v>
      </c>
      <c r="T202" s="168"/>
      <c r="U202" s="142">
        <v>658</v>
      </c>
      <c r="V202" s="142">
        <v>633</v>
      </c>
      <c r="W202" s="142">
        <v>0.47</v>
      </c>
      <c r="X202" s="168"/>
    </row>
    <row r="203" spans="1:24" ht="16.5" x14ac:dyDescent="0.3">
      <c r="A203" s="168" t="s">
        <v>420</v>
      </c>
      <c r="B203" s="142">
        <v>201</v>
      </c>
      <c r="C203" s="168" t="s">
        <v>29</v>
      </c>
      <c r="D203" s="168" t="s">
        <v>30</v>
      </c>
      <c r="E203" s="142">
        <v>11.3</v>
      </c>
      <c r="F203" s="142">
        <v>-5.04</v>
      </c>
      <c r="G203" s="143">
        <v>21915400</v>
      </c>
      <c r="H203" s="143">
        <v>250809</v>
      </c>
      <c r="I203" s="143">
        <v>31640</v>
      </c>
      <c r="J203" s="142">
        <v>18.66</v>
      </c>
      <c r="K203" s="168" t="s">
        <v>3502</v>
      </c>
      <c r="M203" s="168" t="s">
        <v>26</v>
      </c>
      <c r="N203" s="142">
        <v>0.61</v>
      </c>
      <c r="O203" s="142">
        <v>12.22</v>
      </c>
      <c r="P203" s="142">
        <v>15.5</v>
      </c>
      <c r="Q203" s="142">
        <v>14.47</v>
      </c>
      <c r="R203" s="168" t="s">
        <v>3503</v>
      </c>
      <c r="S203" s="142">
        <v>25.95</v>
      </c>
      <c r="T203" s="168"/>
      <c r="U203" s="142">
        <v>451</v>
      </c>
      <c r="V203" s="142">
        <v>412</v>
      </c>
      <c r="W203" s="142">
        <v>-2.71</v>
      </c>
      <c r="X203" s="168"/>
    </row>
    <row r="204" spans="1:24" ht="16.5" x14ac:dyDescent="0.3">
      <c r="A204" s="168" t="s">
        <v>422</v>
      </c>
      <c r="B204" s="142">
        <v>202</v>
      </c>
      <c r="C204" s="168" t="s">
        <v>29</v>
      </c>
      <c r="D204" s="168" t="s">
        <v>30</v>
      </c>
      <c r="E204" s="142">
        <v>3.02</v>
      </c>
      <c r="F204" s="142">
        <v>0.67</v>
      </c>
      <c r="G204" s="143">
        <v>9214900</v>
      </c>
      <c r="H204" s="143">
        <v>27869</v>
      </c>
      <c r="I204" s="143">
        <v>13685</v>
      </c>
      <c r="K204" s="168" t="s">
        <v>3388</v>
      </c>
      <c r="M204" s="168"/>
      <c r="N204" s="142">
        <v>0</v>
      </c>
      <c r="O204" s="142">
        <v>-8.1300000000000008</v>
      </c>
      <c r="P204" s="142">
        <v>-42.52</v>
      </c>
      <c r="Q204" s="142">
        <v>-207.82</v>
      </c>
      <c r="R204" s="168"/>
      <c r="S204" s="142">
        <v>61.32</v>
      </c>
      <c r="T204" s="168"/>
      <c r="X204" s="168"/>
    </row>
    <row r="205" spans="1:24" ht="16.5" x14ac:dyDescent="0.3">
      <c r="A205" s="168" t="s">
        <v>423</v>
      </c>
      <c r="B205" s="142">
        <v>203</v>
      </c>
      <c r="C205" s="168" t="s">
        <v>29</v>
      </c>
      <c r="D205" s="168" t="s">
        <v>30</v>
      </c>
      <c r="E205" s="142">
        <v>7.8</v>
      </c>
      <c r="F205" s="142">
        <v>3.31</v>
      </c>
      <c r="G205" s="143">
        <v>56771600</v>
      </c>
      <c r="H205" s="143">
        <v>448420</v>
      </c>
      <c r="I205" s="143">
        <v>26995</v>
      </c>
      <c r="J205" s="142">
        <v>6.54</v>
      </c>
      <c r="K205" s="168" t="s">
        <v>225</v>
      </c>
      <c r="M205" s="168"/>
      <c r="N205" s="142">
        <v>1.19</v>
      </c>
      <c r="O205" s="142">
        <v>8.52</v>
      </c>
      <c r="P205" s="142">
        <v>26.07</v>
      </c>
      <c r="Q205" s="142">
        <v>3.06</v>
      </c>
      <c r="R205" s="168"/>
      <c r="S205" s="142">
        <v>34.01</v>
      </c>
      <c r="T205" s="168"/>
      <c r="U205" s="142">
        <v>108</v>
      </c>
      <c r="V205" s="142">
        <v>283</v>
      </c>
      <c r="W205" s="142">
        <v>-3.98</v>
      </c>
      <c r="X205" s="168"/>
    </row>
    <row r="206" spans="1:24" ht="16.5" x14ac:dyDescent="0.3">
      <c r="A206" s="168" t="s">
        <v>424</v>
      </c>
      <c r="B206" s="142">
        <v>204</v>
      </c>
      <c r="C206" s="168" t="s">
        <v>46</v>
      </c>
      <c r="D206" s="168" t="s">
        <v>30</v>
      </c>
      <c r="E206" s="142">
        <v>0.53</v>
      </c>
      <c r="F206" s="142">
        <v>0</v>
      </c>
      <c r="G206" s="143">
        <v>8190500</v>
      </c>
      <c r="H206" s="143">
        <v>4355</v>
      </c>
      <c r="I206" s="143">
        <v>2662</v>
      </c>
      <c r="J206" s="142">
        <v>68.89</v>
      </c>
      <c r="K206" s="168" t="s">
        <v>607</v>
      </c>
      <c r="M206" s="168" t="s">
        <v>95</v>
      </c>
      <c r="N206" s="142">
        <v>0.01</v>
      </c>
      <c r="O206" s="142">
        <v>1.19</v>
      </c>
      <c r="P206" s="142">
        <v>0.81</v>
      </c>
      <c r="Q206" s="142">
        <v>-0.83</v>
      </c>
      <c r="R206" s="168" t="s">
        <v>1114</v>
      </c>
      <c r="S206" s="142">
        <v>39.65</v>
      </c>
      <c r="T206" s="168"/>
      <c r="U206" s="142">
        <v>1067</v>
      </c>
      <c r="V206" s="142">
        <v>1082</v>
      </c>
      <c r="W206" s="142">
        <v>10.16</v>
      </c>
      <c r="X206" s="168"/>
    </row>
    <row r="207" spans="1:24" ht="16.5" x14ac:dyDescent="0.3">
      <c r="A207" s="168" t="s">
        <v>426</v>
      </c>
      <c r="B207" s="142">
        <v>205</v>
      </c>
      <c r="C207" s="168" t="s">
        <v>46</v>
      </c>
      <c r="D207" s="168" t="s">
        <v>30</v>
      </c>
      <c r="E207" s="142">
        <v>2.92</v>
      </c>
      <c r="F207" s="142">
        <v>1.39</v>
      </c>
      <c r="G207" s="143">
        <v>6944300</v>
      </c>
      <c r="H207" s="143">
        <v>20154</v>
      </c>
      <c r="I207" s="143">
        <v>6541</v>
      </c>
      <c r="J207" s="142">
        <v>29.07</v>
      </c>
      <c r="K207" s="168" t="s">
        <v>746</v>
      </c>
      <c r="M207" s="168"/>
      <c r="N207" s="142">
        <v>0.1</v>
      </c>
      <c r="O207" s="142">
        <v>7.59</v>
      </c>
      <c r="P207" s="142">
        <v>8.65</v>
      </c>
      <c r="Q207" s="142">
        <v>30</v>
      </c>
      <c r="R207" s="168"/>
      <c r="S207" s="142">
        <v>33.85</v>
      </c>
      <c r="T207" s="168"/>
      <c r="U207" s="142">
        <v>727</v>
      </c>
      <c r="V207" s="142">
        <v>670</v>
      </c>
      <c r="X207" s="168"/>
    </row>
    <row r="208" spans="1:24" ht="16.5" x14ac:dyDescent="0.3">
      <c r="A208" s="168" t="s">
        <v>427</v>
      </c>
      <c r="B208" s="142">
        <v>206</v>
      </c>
      <c r="C208" s="168" t="s">
        <v>29</v>
      </c>
      <c r="D208" s="168" t="s">
        <v>30</v>
      </c>
      <c r="E208" s="142">
        <v>1.73</v>
      </c>
      <c r="F208" s="142">
        <v>2.37</v>
      </c>
      <c r="G208" s="143">
        <v>405000</v>
      </c>
      <c r="H208" s="143">
        <v>693</v>
      </c>
      <c r="I208" s="143">
        <v>969</v>
      </c>
      <c r="J208" s="142">
        <v>21.34</v>
      </c>
      <c r="K208" s="168" t="s">
        <v>217</v>
      </c>
      <c r="M208" s="168" t="s">
        <v>66</v>
      </c>
      <c r="N208" s="142">
        <v>0.08</v>
      </c>
      <c r="O208" s="142">
        <v>4.6399999999999997</v>
      </c>
      <c r="P208" s="142">
        <v>5.21</v>
      </c>
      <c r="Q208" s="142">
        <v>2.58</v>
      </c>
      <c r="R208" s="168" t="s">
        <v>3444</v>
      </c>
      <c r="S208" s="142">
        <v>43.09</v>
      </c>
      <c r="T208" s="168"/>
      <c r="U208" s="142">
        <v>741</v>
      </c>
      <c r="V208" s="142">
        <v>724</v>
      </c>
      <c r="W208" s="142">
        <v>-0.28999999999999998</v>
      </c>
      <c r="X208" s="168"/>
    </row>
    <row r="209" spans="1:24" ht="16.5" x14ac:dyDescent="0.3">
      <c r="A209" s="168" t="s">
        <v>429</v>
      </c>
      <c r="B209" s="142">
        <v>207</v>
      </c>
      <c r="C209" s="168" t="s">
        <v>29</v>
      </c>
      <c r="D209" s="168" t="s">
        <v>30</v>
      </c>
      <c r="E209" s="142">
        <v>0.53</v>
      </c>
      <c r="F209" s="142">
        <v>1.92</v>
      </c>
      <c r="G209" s="143">
        <v>125003400</v>
      </c>
      <c r="H209" s="143">
        <v>64464</v>
      </c>
      <c r="I209" s="143">
        <v>2059</v>
      </c>
      <c r="J209" s="142">
        <v>39.81</v>
      </c>
      <c r="K209" s="168" t="s">
        <v>307</v>
      </c>
      <c r="M209" s="168"/>
      <c r="N209" s="142">
        <v>0.01</v>
      </c>
      <c r="O209" s="142">
        <v>5.24</v>
      </c>
      <c r="P209" s="142">
        <v>2</v>
      </c>
      <c r="Q209" s="142">
        <v>-0.44</v>
      </c>
      <c r="R209" s="168"/>
      <c r="S209" s="142">
        <v>62.74</v>
      </c>
      <c r="T209" s="168"/>
      <c r="U209" s="142">
        <v>969</v>
      </c>
      <c r="V209" s="142">
        <v>837</v>
      </c>
      <c r="W209" s="142">
        <v>-12.46</v>
      </c>
      <c r="X209" s="168"/>
    </row>
    <row r="210" spans="1:24" ht="16.5" x14ac:dyDescent="0.3">
      <c r="A210" s="168" t="s">
        <v>430</v>
      </c>
      <c r="B210" s="142">
        <v>208</v>
      </c>
      <c r="C210" s="168" t="s">
        <v>46</v>
      </c>
      <c r="D210" s="168" t="s">
        <v>30</v>
      </c>
      <c r="E210" s="142">
        <v>21.4</v>
      </c>
      <c r="F210" s="142">
        <v>-0.93</v>
      </c>
      <c r="G210" s="143">
        <v>14500</v>
      </c>
      <c r="H210" s="143">
        <v>311</v>
      </c>
      <c r="I210" s="143">
        <v>377</v>
      </c>
      <c r="J210" s="142">
        <v>28.29</v>
      </c>
      <c r="K210" s="168" t="s">
        <v>167</v>
      </c>
      <c r="M210" s="168"/>
      <c r="N210" s="142">
        <v>0.76</v>
      </c>
      <c r="O210" s="142">
        <v>1.23</v>
      </c>
      <c r="P210" s="142">
        <v>1.23</v>
      </c>
      <c r="Q210" s="142">
        <v>3.03</v>
      </c>
      <c r="R210" s="168"/>
      <c r="S210" s="142">
        <v>24.82</v>
      </c>
      <c r="T210" s="168"/>
      <c r="U210" s="142">
        <v>916</v>
      </c>
      <c r="V210" s="142">
        <v>940</v>
      </c>
      <c r="W210" s="142">
        <v>0.11</v>
      </c>
      <c r="X210" s="168"/>
    </row>
    <row r="211" spans="1:24" ht="16.5" x14ac:dyDescent="0.3">
      <c r="A211" s="168" t="s">
        <v>432</v>
      </c>
      <c r="B211" s="142">
        <v>209</v>
      </c>
      <c r="C211" s="168" t="s">
        <v>46</v>
      </c>
      <c r="D211" s="168" t="s">
        <v>30</v>
      </c>
      <c r="E211" s="142">
        <v>1.17</v>
      </c>
      <c r="F211" s="142">
        <v>0.86</v>
      </c>
      <c r="G211" s="143">
        <v>1834600</v>
      </c>
      <c r="H211" s="143">
        <v>2141</v>
      </c>
      <c r="I211" s="143">
        <v>720</v>
      </c>
      <c r="K211" s="168" t="s">
        <v>231</v>
      </c>
      <c r="M211" s="168"/>
      <c r="N211" s="142">
        <v>0</v>
      </c>
      <c r="O211" s="142">
        <v>-5.44</v>
      </c>
      <c r="P211" s="142">
        <v>-6.03</v>
      </c>
      <c r="Q211" s="142">
        <v>-25.02</v>
      </c>
      <c r="R211" s="168"/>
      <c r="S211" s="142">
        <v>51.66</v>
      </c>
      <c r="T211" s="168"/>
      <c r="X211" s="168"/>
    </row>
    <row r="212" spans="1:24" ht="16.5" x14ac:dyDescent="0.3">
      <c r="A212" s="168" t="s">
        <v>433</v>
      </c>
      <c r="B212" s="142">
        <v>210</v>
      </c>
      <c r="C212" s="168" t="s">
        <v>29</v>
      </c>
      <c r="D212" s="168" t="s">
        <v>30</v>
      </c>
      <c r="E212" s="142">
        <v>196</v>
      </c>
      <c r="F212" s="142">
        <v>0</v>
      </c>
      <c r="G212" s="143">
        <v>0</v>
      </c>
      <c r="H212" s="143">
        <v>0</v>
      </c>
      <c r="I212" s="143">
        <v>1543</v>
      </c>
      <c r="J212" s="142">
        <v>21.16</v>
      </c>
      <c r="K212" s="168" t="s">
        <v>63</v>
      </c>
      <c r="M212" s="168" t="s">
        <v>434</v>
      </c>
      <c r="N212" s="142">
        <v>9.26</v>
      </c>
      <c r="O212" s="142">
        <v>5.43</v>
      </c>
      <c r="P212" s="142">
        <v>5.46</v>
      </c>
      <c r="Q212" s="142">
        <v>7.71</v>
      </c>
      <c r="R212" s="168" t="s">
        <v>202</v>
      </c>
      <c r="S212" s="142">
        <v>22.08</v>
      </c>
      <c r="T212" s="168"/>
      <c r="U212" s="142">
        <v>732</v>
      </c>
      <c r="V212" s="142">
        <v>674</v>
      </c>
      <c r="W212" s="142">
        <v>-23.78</v>
      </c>
      <c r="X212" s="168"/>
    </row>
    <row r="213" spans="1:24" ht="16.5" x14ac:dyDescent="0.3">
      <c r="A213" s="168" t="s">
        <v>435</v>
      </c>
      <c r="B213" s="142">
        <v>211</v>
      </c>
      <c r="C213" s="168" t="s">
        <v>29</v>
      </c>
      <c r="D213" s="168" t="s">
        <v>30</v>
      </c>
      <c r="E213" s="142">
        <v>1.75</v>
      </c>
      <c r="F213" s="142">
        <v>1.1599999999999999</v>
      </c>
      <c r="G213" s="143">
        <v>1693500</v>
      </c>
      <c r="H213" s="143">
        <v>2962</v>
      </c>
      <c r="I213" s="143">
        <v>630</v>
      </c>
      <c r="J213" s="142">
        <v>45.83</v>
      </c>
      <c r="K213" s="168" t="s">
        <v>3455</v>
      </c>
      <c r="L213" s="142">
        <v>0.15</v>
      </c>
      <c r="M213" s="168"/>
      <c r="N213" s="142">
        <v>0.04</v>
      </c>
      <c r="O213" s="142">
        <v>3.31</v>
      </c>
      <c r="P213" s="142">
        <v>3.37</v>
      </c>
      <c r="Q213" s="142">
        <v>2.88</v>
      </c>
      <c r="R213" s="168"/>
      <c r="S213" s="142">
        <v>27.13</v>
      </c>
      <c r="T213" s="168"/>
      <c r="U213" s="142">
        <v>966</v>
      </c>
      <c r="V213" s="142">
        <v>946</v>
      </c>
      <c r="W213" s="142">
        <v>3.62</v>
      </c>
      <c r="X213" s="168"/>
    </row>
    <row r="214" spans="1:24" ht="16.5" x14ac:dyDescent="0.3">
      <c r="A214" s="168" t="s">
        <v>436</v>
      </c>
      <c r="B214" s="142">
        <v>212</v>
      </c>
      <c r="C214" s="168" t="s">
        <v>29</v>
      </c>
      <c r="D214" s="168" t="s">
        <v>30</v>
      </c>
      <c r="E214" s="142">
        <v>31</v>
      </c>
      <c r="F214" s="142">
        <v>0</v>
      </c>
      <c r="G214" s="143">
        <v>2600</v>
      </c>
      <c r="H214" s="143">
        <v>81</v>
      </c>
      <c r="I214" s="143">
        <v>1488</v>
      </c>
      <c r="J214" s="142">
        <v>6.99</v>
      </c>
      <c r="K214" s="168" t="s">
        <v>403</v>
      </c>
      <c r="L214" s="142">
        <v>0.96</v>
      </c>
      <c r="M214" s="168"/>
      <c r="N214" s="142">
        <v>4.43</v>
      </c>
      <c r="O214" s="142">
        <v>8.6300000000000008</v>
      </c>
      <c r="P214" s="142">
        <v>13.26</v>
      </c>
      <c r="Q214" s="142">
        <v>3.27</v>
      </c>
      <c r="R214" s="168" t="s">
        <v>3389</v>
      </c>
      <c r="S214" s="142">
        <v>25.54</v>
      </c>
      <c r="T214" s="168"/>
      <c r="U214" s="142">
        <v>283</v>
      </c>
      <c r="V214" s="142">
        <v>285</v>
      </c>
      <c r="W214" s="142">
        <v>-1.02</v>
      </c>
      <c r="X214" s="168"/>
    </row>
    <row r="215" spans="1:24" ht="16.5" x14ac:dyDescent="0.3">
      <c r="A215" s="168" t="s">
        <v>437</v>
      </c>
      <c r="B215" s="142">
        <v>213</v>
      </c>
      <c r="C215" s="168" t="s">
        <v>29</v>
      </c>
      <c r="D215" s="168" t="s">
        <v>30</v>
      </c>
      <c r="E215" s="142">
        <v>2.2799999999999998</v>
      </c>
      <c r="F215" s="142">
        <v>0</v>
      </c>
      <c r="G215" s="143">
        <v>1608900</v>
      </c>
      <c r="H215" s="143">
        <v>3695</v>
      </c>
      <c r="I215" s="143">
        <v>2280</v>
      </c>
      <c r="K215" s="168" t="s">
        <v>31</v>
      </c>
      <c r="M215" s="168"/>
      <c r="N215" s="142">
        <v>0</v>
      </c>
      <c r="O215" s="142">
        <v>-4.87</v>
      </c>
      <c r="P215" s="142">
        <v>-5.24</v>
      </c>
      <c r="Q215" s="142">
        <v>-11.06</v>
      </c>
      <c r="R215" s="168" t="s">
        <v>228</v>
      </c>
      <c r="S215" s="142">
        <v>36.979999999999997</v>
      </c>
      <c r="T215" s="168"/>
      <c r="X215" s="168"/>
    </row>
    <row r="216" spans="1:24" ht="16.5" x14ac:dyDescent="0.3">
      <c r="A216" s="168" t="s">
        <v>439</v>
      </c>
      <c r="B216" s="142">
        <v>214</v>
      </c>
      <c r="C216" s="168" t="s">
        <v>29</v>
      </c>
      <c r="D216" s="168" t="s">
        <v>30</v>
      </c>
      <c r="E216" s="142">
        <v>4.4000000000000004</v>
      </c>
      <c r="F216" s="142">
        <v>0</v>
      </c>
      <c r="G216" s="143">
        <v>859700</v>
      </c>
      <c r="H216" s="143">
        <v>3793</v>
      </c>
      <c r="I216" s="143">
        <v>1522</v>
      </c>
      <c r="K216" s="168" t="s">
        <v>527</v>
      </c>
      <c r="M216" s="168" t="s">
        <v>154</v>
      </c>
      <c r="N216" s="142">
        <v>0</v>
      </c>
      <c r="O216" s="142">
        <v>0.24</v>
      </c>
      <c r="P216" s="142">
        <v>-1.41</v>
      </c>
      <c r="Q216" s="142">
        <v>-3.97</v>
      </c>
      <c r="R216" s="168" t="s">
        <v>3504</v>
      </c>
      <c r="S216" s="142">
        <v>48.17</v>
      </c>
      <c r="T216" s="168"/>
      <c r="X216" s="168"/>
    </row>
    <row r="217" spans="1:24" ht="16.5" x14ac:dyDescent="0.3">
      <c r="A217" s="168" t="s">
        <v>441</v>
      </c>
      <c r="B217" s="142">
        <v>215</v>
      </c>
      <c r="C217" s="168" t="s">
        <v>46</v>
      </c>
      <c r="D217" s="168" t="s">
        <v>30</v>
      </c>
      <c r="E217" s="142">
        <v>19.5</v>
      </c>
      <c r="F217" s="142">
        <v>-2.99</v>
      </c>
      <c r="G217" s="143">
        <v>1062800</v>
      </c>
      <c r="H217" s="143">
        <v>20865</v>
      </c>
      <c r="I217" s="143">
        <v>18720</v>
      </c>
      <c r="J217" s="142">
        <v>25.15</v>
      </c>
      <c r="K217" s="168" t="s">
        <v>3505</v>
      </c>
      <c r="M217" s="168" t="s">
        <v>154</v>
      </c>
      <c r="N217" s="142">
        <v>0.78</v>
      </c>
      <c r="O217" s="142">
        <v>14.32</v>
      </c>
      <c r="P217" s="142">
        <v>55.48</v>
      </c>
      <c r="Q217" s="142">
        <v>10.93</v>
      </c>
      <c r="R217" s="168" t="s">
        <v>3395</v>
      </c>
      <c r="S217" s="142">
        <v>33.35</v>
      </c>
      <c r="T217" s="168"/>
      <c r="U217" s="142">
        <v>344</v>
      </c>
      <c r="V217" s="142">
        <v>441</v>
      </c>
      <c r="W217" s="142">
        <v>9.5500000000000007</v>
      </c>
      <c r="X217" s="168"/>
    </row>
    <row r="218" spans="1:24" ht="16.5" x14ac:dyDescent="0.3">
      <c r="A218" s="168" t="s">
        <v>443</v>
      </c>
      <c r="B218" s="142">
        <v>216</v>
      </c>
      <c r="C218" s="168" t="s">
        <v>29</v>
      </c>
      <c r="D218" s="168" t="s">
        <v>30</v>
      </c>
      <c r="E218" s="142">
        <v>3.84</v>
      </c>
      <c r="F218" s="142">
        <v>2.67</v>
      </c>
      <c r="G218" s="143">
        <v>5970200</v>
      </c>
      <c r="H218" s="143">
        <v>22847</v>
      </c>
      <c r="I218" s="143">
        <v>5810</v>
      </c>
      <c r="J218" s="142">
        <v>26.31</v>
      </c>
      <c r="K218" s="168" t="s">
        <v>61</v>
      </c>
      <c r="M218" s="168" t="s">
        <v>70</v>
      </c>
      <c r="N218" s="142">
        <v>0.15</v>
      </c>
      <c r="O218" s="142">
        <v>8.75</v>
      </c>
      <c r="P218" s="142">
        <v>13.28</v>
      </c>
      <c r="Q218" s="142">
        <v>12.45</v>
      </c>
      <c r="R218" s="168" t="s">
        <v>461</v>
      </c>
      <c r="S218" s="142">
        <v>20.3</v>
      </c>
      <c r="T218" s="168"/>
      <c r="U218" s="142">
        <v>585</v>
      </c>
      <c r="V218" s="142">
        <v>585</v>
      </c>
      <c r="W218" s="142">
        <v>3.48</v>
      </c>
      <c r="X218" s="168"/>
    </row>
    <row r="219" spans="1:24" ht="16.5" x14ac:dyDescent="0.3">
      <c r="A219" s="168" t="s">
        <v>446</v>
      </c>
      <c r="B219" s="142">
        <v>217</v>
      </c>
      <c r="C219" s="168" t="s">
        <v>29</v>
      </c>
      <c r="D219" s="168" t="s">
        <v>30</v>
      </c>
      <c r="E219" s="142">
        <v>12.6</v>
      </c>
      <c r="F219" s="142">
        <v>0</v>
      </c>
      <c r="G219" s="143">
        <v>84100</v>
      </c>
      <c r="H219" s="143">
        <v>1055</v>
      </c>
      <c r="I219" s="143">
        <v>29223</v>
      </c>
      <c r="J219" s="142">
        <v>18.420000000000002</v>
      </c>
      <c r="K219" s="168" t="s">
        <v>109</v>
      </c>
      <c r="M219" s="168" t="s">
        <v>175</v>
      </c>
      <c r="N219" s="142">
        <v>0.68</v>
      </c>
      <c r="O219" s="142">
        <v>3.14</v>
      </c>
      <c r="P219" s="142">
        <v>4.76</v>
      </c>
      <c r="Q219" s="142">
        <v>9.9700000000000006</v>
      </c>
      <c r="R219" s="168" t="s">
        <v>3506</v>
      </c>
      <c r="S219" s="142">
        <v>16.7</v>
      </c>
      <c r="T219" s="168"/>
      <c r="U219" s="142">
        <v>721</v>
      </c>
      <c r="V219" s="142">
        <v>744</v>
      </c>
      <c r="W219" s="142">
        <v>-11.11</v>
      </c>
      <c r="X219" s="168"/>
    </row>
    <row r="220" spans="1:24" ht="16.5" x14ac:dyDescent="0.3">
      <c r="A220" s="168" t="s">
        <v>447</v>
      </c>
      <c r="B220" s="142">
        <v>218</v>
      </c>
      <c r="C220" s="168" t="s">
        <v>29</v>
      </c>
      <c r="D220" s="168" t="s">
        <v>30</v>
      </c>
      <c r="E220" s="142">
        <v>11.1</v>
      </c>
      <c r="F220" s="142">
        <v>-0.89</v>
      </c>
      <c r="G220" s="143">
        <v>1348900</v>
      </c>
      <c r="H220" s="143">
        <v>15024</v>
      </c>
      <c r="I220" s="143">
        <v>8658</v>
      </c>
      <c r="J220" s="142">
        <v>19.46</v>
      </c>
      <c r="K220" s="168" t="s">
        <v>3507</v>
      </c>
      <c r="M220" s="168" t="s">
        <v>185</v>
      </c>
      <c r="N220" s="142">
        <v>0.56999999999999995</v>
      </c>
      <c r="O220" s="142">
        <v>17.22</v>
      </c>
      <c r="P220" s="142">
        <v>41.42</v>
      </c>
      <c r="Q220" s="142">
        <v>14.26</v>
      </c>
      <c r="R220" s="168" t="s">
        <v>3508</v>
      </c>
      <c r="S220" s="142">
        <v>34.770000000000003</v>
      </c>
      <c r="T220" s="168"/>
      <c r="U220" s="142">
        <v>292</v>
      </c>
      <c r="V220" s="142">
        <v>342</v>
      </c>
      <c r="W220" s="142">
        <v>0.85</v>
      </c>
      <c r="X220" s="168"/>
    </row>
    <row r="221" spans="1:24" ht="16.5" x14ac:dyDescent="0.3">
      <c r="A221" s="168" t="s">
        <v>448</v>
      </c>
      <c r="B221" s="142">
        <v>219</v>
      </c>
      <c r="C221" s="168" t="s">
        <v>29</v>
      </c>
      <c r="D221" s="168" t="s">
        <v>30</v>
      </c>
      <c r="E221" s="142">
        <v>7.7</v>
      </c>
      <c r="F221" s="142">
        <v>-3.75</v>
      </c>
      <c r="G221" s="143">
        <v>13122800</v>
      </c>
      <c r="H221" s="143">
        <v>104645</v>
      </c>
      <c r="I221" s="143">
        <v>4477</v>
      </c>
      <c r="J221" s="142">
        <v>17.2</v>
      </c>
      <c r="K221" s="168" t="s">
        <v>278</v>
      </c>
      <c r="M221" s="168" t="s">
        <v>149</v>
      </c>
      <c r="N221" s="142">
        <v>0.45</v>
      </c>
      <c r="O221" s="142">
        <v>6.5</v>
      </c>
      <c r="P221" s="142">
        <v>10.37</v>
      </c>
      <c r="Q221" s="142">
        <v>12.5</v>
      </c>
      <c r="R221" s="168" t="s">
        <v>318</v>
      </c>
      <c r="S221" s="142">
        <v>36.15</v>
      </c>
      <c r="T221" s="168"/>
      <c r="U221" s="142">
        <v>534</v>
      </c>
      <c r="V221" s="142">
        <v>568</v>
      </c>
      <c r="W221" s="142">
        <v>0.17</v>
      </c>
      <c r="X221" s="168"/>
    </row>
    <row r="222" spans="1:24" ht="16.5" x14ac:dyDescent="0.3">
      <c r="A222" s="168" t="s">
        <v>450</v>
      </c>
      <c r="B222" s="142">
        <v>220</v>
      </c>
      <c r="C222" s="168" t="s">
        <v>29</v>
      </c>
      <c r="D222" s="168" t="s">
        <v>30</v>
      </c>
      <c r="E222" s="142">
        <v>1.81</v>
      </c>
      <c r="F222" s="142">
        <v>-0.55000000000000004</v>
      </c>
      <c r="G222" s="143">
        <v>134800</v>
      </c>
      <c r="H222" s="143">
        <v>243</v>
      </c>
      <c r="I222" s="143">
        <v>1086</v>
      </c>
      <c r="J222" s="142">
        <v>18.23</v>
      </c>
      <c r="K222" s="168" t="s">
        <v>211</v>
      </c>
      <c r="M222" s="168" t="s">
        <v>66</v>
      </c>
      <c r="N222" s="142">
        <v>0.1</v>
      </c>
      <c r="O222" s="142">
        <v>7.45</v>
      </c>
      <c r="P222" s="142">
        <v>8.2100000000000009</v>
      </c>
      <c r="Q222" s="142">
        <v>5.01</v>
      </c>
      <c r="R222" s="168" t="s">
        <v>382</v>
      </c>
      <c r="S222" s="142">
        <v>35.19</v>
      </c>
      <c r="T222" s="168"/>
      <c r="U222" s="142">
        <v>613</v>
      </c>
      <c r="V222" s="142">
        <v>546</v>
      </c>
      <c r="W222" s="142">
        <v>-2.96</v>
      </c>
      <c r="X222" s="168"/>
    </row>
    <row r="223" spans="1:24" ht="16.5" x14ac:dyDescent="0.3">
      <c r="A223" s="168" t="s">
        <v>451</v>
      </c>
      <c r="B223" s="142">
        <v>221</v>
      </c>
      <c r="C223" s="168" t="s">
        <v>29</v>
      </c>
      <c r="D223" s="168" t="s">
        <v>30</v>
      </c>
      <c r="E223" s="142">
        <v>1.43</v>
      </c>
      <c r="F223" s="142">
        <v>-0.69</v>
      </c>
      <c r="G223" s="143">
        <v>6492700</v>
      </c>
      <c r="H223" s="143">
        <v>9240</v>
      </c>
      <c r="I223" s="143">
        <v>808</v>
      </c>
      <c r="K223" s="168" t="s">
        <v>309</v>
      </c>
      <c r="M223" s="168"/>
      <c r="N223" s="142">
        <v>0</v>
      </c>
      <c r="O223" s="142">
        <v>7.46</v>
      </c>
      <c r="P223" s="142">
        <v>-9.23</v>
      </c>
      <c r="Q223" s="142">
        <v>4.7699999999999996</v>
      </c>
      <c r="R223" s="168"/>
      <c r="S223" s="142">
        <v>74.05</v>
      </c>
      <c r="T223" s="168"/>
      <c r="U223" s="143"/>
      <c r="X223" s="168"/>
    </row>
    <row r="224" spans="1:24" ht="16.5" x14ac:dyDescent="0.3">
      <c r="A224" s="168" t="s">
        <v>453</v>
      </c>
      <c r="B224" s="142">
        <v>222</v>
      </c>
      <c r="C224" s="168" t="s">
        <v>29</v>
      </c>
      <c r="D224" s="168" t="s">
        <v>30</v>
      </c>
      <c r="E224" s="142">
        <v>1.84</v>
      </c>
      <c r="F224" s="142">
        <v>0.55000000000000004</v>
      </c>
      <c r="G224" s="143">
        <v>56776000</v>
      </c>
      <c r="H224" s="143">
        <v>105926</v>
      </c>
      <c r="I224" s="143">
        <v>2004</v>
      </c>
      <c r="J224" s="142">
        <v>15.43</v>
      </c>
      <c r="K224" s="168" t="s">
        <v>118</v>
      </c>
      <c r="M224" s="168" t="s">
        <v>43</v>
      </c>
      <c r="N224" s="142">
        <v>0.12</v>
      </c>
      <c r="O224" s="142">
        <v>6.93</v>
      </c>
      <c r="P224" s="142">
        <v>8.83</v>
      </c>
      <c r="Q224" s="142">
        <v>0.4</v>
      </c>
      <c r="R224" s="168" t="s">
        <v>31</v>
      </c>
      <c r="S224" s="142">
        <v>51.06</v>
      </c>
      <c r="T224" s="168"/>
      <c r="U224" s="142">
        <v>551</v>
      </c>
      <c r="V224" s="142">
        <v>520</v>
      </c>
      <c r="W224" s="142">
        <v>0.1</v>
      </c>
      <c r="X224" s="168"/>
    </row>
    <row r="225" spans="1:24" ht="16.5" x14ac:dyDescent="0.3">
      <c r="A225" s="168" t="s">
        <v>454</v>
      </c>
      <c r="B225" s="142">
        <v>223</v>
      </c>
      <c r="C225" s="168" t="s">
        <v>29</v>
      </c>
      <c r="D225" s="168" t="s">
        <v>30</v>
      </c>
      <c r="E225" s="142">
        <v>11.2</v>
      </c>
      <c r="F225" s="142">
        <v>0</v>
      </c>
      <c r="G225" s="143">
        <v>199000</v>
      </c>
      <c r="H225" s="143">
        <v>2229</v>
      </c>
      <c r="I225" s="143">
        <v>2240</v>
      </c>
      <c r="J225" s="142">
        <v>11.58</v>
      </c>
      <c r="K225" s="168" t="s">
        <v>3509</v>
      </c>
      <c r="L225" s="142">
        <v>1.79</v>
      </c>
      <c r="M225" s="168" t="s">
        <v>101</v>
      </c>
      <c r="N225" s="142">
        <v>0.97</v>
      </c>
      <c r="O225" s="142">
        <v>16.420000000000002</v>
      </c>
      <c r="P225" s="142">
        <v>39.18</v>
      </c>
      <c r="Q225" s="142">
        <v>4.04</v>
      </c>
      <c r="R225" s="168" t="s">
        <v>3423</v>
      </c>
      <c r="S225" s="142">
        <v>33.21</v>
      </c>
      <c r="T225" s="168"/>
      <c r="U225" s="142">
        <v>158</v>
      </c>
      <c r="V225" s="142">
        <v>213</v>
      </c>
      <c r="W225" s="142">
        <v>0.94</v>
      </c>
      <c r="X225" s="168"/>
    </row>
    <row r="226" spans="1:24" ht="16.5" x14ac:dyDescent="0.3">
      <c r="A226" s="168" t="s">
        <v>455</v>
      </c>
      <c r="B226" s="142">
        <v>224</v>
      </c>
      <c r="C226" s="168" t="s">
        <v>29</v>
      </c>
      <c r="D226" s="168" t="s">
        <v>30</v>
      </c>
      <c r="E226" s="142">
        <v>2.2599999999999998</v>
      </c>
      <c r="F226" s="142">
        <v>4.63</v>
      </c>
      <c r="G226" s="143">
        <v>15822500</v>
      </c>
      <c r="H226" s="143">
        <v>35664</v>
      </c>
      <c r="I226" s="143">
        <v>678</v>
      </c>
      <c r="K226" s="168" t="s">
        <v>67</v>
      </c>
      <c r="M226" s="168" t="s">
        <v>70</v>
      </c>
      <c r="N226" s="142">
        <v>0</v>
      </c>
      <c r="O226" s="142">
        <v>4.08</v>
      </c>
      <c r="P226" s="142">
        <v>-7.34</v>
      </c>
      <c r="Q226" s="142">
        <v>-20.39</v>
      </c>
      <c r="R226" s="168" t="s">
        <v>98</v>
      </c>
      <c r="S226" s="142">
        <v>71.010000000000005</v>
      </c>
      <c r="T226" s="168"/>
      <c r="X226" s="168"/>
    </row>
    <row r="227" spans="1:24" ht="16.5" x14ac:dyDescent="0.3">
      <c r="A227" s="168" t="s">
        <v>457</v>
      </c>
      <c r="B227" s="142">
        <v>225</v>
      </c>
      <c r="C227" s="168" t="s">
        <v>29</v>
      </c>
      <c r="D227" s="168" t="s">
        <v>30</v>
      </c>
      <c r="E227" s="142">
        <v>0.4</v>
      </c>
      <c r="F227" s="142">
        <v>0</v>
      </c>
      <c r="G227" s="143">
        <v>50104500</v>
      </c>
      <c r="H227" s="143">
        <v>20499</v>
      </c>
      <c r="I227" s="143">
        <v>2159</v>
      </c>
      <c r="K227" s="168" t="s">
        <v>212</v>
      </c>
      <c r="M227" s="168"/>
      <c r="N227" s="142">
        <v>0</v>
      </c>
      <c r="O227" s="142">
        <v>0.13</v>
      </c>
      <c r="P227" s="142">
        <v>-0.85</v>
      </c>
      <c r="Q227" s="142">
        <v>-6.09</v>
      </c>
      <c r="R227" s="168"/>
      <c r="S227" s="142">
        <v>82.5</v>
      </c>
      <c r="T227" s="168"/>
      <c r="X227" s="168"/>
    </row>
    <row r="228" spans="1:24" ht="16.5" x14ac:dyDescent="0.3">
      <c r="A228" s="168" t="s">
        <v>459</v>
      </c>
      <c r="B228" s="142">
        <v>226</v>
      </c>
      <c r="C228" s="168" t="s">
        <v>46</v>
      </c>
      <c r="D228" s="168" t="s">
        <v>30</v>
      </c>
      <c r="E228" s="142">
        <v>0.94</v>
      </c>
      <c r="F228" s="142">
        <v>0</v>
      </c>
      <c r="G228" s="143">
        <v>4175500</v>
      </c>
      <c r="H228" s="143">
        <v>3911</v>
      </c>
      <c r="I228" s="143">
        <v>1055</v>
      </c>
      <c r="K228" s="168" t="s">
        <v>307</v>
      </c>
      <c r="M228" s="168"/>
      <c r="N228" s="142">
        <v>0</v>
      </c>
      <c r="O228" s="142">
        <v>-0.63</v>
      </c>
      <c r="P228" s="142">
        <v>-1.1399999999999999</v>
      </c>
      <c r="Q228" s="142">
        <v>3.76</v>
      </c>
      <c r="R228" s="168"/>
      <c r="S228" s="142">
        <v>71.83</v>
      </c>
      <c r="T228" s="168"/>
      <c r="X228" s="168"/>
    </row>
    <row r="229" spans="1:24" ht="16.5" x14ac:dyDescent="0.3">
      <c r="A229" s="168" t="s">
        <v>460</v>
      </c>
      <c r="B229" s="142">
        <v>227</v>
      </c>
      <c r="C229" s="168" t="s">
        <v>29</v>
      </c>
      <c r="D229" s="168" t="s">
        <v>30</v>
      </c>
      <c r="E229" s="142">
        <v>13.5</v>
      </c>
      <c r="F229" s="142">
        <v>-2.88</v>
      </c>
      <c r="G229" s="143">
        <v>8820200</v>
      </c>
      <c r="H229" s="143">
        <v>120666</v>
      </c>
      <c r="I229" s="143">
        <v>16927</v>
      </c>
      <c r="J229" s="142">
        <v>27.43</v>
      </c>
      <c r="K229" s="168" t="s">
        <v>150</v>
      </c>
      <c r="M229" s="168" t="s">
        <v>32</v>
      </c>
      <c r="N229" s="142">
        <v>0.49</v>
      </c>
      <c r="O229" s="142">
        <v>3.66</v>
      </c>
      <c r="P229" s="142">
        <v>4.3099999999999996</v>
      </c>
      <c r="Q229" s="142">
        <v>1.49</v>
      </c>
      <c r="R229" s="168" t="s">
        <v>344</v>
      </c>
      <c r="S229" s="142">
        <v>57.88</v>
      </c>
      <c r="T229" s="168"/>
      <c r="U229" s="142">
        <v>836</v>
      </c>
      <c r="V229" s="142">
        <v>834</v>
      </c>
      <c r="W229" s="142">
        <v>5.94</v>
      </c>
      <c r="X229" s="168"/>
    </row>
    <row r="230" spans="1:24" ht="16.5" x14ac:dyDescent="0.3">
      <c r="A230" s="168" t="s">
        <v>462</v>
      </c>
      <c r="B230" s="142">
        <v>228</v>
      </c>
      <c r="C230" s="168" t="s">
        <v>29</v>
      </c>
      <c r="D230" s="168" t="s">
        <v>30</v>
      </c>
      <c r="E230" s="142">
        <v>13.2</v>
      </c>
      <c r="F230" s="142">
        <v>0.76</v>
      </c>
      <c r="G230" s="143">
        <v>742200</v>
      </c>
      <c r="H230" s="143">
        <v>9756</v>
      </c>
      <c r="I230" s="143">
        <v>13512</v>
      </c>
      <c r="J230" s="142">
        <v>13.74</v>
      </c>
      <c r="K230" s="168" t="s">
        <v>586</v>
      </c>
      <c r="M230" s="168" t="s">
        <v>167</v>
      </c>
      <c r="N230" s="142">
        <v>0.96</v>
      </c>
      <c r="O230" s="142">
        <v>8.17</v>
      </c>
      <c r="P230" s="142">
        <v>10.09</v>
      </c>
      <c r="Q230" s="142">
        <v>2.83</v>
      </c>
      <c r="R230" s="168" t="s">
        <v>3377</v>
      </c>
      <c r="S230" s="142">
        <v>27.7</v>
      </c>
      <c r="T230" s="168"/>
      <c r="U230" s="142">
        <v>479</v>
      </c>
      <c r="V230" s="142">
        <v>440</v>
      </c>
      <c r="W230" s="142">
        <v>-0.09</v>
      </c>
      <c r="X230" s="168"/>
    </row>
    <row r="231" spans="1:24" ht="16.5" x14ac:dyDescent="0.3">
      <c r="A231" s="168" t="s">
        <v>465</v>
      </c>
      <c r="B231" s="142">
        <v>229</v>
      </c>
      <c r="C231" s="168" t="s">
        <v>29</v>
      </c>
      <c r="D231" s="168" t="s">
        <v>30</v>
      </c>
      <c r="E231" s="142">
        <v>4.54</v>
      </c>
      <c r="F231" s="142">
        <v>-1.73</v>
      </c>
      <c r="G231" s="143">
        <v>465300</v>
      </c>
      <c r="H231" s="143">
        <v>2136</v>
      </c>
      <c r="I231" s="143">
        <v>1502</v>
      </c>
      <c r="K231" s="168" t="s">
        <v>603</v>
      </c>
      <c r="M231" s="168" t="s">
        <v>72</v>
      </c>
      <c r="N231" s="142">
        <v>0</v>
      </c>
      <c r="O231" s="142">
        <v>-4.6500000000000004</v>
      </c>
      <c r="P231" s="142">
        <v>-5.01</v>
      </c>
      <c r="Q231" s="142">
        <v>-15.66</v>
      </c>
      <c r="R231" s="168" t="s">
        <v>350</v>
      </c>
      <c r="S231" s="142">
        <v>25.15</v>
      </c>
      <c r="T231" s="168"/>
      <c r="X231" s="168"/>
    </row>
    <row r="232" spans="1:24" ht="16.5" x14ac:dyDescent="0.3">
      <c r="A232" s="168" t="s">
        <v>466</v>
      </c>
      <c r="B232" s="142">
        <v>230</v>
      </c>
      <c r="C232" s="168" t="s">
        <v>29</v>
      </c>
      <c r="D232" s="168" t="s">
        <v>30</v>
      </c>
      <c r="E232" s="142">
        <v>0.66</v>
      </c>
      <c r="F232" s="142">
        <v>1.54</v>
      </c>
      <c r="G232" s="143">
        <v>255939900</v>
      </c>
      <c r="H232" s="143">
        <v>168740</v>
      </c>
      <c r="I232" s="143">
        <v>16822</v>
      </c>
      <c r="J232" s="142">
        <v>7.31</v>
      </c>
      <c r="K232" s="168" t="s">
        <v>63</v>
      </c>
      <c r="L232" s="142">
        <v>0.17</v>
      </c>
      <c r="M232" s="168"/>
      <c r="N232" s="142">
        <v>0.09</v>
      </c>
      <c r="O232" s="142">
        <v>15.82</v>
      </c>
      <c r="P232" s="142">
        <v>16.73</v>
      </c>
      <c r="Q232" s="142">
        <v>16.02</v>
      </c>
      <c r="R232" s="168"/>
      <c r="S232" s="142">
        <v>30.71</v>
      </c>
      <c r="T232" s="168"/>
      <c r="U232" s="142">
        <v>215</v>
      </c>
      <c r="V232" s="142">
        <v>137</v>
      </c>
      <c r="X232" s="168"/>
    </row>
    <row r="233" spans="1:24" ht="16.5" x14ac:dyDescent="0.3">
      <c r="A233" s="168" t="s">
        <v>467</v>
      </c>
      <c r="B233" s="142">
        <v>231</v>
      </c>
      <c r="C233" s="168" t="s">
        <v>29</v>
      </c>
      <c r="D233" s="168" t="s">
        <v>152</v>
      </c>
      <c r="E233" s="142">
        <v>0.65</v>
      </c>
      <c r="F233" s="142">
        <v>0</v>
      </c>
      <c r="G233" s="143">
        <v>0</v>
      </c>
      <c r="H233" s="143">
        <v>0</v>
      </c>
      <c r="I233" s="143">
        <v>992</v>
      </c>
      <c r="K233" s="168" t="s">
        <v>140</v>
      </c>
      <c r="L233" s="142">
        <v>1.72</v>
      </c>
      <c r="M233" s="168"/>
      <c r="N233" s="142">
        <v>0</v>
      </c>
      <c r="O233" s="142">
        <v>-3.98</v>
      </c>
      <c r="P233" s="142">
        <v>-19.760000000000002</v>
      </c>
      <c r="Q233" s="142">
        <v>-55.52</v>
      </c>
      <c r="R233" s="168"/>
      <c r="S233" s="142">
        <v>44.15</v>
      </c>
      <c r="T233" s="168"/>
      <c r="X233" s="168"/>
    </row>
    <row r="234" spans="1:24" ht="16.5" x14ac:dyDescent="0.3">
      <c r="A234" s="168" t="s">
        <v>468</v>
      </c>
      <c r="B234" s="142">
        <v>232</v>
      </c>
      <c r="C234" s="168" t="s">
        <v>29</v>
      </c>
      <c r="D234" s="168" t="s">
        <v>30</v>
      </c>
      <c r="E234" s="142">
        <v>2.2200000000000002</v>
      </c>
      <c r="F234" s="142">
        <v>0.91</v>
      </c>
      <c r="G234" s="143">
        <v>23700</v>
      </c>
      <c r="H234" s="143">
        <v>53</v>
      </c>
      <c r="I234" s="143">
        <v>14430</v>
      </c>
      <c r="J234" s="142">
        <v>28.21</v>
      </c>
      <c r="K234" s="168" t="s">
        <v>219</v>
      </c>
      <c r="M234" s="168"/>
      <c r="N234" s="142">
        <v>0.08</v>
      </c>
      <c r="O234" s="142">
        <v>2.84</v>
      </c>
      <c r="P234" s="142">
        <v>3.62</v>
      </c>
      <c r="Q234" s="142">
        <v>45.8</v>
      </c>
      <c r="R234" s="168"/>
      <c r="S234" s="142">
        <v>5.09</v>
      </c>
      <c r="T234" s="168"/>
      <c r="U234" s="142">
        <v>865</v>
      </c>
      <c r="V234" s="142">
        <v>874</v>
      </c>
      <c r="W234" s="142">
        <v>1.24</v>
      </c>
      <c r="X234" s="168"/>
    </row>
    <row r="235" spans="1:24" ht="16.5" x14ac:dyDescent="0.3">
      <c r="A235" s="168" t="s">
        <v>469</v>
      </c>
      <c r="B235" s="142">
        <v>233</v>
      </c>
      <c r="C235" s="168" t="s">
        <v>29</v>
      </c>
      <c r="D235" s="168" t="s">
        <v>30</v>
      </c>
      <c r="E235" s="142">
        <v>20.2</v>
      </c>
      <c r="F235" s="142">
        <v>-0.98</v>
      </c>
      <c r="G235" s="143">
        <v>7059300</v>
      </c>
      <c r="H235" s="143">
        <v>141936</v>
      </c>
      <c r="I235" s="143">
        <v>92954</v>
      </c>
      <c r="J235" s="142">
        <v>31.25</v>
      </c>
      <c r="K235" s="168" t="s">
        <v>3493</v>
      </c>
      <c r="M235" s="168" t="s">
        <v>140</v>
      </c>
      <c r="N235" s="142">
        <v>0.65</v>
      </c>
      <c r="O235" s="142">
        <v>10.71</v>
      </c>
      <c r="P235" s="142">
        <v>16.79</v>
      </c>
      <c r="Q235" s="142">
        <v>10.119999999999999</v>
      </c>
      <c r="R235" s="168" t="s">
        <v>707</v>
      </c>
      <c r="S235" s="142">
        <v>32.11</v>
      </c>
      <c r="T235" s="168"/>
      <c r="U235" s="142">
        <v>559</v>
      </c>
      <c r="V235" s="142">
        <v>578</v>
      </c>
      <c r="W235" s="142">
        <v>1.17</v>
      </c>
      <c r="X235" s="168"/>
    </row>
    <row r="236" spans="1:24" ht="16.5" x14ac:dyDescent="0.3">
      <c r="A236" s="168" t="s">
        <v>470</v>
      </c>
      <c r="B236" s="142">
        <v>234</v>
      </c>
      <c r="C236" s="168" t="s">
        <v>29</v>
      </c>
      <c r="D236" s="168" t="s">
        <v>30</v>
      </c>
      <c r="E236" s="142">
        <v>1.23</v>
      </c>
      <c r="F236" s="142">
        <v>-1.6</v>
      </c>
      <c r="G236" s="143">
        <v>138882100</v>
      </c>
      <c r="H236" s="143">
        <v>173191</v>
      </c>
      <c r="I236" s="143">
        <v>2607</v>
      </c>
      <c r="K236" s="168" t="s">
        <v>3369</v>
      </c>
      <c r="M236" s="168"/>
      <c r="N236" s="142">
        <v>0</v>
      </c>
      <c r="O236" s="142">
        <v>-1.65</v>
      </c>
      <c r="P236" s="142">
        <v>-2.96</v>
      </c>
      <c r="Q236" s="142">
        <v>1.25</v>
      </c>
      <c r="R236" s="168"/>
      <c r="S236" s="142">
        <v>62.02</v>
      </c>
      <c r="T236" s="168"/>
      <c r="X236" s="168"/>
    </row>
    <row r="237" spans="1:24" ht="16.5" x14ac:dyDescent="0.3">
      <c r="A237" s="168" t="s">
        <v>3391</v>
      </c>
      <c r="B237" s="142">
        <v>235</v>
      </c>
      <c r="C237" s="168" t="s">
        <v>35</v>
      </c>
      <c r="D237" s="168" t="s">
        <v>30</v>
      </c>
      <c r="E237" s="142">
        <v>4.38</v>
      </c>
      <c r="F237" s="142">
        <v>-3.95</v>
      </c>
      <c r="G237" s="143">
        <v>2615800</v>
      </c>
      <c r="H237" s="143">
        <v>11391</v>
      </c>
      <c r="I237" s="143">
        <v>0</v>
      </c>
      <c r="K237" s="168" t="s">
        <v>136</v>
      </c>
      <c r="M237" s="168" t="s">
        <v>136</v>
      </c>
      <c r="N237" s="142">
        <v>0</v>
      </c>
      <c r="O237" s="142">
        <v>14.32</v>
      </c>
      <c r="P237" s="142">
        <v>13.79</v>
      </c>
      <c r="Q237" s="142">
        <v>16.09</v>
      </c>
      <c r="R237" s="168" t="s">
        <v>136</v>
      </c>
      <c r="S237" s="142">
        <v>25</v>
      </c>
      <c r="T237" s="168"/>
      <c r="X237" s="168"/>
    </row>
    <row r="238" spans="1:24" ht="16.5" x14ac:dyDescent="0.3">
      <c r="A238" s="168" t="s">
        <v>471</v>
      </c>
      <c r="B238" s="142">
        <v>236</v>
      </c>
      <c r="C238" s="168" t="s">
        <v>29</v>
      </c>
      <c r="D238" s="168" t="s">
        <v>30</v>
      </c>
      <c r="E238" s="142">
        <v>1.92</v>
      </c>
      <c r="F238" s="142">
        <v>-0.52</v>
      </c>
      <c r="G238" s="143">
        <v>916100</v>
      </c>
      <c r="H238" s="143">
        <v>1760</v>
      </c>
      <c r="I238" s="143">
        <v>1152</v>
      </c>
      <c r="J238" s="142">
        <v>27.59</v>
      </c>
      <c r="K238" s="168" t="s">
        <v>375</v>
      </c>
      <c r="M238" s="168" t="s">
        <v>43</v>
      </c>
      <c r="N238" s="142">
        <v>7.0000000000000007E-2</v>
      </c>
      <c r="O238" s="142">
        <v>6.26</v>
      </c>
      <c r="P238" s="142">
        <v>5.3</v>
      </c>
      <c r="Q238" s="142">
        <v>15.87</v>
      </c>
      <c r="R238" s="168" t="s">
        <v>473</v>
      </c>
      <c r="S238" s="142">
        <v>40.14</v>
      </c>
      <c r="T238" s="168"/>
      <c r="U238" s="142">
        <v>806</v>
      </c>
      <c r="V238" s="142">
        <v>703</v>
      </c>
      <c r="W238" s="142">
        <v>-1.97</v>
      </c>
      <c r="X238" s="168"/>
    </row>
    <row r="239" spans="1:24" ht="16.5" x14ac:dyDescent="0.3">
      <c r="A239" s="168" t="s">
        <v>474</v>
      </c>
      <c r="B239" s="142">
        <v>237</v>
      </c>
      <c r="C239" s="168" t="s">
        <v>29</v>
      </c>
      <c r="D239" s="168" t="s">
        <v>30</v>
      </c>
      <c r="E239" s="142">
        <v>85.25</v>
      </c>
      <c r="F239" s="142">
        <v>-0.87</v>
      </c>
      <c r="G239" s="143">
        <v>14045000</v>
      </c>
      <c r="H239" s="143">
        <v>1198222</v>
      </c>
      <c r="I239" s="143">
        <v>240382</v>
      </c>
      <c r="J239" s="142">
        <v>31.59</v>
      </c>
      <c r="K239" s="168" t="s">
        <v>3396</v>
      </c>
      <c r="M239" s="168" t="s">
        <v>25</v>
      </c>
      <c r="N239" s="142">
        <v>2.7</v>
      </c>
      <c r="O239" s="142">
        <v>5.12</v>
      </c>
      <c r="P239" s="142">
        <v>7.36</v>
      </c>
      <c r="Q239" s="142">
        <v>11.76</v>
      </c>
      <c r="R239" s="168" t="s">
        <v>258</v>
      </c>
      <c r="S239" s="142">
        <v>24.75</v>
      </c>
      <c r="T239" s="168"/>
      <c r="U239" s="142">
        <v>783</v>
      </c>
      <c r="V239" s="142">
        <v>798</v>
      </c>
      <c r="W239" s="142">
        <v>1.47</v>
      </c>
      <c r="X239" s="168"/>
    </row>
    <row r="240" spans="1:24" ht="16.5" x14ac:dyDescent="0.3">
      <c r="A240" s="168" t="s">
        <v>476</v>
      </c>
      <c r="B240" s="142">
        <v>238</v>
      </c>
      <c r="C240" s="168" t="s">
        <v>29</v>
      </c>
      <c r="D240" s="168" t="s">
        <v>30</v>
      </c>
      <c r="E240" s="142">
        <v>12.5</v>
      </c>
      <c r="F240" s="142">
        <v>0</v>
      </c>
      <c r="G240" s="143">
        <v>19700</v>
      </c>
      <c r="H240" s="143">
        <v>249</v>
      </c>
      <c r="I240" s="143">
        <v>10249</v>
      </c>
      <c r="J240" s="142">
        <v>75.3</v>
      </c>
      <c r="K240" s="168" t="s">
        <v>310</v>
      </c>
      <c r="M240" s="168"/>
      <c r="N240" s="142">
        <v>0.17</v>
      </c>
      <c r="O240" s="142">
        <v>6.26</v>
      </c>
      <c r="P240" s="142">
        <v>11.79</v>
      </c>
      <c r="Q240" s="142">
        <v>14.07</v>
      </c>
      <c r="R240" s="168"/>
      <c r="S240" s="142">
        <v>20.23</v>
      </c>
      <c r="T240" s="168"/>
      <c r="U240" s="142">
        <v>786</v>
      </c>
      <c r="V240" s="142">
        <v>860</v>
      </c>
      <c r="W240" s="142">
        <v>0.16</v>
      </c>
      <c r="X240" s="168"/>
    </row>
    <row r="241" spans="1:24" ht="16.5" x14ac:dyDescent="0.3">
      <c r="A241" s="168" t="s">
        <v>478</v>
      </c>
      <c r="B241" s="142">
        <v>239</v>
      </c>
      <c r="C241" s="168" t="s">
        <v>29</v>
      </c>
      <c r="D241" s="168" t="s">
        <v>30</v>
      </c>
      <c r="E241" s="142">
        <v>0.56999999999999995</v>
      </c>
      <c r="F241" s="142">
        <v>-1.72</v>
      </c>
      <c r="G241" s="143">
        <v>55182200</v>
      </c>
      <c r="H241" s="143">
        <v>31999</v>
      </c>
      <c r="I241" s="143">
        <v>2061</v>
      </c>
      <c r="K241" s="168" t="s">
        <v>219</v>
      </c>
      <c r="M241" s="168"/>
      <c r="N241" s="142">
        <v>0</v>
      </c>
      <c r="O241" s="142">
        <v>-6.17</v>
      </c>
      <c r="P241" s="142">
        <v>-46.57</v>
      </c>
      <c r="Q241" s="142">
        <v>-261.89</v>
      </c>
      <c r="R241" s="168"/>
      <c r="S241" s="142">
        <v>36.43</v>
      </c>
      <c r="T241" s="168"/>
      <c r="X241" s="168"/>
    </row>
    <row r="242" spans="1:24" ht="16.5" x14ac:dyDescent="0.3">
      <c r="A242" s="168" t="s">
        <v>479</v>
      </c>
      <c r="B242" s="142">
        <v>240</v>
      </c>
      <c r="C242" s="168" t="s">
        <v>29</v>
      </c>
      <c r="D242" s="168" t="s">
        <v>30</v>
      </c>
      <c r="E242" s="142">
        <v>1.59</v>
      </c>
      <c r="F242" s="142">
        <v>-1.85</v>
      </c>
      <c r="G242" s="143">
        <v>720800</v>
      </c>
      <c r="H242" s="143">
        <v>1153</v>
      </c>
      <c r="I242" s="143">
        <v>1301</v>
      </c>
      <c r="J242" s="142">
        <v>26.63</v>
      </c>
      <c r="K242" s="168" t="s">
        <v>418</v>
      </c>
      <c r="M242" s="168"/>
      <c r="N242" s="142">
        <v>0.06</v>
      </c>
      <c r="O242" s="142">
        <v>5.35</v>
      </c>
      <c r="P242" s="142">
        <v>6.25</v>
      </c>
      <c r="Q242" s="142">
        <v>40.450000000000003</v>
      </c>
      <c r="R242" s="168"/>
      <c r="S242" s="142">
        <v>45.73</v>
      </c>
      <c r="T242" s="168"/>
      <c r="U242" s="142">
        <v>766</v>
      </c>
      <c r="V242" s="142">
        <v>737</v>
      </c>
      <c r="W242" s="142">
        <v>-0.26</v>
      </c>
      <c r="X242" s="168"/>
    </row>
    <row r="243" spans="1:24" ht="16.5" x14ac:dyDescent="0.3">
      <c r="A243" s="168" t="s">
        <v>480</v>
      </c>
      <c r="B243" s="142">
        <v>241</v>
      </c>
      <c r="C243" s="168" t="s">
        <v>46</v>
      </c>
      <c r="D243" s="168" t="s">
        <v>30</v>
      </c>
      <c r="E243" s="142">
        <v>2.98</v>
      </c>
      <c r="F243" s="142">
        <v>0.68</v>
      </c>
      <c r="G243" s="143">
        <v>498600</v>
      </c>
      <c r="H243" s="143">
        <v>1493</v>
      </c>
      <c r="I243" s="143">
        <v>745</v>
      </c>
      <c r="K243" s="168" t="s">
        <v>3414</v>
      </c>
      <c r="M243" s="168"/>
      <c r="N243" s="142">
        <v>0</v>
      </c>
      <c r="O243" s="142">
        <v>-6.04</v>
      </c>
      <c r="P243" s="142">
        <v>-6.86</v>
      </c>
      <c r="Q243" s="142">
        <v>-14.46</v>
      </c>
      <c r="R243" s="168"/>
      <c r="S243" s="142">
        <v>43.24</v>
      </c>
      <c r="T243" s="168"/>
      <c r="X243" s="168"/>
    </row>
    <row r="244" spans="1:24" ht="16.5" x14ac:dyDescent="0.3">
      <c r="A244" s="168" t="s">
        <v>481</v>
      </c>
      <c r="B244" s="142">
        <v>242</v>
      </c>
      <c r="C244" s="168" t="s">
        <v>29</v>
      </c>
      <c r="D244" s="168" t="s">
        <v>47</v>
      </c>
      <c r="E244" s="142">
        <v>0.09</v>
      </c>
      <c r="F244" s="142">
        <v>0</v>
      </c>
      <c r="G244" s="143">
        <v>0</v>
      </c>
      <c r="H244" s="143">
        <v>0</v>
      </c>
      <c r="I244" s="143">
        <v>617</v>
      </c>
      <c r="K244" s="168"/>
      <c r="L244" s="142">
        <v>1.5</v>
      </c>
      <c r="M244" s="168"/>
      <c r="N244" s="142">
        <v>0</v>
      </c>
      <c r="O244" s="142">
        <v>16.11</v>
      </c>
      <c r="P244" s="142">
        <v>22.78</v>
      </c>
      <c r="Q244" s="142">
        <v>11.84</v>
      </c>
      <c r="R244" s="168"/>
      <c r="S244" s="142">
        <v>30.6</v>
      </c>
      <c r="T244" s="168"/>
      <c r="X244" s="168"/>
    </row>
    <row r="245" spans="1:24" ht="16.5" x14ac:dyDescent="0.3">
      <c r="A245" s="168" t="s">
        <v>482</v>
      </c>
      <c r="B245" s="142">
        <v>243</v>
      </c>
      <c r="C245" s="168" t="s">
        <v>29</v>
      </c>
      <c r="D245" s="168" t="s">
        <v>30</v>
      </c>
      <c r="E245" s="142">
        <v>1.07</v>
      </c>
      <c r="F245" s="142">
        <v>9.18</v>
      </c>
      <c r="G245" s="143">
        <v>31443800</v>
      </c>
      <c r="H245" s="143">
        <v>32549</v>
      </c>
      <c r="I245" s="143">
        <v>1027</v>
      </c>
      <c r="K245" s="168" t="s">
        <v>860</v>
      </c>
      <c r="M245" s="168" t="s">
        <v>62</v>
      </c>
      <c r="N245" s="142">
        <v>0</v>
      </c>
      <c r="O245" s="142">
        <v>-7.03</v>
      </c>
      <c r="P245" s="142">
        <v>-8.76</v>
      </c>
      <c r="Q245" s="142">
        <v>-10.5</v>
      </c>
      <c r="R245" s="168" t="s">
        <v>287</v>
      </c>
      <c r="S245" s="142">
        <v>24.75</v>
      </c>
      <c r="T245" s="168"/>
      <c r="X245" s="168"/>
    </row>
    <row r="246" spans="1:24" ht="16.5" x14ac:dyDescent="0.3">
      <c r="A246" s="168" t="s">
        <v>483</v>
      </c>
      <c r="B246" s="142">
        <v>244</v>
      </c>
      <c r="C246" s="168" t="s">
        <v>29</v>
      </c>
      <c r="D246" s="168" t="s">
        <v>30</v>
      </c>
      <c r="E246" s="142">
        <v>50.75</v>
      </c>
      <c r="F246" s="142">
        <v>0.5</v>
      </c>
      <c r="G246" s="143">
        <v>45433500</v>
      </c>
      <c r="H246" s="143">
        <v>2321570</v>
      </c>
      <c r="I246" s="143">
        <v>595457</v>
      </c>
      <c r="J246" s="142">
        <v>92.02</v>
      </c>
      <c r="K246" s="168" t="s">
        <v>3510</v>
      </c>
      <c r="M246" s="168" t="s">
        <v>138</v>
      </c>
      <c r="N246" s="142">
        <v>0.55000000000000004</v>
      </c>
      <c r="O246" s="142">
        <v>4.55</v>
      </c>
      <c r="P246" s="142">
        <v>8.77</v>
      </c>
      <c r="Q246" s="142">
        <v>15.3</v>
      </c>
      <c r="R246" s="168" t="s">
        <v>318</v>
      </c>
      <c r="S246" s="142">
        <v>26.23</v>
      </c>
      <c r="T246" s="168"/>
      <c r="U246" s="142">
        <v>874</v>
      </c>
      <c r="V246" s="142">
        <v>965</v>
      </c>
      <c r="W246" s="142">
        <v>3.75</v>
      </c>
      <c r="X246" s="168"/>
    </row>
    <row r="247" spans="1:24" ht="16.5" x14ac:dyDescent="0.3">
      <c r="A247" s="168" t="s">
        <v>485</v>
      </c>
      <c r="B247" s="142">
        <v>245</v>
      </c>
      <c r="C247" s="168" t="s">
        <v>29</v>
      </c>
      <c r="D247" s="168" t="s">
        <v>30</v>
      </c>
      <c r="E247" s="142">
        <v>6.7</v>
      </c>
      <c r="F247" s="142">
        <v>0</v>
      </c>
      <c r="G247" s="143">
        <v>345098200</v>
      </c>
      <c r="H247" s="143">
        <v>2337739</v>
      </c>
      <c r="I247" s="143">
        <v>59513</v>
      </c>
      <c r="J247" s="142">
        <v>17.43</v>
      </c>
      <c r="K247" s="168" t="s">
        <v>1110</v>
      </c>
      <c r="M247" s="168" t="s">
        <v>149</v>
      </c>
      <c r="N247" s="142">
        <v>0.38</v>
      </c>
      <c r="O247" s="142">
        <v>10.95</v>
      </c>
      <c r="P247" s="142">
        <v>28.78</v>
      </c>
      <c r="Q247" s="142">
        <v>24.55</v>
      </c>
      <c r="R247" s="168" t="s">
        <v>80</v>
      </c>
      <c r="S247" s="142">
        <v>43.06</v>
      </c>
      <c r="T247" s="168"/>
      <c r="U247" s="142">
        <v>296</v>
      </c>
      <c r="V247" s="142">
        <v>420</v>
      </c>
      <c r="W247" s="142">
        <v>0.42</v>
      </c>
      <c r="X247" s="168"/>
    </row>
    <row r="248" spans="1:24" ht="16.5" x14ac:dyDescent="0.3">
      <c r="A248" s="168" t="s">
        <v>487</v>
      </c>
      <c r="B248" s="142">
        <v>246</v>
      </c>
      <c r="C248" s="168" t="s">
        <v>46</v>
      </c>
      <c r="D248" s="168" t="s">
        <v>30</v>
      </c>
      <c r="E248" s="142">
        <v>181</v>
      </c>
      <c r="F248" s="142">
        <v>-1.36</v>
      </c>
      <c r="G248" s="143">
        <v>300</v>
      </c>
      <c r="H248" s="143">
        <v>54</v>
      </c>
      <c r="I248" s="143">
        <v>1339</v>
      </c>
      <c r="K248" s="168" t="s">
        <v>138</v>
      </c>
      <c r="L248" s="142">
        <v>0.87</v>
      </c>
      <c r="M248" s="168"/>
      <c r="N248" s="142">
        <v>0</v>
      </c>
      <c r="O248" s="142">
        <v>0.35</v>
      </c>
      <c r="P248" s="142">
        <v>-0.49</v>
      </c>
      <c r="Q248" s="142">
        <v>-1.93</v>
      </c>
      <c r="R248" s="168"/>
      <c r="S248" s="142">
        <v>25.36</v>
      </c>
      <c r="T248" s="168"/>
      <c r="X248" s="168"/>
    </row>
    <row r="249" spans="1:24" ht="16.5" x14ac:dyDescent="0.3">
      <c r="A249" s="168" t="s">
        <v>488</v>
      </c>
      <c r="B249" s="142">
        <v>247</v>
      </c>
      <c r="C249" s="168" t="s">
        <v>29</v>
      </c>
      <c r="D249" s="168" t="s">
        <v>30</v>
      </c>
      <c r="E249" s="142">
        <v>75.5</v>
      </c>
      <c r="F249" s="142">
        <v>-1.63</v>
      </c>
      <c r="G249" s="143">
        <v>8023600</v>
      </c>
      <c r="H249" s="143">
        <v>608125</v>
      </c>
      <c r="I249" s="143">
        <v>60768</v>
      </c>
      <c r="J249" s="142">
        <v>26.38</v>
      </c>
      <c r="K249" s="168" t="s">
        <v>3403</v>
      </c>
      <c r="M249" s="168" t="s">
        <v>219</v>
      </c>
      <c r="N249" s="142">
        <v>2.86</v>
      </c>
      <c r="O249" s="142">
        <v>7.93</v>
      </c>
      <c r="P249" s="142">
        <v>10.050000000000001</v>
      </c>
      <c r="Q249" s="142">
        <v>8.99</v>
      </c>
      <c r="R249" s="168" t="s">
        <v>148</v>
      </c>
      <c r="S249" s="142">
        <v>57</v>
      </c>
      <c r="T249" s="168"/>
      <c r="U249" s="143">
        <v>655</v>
      </c>
      <c r="V249" s="143">
        <v>620</v>
      </c>
      <c r="W249" s="142">
        <v>-38.79</v>
      </c>
      <c r="X249" s="168"/>
    </row>
    <row r="250" spans="1:24" ht="16.5" x14ac:dyDescent="0.3">
      <c r="A250" s="168" t="s">
        <v>490</v>
      </c>
      <c r="B250" s="142">
        <v>248</v>
      </c>
      <c r="C250" s="168" t="s">
        <v>29</v>
      </c>
      <c r="D250" s="168" t="s">
        <v>30</v>
      </c>
      <c r="E250" s="142">
        <v>2.38</v>
      </c>
      <c r="F250" s="142">
        <v>0</v>
      </c>
      <c r="G250" s="143">
        <v>329300</v>
      </c>
      <c r="H250" s="143">
        <v>784</v>
      </c>
      <c r="I250" s="143">
        <v>1391</v>
      </c>
      <c r="J250" s="142">
        <v>19</v>
      </c>
      <c r="K250" s="168" t="s">
        <v>350</v>
      </c>
      <c r="M250" s="168" t="s">
        <v>124</v>
      </c>
      <c r="N250" s="142">
        <v>0.13</v>
      </c>
      <c r="O250" s="142">
        <v>5.87</v>
      </c>
      <c r="P250" s="142">
        <v>5.65</v>
      </c>
      <c r="Q250" s="142">
        <v>6.68</v>
      </c>
      <c r="R250" s="168" t="s">
        <v>408</v>
      </c>
      <c r="S250" s="142">
        <v>34.049999999999997</v>
      </c>
      <c r="T250" s="168"/>
      <c r="U250" s="142">
        <v>699</v>
      </c>
      <c r="V250" s="142">
        <v>623</v>
      </c>
      <c r="W250" s="142">
        <v>0.34</v>
      </c>
      <c r="X250" s="168"/>
    </row>
    <row r="251" spans="1:24" ht="16.5" x14ac:dyDescent="0.3">
      <c r="A251" s="168" t="s">
        <v>491</v>
      </c>
      <c r="B251" s="142">
        <v>249</v>
      </c>
      <c r="C251" s="168" t="s">
        <v>29</v>
      </c>
      <c r="D251" s="168" t="s">
        <v>157</v>
      </c>
      <c r="E251" s="142">
        <v>7.6</v>
      </c>
      <c r="F251" s="142">
        <v>0</v>
      </c>
      <c r="G251" s="143">
        <v>313600</v>
      </c>
      <c r="H251" s="143">
        <v>2388</v>
      </c>
      <c r="I251" s="143">
        <v>2703</v>
      </c>
      <c r="K251" s="168" t="s">
        <v>3511</v>
      </c>
      <c r="M251" s="168"/>
      <c r="N251" s="142">
        <v>0</v>
      </c>
      <c r="O251" s="142">
        <v>-16.12</v>
      </c>
      <c r="P251" s="142">
        <v>-55.04</v>
      </c>
      <c r="Q251" s="142">
        <v>-55</v>
      </c>
      <c r="R251" s="168"/>
      <c r="S251" s="142">
        <v>52.99</v>
      </c>
      <c r="T251" s="168"/>
      <c r="X251" s="168"/>
    </row>
    <row r="252" spans="1:24" ht="16.5" x14ac:dyDescent="0.3">
      <c r="A252" s="168" t="s">
        <v>3393</v>
      </c>
      <c r="B252" s="142">
        <v>250</v>
      </c>
      <c r="C252" s="168" t="s">
        <v>35</v>
      </c>
      <c r="D252" s="168" t="s">
        <v>30</v>
      </c>
      <c r="E252" s="142">
        <v>4.5999999999999996</v>
      </c>
      <c r="F252" s="142">
        <v>-2.54</v>
      </c>
      <c r="G252" s="143">
        <v>24360900</v>
      </c>
      <c r="H252" s="143">
        <v>112127</v>
      </c>
      <c r="I252" s="143">
        <v>0</v>
      </c>
      <c r="K252" s="168" t="s">
        <v>136</v>
      </c>
      <c r="M252" s="168" t="s">
        <v>136</v>
      </c>
      <c r="N252" s="142">
        <v>0</v>
      </c>
      <c r="O252" s="142">
        <v>6.57</v>
      </c>
      <c r="P252" s="142">
        <v>9.5500000000000007</v>
      </c>
      <c r="Q252" s="142">
        <v>18.64</v>
      </c>
      <c r="R252" s="168" t="s">
        <v>136</v>
      </c>
      <c r="S252" s="142">
        <v>30.53</v>
      </c>
      <c r="T252" s="168"/>
      <c r="X252" s="168"/>
    </row>
    <row r="253" spans="1:24" ht="16.5" x14ac:dyDescent="0.3">
      <c r="A253" s="168" t="s">
        <v>492</v>
      </c>
      <c r="B253" s="142">
        <v>251</v>
      </c>
      <c r="C253" s="168" t="s">
        <v>29</v>
      </c>
      <c r="D253" s="168" t="s">
        <v>30</v>
      </c>
      <c r="E253" s="142">
        <v>8</v>
      </c>
      <c r="F253" s="142">
        <v>-1.23</v>
      </c>
      <c r="G253" s="143">
        <v>3001000</v>
      </c>
      <c r="H253" s="143">
        <v>23730</v>
      </c>
      <c r="I253" s="143">
        <v>5267</v>
      </c>
      <c r="J253" s="142">
        <v>10.69</v>
      </c>
      <c r="K253" s="168" t="s">
        <v>90</v>
      </c>
      <c r="M253" s="168" t="s">
        <v>285</v>
      </c>
      <c r="N253" s="142">
        <v>0.75</v>
      </c>
      <c r="O253" s="142">
        <v>15.42</v>
      </c>
      <c r="P253" s="142">
        <v>15.07</v>
      </c>
      <c r="Q253" s="142">
        <v>14.89</v>
      </c>
      <c r="R253" s="168" t="s">
        <v>240</v>
      </c>
      <c r="S253" s="142">
        <v>44.74</v>
      </c>
      <c r="T253" s="168"/>
      <c r="U253" s="142">
        <v>305</v>
      </c>
      <c r="V253" s="142">
        <v>199</v>
      </c>
      <c r="W253" s="142">
        <v>-1.4</v>
      </c>
      <c r="X253" s="168"/>
    </row>
    <row r="254" spans="1:24" ht="16.5" x14ac:dyDescent="0.3">
      <c r="A254" s="168" t="s">
        <v>3394</v>
      </c>
      <c r="B254" s="142">
        <v>252</v>
      </c>
      <c r="C254" s="168" t="s">
        <v>35</v>
      </c>
      <c r="D254" s="168" t="s">
        <v>30</v>
      </c>
      <c r="E254" s="142">
        <v>19.5</v>
      </c>
      <c r="F254" s="142">
        <v>0</v>
      </c>
      <c r="G254" s="143">
        <v>1565000</v>
      </c>
      <c r="H254" s="143">
        <v>30378</v>
      </c>
      <c r="I254" s="143">
        <v>0</v>
      </c>
      <c r="K254" s="168" t="s">
        <v>136</v>
      </c>
      <c r="M254" s="168" t="s">
        <v>136</v>
      </c>
      <c r="N254" s="142">
        <v>0</v>
      </c>
      <c r="O254" s="142">
        <v>22.38</v>
      </c>
      <c r="P254" s="142">
        <v>44.11</v>
      </c>
      <c r="Q254" s="142">
        <v>6.3</v>
      </c>
      <c r="R254" s="168" t="s">
        <v>136</v>
      </c>
      <c r="S254" s="142">
        <v>25.55</v>
      </c>
      <c r="T254" s="168"/>
      <c r="X254" s="168"/>
    </row>
    <row r="255" spans="1:24" ht="16.5" x14ac:dyDescent="0.3">
      <c r="A255" s="168" t="s">
        <v>493</v>
      </c>
      <c r="B255" s="142">
        <v>253</v>
      </c>
      <c r="C255" s="168" t="s">
        <v>29</v>
      </c>
      <c r="D255" s="168" t="s">
        <v>30</v>
      </c>
      <c r="E255" s="142">
        <v>14.1</v>
      </c>
      <c r="F255" s="142">
        <v>-0.7</v>
      </c>
      <c r="G255" s="143">
        <v>16061400</v>
      </c>
      <c r="H255" s="143">
        <v>225346</v>
      </c>
      <c r="I255" s="143">
        <v>185432</v>
      </c>
      <c r="J255" s="142">
        <v>35.590000000000003</v>
      </c>
      <c r="K255" s="168" t="s">
        <v>3512</v>
      </c>
      <c r="M255" s="168" t="s">
        <v>127</v>
      </c>
      <c r="N255" s="142">
        <v>0.4</v>
      </c>
      <c r="O255" s="142">
        <v>12.26</v>
      </c>
      <c r="P255" s="142">
        <v>25.38</v>
      </c>
      <c r="Q255" s="142">
        <v>7.87</v>
      </c>
      <c r="R255" s="168" t="s">
        <v>452</v>
      </c>
      <c r="S255" s="142">
        <v>40.83</v>
      </c>
      <c r="T255" s="168"/>
      <c r="U255" s="142">
        <v>505</v>
      </c>
      <c r="V255" s="142">
        <v>573</v>
      </c>
      <c r="W255" s="142">
        <v>2.3199999999999998</v>
      </c>
      <c r="X255" s="168"/>
    </row>
    <row r="256" spans="1:24" ht="16.5" x14ac:dyDescent="0.3">
      <c r="A256" s="168" t="s">
        <v>494</v>
      </c>
      <c r="B256" s="142">
        <v>254</v>
      </c>
      <c r="C256" s="168" t="s">
        <v>29</v>
      </c>
      <c r="D256" s="168" t="s">
        <v>30</v>
      </c>
      <c r="E256" s="142">
        <v>0.93</v>
      </c>
      <c r="F256" s="142">
        <v>2.2000000000000002</v>
      </c>
      <c r="G256" s="143">
        <v>16921600</v>
      </c>
      <c r="H256" s="143">
        <v>15901</v>
      </c>
      <c r="I256" s="143">
        <v>616</v>
      </c>
      <c r="J256" s="142">
        <v>298.79000000000002</v>
      </c>
      <c r="K256" s="168" t="s">
        <v>521</v>
      </c>
      <c r="M256" s="168" t="s">
        <v>95</v>
      </c>
      <c r="N256" s="142">
        <v>0</v>
      </c>
      <c r="O256" s="142">
        <v>1</v>
      </c>
      <c r="P256" s="142">
        <v>0.75</v>
      </c>
      <c r="Q256" s="142">
        <v>4.3499999999999996</v>
      </c>
      <c r="R256" s="168"/>
      <c r="S256" s="142">
        <v>23.02</v>
      </c>
      <c r="T256" s="168"/>
      <c r="U256" s="142">
        <v>1109</v>
      </c>
      <c r="V256" s="142">
        <v>1128</v>
      </c>
      <c r="W256" s="142">
        <v>16.649999999999999</v>
      </c>
      <c r="X256" s="168"/>
    </row>
    <row r="257" spans="1:24" ht="16.5" x14ac:dyDescent="0.3">
      <c r="A257" s="168" t="s">
        <v>495</v>
      </c>
      <c r="B257" s="142">
        <v>255</v>
      </c>
      <c r="C257" s="168" t="s">
        <v>29</v>
      </c>
      <c r="D257" s="168" t="s">
        <v>30</v>
      </c>
      <c r="E257" s="142">
        <v>34.25</v>
      </c>
      <c r="F257" s="142">
        <v>-2.14</v>
      </c>
      <c r="G257" s="143">
        <v>721300</v>
      </c>
      <c r="H257" s="143">
        <v>24935</v>
      </c>
      <c r="I257" s="143">
        <v>6883</v>
      </c>
      <c r="J257" s="142">
        <v>12.62</v>
      </c>
      <c r="K257" s="168" t="s">
        <v>993</v>
      </c>
      <c r="M257" s="168" t="s">
        <v>262</v>
      </c>
      <c r="N257" s="142">
        <v>2.71</v>
      </c>
      <c r="O257" s="142">
        <v>12.69</v>
      </c>
      <c r="P257" s="142">
        <v>16.63</v>
      </c>
      <c r="Q257" s="142">
        <v>9.3000000000000007</v>
      </c>
      <c r="R257" s="168" t="s">
        <v>3433</v>
      </c>
      <c r="S257" s="142">
        <v>39.119999999999997</v>
      </c>
      <c r="T257" s="168"/>
      <c r="U257" s="142">
        <v>325</v>
      </c>
      <c r="V257" s="142">
        <v>297</v>
      </c>
      <c r="W257" s="142">
        <v>0.23</v>
      </c>
      <c r="X257" s="168"/>
    </row>
    <row r="258" spans="1:24" ht="16.5" x14ac:dyDescent="0.3">
      <c r="A258" s="168" t="s">
        <v>496</v>
      </c>
      <c r="B258" s="142">
        <v>256</v>
      </c>
      <c r="C258" s="168" t="s">
        <v>29</v>
      </c>
      <c r="D258" s="168" t="s">
        <v>30</v>
      </c>
      <c r="E258" s="142">
        <v>6.25</v>
      </c>
      <c r="F258" s="142">
        <v>2.46</v>
      </c>
      <c r="G258" s="143">
        <v>4624100</v>
      </c>
      <c r="H258" s="143">
        <v>28450</v>
      </c>
      <c r="I258" s="143">
        <v>1875</v>
      </c>
      <c r="J258" s="142">
        <v>15.6</v>
      </c>
      <c r="K258" s="168" t="s">
        <v>3395</v>
      </c>
      <c r="M258" s="168" t="s">
        <v>271</v>
      </c>
      <c r="N258" s="142">
        <v>0.4</v>
      </c>
      <c r="O258" s="142">
        <v>10.08</v>
      </c>
      <c r="P258" s="142">
        <v>10.53</v>
      </c>
      <c r="Q258" s="142">
        <v>14.19</v>
      </c>
      <c r="R258" s="168" t="s">
        <v>187</v>
      </c>
      <c r="S258" s="142">
        <v>77.53</v>
      </c>
      <c r="T258" s="168"/>
      <c r="U258" s="142">
        <v>504</v>
      </c>
      <c r="V258" s="142">
        <v>413</v>
      </c>
      <c r="W258" s="142">
        <v>1.06</v>
      </c>
      <c r="X258" s="168"/>
    </row>
    <row r="259" spans="1:24" ht="16.5" x14ac:dyDescent="0.3">
      <c r="A259" s="168" t="s">
        <v>497</v>
      </c>
      <c r="B259" s="142">
        <v>257</v>
      </c>
      <c r="C259" s="168" t="s">
        <v>29</v>
      </c>
      <c r="D259" s="168" t="s">
        <v>30</v>
      </c>
      <c r="E259" s="142">
        <v>14.6</v>
      </c>
      <c r="F259" s="142">
        <v>-2.0099999999999998</v>
      </c>
      <c r="G259" s="143">
        <v>19051100</v>
      </c>
      <c r="H259" s="143">
        <v>274431</v>
      </c>
      <c r="I259" s="143">
        <v>9928</v>
      </c>
      <c r="J259" s="142">
        <v>57.71</v>
      </c>
      <c r="K259" s="168" t="s">
        <v>3513</v>
      </c>
      <c r="M259" s="168" t="s">
        <v>149</v>
      </c>
      <c r="N259" s="142">
        <v>0.25</v>
      </c>
      <c r="O259" s="142">
        <v>12.41</v>
      </c>
      <c r="P259" s="142">
        <v>13.38</v>
      </c>
      <c r="Q259" s="142">
        <v>21.85</v>
      </c>
      <c r="R259" s="168" t="s">
        <v>281</v>
      </c>
      <c r="S259" s="142">
        <v>49.5</v>
      </c>
      <c r="T259" s="168"/>
      <c r="U259" s="142">
        <v>725</v>
      </c>
      <c r="V259" s="142">
        <v>637</v>
      </c>
      <c r="W259" s="142">
        <v>2.37</v>
      </c>
      <c r="X259" s="168"/>
    </row>
    <row r="260" spans="1:24" ht="16.5" x14ac:dyDescent="0.3">
      <c r="A260" s="168" t="s">
        <v>498</v>
      </c>
      <c r="B260" s="142">
        <v>258</v>
      </c>
      <c r="C260" s="168" t="s">
        <v>29</v>
      </c>
      <c r="D260" s="168" t="s">
        <v>157</v>
      </c>
      <c r="E260" s="142">
        <v>0.37</v>
      </c>
      <c r="F260" s="142">
        <v>-5.13</v>
      </c>
      <c r="G260" s="143">
        <v>50159900</v>
      </c>
      <c r="H260" s="143">
        <v>18206</v>
      </c>
      <c r="I260" s="143">
        <v>853</v>
      </c>
      <c r="K260" s="168"/>
      <c r="M260" s="168"/>
      <c r="N260" s="142">
        <v>0</v>
      </c>
      <c r="O260" s="142">
        <v>-0.15</v>
      </c>
      <c r="Q260" s="142">
        <v>-1.89</v>
      </c>
      <c r="R260" s="168"/>
      <c r="S260" s="142">
        <v>44.7</v>
      </c>
      <c r="T260" s="168"/>
      <c r="V260" s="143"/>
      <c r="X260" s="168"/>
    </row>
    <row r="261" spans="1:24" ht="16.5" x14ac:dyDescent="0.3">
      <c r="A261" s="168" t="s">
        <v>499</v>
      </c>
      <c r="B261" s="142">
        <v>259</v>
      </c>
      <c r="C261" s="168" t="s">
        <v>29</v>
      </c>
      <c r="D261" s="168" t="s">
        <v>30</v>
      </c>
      <c r="E261" s="142">
        <v>30.25</v>
      </c>
      <c r="F261" s="142">
        <v>0.83</v>
      </c>
      <c r="G261" s="143">
        <v>3500</v>
      </c>
      <c r="H261" s="143">
        <v>106</v>
      </c>
      <c r="I261" s="143">
        <v>8792</v>
      </c>
      <c r="K261" s="168" t="s">
        <v>500</v>
      </c>
      <c r="M261" s="168" t="s">
        <v>37</v>
      </c>
      <c r="N261" s="142">
        <v>0</v>
      </c>
      <c r="O261" s="142">
        <v>0.08</v>
      </c>
      <c r="P261" s="142">
        <v>-0.01</v>
      </c>
      <c r="Q261" s="142">
        <v>-0.99</v>
      </c>
      <c r="R261" s="168" t="s">
        <v>262</v>
      </c>
      <c r="S261" s="142">
        <v>27.98</v>
      </c>
      <c r="T261" s="168"/>
      <c r="X261" s="168"/>
    </row>
    <row r="262" spans="1:24" ht="16.5" x14ac:dyDescent="0.3">
      <c r="A262" s="168" t="s">
        <v>501</v>
      </c>
      <c r="B262" s="142">
        <v>260</v>
      </c>
      <c r="C262" s="168" t="s">
        <v>29</v>
      </c>
      <c r="D262" s="168" t="s">
        <v>30</v>
      </c>
      <c r="E262" s="142">
        <v>10.199999999999999</v>
      </c>
      <c r="F262" s="142">
        <v>-0.97</v>
      </c>
      <c r="G262" s="143">
        <v>6053400</v>
      </c>
      <c r="H262" s="143">
        <v>61529</v>
      </c>
      <c r="I262" s="143">
        <v>13260</v>
      </c>
      <c r="J262" s="142">
        <v>26.62</v>
      </c>
      <c r="K262" s="168" t="s">
        <v>578</v>
      </c>
      <c r="M262" s="168" t="s">
        <v>25</v>
      </c>
      <c r="N262" s="142">
        <v>0.38</v>
      </c>
      <c r="O262" s="142">
        <v>8.15</v>
      </c>
      <c r="P262" s="142">
        <v>8.1300000000000008</v>
      </c>
      <c r="Q262" s="142">
        <v>10.49</v>
      </c>
      <c r="R262" s="168" t="s">
        <v>3514</v>
      </c>
      <c r="S262" s="142">
        <v>46.59</v>
      </c>
      <c r="T262" s="168"/>
      <c r="U262" s="142">
        <v>716</v>
      </c>
      <c r="V262" s="142">
        <v>618</v>
      </c>
      <c r="W262" s="142">
        <v>0.16</v>
      </c>
      <c r="X262" s="168"/>
    </row>
    <row r="263" spans="1:24" ht="16.5" x14ac:dyDescent="0.3">
      <c r="A263" s="168" t="s">
        <v>503</v>
      </c>
      <c r="B263" s="142">
        <v>261</v>
      </c>
      <c r="C263" s="168" t="s">
        <v>29</v>
      </c>
      <c r="D263" s="168" t="s">
        <v>30</v>
      </c>
      <c r="E263" s="142">
        <v>5.55</v>
      </c>
      <c r="F263" s="142">
        <v>-2.63</v>
      </c>
      <c r="G263" s="143">
        <v>8889800</v>
      </c>
      <c r="H263" s="143">
        <v>49963</v>
      </c>
      <c r="I263" s="143">
        <v>2498</v>
      </c>
      <c r="J263" s="142">
        <v>13.94</v>
      </c>
      <c r="K263" s="168" t="s">
        <v>75</v>
      </c>
      <c r="M263" s="168" t="s">
        <v>85</v>
      </c>
      <c r="N263" s="142">
        <v>0.4</v>
      </c>
      <c r="O263" s="142">
        <v>14.79</v>
      </c>
      <c r="P263" s="142">
        <v>28.36</v>
      </c>
      <c r="Q263" s="142">
        <v>9.5</v>
      </c>
      <c r="R263" s="168" t="s">
        <v>803</v>
      </c>
      <c r="S263" s="142">
        <v>55.91</v>
      </c>
      <c r="T263" s="168"/>
      <c r="U263" s="142">
        <v>236</v>
      </c>
      <c r="V263" s="142">
        <v>277</v>
      </c>
      <c r="W263" s="142">
        <v>0.72</v>
      </c>
      <c r="X263" s="168"/>
    </row>
    <row r="264" spans="1:24" ht="16.5" x14ac:dyDescent="0.3">
      <c r="A264" s="168" t="s">
        <v>505</v>
      </c>
      <c r="B264" s="142">
        <v>262</v>
      </c>
      <c r="C264" s="168" t="s">
        <v>29</v>
      </c>
      <c r="D264" s="168" t="s">
        <v>152</v>
      </c>
      <c r="E264" s="142">
        <v>0.35</v>
      </c>
      <c r="F264" s="142">
        <v>0</v>
      </c>
      <c r="G264" s="143">
        <v>0</v>
      </c>
      <c r="H264" s="143">
        <v>0</v>
      </c>
      <c r="I264" s="143">
        <v>707</v>
      </c>
      <c r="K264" s="168" t="s">
        <v>506</v>
      </c>
      <c r="L264" s="142">
        <v>2.9</v>
      </c>
      <c r="M264" s="168" t="s">
        <v>127</v>
      </c>
      <c r="N264" s="142">
        <v>0</v>
      </c>
      <c r="O264" s="142">
        <v>-6.13</v>
      </c>
      <c r="Q264" s="142">
        <v>-177.56</v>
      </c>
      <c r="R264" s="168"/>
      <c r="S264" s="142">
        <v>88.18</v>
      </c>
      <c r="T264" s="168"/>
      <c r="X264" s="168"/>
    </row>
    <row r="265" spans="1:24" ht="16.5" x14ac:dyDescent="0.3">
      <c r="A265" s="168" t="s">
        <v>507</v>
      </c>
      <c r="B265" s="142">
        <v>263</v>
      </c>
      <c r="C265" s="168" t="s">
        <v>46</v>
      </c>
      <c r="D265" s="168" t="s">
        <v>30</v>
      </c>
      <c r="E265" s="142">
        <v>3.42</v>
      </c>
      <c r="F265" s="142">
        <v>0</v>
      </c>
      <c r="G265" s="143">
        <v>1142900</v>
      </c>
      <c r="H265" s="143">
        <v>3887</v>
      </c>
      <c r="I265" s="143">
        <v>1688</v>
      </c>
      <c r="J265" s="142">
        <v>11.77</v>
      </c>
      <c r="K265" s="168" t="s">
        <v>350</v>
      </c>
      <c r="L265" s="142">
        <v>1.26</v>
      </c>
      <c r="M265" s="168" t="s">
        <v>26</v>
      </c>
      <c r="N265" s="142">
        <v>0.28999999999999998</v>
      </c>
      <c r="O265" s="142">
        <v>6.52</v>
      </c>
      <c r="P265" s="142">
        <v>9.3699999999999992</v>
      </c>
      <c r="Q265" s="142">
        <v>38.43</v>
      </c>
      <c r="R265" s="168" t="s">
        <v>3445</v>
      </c>
      <c r="S265" s="142">
        <v>26.81</v>
      </c>
      <c r="T265" s="168"/>
      <c r="U265" s="142">
        <v>465</v>
      </c>
      <c r="V265" s="142">
        <v>468</v>
      </c>
      <c r="W265" s="142">
        <v>1.77</v>
      </c>
      <c r="X265" s="168"/>
    </row>
    <row r="266" spans="1:24" ht="16.5" x14ac:dyDescent="0.3">
      <c r="A266" s="168" t="s">
        <v>508</v>
      </c>
      <c r="B266" s="142">
        <v>264</v>
      </c>
      <c r="C266" s="168" t="s">
        <v>29</v>
      </c>
      <c r="D266" s="168" t="s">
        <v>30</v>
      </c>
      <c r="E266" s="142">
        <v>3.94</v>
      </c>
      <c r="F266" s="142">
        <v>0</v>
      </c>
      <c r="G266" s="143">
        <v>300600</v>
      </c>
      <c r="H266" s="143">
        <v>1179</v>
      </c>
      <c r="I266" s="143">
        <v>2336</v>
      </c>
      <c r="J266" s="142">
        <v>20.45</v>
      </c>
      <c r="K266" s="168" t="s">
        <v>225</v>
      </c>
      <c r="M266" s="168" t="s">
        <v>85</v>
      </c>
      <c r="N266" s="142">
        <v>0.19</v>
      </c>
      <c r="O266" s="142">
        <v>4.8600000000000003</v>
      </c>
      <c r="P266" s="142">
        <v>7.34</v>
      </c>
      <c r="Q266" s="142">
        <v>8.4499999999999993</v>
      </c>
      <c r="R266" s="168"/>
      <c r="S266" s="142">
        <v>34.89</v>
      </c>
      <c r="T266" s="168"/>
      <c r="U266" s="142">
        <v>669</v>
      </c>
      <c r="V266" s="142">
        <v>702</v>
      </c>
      <c r="W266" s="142">
        <v>-18.89</v>
      </c>
      <c r="X266" s="168"/>
    </row>
    <row r="267" spans="1:24" ht="16.5" x14ac:dyDescent="0.3">
      <c r="A267" s="168" t="s">
        <v>509</v>
      </c>
      <c r="B267" s="142">
        <v>265</v>
      </c>
      <c r="C267" s="168" t="s">
        <v>35</v>
      </c>
      <c r="D267" s="168" t="s">
        <v>30</v>
      </c>
      <c r="E267" s="142">
        <v>44.75</v>
      </c>
      <c r="F267" s="142">
        <v>-6.77</v>
      </c>
      <c r="G267" s="143">
        <v>984900</v>
      </c>
      <c r="H267" s="143">
        <v>45146</v>
      </c>
      <c r="I267" s="143">
        <v>4475</v>
      </c>
      <c r="J267" s="142">
        <v>54.42</v>
      </c>
      <c r="K267" s="168" t="s">
        <v>3515</v>
      </c>
      <c r="M267" s="168" t="s">
        <v>154</v>
      </c>
      <c r="N267" s="142">
        <v>0.82</v>
      </c>
      <c r="O267" s="142">
        <v>14.69</v>
      </c>
      <c r="P267" s="142">
        <v>16.579999999999998</v>
      </c>
      <c r="Q267" s="142">
        <v>11.42</v>
      </c>
      <c r="R267" s="168" t="s">
        <v>715</v>
      </c>
      <c r="S267" s="142">
        <v>41.35</v>
      </c>
      <c r="T267" s="168"/>
      <c r="U267" s="142">
        <v>658</v>
      </c>
      <c r="V267" s="142">
        <v>589</v>
      </c>
      <c r="X267" s="168"/>
    </row>
    <row r="268" spans="1:24" ht="16.5" x14ac:dyDescent="0.3">
      <c r="A268" s="168" t="s">
        <v>510</v>
      </c>
      <c r="B268" s="142">
        <v>266</v>
      </c>
      <c r="C268" s="168" t="s">
        <v>29</v>
      </c>
      <c r="D268" s="168" t="s">
        <v>30</v>
      </c>
      <c r="E268" s="142">
        <v>17</v>
      </c>
      <c r="F268" s="142">
        <v>0</v>
      </c>
      <c r="G268" s="143">
        <v>14961900</v>
      </c>
      <c r="H268" s="143">
        <v>254337</v>
      </c>
      <c r="I268" s="143">
        <v>10552</v>
      </c>
      <c r="J268" s="142">
        <v>33.85</v>
      </c>
      <c r="K268" s="168" t="s">
        <v>3498</v>
      </c>
      <c r="M268" s="168" t="s">
        <v>85</v>
      </c>
      <c r="N268" s="142">
        <v>0.5</v>
      </c>
      <c r="O268" s="142">
        <v>15.25</v>
      </c>
      <c r="P268" s="142">
        <v>22.24</v>
      </c>
      <c r="Q268" s="142">
        <v>13.57</v>
      </c>
      <c r="R268" s="168" t="s">
        <v>527</v>
      </c>
      <c r="S268" s="142">
        <v>34.880000000000003</v>
      </c>
      <c r="T268" s="168"/>
      <c r="U268" s="142">
        <v>512</v>
      </c>
      <c r="V268" s="142">
        <v>508</v>
      </c>
      <c r="W268" s="142">
        <v>2.66</v>
      </c>
      <c r="X268" s="168"/>
    </row>
    <row r="269" spans="1:24" ht="16.5" x14ac:dyDescent="0.3">
      <c r="A269" s="168" t="s">
        <v>511</v>
      </c>
      <c r="B269" s="142">
        <v>267</v>
      </c>
      <c r="C269" s="168" t="s">
        <v>29</v>
      </c>
      <c r="D269" s="168" t="s">
        <v>30</v>
      </c>
      <c r="E269" s="142">
        <v>8.3000000000000007</v>
      </c>
      <c r="F269" s="142">
        <v>-2.35</v>
      </c>
      <c r="G269" s="143">
        <v>5727700</v>
      </c>
      <c r="H269" s="143">
        <v>47688</v>
      </c>
      <c r="I269" s="143">
        <v>4512</v>
      </c>
      <c r="J269" s="142">
        <v>18.32</v>
      </c>
      <c r="K269" s="168" t="s">
        <v>42</v>
      </c>
      <c r="M269" s="168" t="s">
        <v>26</v>
      </c>
      <c r="N269" s="142">
        <v>0.45</v>
      </c>
      <c r="O269" s="142">
        <v>5.78</v>
      </c>
      <c r="P269" s="142">
        <v>8.15</v>
      </c>
      <c r="Q269" s="142">
        <v>7.34</v>
      </c>
      <c r="R269" s="168" t="s">
        <v>860</v>
      </c>
      <c r="S269" s="142">
        <v>45.66</v>
      </c>
      <c r="T269" s="168"/>
      <c r="U269" s="142">
        <v>617</v>
      </c>
      <c r="V269" s="142">
        <v>617</v>
      </c>
      <c r="W269" s="142">
        <v>0.11</v>
      </c>
      <c r="X269" s="168"/>
    </row>
    <row r="270" spans="1:24" ht="16.5" x14ac:dyDescent="0.3">
      <c r="A270" s="168" t="s">
        <v>512</v>
      </c>
      <c r="B270" s="142">
        <v>268</v>
      </c>
      <c r="C270" s="168" t="s">
        <v>46</v>
      </c>
      <c r="D270" s="168" t="s">
        <v>30</v>
      </c>
      <c r="E270" s="142">
        <v>19</v>
      </c>
      <c r="F270" s="142">
        <v>0</v>
      </c>
      <c r="G270" s="143">
        <v>765300</v>
      </c>
      <c r="H270" s="143">
        <v>14641</v>
      </c>
      <c r="I270" s="143">
        <v>9595</v>
      </c>
      <c r="J270" s="142">
        <v>21.55</v>
      </c>
      <c r="K270" s="168" t="s">
        <v>128</v>
      </c>
      <c r="M270" s="168" t="s">
        <v>154</v>
      </c>
      <c r="N270" s="142">
        <v>0.88</v>
      </c>
      <c r="O270" s="142">
        <v>5.97</v>
      </c>
      <c r="P270" s="142">
        <v>8.81</v>
      </c>
      <c r="Q270" s="142">
        <v>5</v>
      </c>
      <c r="R270" s="168" t="s">
        <v>3444</v>
      </c>
      <c r="S270" s="142">
        <v>24.87</v>
      </c>
      <c r="T270" s="168"/>
      <c r="U270" s="142">
        <v>642</v>
      </c>
      <c r="V270" s="142">
        <v>650</v>
      </c>
      <c r="X270" s="168"/>
    </row>
    <row r="271" spans="1:24" ht="16.5" x14ac:dyDescent="0.3">
      <c r="A271" s="168" t="s">
        <v>513</v>
      </c>
      <c r="B271" s="142">
        <v>269</v>
      </c>
      <c r="C271" s="168" t="s">
        <v>46</v>
      </c>
      <c r="D271" s="168" t="s">
        <v>30</v>
      </c>
      <c r="E271" s="142">
        <v>18.600000000000001</v>
      </c>
      <c r="F271" s="142">
        <v>3.33</v>
      </c>
      <c r="G271" s="143">
        <v>1498200</v>
      </c>
      <c r="H271" s="143">
        <v>27607</v>
      </c>
      <c r="I271" s="143">
        <v>3999</v>
      </c>
      <c r="J271" s="142">
        <v>13.7</v>
      </c>
      <c r="K271" s="168" t="s">
        <v>3374</v>
      </c>
      <c r="M271" s="168"/>
      <c r="N271" s="142">
        <v>1.36</v>
      </c>
      <c r="O271" s="142">
        <v>47.94</v>
      </c>
      <c r="P271" s="142">
        <v>51.08</v>
      </c>
      <c r="Q271" s="142">
        <v>44.24</v>
      </c>
      <c r="R271" s="168"/>
      <c r="S271" s="142">
        <v>25.99</v>
      </c>
      <c r="T271" s="168"/>
      <c r="U271" s="142">
        <v>185</v>
      </c>
      <c r="V271" s="142">
        <v>175</v>
      </c>
      <c r="X271" s="168"/>
    </row>
    <row r="272" spans="1:24" ht="16.5" x14ac:dyDescent="0.3">
      <c r="A272" s="168" t="s">
        <v>514</v>
      </c>
      <c r="B272" s="142">
        <v>270</v>
      </c>
      <c r="C272" s="168" t="s">
        <v>35</v>
      </c>
      <c r="D272" s="168" t="s">
        <v>30</v>
      </c>
      <c r="E272" s="142">
        <v>1.95</v>
      </c>
      <c r="F272" s="142">
        <v>0.52</v>
      </c>
      <c r="G272" s="143">
        <v>1419100</v>
      </c>
      <c r="H272" s="143">
        <v>2772</v>
      </c>
      <c r="I272" s="143">
        <v>683</v>
      </c>
      <c r="K272" s="168" t="s">
        <v>3380</v>
      </c>
      <c r="L272" s="142">
        <v>1.01</v>
      </c>
      <c r="M272" s="168"/>
      <c r="N272" s="142">
        <v>0</v>
      </c>
      <c r="O272" s="142">
        <v>-1.1599999999999999</v>
      </c>
      <c r="P272" s="142">
        <v>-2.2200000000000002</v>
      </c>
      <c r="Q272" s="142">
        <v>-8.68</v>
      </c>
      <c r="R272" s="168"/>
      <c r="S272" s="142">
        <v>46.14</v>
      </c>
      <c r="T272" s="168"/>
      <c r="X272" s="168"/>
    </row>
    <row r="273" spans="1:24" ht="16.5" x14ac:dyDescent="0.3">
      <c r="A273" s="168" t="s">
        <v>515</v>
      </c>
      <c r="B273" s="142">
        <v>271</v>
      </c>
      <c r="C273" s="168" t="s">
        <v>29</v>
      </c>
      <c r="D273" s="168" t="s">
        <v>30</v>
      </c>
      <c r="E273" s="142">
        <v>8.75</v>
      </c>
      <c r="F273" s="142">
        <v>-3.85</v>
      </c>
      <c r="G273" s="143">
        <v>16887100</v>
      </c>
      <c r="H273" s="143">
        <v>148727</v>
      </c>
      <c r="I273" s="143">
        <v>4375</v>
      </c>
      <c r="J273" s="142">
        <v>27.07</v>
      </c>
      <c r="K273" s="168" t="s">
        <v>361</v>
      </c>
      <c r="M273" s="168"/>
      <c r="N273" s="142">
        <v>0.32</v>
      </c>
      <c r="O273" s="142">
        <v>4.59</v>
      </c>
      <c r="P273" s="142">
        <v>7.93</v>
      </c>
      <c r="Q273" s="142">
        <v>9.4700000000000006</v>
      </c>
      <c r="R273" s="168"/>
      <c r="S273" s="142">
        <v>50.57</v>
      </c>
      <c r="T273" s="168"/>
      <c r="U273" s="142">
        <v>725</v>
      </c>
      <c r="V273" s="142">
        <v>790</v>
      </c>
      <c r="W273" s="142">
        <v>0.27</v>
      </c>
      <c r="X273" s="168"/>
    </row>
    <row r="274" spans="1:24" ht="16.5" x14ac:dyDescent="0.3">
      <c r="A274" s="168" t="s">
        <v>516</v>
      </c>
      <c r="B274" s="142">
        <v>272</v>
      </c>
      <c r="C274" s="168" t="s">
        <v>29</v>
      </c>
      <c r="D274" s="168" t="s">
        <v>30</v>
      </c>
      <c r="E274" s="142">
        <v>0.89</v>
      </c>
      <c r="F274" s="142">
        <v>-1.1100000000000001</v>
      </c>
      <c r="G274" s="143">
        <v>3748200</v>
      </c>
      <c r="H274" s="143">
        <v>3330</v>
      </c>
      <c r="I274" s="143">
        <v>1288</v>
      </c>
      <c r="K274" s="168" t="s">
        <v>580</v>
      </c>
      <c r="M274" s="168"/>
      <c r="N274" s="142">
        <v>0</v>
      </c>
      <c r="O274" s="142">
        <v>-2.58</v>
      </c>
      <c r="P274" s="142">
        <v>-12.81</v>
      </c>
      <c r="Q274" s="142">
        <v>-9.24</v>
      </c>
      <c r="R274" s="168"/>
      <c r="S274" s="142">
        <v>39.409999999999997</v>
      </c>
      <c r="T274" s="168"/>
      <c r="X274" s="168"/>
    </row>
    <row r="275" spans="1:24" ht="16.5" x14ac:dyDescent="0.3">
      <c r="A275" s="168" t="s">
        <v>517</v>
      </c>
      <c r="B275" s="142">
        <v>273</v>
      </c>
      <c r="C275" s="168" t="s">
        <v>46</v>
      </c>
      <c r="D275" s="168" t="s">
        <v>30</v>
      </c>
      <c r="E275" s="142">
        <v>1.22</v>
      </c>
      <c r="F275" s="142">
        <v>0</v>
      </c>
      <c r="G275" s="143">
        <v>6601000</v>
      </c>
      <c r="H275" s="143">
        <v>8044</v>
      </c>
      <c r="I275" s="143">
        <v>9511</v>
      </c>
      <c r="J275" s="142">
        <v>14.07</v>
      </c>
      <c r="K275" s="168" t="s">
        <v>580</v>
      </c>
      <c r="M275" s="168"/>
      <c r="N275" s="142">
        <v>0.09</v>
      </c>
      <c r="O275" s="142">
        <v>6.65</v>
      </c>
      <c r="P275" s="142">
        <v>7.32</v>
      </c>
      <c r="Q275" s="142">
        <v>4.71</v>
      </c>
      <c r="R275" s="168"/>
      <c r="S275" s="142">
        <v>15.31</v>
      </c>
      <c r="T275" s="168"/>
      <c r="U275" s="142">
        <v>571</v>
      </c>
      <c r="V275" s="142">
        <v>508</v>
      </c>
      <c r="W275" s="142">
        <v>0.27</v>
      </c>
      <c r="X275" s="168"/>
    </row>
    <row r="276" spans="1:24" ht="16.5" x14ac:dyDescent="0.3">
      <c r="A276" s="168" t="s">
        <v>519</v>
      </c>
      <c r="B276" s="142">
        <v>274</v>
      </c>
      <c r="C276" s="168" t="s">
        <v>46</v>
      </c>
      <c r="D276" s="168" t="s">
        <v>30</v>
      </c>
      <c r="E276" s="142">
        <v>6.25</v>
      </c>
      <c r="F276" s="142">
        <v>-0.79</v>
      </c>
      <c r="G276" s="143">
        <v>18296200</v>
      </c>
      <c r="H276" s="143">
        <v>115289</v>
      </c>
      <c r="I276" s="143">
        <v>3850</v>
      </c>
      <c r="J276" s="142">
        <v>23.45</v>
      </c>
      <c r="K276" s="168" t="s">
        <v>419</v>
      </c>
      <c r="L276" s="142">
        <v>0.59</v>
      </c>
      <c r="M276" s="168" t="s">
        <v>268</v>
      </c>
      <c r="N276" s="142">
        <v>0.27</v>
      </c>
      <c r="O276" s="142">
        <v>14.44</v>
      </c>
      <c r="P276" s="142">
        <v>19.07</v>
      </c>
      <c r="Q276" s="142">
        <v>12.94</v>
      </c>
      <c r="R276" s="168" t="s">
        <v>115</v>
      </c>
      <c r="S276" s="142">
        <v>39.36</v>
      </c>
      <c r="T276" s="168"/>
      <c r="U276" s="142">
        <v>446</v>
      </c>
      <c r="V276" s="142">
        <v>419</v>
      </c>
      <c r="W276" s="142">
        <v>1.83</v>
      </c>
      <c r="X276" s="168"/>
    </row>
    <row r="277" spans="1:24" ht="16.5" x14ac:dyDescent="0.3">
      <c r="A277" s="168" t="s">
        <v>520</v>
      </c>
      <c r="B277" s="142">
        <v>275</v>
      </c>
      <c r="C277" s="168" t="s">
        <v>46</v>
      </c>
      <c r="D277" s="168" t="s">
        <v>30</v>
      </c>
      <c r="E277" s="142">
        <v>39</v>
      </c>
      <c r="F277" s="142">
        <v>0</v>
      </c>
      <c r="G277" s="143">
        <v>0</v>
      </c>
      <c r="H277" s="143">
        <v>0</v>
      </c>
      <c r="I277" s="143">
        <v>390</v>
      </c>
      <c r="J277" s="142">
        <v>142.76</v>
      </c>
      <c r="K277" s="168" t="s">
        <v>3403</v>
      </c>
      <c r="L277" s="142">
        <v>3.87</v>
      </c>
      <c r="M277" s="168"/>
      <c r="N277" s="142">
        <v>0.27</v>
      </c>
      <c r="O277" s="142">
        <v>-0.23</v>
      </c>
      <c r="P277" s="142">
        <v>1.74</v>
      </c>
      <c r="Q277" s="142">
        <v>0.41</v>
      </c>
      <c r="R277" s="168"/>
      <c r="S277" s="142">
        <v>24.92</v>
      </c>
      <c r="T277" s="168"/>
      <c r="U277" s="142">
        <v>1076</v>
      </c>
      <c r="W277" s="142">
        <v>-3.22</v>
      </c>
      <c r="X277" s="168"/>
    </row>
    <row r="278" spans="1:24" ht="16.5" x14ac:dyDescent="0.3">
      <c r="A278" s="168" t="s">
        <v>522</v>
      </c>
      <c r="B278" s="142">
        <v>276</v>
      </c>
      <c r="C278" s="168" t="s">
        <v>29</v>
      </c>
      <c r="D278" s="168" t="s">
        <v>30</v>
      </c>
      <c r="E278" s="142">
        <v>77.75</v>
      </c>
      <c r="F278" s="142">
        <v>0.32</v>
      </c>
      <c r="G278" s="143">
        <v>7813700</v>
      </c>
      <c r="H278" s="143">
        <v>607097</v>
      </c>
      <c r="I278" s="143">
        <v>249313</v>
      </c>
      <c r="J278" s="142">
        <v>23.08</v>
      </c>
      <c r="K278" s="168" t="s">
        <v>3466</v>
      </c>
      <c r="M278" s="168" t="s">
        <v>523</v>
      </c>
      <c r="N278" s="142">
        <v>3.37</v>
      </c>
      <c r="O278" s="142">
        <v>21.15</v>
      </c>
      <c r="P278" s="142">
        <v>29.39</v>
      </c>
      <c r="Q278" s="142">
        <v>285.38</v>
      </c>
      <c r="R278" s="168" t="s">
        <v>3484</v>
      </c>
      <c r="S278" s="142">
        <v>63.21</v>
      </c>
      <c r="T278" s="168"/>
      <c r="U278" s="142">
        <v>366</v>
      </c>
      <c r="V278" s="142">
        <v>358</v>
      </c>
      <c r="W278" s="142">
        <v>-3.2</v>
      </c>
      <c r="X278" s="168"/>
    </row>
    <row r="279" spans="1:24" ht="16.5" x14ac:dyDescent="0.3">
      <c r="A279" s="168" t="s">
        <v>525</v>
      </c>
      <c r="B279" s="142">
        <v>277</v>
      </c>
      <c r="C279" s="168" t="s">
        <v>46</v>
      </c>
      <c r="D279" s="168" t="s">
        <v>30</v>
      </c>
      <c r="E279" s="142">
        <v>20.7</v>
      </c>
      <c r="F279" s="142">
        <v>9.52</v>
      </c>
      <c r="G279" s="143">
        <v>4820700</v>
      </c>
      <c r="H279" s="143">
        <v>97798</v>
      </c>
      <c r="I279" s="143">
        <v>6169</v>
      </c>
      <c r="J279" s="142">
        <v>83.73</v>
      </c>
      <c r="K279" s="168" t="s">
        <v>3516</v>
      </c>
      <c r="M279" s="168" t="s">
        <v>62</v>
      </c>
      <c r="N279" s="142">
        <v>0.25</v>
      </c>
      <c r="O279" s="142">
        <v>11.77</v>
      </c>
      <c r="P279" s="142">
        <v>12.35</v>
      </c>
      <c r="Q279" s="142">
        <v>11.57</v>
      </c>
      <c r="R279" s="168" t="s">
        <v>590</v>
      </c>
      <c r="S279" s="142">
        <v>49.29</v>
      </c>
      <c r="T279" s="168"/>
      <c r="U279" s="142">
        <v>781</v>
      </c>
      <c r="V279" s="142">
        <v>689</v>
      </c>
      <c r="X279" s="168"/>
    </row>
    <row r="280" spans="1:24" ht="16.5" x14ac:dyDescent="0.3">
      <c r="A280" s="168" t="s">
        <v>526</v>
      </c>
      <c r="B280" s="142">
        <v>278</v>
      </c>
      <c r="C280" s="168" t="s">
        <v>29</v>
      </c>
      <c r="D280" s="168" t="s">
        <v>30</v>
      </c>
      <c r="E280" s="142">
        <v>19</v>
      </c>
      <c r="F280" s="142">
        <v>-0.52</v>
      </c>
      <c r="G280" s="143">
        <v>90000</v>
      </c>
      <c r="H280" s="143">
        <v>1710</v>
      </c>
      <c r="I280" s="143">
        <v>3800</v>
      </c>
      <c r="J280" s="142">
        <v>10.74</v>
      </c>
      <c r="K280" s="168" t="s">
        <v>281</v>
      </c>
      <c r="M280" s="168" t="s">
        <v>201</v>
      </c>
      <c r="N280" s="142">
        <v>1.77</v>
      </c>
      <c r="O280" s="142">
        <v>8.52</v>
      </c>
      <c r="P280" s="142">
        <v>9.14</v>
      </c>
      <c r="Q280" s="142">
        <v>6.33</v>
      </c>
      <c r="R280" s="168" t="s">
        <v>3517</v>
      </c>
      <c r="S280" s="142">
        <v>23.63</v>
      </c>
      <c r="T280" s="168"/>
      <c r="U280" s="142">
        <v>438</v>
      </c>
      <c r="V280" s="142">
        <v>354</v>
      </c>
      <c r="W280" s="142">
        <v>-1.32</v>
      </c>
      <c r="X280" s="168"/>
    </row>
    <row r="281" spans="1:24" ht="16.5" x14ac:dyDescent="0.3">
      <c r="A281" s="168" t="s">
        <v>528</v>
      </c>
      <c r="B281" s="142">
        <v>279</v>
      </c>
      <c r="C281" s="168" t="s">
        <v>29</v>
      </c>
      <c r="D281" s="168" t="s">
        <v>30</v>
      </c>
      <c r="E281" s="142">
        <v>2.2000000000000002</v>
      </c>
      <c r="F281" s="142">
        <v>0.92</v>
      </c>
      <c r="G281" s="143">
        <v>8293300</v>
      </c>
      <c r="H281" s="143">
        <v>18215</v>
      </c>
      <c r="I281" s="143">
        <v>909</v>
      </c>
      <c r="J281" s="142">
        <v>19.329999999999998</v>
      </c>
      <c r="K281" s="168" t="s">
        <v>631</v>
      </c>
      <c r="M281" s="168"/>
      <c r="N281" s="142">
        <v>0.11</v>
      </c>
      <c r="O281" s="142">
        <v>9.83</v>
      </c>
      <c r="P281" s="142">
        <v>18.54</v>
      </c>
      <c r="Q281" s="142">
        <v>4.4000000000000004</v>
      </c>
      <c r="R281" s="168"/>
      <c r="S281" s="142">
        <v>85.14</v>
      </c>
      <c r="T281" s="168"/>
      <c r="U281" s="142">
        <v>405</v>
      </c>
      <c r="V281" s="142">
        <v>475</v>
      </c>
      <c r="W281" s="142">
        <v>0.06</v>
      </c>
      <c r="X281" s="168"/>
    </row>
    <row r="282" spans="1:24" ht="16.5" x14ac:dyDescent="0.3">
      <c r="A282" s="168" t="s">
        <v>529</v>
      </c>
      <c r="B282" s="142">
        <v>280</v>
      </c>
      <c r="C282" s="168" t="s">
        <v>29</v>
      </c>
      <c r="D282" s="168" t="s">
        <v>30</v>
      </c>
      <c r="E282" s="142">
        <v>4.0199999999999996</v>
      </c>
      <c r="F282" s="142">
        <v>1.01</v>
      </c>
      <c r="G282" s="143">
        <v>159629600</v>
      </c>
      <c r="H282" s="143">
        <v>641953</v>
      </c>
      <c r="I282" s="143">
        <v>82146</v>
      </c>
      <c r="J282" s="142">
        <v>5.9</v>
      </c>
      <c r="K282" s="168" t="s">
        <v>245</v>
      </c>
      <c r="M282" s="168" t="s">
        <v>268</v>
      </c>
      <c r="N282" s="142">
        <v>0.68</v>
      </c>
      <c r="O282" s="142">
        <v>9.84</v>
      </c>
      <c r="P282" s="142">
        <v>17.510000000000002</v>
      </c>
      <c r="Q282" s="142">
        <v>6.71</v>
      </c>
      <c r="R282" s="168" t="s">
        <v>84</v>
      </c>
      <c r="S282" s="142">
        <v>51.94</v>
      </c>
      <c r="T282" s="168"/>
      <c r="U282" s="142">
        <v>176</v>
      </c>
      <c r="V282" s="142">
        <v>232</v>
      </c>
      <c r="W282" s="142">
        <v>-0.19</v>
      </c>
      <c r="X282" s="168"/>
    </row>
    <row r="283" spans="1:24" ht="16.5" x14ac:dyDescent="0.3">
      <c r="A283" s="168" t="s">
        <v>530</v>
      </c>
      <c r="B283" s="142">
        <v>281</v>
      </c>
      <c r="C283" s="168" t="s">
        <v>29</v>
      </c>
      <c r="D283" s="168" t="s">
        <v>30</v>
      </c>
      <c r="E283" s="142">
        <v>14.5</v>
      </c>
      <c r="F283" s="142">
        <v>2.84</v>
      </c>
      <c r="G283" s="143">
        <v>1509700</v>
      </c>
      <c r="H283" s="143">
        <v>21532</v>
      </c>
      <c r="I283" s="143">
        <v>5313</v>
      </c>
      <c r="J283" s="142">
        <v>65.209999999999994</v>
      </c>
      <c r="K283" s="168" t="s">
        <v>3465</v>
      </c>
      <c r="M283" s="168"/>
      <c r="N283" s="142">
        <v>0.22</v>
      </c>
      <c r="O283" s="142">
        <v>3.65</v>
      </c>
      <c r="P283" s="142">
        <v>7.55</v>
      </c>
      <c r="Q283" s="142">
        <v>2.23</v>
      </c>
      <c r="R283" s="168"/>
      <c r="S283" s="142">
        <v>40.72</v>
      </c>
      <c r="T283" s="168"/>
      <c r="U283" s="142">
        <v>890</v>
      </c>
      <c r="V283" s="142">
        <v>982</v>
      </c>
      <c r="W283" s="142">
        <v>1.27</v>
      </c>
      <c r="X283" s="168"/>
    </row>
    <row r="284" spans="1:24" ht="16.5" x14ac:dyDescent="0.3">
      <c r="A284" s="168" t="s">
        <v>531</v>
      </c>
      <c r="B284" s="142">
        <v>282</v>
      </c>
      <c r="C284" s="168" t="s">
        <v>29</v>
      </c>
      <c r="D284" s="168" t="s">
        <v>30</v>
      </c>
      <c r="E284" s="142">
        <v>2.1800000000000002</v>
      </c>
      <c r="F284" s="142">
        <v>0</v>
      </c>
      <c r="G284" s="143">
        <v>8927200</v>
      </c>
      <c r="H284" s="143">
        <v>19542</v>
      </c>
      <c r="I284" s="143">
        <v>11510</v>
      </c>
      <c r="K284" s="168" t="s">
        <v>298</v>
      </c>
      <c r="M284" s="168"/>
      <c r="N284" s="142">
        <v>0</v>
      </c>
      <c r="O284" s="142">
        <v>2.15</v>
      </c>
      <c r="P284" s="142">
        <v>-7.84</v>
      </c>
      <c r="Q284" s="142">
        <v>-1.63</v>
      </c>
      <c r="R284" s="168"/>
      <c r="S284" s="142">
        <v>77.069999999999993</v>
      </c>
      <c r="T284" s="168"/>
      <c r="X284" s="168"/>
    </row>
    <row r="285" spans="1:24" ht="16.5" x14ac:dyDescent="0.3">
      <c r="A285" s="168" t="s">
        <v>533</v>
      </c>
      <c r="B285" s="142">
        <v>283</v>
      </c>
      <c r="C285" s="168" t="s">
        <v>46</v>
      </c>
      <c r="D285" s="168" t="s">
        <v>30</v>
      </c>
      <c r="E285" s="142">
        <v>6</v>
      </c>
      <c r="F285" s="142">
        <v>0</v>
      </c>
      <c r="G285" s="143">
        <v>57008900</v>
      </c>
      <c r="H285" s="143">
        <v>338369</v>
      </c>
      <c r="I285" s="143">
        <v>7483</v>
      </c>
      <c r="J285" s="142">
        <v>38.840000000000003</v>
      </c>
      <c r="K285" s="168" t="s">
        <v>631</v>
      </c>
      <c r="M285" s="168"/>
      <c r="N285" s="142">
        <v>0.15</v>
      </c>
      <c r="O285" s="142">
        <v>5.55</v>
      </c>
      <c r="P285" s="142">
        <v>8.2899999999999991</v>
      </c>
      <c r="Q285" s="142">
        <v>10.18</v>
      </c>
      <c r="R285" s="168"/>
      <c r="S285" s="142">
        <v>36.479999999999997</v>
      </c>
      <c r="T285" s="168"/>
      <c r="U285" s="142">
        <v>799</v>
      </c>
      <c r="V285" s="142">
        <v>815</v>
      </c>
      <c r="W285" s="142">
        <v>1.3</v>
      </c>
      <c r="X285" s="168"/>
    </row>
    <row r="286" spans="1:24" ht="16.5" x14ac:dyDescent="0.3">
      <c r="A286" s="168" t="s">
        <v>534</v>
      </c>
      <c r="B286" s="142">
        <v>284</v>
      </c>
      <c r="C286" s="168" t="s">
        <v>29</v>
      </c>
      <c r="D286" s="168" t="s">
        <v>30</v>
      </c>
      <c r="E286" s="142">
        <v>48.5</v>
      </c>
      <c r="F286" s="142">
        <v>1.04</v>
      </c>
      <c r="G286" s="143">
        <v>25289000</v>
      </c>
      <c r="H286" s="143">
        <v>1228000</v>
      </c>
      <c r="I286" s="143">
        <v>272306</v>
      </c>
      <c r="J286" s="142">
        <v>12.27</v>
      </c>
      <c r="K286" s="168" t="s">
        <v>425</v>
      </c>
      <c r="M286" s="168" t="s">
        <v>37</v>
      </c>
      <c r="N286" s="142">
        <v>3.95</v>
      </c>
      <c r="O286" s="142">
        <v>6.96</v>
      </c>
      <c r="P286" s="142">
        <v>15.59</v>
      </c>
      <c r="Q286" s="142">
        <v>6.47</v>
      </c>
      <c r="R286" s="168" t="s">
        <v>211</v>
      </c>
      <c r="S286" s="142">
        <v>35.11</v>
      </c>
      <c r="T286" s="168"/>
      <c r="U286" s="142">
        <v>337</v>
      </c>
      <c r="V286" s="142">
        <v>461</v>
      </c>
      <c r="W286" s="142">
        <v>0.41</v>
      </c>
      <c r="X286" s="168"/>
    </row>
    <row r="287" spans="1:24" ht="16.5" x14ac:dyDescent="0.3">
      <c r="A287" s="168" t="s">
        <v>535</v>
      </c>
      <c r="B287" s="142">
        <v>285</v>
      </c>
      <c r="C287" s="168" t="s">
        <v>46</v>
      </c>
      <c r="D287" s="168" t="s">
        <v>30</v>
      </c>
      <c r="E287" s="142">
        <v>4.66</v>
      </c>
      <c r="F287" s="142">
        <v>0</v>
      </c>
      <c r="G287" s="143">
        <v>4053700</v>
      </c>
      <c r="H287" s="143">
        <v>18695</v>
      </c>
      <c r="I287" s="143">
        <v>4329</v>
      </c>
      <c r="J287" s="142">
        <v>74.569999999999993</v>
      </c>
      <c r="K287" s="168" t="s">
        <v>502</v>
      </c>
      <c r="L287" s="142">
        <v>1.42</v>
      </c>
      <c r="M287" s="168" t="s">
        <v>43</v>
      </c>
      <c r="N287" s="142">
        <v>0.06</v>
      </c>
      <c r="O287" s="142">
        <v>3.7</v>
      </c>
      <c r="P287" s="142">
        <v>3.92</v>
      </c>
      <c r="Q287" s="142">
        <v>14.49</v>
      </c>
      <c r="R287" s="168" t="s">
        <v>96</v>
      </c>
      <c r="S287" s="142">
        <v>22.98</v>
      </c>
      <c r="T287" s="168"/>
      <c r="U287" s="142">
        <v>1003</v>
      </c>
      <c r="V287" s="142">
        <v>989</v>
      </c>
      <c r="W287" s="142">
        <v>-0.88</v>
      </c>
      <c r="X287" s="168"/>
    </row>
    <row r="288" spans="1:24" ht="16.5" x14ac:dyDescent="0.3">
      <c r="A288" s="168" t="s">
        <v>537</v>
      </c>
      <c r="B288" s="142">
        <v>286</v>
      </c>
      <c r="C288" s="168" t="s">
        <v>35</v>
      </c>
      <c r="D288" s="168" t="s">
        <v>30</v>
      </c>
      <c r="E288" s="142">
        <v>1.71</v>
      </c>
      <c r="F288" s="142">
        <v>0.59</v>
      </c>
      <c r="G288" s="143">
        <v>680300</v>
      </c>
      <c r="H288" s="143">
        <v>1158</v>
      </c>
      <c r="I288" s="143">
        <v>547</v>
      </c>
      <c r="J288" s="142">
        <v>42.76</v>
      </c>
      <c r="K288" s="168" t="s">
        <v>130</v>
      </c>
      <c r="M288" s="168" t="s">
        <v>66</v>
      </c>
      <c r="N288" s="142">
        <v>0.04</v>
      </c>
      <c r="O288" s="142">
        <v>3.07</v>
      </c>
      <c r="P288" s="142">
        <v>3.5</v>
      </c>
      <c r="Q288" s="142">
        <v>6.93</v>
      </c>
      <c r="R288" s="168" t="s">
        <v>3503</v>
      </c>
      <c r="S288" s="142">
        <v>27.24</v>
      </c>
      <c r="T288" s="168"/>
      <c r="U288" s="142">
        <v>948</v>
      </c>
      <c r="V288" s="142">
        <v>943</v>
      </c>
      <c r="X288" s="168"/>
    </row>
    <row r="289" spans="1:24" ht="16.5" x14ac:dyDescent="0.3">
      <c r="A289" s="168" t="s">
        <v>539</v>
      </c>
      <c r="B289" s="142">
        <v>287</v>
      </c>
      <c r="C289" s="168" t="s">
        <v>29</v>
      </c>
      <c r="D289" s="168" t="s">
        <v>30</v>
      </c>
      <c r="E289" s="142">
        <v>4.04</v>
      </c>
      <c r="F289" s="142">
        <v>0.5</v>
      </c>
      <c r="G289" s="143">
        <v>87647200</v>
      </c>
      <c r="H289" s="143">
        <v>351699</v>
      </c>
      <c r="I289" s="143">
        <v>34715</v>
      </c>
      <c r="K289" s="168" t="s">
        <v>3518</v>
      </c>
      <c r="M289" s="168"/>
      <c r="N289" s="142">
        <v>0</v>
      </c>
      <c r="O289" s="142">
        <v>1.78</v>
      </c>
      <c r="P289" s="142">
        <v>-55.45</v>
      </c>
      <c r="Q289" s="142">
        <v>-9.9700000000000006</v>
      </c>
      <c r="R289" s="168" t="s">
        <v>3442</v>
      </c>
      <c r="S289" s="142">
        <v>46.13</v>
      </c>
      <c r="T289" s="168"/>
      <c r="X289" s="168"/>
    </row>
    <row r="290" spans="1:24" ht="16.5" x14ac:dyDescent="0.3">
      <c r="A290" s="168" t="s">
        <v>540</v>
      </c>
      <c r="B290" s="142">
        <v>288</v>
      </c>
      <c r="C290" s="168" t="s">
        <v>29</v>
      </c>
      <c r="D290" s="168" t="s">
        <v>30</v>
      </c>
      <c r="E290" s="142">
        <v>1.03</v>
      </c>
      <c r="F290" s="142">
        <v>-0.96</v>
      </c>
      <c r="G290" s="143">
        <v>15021000</v>
      </c>
      <c r="H290" s="143">
        <v>15541</v>
      </c>
      <c r="I290" s="143">
        <v>2426</v>
      </c>
      <c r="K290" s="168" t="s">
        <v>463</v>
      </c>
      <c r="M290" s="168"/>
      <c r="N290" s="142">
        <v>0</v>
      </c>
      <c r="O290" s="142">
        <v>1.44</v>
      </c>
      <c r="P290" s="142">
        <v>-4.7699999999999996</v>
      </c>
      <c r="Q290" s="142">
        <v>-19.88</v>
      </c>
      <c r="R290" s="168"/>
      <c r="S290" s="142">
        <v>53.67</v>
      </c>
      <c r="T290" s="168"/>
      <c r="X290" s="168"/>
    </row>
    <row r="291" spans="1:24" ht="16.5" x14ac:dyDescent="0.3">
      <c r="A291" s="168" t="s">
        <v>541</v>
      </c>
      <c r="B291" s="142">
        <v>289</v>
      </c>
      <c r="C291" s="168" t="s">
        <v>29</v>
      </c>
      <c r="D291" s="168" t="s">
        <v>30</v>
      </c>
      <c r="E291" s="142">
        <v>0.42</v>
      </c>
      <c r="F291" s="142">
        <v>7.69</v>
      </c>
      <c r="G291" s="143">
        <v>50552800</v>
      </c>
      <c r="H291" s="143">
        <v>20303</v>
      </c>
      <c r="I291" s="143">
        <v>622</v>
      </c>
      <c r="K291" s="168" t="s">
        <v>1000</v>
      </c>
      <c r="L291" s="142">
        <v>24.38</v>
      </c>
      <c r="M291" s="168"/>
      <c r="N291" s="142">
        <v>0</v>
      </c>
      <c r="O291" s="142">
        <v>-14.22</v>
      </c>
      <c r="P291" s="142">
        <v>-208.91</v>
      </c>
      <c r="Q291" s="142">
        <v>-55.32</v>
      </c>
      <c r="R291" s="168"/>
      <c r="S291" s="142">
        <v>48.68</v>
      </c>
      <c r="T291" s="168"/>
      <c r="X291" s="168"/>
    </row>
    <row r="292" spans="1:24" ht="16.5" x14ac:dyDescent="0.3">
      <c r="A292" s="168" t="s">
        <v>543</v>
      </c>
      <c r="B292" s="142">
        <v>290</v>
      </c>
      <c r="C292" s="168" t="s">
        <v>29</v>
      </c>
      <c r="D292" s="168" t="s">
        <v>30</v>
      </c>
      <c r="E292" s="142">
        <v>81.25</v>
      </c>
      <c r="F292" s="142">
        <v>0</v>
      </c>
      <c r="G292" s="143">
        <v>0</v>
      </c>
      <c r="H292" s="143">
        <v>0</v>
      </c>
      <c r="I292" s="143">
        <v>1097</v>
      </c>
      <c r="J292" s="142">
        <v>16.13</v>
      </c>
      <c r="K292" s="168" t="s">
        <v>630</v>
      </c>
      <c r="M292" s="168" t="s">
        <v>544</v>
      </c>
      <c r="N292" s="142">
        <v>5.04</v>
      </c>
      <c r="O292" s="142">
        <v>6.08</v>
      </c>
      <c r="P292" s="142">
        <v>5.72</v>
      </c>
      <c r="Q292" s="142">
        <v>9.4600000000000009</v>
      </c>
      <c r="R292" s="168" t="s">
        <v>3398</v>
      </c>
      <c r="S292" s="142">
        <v>25.46</v>
      </c>
      <c r="T292" s="168"/>
      <c r="U292" s="142">
        <v>650</v>
      </c>
      <c r="V292" s="142">
        <v>564</v>
      </c>
      <c r="W292" s="142">
        <v>-25.6</v>
      </c>
      <c r="X292" s="168"/>
    </row>
    <row r="293" spans="1:24" ht="16.5" x14ac:dyDescent="0.3">
      <c r="A293" s="168" t="s">
        <v>545</v>
      </c>
      <c r="B293" s="142">
        <v>291</v>
      </c>
      <c r="C293" s="168" t="s">
        <v>29</v>
      </c>
      <c r="D293" s="168" t="s">
        <v>30</v>
      </c>
      <c r="E293" s="142">
        <v>8.0500000000000007</v>
      </c>
      <c r="F293" s="142">
        <v>0</v>
      </c>
      <c r="G293" s="143">
        <v>1833100</v>
      </c>
      <c r="H293" s="143">
        <v>14702</v>
      </c>
      <c r="I293" s="143">
        <v>4890</v>
      </c>
      <c r="J293" s="142">
        <v>20.07</v>
      </c>
      <c r="K293" s="168" t="s">
        <v>166</v>
      </c>
      <c r="M293" s="168" t="s">
        <v>506</v>
      </c>
      <c r="N293" s="142">
        <v>0.4</v>
      </c>
      <c r="O293" s="142">
        <v>7.41</v>
      </c>
      <c r="P293" s="142">
        <v>9.2200000000000006</v>
      </c>
      <c r="Q293" s="142">
        <v>13.72</v>
      </c>
      <c r="R293" s="168" t="s">
        <v>3387</v>
      </c>
      <c r="S293" s="142">
        <v>39.61</v>
      </c>
      <c r="T293" s="168"/>
      <c r="U293" s="142">
        <v>609</v>
      </c>
      <c r="V293" s="142">
        <v>581</v>
      </c>
      <c r="W293" s="142">
        <v>1.24</v>
      </c>
      <c r="X293" s="168"/>
    </row>
    <row r="294" spans="1:24" ht="16.5" x14ac:dyDescent="0.3">
      <c r="A294" s="168" t="s">
        <v>547</v>
      </c>
      <c r="B294" s="142">
        <v>292</v>
      </c>
      <c r="C294" s="168" t="s">
        <v>29</v>
      </c>
      <c r="D294" s="168" t="s">
        <v>30</v>
      </c>
      <c r="E294" s="142">
        <v>54</v>
      </c>
      <c r="F294" s="142">
        <v>-2.7</v>
      </c>
      <c r="G294" s="143">
        <v>13953700</v>
      </c>
      <c r="H294" s="143">
        <v>763423</v>
      </c>
      <c r="I294" s="143">
        <v>75355</v>
      </c>
      <c r="J294" s="142">
        <v>68.09</v>
      </c>
      <c r="K294" s="168" t="s">
        <v>3519</v>
      </c>
      <c r="M294" s="168" t="s">
        <v>101</v>
      </c>
      <c r="N294" s="142">
        <v>0.79</v>
      </c>
      <c r="O294" s="142">
        <v>9.1199999999999992</v>
      </c>
      <c r="P294" s="142">
        <v>25.51</v>
      </c>
      <c r="Q294" s="142">
        <v>14.51</v>
      </c>
      <c r="R294" s="168" t="s">
        <v>300</v>
      </c>
      <c r="T294" s="168"/>
      <c r="U294" s="142">
        <v>590</v>
      </c>
      <c r="V294" s="142">
        <v>742</v>
      </c>
      <c r="W294" s="142">
        <v>-0.68</v>
      </c>
      <c r="X294" s="168"/>
    </row>
    <row r="295" spans="1:24" ht="16.5" x14ac:dyDescent="0.3">
      <c r="A295" s="168" t="s">
        <v>548</v>
      </c>
      <c r="B295" s="142">
        <v>293</v>
      </c>
      <c r="C295" s="168" t="s">
        <v>29</v>
      </c>
      <c r="D295" s="168" t="s">
        <v>30</v>
      </c>
      <c r="E295" s="142">
        <v>61.75</v>
      </c>
      <c r="F295" s="142">
        <v>-3.89</v>
      </c>
      <c r="G295" s="143">
        <v>22583500</v>
      </c>
      <c r="H295" s="143">
        <v>1412241</v>
      </c>
      <c r="I295" s="143">
        <v>84605</v>
      </c>
      <c r="J295" s="142">
        <v>67.5</v>
      </c>
      <c r="K295" s="168" t="s">
        <v>3520</v>
      </c>
      <c r="M295" s="168" t="s">
        <v>101</v>
      </c>
      <c r="N295" s="142">
        <v>0.91</v>
      </c>
      <c r="O295" s="142">
        <v>10.220000000000001</v>
      </c>
      <c r="P295" s="142">
        <v>18.59</v>
      </c>
      <c r="Q295" s="142">
        <v>35.03</v>
      </c>
      <c r="R295" s="168" t="s">
        <v>87</v>
      </c>
      <c r="S295" s="142">
        <v>46.94</v>
      </c>
      <c r="T295" s="168"/>
      <c r="U295" s="142">
        <v>647</v>
      </c>
      <c r="V295" s="142">
        <v>708</v>
      </c>
      <c r="W295" s="142">
        <v>0.88</v>
      </c>
      <c r="X295" s="168"/>
    </row>
    <row r="296" spans="1:24" ht="16.5" x14ac:dyDescent="0.3">
      <c r="A296" s="168" t="s">
        <v>3399</v>
      </c>
      <c r="B296" s="142">
        <v>294</v>
      </c>
      <c r="C296" s="168" t="s">
        <v>35</v>
      </c>
      <c r="D296" s="168" t="s">
        <v>30</v>
      </c>
      <c r="E296" s="142">
        <v>7.4</v>
      </c>
      <c r="F296" s="142">
        <v>-1.33</v>
      </c>
      <c r="G296" s="143">
        <v>1596100</v>
      </c>
      <c r="H296" s="143">
        <v>11797</v>
      </c>
      <c r="I296" s="143">
        <v>0</v>
      </c>
      <c r="K296" s="168" t="s">
        <v>136</v>
      </c>
      <c r="M296" s="168" t="s">
        <v>136</v>
      </c>
      <c r="N296" s="142">
        <v>0</v>
      </c>
      <c r="O296" s="142">
        <v>9.2100000000000009</v>
      </c>
      <c r="P296" s="142">
        <v>17.39</v>
      </c>
      <c r="Q296" s="142">
        <v>8.11</v>
      </c>
      <c r="R296" s="168" t="s">
        <v>136</v>
      </c>
      <c r="S296" s="142">
        <v>25.19</v>
      </c>
      <c r="T296" s="168"/>
      <c r="X296" s="168"/>
    </row>
    <row r="297" spans="1:24" ht="16.5" x14ac:dyDescent="0.3">
      <c r="A297" s="168" t="s">
        <v>550</v>
      </c>
      <c r="B297" s="142">
        <v>295</v>
      </c>
      <c r="C297" s="168" t="s">
        <v>46</v>
      </c>
      <c r="D297" s="168" t="s">
        <v>30</v>
      </c>
      <c r="E297" s="142">
        <v>7.9</v>
      </c>
      <c r="F297" s="142">
        <v>0.64</v>
      </c>
      <c r="G297" s="143">
        <v>2923300</v>
      </c>
      <c r="H297" s="143">
        <v>23039</v>
      </c>
      <c r="I297" s="143">
        <v>6004</v>
      </c>
      <c r="J297" s="142">
        <v>29.49</v>
      </c>
      <c r="K297" s="168" t="s">
        <v>486</v>
      </c>
      <c r="L297" s="142">
        <v>0.55000000000000004</v>
      </c>
      <c r="M297" s="168" t="s">
        <v>149</v>
      </c>
      <c r="N297" s="142">
        <v>0.27</v>
      </c>
      <c r="O297" s="142">
        <v>11.52</v>
      </c>
      <c r="P297" s="142">
        <v>20.88</v>
      </c>
      <c r="Q297" s="142">
        <v>10.82</v>
      </c>
      <c r="R297" s="168" t="s">
        <v>290</v>
      </c>
      <c r="S297" s="142">
        <v>43.1</v>
      </c>
      <c r="T297" s="168"/>
      <c r="U297" s="142">
        <v>493</v>
      </c>
      <c r="V297" s="142">
        <v>554</v>
      </c>
      <c r="X297" s="168"/>
    </row>
    <row r="298" spans="1:24" ht="16.5" x14ac:dyDescent="0.3">
      <c r="A298" s="168" t="s">
        <v>552</v>
      </c>
      <c r="B298" s="142">
        <v>296</v>
      </c>
      <c r="C298" s="168" t="s">
        <v>29</v>
      </c>
      <c r="D298" s="168" t="s">
        <v>30</v>
      </c>
      <c r="E298" s="142">
        <v>0.9</v>
      </c>
      <c r="F298" s="142">
        <v>-2.17</v>
      </c>
      <c r="G298" s="143">
        <v>121382100</v>
      </c>
      <c r="H298" s="143">
        <v>110107</v>
      </c>
      <c r="I298" s="143">
        <v>3780</v>
      </c>
      <c r="K298" s="168" t="s">
        <v>245</v>
      </c>
      <c r="M298" s="168"/>
      <c r="N298" s="142">
        <v>0</v>
      </c>
      <c r="O298" s="142">
        <v>-4.18</v>
      </c>
      <c r="P298" s="142">
        <v>-12.5</v>
      </c>
      <c r="Q298" s="142">
        <v>-25.24</v>
      </c>
      <c r="R298" s="168"/>
      <c r="S298" s="142">
        <v>60.59</v>
      </c>
      <c r="T298" s="168"/>
      <c r="X298" s="168"/>
    </row>
    <row r="299" spans="1:24" ht="16.5" x14ac:dyDescent="0.3">
      <c r="A299" s="168" t="s">
        <v>553</v>
      </c>
      <c r="B299" s="142">
        <v>297</v>
      </c>
      <c r="C299" s="168" t="s">
        <v>46</v>
      </c>
      <c r="D299" s="168" t="s">
        <v>30</v>
      </c>
      <c r="E299" s="142">
        <v>178</v>
      </c>
      <c r="F299" s="142">
        <v>-0.56000000000000005</v>
      </c>
      <c r="G299" s="143">
        <v>384200</v>
      </c>
      <c r="H299" s="143">
        <v>67887</v>
      </c>
      <c r="I299" s="143">
        <v>125749</v>
      </c>
      <c r="J299" s="142">
        <v>755.41</v>
      </c>
      <c r="K299" s="168" t="s">
        <v>3521</v>
      </c>
      <c r="M299" s="168"/>
      <c r="N299" s="142">
        <v>0.24</v>
      </c>
      <c r="O299" s="142">
        <v>19.57</v>
      </c>
      <c r="P299" s="142">
        <v>20.68</v>
      </c>
      <c r="Q299" s="142">
        <v>14.95</v>
      </c>
      <c r="R299" s="168"/>
      <c r="S299" s="142">
        <v>38.630000000000003</v>
      </c>
      <c r="T299" s="168"/>
      <c r="U299" s="142">
        <v>671</v>
      </c>
      <c r="V299" s="142">
        <v>612</v>
      </c>
      <c r="W299" s="142">
        <v>-23.53</v>
      </c>
      <c r="X299" s="168"/>
    </row>
    <row r="300" spans="1:24" ht="16.5" x14ac:dyDescent="0.3">
      <c r="A300" s="168" t="s">
        <v>554</v>
      </c>
      <c r="B300" s="142">
        <v>298</v>
      </c>
      <c r="C300" s="168" t="s">
        <v>29</v>
      </c>
      <c r="D300" s="168" t="s">
        <v>30</v>
      </c>
      <c r="E300" s="142">
        <v>23.7</v>
      </c>
      <c r="F300" s="142">
        <v>-0.42</v>
      </c>
      <c r="G300" s="143">
        <v>15400</v>
      </c>
      <c r="H300" s="143">
        <v>365</v>
      </c>
      <c r="I300" s="143">
        <v>4130</v>
      </c>
      <c r="J300" s="142">
        <v>20.03</v>
      </c>
      <c r="K300" s="168" t="s">
        <v>694</v>
      </c>
      <c r="L300" s="142">
        <v>0.72</v>
      </c>
      <c r="M300" s="168" t="s">
        <v>154</v>
      </c>
      <c r="N300" s="142">
        <v>1.18</v>
      </c>
      <c r="O300" s="142">
        <v>14.37</v>
      </c>
      <c r="P300" s="142">
        <v>17.579999999999998</v>
      </c>
      <c r="Q300" s="142">
        <v>12.49</v>
      </c>
      <c r="R300" s="168" t="s">
        <v>555</v>
      </c>
      <c r="S300" s="142">
        <v>45</v>
      </c>
      <c r="T300" s="168"/>
      <c r="U300" s="142">
        <v>427</v>
      </c>
      <c r="V300" s="142">
        <v>381</v>
      </c>
      <c r="W300" s="142">
        <v>1.26</v>
      </c>
      <c r="X300" s="168"/>
    </row>
    <row r="301" spans="1:24" ht="16.5" x14ac:dyDescent="0.3">
      <c r="A301" s="168" t="s">
        <v>556</v>
      </c>
      <c r="B301" s="142">
        <v>299</v>
      </c>
      <c r="C301" s="168" t="s">
        <v>29</v>
      </c>
      <c r="D301" s="168" t="s">
        <v>157</v>
      </c>
      <c r="E301" s="142">
        <v>0.68</v>
      </c>
      <c r="F301" s="142">
        <v>0</v>
      </c>
      <c r="G301" s="143">
        <v>8400200</v>
      </c>
      <c r="H301" s="143">
        <v>5671</v>
      </c>
      <c r="I301" s="143">
        <v>1442</v>
      </c>
      <c r="K301" s="168" t="s">
        <v>3522</v>
      </c>
      <c r="M301" s="168"/>
      <c r="N301" s="142">
        <v>0</v>
      </c>
      <c r="O301" s="142">
        <v>-0.98</v>
      </c>
      <c r="P301" s="142">
        <v>-30.69</v>
      </c>
      <c r="Q301" s="142">
        <v>3.41</v>
      </c>
      <c r="R301" s="168"/>
      <c r="S301" s="142">
        <v>27.68</v>
      </c>
      <c r="T301" s="168"/>
      <c r="X301" s="168"/>
    </row>
    <row r="302" spans="1:24" ht="16.5" x14ac:dyDescent="0.3">
      <c r="A302" s="168" t="s">
        <v>558</v>
      </c>
      <c r="B302" s="142">
        <v>300</v>
      </c>
      <c r="C302" s="168" t="s">
        <v>29</v>
      </c>
      <c r="D302" s="168" t="s">
        <v>30</v>
      </c>
      <c r="E302" s="142">
        <v>21.3</v>
      </c>
      <c r="F302" s="142">
        <v>2.4</v>
      </c>
      <c r="G302" s="143">
        <v>7838200</v>
      </c>
      <c r="H302" s="143">
        <v>166110</v>
      </c>
      <c r="I302" s="143">
        <v>21726</v>
      </c>
      <c r="J302" s="142">
        <v>46.1</v>
      </c>
      <c r="K302" s="168" t="s">
        <v>3523</v>
      </c>
      <c r="M302" s="168" t="s">
        <v>394</v>
      </c>
      <c r="N302" s="142">
        <v>0.46</v>
      </c>
      <c r="O302" s="142">
        <v>7.17</v>
      </c>
      <c r="P302" s="142">
        <v>14.35</v>
      </c>
      <c r="Q302" s="142">
        <v>10.28</v>
      </c>
      <c r="R302" s="168" t="s">
        <v>518</v>
      </c>
      <c r="S302" s="142">
        <v>41.22</v>
      </c>
      <c r="T302" s="168"/>
      <c r="U302" s="142">
        <v>680</v>
      </c>
      <c r="V302" s="142">
        <v>770</v>
      </c>
      <c r="W302" s="142">
        <v>-0.03</v>
      </c>
      <c r="X302" s="168"/>
    </row>
    <row r="303" spans="1:24" ht="16.5" x14ac:dyDescent="0.3">
      <c r="A303" s="168" t="s">
        <v>559</v>
      </c>
      <c r="B303" s="142">
        <v>301</v>
      </c>
      <c r="C303" s="168" t="s">
        <v>29</v>
      </c>
      <c r="D303" s="168" t="s">
        <v>30</v>
      </c>
      <c r="E303" s="142">
        <v>2.48</v>
      </c>
      <c r="F303" s="142">
        <v>-0.8</v>
      </c>
      <c r="G303" s="143">
        <v>4707500</v>
      </c>
      <c r="H303" s="143">
        <v>11622</v>
      </c>
      <c r="I303" s="143">
        <v>905</v>
      </c>
      <c r="K303" s="168" t="s">
        <v>3499</v>
      </c>
      <c r="M303" s="168"/>
      <c r="N303" s="142">
        <v>0</v>
      </c>
      <c r="O303" s="142">
        <v>-4.2</v>
      </c>
      <c r="P303" s="142">
        <v>-20.92</v>
      </c>
      <c r="Q303" s="142">
        <v>-6.19</v>
      </c>
      <c r="R303" s="168"/>
      <c r="S303" s="142">
        <v>46.56</v>
      </c>
      <c r="T303" s="168"/>
      <c r="X303" s="168"/>
    </row>
    <row r="304" spans="1:24" ht="16.5" x14ac:dyDescent="0.3">
      <c r="A304" s="168" t="s">
        <v>560</v>
      </c>
      <c r="B304" s="142">
        <v>302</v>
      </c>
      <c r="C304" s="168" t="s">
        <v>29</v>
      </c>
      <c r="D304" s="168" t="s">
        <v>30</v>
      </c>
      <c r="E304" s="142">
        <v>3.4</v>
      </c>
      <c r="F304" s="142">
        <v>-1.1599999999999999</v>
      </c>
      <c r="G304" s="143">
        <v>2455300</v>
      </c>
      <c r="H304" s="143">
        <v>8353</v>
      </c>
      <c r="I304" s="143">
        <v>2992</v>
      </c>
      <c r="J304" s="142">
        <v>11.08</v>
      </c>
      <c r="K304" s="168" t="s">
        <v>502</v>
      </c>
      <c r="M304" s="168" t="s">
        <v>66</v>
      </c>
      <c r="N304" s="142">
        <v>0.31</v>
      </c>
      <c r="O304" s="142">
        <v>20.96</v>
      </c>
      <c r="P304" s="142">
        <v>25.48</v>
      </c>
      <c r="Q304" s="142">
        <v>20.88</v>
      </c>
      <c r="R304" s="168" t="s">
        <v>3436</v>
      </c>
      <c r="S304" s="142">
        <v>72.569999999999993</v>
      </c>
      <c r="T304" s="168"/>
      <c r="U304" s="142">
        <v>196</v>
      </c>
      <c r="V304" s="142">
        <v>165</v>
      </c>
      <c r="W304" s="142">
        <v>1.34</v>
      </c>
      <c r="X304" s="168"/>
    </row>
    <row r="305" spans="1:24" ht="16.5" x14ac:dyDescent="0.3">
      <c r="A305" s="168" t="s">
        <v>562</v>
      </c>
      <c r="B305" s="142">
        <v>303</v>
      </c>
      <c r="C305" s="168" t="s">
        <v>29</v>
      </c>
      <c r="D305" s="168" t="s">
        <v>30</v>
      </c>
      <c r="E305" s="142">
        <v>1.74</v>
      </c>
      <c r="F305" s="142">
        <v>-0.56999999999999995</v>
      </c>
      <c r="G305" s="143">
        <v>1029300</v>
      </c>
      <c r="H305" s="143">
        <v>1772</v>
      </c>
      <c r="I305" s="143">
        <v>484</v>
      </c>
      <c r="K305" s="168" t="s">
        <v>328</v>
      </c>
      <c r="M305" s="168"/>
      <c r="N305" s="142">
        <v>0</v>
      </c>
      <c r="O305" s="142">
        <v>-10.61</v>
      </c>
      <c r="P305" s="142">
        <v>-22.4</v>
      </c>
      <c r="Q305" s="142">
        <v>-13.42</v>
      </c>
      <c r="R305" s="168"/>
      <c r="S305" s="142">
        <v>31.62</v>
      </c>
      <c r="T305" s="168"/>
      <c r="X305" s="168"/>
    </row>
    <row r="306" spans="1:24" ht="16.5" x14ac:dyDescent="0.3">
      <c r="A306" s="168" t="s">
        <v>563</v>
      </c>
      <c r="B306" s="142">
        <v>304</v>
      </c>
      <c r="C306" s="168" t="s">
        <v>46</v>
      </c>
      <c r="D306" s="168" t="s">
        <v>30</v>
      </c>
      <c r="E306" s="142">
        <v>141</v>
      </c>
      <c r="F306" s="142">
        <v>-2.08</v>
      </c>
      <c r="G306" s="143">
        <v>35561800</v>
      </c>
      <c r="H306" s="143">
        <v>5038113</v>
      </c>
      <c r="I306" s="143">
        <v>334075</v>
      </c>
      <c r="J306" s="142">
        <v>8.07</v>
      </c>
      <c r="K306" s="168" t="s">
        <v>701</v>
      </c>
      <c r="M306" s="168" t="s">
        <v>25</v>
      </c>
      <c r="N306" s="142">
        <v>17.48</v>
      </c>
      <c r="O306" s="142">
        <v>1.93</v>
      </c>
      <c r="P306" s="142">
        <v>9.49</v>
      </c>
      <c r="Q306" s="142">
        <v>16.649999999999999</v>
      </c>
      <c r="R306" s="168" t="s">
        <v>258</v>
      </c>
      <c r="S306" s="142">
        <v>79.599999999999994</v>
      </c>
      <c r="T306" s="168"/>
      <c r="U306" s="142">
        <v>381</v>
      </c>
      <c r="V306" s="142">
        <v>595</v>
      </c>
      <c r="W306" s="142">
        <v>-538</v>
      </c>
      <c r="X306" s="168"/>
    </row>
    <row r="307" spans="1:24" ht="16.5" x14ac:dyDescent="0.3">
      <c r="A307" s="168" t="s">
        <v>564</v>
      </c>
      <c r="B307" s="142">
        <v>305</v>
      </c>
      <c r="C307" s="168" t="s">
        <v>29</v>
      </c>
      <c r="D307" s="168" t="s">
        <v>30</v>
      </c>
      <c r="E307" s="142">
        <v>3.88</v>
      </c>
      <c r="F307" s="142">
        <v>1.57</v>
      </c>
      <c r="G307" s="143">
        <v>212600</v>
      </c>
      <c r="H307" s="143">
        <v>820</v>
      </c>
      <c r="I307" s="143">
        <v>2328</v>
      </c>
      <c r="K307" s="168" t="s">
        <v>143</v>
      </c>
      <c r="M307" s="168"/>
      <c r="N307" s="142">
        <v>0</v>
      </c>
      <c r="O307" s="142">
        <v>-0.06</v>
      </c>
      <c r="P307" s="142">
        <v>-10.57</v>
      </c>
      <c r="Q307" s="142">
        <v>-0.17</v>
      </c>
      <c r="R307" s="168"/>
      <c r="S307" s="142">
        <v>37.590000000000003</v>
      </c>
      <c r="T307" s="168"/>
      <c r="X307" s="168"/>
    </row>
    <row r="308" spans="1:24" ht="16.5" x14ac:dyDescent="0.3">
      <c r="A308" s="168" t="s">
        <v>565</v>
      </c>
      <c r="B308" s="142">
        <v>306</v>
      </c>
      <c r="C308" s="168" t="s">
        <v>29</v>
      </c>
      <c r="D308" s="168" t="s">
        <v>152</v>
      </c>
      <c r="E308" s="142">
        <v>0.18</v>
      </c>
      <c r="F308" s="142">
        <v>0</v>
      </c>
      <c r="G308" s="143">
        <v>0</v>
      </c>
      <c r="H308" s="143">
        <v>0</v>
      </c>
      <c r="I308" s="143">
        <v>158</v>
      </c>
      <c r="K308" s="168" t="s">
        <v>334</v>
      </c>
      <c r="L308" s="142">
        <v>3.23</v>
      </c>
      <c r="M308" s="168"/>
      <c r="N308" s="142">
        <v>0</v>
      </c>
      <c r="O308" s="142">
        <v>-5.76</v>
      </c>
      <c r="P308" s="142">
        <v>-37.979999999999997</v>
      </c>
      <c r="Q308" s="142">
        <v>-73.650000000000006</v>
      </c>
      <c r="R308" s="168"/>
      <c r="S308" s="142">
        <v>50.17</v>
      </c>
      <c r="T308" s="168"/>
      <c r="X308" s="168"/>
    </row>
    <row r="309" spans="1:24" ht="16.5" x14ac:dyDescent="0.3">
      <c r="A309" s="168" t="s">
        <v>566</v>
      </c>
      <c r="B309" s="142">
        <v>307</v>
      </c>
      <c r="C309" s="168" t="s">
        <v>29</v>
      </c>
      <c r="D309" s="168" t="s">
        <v>30</v>
      </c>
      <c r="E309" s="142">
        <v>8.35</v>
      </c>
      <c r="F309" s="142">
        <v>0</v>
      </c>
      <c r="G309" s="143">
        <v>86600</v>
      </c>
      <c r="H309" s="143">
        <v>715</v>
      </c>
      <c r="I309" s="143">
        <v>2088</v>
      </c>
      <c r="J309" s="142">
        <v>10.95</v>
      </c>
      <c r="K309" s="168" t="s">
        <v>87</v>
      </c>
      <c r="M309" s="168" t="s">
        <v>197</v>
      </c>
      <c r="N309" s="142">
        <v>0.76</v>
      </c>
      <c r="O309" s="142">
        <v>5.29</v>
      </c>
      <c r="P309" s="142">
        <v>8.9700000000000006</v>
      </c>
      <c r="Q309" s="142">
        <v>8.98</v>
      </c>
      <c r="R309" s="168" t="s">
        <v>779</v>
      </c>
      <c r="S309" s="142">
        <v>26.5</v>
      </c>
      <c r="T309" s="168"/>
      <c r="U309" s="142">
        <v>450</v>
      </c>
      <c r="V309" s="142">
        <v>499</v>
      </c>
      <c r="W309" s="142">
        <v>1.62</v>
      </c>
      <c r="X309" s="168"/>
    </row>
    <row r="310" spans="1:24" ht="16.5" x14ac:dyDescent="0.3">
      <c r="A310" s="168" t="s">
        <v>567</v>
      </c>
      <c r="B310" s="142">
        <v>308</v>
      </c>
      <c r="C310" s="168" t="s">
        <v>29</v>
      </c>
      <c r="D310" s="168" t="s">
        <v>30</v>
      </c>
      <c r="E310" s="142">
        <v>76.5</v>
      </c>
      <c r="F310" s="142">
        <v>-4.08</v>
      </c>
      <c r="G310" s="143">
        <v>27025900</v>
      </c>
      <c r="H310" s="143">
        <v>2075737</v>
      </c>
      <c r="I310" s="143">
        <v>90392</v>
      </c>
      <c r="J310" s="142">
        <v>42.93</v>
      </c>
      <c r="K310" s="168" t="s">
        <v>3524</v>
      </c>
      <c r="M310" s="168" t="s">
        <v>44</v>
      </c>
      <c r="N310" s="142">
        <v>1.78</v>
      </c>
      <c r="O310" s="142">
        <v>12.72</v>
      </c>
      <c r="P310" s="142">
        <v>17.37</v>
      </c>
      <c r="Q310" s="142">
        <v>15.91</v>
      </c>
      <c r="R310" s="168" t="s">
        <v>219</v>
      </c>
      <c r="S310" s="142">
        <v>58.02</v>
      </c>
      <c r="T310" s="168"/>
      <c r="U310" s="142">
        <v>607</v>
      </c>
      <c r="V310" s="142">
        <v>593</v>
      </c>
      <c r="W310" s="142">
        <v>-3.12</v>
      </c>
      <c r="X310" s="168"/>
    </row>
    <row r="311" spans="1:24" ht="16.5" x14ac:dyDescent="0.3">
      <c r="A311" s="168" t="s">
        <v>568</v>
      </c>
      <c r="B311" s="142">
        <v>309</v>
      </c>
      <c r="C311" s="168" t="s">
        <v>46</v>
      </c>
      <c r="D311" s="168" t="s">
        <v>30</v>
      </c>
      <c r="E311" s="142">
        <v>1.1000000000000001</v>
      </c>
      <c r="F311" s="142">
        <v>1.85</v>
      </c>
      <c r="G311" s="143">
        <v>4878300</v>
      </c>
      <c r="H311" s="143">
        <v>5297</v>
      </c>
      <c r="I311" s="143">
        <v>748</v>
      </c>
      <c r="K311" s="168" t="s">
        <v>190</v>
      </c>
      <c r="M311" s="168"/>
      <c r="N311" s="142">
        <v>0</v>
      </c>
      <c r="O311" s="142">
        <v>0.12</v>
      </c>
      <c r="P311" s="142">
        <v>-1.08</v>
      </c>
      <c r="Q311" s="142">
        <v>0.35</v>
      </c>
      <c r="R311" s="168" t="s">
        <v>160</v>
      </c>
      <c r="S311" s="142">
        <v>29.23</v>
      </c>
      <c r="T311" s="168"/>
      <c r="X311" s="168"/>
    </row>
    <row r="312" spans="1:24" ht="16.5" x14ac:dyDescent="0.3">
      <c r="A312" s="168" t="s">
        <v>570</v>
      </c>
      <c r="B312" s="142">
        <v>310</v>
      </c>
      <c r="C312" s="168" t="s">
        <v>46</v>
      </c>
      <c r="D312" s="168" t="s">
        <v>30</v>
      </c>
      <c r="E312" s="142">
        <v>83</v>
      </c>
      <c r="F312" s="142">
        <v>-0.9</v>
      </c>
      <c r="G312" s="143">
        <v>1600</v>
      </c>
      <c r="H312" s="143">
        <v>133</v>
      </c>
      <c r="I312" s="143">
        <v>1609</v>
      </c>
      <c r="J312" s="142">
        <v>51.46</v>
      </c>
      <c r="K312" s="168" t="s">
        <v>116</v>
      </c>
      <c r="L312" s="142">
        <v>0.25</v>
      </c>
      <c r="M312" s="168"/>
      <c r="N312" s="142">
        <v>1.61</v>
      </c>
      <c r="O312" s="142">
        <v>7.02</v>
      </c>
      <c r="P312" s="142">
        <v>6.53</v>
      </c>
      <c r="Q312" s="142">
        <v>4.82</v>
      </c>
      <c r="R312" s="168"/>
      <c r="S312" s="142">
        <v>35.94</v>
      </c>
      <c r="T312" s="168"/>
      <c r="U312" s="142">
        <v>894</v>
      </c>
      <c r="V312" s="142">
        <v>792</v>
      </c>
      <c r="W312" s="142">
        <v>-0.56999999999999995</v>
      </c>
      <c r="X312" s="168"/>
    </row>
    <row r="313" spans="1:24" ht="16.5" x14ac:dyDescent="0.3">
      <c r="A313" s="168" t="s">
        <v>571</v>
      </c>
      <c r="B313" s="142">
        <v>311</v>
      </c>
      <c r="C313" s="168" t="s">
        <v>35</v>
      </c>
      <c r="D313" s="168" t="s">
        <v>30</v>
      </c>
      <c r="E313" s="142">
        <v>28</v>
      </c>
      <c r="F313" s="142">
        <v>-1.75</v>
      </c>
      <c r="G313" s="143">
        <v>3225200</v>
      </c>
      <c r="H313" s="143">
        <v>90497</v>
      </c>
      <c r="I313" s="143">
        <v>48792</v>
      </c>
      <c r="J313" s="142">
        <v>47.54</v>
      </c>
      <c r="K313" s="168" t="s">
        <v>3525</v>
      </c>
      <c r="M313" s="168" t="s">
        <v>296</v>
      </c>
      <c r="N313" s="142">
        <v>0.59</v>
      </c>
      <c r="O313" s="142">
        <v>9.68</v>
      </c>
      <c r="P313" s="142">
        <v>17.07</v>
      </c>
      <c r="Q313" s="142">
        <v>4.58</v>
      </c>
      <c r="R313" s="168" t="s">
        <v>27</v>
      </c>
      <c r="S313" s="142">
        <v>26.82</v>
      </c>
      <c r="T313" s="168"/>
      <c r="U313" s="142">
        <v>635</v>
      </c>
      <c r="V313" s="142">
        <v>690</v>
      </c>
      <c r="X313" s="168"/>
    </row>
    <row r="314" spans="1:24" ht="16.5" x14ac:dyDescent="0.3">
      <c r="A314" s="168" t="s">
        <v>572</v>
      </c>
      <c r="B314" s="142">
        <v>312</v>
      </c>
      <c r="C314" s="168" t="s">
        <v>29</v>
      </c>
      <c r="D314" s="168" t="s">
        <v>30</v>
      </c>
      <c r="E314" s="142">
        <v>7</v>
      </c>
      <c r="F314" s="142">
        <v>2.19</v>
      </c>
      <c r="G314" s="143">
        <v>28611400</v>
      </c>
      <c r="H314" s="143">
        <v>199304</v>
      </c>
      <c r="I314" s="143">
        <v>13942</v>
      </c>
      <c r="J314" s="142">
        <v>7.16</v>
      </c>
      <c r="K314" s="168" t="s">
        <v>164</v>
      </c>
      <c r="M314" s="168" t="s">
        <v>37</v>
      </c>
      <c r="N314" s="142">
        <v>0.98</v>
      </c>
      <c r="O314" s="142">
        <v>12.16</v>
      </c>
      <c r="P314" s="142">
        <v>30.07</v>
      </c>
      <c r="Q314" s="142">
        <v>36.450000000000003</v>
      </c>
      <c r="R314" s="168" t="s">
        <v>595</v>
      </c>
      <c r="S314" s="142">
        <v>65.02</v>
      </c>
      <c r="T314" s="168"/>
      <c r="U314" s="142">
        <v>96</v>
      </c>
      <c r="V314" s="142">
        <v>198</v>
      </c>
      <c r="W314" s="142">
        <v>0.39</v>
      </c>
      <c r="X314" s="168"/>
    </row>
    <row r="315" spans="1:24" ht="16.5" x14ac:dyDescent="0.3">
      <c r="A315" s="168" t="s">
        <v>573</v>
      </c>
      <c r="B315" s="142">
        <v>313</v>
      </c>
      <c r="C315" s="168" t="s">
        <v>29</v>
      </c>
      <c r="D315" s="168" t="s">
        <v>30</v>
      </c>
      <c r="E315" s="142">
        <v>0.6</v>
      </c>
      <c r="F315" s="142">
        <v>0</v>
      </c>
      <c r="G315" s="143">
        <v>6505400</v>
      </c>
      <c r="H315" s="143">
        <v>3902</v>
      </c>
      <c r="I315" s="143">
        <v>1854</v>
      </c>
      <c r="J315" s="142">
        <v>20.59</v>
      </c>
      <c r="K315" s="168" t="s">
        <v>278</v>
      </c>
      <c r="M315" s="168" t="s">
        <v>95</v>
      </c>
      <c r="N315" s="142">
        <v>0.03</v>
      </c>
      <c r="O315" s="142">
        <v>9.48</v>
      </c>
      <c r="P315" s="142">
        <v>8.2100000000000009</v>
      </c>
      <c r="Q315" s="142">
        <v>10.6</v>
      </c>
      <c r="R315" s="168" t="s">
        <v>3526</v>
      </c>
      <c r="S315" s="142">
        <v>47</v>
      </c>
      <c r="T315" s="168"/>
      <c r="U315" s="142">
        <v>648</v>
      </c>
      <c r="V315" s="142">
        <v>505</v>
      </c>
      <c r="W315" s="142">
        <v>0.05</v>
      </c>
      <c r="X315" s="168"/>
    </row>
    <row r="316" spans="1:24" ht="16.5" x14ac:dyDescent="0.3">
      <c r="A316" s="168" t="s">
        <v>574</v>
      </c>
      <c r="B316" s="142">
        <v>314</v>
      </c>
      <c r="C316" s="168" t="s">
        <v>35</v>
      </c>
      <c r="D316" s="168" t="s">
        <v>30</v>
      </c>
      <c r="E316" s="142">
        <v>10</v>
      </c>
      <c r="F316" s="142">
        <v>-1.96</v>
      </c>
      <c r="G316" s="143">
        <v>2428800</v>
      </c>
      <c r="H316" s="143">
        <v>24452</v>
      </c>
      <c r="I316" s="143">
        <v>6000</v>
      </c>
      <c r="J316" s="142">
        <v>47.24</v>
      </c>
      <c r="K316" s="168" t="s">
        <v>3527</v>
      </c>
      <c r="M316" s="168" t="s">
        <v>149</v>
      </c>
      <c r="N316" s="142">
        <v>0.21</v>
      </c>
      <c r="O316" s="142">
        <v>17.309999999999999</v>
      </c>
      <c r="P316" s="142">
        <v>18.2</v>
      </c>
      <c r="Q316" s="142">
        <v>16.45</v>
      </c>
      <c r="R316" s="168" t="s">
        <v>431</v>
      </c>
      <c r="S316" s="142">
        <v>34.200000000000003</v>
      </c>
      <c r="T316" s="168"/>
      <c r="U316" s="142">
        <v>617</v>
      </c>
      <c r="V316" s="142">
        <v>546</v>
      </c>
      <c r="X316" s="168"/>
    </row>
    <row r="317" spans="1:24" ht="16.5" x14ac:dyDescent="0.3">
      <c r="A317" s="168" t="s">
        <v>575</v>
      </c>
      <c r="B317" s="142">
        <v>315</v>
      </c>
      <c r="C317" s="168" t="s">
        <v>35</v>
      </c>
      <c r="D317" s="168" t="s">
        <v>30</v>
      </c>
      <c r="E317" s="142">
        <v>3.54</v>
      </c>
      <c r="F317" s="142">
        <v>-2.75</v>
      </c>
      <c r="G317" s="143">
        <v>1634400</v>
      </c>
      <c r="H317" s="143">
        <v>5724</v>
      </c>
      <c r="I317" s="143">
        <v>814</v>
      </c>
      <c r="J317" s="142">
        <v>32.18</v>
      </c>
      <c r="K317" s="168" t="s">
        <v>3528</v>
      </c>
      <c r="L317" s="142">
        <v>1.37</v>
      </c>
      <c r="M317" s="168" t="s">
        <v>43</v>
      </c>
      <c r="N317" s="142">
        <v>0.11</v>
      </c>
      <c r="O317" s="142">
        <v>9.5399999999999991</v>
      </c>
      <c r="P317" s="142">
        <v>18.829999999999998</v>
      </c>
      <c r="Q317" s="142">
        <v>2.81</v>
      </c>
      <c r="R317" s="168" t="s">
        <v>551</v>
      </c>
      <c r="S317" s="142">
        <v>26.22</v>
      </c>
      <c r="T317" s="168"/>
      <c r="U317" s="142">
        <v>534</v>
      </c>
      <c r="V317" s="142">
        <v>620</v>
      </c>
      <c r="X317" s="168"/>
    </row>
    <row r="318" spans="1:24" ht="16.5" x14ac:dyDescent="0.3">
      <c r="A318" s="168" t="s">
        <v>577</v>
      </c>
      <c r="B318" s="142">
        <v>316</v>
      </c>
      <c r="C318" s="168" t="s">
        <v>46</v>
      </c>
      <c r="D318" s="168" t="s">
        <v>157</v>
      </c>
      <c r="E318" s="142">
        <v>1.06</v>
      </c>
      <c r="F318" s="142">
        <v>0</v>
      </c>
      <c r="G318" s="143">
        <v>441400</v>
      </c>
      <c r="H318" s="143">
        <v>465</v>
      </c>
      <c r="I318" s="143">
        <v>1590</v>
      </c>
      <c r="K318" s="168" t="s">
        <v>3444</v>
      </c>
      <c r="M318" s="168"/>
      <c r="N318" s="142">
        <v>0</v>
      </c>
      <c r="O318" s="142">
        <v>-3.51</v>
      </c>
      <c r="P318" s="142">
        <v>-44.59</v>
      </c>
      <c r="Q318" s="142">
        <v>-5.6</v>
      </c>
      <c r="R318" s="168"/>
      <c r="S318" s="142">
        <v>41.62</v>
      </c>
      <c r="T318" s="168"/>
      <c r="X318" s="168"/>
    </row>
    <row r="319" spans="1:24" ht="16.5" x14ac:dyDescent="0.3">
      <c r="A319" s="168" t="s">
        <v>579</v>
      </c>
      <c r="B319" s="142">
        <v>317</v>
      </c>
      <c r="C319" s="168" t="s">
        <v>29</v>
      </c>
      <c r="D319" s="168" t="s">
        <v>30</v>
      </c>
      <c r="E319" s="142">
        <v>65.5</v>
      </c>
      <c r="F319" s="142">
        <v>-0.76</v>
      </c>
      <c r="G319" s="143">
        <v>3700800</v>
      </c>
      <c r="H319" s="143">
        <v>241905</v>
      </c>
      <c r="I319" s="143">
        <v>55462</v>
      </c>
      <c r="J319" s="142">
        <v>10.26</v>
      </c>
      <c r="K319" s="168" t="s">
        <v>635</v>
      </c>
      <c r="M319" s="168" t="s">
        <v>318</v>
      </c>
      <c r="N319" s="142">
        <v>6.38</v>
      </c>
      <c r="O319" s="142">
        <v>2.77</v>
      </c>
      <c r="P319" s="142">
        <v>11.5</v>
      </c>
      <c r="Q319" s="142">
        <v>20.69</v>
      </c>
      <c r="R319" s="168" t="s">
        <v>48</v>
      </c>
      <c r="S319" s="142">
        <v>92.68</v>
      </c>
      <c r="T319" s="168"/>
      <c r="U319" s="142">
        <v>369</v>
      </c>
      <c r="V319" s="142">
        <v>601</v>
      </c>
      <c r="W319" s="142">
        <v>0.55000000000000004</v>
      </c>
      <c r="X319" s="168"/>
    </row>
    <row r="320" spans="1:24" ht="16.5" x14ac:dyDescent="0.3">
      <c r="A320" s="168" t="s">
        <v>582</v>
      </c>
      <c r="B320" s="142">
        <v>318</v>
      </c>
      <c r="C320" s="168" t="s">
        <v>29</v>
      </c>
      <c r="D320" s="168" t="s">
        <v>30</v>
      </c>
      <c r="E320" s="142">
        <v>0.99</v>
      </c>
      <c r="F320" s="142">
        <v>-1</v>
      </c>
      <c r="G320" s="143">
        <v>14741900</v>
      </c>
      <c r="H320" s="143">
        <v>14596</v>
      </c>
      <c r="I320" s="143">
        <v>913</v>
      </c>
      <c r="K320" s="168" t="s">
        <v>444</v>
      </c>
      <c r="M320" s="168"/>
      <c r="N320" s="142">
        <v>0</v>
      </c>
      <c r="O320" s="142">
        <v>-3.52</v>
      </c>
      <c r="P320" s="142">
        <v>-10.71</v>
      </c>
      <c r="Q320" s="142">
        <v>-2.75</v>
      </c>
      <c r="R320" s="168"/>
      <c r="S320" s="142">
        <v>64.260000000000005</v>
      </c>
      <c r="T320" s="168"/>
      <c r="X320" s="168"/>
    </row>
    <row r="321" spans="1:24" ht="16.5" x14ac:dyDescent="0.3">
      <c r="A321" s="168" t="s">
        <v>583</v>
      </c>
      <c r="B321" s="142">
        <v>319</v>
      </c>
      <c r="C321" s="168" t="s">
        <v>29</v>
      </c>
      <c r="D321" s="168" t="s">
        <v>30</v>
      </c>
      <c r="E321" s="142">
        <v>3.82</v>
      </c>
      <c r="F321" s="142">
        <v>6.11</v>
      </c>
      <c r="G321" s="143">
        <v>32319700</v>
      </c>
      <c r="H321" s="143">
        <v>121804</v>
      </c>
      <c r="I321" s="143">
        <v>16847</v>
      </c>
      <c r="J321" s="142">
        <v>27.36</v>
      </c>
      <c r="K321" s="168" t="s">
        <v>143</v>
      </c>
      <c r="M321" s="168" t="s">
        <v>43</v>
      </c>
      <c r="N321" s="142">
        <v>0.14000000000000001</v>
      </c>
      <c r="O321" s="142">
        <v>2.74</v>
      </c>
      <c r="P321" s="142">
        <v>3.19</v>
      </c>
      <c r="Q321" s="142">
        <v>5.71</v>
      </c>
      <c r="R321" s="168" t="s">
        <v>262</v>
      </c>
      <c r="S321" s="142">
        <v>27.81</v>
      </c>
      <c r="T321" s="168"/>
      <c r="U321" s="142">
        <v>863</v>
      </c>
      <c r="V321" s="142">
        <v>866</v>
      </c>
      <c r="W321" s="142">
        <v>2.0699999999999998</v>
      </c>
      <c r="X321" s="168"/>
    </row>
    <row r="322" spans="1:24" ht="16.5" x14ac:dyDescent="0.3">
      <c r="A322" s="168" t="s">
        <v>584</v>
      </c>
      <c r="B322" s="142">
        <v>320</v>
      </c>
      <c r="C322" s="168" t="s">
        <v>29</v>
      </c>
      <c r="D322" s="168" t="s">
        <v>30</v>
      </c>
      <c r="E322" s="142">
        <v>13.7</v>
      </c>
      <c r="F322" s="142">
        <v>-1.44</v>
      </c>
      <c r="G322" s="143">
        <v>54228500</v>
      </c>
      <c r="H322" s="143">
        <v>741011</v>
      </c>
      <c r="I322" s="143">
        <v>191472</v>
      </c>
      <c r="J322" s="142">
        <v>9.5299999999999994</v>
      </c>
      <c r="K322" s="168" t="s">
        <v>440</v>
      </c>
      <c r="M322" s="168" t="s">
        <v>172</v>
      </c>
      <c r="N322" s="142">
        <v>1.44</v>
      </c>
      <c r="O322" s="142">
        <v>1.53</v>
      </c>
      <c r="P322" s="142">
        <v>5.8</v>
      </c>
      <c r="Q322" s="142">
        <v>18.239999999999998</v>
      </c>
      <c r="R322" s="168" t="s">
        <v>204</v>
      </c>
      <c r="S322" s="142">
        <v>44.93</v>
      </c>
      <c r="T322" s="168"/>
      <c r="U322" s="142">
        <v>516</v>
      </c>
      <c r="V322" s="142">
        <v>637</v>
      </c>
      <c r="W322" s="142">
        <v>3.04</v>
      </c>
      <c r="X322" s="168"/>
    </row>
    <row r="323" spans="1:24" ht="16.5" x14ac:dyDescent="0.3">
      <c r="A323" s="168" t="s">
        <v>585</v>
      </c>
      <c r="B323" s="142">
        <v>321</v>
      </c>
      <c r="C323" s="168" t="s">
        <v>29</v>
      </c>
      <c r="D323" s="168" t="s">
        <v>30</v>
      </c>
      <c r="E323" s="142">
        <v>59.75</v>
      </c>
      <c r="F323" s="142">
        <v>0.84</v>
      </c>
      <c r="G323" s="143">
        <v>8929200</v>
      </c>
      <c r="H323" s="143">
        <v>529554</v>
      </c>
      <c r="I323" s="143">
        <v>154055</v>
      </c>
      <c r="J323" s="142">
        <v>25.89</v>
      </c>
      <c r="K323" s="168" t="s">
        <v>3529</v>
      </c>
      <c r="M323" s="168" t="s">
        <v>201</v>
      </c>
      <c r="N323" s="142">
        <v>2.31</v>
      </c>
      <c r="O323" s="142">
        <v>10.7</v>
      </c>
      <c r="P323" s="142">
        <v>25.33</v>
      </c>
      <c r="Q323" s="142">
        <v>29.28</v>
      </c>
      <c r="R323" s="168" t="s">
        <v>375</v>
      </c>
      <c r="S323" s="142">
        <v>40.450000000000003</v>
      </c>
      <c r="T323" s="168"/>
      <c r="U323" s="142">
        <v>424</v>
      </c>
      <c r="V323" s="142">
        <v>527</v>
      </c>
      <c r="W323" s="142">
        <v>0.89</v>
      </c>
      <c r="X323" s="168"/>
    </row>
    <row r="324" spans="1:24" ht="16.5" x14ac:dyDescent="0.3">
      <c r="A324" s="168" t="s">
        <v>587</v>
      </c>
      <c r="B324" s="142">
        <v>322</v>
      </c>
      <c r="C324" s="168" t="s">
        <v>29</v>
      </c>
      <c r="D324" s="168" t="s">
        <v>30</v>
      </c>
      <c r="E324" s="142">
        <v>5</v>
      </c>
      <c r="F324" s="142">
        <v>0</v>
      </c>
      <c r="G324" s="143">
        <v>213000</v>
      </c>
      <c r="H324" s="143">
        <v>1064</v>
      </c>
      <c r="I324" s="143">
        <v>19300</v>
      </c>
      <c r="K324" s="168" t="s">
        <v>80</v>
      </c>
      <c r="M324" s="168" t="s">
        <v>85</v>
      </c>
      <c r="N324" s="142">
        <v>0</v>
      </c>
      <c r="O324" s="142">
        <v>-5.62</v>
      </c>
      <c r="P324" s="142">
        <v>-14.33</v>
      </c>
      <c r="Q324" s="142">
        <v>-10.7</v>
      </c>
      <c r="R324" s="168" t="s">
        <v>192</v>
      </c>
      <c r="S324" s="142">
        <v>20.73</v>
      </c>
      <c r="T324" s="168"/>
      <c r="X324" s="168"/>
    </row>
    <row r="325" spans="1:24" ht="16.5" x14ac:dyDescent="0.3">
      <c r="A325" s="168" t="s">
        <v>589</v>
      </c>
      <c r="B325" s="142">
        <v>323</v>
      </c>
      <c r="C325" s="168" t="s">
        <v>46</v>
      </c>
      <c r="D325" s="168" t="s">
        <v>30</v>
      </c>
      <c r="E325" s="142">
        <v>3.04</v>
      </c>
      <c r="F325" s="142">
        <v>2.0099999999999998</v>
      </c>
      <c r="G325" s="143">
        <v>1763600</v>
      </c>
      <c r="H325" s="143">
        <v>5358</v>
      </c>
      <c r="I325" s="143">
        <v>1307</v>
      </c>
      <c r="J325" s="142">
        <v>26.76</v>
      </c>
      <c r="K325" s="168" t="s">
        <v>3366</v>
      </c>
      <c r="M325" s="168" t="s">
        <v>590</v>
      </c>
      <c r="N325" s="142">
        <v>0.11</v>
      </c>
      <c r="O325" s="142">
        <v>10.220000000000001</v>
      </c>
      <c r="P325" s="142">
        <v>9.94</v>
      </c>
      <c r="Q325" s="142">
        <v>10.85</v>
      </c>
      <c r="R325" s="168" t="s">
        <v>3530</v>
      </c>
      <c r="S325" s="142">
        <v>33.090000000000003</v>
      </c>
      <c r="T325" s="168"/>
      <c r="U325" s="142">
        <v>663</v>
      </c>
      <c r="V325" s="142">
        <v>550</v>
      </c>
      <c r="X325" s="168"/>
    </row>
    <row r="326" spans="1:24" ht="16.5" x14ac:dyDescent="0.3">
      <c r="A326" s="168" t="s">
        <v>592</v>
      </c>
      <c r="B326" s="142">
        <v>324</v>
      </c>
      <c r="C326" s="168" t="s">
        <v>46</v>
      </c>
      <c r="D326" s="168" t="s">
        <v>30</v>
      </c>
      <c r="E326" s="142">
        <v>2.5</v>
      </c>
      <c r="F326" s="142">
        <v>0</v>
      </c>
      <c r="G326" s="143">
        <v>1200800</v>
      </c>
      <c r="H326" s="143">
        <v>3061</v>
      </c>
      <c r="I326" s="143">
        <v>1716</v>
      </c>
      <c r="J326" s="142">
        <v>11.24</v>
      </c>
      <c r="K326" s="168" t="s">
        <v>658</v>
      </c>
      <c r="M326" s="168" t="s">
        <v>70</v>
      </c>
      <c r="N326" s="142">
        <v>0.22</v>
      </c>
      <c r="O326" s="142">
        <v>15.62</v>
      </c>
      <c r="P326" s="142">
        <v>29.42</v>
      </c>
      <c r="Q326" s="142">
        <v>15.86</v>
      </c>
      <c r="R326" s="168" t="s">
        <v>442</v>
      </c>
      <c r="S326" s="142">
        <v>41.36</v>
      </c>
      <c r="T326" s="168"/>
      <c r="U326" s="142">
        <v>175</v>
      </c>
      <c r="V326" s="142">
        <v>214</v>
      </c>
      <c r="X326" s="168"/>
    </row>
    <row r="327" spans="1:24" ht="16.5" x14ac:dyDescent="0.3">
      <c r="A327" s="168" t="s">
        <v>593</v>
      </c>
      <c r="B327" s="142">
        <v>325</v>
      </c>
      <c r="C327" s="168" t="s">
        <v>46</v>
      </c>
      <c r="D327" s="168" t="s">
        <v>30</v>
      </c>
      <c r="E327" s="142">
        <v>240</v>
      </c>
      <c r="F327" s="142">
        <v>0</v>
      </c>
      <c r="G327" s="143">
        <v>0</v>
      </c>
      <c r="H327" s="143">
        <v>0</v>
      </c>
      <c r="I327" s="143">
        <v>1440</v>
      </c>
      <c r="J327" s="142">
        <v>15.3</v>
      </c>
      <c r="K327" s="168" t="s">
        <v>638</v>
      </c>
      <c r="M327" s="168" t="s">
        <v>594</v>
      </c>
      <c r="N327" s="142">
        <v>15.69</v>
      </c>
      <c r="O327" s="142">
        <v>14.18</v>
      </c>
      <c r="P327" s="142">
        <v>13.77</v>
      </c>
      <c r="Q327" s="142">
        <v>26.92</v>
      </c>
      <c r="R327" s="168" t="s">
        <v>964</v>
      </c>
      <c r="S327" s="142">
        <v>64.569999999999993</v>
      </c>
      <c r="T327" s="168"/>
      <c r="U327" s="142">
        <v>434</v>
      </c>
      <c r="V327" s="142">
        <v>310</v>
      </c>
      <c r="W327" s="142">
        <v>0.94</v>
      </c>
      <c r="X327" s="168"/>
    </row>
    <row r="328" spans="1:24" ht="16.5" x14ac:dyDescent="0.3">
      <c r="A328" s="168" t="s">
        <v>596</v>
      </c>
      <c r="B328" s="142">
        <v>326</v>
      </c>
      <c r="C328" s="168" t="s">
        <v>29</v>
      </c>
      <c r="D328" s="168" t="s">
        <v>30</v>
      </c>
      <c r="E328" s="142">
        <v>1.62</v>
      </c>
      <c r="F328" s="142">
        <v>3.18</v>
      </c>
      <c r="G328" s="143">
        <v>9764</v>
      </c>
      <c r="H328" s="143">
        <v>1603</v>
      </c>
      <c r="I328" s="143">
        <v>2134</v>
      </c>
      <c r="K328" s="168" t="s">
        <v>207</v>
      </c>
      <c r="M328" s="168"/>
      <c r="N328" s="142">
        <v>0</v>
      </c>
      <c r="R328" s="168"/>
      <c r="T328" s="168"/>
      <c r="X328" s="168"/>
    </row>
    <row r="329" spans="1:24" ht="16.5" x14ac:dyDescent="0.3">
      <c r="A329" s="168" t="s">
        <v>3531</v>
      </c>
      <c r="B329" s="142">
        <v>327</v>
      </c>
      <c r="C329" s="168" t="s">
        <v>3460</v>
      </c>
      <c r="D329" s="168" t="s">
        <v>157</v>
      </c>
      <c r="E329" s="142">
        <v>2.02</v>
      </c>
      <c r="F329" s="142">
        <v>13.48</v>
      </c>
      <c r="G329" s="143">
        <v>6352000</v>
      </c>
      <c r="H329" s="143">
        <v>12393</v>
      </c>
      <c r="I329" s="143">
        <v>2660</v>
      </c>
      <c r="K329" s="168" t="s">
        <v>3455</v>
      </c>
      <c r="M329" s="168"/>
      <c r="N329" s="142">
        <v>0</v>
      </c>
      <c r="O329" s="142">
        <v>-4.1900000000000004</v>
      </c>
      <c r="P329" s="142">
        <v>-26.65</v>
      </c>
      <c r="Q329" s="142">
        <v>-92.86</v>
      </c>
      <c r="R329" s="168"/>
      <c r="S329" s="142">
        <v>13.26</v>
      </c>
      <c r="T329" s="168"/>
      <c r="X329" s="168"/>
    </row>
    <row r="330" spans="1:24" ht="16.5" x14ac:dyDescent="0.3">
      <c r="A330" s="168" t="s">
        <v>597</v>
      </c>
      <c r="B330" s="142">
        <v>328</v>
      </c>
      <c r="C330" s="168" t="s">
        <v>46</v>
      </c>
      <c r="D330" s="168" t="s">
        <v>30</v>
      </c>
      <c r="E330" s="142">
        <v>4.04</v>
      </c>
      <c r="F330" s="142">
        <v>3.59</v>
      </c>
      <c r="G330" s="143">
        <v>12880100</v>
      </c>
      <c r="H330" s="143">
        <v>51549</v>
      </c>
      <c r="I330" s="143">
        <v>1907</v>
      </c>
      <c r="J330" s="142">
        <v>24.12</v>
      </c>
      <c r="K330" s="168" t="s">
        <v>198</v>
      </c>
      <c r="M330" s="168" t="s">
        <v>53</v>
      </c>
      <c r="N330" s="142">
        <v>0.17</v>
      </c>
      <c r="O330" s="142">
        <v>16.899999999999999</v>
      </c>
      <c r="P330" s="142">
        <v>20.86</v>
      </c>
      <c r="Q330" s="142">
        <v>15.88</v>
      </c>
      <c r="R330" s="168" t="s">
        <v>31</v>
      </c>
      <c r="S330" s="142">
        <v>26.85</v>
      </c>
      <c r="T330" s="168"/>
      <c r="U330" s="142">
        <v>434</v>
      </c>
      <c r="V330" s="142">
        <v>396</v>
      </c>
      <c r="W330" s="142">
        <v>-2.0099999999999998</v>
      </c>
      <c r="X330" s="168"/>
    </row>
    <row r="331" spans="1:24" ht="16.5" x14ac:dyDescent="0.3">
      <c r="A331" s="168" t="s">
        <v>598</v>
      </c>
      <c r="B331" s="142">
        <v>329</v>
      </c>
      <c r="C331" s="168" t="s">
        <v>46</v>
      </c>
      <c r="D331" s="168" t="s">
        <v>30</v>
      </c>
      <c r="E331" s="142">
        <v>372</v>
      </c>
      <c r="F331" s="142">
        <v>0.81</v>
      </c>
      <c r="G331" s="143">
        <v>1800</v>
      </c>
      <c r="H331" s="143">
        <v>669</v>
      </c>
      <c r="I331" s="143">
        <v>7366</v>
      </c>
      <c r="J331" s="142">
        <v>11.8</v>
      </c>
      <c r="K331" s="168" t="s">
        <v>630</v>
      </c>
      <c r="M331" s="168" t="s">
        <v>599</v>
      </c>
      <c r="N331" s="142">
        <v>31.54</v>
      </c>
      <c r="O331" s="142">
        <v>7.8</v>
      </c>
      <c r="P331" s="142">
        <v>8.85</v>
      </c>
      <c r="Q331" s="142">
        <v>6.59</v>
      </c>
      <c r="R331" s="168" t="s">
        <v>829</v>
      </c>
      <c r="S331" s="142">
        <v>29.5</v>
      </c>
      <c r="T331" s="168"/>
      <c r="U331" s="142">
        <v>481</v>
      </c>
      <c r="V331" s="142">
        <v>424</v>
      </c>
      <c r="W331" s="142">
        <v>0.16</v>
      </c>
      <c r="X331" s="168"/>
    </row>
    <row r="332" spans="1:24" ht="16.5" x14ac:dyDescent="0.3">
      <c r="A332" s="168" t="s">
        <v>600</v>
      </c>
      <c r="B332" s="142">
        <v>330</v>
      </c>
      <c r="C332" s="168" t="s">
        <v>29</v>
      </c>
      <c r="D332" s="168" t="s">
        <v>30</v>
      </c>
      <c r="E332" s="142">
        <v>2.04</v>
      </c>
      <c r="F332" s="142">
        <v>-0.97</v>
      </c>
      <c r="G332" s="143">
        <v>1200</v>
      </c>
      <c r="H332" s="143">
        <v>2</v>
      </c>
      <c r="I332" s="143">
        <v>1004</v>
      </c>
      <c r="J332" s="142">
        <v>39.67</v>
      </c>
      <c r="K332" s="168" t="s">
        <v>201</v>
      </c>
      <c r="M332" s="168" t="s">
        <v>268</v>
      </c>
      <c r="N332" s="142">
        <v>0.05</v>
      </c>
      <c r="O332" s="142">
        <v>2.21</v>
      </c>
      <c r="P332" s="142">
        <v>2.2000000000000002</v>
      </c>
      <c r="Q332" s="142">
        <v>0.55000000000000004</v>
      </c>
      <c r="R332" s="168" t="s">
        <v>3532</v>
      </c>
      <c r="S332" s="142">
        <v>36.08</v>
      </c>
      <c r="T332" s="168"/>
      <c r="U332" s="142">
        <v>962</v>
      </c>
      <c r="V332" s="142">
        <v>967</v>
      </c>
      <c r="W332" s="142">
        <v>2.95</v>
      </c>
      <c r="X332" s="168"/>
    </row>
    <row r="333" spans="1:24" ht="16.5" x14ac:dyDescent="0.3">
      <c r="A333" s="168" t="s">
        <v>601</v>
      </c>
      <c r="B333" s="142">
        <v>331</v>
      </c>
      <c r="C333" s="168" t="s">
        <v>29</v>
      </c>
      <c r="D333" s="168" t="s">
        <v>30</v>
      </c>
      <c r="E333" s="142">
        <v>10</v>
      </c>
      <c r="F333" s="142">
        <v>1.52</v>
      </c>
      <c r="G333" s="143">
        <v>1055600</v>
      </c>
      <c r="H333" s="143">
        <v>10446</v>
      </c>
      <c r="I333" s="143">
        <v>9250</v>
      </c>
      <c r="J333" s="142">
        <v>6.63</v>
      </c>
      <c r="K333" s="168" t="s">
        <v>150</v>
      </c>
      <c r="M333" s="168" t="s">
        <v>141</v>
      </c>
      <c r="N333" s="142">
        <v>1.51</v>
      </c>
      <c r="O333" s="142">
        <v>13.98</v>
      </c>
      <c r="P333" s="142">
        <v>18.64</v>
      </c>
      <c r="Q333" s="142">
        <v>20.98</v>
      </c>
      <c r="R333" s="168" t="s">
        <v>3533</v>
      </c>
      <c r="S333" s="142">
        <v>31.61</v>
      </c>
      <c r="T333" s="168"/>
      <c r="U333" s="142">
        <v>173</v>
      </c>
      <c r="V333" s="142">
        <v>150</v>
      </c>
      <c r="W333" s="142">
        <v>0.25</v>
      </c>
      <c r="X333" s="168"/>
    </row>
    <row r="334" spans="1:24" ht="16.5" x14ac:dyDescent="0.3">
      <c r="A334" s="168" t="s">
        <v>602</v>
      </c>
      <c r="B334" s="142">
        <v>332</v>
      </c>
      <c r="C334" s="168" t="s">
        <v>29</v>
      </c>
      <c r="D334" s="168" t="s">
        <v>30</v>
      </c>
      <c r="E334" s="142">
        <v>17</v>
      </c>
      <c r="F334" s="142">
        <v>1.8</v>
      </c>
      <c r="G334" s="143">
        <v>9004400</v>
      </c>
      <c r="H334" s="143">
        <v>154396</v>
      </c>
      <c r="I334" s="143">
        <v>8925</v>
      </c>
      <c r="J334" s="142">
        <v>6.8</v>
      </c>
      <c r="K334" s="168" t="s">
        <v>445</v>
      </c>
      <c r="M334" s="168" t="s">
        <v>44</v>
      </c>
      <c r="N334" s="142">
        <v>2.5</v>
      </c>
      <c r="O334" s="142">
        <v>31.29</v>
      </c>
      <c r="P334" s="142">
        <v>25.74</v>
      </c>
      <c r="Q334" s="142">
        <v>18.059999999999999</v>
      </c>
      <c r="R334" s="168" t="s">
        <v>80</v>
      </c>
      <c r="S334" s="142">
        <v>24.48</v>
      </c>
      <c r="T334" s="168"/>
      <c r="U334" s="142">
        <v>115</v>
      </c>
      <c r="V334" s="142">
        <v>54</v>
      </c>
      <c r="W334" s="142">
        <v>0.25</v>
      </c>
      <c r="X334" s="168"/>
    </row>
    <row r="335" spans="1:24" ht="16.5" x14ac:dyDescent="0.3">
      <c r="A335" s="168" t="s">
        <v>604</v>
      </c>
      <c r="B335" s="142">
        <v>333</v>
      </c>
      <c r="C335" s="168" t="s">
        <v>29</v>
      </c>
      <c r="D335" s="168" t="s">
        <v>30</v>
      </c>
      <c r="E335" s="142">
        <v>1.36</v>
      </c>
      <c r="F335" s="142">
        <v>-0.73</v>
      </c>
      <c r="G335" s="143">
        <v>49100</v>
      </c>
      <c r="H335" s="143">
        <v>67</v>
      </c>
      <c r="I335" s="143">
        <v>816</v>
      </c>
      <c r="K335" s="168" t="s">
        <v>966</v>
      </c>
      <c r="L335" s="142">
        <v>1.2</v>
      </c>
      <c r="M335" s="168"/>
      <c r="N335" s="142">
        <v>0</v>
      </c>
      <c r="O335" s="142">
        <v>-2.97</v>
      </c>
      <c r="P335" s="142">
        <v>-12.85</v>
      </c>
      <c r="Q335" s="142">
        <v>-11.16</v>
      </c>
      <c r="R335" s="168"/>
      <c r="S335" s="142">
        <v>29.53</v>
      </c>
      <c r="T335" s="168"/>
      <c r="X335" s="168"/>
    </row>
    <row r="336" spans="1:24" ht="16.5" x14ac:dyDescent="0.3">
      <c r="A336" s="168" t="s">
        <v>605</v>
      </c>
      <c r="B336" s="142">
        <v>334</v>
      </c>
      <c r="C336" s="168" t="s">
        <v>29</v>
      </c>
      <c r="D336" s="168" t="s">
        <v>30</v>
      </c>
      <c r="E336" s="142">
        <v>2.74</v>
      </c>
      <c r="F336" s="142">
        <v>0</v>
      </c>
      <c r="G336" s="143">
        <v>255500</v>
      </c>
      <c r="H336" s="143">
        <v>695</v>
      </c>
      <c r="I336" s="143">
        <v>2527</v>
      </c>
      <c r="J336" s="142">
        <v>17.59</v>
      </c>
      <c r="K336" s="168" t="s">
        <v>87</v>
      </c>
      <c r="M336" s="168" t="s">
        <v>72</v>
      </c>
      <c r="N336" s="142">
        <v>0.16</v>
      </c>
      <c r="O336" s="142">
        <v>5.85</v>
      </c>
      <c r="P336" s="142">
        <v>5.46</v>
      </c>
      <c r="Q336" s="142">
        <v>2.94</v>
      </c>
      <c r="R336" s="168" t="s">
        <v>3534</v>
      </c>
      <c r="S336" s="142">
        <v>47.46</v>
      </c>
      <c r="T336" s="168"/>
      <c r="U336" s="142">
        <v>682</v>
      </c>
      <c r="V336" s="142">
        <v>603</v>
      </c>
      <c r="W336" s="142">
        <v>0.96</v>
      </c>
      <c r="X336" s="168"/>
    </row>
    <row r="337" spans="1:24" ht="16.5" x14ac:dyDescent="0.3">
      <c r="A337" s="168" t="s">
        <v>606</v>
      </c>
      <c r="B337" s="142">
        <v>335</v>
      </c>
      <c r="C337" s="168" t="s">
        <v>35</v>
      </c>
      <c r="D337" s="168" t="s">
        <v>30</v>
      </c>
      <c r="E337" s="142">
        <v>16.100000000000001</v>
      </c>
      <c r="F337" s="142">
        <v>-3.01</v>
      </c>
      <c r="G337" s="143">
        <v>7260100</v>
      </c>
      <c r="H337" s="143">
        <v>119396</v>
      </c>
      <c r="I337" s="143">
        <v>5152</v>
      </c>
      <c r="J337" s="142">
        <v>37.9</v>
      </c>
      <c r="K337" s="168" t="s">
        <v>3535</v>
      </c>
      <c r="M337" s="168" t="s">
        <v>53</v>
      </c>
      <c r="N337" s="142">
        <v>0.42</v>
      </c>
      <c r="O337" s="142">
        <v>17.27</v>
      </c>
      <c r="P337" s="142">
        <v>30.15</v>
      </c>
      <c r="Q337" s="142">
        <v>5.76</v>
      </c>
      <c r="R337" s="168" t="s">
        <v>160</v>
      </c>
      <c r="S337" s="142">
        <v>41.02</v>
      </c>
      <c r="T337" s="168"/>
      <c r="U337" s="142">
        <v>482</v>
      </c>
      <c r="V337" s="142">
        <v>505</v>
      </c>
      <c r="X337" s="168"/>
    </row>
    <row r="338" spans="1:24" ht="16.5" x14ac:dyDescent="0.3">
      <c r="A338" s="168" t="s">
        <v>608</v>
      </c>
      <c r="B338" s="142">
        <v>336</v>
      </c>
      <c r="C338" s="168" t="s">
        <v>29</v>
      </c>
      <c r="D338" s="168" t="s">
        <v>30</v>
      </c>
      <c r="E338" s="142">
        <v>8.9</v>
      </c>
      <c r="F338" s="142">
        <v>1.1399999999999999</v>
      </c>
      <c r="G338" s="143">
        <v>30995300</v>
      </c>
      <c r="H338" s="143">
        <v>274897</v>
      </c>
      <c r="I338" s="143">
        <v>106352</v>
      </c>
      <c r="J338" s="142">
        <v>14.61</v>
      </c>
      <c r="K338" s="168" t="s">
        <v>421</v>
      </c>
      <c r="M338" s="168" t="s">
        <v>37</v>
      </c>
      <c r="N338" s="142">
        <v>0.61</v>
      </c>
      <c r="O338" s="142">
        <v>7.91</v>
      </c>
      <c r="P338" s="142">
        <v>15.23</v>
      </c>
      <c r="Q338" s="142">
        <v>20.67</v>
      </c>
      <c r="R338" s="168" t="s">
        <v>3536</v>
      </c>
      <c r="S338" s="142">
        <v>69.400000000000006</v>
      </c>
      <c r="T338" s="168"/>
      <c r="U338" s="142">
        <v>388</v>
      </c>
      <c r="V338" s="142">
        <v>468</v>
      </c>
      <c r="W338" s="142">
        <v>2.2400000000000002</v>
      </c>
      <c r="X338" s="168"/>
    </row>
    <row r="339" spans="1:24" ht="16.5" x14ac:dyDescent="0.3">
      <c r="A339" s="168" t="s">
        <v>609</v>
      </c>
      <c r="B339" s="142">
        <v>337</v>
      </c>
      <c r="C339" s="168" t="s">
        <v>29</v>
      </c>
      <c r="D339" s="168" t="s">
        <v>30</v>
      </c>
      <c r="E339" s="142">
        <v>1.4</v>
      </c>
      <c r="F339" s="142">
        <v>-1.41</v>
      </c>
      <c r="G339" s="143">
        <v>22183000</v>
      </c>
      <c r="H339" s="143">
        <v>31196</v>
      </c>
      <c r="I339" s="143">
        <v>29657</v>
      </c>
      <c r="J339" s="142">
        <v>15.12</v>
      </c>
      <c r="K339" s="168" t="s">
        <v>27</v>
      </c>
      <c r="M339" s="168" t="s">
        <v>43</v>
      </c>
      <c r="N339" s="142">
        <v>0.09</v>
      </c>
      <c r="O339" s="142">
        <v>1.93</v>
      </c>
      <c r="P339" s="142">
        <v>5.09</v>
      </c>
      <c r="Q339" s="142">
        <v>21.96</v>
      </c>
      <c r="R339" s="168" t="s">
        <v>1000</v>
      </c>
      <c r="S339" s="142">
        <v>16.829999999999998</v>
      </c>
      <c r="T339" s="168"/>
      <c r="U339" s="142">
        <v>652</v>
      </c>
      <c r="V339" s="142">
        <v>736</v>
      </c>
      <c r="W339" s="142">
        <v>1.33</v>
      </c>
      <c r="X339" s="168"/>
    </row>
    <row r="340" spans="1:24" ht="16.5" x14ac:dyDescent="0.3">
      <c r="A340" s="168" t="s">
        <v>611</v>
      </c>
      <c r="B340" s="142">
        <v>338</v>
      </c>
      <c r="C340" s="168" t="s">
        <v>29</v>
      </c>
      <c r="D340" s="168" t="s">
        <v>30</v>
      </c>
      <c r="E340" s="142">
        <v>3.96</v>
      </c>
      <c r="F340" s="142">
        <v>0.51</v>
      </c>
      <c r="G340" s="143">
        <v>150500</v>
      </c>
      <c r="H340" s="143">
        <v>593</v>
      </c>
      <c r="I340" s="143">
        <v>1517</v>
      </c>
      <c r="J340" s="142">
        <v>8.2899999999999991</v>
      </c>
      <c r="K340" s="168" t="s">
        <v>215</v>
      </c>
      <c r="M340" s="168" t="s">
        <v>32</v>
      </c>
      <c r="N340" s="142">
        <v>0.48</v>
      </c>
      <c r="O340" s="142">
        <v>13.72</v>
      </c>
      <c r="P340" s="142">
        <v>12.84</v>
      </c>
      <c r="Q340" s="142">
        <v>8.6199999999999992</v>
      </c>
      <c r="R340" s="168" t="s">
        <v>3537</v>
      </c>
      <c r="S340" s="142">
        <v>32.72</v>
      </c>
      <c r="T340" s="168"/>
      <c r="U340" s="142">
        <v>311</v>
      </c>
      <c r="V340" s="142">
        <v>181</v>
      </c>
      <c r="W340" s="142">
        <v>1.1499999999999999</v>
      </c>
      <c r="X340" s="168"/>
    </row>
    <row r="341" spans="1:24" ht="16.5" x14ac:dyDescent="0.3">
      <c r="A341" s="168" t="s">
        <v>612</v>
      </c>
      <c r="B341" s="142">
        <v>339</v>
      </c>
      <c r="C341" s="168" t="s">
        <v>29</v>
      </c>
      <c r="D341" s="168" t="s">
        <v>30</v>
      </c>
      <c r="E341" s="142">
        <v>3.08</v>
      </c>
      <c r="F341" s="142">
        <v>-0.65</v>
      </c>
      <c r="G341" s="143">
        <v>2235900</v>
      </c>
      <c r="H341" s="143">
        <v>6938</v>
      </c>
      <c r="I341" s="143">
        <v>682</v>
      </c>
      <c r="J341" s="142">
        <v>65.78</v>
      </c>
      <c r="K341" s="168" t="s">
        <v>219</v>
      </c>
      <c r="M341" s="168" t="s">
        <v>72</v>
      </c>
      <c r="N341" s="142">
        <v>0.05</v>
      </c>
      <c r="O341" s="142">
        <v>4.33</v>
      </c>
      <c r="P341" s="142">
        <v>1.98</v>
      </c>
      <c r="Q341" s="142">
        <v>0.54</v>
      </c>
      <c r="R341" s="168" t="s">
        <v>3425</v>
      </c>
      <c r="S341" s="142">
        <v>58.96</v>
      </c>
      <c r="T341" s="168"/>
      <c r="U341" s="142">
        <v>1037</v>
      </c>
      <c r="V341" s="142">
        <v>958</v>
      </c>
      <c r="W341" s="142">
        <v>4.46</v>
      </c>
      <c r="X341" s="168"/>
    </row>
    <row r="342" spans="1:24" ht="16.5" x14ac:dyDescent="0.3">
      <c r="A342" s="168" t="s">
        <v>613</v>
      </c>
      <c r="B342" s="142">
        <v>340</v>
      </c>
      <c r="C342" s="168" t="s">
        <v>29</v>
      </c>
      <c r="D342" s="168" t="s">
        <v>30</v>
      </c>
      <c r="E342" s="142">
        <v>2.46</v>
      </c>
      <c r="F342" s="142">
        <v>0</v>
      </c>
      <c r="G342" s="143">
        <v>1595600</v>
      </c>
      <c r="H342" s="143">
        <v>3925</v>
      </c>
      <c r="I342" s="143">
        <v>5572</v>
      </c>
      <c r="J342" s="142">
        <v>7.01</v>
      </c>
      <c r="K342" s="168" t="s">
        <v>245</v>
      </c>
      <c r="M342" s="168"/>
      <c r="N342" s="142">
        <v>0.35</v>
      </c>
      <c r="O342" s="142">
        <v>7.68</v>
      </c>
      <c r="P342" s="142">
        <v>14.94</v>
      </c>
      <c r="Q342" s="142">
        <v>8.5299999999999994</v>
      </c>
      <c r="R342" s="168"/>
      <c r="S342" s="142">
        <v>68.209999999999994</v>
      </c>
      <c r="T342" s="168"/>
      <c r="U342" s="142">
        <v>247</v>
      </c>
      <c r="V342" s="142">
        <v>331</v>
      </c>
      <c r="W342" s="142">
        <v>-0.03</v>
      </c>
      <c r="X342" s="168"/>
    </row>
    <row r="343" spans="1:24" ht="16.5" x14ac:dyDescent="0.3">
      <c r="A343" s="168" t="s">
        <v>614</v>
      </c>
      <c r="B343" s="142">
        <v>341</v>
      </c>
      <c r="C343" s="168" t="s">
        <v>29</v>
      </c>
      <c r="D343" s="168" t="s">
        <v>30</v>
      </c>
      <c r="E343" s="142">
        <v>6.15</v>
      </c>
      <c r="F343" s="142">
        <v>-0.81</v>
      </c>
      <c r="G343" s="143">
        <v>607900</v>
      </c>
      <c r="H343" s="143">
        <v>3715</v>
      </c>
      <c r="I343" s="143">
        <v>4428</v>
      </c>
      <c r="J343" s="142">
        <v>9.4700000000000006</v>
      </c>
      <c r="K343" s="168" t="s">
        <v>815</v>
      </c>
      <c r="M343" s="168" t="s">
        <v>85</v>
      </c>
      <c r="N343" s="142">
        <v>0.65</v>
      </c>
      <c r="O343" s="142">
        <v>23.45</v>
      </c>
      <c r="P343" s="142">
        <v>30.14</v>
      </c>
      <c r="Q343" s="142">
        <v>22.21</v>
      </c>
      <c r="R343" s="168" t="s">
        <v>162</v>
      </c>
      <c r="S343" s="142">
        <v>49.62</v>
      </c>
      <c r="T343" s="168"/>
      <c r="U343" s="142">
        <v>134</v>
      </c>
      <c r="V343" s="142">
        <v>118</v>
      </c>
      <c r="W343" s="142">
        <v>1.23</v>
      </c>
      <c r="X343" s="168"/>
    </row>
    <row r="344" spans="1:24" ht="16.5" x14ac:dyDescent="0.3">
      <c r="A344" s="168" t="s">
        <v>615</v>
      </c>
      <c r="B344" s="142">
        <v>342</v>
      </c>
      <c r="C344" s="168" t="s">
        <v>29</v>
      </c>
      <c r="D344" s="168" t="s">
        <v>30</v>
      </c>
      <c r="E344" s="142">
        <v>5</v>
      </c>
      <c r="F344" s="142">
        <v>0.4</v>
      </c>
      <c r="G344" s="143">
        <v>1869100</v>
      </c>
      <c r="H344" s="143">
        <v>9351</v>
      </c>
      <c r="I344" s="143">
        <v>7378</v>
      </c>
      <c r="J344" s="142">
        <v>14.16</v>
      </c>
      <c r="K344" s="168" t="s">
        <v>96</v>
      </c>
      <c r="M344" s="168" t="s">
        <v>85</v>
      </c>
      <c r="N344" s="142">
        <v>0.35</v>
      </c>
      <c r="O344" s="142">
        <v>3.48</v>
      </c>
      <c r="P344" s="142">
        <v>4.4800000000000004</v>
      </c>
      <c r="Q344" s="142">
        <v>6.79</v>
      </c>
      <c r="R344" s="168" t="s">
        <v>3538</v>
      </c>
      <c r="S344" s="142">
        <v>92.08</v>
      </c>
      <c r="T344" s="168"/>
      <c r="U344" s="142">
        <v>655</v>
      </c>
      <c r="V344" s="142">
        <v>662</v>
      </c>
      <c r="W344" s="142">
        <v>-1.4</v>
      </c>
      <c r="X344" s="168"/>
    </row>
    <row r="345" spans="1:24" ht="16.5" x14ac:dyDescent="0.3">
      <c r="A345" s="168" t="s">
        <v>616</v>
      </c>
      <c r="B345" s="142">
        <v>343</v>
      </c>
      <c r="C345" s="168" t="s">
        <v>46</v>
      </c>
      <c r="D345" s="168" t="s">
        <v>30</v>
      </c>
      <c r="E345" s="142">
        <v>29.75</v>
      </c>
      <c r="F345" s="142">
        <v>0</v>
      </c>
      <c r="G345" s="143">
        <v>6800</v>
      </c>
      <c r="H345" s="143">
        <v>196</v>
      </c>
      <c r="I345" s="143">
        <v>4959</v>
      </c>
      <c r="K345" s="168" t="s">
        <v>25</v>
      </c>
      <c r="M345" s="168"/>
      <c r="N345" s="142">
        <v>0</v>
      </c>
      <c r="O345" s="142">
        <v>-2.46</v>
      </c>
      <c r="P345" s="142">
        <v>-8.4700000000000006</v>
      </c>
      <c r="Q345" s="142">
        <v>-81.58</v>
      </c>
      <c r="R345" s="168"/>
      <c r="S345" s="142">
        <v>12.16</v>
      </c>
      <c r="T345" s="168"/>
      <c r="X345" s="168"/>
    </row>
    <row r="346" spans="1:24" ht="16.5" x14ac:dyDescent="0.3">
      <c r="A346" s="168" t="s">
        <v>617</v>
      </c>
      <c r="B346" s="142">
        <v>344</v>
      </c>
      <c r="C346" s="168" t="s">
        <v>46</v>
      </c>
      <c r="D346" s="168" t="s">
        <v>30</v>
      </c>
      <c r="E346" s="142">
        <v>6.2</v>
      </c>
      <c r="F346" s="142">
        <v>0.81</v>
      </c>
      <c r="G346" s="143">
        <v>497600</v>
      </c>
      <c r="H346" s="143">
        <v>3080</v>
      </c>
      <c r="I346" s="143">
        <v>5084</v>
      </c>
      <c r="J346" s="142">
        <v>9.26</v>
      </c>
      <c r="K346" s="168" t="s">
        <v>523</v>
      </c>
      <c r="M346" s="168" t="s">
        <v>394</v>
      </c>
      <c r="N346" s="142">
        <v>0.67</v>
      </c>
      <c r="O346" s="142">
        <v>11.85</v>
      </c>
      <c r="P346" s="142">
        <v>13.85</v>
      </c>
      <c r="Q346" s="142">
        <v>6.69</v>
      </c>
      <c r="R346" s="168" t="s">
        <v>3491</v>
      </c>
      <c r="S346" s="142">
        <v>23.94</v>
      </c>
      <c r="T346" s="168"/>
      <c r="U346" s="142">
        <v>308</v>
      </c>
      <c r="V346" s="142">
        <v>243</v>
      </c>
      <c r="W346" s="142">
        <v>0.75</v>
      </c>
      <c r="X346" s="168"/>
    </row>
    <row r="347" spans="1:24" ht="16.5" x14ac:dyDescent="0.3">
      <c r="A347" s="168" t="s">
        <v>619</v>
      </c>
      <c r="B347" s="142">
        <v>345</v>
      </c>
      <c r="C347" s="168" t="s">
        <v>29</v>
      </c>
      <c r="D347" s="168" t="s">
        <v>30</v>
      </c>
      <c r="E347" s="142">
        <v>51.75</v>
      </c>
      <c r="F347" s="142">
        <v>-0.48</v>
      </c>
      <c r="G347" s="143">
        <v>268200</v>
      </c>
      <c r="H347" s="143">
        <v>13847</v>
      </c>
      <c r="I347" s="143">
        <v>47655</v>
      </c>
      <c r="J347" s="142">
        <v>586.16</v>
      </c>
      <c r="K347" s="168" t="s">
        <v>840</v>
      </c>
      <c r="M347" s="168" t="s">
        <v>25</v>
      </c>
      <c r="N347" s="142">
        <v>0.09</v>
      </c>
      <c r="O347" s="142">
        <v>0.28999999999999998</v>
      </c>
      <c r="P347" s="142">
        <v>0.63</v>
      </c>
      <c r="Q347" s="142">
        <v>-3.65</v>
      </c>
      <c r="R347" s="168" t="s">
        <v>229</v>
      </c>
      <c r="S347" s="142">
        <v>45.12</v>
      </c>
      <c r="T347" s="168"/>
      <c r="U347" s="142">
        <v>1111</v>
      </c>
      <c r="V347" s="142">
        <v>1144</v>
      </c>
      <c r="W347" s="142">
        <v>65.290000000000006</v>
      </c>
      <c r="X347" s="168"/>
    </row>
    <row r="348" spans="1:24" ht="16.5" x14ac:dyDescent="0.3">
      <c r="A348" s="168" t="s">
        <v>620</v>
      </c>
      <c r="B348" s="142">
        <v>346</v>
      </c>
      <c r="C348" s="168" t="s">
        <v>29</v>
      </c>
      <c r="D348" s="168" t="s">
        <v>30</v>
      </c>
      <c r="E348" s="142">
        <v>334</v>
      </c>
      <c r="F348" s="142">
        <v>6.03</v>
      </c>
      <c r="G348" s="143">
        <v>9800</v>
      </c>
      <c r="H348" s="143">
        <v>3235</v>
      </c>
      <c r="I348" s="143">
        <v>5344</v>
      </c>
      <c r="J348" s="142">
        <v>18.09</v>
      </c>
      <c r="K348" s="168" t="s">
        <v>3452</v>
      </c>
      <c r="M348" s="168" t="s">
        <v>192</v>
      </c>
      <c r="N348" s="142">
        <v>18.46</v>
      </c>
      <c r="O348" s="142">
        <v>2.89</v>
      </c>
      <c r="P348" s="142">
        <v>19.23</v>
      </c>
      <c r="Q348" s="142">
        <v>1.46</v>
      </c>
      <c r="R348" s="168" t="s">
        <v>610</v>
      </c>
      <c r="S348" s="142">
        <v>39.86</v>
      </c>
      <c r="T348" s="168"/>
      <c r="U348" s="142">
        <v>374</v>
      </c>
      <c r="V348" s="142">
        <v>746</v>
      </c>
      <c r="W348" s="142">
        <v>-2.11</v>
      </c>
      <c r="X348" s="168"/>
    </row>
    <row r="349" spans="1:24" ht="16.5" x14ac:dyDescent="0.3">
      <c r="A349" s="168" t="s">
        <v>622</v>
      </c>
      <c r="B349" s="142">
        <v>347</v>
      </c>
      <c r="C349" s="168" t="s">
        <v>29</v>
      </c>
      <c r="D349" s="168" t="s">
        <v>30</v>
      </c>
      <c r="E349" s="142">
        <v>0.96</v>
      </c>
      <c r="F349" s="142">
        <v>0</v>
      </c>
      <c r="G349" s="143">
        <v>136302300</v>
      </c>
      <c r="H349" s="143">
        <v>131497</v>
      </c>
      <c r="I349" s="143">
        <v>7793</v>
      </c>
      <c r="K349" s="168" t="s">
        <v>178</v>
      </c>
      <c r="M349" s="168"/>
      <c r="N349" s="142">
        <v>0</v>
      </c>
      <c r="O349" s="142">
        <v>-6.85</v>
      </c>
      <c r="P349" s="142">
        <v>-14.73</v>
      </c>
      <c r="Q349" s="142">
        <v>16.12</v>
      </c>
      <c r="R349" s="168"/>
      <c r="S349" s="142">
        <v>34.44</v>
      </c>
      <c r="T349" s="168"/>
      <c r="X349" s="168"/>
    </row>
    <row r="350" spans="1:24" ht="16.5" x14ac:dyDescent="0.3">
      <c r="A350" s="168" t="s">
        <v>623</v>
      </c>
      <c r="B350" s="142">
        <v>348</v>
      </c>
      <c r="C350" s="168" t="s">
        <v>29</v>
      </c>
      <c r="D350" s="168" t="s">
        <v>30</v>
      </c>
      <c r="E350" s="142">
        <v>19.7</v>
      </c>
      <c r="F350" s="142">
        <v>1.03</v>
      </c>
      <c r="G350" s="143">
        <v>1812100</v>
      </c>
      <c r="H350" s="143">
        <v>35542</v>
      </c>
      <c r="I350" s="143">
        <v>17625</v>
      </c>
      <c r="J350" s="142">
        <v>9.75</v>
      </c>
      <c r="K350" s="168" t="s">
        <v>3444</v>
      </c>
      <c r="M350" s="168" t="s">
        <v>219</v>
      </c>
      <c r="N350" s="142">
        <v>2.02</v>
      </c>
      <c r="O350" s="142">
        <v>13.1</v>
      </c>
      <c r="P350" s="142">
        <v>25.54</v>
      </c>
      <c r="Q350" s="142">
        <v>29.53</v>
      </c>
      <c r="R350" s="168"/>
      <c r="S350" s="142">
        <v>49.49</v>
      </c>
      <c r="T350" s="168"/>
      <c r="U350" s="142">
        <v>166</v>
      </c>
      <c r="V350" s="142">
        <v>220</v>
      </c>
      <c r="W350" s="142">
        <v>62.9</v>
      </c>
      <c r="X350" s="168"/>
    </row>
    <row r="351" spans="1:24" ht="16.5" x14ac:dyDescent="0.3">
      <c r="A351" s="168" t="s">
        <v>624</v>
      </c>
      <c r="B351" s="142">
        <v>349</v>
      </c>
      <c r="C351" s="168" t="s">
        <v>46</v>
      </c>
      <c r="D351" s="168" t="s">
        <v>30</v>
      </c>
      <c r="E351" s="142">
        <v>38.25</v>
      </c>
      <c r="F351" s="142">
        <v>-2.5499999999999998</v>
      </c>
      <c r="G351" s="143">
        <v>24211300</v>
      </c>
      <c r="H351" s="143">
        <v>938313</v>
      </c>
      <c r="I351" s="143">
        <v>404697</v>
      </c>
      <c r="J351" s="142">
        <v>60.2</v>
      </c>
      <c r="K351" s="168" t="s">
        <v>3539</v>
      </c>
      <c r="M351" s="168" t="s">
        <v>101</v>
      </c>
      <c r="N351" s="142">
        <v>0.64</v>
      </c>
      <c r="O351" s="142">
        <v>13.34</v>
      </c>
      <c r="P351" s="142">
        <v>31.73</v>
      </c>
      <c r="Q351" s="144">
        <v>2.75</v>
      </c>
      <c r="R351" s="168" t="s">
        <v>105</v>
      </c>
      <c r="S351" s="142">
        <v>13.53</v>
      </c>
      <c r="T351" s="168"/>
      <c r="U351" s="142">
        <v>541</v>
      </c>
      <c r="V351" s="142">
        <v>623</v>
      </c>
      <c r="W351" s="142">
        <v>15</v>
      </c>
      <c r="X351" s="168"/>
    </row>
    <row r="352" spans="1:24" ht="16.5" x14ac:dyDescent="0.3">
      <c r="A352" s="168" t="s">
        <v>625</v>
      </c>
      <c r="B352" s="142">
        <v>350</v>
      </c>
      <c r="C352" s="168" t="s">
        <v>29</v>
      </c>
      <c r="D352" s="168" t="s">
        <v>30</v>
      </c>
      <c r="E352" s="142">
        <v>6.4</v>
      </c>
      <c r="F352" s="142">
        <v>-0.78</v>
      </c>
      <c r="G352" s="143">
        <v>36800</v>
      </c>
      <c r="H352" s="143">
        <v>238</v>
      </c>
      <c r="I352" s="143">
        <v>1766</v>
      </c>
      <c r="K352" s="168" t="s">
        <v>603</v>
      </c>
      <c r="M352" s="168"/>
      <c r="N352" s="142">
        <v>0</v>
      </c>
      <c r="O352" s="142">
        <v>-4.54</v>
      </c>
      <c r="P352" s="142">
        <v>-25.98</v>
      </c>
      <c r="Q352" s="142">
        <v>-3.02</v>
      </c>
      <c r="R352" s="168"/>
      <c r="S352" s="142">
        <v>49.05</v>
      </c>
      <c r="T352" s="168"/>
      <c r="X352" s="168"/>
    </row>
    <row r="353" spans="1:24" ht="16.5" x14ac:dyDescent="0.3">
      <c r="A353" s="168" t="s">
        <v>626</v>
      </c>
      <c r="B353" s="142">
        <v>351</v>
      </c>
      <c r="C353" s="168" t="s">
        <v>46</v>
      </c>
      <c r="D353" s="168" t="s">
        <v>30</v>
      </c>
      <c r="E353" s="142">
        <v>20.2</v>
      </c>
      <c r="F353" s="142">
        <v>0</v>
      </c>
      <c r="G353" s="143">
        <v>100</v>
      </c>
      <c r="H353" s="143">
        <v>2</v>
      </c>
      <c r="I353" s="143">
        <v>543</v>
      </c>
      <c r="K353" s="168" t="s">
        <v>428</v>
      </c>
      <c r="L353" s="142">
        <v>0.93</v>
      </c>
      <c r="M353" s="168"/>
      <c r="N353" s="142">
        <v>0</v>
      </c>
      <c r="O353" s="142">
        <v>-4.8</v>
      </c>
      <c r="P353" s="142">
        <v>-10.119999999999999</v>
      </c>
      <c r="Q353" s="142">
        <v>-162.05000000000001</v>
      </c>
      <c r="R353" s="168"/>
      <c r="S353" s="142">
        <v>38.729999999999997</v>
      </c>
      <c r="T353" s="168"/>
      <c r="X353" s="168"/>
    </row>
    <row r="354" spans="1:24" ht="16.5" x14ac:dyDescent="0.3">
      <c r="A354" s="168" t="s">
        <v>628</v>
      </c>
      <c r="B354" s="142">
        <v>352</v>
      </c>
      <c r="C354" s="168" t="s">
        <v>29</v>
      </c>
      <c r="D354" s="168" t="s">
        <v>30</v>
      </c>
      <c r="E354" s="142">
        <v>1.91</v>
      </c>
      <c r="F354" s="142">
        <v>1.6</v>
      </c>
      <c r="G354" s="143">
        <v>781100</v>
      </c>
      <c r="H354" s="143">
        <v>1540</v>
      </c>
      <c r="I354" s="143">
        <v>1493</v>
      </c>
      <c r="K354" s="168" t="s">
        <v>63</v>
      </c>
      <c r="M354" s="168"/>
      <c r="N354" s="142">
        <v>0</v>
      </c>
      <c r="O354" s="142">
        <v>-2.83</v>
      </c>
      <c r="P354" s="142">
        <v>-3.88</v>
      </c>
      <c r="Q354" s="142">
        <v>-9.19</v>
      </c>
      <c r="R354" s="168"/>
      <c r="S354" s="142">
        <v>12.27</v>
      </c>
      <c r="T354" s="168"/>
      <c r="X354" s="168"/>
    </row>
    <row r="355" spans="1:24" ht="16.5" x14ac:dyDescent="0.3">
      <c r="A355" s="168" t="s">
        <v>629</v>
      </c>
      <c r="B355" s="142">
        <v>353</v>
      </c>
      <c r="C355" s="168" t="s">
        <v>29</v>
      </c>
      <c r="D355" s="168" t="s">
        <v>30</v>
      </c>
      <c r="E355" s="142">
        <v>9.5</v>
      </c>
      <c r="F355" s="142">
        <v>1.06</v>
      </c>
      <c r="G355" s="143">
        <v>117100</v>
      </c>
      <c r="H355" s="143">
        <v>1103</v>
      </c>
      <c r="I355" s="143">
        <v>1761</v>
      </c>
      <c r="J355" s="142">
        <v>7.9</v>
      </c>
      <c r="K355" s="168" t="s">
        <v>248</v>
      </c>
      <c r="M355" s="168" t="s">
        <v>32</v>
      </c>
      <c r="N355" s="142">
        <v>1.2</v>
      </c>
      <c r="O355" s="142">
        <v>13.5</v>
      </c>
      <c r="P355" s="142">
        <v>15.57</v>
      </c>
      <c r="Q355" s="142">
        <v>29.97</v>
      </c>
      <c r="R355" s="168" t="s">
        <v>178</v>
      </c>
      <c r="S355" s="142">
        <v>33.619999999999997</v>
      </c>
      <c r="T355" s="168"/>
      <c r="U355" s="142">
        <v>242</v>
      </c>
      <c r="V355" s="142">
        <v>175</v>
      </c>
      <c r="W355" s="142">
        <v>-0.05</v>
      </c>
      <c r="X355" s="168"/>
    </row>
    <row r="356" spans="1:24" ht="16.5" x14ac:dyDescent="0.3">
      <c r="A356" s="168" t="s">
        <v>632</v>
      </c>
      <c r="B356" s="142">
        <v>354</v>
      </c>
      <c r="C356" s="168" t="s">
        <v>29</v>
      </c>
      <c r="D356" s="168" t="s">
        <v>47</v>
      </c>
      <c r="E356" s="142">
        <v>0.01</v>
      </c>
      <c r="F356" s="142">
        <v>0</v>
      </c>
      <c r="G356" s="143">
        <v>0</v>
      </c>
      <c r="H356" s="143">
        <v>0</v>
      </c>
      <c r="I356" s="143">
        <v>857</v>
      </c>
      <c r="K356" s="168" t="s">
        <v>25</v>
      </c>
      <c r="L356" s="142">
        <v>0.44</v>
      </c>
      <c r="M356" s="168"/>
      <c r="N356" s="142">
        <v>0</v>
      </c>
      <c r="O356" s="142">
        <v>-2.21</v>
      </c>
      <c r="P356" s="142">
        <v>-4.59</v>
      </c>
      <c r="Q356" s="142">
        <v>-4.7</v>
      </c>
      <c r="R356" s="168"/>
      <c r="S356" s="142">
        <v>42.47</v>
      </c>
      <c r="T356" s="168"/>
      <c r="X356" s="168"/>
    </row>
    <row r="357" spans="1:24" ht="16.5" x14ac:dyDescent="0.3">
      <c r="A357" s="168" t="s">
        <v>633</v>
      </c>
      <c r="B357" s="142">
        <v>355</v>
      </c>
      <c r="C357" s="168" t="s">
        <v>29</v>
      </c>
      <c r="D357" s="168" t="s">
        <v>30</v>
      </c>
      <c r="E357" s="142">
        <v>5.35</v>
      </c>
      <c r="F357" s="142">
        <v>0.94</v>
      </c>
      <c r="G357" s="143">
        <v>252400</v>
      </c>
      <c r="H357" s="143">
        <v>1339</v>
      </c>
      <c r="I357" s="143">
        <v>1027</v>
      </c>
      <c r="J357" s="142">
        <v>25.17</v>
      </c>
      <c r="K357" s="168" t="s">
        <v>192</v>
      </c>
      <c r="L357" s="142">
        <v>1.43</v>
      </c>
      <c r="M357" s="168"/>
      <c r="N357" s="142">
        <v>0.21</v>
      </c>
      <c r="O357" s="142">
        <v>4.53</v>
      </c>
      <c r="P357" s="142">
        <v>7.47</v>
      </c>
      <c r="Q357" s="142">
        <v>2.2999999999999998</v>
      </c>
      <c r="R357" s="168" t="s">
        <v>3540</v>
      </c>
      <c r="S357" s="142">
        <v>55.52</v>
      </c>
      <c r="T357" s="168"/>
      <c r="U357" s="142">
        <v>721</v>
      </c>
      <c r="V357" s="142">
        <v>777</v>
      </c>
      <c r="W357" s="142">
        <v>0.56000000000000005</v>
      </c>
      <c r="X357" s="168"/>
    </row>
    <row r="358" spans="1:24" ht="16.5" x14ac:dyDescent="0.3">
      <c r="A358" s="168" t="s">
        <v>634</v>
      </c>
      <c r="B358" s="142">
        <v>356</v>
      </c>
      <c r="C358" s="168" t="s">
        <v>29</v>
      </c>
      <c r="D358" s="168" t="s">
        <v>30</v>
      </c>
      <c r="E358" s="142">
        <v>13</v>
      </c>
      <c r="F358" s="142">
        <v>-1.52</v>
      </c>
      <c r="G358" s="143">
        <v>1312000</v>
      </c>
      <c r="H358" s="143">
        <v>17203</v>
      </c>
      <c r="I358" s="143">
        <v>22905</v>
      </c>
      <c r="K358" s="168" t="s">
        <v>461</v>
      </c>
      <c r="M358" s="168"/>
      <c r="N358" s="142">
        <v>0</v>
      </c>
      <c r="R358" s="168"/>
      <c r="S358" s="142">
        <v>46.34</v>
      </c>
      <c r="T358" s="168"/>
      <c r="X358" s="168"/>
    </row>
    <row r="359" spans="1:24" ht="16.5" x14ac:dyDescent="0.3">
      <c r="A359" s="168" t="s">
        <v>636</v>
      </c>
      <c r="B359" s="142">
        <v>357</v>
      </c>
      <c r="C359" s="168" t="s">
        <v>46</v>
      </c>
      <c r="D359" s="168" t="s">
        <v>30</v>
      </c>
      <c r="E359" s="142">
        <v>12.2</v>
      </c>
      <c r="F359" s="142">
        <v>1.67</v>
      </c>
      <c r="G359" s="143">
        <v>3581</v>
      </c>
      <c r="H359" s="143">
        <v>4374</v>
      </c>
      <c r="I359" s="143">
        <v>6964</v>
      </c>
      <c r="J359" s="142">
        <v>8.64</v>
      </c>
      <c r="K359" s="168" t="s">
        <v>375</v>
      </c>
      <c r="L359" s="142">
        <v>3.15</v>
      </c>
      <c r="M359" s="168" t="s">
        <v>333</v>
      </c>
      <c r="N359" s="142">
        <v>1.41</v>
      </c>
      <c r="R359" s="168" t="s">
        <v>762</v>
      </c>
      <c r="T359" s="168"/>
      <c r="W359" s="142">
        <v>-1.94</v>
      </c>
      <c r="X359" s="168"/>
    </row>
    <row r="360" spans="1:24" ht="16.5" x14ac:dyDescent="0.3">
      <c r="A360" s="168" t="s">
        <v>637</v>
      </c>
      <c r="B360" s="142">
        <v>358</v>
      </c>
      <c r="C360" s="168" t="s">
        <v>29</v>
      </c>
      <c r="D360" s="168" t="s">
        <v>30</v>
      </c>
      <c r="E360" s="142">
        <v>9</v>
      </c>
      <c r="F360" s="142">
        <v>-0.55000000000000004</v>
      </c>
      <c r="G360" s="143">
        <v>505800</v>
      </c>
      <c r="H360" s="143">
        <v>4551</v>
      </c>
      <c r="I360" s="143">
        <v>7200</v>
      </c>
      <c r="J360" s="142">
        <v>19.77</v>
      </c>
      <c r="K360" s="168" t="s">
        <v>621</v>
      </c>
      <c r="M360" s="168" t="s">
        <v>32</v>
      </c>
      <c r="N360" s="142">
        <v>0.46</v>
      </c>
      <c r="O360" s="142">
        <v>8.3800000000000008</v>
      </c>
      <c r="P360" s="142">
        <v>9.8699999999999992</v>
      </c>
      <c r="Q360" s="142">
        <v>5.3</v>
      </c>
      <c r="R360" s="168" t="s">
        <v>3406</v>
      </c>
      <c r="S360" s="142">
        <v>42.86</v>
      </c>
      <c r="T360" s="168"/>
      <c r="U360" s="143">
        <v>588</v>
      </c>
      <c r="V360" s="142">
        <v>530</v>
      </c>
      <c r="W360" s="142">
        <v>-1.25</v>
      </c>
      <c r="X360" s="168"/>
    </row>
    <row r="361" spans="1:24" ht="16.5" x14ac:dyDescent="0.3">
      <c r="A361" s="168" t="s">
        <v>639</v>
      </c>
      <c r="B361" s="142">
        <v>359</v>
      </c>
      <c r="C361" s="168" t="s">
        <v>46</v>
      </c>
      <c r="D361" s="168" t="s">
        <v>30</v>
      </c>
      <c r="E361" s="142">
        <v>6.35</v>
      </c>
      <c r="F361" s="142">
        <v>-0.78</v>
      </c>
      <c r="G361" s="143">
        <v>80700</v>
      </c>
      <c r="H361" s="143">
        <v>514</v>
      </c>
      <c r="I361" s="143">
        <v>4363</v>
      </c>
      <c r="K361" s="168" t="s">
        <v>403</v>
      </c>
      <c r="M361" s="168"/>
      <c r="N361" s="142">
        <v>0</v>
      </c>
      <c r="O361" s="142">
        <v>-12.76</v>
      </c>
      <c r="P361" s="142">
        <v>-21.73</v>
      </c>
      <c r="Q361" s="142">
        <v>8.7200000000000006</v>
      </c>
      <c r="R361" s="168"/>
      <c r="S361" s="142">
        <v>22.71</v>
      </c>
      <c r="T361" s="168"/>
      <c r="X361" s="168"/>
    </row>
    <row r="362" spans="1:24" ht="16.5" x14ac:dyDescent="0.3">
      <c r="A362" s="168" t="s">
        <v>640</v>
      </c>
      <c r="B362" s="142">
        <v>360</v>
      </c>
      <c r="C362" s="168" t="s">
        <v>29</v>
      </c>
      <c r="D362" s="168" t="s">
        <v>30</v>
      </c>
      <c r="E362" s="142">
        <v>14.5</v>
      </c>
      <c r="F362" s="142">
        <v>-0.68</v>
      </c>
      <c r="G362" s="143">
        <v>2244600</v>
      </c>
      <c r="H362" s="143">
        <v>32650</v>
      </c>
      <c r="I362" s="143">
        <v>6917</v>
      </c>
      <c r="J362" s="142">
        <v>5.37</v>
      </c>
      <c r="K362" s="168" t="s">
        <v>90</v>
      </c>
      <c r="M362" s="168" t="s">
        <v>655</v>
      </c>
      <c r="N362" s="142">
        <v>2.7</v>
      </c>
      <c r="O362" s="142">
        <v>25.44</v>
      </c>
      <c r="P362" s="142">
        <v>31.95</v>
      </c>
      <c r="Q362" s="142">
        <v>21.77</v>
      </c>
      <c r="R362" s="168" t="s">
        <v>3541</v>
      </c>
      <c r="S362" s="142">
        <v>87.47</v>
      </c>
      <c r="T362" s="168"/>
      <c r="U362" s="142">
        <v>61</v>
      </c>
      <c r="V362" s="142">
        <v>45</v>
      </c>
      <c r="W362" s="142">
        <v>0.31</v>
      </c>
      <c r="X362" s="168"/>
    </row>
    <row r="363" spans="1:24" ht="16.5" x14ac:dyDescent="0.3">
      <c r="A363" s="168" t="s">
        <v>641</v>
      </c>
      <c r="B363" s="142">
        <v>361</v>
      </c>
      <c r="C363" s="168" t="s">
        <v>46</v>
      </c>
      <c r="D363" s="168" t="s">
        <v>30</v>
      </c>
      <c r="E363" s="142">
        <v>6.6</v>
      </c>
      <c r="F363" s="142">
        <v>-0.75</v>
      </c>
      <c r="G363" s="143">
        <v>1894400</v>
      </c>
      <c r="H363" s="143">
        <v>12518</v>
      </c>
      <c r="I363" s="143">
        <v>3139</v>
      </c>
      <c r="J363" s="142">
        <v>8.2100000000000009</v>
      </c>
      <c r="K363" s="168" t="s">
        <v>384</v>
      </c>
      <c r="M363" s="168"/>
      <c r="N363" s="142">
        <v>0.8</v>
      </c>
      <c r="O363" s="142">
        <v>9.4499999999999993</v>
      </c>
      <c r="P363" s="142">
        <v>12.13</v>
      </c>
      <c r="Q363" s="142">
        <v>235.15</v>
      </c>
      <c r="R363" s="168"/>
      <c r="S363" s="142">
        <v>76.69</v>
      </c>
      <c r="T363" s="168"/>
      <c r="U363" s="142">
        <v>321</v>
      </c>
      <c r="V363" s="142">
        <v>282</v>
      </c>
      <c r="W363" s="142">
        <v>0.16</v>
      </c>
      <c r="X363" s="168"/>
    </row>
    <row r="364" spans="1:24" ht="16.5" x14ac:dyDescent="0.3">
      <c r="A364" s="168" t="s">
        <v>642</v>
      </c>
      <c r="B364" s="142">
        <v>362</v>
      </c>
      <c r="C364" s="168" t="s">
        <v>29</v>
      </c>
      <c r="D364" s="168" t="s">
        <v>30</v>
      </c>
      <c r="E364" s="142">
        <v>48.75</v>
      </c>
      <c r="F364" s="142">
        <v>0.52</v>
      </c>
      <c r="G364" s="143">
        <v>2718800</v>
      </c>
      <c r="H364" s="143">
        <v>131419</v>
      </c>
      <c r="I364" s="143">
        <v>42504</v>
      </c>
      <c r="J364" s="142">
        <v>22.64</v>
      </c>
      <c r="K364" s="168" t="s">
        <v>3542</v>
      </c>
      <c r="M364" s="168" t="s">
        <v>643</v>
      </c>
      <c r="N364" s="142">
        <v>2.15</v>
      </c>
      <c r="O364" s="142">
        <v>18.850000000000001</v>
      </c>
      <c r="P364" s="142">
        <v>26.63</v>
      </c>
      <c r="Q364" s="142">
        <v>13.27</v>
      </c>
      <c r="R364" s="168" t="s">
        <v>128</v>
      </c>
      <c r="S364" s="142">
        <v>38.93</v>
      </c>
      <c r="T364" s="168"/>
      <c r="U364" s="142">
        <v>374</v>
      </c>
      <c r="V364" s="142">
        <v>365</v>
      </c>
      <c r="W364" s="142">
        <v>1.59</v>
      </c>
      <c r="X364" s="168"/>
    </row>
    <row r="365" spans="1:24" ht="16.5" x14ac:dyDescent="0.3">
      <c r="A365" s="168" t="s">
        <v>644</v>
      </c>
      <c r="B365" s="142">
        <v>363</v>
      </c>
      <c r="C365" s="168" t="s">
        <v>35</v>
      </c>
      <c r="D365" s="168" t="s">
        <v>30</v>
      </c>
      <c r="E365" s="142">
        <v>1.92</v>
      </c>
      <c r="F365" s="142">
        <v>0.52</v>
      </c>
      <c r="G365" s="143">
        <v>4874200</v>
      </c>
      <c r="H365" s="143">
        <v>9346</v>
      </c>
      <c r="I365" s="143">
        <v>1409</v>
      </c>
      <c r="J365" s="142">
        <v>46.34</v>
      </c>
      <c r="K365" s="168" t="s">
        <v>425</v>
      </c>
      <c r="M365" s="168"/>
      <c r="N365" s="142">
        <v>0.04</v>
      </c>
      <c r="O365" s="142">
        <v>3.84</v>
      </c>
      <c r="P365" s="142">
        <v>3.55</v>
      </c>
      <c r="Q365" s="142">
        <v>4.76</v>
      </c>
      <c r="R365" s="168"/>
      <c r="S365" s="142">
        <v>41.3</v>
      </c>
      <c r="T365" s="168"/>
      <c r="U365" s="142">
        <v>965</v>
      </c>
      <c r="V365" s="142">
        <v>935</v>
      </c>
      <c r="X365" s="168"/>
    </row>
    <row r="366" spans="1:24" ht="16.5" x14ac:dyDescent="0.3">
      <c r="A366" s="168" t="s">
        <v>645</v>
      </c>
      <c r="B366" s="142">
        <v>364</v>
      </c>
      <c r="C366" s="168" t="s">
        <v>29</v>
      </c>
      <c r="D366" s="168" t="s">
        <v>30</v>
      </c>
      <c r="E366" s="142">
        <v>0.56999999999999995</v>
      </c>
      <c r="F366" s="142">
        <v>-1.72</v>
      </c>
      <c r="G366" s="143">
        <v>17569000</v>
      </c>
      <c r="H366" s="143">
        <v>10070</v>
      </c>
      <c r="I366" s="143">
        <v>941</v>
      </c>
      <c r="K366" s="168" t="s">
        <v>144</v>
      </c>
      <c r="M366" s="168"/>
      <c r="N366" s="142">
        <v>0</v>
      </c>
      <c r="O366" s="142">
        <v>-1.31</v>
      </c>
      <c r="P366" s="142">
        <v>-5.67</v>
      </c>
      <c r="Q366" s="142">
        <v>-1192.44</v>
      </c>
      <c r="R366" s="168"/>
      <c r="S366" s="142">
        <v>63.59</v>
      </c>
      <c r="T366" s="168"/>
      <c r="X366" s="168"/>
    </row>
    <row r="367" spans="1:24" ht="16.5" x14ac:dyDescent="0.3">
      <c r="A367" s="168" t="s">
        <v>646</v>
      </c>
      <c r="B367" s="142">
        <v>365</v>
      </c>
      <c r="C367" s="168" t="s">
        <v>29</v>
      </c>
      <c r="D367" s="168" t="s">
        <v>30</v>
      </c>
      <c r="E367" s="142">
        <v>275</v>
      </c>
      <c r="F367" s="142">
        <v>-0.36</v>
      </c>
      <c r="G367" s="143">
        <v>33200</v>
      </c>
      <c r="H367" s="143">
        <v>9136</v>
      </c>
      <c r="I367" s="143">
        <v>5747</v>
      </c>
      <c r="J367" s="142">
        <v>8.9600000000000009</v>
      </c>
      <c r="K367" s="168" t="s">
        <v>87</v>
      </c>
      <c r="M367" s="168" t="s">
        <v>1787</v>
      </c>
      <c r="N367" s="142">
        <v>30.7</v>
      </c>
      <c r="O367" s="142">
        <v>9.32</v>
      </c>
      <c r="P367" s="142">
        <v>11.16</v>
      </c>
      <c r="Q367" s="142">
        <v>3.74</v>
      </c>
      <c r="R367" s="168" t="s">
        <v>3543</v>
      </c>
      <c r="S367" s="142">
        <v>22.01</v>
      </c>
      <c r="T367" s="168"/>
      <c r="U367" s="142">
        <v>356</v>
      </c>
      <c r="V367" s="142">
        <v>300</v>
      </c>
      <c r="W367" s="142">
        <v>-7.0000000000000007E-2</v>
      </c>
      <c r="X367" s="168"/>
    </row>
    <row r="368" spans="1:24" ht="16.5" x14ac:dyDescent="0.3">
      <c r="A368" s="168" t="s">
        <v>648</v>
      </c>
      <c r="B368" s="142">
        <v>366</v>
      </c>
      <c r="C368" s="168" t="s">
        <v>46</v>
      </c>
      <c r="D368" s="168" t="s">
        <v>30</v>
      </c>
      <c r="E368" s="142">
        <v>27</v>
      </c>
      <c r="F368" s="142">
        <v>0</v>
      </c>
      <c r="G368" s="143">
        <v>23400</v>
      </c>
      <c r="H368" s="143">
        <v>632</v>
      </c>
      <c r="I368" s="143">
        <v>3392</v>
      </c>
      <c r="J368" s="142">
        <v>11.35</v>
      </c>
      <c r="K368" s="168" t="s">
        <v>213</v>
      </c>
      <c r="M368" s="168" t="s">
        <v>365</v>
      </c>
      <c r="N368" s="142">
        <v>2.38</v>
      </c>
      <c r="O368" s="142">
        <v>25.3</v>
      </c>
      <c r="P368" s="142">
        <v>26.68</v>
      </c>
      <c r="Q368" s="142">
        <v>21.64</v>
      </c>
      <c r="R368" s="168" t="s">
        <v>3436</v>
      </c>
      <c r="S368" s="142">
        <v>34.119999999999997</v>
      </c>
      <c r="T368" s="168"/>
      <c r="U368" s="142">
        <v>187</v>
      </c>
      <c r="V368" s="142">
        <v>152</v>
      </c>
      <c r="W368" s="142">
        <v>-1.56</v>
      </c>
      <c r="X368" s="168"/>
    </row>
    <row r="369" spans="1:24" ht="16.5" x14ac:dyDescent="0.3">
      <c r="A369" s="168" t="s">
        <v>650</v>
      </c>
      <c r="B369" s="142">
        <v>367</v>
      </c>
      <c r="C369" s="168" t="s">
        <v>29</v>
      </c>
      <c r="D369" s="168" t="s">
        <v>30</v>
      </c>
      <c r="E369" s="142">
        <v>11.2</v>
      </c>
      <c r="F369" s="142">
        <v>-5.88</v>
      </c>
      <c r="G369" s="143">
        <v>13893400</v>
      </c>
      <c r="H369" s="143">
        <v>158885</v>
      </c>
      <c r="I369" s="143">
        <v>4944</v>
      </c>
      <c r="J369" s="142">
        <v>18.149999999999999</v>
      </c>
      <c r="K369" s="168" t="s">
        <v>555</v>
      </c>
      <c r="M369" s="168" t="s">
        <v>101</v>
      </c>
      <c r="N369" s="142">
        <v>0.62</v>
      </c>
      <c r="O369" s="142">
        <v>7.89</v>
      </c>
      <c r="P369" s="142">
        <v>14.73</v>
      </c>
      <c r="Q369" s="142">
        <v>4.4400000000000004</v>
      </c>
      <c r="R369" s="168" t="s">
        <v>588</v>
      </c>
      <c r="S369" s="142">
        <v>44.16</v>
      </c>
      <c r="T369" s="168"/>
      <c r="U369" s="142">
        <v>458</v>
      </c>
      <c r="V369" s="142">
        <v>525</v>
      </c>
      <c r="W369" s="142">
        <v>-0.16</v>
      </c>
      <c r="X369" s="168"/>
    </row>
    <row r="370" spans="1:24" ht="16.5" x14ac:dyDescent="0.3">
      <c r="A370" s="168" t="s">
        <v>651</v>
      </c>
      <c r="B370" s="142">
        <v>368</v>
      </c>
      <c r="C370" s="168" t="s">
        <v>46</v>
      </c>
      <c r="D370" s="168" t="s">
        <v>30</v>
      </c>
      <c r="E370" s="142">
        <v>6.65</v>
      </c>
      <c r="F370" s="142">
        <v>-0.75</v>
      </c>
      <c r="G370" s="143">
        <v>1824900</v>
      </c>
      <c r="H370" s="143">
        <v>12248</v>
      </c>
      <c r="I370" s="143">
        <v>2660</v>
      </c>
      <c r="J370" s="142">
        <v>27.19</v>
      </c>
      <c r="K370" s="168" t="s">
        <v>3544</v>
      </c>
      <c r="M370" s="168" t="s">
        <v>43</v>
      </c>
      <c r="N370" s="142">
        <v>0.24</v>
      </c>
      <c r="O370" s="142">
        <v>19.329999999999998</v>
      </c>
      <c r="P370" s="142">
        <v>20.07</v>
      </c>
      <c r="Q370" s="142">
        <v>12.79</v>
      </c>
      <c r="R370" s="168" t="s">
        <v>375</v>
      </c>
      <c r="S370" s="142">
        <v>24.95</v>
      </c>
      <c r="T370" s="168"/>
      <c r="U370" s="142">
        <v>473</v>
      </c>
      <c r="V370" s="142">
        <v>414</v>
      </c>
      <c r="W370" s="142">
        <v>0.86</v>
      </c>
      <c r="X370" s="168"/>
    </row>
    <row r="371" spans="1:24" ht="16.5" x14ac:dyDescent="0.3">
      <c r="A371" s="168" t="s">
        <v>653</v>
      </c>
      <c r="B371" s="142">
        <v>369</v>
      </c>
      <c r="C371" s="168" t="s">
        <v>35</v>
      </c>
      <c r="D371" s="168" t="s">
        <v>30</v>
      </c>
      <c r="E371" s="142">
        <v>7.55</v>
      </c>
      <c r="F371" s="142">
        <v>0</v>
      </c>
      <c r="G371" s="143">
        <v>1724300</v>
      </c>
      <c r="H371" s="143">
        <v>12998</v>
      </c>
      <c r="I371" s="143">
        <v>7059</v>
      </c>
      <c r="J371" s="142">
        <v>38.74</v>
      </c>
      <c r="K371" s="168" t="s">
        <v>75</v>
      </c>
      <c r="L371" s="142">
        <v>0.51</v>
      </c>
      <c r="M371" s="168" t="s">
        <v>149</v>
      </c>
      <c r="N371" s="142">
        <v>0.19</v>
      </c>
      <c r="O371" s="142">
        <v>8.2200000000000006</v>
      </c>
      <c r="P371" s="142">
        <v>9.86</v>
      </c>
      <c r="Q371" s="142">
        <v>31.41</v>
      </c>
      <c r="R371" s="168" t="s">
        <v>373</v>
      </c>
      <c r="S371" s="142">
        <v>35.909999999999997</v>
      </c>
      <c r="T371" s="168"/>
      <c r="U371" s="142">
        <v>752</v>
      </c>
      <c r="V371" s="142">
        <v>698</v>
      </c>
      <c r="X371" s="168"/>
    </row>
    <row r="372" spans="1:24" ht="16.5" x14ac:dyDescent="0.3">
      <c r="A372" s="168" t="s">
        <v>654</v>
      </c>
      <c r="B372" s="142">
        <v>370</v>
      </c>
      <c r="C372" s="168" t="s">
        <v>29</v>
      </c>
      <c r="D372" s="168" t="s">
        <v>30</v>
      </c>
      <c r="E372" s="142">
        <v>0.56999999999999995</v>
      </c>
      <c r="F372" s="142">
        <v>-3.39</v>
      </c>
      <c r="G372" s="143">
        <v>12571700</v>
      </c>
      <c r="H372" s="143">
        <v>7186</v>
      </c>
      <c r="I372" s="143">
        <v>1427</v>
      </c>
      <c r="K372" s="168" t="s">
        <v>431</v>
      </c>
      <c r="M372" s="168"/>
      <c r="N372" s="142">
        <v>0</v>
      </c>
      <c r="O372" s="142">
        <v>0.99</v>
      </c>
      <c r="P372" s="142">
        <v>-6.49</v>
      </c>
      <c r="Q372" s="142">
        <v>-9.89</v>
      </c>
      <c r="R372" s="168"/>
      <c r="S372" s="142">
        <v>53.8</v>
      </c>
      <c r="T372" s="168"/>
      <c r="X372" s="168"/>
    </row>
    <row r="373" spans="1:24" ht="16.5" x14ac:dyDescent="0.3">
      <c r="A373" s="168" t="s">
        <v>656</v>
      </c>
      <c r="B373" s="142">
        <v>371</v>
      </c>
      <c r="C373" s="168" t="s">
        <v>29</v>
      </c>
      <c r="D373" s="168" t="s">
        <v>30</v>
      </c>
      <c r="E373" s="142">
        <v>1.23</v>
      </c>
      <c r="F373" s="142">
        <v>0</v>
      </c>
      <c r="G373" s="143">
        <v>11980400</v>
      </c>
      <c r="H373" s="143">
        <v>14706</v>
      </c>
      <c r="I373" s="143">
        <v>5695</v>
      </c>
      <c r="J373" s="142">
        <v>60.33</v>
      </c>
      <c r="K373" s="168" t="s">
        <v>630</v>
      </c>
      <c r="M373" s="168"/>
      <c r="N373" s="142">
        <v>0.02</v>
      </c>
      <c r="O373" s="142">
        <v>2.08</v>
      </c>
      <c r="P373" s="142">
        <v>1.57</v>
      </c>
      <c r="Q373" s="142">
        <v>3.56</v>
      </c>
      <c r="R373" s="168" t="s">
        <v>37</v>
      </c>
      <c r="S373" s="142">
        <v>31.1</v>
      </c>
      <c r="T373" s="168"/>
      <c r="U373" s="142">
        <v>1034</v>
      </c>
      <c r="V373" s="142">
        <v>1032</v>
      </c>
      <c r="W373" s="142">
        <v>-0.42</v>
      </c>
      <c r="X373" s="168"/>
    </row>
    <row r="374" spans="1:24" ht="16.5" x14ac:dyDescent="0.3">
      <c r="A374" s="168" t="s">
        <v>657</v>
      </c>
      <c r="B374" s="142">
        <v>372</v>
      </c>
      <c r="C374" s="168" t="s">
        <v>29</v>
      </c>
      <c r="D374" s="168" t="s">
        <v>30</v>
      </c>
      <c r="E374" s="142">
        <v>30</v>
      </c>
      <c r="F374" s="142">
        <v>1.69</v>
      </c>
      <c r="G374" s="143">
        <v>14786000</v>
      </c>
      <c r="H374" s="143">
        <v>437148</v>
      </c>
      <c r="I374" s="143">
        <v>156413</v>
      </c>
      <c r="K374" s="168" t="s">
        <v>3434</v>
      </c>
      <c r="M374" s="168"/>
      <c r="N374" s="142">
        <v>0</v>
      </c>
      <c r="O374" s="142">
        <v>-3.3</v>
      </c>
      <c r="P374" s="142">
        <v>-27.1</v>
      </c>
      <c r="Q374" s="142">
        <v>-25.44</v>
      </c>
      <c r="R374" s="168"/>
      <c r="S374" s="142">
        <v>61.42</v>
      </c>
      <c r="T374" s="168"/>
      <c r="X374" s="168"/>
    </row>
    <row r="375" spans="1:24" ht="16.5" x14ac:dyDescent="0.3">
      <c r="A375" s="168" t="s">
        <v>659</v>
      </c>
      <c r="B375" s="142">
        <v>373</v>
      </c>
      <c r="C375" s="168" t="s">
        <v>46</v>
      </c>
      <c r="D375" s="168" t="s">
        <v>30</v>
      </c>
      <c r="E375" s="142">
        <v>1.1399999999999999</v>
      </c>
      <c r="F375" s="142">
        <v>-0.87</v>
      </c>
      <c r="G375" s="143">
        <v>630700</v>
      </c>
      <c r="H375" s="143">
        <v>726</v>
      </c>
      <c r="I375" s="143">
        <v>855</v>
      </c>
      <c r="J375" s="142">
        <v>61.26</v>
      </c>
      <c r="K375" s="168" t="s">
        <v>50</v>
      </c>
      <c r="M375" s="168" t="s">
        <v>70</v>
      </c>
      <c r="N375" s="142">
        <v>0.02</v>
      </c>
      <c r="R375" s="168" t="s">
        <v>177</v>
      </c>
      <c r="S375" s="142">
        <v>70.540000000000006</v>
      </c>
      <c r="T375" s="168"/>
      <c r="X375" s="168"/>
    </row>
    <row r="376" spans="1:24" ht="16.5" x14ac:dyDescent="0.3">
      <c r="A376" s="168" t="s">
        <v>660</v>
      </c>
      <c r="B376" s="142">
        <v>374</v>
      </c>
      <c r="C376" s="168" t="s">
        <v>29</v>
      </c>
      <c r="D376" s="168" t="s">
        <v>30</v>
      </c>
      <c r="E376" s="142">
        <v>2.08</v>
      </c>
      <c r="F376" s="142">
        <v>1.96</v>
      </c>
      <c r="G376" s="143">
        <v>543000</v>
      </c>
      <c r="H376" s="143">
        <v>1118</v>
      </c>
      <c r="I376" s="143">
        <v>1790</v>
      </c>
      <c r="K376" s="168" t="s">
        <v>500</v>
      </c>
      <c r="M376" s="168"/>
      <c r="N376" s="142">
        <v>0</v>
      </c>
      <c r="R376" s="168"/>
      <c r="S376" s="142">
        <v>41.9</v>
      </c>
      <c r="T376" s="168"/>
      <c r="X376" s="168"/>
    </row>
    <row r="377" spans="1:24" ht="16.5" x14ac:dyDescent="0.3">
      <c r="A377" s="168" t="s">
        <v>662</v>
      </c>
      <c r="B377" s="142">
        <v>375</v>
      </c>
      <c r="C377" s="168" t="s">
        <v>29</v>
      </c>
      <c r="D377" s="168" t="s">
        <v>30</v>
      </c>
      <c r="E377" s="142">
        <v>3.04</v>
      </c>
      <c r="F377" s="142">
        <v>-0.65</v>
      </c>
      <c r="G377" s="143">
        <v>42500</v>
      </c>
      <c r="H377" s="143">
        <v>130</v>
      </c>
      <c r="I377" s="143">
        <v>3317</v>
      </c>
      <c r="K377" s="168" t="s">
        <v>643</v>
      </c>
      <c r="M377" s="168"/>
      <c r="N377" s="142">
        <v>0</v>
      </c>
      <c r="R377" s="168" t="s">
        <v>3400</v>
      </c>
      <c r="S377" s="142">
        <v>44.13</v>
      </c>
      <c r="T377" s="168"/>
      <c r="X377" s="168"/>
    </row>
    <row r="378" spans="1:24" ht="16.5" x14ac:dyDescent="0.3">
      <c r="A378" s="168" t="s">
        <v>664</v>
      </c>
      <c r="B378" s="142">
        <v>376</v>
      </c>
      <c r="C378" s="168" t="s">
        <v>29</v>
      </c>
      <c r="D378" s="168" t="s">
        <v>30</v>
      </c>
      <c r="E378" s="142">
        <v>1.67</v>
      </c>
      <c r="F378" s="142">
        <v>-5.1100000000000003</v>
      </c>
      <c r="G378" s="143">
        <v>103716200</v>
      </c>
      <c r="H378" s="143">
        <v>174793</v>
      </c>
      <c r="I378" s="143">
        <v>1778</v>
      </c>
      <c r="J378" s="142">
        <v>14.61</v>
      </c>
      <c r="K378" s="168" t="s">
        <v>707</v>
      </c>
      <c r="M378" s="168" t="s">
        <v>70</v>
      </c>
      <c r="N378" s="142">
        <v>0.11</v>
      </c>
      <c r="R378" s="168" t="s">
        <v>3545</v>
      </c>
      <c r="S378" s="142">
        <v>43.4</v>
      </c>
      <c r="T378" s="168"/>
      <c r="W378" s="142">
        <v>-35.85</v>
      </c>
      <c r="X378" s="168"/>
    </row>
    <row r="379" spans="1:24" ht="16.5" x14ac:dyDescent="0.3">
      <c r="A379" s="168" t="s">
        <v>665</v>
      </c>
      <c r="B379" s="142">
        <v>377</v>
      </c>
      <c r="C379" s="168" t="s">
        <v>29</v>
      </c>
      <c r="D379" s="168" t="s">
        <v>30</v>
      </c>
      <c r="E379" s="142">
        <v>3.82</v>
      </c>
      <c r="F379" s="142">
        <v>-1.04</v>
      </c>
      <c r="G379" s="143">
        <v>148700</v>
      </c>
      <c r="H379" s="143">
        <v>568</v>
      </c>
      <c r="I379" s="143">
        <v>2865</v>
      </c>
      <c r="J379" s="142">
        <v>26.2</v>
      </c>
      <c r="K379" s="168" t="s">
        <v>250</v>
      </c>
      <c r="M379" s="168" t="s">
        <v>70</v>
      </c>
      <c r="N379" s="142">
        <v>0.15</v>
      </c>
      <c r="R379" s="168" t="s">
        <v>3423</v>
      </c>
      <c r="S379" s="142">
        <v>68.739999999999995</v>
      </c>
      <c r="T379" s="168"/>
      <c r="W379" s="142">
        <v>-1.1200000000000001</v>
      </c>
      <c r="X379" s="168"/>
    </row>
    <row r="380" spans="1:24" ht="16.5" x14ac:dyDescent="0.3">
      <c r="A380" s="168" t="s">
        <v>666</v>
      </c>
      <c r="B380" s="142">
        <v>378</v>
      </c>
      <c r="C380" s="168" t="s">
        <v>29</v>
      </c>
      <c r="D380" s="168" t="s">
        <v>30</v>
      </c>
      <c r="E380" s="142">
        <v>2.82</v>
      </c>
      <c r="F380" s="142">
        <v>2.17</v>
      </c>
      <c r="G380" s="143">
        <v>88050300</v>
      </c>
      <c r="H380" s="143">
        <v>241771</v>
      </c>
      <c r="I380" s="143">
        <v>9788</v>
      </c>
      <c r="K380" s="168" t="s">
        <v>3535</v>
      </c>
      <c r="M380" s="168"/>
      <c r="N380" s="142">
        <v>0</v>
      </c>
      <c r="R380" s="168"/>
      <c r="S380" s="142">
        <v>24.92</v>
      </c>
      <c r="T380" s="168"/>
      <c r="X380" s="168"/>
    </row>
    <row r="381" spans="1:24" ht="16.5" x14ac:dyDescent="0.3">
      <c r="A381" s="168" t="s">
        <v>668</v>
      </c>
      <c r="B381" s="142">
        <v>379</v>
      </c>
      <c r="C381" s="168" t="s">
        <v>29</v>
      </c>
      <c r="D381" s="168" t="s">
        <v>30</v>
      </c>
      <c r="E381" s="142">
        <v>5.2</v>
      </c>
      <c r="F381" s="142">
        <v>0.97</v>
      </c>
      <c r="G381" s="143">
        <v>51500</v>
      </c>
      <c r="H381" s="143">
        <v>265</v>
      </c>
      <c r="I381" s="143">
        <v>877</v>
      </c>
      <c r="J381" s="142">
        <v>11.53</v>
      </c>
      <c r="K381" s="168" t="s">
        <v>300</v>
      </c>
      <c r="M381" s="168" t="s">
        <v>72</v>
      </c>
      <c r="N381" s="142">
        <v>0.45</v>
      </c>
      <c r="R381" s="168" t="s">
        <v>544</v>
      </c>
      <c r="S381" s="142">
        <v>31.48</v>
      </c>
      <c r="T381" s="168"/>
      <c r="W381" s="142">
        <v>22.17</v>
      </c>
      <c r="X381" s="168"/>
    </row>
    <row r="382" spans="1:24" ht="16.5" x14ac:dyDescent="0.3">
      <c r="A382" s="168" t="s">
        <v>670</v>
      </c>
      <c r="B382" s="142">
        <v>380</v>
      </c>
      <c r="C382" s="168" t="s">
        <v>29</v>
      </c>
      <c r="D382" s="168" t="s">
        <v>30</v>
      </c>
      <c r="E382" s="142">
        <v>1.54</v>
      </c>
      <c r="F382" s="142">
        <v>-3.75</v>
      </c>
      <c r="G382" s="143">
        <v>56802200</v>
      </c>
      <c r="H382" s="143">
        <v>88502</v>
      </c>
      <c r="I382" s="143">
        <v>10058</v>
      </c>
      <c r="J382" s="142">
        <v>103.84</v>
      </c>
      <c r="K382" s="168" t="s">
        <v>3416</v>
      </c>
      <c r="M382" s="168"/>
      <c r="N382" s="142">
        <v>0.01</v>
      </c>
      <c r="R382" s="168"/>
      <c r="S382" s="142">
        <v>52.27</v>
      </c>
      <c r="T382" s="168"/>
      <c r="W382" s="142">
        <v>-1.34</v>
      </c>
      <c r="X382" s="168"/>
    </row>
    <row r="383" spans="1:24" ht="16.5" x14ac:dyDescent="0.3">
      <c r="A383" s="168" t="s">
        <v>671</v>
      </c>
      <c r="B383" s="142">
        <v>381</v>
      </c>
      <c r="C383" s="168" t="s">
        <v>29</v>
      </c>
      <c r="D383" s="168" t="s">
        <v>30</v>
      </c>
      <c r="E383" s="142">
        <v>1.66</v>
      </c>
      <c r="F383" s="142">
        <v>-4.05</v>
      </c>
      <c r="G383" s="143">
        <v>54500</v>
      </c>
      <c r="H383" s="143">
        <v>91</v>
      </c>
      <c r="I383" s="143">
        <v>2158</v>
      </c>
      <c r="J383" s="142">
        <v>849</v>
      </c>
      <c r="K383" s="168" t="s">
        <v>3481</v>
      </c>
      <c r="M383" s="168"/>
      <c r="N383" s="142">
        <v>0</v>
      </c>
      <c r="R383" s="168"/>
      <c r="S383" s="142">
        <v>7.54</v>
      </c>
      <c r="T383" s="168"/>
      <c r="W383" s="142">
        <v>-18.579999999999998</v>
      </c>
      <c r="X383" s="168"/>
    </row>
    <row r="384" spans="1:24" ht="16.5" x14ac:dyDescent="0.3">
      <c r="A384" s="168" t="s">
        <v>672</v>
      </c>
      <c r="B384" s="142">
        <v>382</v>
      </c>
      <c r="C384" s="168" t="s">
        <v>46</v>
      </c>
      <c r="D384" s="168" t="s">
        <v>30</v>
      </c>
      <c r="E384" s="142">
        <v>6.95</v>
      </c>
      <c r="F384" s="142">
        <v>-1.42</v>
      </c>
      <c r="G384" s="143">
        <v>1022200</v>
      </c>
      <c r="H384" s="143">
        <v>6998</v>
      </c>
      <c r="I384" s="143">
        <v>2502</v>
      </c>
      <c r="J384" s="142">
        <v>15.4</v>
      </c>
      <c r="K384" s="168" t="s">
        <v>130</v>
      </c>
      <c r="M384" s="168" t="s">
        <v>141</v>
      </c>
      <c r="N384" s="142">
        <v>0.45</v>
      </c>
      <c r="R384" s="168" t="s">
        <v>950</v>
      </c>
      <c r="S384" s="142">
        <v>30.98</v>
      </c>
      <c r="T384" s="168"/>
      <c r="W384" s="142">
        <v>4.25</v>
      </c>
      <c r="X384" s="168"/>
    </row>
    <row r="385" spans="1:24" ht="16.5" x14ac:dyDescent="0.3">
      <c r="A385" s="168" t="s">
        <v>3409</v>
      </c>
      <c r="B385" s="142">
        <v>383</v>
      </c>
      <c r="C385" s="168" t="s">
        <v>46</v>
      </c>
      <c r="D385" s="168" t="s">
        <v>30</v>
      </c>
      <c r="E385" s="142">
        <v>13</v>
      </c>
      <c r="F385" s="142">
        <v>0</v>
      </c>
      <c r="G385" s="143">
        <v>503600</v>
      </c>
      <c r="H385" s="143">
        <v>6544</v>
      </c>
      <c r="I385" s="143">
        <v>7421</v>
      </c>
      <c r="J385" s="142">
        <v>9.2100000000000009</v>
      </c>
      <c r="K385" s="168" t="s">
        <v>3395</v>
      </c>
      <c r="M385" s="168" t="s">
        <v>333</v>
      </c>
      <c r="N385" s="142">
        <v>1.41</v>
      </c>
      <c r="R385" s="168" t="s">
        <v>1110</v>
      </c>
      <c r="S385" s="142">
        <v>16.75</v>
      </c>
      <c r="T385" s="168"/>
      <c r="X385" s="168"/>
    </row>
    <row r="386" spans="1:24" ht="16.5" x14ac:dyDescent="0.3">
      <c r="A386" s="168" t="s">
        <v>673</v>
      </c>
      <c r="B386" s="142">
        <v>384</v>
      </c>
      <c r="C386" s="168" t="s">
        <v>29</v>
      </c>
      <c r="D386" s="168" t="s">
        <v>30</v>
      </c>
      <c r="E386" s="142">
        <v>58</v>
      </c>
      <c r="F386" s="142">
        <v>-1.69</v>
      </c>
      <c r="G386" s="143">
        <v>7205200</v>
      </c>
      <c r="H386" s="143">
        <v>418036</v>
      </c>
      <c r="I386" s="143">
        <v>122960</v>
      </c>
      <c r="J386" s="142">
        <v>23.58</v>
      </c>
      <c r="K386" s="168" t="s">
        <v>3423</v>
      </c>
      <c r="M386" s="168" t="s">
        <v>655</v>
      </c>
      <c r="N386" s="142">
        <v>2.46</v>
      </c>
      <c r="R386" s="168" t="s">
        <v>610</v>
      </c>
      <c r="S386" s="142">
        <v>32.119999999999997</v>
      </c>
      <c r="T386" s="168"/>
      <c r="W386" s="142">
        <v>0.45</v>
      </c>
      <c r="X386" s="168"/>
    </row>
    <row r="387" spans="1:24" ht="16.5" x14ac:dyDescent="0.3">
      <c r="A387" s="168" t="s">
        <v>674</v>
      </c>
      <c r="B387" s="142">
        <v>385</v>
      </c>
      <c r="C387" s="168" t="s">
        <v>29</v>
      </c>
      <c r="D387" s="168" t="s">
        <v>30</v>
      </c>
      <c r="E387" s="142">
        <v>121.5</v>
      </c>
      <c r="F387" s="142">
        <v>-1.62</v>
      </c>
      <c r="G387" s="143">
        <v>44100</v>
      </c>
      <c r="H387" s="143">
        <v>5344</v>
      </c>
      <c r="I387" s="143">
        <v>7169</v>
      </c>
      <c r="J387" s="142">
        <v>10.01</v>
      </c>
      <c r="K387" s="168" t="s">
        <v>107</v>
      </c>
      <c r="M387" s="168" t="s">
        <v>675</v>
      </c>
      <c r="N387" s="142">
        <v>12.14</v>
      </c>
      <c r="R387" s="168" t="s">
        <v>595</v>
      </c>
      <c r="S387" s="142">
        <v>46.41</v>
      </c>
      <c r="T387" s="168"/>
      <c r="W387" s="142">
        <v>-1.95</v>
      </c>
      <c r="X387" s="168"/>
    </row>
    <row r="388" spans="1:24" ht="16.5" x14ac:dyDescent="0.3">
      <c r="A388" s="168" t="s">
        <v>676</v>
      </c>
      <c r="B388" s="142">
        <v>386</v>
      </c>
      <c r="C388" s="168" t="s">
        <v>46</v>
      </c>
      <c r="D388" s="168" t="s">
        <v>30</v>
      </c>
      <c r="E388" s="142">
        <v>2.3199999999999998</v>
      </c>
      <c r="F388" s="142">
        <v>1.75</v>
      </c>
      <c r="G388" s="143">
        <v>125500</v>
      </c>
      <c r="H388" s="143">
        <v>286</v>
      </c>
      <c r="I388" s="143">
        <v>2444</v>
      </c>
      <c r="K388" s="168" t="s">
        <v>63</v>
      </c>
      <c r="M388" s="168"/>
      <c r="N388" s="142">
        <v>0</v>
      </c>
      <c r="R388" s="168"/>
      <c r="S388" s="142">
        <v>18.02</v>
      </c>
      <c r="T388" s="168"/>
      <c r="U388" s="143"/>
      <c r="V388" s="143"/>
      <c r="X388" s="168"/>
    </row>
    <row r="389" spans="1:24" ht="16.5" x14ac:dyDescent="0.3">
      <c r="A389" s="168" t="s">
        <v>677</v>
      </c>
      <c r="B389" s="142">
        <v>387</v>
      </c>
      <c r="C389" s="168" t="s">
        <v>29</v>
      </c>
      <c r="D389" s="168" t="s">
        <v>30</v>
      </c>
      <c r="E389" s="142">
        <v>4.46</v>
      </c>
      <c r="F389" s="142">
        <v>-0.45</v>
      </c>
      <c r="G389" s="143">
        <v>2368800</v>
      </c>
      <c r="H389" s="143">
        <v>10388</v>
      </c>
      <c r="I389" s="143">
        <v>1108</v>
      </c>
      <c r="J389" s="142">
        <v>75.13</v>
      </c>
      <c r="K389" s="168" t="s">
        <v>3525</v>
      </c>
      <c r="M389" s="168"/>
      <c r="N389" s="142">
        <v>0.06</v>
      </c>
      <c r="R389" s="168"/>
      <c r="S389" s="142">
        <v>40.08</v>
      </c>
      <c r="T389" s="168"/>
      <c r="W389" s="142">
        <v>-0.47</v>
      </c>
      <c r="X389" s="168"/>
    </row>
    <row r="390" spans="1:24" ht="16.5" x14ac:dyDescent="0.3">
      <c r="A390" s="168" t="s">
        <v>678</v>
      </c>
      <c r="B390" s="142">
        <v>388</v>
      </c>
      <c r="C390" s="168" t="s">
        <v>29</v>
      </c>
      <c r="D390" s="168" t="s">
        <v>30</v>
      </c>
      <c r="E390" s="142">
        <v>1.3</v>
      </c>
      <c r="F390" s="142">
        <v>4.84</v>
      </c>
      <c r="G390" s="143">
        <v>68067100</v>
      </c>
      <c r="H390" s="143">
        <v>89725</v>
      </c>
      <c r="I390" s="143">
        <v>1462</v>
      </c>
      <c r="K390" s="168" t="s">
        <v>475</v>
      </c>
      <c r="M390" s="168"/>
      <c r="N390" s="142">
        <v>0</v>
      </c>
      <c r="O390" s="142">
        <v>0.28000000000000003</v>
      </c>
      <c r="P390" s="142">
        <v>-2.92</v>
      </c>
      <c r="Q390" s="142">
        <v>-23.7</v>
      </c>
      <c r="R390" s="168"/>
      <c r="S390" s="142">
        <v>20.65</v>
      </c>
      <c r="T390" s="168"/>
      <c r="X390" s="168"/>
    </row>
    <row r="391" spans="1:24" ht="16.5" x14ac:dyDescent="0.3">
      <c r="A391" s="168" t="s">
        <v>679</v>
      </c>
      <c r="B391" s="142">
        <v>389</v>
      </c>
      <c r="C391" s="168" t="s">
        <v>29</v>
      </c>
      <c r="D391" s="168" t="s">
        <v>30</v>
      </c>
      <c r="E391" s="142">
        <v>9.1999999999999993</v>
      </c>
      <c r="F391" s="142">
        <v>-0.54</v>
      </c>
      <c r="G391" s="143">
        <v>500</v>
      </c>
      <c r="H391" s="143">
        <v>5</v>
      </c>
      <c r="I391" s="143">
        <v>138</v>
      </c>
      <c r="K391" s="168" t="s">
        <v>500</v>
      </c>
      <c r="M391" s="168"/>
      <c r="N391" s="142">
        <v>0</v>
      </c>
      <c r="R391" s="168"/>
      <c r="S391" s="142">
        <v>27.95</v>
      </c>
      <c r="T391" s="168"/>
      <c r="X391" s="168"/>
    </row>
    <row r="392" spans="1:24" ht="16.5" x14ac:dyDescent="0.3">
      <c r="A392" s="168" t="s">
        <v>680</v>
      </c>
      <c r="B392" s="142">
        <v>390</v>
      </c>
      <c r="C392" s="168" t="s">
        <v>35</v>
      </c>
      <c r="D392" s="168" t="s">
        <v>30</v>
      </c>
      <c r="E392" s="142">
        <v>11.6</v>
      </c>
      <c r="F392" s="142">
        <v>1.75</v>
      </c>
      <c r="G392" s="143">
        <v>5473300</v>
      </c>
      <c r="H392" s="143">
        <v>62083</v>
      </c>
      <c r="I392" s="143">
        <v>10440</v>
      </c>
      <c r="J392" s="142">
        <v>36.520000000000003</v>
      </c>
      <c r="K392" s="168" t="s">
        <v>937</v>
      </c>
      <c r="L392" s="142">
        <v>1.78</v>
      </c>
      <c r="M392" s="168"/>
      <c r="N392" s="142">
        <v>0.32</v>
      </c>
      <c r="O392" s="142">
        <v>10.26</v>
      </c>
      <c r="P392" s="142">
        <v>19.920000000000002</v>
      </c>
      <c r="Q392" s="142">
        <v>22.63</v>
      </c>
      <c r="R392" s="168"/>
      <c r="S392" s="142">
        <v>34.35</v>
      </c>
      <c r="T392" s="168"/>
      <c r="U392" s="142">
        <v>547</v>
      </c>
      <c r="V392" s="142">
        <v>624</v>
      </c>
      <c r="X392" s="168"/>
    </row>
    <row r="393" spans="1:24" ht="16.5" x14ac:dyDescent="0.3">
      <c r="A393" s="168" t="s">
        <v>681</v>
      </c>
      <c r="B393" s="142">
        <v>391</v>
      </c>
      <c r="C393" s="168" t="s">
        <v>46</v>
      </c>
      <c r="D393" s="168" t="s">
        <v>30</v>
      </c>
      <c r="E393" s="142">
        <v>2.02</v>
      </c>
      <c r="F393" s="142">
        <v>11.6</v>
      </c>
      <c r="G393" s="143">
        <v>67650100</v>
      </c>
      <c r="H393" s="143">
        <v>131195</v>
      </c>
      <c r="I393" s="143">
        <v>2515</v>
      </c>
      <c r="J393" s="142">
        <v>11.48</v>
      </c>
      <c r="K393" s="168" t="s">
        <v>403</v>
      </c>
      <c r="M393" s="168" t="s">
        <v>66</v>
      </c>
      <c r="N393" s="142">
        <v>0.18</v>
      </c>
      <c r="O393" s="142">
        <v>7.42</v>
      </c>
      <c r="P393" s="142">
        <v>8.0399999999999991</v>
      </c>
      <c r="Q393" s="142">
        <v>8.5399999999999991</v>
      </c>
      <c r="R393" s="168" t="s">
        <v>3444</v>
      </c>
      <c r="S393" s="142">
        <v>38.03</v>
      </c>
      <c r="T393" s="168"/>
      <c r="U393" s="142">
        <v>495</v>
      </c>
      <c r="V393" s="142">
        <v>428</v>
      </c>
      <c r="W393" s="142">
        <v>0.19</v>
      </c>
      <c r="X393" s="168"/>
    </row>
    <row r="394" spans="1:24" ht="16.5" x14ac:dyDescent="0.3">
      <c r="A394" s="168" t="s">
        <v>682</v>
      </c>
      <c r="B394" s="142">
        <v>392</v>
      </c>
      <c r="C394" s="168" t="s">
        <v>29</v>
      </c>
      <c r="D394" s="168" t="s">
        <v>30</v>
      </c>
      <c r="E394" s="142">
        <v>4.78</v>
      </c>
      <c r="F394" s="142">
        <v>4.82</v>
      </c>
      <c r="G394" s="143">
        <v>140727000</v>
      </c>
      <c r="H394" s="143">
        <v>667320</v>
      </c>
      <c r="I394" s="143">
        <v>2228</v>
      </c>
      <c r="J394" s="142">
        <v>30.33</v>
      </c>
      <c r="K394" s="168" t="s">
        <v>3546</v>
      </c>
      <c r="M394" s="168"/>
      <c r="N394" s="142">
        <v>0.16</v>
      </c>
      <c r="O394" s="142">
        <v>10.83</v>
      </c>
      <c r="P394" s="142">
        <v>24.23</v>
      </c>
      <c r="Q394" s="142">
        <v>6.26</v>
      </c>
      <c r="R394" s="168"/>
      <c r="S394" s="142">
        <v>35.78</v>
      </c>
      <c r="T394" s="168"/>
      <c r="U394" s="142">
        <v>476</v>
      </c>
      <c r="V394" s="142">
        <v>570</v>
      </c>
      <c r="W394" s="142">
        <v>10.57</v>
      </c>
      <c r="X394" s="168"/>
    </row>
    <row r="395" spans="1:24" ht="16.5" x14ac:dyDescent="0.3">
      <c r="A395" s="168" t="s">
        <v>683</v>
      </c>
      <c r="B395" s="142">
        <v>393</v>
      </c>
      <c r="C395" s="168" t="s">
        <v>29</v>
      </c>
      <c r="D395" s="168" t="s">
        <v>30</v>
      </c>
      <c r="E395" s="142">
        <v>2.72</v>
      </c>
      <c r="F395" s="142">
        <v>0</v>
      </c>
      <c r="G395" s="143">
        <v>585500</v>
      </c>
      <c r="H395" s="143">
        <v>1564</v>
      </c>
      <c r="I395" s="143">
        <v>944</v>
      </c>
      <c r="J395" s="142">
        <v>19.46</v>
      </c>
      <c r="K395" s="168" t="s">
        <v>518</v>
      </c>
      <c r="M395" s="168" t="s">
        <v>70</v>
      </c>
      <c r="N395" s="142">
        <v>0.14000000000000001</v>
      </c>
      <c r="O395" s="142">
        <v>5.57</v>
      </c>
      <c r="P395" s="142">
        <v>6</v>
      </c>
      <c r="Q395" s="142">
        <v>4.66</v>
      </c>
      <c r="R395" s="168" t="s">
        <v>190</v>
      </c>
      <c r="S395" s="142">
        <v>23.09</v>
      </c>
      <c r="T395" s="168"/>
      <c r="U395" s="142">
        <v>694</v>
      </c>
      <c r="V395" s="142">
        <v>646</v>
      </c>
      <c r="W395" s="142">
        <v>-0.75</v>
      </c>
      <c r="X395" s="168"/>
    </row>
    <row r="396" spans="1:24" ht="16.5" x14ac:dyDescent="0.3">
      <c r="A396" s="168" t="s">
        <v>684</v>
      </c>
      <c r="B396" s="142">
        <v>394</v>
      </c>
      <c r="C396" s="168" t="s">
        <v>29</v>
      </c>
      <c r="D396" s="168" t="s">
        <v>157</v>
      </c>
      <c r="E396" s="142">
        <v>0.47</v>
      </c>
      <c r="F396" s="142">
        <v>0</v>
      </c>
      <c r="G396" s="143">
        <v>3252100</v>
      </c>
      <c r="H396" s="143">
        <v>1484</v>
      </c>
      <c r="I396" s="143">
        <v>1093</v>
      </c>
      <c r="K396" s="168" t="s">
        <v>418</v>
      </c>
      <c r="M396" s="168"/>
      <c r="N396" s="142">
        <v>0</v>
      </c>
      <c r="O396" s="142">
        <v>-3.8</v>
      </c>
      <c r="P396" s="142">
        <v>-4.47</v>
      </c>
      <c r="Q396" s="142">
        <v>-7.04</v>
      </c>
      <c r="R396" s="168"/>
      <c r="S396" s="142">
        <v>35.99</v>
      </c>
      <c r="T396" s="168"/>
      <c r="X396" s="168"/>
    </row>
    <row r="397" spans="1:24" ht="16.5" x14ac:dyDescent="0.3">
      <c r="A397" s="168" t="s">
        <v>685</v>
      </c>
      <c r="B397" s="142">
        <v>395</v>
      </c>
      <c r="C397" s="168" t="s">
        <v>46</v>
      </c>
      <c r="D397" s="168" t="s">
        <v>30</v>
      </c>
      <c r="E397" s="142">
        <v>7.45</v>
      </c>
      <c r="F397" s="142">
        <v>0</v>
      </c>
      <c r="G397" s="143">
        <v>11876600</v>
      </c>
      <c r="H397" s="143">
        <v>88150</v>
      </c>
      <c r="I397" s="143">
        <v>13117</v>
      </c>
      <c r="J397" s="142">
        <v>7.87</v>
      </c>
      <c r="K397" s="168" t="s">
        <v>3366</v>
      </c>
      <c r="M397" s="168" t="s">
        <v>53</v>
      </c>
      <c r="N397" s="142">
        <v>0.95</v>
      </c>
      <c r="O397" s="142">
        <v>17.75</v>
      </c>
      <c r="P397" s="142">
        <v>42.39</v>
      </c>
      <c r="Q397" s="142">
        <v>6.76</v>
      </c>
      <c r="R397" s="168" t="s">
        <v>834</v>
      </c>
      <c r="S397" s="142">
        <v>56.53</v>
      </c>
      <c r="T397" s="168"/>
      <c r="U397" s="142">
        <v>74</v>
      </c>
      <c r="V397" s="142">
        <v>117</v>
      </c>
      <c r="W397" s="142">
        <v>0.22</v>
      </c>
      <c r="X397" s="168"/>
    </row>
    <row r="398" spans="1:24" ht="16.5" x14ac:dyDescent="0.3">
      <c r="A398" s="168" t="s">
        <v>686</v>
      </c>
      <c r="B398" s="142">
        <v>396</v>
      </c>
      <c r="C398" s="168" t="s">
        <v>29</v>
      </c>
      <c r="D398" s="168" t="s">
        <v>30</v>
      </c>
      <c r="E398" s="142">
        <v>24</v>
      </c>
      <c r="F398" s="142">
        <v>0.84</v>
      </c>
      <c r="G398" s="143">
        <v>431300</v>
      </c>
      <c r="H398" s="143">
        <v>10319</v>
      </c>
      <c r="I398" s="143">
        <v>4800</v>
      </c>
      <c r="J398" s="142">
        <v>29.13</v>
      </c>
      <c r="K398" s="168" t="s">
        <v>3547</v>
      </c>
      <c r="M398" s="168" t="s">
        <v>384</v>
      </c>
      <c r="N398" s="142">
        <v>0.82</v>
      </c>
      <c r="O398" s="142">
        <v>31.45</v>
      </c>
      <c r="P398" s="142">
        <v>39.090000000000003</v>
      </c>
      <c r="Q398" s="142">
        <v>40.28</v>
      </c>
      <c r="R398" s="168" t="s">
        <v>3467</v>
      </c>
      <c r="S398" s="142">
        <v>49</v>
      </c>
      <c r="T398" s="168"/>
      <c r="U398" s="142">
        <v>407</v>
      </c>
      <c r="V398" s="142">
        <v>393</v>
      </c>
      <c r="W398" s="142">
        <v>1.1100000000000001</v>
      </c>
      <c r="X398" s="168"/>
    </row>
    <row r="399" spans="1:24" ht="16.5" x14ac:dyDescent="0.3">
      <c r="A399" s="168" t="s">
        <v>687</v>
      </c>
      <c r="B399" s="142">
        <v>397</v>
      </c>
      <c r="C399" s="168" t="s">
        <v>46</v>
      </c>
      <c r="D399" s="168" t="s">
        <v>30</v>
      </c>
      <c r="E399" s="142">
        <v>50.75</v>
      </c>
      <c r="F399" s="142">
        <v>0</v>
      </c>
      <c r="G399" s="143">
        <v>0</v>
      </c>
      <c r="H399" s="143">
        <v>0</v>
      </c>
      <c r="I399" s="143">
        <v>508</v>
      </c>
      <c r="J399" s="142">
        <v>144.88</v>
      </c>
      <c r="K399" s="168" t="s">
        <v>42</v>
      </c>
      <c r="L399" s="142">
        <v>0.48</v>
      </c>
      <c r="M399" s="168"/>
      <c r="N399" s="142">
        <v>0.35</v>
      </c>
      <c r="O399" s="142">
        <v>1.38</v>
      </c>
      <c r="P399" s="142">
        <v>0.98</v>
      </c>
      <c r="Q399" s="142">
        <v>0.54</v>
      </c>
      <c r="R399" s="168"/>
      <c r="S399" s="142">
        <v>18.079999999999998</v>
      </c>
      <c r="T399" s="168"/>
      <c r="U399" s="142">
        <v>1095</v>
      </c>
      <c r="V399" s="142">
        <v>1107</v>
      </c>
      <c r="W399" s="142">
        <v>-16.54</v>
      </c>
      <c r="X399" s="168"/>
    </row>
    <row r="400" spans="1:24" ht="16.5" x14ac:dyDescent="0.3">
      <c r="A400" s="168" t="s">
        <v>688</v>
      </c>
      <c r="B400" s="142">
        <v>398</v>
      </c>
      <c r="C400" s="168" t="s">
        <v>29</v>
      </c>
      <c r="D400" s="168" t="s">
        <v>157</v>
      </c>
      <c r="E400" s="142">
        <v>0.05</v>
      </c>
      <c r="F400" s="142">
        <v>-16.670000000000002</v>
      </c>
      <c r="G400" s="143">
        <v>240424700</v>
      </c>
      <c r="H400" s="143">
        <v>13657</v>
      </c>
      <c r="I400" s="143">
        <v>3783</v>
      </c>
      <c r="J400" s="142">
        <v>27.01</v>
      </c>
      <c r="K400" s="168" t="s">
        <v>762</v>
      </c>
      <c r="M400" s="168"/>
      <c r="N400" s="142">
        <v>0</v>
      </c>
      <c r="O400" s="142">
        <v>18.03</v>
      </c>
      <c r="P400" s="142">
        <v>22</v>
      </c>
      <c r="Q400" s="142">
        <v>182.95</v>
      </c>
      <c r="R400" s="168"/>
      <c r="S400" s="142">
        <v>46.75</v>
      </c>
      <c r="T400" s="168"/>
      <c r="U400" s="142">
        <v>456</v>
      </c>
      <c r="V400" s="142">
        <v>417</v>
      </c>
      <c r="W400" s="142">
        <v>-0.43</v>
      </c>
      <c r="X400" s="168"/>
    </row>
    <row r="401" spans="1:24" ht="16.5" x14ac:dyDescent="0.3">
      <c r="A401" s="168" t="s">
        <v>689</v>
      </c>
      <c r="B401" s="142">
        <v>399</v>
      </c>
      <c r="C401" s="168" t="s">
        <v>29</v>
      </c>
      <c r="D401" s="168" t="s">
        <v>30</v>
      </c>
      <c r="E401" s="142">
        <v>20.3</v>
      </c>
      <c r="F401" s="142">
        <v>0.5</v>
      </c>
      <c r="G401" s="143">
        <v>8137600</v>
      </c>
      <c r="H401" s="143">
        <v>165129</v>
      </c>
      <c r="I401" s="143">
        <v>33991</v>
      </c>
      <c r="K401" s="168" t="s">
        <v>3548</v>
      </c>
      <c r="M401" s="168"/>
      <c r="N401" s="142">
        <v>0</v>
      </c>
      <c r="O401" s="142">
        <v>-5.6</v>
      </c>
      <c r="P401" s="142">
        <v>-7.83</v>
      </c>
      <c r="Q401" s="142">
        <v>-15.94</v>
      </c>
      <c r="R401" s="168"/>
      <c r="S401" s="142">
        <v>34.590000000000003</v>
      </c>
      <c r="T401" s="168"/>
      <c r="X401" s="168"/>
    </row>
    <row r="402" spans="1:24" ht="16.5" x14ac:dyDescent="0.3">
      <c r="A402" s="168" t="s">
        <v>690</v>
      </c>
      <c r="B402" s="142">
        <v>400</v>
      </c>
      <c r="C402" s="168" t="s">
        <v>29</v>
      </c>
      <c r="D402" s="168" t="s">
        <v>30</v>
      </c>
      <c r="E402" s="142">
        <v>3.78</v>
      </c>
      <c r="F402" s="142">
        <v>0</v>
      </c>
      <c r="G402" s="143">
        <v>0</v>
      </c>
      <c r="H402" s="143">
        <v>0</v>
      </c>
      <c r="I402" s="143">
        <v>4112</v>
      </c>
      <c r="J402" s="142">
        <v>161.03</v>
      </c>
      <c r="K402" s="168" t="s">
        <v>3410</v>
      </c>
      <c r="M402" s="168"/>
      <c r="N402" s="142">
        <v>0.02</v>
      </c>
      <c r="O402" s="142">
        <v>1.47</v>
      </c>
      <c r="P402" s="142">
        <v>2.74</v>
      </c>
      <c r="Q402" s="142">
        <v>1.95</v>
      </c>
      <c r="R402" s="168"/>
      <c r="S402" s="142">
        <v>11.92</v>
      </c>
      <c r="T402" s="168"/>
      <c r="U402" s="142">
        <v>1065</v>
      </c>
      <c r="V402" s="142">
        <v>1103</v>
      </c>
      <c r="W402" s="142">
        <v>-0.96</v>
      </c>
      <c r="X402" s="168"/>
    </row>
    <row r="403" spans="1:24" ht="16.5" x14ac:dyDescent="0.3">
      <c r="A403" s="168" t="s">
        <v>691</v>
      </c>
      <c r="B403" s="142">
        <v>401</v>
      </c>
      <c r="C403" s="168" t="s">
        <v>29</v>
      </c>
      <c r="D403" s="168" t="s">
        <v>30</v>
      </c>
      <c r="E403" s="142">
        <v>3.7</v>
      </c>
      <c r="F403" s="142">
        <v>-1.07</v>
      </c>
      <c r="G403" s="143">
        <v>444600</v>
      </c>
      <c r="H403" s="143">
        <v>1722</v>
      </c>
      <c r="I403" s="143">
        <v>1353</v>
      </c>
      <c r="J403" s="142">
        <v>43.32</v>
      </c>
      <c r="K403" s="168" t="s">
        <v>242</v>
      </c>
      <c r="M403" s="168"/>
      <c r="N403" s="142">
        <v>0.09</v>
      </c>
      <c r="O403" s="142">
        <v>-2.87</v>
      </c>
      <c r="P403" s="142">
        <v>10.46</v>
      </c>
      <c r="Q403" s="142">
        <v>39.96</v>
      </c>
      <c r="R403" s="168"/>
      <c r="S403" s="142">
        <v>16.55</v>
      </c>
      <c r="T403" s="168"/>
      <c r="U403" s="142">
        <v>749</v>
      </c>
      <c r="W403" s="142">
        <v>-0.11</v>
      </c>
      <c r="X403" s="168"/>
    </row>
    <row r="404" spans="1:24" ht="16.5" x14ac:dyDescent="0.3">
      <c r="A404" s="168" t="s">
        <v>693</v>
      </c>
      <c r="B404" s="142">
        <v>402</v>
      </c>
      <c r="C404" s="168" t="s">
        <v>29</v>
      </c>
      <c r="D404" s="168" t="s">
        <v>30</v>
      </c>
      <c r="E404" s="142">
        <v>44.5</v>
      </c>
      <c r="F404" s="142">
        <v>0</v>
      </c>
      <c r="G404" s="143">
        <v>100</v>
      </c>
      <c r="H404" s="143">
        <v>4</v>
      </c>
      <c r="I404" s="143">
        <v>1558</v>
      </c>
      <c r="J404" s="142">
        <v>15.27</v>
      </c>
      <c r="K404" s="168" t="s">
        <v>701</v>
      </c>
      <c r="M404" s="168" t="s">
        <v>126</v>
      </c>
      <c r="N404" s="142">
        <v>2.91</v>
      </c>
      <c r="O404" s="142">
        <v>2</v>
      </c>
      <c r="P404" s="142">
        <v>4.82</v>
      </c>
      <c r="Q404" s="142">
        <v>3.05</v>
      </c>
      <c r="R404" s="168" t="s">
        <v>694</v>
      </c>
      <c r="S404" s="142">
        <v>56.82</v>
      </c>
      <c r="T404" s="168"/>
      <c r="U404" s="142">
        <v>665</v>
      </c>
      <c r="V404" s="142">
        <v>736</v>
      </c>
      <c r="W404" s="142">
        <v>0.86</v>
      </c>
      <c r="X404" s="168"/>
    </row>
    <row r="405" spans="1:24" ht="16.5" x14ac:dyDescent="0.3">
      <c r="A405" s="168" t="s">
        <v>695</v>
      </c>
      <c r="B405" s="142">
        <v>403</v>
      </c>
      <c r="C405" s="168" t="s">
        <v>29</v>
      </c>
      <c r="D405" s="168" t="s">
        <v>157</v>
      </c>
      <c r="E405" s="142">
        <v>0.34</v>
      </c>
      <c r="F405" s="142">
        <v>0</v>
      </c>
      <c r="G405" s="143">
        <v>14927900</v>
      </c>
      <c r="H405" s="143">
        <v>5065</v>
      </c>
      <c r="I405" s="143">
        <v>1383</v>
      </c>
      <c r="K405" s="168"/>
      <c r="M405" s="168"/>
      <c r="N405" s="142">
        <v>0</v>
      </c>
      <c r="O405" s="142">
        <v>-7.26</v>
      </c>
      <c r="P405" s="142">
        <v>-334.83</v>
      </c>
      <c r="Q405" s="142">
        <v>-28.35</v>
      </c>
      <c r="R405" s="168"/>
      <c r="S405" s="142">
        <v>47.08</v>
      </c>
      <c r="T405" s="168"/>
      <c r="X405" s="168"/>
    </row>
    <row r="406" spans="1:24" ht="16.5" x14ac:dyDescent="0.3">
      <c r="A406" s="168" t="s">
        <v>696</v>
      </c>
      <c r="B406" s="142">
        <v>404</v>
      </c>
      <c r="C406" s="168" t="s">
        <v>29</v>
      </c>
      <c r="D406" s="168" t="s">
        <v>30</v>
      </c>
      <c r="E406" s="142">
        <v>2.5</v>
      </c>
      <c r="F406" s="142">
        <v>-0.79</v>
      </c>
      <c r="G406" s="143">
        <v>1017500</v>
      </c>
      <c r="H406" s="143">
        <v>2532</v>
      </c>
      <c r="I406" s="143">
        <v>5121</v>
      </c>
      <c r="J406" s="142">
        <v>11.14</v>
      </c>
      <c r="K406" s="168" t="s">
        <v>126</v>
      </c>
      <c r="M406" s="168" t="s">
        <v>149</v>
      </c>
      <c r="N406" s="142">
        <v>0.22</v>
      </c>
      <c r="O406" s="142">
        <v>11.03</v>
      </c>
      <c r="P406" s="142">
        <v>13.96</v>
      </c>
      <c r="Q406" s="142">
        <v>50.4</v>
      </c>
      <c r="R406" s="168" t="s">
        <v>3410</v>
      </c>
      <c r="S406" s="142">
        <v>25.32</v>
      </c>
      <c r="T406" s="168"/>
      <c r="U406" s="142">
        <v>345</v>
      </c>
      <c r="V406" s="142">
        <v>298</v>
      </c>
      <c r="W406" s="142">
        <v>-0.56000000000000005</v>
      </c>
      <c r="X406" s="168"/>
    </row>
    <row r="407" spans="1:24" ht="16.5" x14ac:dyDescent="0.3">
      <c r="A407" s="168" t="s">
        <v>697</v>
      </c>
      <c r="B407" s="142">
        <v>405</v>
      </c>
      <c r="C407" s="168" t="s">
        <v>29</v>
      </c>
      <c r="D407" s="168" t="s">
        <v>30</v>
      </c>
      <c r="E407" s="142">
        <v>6.35</v>
      </c>
      <c r="F407" s="142">
        <v>0.79</v>
      </c>
      <c r="G407" s="143">
        <v>4998800</v>
      </c>
      <c r="H407" s="143">
        <v>31604</v>
      </c>
      <c r="I407" s="143">
        <v>8696</v>
      </c>
      <c r="J407" s="142">
        <v>5.52</v>
      </c>
      <c r="K407" s="168" t="s">
        <v>1015</v>
      </c>
      <c r="M407" s="168" t="s">
        <v>167</v>
      </c>
      <c r="N407" s="142">
        <v>1.1499999999999999</v>
      </c>
      <c r="O407" s="142">
        <v>11.67</v>
      </c>
      <c r="P407" s="142">
        <v>29.05</v>
      </c>
      <c r="Q407" s="142">
        <v>16.149999999999999</v>
      </c>
      <c r="R407" s="168" t="s">
        <v>3549</v>
      </c>
      <c r="S407" s="142">
        <v>49.41</v>
      </c>
      <c r="T407" s="168"/>
      <c r="U407" s="142">
        <v>77</v>
      </c>
      <c r="V407" s="142">
        <v>189</v>
      </c>
      <c r="W407" s="142">
        <v>0.2</v>
      </c>
      <c r="X407" s="168"/>
    </row>
    <row r="408" spans="1:24" ht="16.5" x14ac:dyDescent="0.3">
      <c r="A408" s="168" t="s">
        <v>698</v>
      </c>
      <c r="B408" s="142">
        <v>406</v>
      </c>
      <c r="C408" s="168" t="s">
        <v>29</v>
      </c>
      <c r="D408" s="168" t="s">
        <v>152</v>
      </c>
      <c r="E408" s="142">
        <v>1.04</v>
      </c>
      <c r="F408" s="142">
        <v>0</v>
      </c>
      <c r="G408" s="143">
        <v>0</v>
      </c>
      <c r="H408" s="143">
        <v>0</v>
      </c>
      <c r="I408" s="143">
        <v>3878</v>
      </c>
      <c r="K408" s="168"/>
      <c r="L408" s="142">
        <v>-5.81</v>
      </c>
      <c r="M408" s="168"/>
      <c r="N408" s="142">
        <v>0</v>
      </c>
      <c r="O408" s="142">
        <v>-38.86</v>
      </c>
      <c r="Q408" s="142">
        <v>-226.32</v>
      </c>
      <c r="R408" s="168"/>
      <c r="S408" s="142">
        <v>11.75</v>
      </c>
      <c r="T408" s="168"/>
      <c r="X408" s="168"/>
    </row>
    <row r="409" spans="1:24" ht="16.5" x14ac:dyDescent="0.3">
      <c r="A409" s="168" t="s">
        <v>699</v>
      </c>
      <c r="B409" s="142">
        <v>407</v>
      </c>
      <c r="C409" s="168" t="s">
        <v>29</v>
      </c>
      <c r="D409" s="168" t="s">
        <v>30</v>
      </c>
      <c r="E409" s="142">
        <v>10.5</v>
      </c>
      <c r="F409" s="142">
        <v>1.94</v>
      </c>
      <c r="G409" s="143">
        <v>95000</v>
      </c>
      <c r="H409" s="143">
        <v>995</v>
      </c>
      <c r="I409" s="143">
        <v>1470</v>
      </c>
      <c r="J409" s="142">
        <v>57.74</v>
      </c>
      <c r="K409" s="168" t="s">
        <v>445</v>
      </c>
      <c r="M409" s="168"/>
      <c r="N409" s="142">
        <v>0.18</v>
      </c>
      <c r="O409" s="142">
        <v>-1.76</v>
      </c>
      <c r="P409" s="142">
        <v>3.02</v>
      </c>
      <c r="Q409" s="142">
        <v>143.88999999999999</v>
      </c>
      <c r="R409" s="168"/>
      <c r="S409" s="142">
        <v>18.850000000000001</v>
      </c>
      <c r="T409" s="168"/>
      <c r="U409" s="142">
        <v>1001</v>
      </c>
      <c r="W409" s="142">
        <v>-0.56999999999999995</v>
      </c>
      <c r="X409" s="168"/>
    </row>
    <row r="410" spans="1:24" ht="16.5" x14ac:dyDescent="0.3">
      <c r="A410" s="168" t="s">
        <v>700</v>
      </c>
      <c r="B410" s="142">
        <v>408</v>
      </c>
      <c r="C410" s="168" t="s">
        <v>46</v>
      </c>
      <c r="D410" s="168" t="s">
        <v>30</v>
      </c>
      <c r="E410" s="142">
        <v>14.1</v>
      </c>
      <c r="F410" s="142">
        <v>-7.24</v>
      </c>
      <c r="G410" s="143">
        <v>700</v>
      </c>
      <c r="H410" s="143">
        <v>10</v>
      </c>
      <c r="I410" s="143">
        <v>141</v>
      </c>
      <c r="K410" s="168" t="s">
        <v>175</v>
      </c>
      <c r="L410" s="142">
        <v>0.12</v>
      </c>
      <c r="M410" s="168" t="s">
        <v>85</v>
      </c>
      <c r="N410" s="142">
        <v>0</v>
      </c>
      <c r="O410" s="142">
        <v>-1.9</v>
      </c>
      <c r="P410" s="142">
        <v>-2.48</v>
      </c>
      <c r="Q410" s="142">
        <v>-15.71</v>
      </c>
      <c r="R410" s="168" t="s">
        <v>856</v>
      </c>
      <c r="S410" s="142">
        <v>23.39</v>
      </c>
      <c r="T410" s="168"/>
      <c r="X410" s="168"/>
    </row>
    <row r="411" spans="1:24" ht="16.5" x14ac:dyDescent="0.3">
      <c r="A411" s="168" t="s">
        <v>702</v>
      </c>
      <c r="B411" s="142">
        <v>409</v>
      </c>
      <c r="C411" s="168" t="s">
        <v>35</v>
      </c>
      <c r="D411" s="168" t="s">
        <v>30</v>
      </c>
      <c r="E411" s="142">
        <v>9.1999999999999993</v>
      </c>
      <c r="F411" s="142">
        <v>0.55000000000000004</v>
      </c>
      <c r="G411" s="143">
        <v>13814900</v>
      </c>
      <c r="H411" s="143">
        <v>126541</v>
      </c>
      <c r="I411" s="143">
        <v>13042</v>
      </c>
      <c r="J411" s="142">
        <v>107.99</v>
      </c>
      <c r="K411" s="168" t="s">
        <v>3465</v>
      </c>
      <c r="M411" s="168"/>
      <c r="N411" s="142">
        <v>0.09</v>
      </c>
      <c r="O411" s="142">
        <v>5.89</v>
      </c>
      <c r="P411" s="142">
        <v>6.05</v>
      </c>
      <c r="Q411" s="142">
        <v>6.62</v>
      </c>
      <c r="R411" s="168" t="s">
        <v>70</v>
      </c>
      <c r="S411" s="142">
        <v>27.82</v>
      </c>
      <c r="T411" s="168"/>
      <c r="U411" s="142">
        <v>957</v>
      </c>
      <c r="V411" s="142">
        <v>893</v>
      </c>
      <c r="X411" s="168"/>
    </row>
    <row r="412" spans="1:24" ht="16.5" x14ac:dyDescent="0.3">
      <c r="A412" s="168" t="s">
        <v>704</v>
      </c>
      <c r="B412" s="142">
        <v>410</v>
      </c>
      <c r="C412" s="168" t="s">
        <v>29</v>
      </c>
      <c r="D412" s="168" t="s">
        <v>30</v>
      </c>
      <c r="E412" s="142">
        <v>86.5</v>
      </c>
      <c r="F412" s="142">
        <v>0</v>
      </c>
      <c r="G412" s="143">
        <v>1200</v>
      </c>
      <c r="H412" s="143">
        <v>104</v>
      </c>
      <c r="I412" s="143">
        <v>1202</v>
      </c>
      <c r="J412" s="142">
        <v>10.27</v>
      </c>
      <c r="K412" s="168" t="s">
        <v>201</v>
      </c>
      <c r="L412" s="142">
        <v>1.88</v>
      </c>
      <c r="M412" s="168" t="s">
        <v>524</v>
      </c>
      <c r="N412" s="142">
        <v>8.42</v>
      </c>
      <c r="O412" s="142">
        <v>3.48</v>
      </c>
      <c r="P412" s="142">
        <v>8.5399999999999991</v>
      </c>
      <c r="Q412" s="142">
        <v>5.28</v>
      </c>
      <c r="R412" s="168" t="s">
        <v>3550</v>
      </c>
      <c r="S412" s="142">
        <v>38.25</v>
      </c>
      <c r="T412" s="168"/>
      <c r="U412" s="142">
        <v>454</v>
      </c>
      <c r="V412" s="142">
        <v>575</v>
      </c>
      <c r="W412" s="142">
        <v>0.93</v>
      </c>
      <c r="X412" s="168"/>
    </row>
    <row r="413" spans="1:24" ht="16.5" x14ac:dyDescent="0.3">
      <c r="A413" s="168" t="s">
        <v>705</v>
      </c>
      <c r="B413" s="142">
        <v>411</v>
      </c>
      <c r="C413" s="168" t="s">
        <v>35</v>
      </c>
      <c r="D413" s="168" t="s">
        <v>30</v>
      </c>
      <c r="E413" s="142">
        <v>19.7</v>
      </c>
      <c r="F413" s="142">
        <v>2.6</v>
      </c>
      <c r="G413" s="143">
        <v>5629000</v>
      </c>
      <c r="H413" s="143">
        <v>110636</v>
      </c>
      <c r="I413" s="143">
        <v>5910</v>
      </c>
      <c r="J413" s="142">
        <v>31.48</v>
      </c>
      <c r="K413" s="168" t="s">
        <v>703</v>
      </c>
      <c r="M413" s="168" t="s">
        <v>37</v>
      </c>
      <c r="N413" s="142">
        <v>0.63</v>
      </c>
      <c r="O413" s="142">
        <v>13.06</v>
      </c>
      <c r="P413" s="142">
        <v>15.33</v>
      </c>
      <c r="Q413" s="142">
        <v>6.72</v>
      </c>
      <c r="R413" s="168"/>
      <c r="S413" s="142">
        <v>25</v>
      </c>
      <c r="T413" s="168"/>
      <c r="U413" s="142">
        <v>587</v>
      </c>
      <c r="V413" s="142">
        <v>527</v>
      </c>
      <c r="X413" s="168"/>
    </row>
    <row r="414" spans="1:24" ht="16.5" x14ac:dyDescent="0.3">
      <c r="A414" s="168" t="s">
        <v>706</v>
      </c>
      <c r="B414" s="142">
        <v>412</v>
      </c>
      <c r="C414" s="168" t="s">
        <v>29</v>
      </c>
      <c r="D414" s="168" t="s">
        <v>30</v>
      </c>
      <c r="E414" s="142">
        <v>38.25</v>
      </c>
      <c r="F414" s="142">
        <v>0</v>
      </c>
      <c r="G414" s="143">
        <v>11000</v>
      </c>
      <c r="H414" s="143">
        <v>420</v>
      </c>
      <c r="I414" s="143">
        <v>6120</v>
      </c>
      <c r="J414" s="142">
        <v>37.54</v>
      </c>
      <c r="K414" s="168" t="s">
        <v>3545</v>
      </c>
      <c r="L414" s="142">
        <v>0.14000000000000001</v>
      </c>
      <c r="M414" s="168" t="s">
        <v>707</v>
      </c>
      <c r="N414" s="142">
        <v>1.02</v>
      </c>
      <c r="O414" s="142">
        <v>8.24</v>
      </c>
      <c r="P414" s="142">
        <v>7.62</v>
      </c>
      <c r="Q414" s="142">
        <v>6.96</v>
      </c>
      <c r="R414" s="168" t="s">
        <v>3551</v>
      </c>
      <c r="S414" s="142">
        <v>36.08</v>
      </c>
      <c r="T414" s="168"/>
      <c r="U414" s="142">
        <v>811</v>
      </c>
      <c r="V414" s="142">
        <v>692</v>
      </c>
      <c r="W414" s="142">
        <v>-20.47</v>
      </c>
      <c r="X414" s="168"/>
    </row>
    <row r="415" spans="1:24" ht="16.5" x14ac:dyDescent="0.3">
      <c r="A415" s="168" t="s">
        <v>708</v>
      </c>
      <c r="B415" s="142">
        <v>413</v>
      </c>
      <c r="C415" s="168" t="s">
        <v>29</v>
      </c>
      <c r="D415" s="168" t="s">
        <v>30</v>
      </c>
      <c r="E415" s="142">
        <v>1.66</v>
      </c>
      <c r="F415" s="142">
        <v>4.4000000000000004</v>
      </c>
      <c r="G415" s="143">
        <v>165348600</v>
      </c>
      <c r="H415" s="143">
        <v>270436</v>
      </c>
      <c r="I415" s="143">
        <v>13348</v>
      </c>
      <c r="K415" s="168" t="s">
        <v>3552</v>
      </c>
      <c r="M415" s="168"/>
      <c r="N415" s="142">
        <v>0</v>
      </c>
      <c r="O415" s="142">
        <v>-4.8</v>
      </c>
      <c r="P415" s="142">
        <v>-19.329999999999998</v>
      </c>
      <c r="Q415" s="142">
        <v>-53.67</v>
      </c>
      <c r="R415" s="168"/>
      <c r="S415" s="142">
        <v>66.62</v>
      </c>
      <c r="T415" s="168"/>
      <c r="X415" s="168"/>
    </row>
    <row r="416" spans="1:24" ht="16.5" x14ac:dyDescent="0.3">
      <c r="A416" s="168" t="s">
        <v>3553</v>
      </c>
      <c r="B416" s="142">
        <v>414</v>
      </c>
      <c r="C416" s="168" t="s">
        <v>35</v>
      </c>
      <c r="D416" s="168" t="s">
        <v>3554</v>
      </c>
      <c r="E416" s="142">
        <v>6.6</v>
      </c>
      <c r="F416" s="142">
        <v>-2.2200000000000002</v>
      </c>
      <c r="G416" s="143">
        <v>7911500</v>
      </c>
      <c r="H416" s="143">
        <v>52795</v>
      </c>
      <c r="I416" s="143">
        <v>0</v>
      </c>
      <c r="K416" s="168" t="s">
        <v>136</v>
      </c>
      <c r="M416" s="168" t="s">
        <v>136</v>
      </c>
      <c r="N416" s="142">
        <v>0</v>
      </c>
      <c r="O416" s="142">
        <v>39.81</v>
      </c>
      <c r="P416" s="142">
        <v>40.729999999999997</v>
      </c>
      <c r="Q416" s="142">
        <v>8.1300000000000008</v>
      </c>
      <c r="R416" s="168" t="s">
        <v>136</v>
      </c>
      <c r="S416" s="142">
        <v>30.36</v>
      </c>
      <c r="T416" s="168"/>
      <c r="X416" s="168"/>
    </row>
    <row r="417" spans="1:24" ht="16.5" x14ac:dyDescent="0.3">
      <c r="A417" s="168" t="s">
        <v>709</v>
      </c>
      <c r="B417" s="142">
        <v>415</v>
      </c>
      <c r="C417" s="168" t="s">
        <v>29</v>
      </c>
      <c r="D417" s="168" t="s">
        <v>30</v>
      </c>
      <c r="E417" s="142">
        <v>2.68</v>
      </c>
      <c r="F417" s="142">
        <v>0.75</v>
      </c>
      <c r="G417" s="143">
        <v>603100</v>
      </c>
      <c r="H417" s="143">
        <v>1602</v>
      </c>
      <c r="I417" s="143">
        <v>3700</v>
      </c>
      <c r="K417" s="168" t="s">
        <v>109</v>
      </c>
      <c r="M417" s="168"/>
      <c r="N417" s="142">
        <v>0</v>
      </c>
      <c r="O417" s="142">
        <v>0.53</v>
      </c>
      <c r="P417" s="142">
        <v>-3.67</v>
      </c>
      <c r="Q417" s="142">
        <v>-2.37</v>
      </c>
      <c r="R417" s="168"/>
      <c r="S417" s="142">
        <v>24.67</v>
      </c>
      <c r="T417" s="168"/>
      <c r="X417" s="168"/>
    </row>
    <row r="418" spans="1:24" ht="16.5" x14ac:dyDescent="0.3">
      <c r="A418" s="168" t="s">
        <v>710</v>
      </c>
      <c r="B418" s="142">
        <v>416</v>
      </c>
      <c r="C418" s="168" t="s">
        <v>29</v>
      </c>
      <c r="D418" s="168" t="s">
        <v>30</v>
      </c>
      <c r="E418" s="142">
        <v>1.02</v>
      </c>
      <c r="F418" s="142">
        <v>-0.97</v>
      </c>
      <c r="G418" s="143">
        <v>25758600</v>
      </c>
      <c r="H418" s="143">
        <v>26457</v>
      </c>
      <c r="I418" s="143">
        <v>2637</v>
      </c>
      <c r="K418" s="168" t="s">
        <v>331</v>
      </c>
      <c r="M418" s="168"/>
      <c r="N418" s="142">
        <v>0</v>
      </c>
      <c r="O418" s="142">
        <v>-4.3</v>
      </c>
      <c r="P418" s="142">
        <v>-32.17</v>
      </c>
      <c r="Q418" s="142">
        <v>-7.64</v>
      </c>
      <c r="R418" s="168"/>
      <c r="S418" s="142">
        <v>89.21</v>
      </c>
      <c r="T418" s="168"/>
      <c r="X418" s="168"/>
    </row>
    <row r="419" spans="1:24" ht="16.5" x14ac:dyDescent="0.3">
      <c r="A419" s="168" t="s">
        <v>711</v>
      </c>
      <c r="B419" s="142">
        <v>417</v>
      </c>
      <c r="C419" s="168" t="s">
        <v>29</v>
      </c>
      <c r="D419" s="168" t="s">
        <v>30</v>
      </c>
      <c r="E419" s="142">
        <v>4.6399999999999997</v>
      </c>
      <c r="F419" s="142">
        <v>-0.85</v>
      </c>
      <c r="G419" s="143">
        <v>1004700</v>
      </c>
      <c r="H419" s="143">
        <v>4674</v>
      </c>
      <c r="I419" s="143">
        <v>5754</v>
      </c>
      <c r="J419" s="142">
        <v>21.13</v>
      </c>
      <c r="K419" s="168" t="s">
        <v>774</v>
      </c>
      <c r="M419" s="168" t="s">
        <v>32</v>
      </c>
      <c r="N419" s="142">
        <v>0.22</v>
      </c>
      <c r="O419" s="142">
        <v>6.47</v>
      </c>
      <c r="P419" s="142">
        <v>8.57</v>
      </c>
      <c r="Q419" s="142">
        <v>16.2</v>
      </c>
      <c r="R419" s="168" t="s">
        <v>3555</v>
      </c>
      <c r="S419" s="142">
        <v>40.92</v>
      </c>
      <c r="T419" s="168"/>
      <c r="U419" s="142">
        <v>643</v>
      </c>
      <c r="V419" s="142">
        <v>622</v>
      </c>
      <c r="W419" s="142">
        <v>-5.47</v>
      </c>
      <c r="X419" s="168"/>
    </row>
    <row r="420" spans="1:24" ht="16.5" x14ac:dyDescent="0.3">
      <c r="A420" s="168" t="s">
        <v>712</v>
      </c>
      <c r="B420" s="142">
        <v>418</v>
      </c>
      <c r="C420" s="168" t="s">
        <v>29</v>
      </c>
      <c r="D420" s="168" t="s">
        <v>30</v>
      </c>
      <c r="E420" s="142">
        <v>10.4</v>
      </c>
      <c r="F420" s="142">
        <v>0</v>
      </c>
      <c r="G420" s="143">
        <v>0</v>
      </c>
      <c r="H420" s="143">
        <v>0</v>
      </c>
      <c r="I420" s="143">
        <v>624</v>
      </c>
      <c r="K420" s="168" t="s">
        <v>610</v>
      </c>
      <c r="M420" s="168" t="s">
        <v>154</v>
      </c>
      <c r="N420" s="142">
        <v>0</v>
      </c>
      <c r="O420" s="142">
        <v>-1.93</v>
      </c>
      <c r="P420" s="142">
        <v>-2.0499999999999998</v>
      </c>
      <c r="Q420" s="142">
        <v>-7.14</v>
      </c>
      <c r="R420" s="168" t="s">
        <v>415</v>
      </c>
      <c r="S420" s="142">
        <v>30.61</v>
      </c>
      <c r="T420" s="168"/>
      <c r="X420" s="168"/>
    </row>
    <row r="421" spans="1:24" ht="16.5" x14ac:dyDescent="0.3">
      <c r="A421" s="168" t="s">
        <v>713</v>
      </c>
      <c r="B421" s="142">
        <v>419</v>
      </c>
      <c r="C421" s="168" t="s">
        <v>29</v>
      </c>
      <c r="D421" s="168" t="s">
        <v>30</v>
      </c>
      <c r="E421" s="142">
        <v>2.3199999999999998</v>
      </c>
      <c r="F421" s="142">
        <v>11.54</v>
      </c>
      <c r="G421" s="143">
        <v>1911005</v>
      </c>
      <c r="H421" s="143">
        <v>424257</v>
      </c>
      <c r="I421" s="143">
        <v>2799</v>
      </c>
      <c r="J421" s="142">
        <v>37.97</v>
      </c>
      <c r="K421" s="168" t="s">
        <v>3544</v>
      </c>
      <c r="M421" s="168"/>
      <c r="N421" s="142">
        <v>0.06</v>
      </c>
      <c r="R421" s="168"/>
      <c r="T421" s="168"/>
      <c r="W421" s="142">
        <v>-7.0000000000000007E-2</v>
      </c>
      <c r="X421" s="168"/>
    </row>
    <row r="422" spans="1:24" ht="16.5" x14ac:dyDescent="0.3">
      <c r="A422" s="168" t="s">
        <v>714</v>
      </c>
      <c r="B422" s="142">
        <v>420</v>
      </c>
      <c r="C422" s="168" t="s">
        <v>29</v>
      </c>
      <c r="D422" s="168" t="s">
        <v>30</v>
      </c>
      <c r="E422" s="142">
        <v>25.5</v>
      </c>
      <c r="F422" s="142">
        <v>2</v>
      </c>
      <c r="G422" s="143">
        <v>62600</v>
      </c>
      <c r="H422" s="143">
        <v>1529</v>
      </c>
      <c r="I422" s="143">
        <v>544</v>
      </c>
      <c r="K422" s="168" t="s">
        <v>141</v>
      </c>
      <c r="L422" s="142">
        <v>0.88</v>
      </c>
      <c r="M422" s="168"/>
      <c r="N422" s="142">
        <v>0</v>
      </c>
      <c r="O422" s="142">
        <v>-2.6</v>
      </c>
      <c r="P422" s="142">
        <v>-5.19</v>
      </c>
      <c r="Q422" s="142">
        <v>-5.35</v>
      </c>
      <c r="R422" s="168"/>
      <c r="S422" s="142">
        <v>38.94</v>
      </c>
      <c r="T422" s="168"/>
      <c r="X422" s="168"/>
    </row>
    <row r="423" spans="1:24" ht="16.5" x14ac:dyDescent="0.3">
      <c r="A423" s="168" t="s">
        <v>716</v>
      </c>
      <c r="B423" s="142">
        <v>421</v>
      </c>
      <c r="C423" s="168" t="s">
        <v>29</v>
      </c>
      <c r="D423" s="168" t="s">
        <v>30</v>
      </c>
      <c r="E423" s="142">
        <v>329</v>
      </c>
      <c r="F423" s="142">
        <v>0</v>
      </c>
      <c r="G423" s="143">
        <v>0</v>
      </c>
      <c r="H423" s="143">
        <v>0</v>
      </c>
      <c r="I423" s="143">
        <v>4967</v>
      </c>
      <c r="K423" s="168" t="s">
        <v>914</v>
      </c>
      <c r="L423" s="142">
        <v>2.17</v>
      </c>
      <c r="M423" s="168"/>
      <c r="N423" s="142">
        <v>0</v>
      </c>
      <c r="O423" s="142">
        <v>-9.43</v>
      </c>
      <c r="P423" s="142">
        <v>-30.95</v>
      </c>
      <c r="Q423" s="142">
        <v>-145.59</v>
      </c>
      <c r="R423" s="168"/>
      <c r="S423" s="142">
        <v>20.89</v>
      </c>
      <c r="T423" s="168"/>
      <c r="X423" s="168"/>
    </row>
    <row r="424" spans="1:24" ht="16.5" x14ac:dyDescent="0.3">
      <c r="A424" s="168" t="s">
        <v>717</v>
      </c>
      <c r="B424" s="142">
        <v>422</v>
      </c>
      <c r="C424" s="168" t="s">
        <v>46</v>
      </c>
      <c r="D424" s="168" t="s">
        <v>30</v>
      </c>
      <c r="E424" s="142">
        <v>42.75</v>
      </c>
      <c r="F424" s="142">
        <v>0</v>
      </c>
      <c r="G424" s="143">
        <v>11900</v>
      </c>
      <c r="H424" s="143">
        <v>503</v>
      </c>
      <c r="I424" s="143">
        <v>16031</v>
      </c>
      <c r="J424" s="142">
        <v>29.32</v>
      </c>
      <c r="K424" s="168" t="s">
        <v>444</v>
      </c>
      <c r="M424" s="168" t="s">
        <v>25</v>
      </c>
      <c r="N424" s="142">
        <v>1.46</v>
      </c>
      <c r="O424" s="142">
        <v>5.98</v>
      </c>
      <c r="P424" s="142">
        <v>7.76</v>
      </c>
      <c r="Q424" s="142">
        <v>5.5</v>
      </c>
      <c r="R424" s="168" t="s">
        <v>347</v>
      </c>
      <c r="S424" s="142">
        <v>20.34</v>
      </c>
      <c r="T424" s="168"/>
      <c r="U424" s="142">
        <v>757</v>
      </c>
      <c r="V424" s="142">
        <v>732</v>
      </c>
      <c r="W424" s="142">
        <v>-3.5</v>
      </c>
      <c r="X424" s="168"/>
    </row>
    <row r="425" spans="1:24" ht="16.5" x14ac:dyDescent="0.3">
      <c r="A425" s="168" t="s">
        <v>3411</v>
      </c>
      <c r="B425" s="142">
        <v>423</v>
      </c>
      <c r="C425" s="168" t="s">
        <v>35</v>
      </c>
      <c r="D425" s="168" t="s">
        <v>30</v>
      </c>
      <c r="E425" s="142">
        <v>11.2</v>
      </c>
      <c r="F425" s="142">
        <v>0.9</v>
      </c>
      <c r="G425" s="143">
        <v>16772200</v>
      </c>
      <c r="H425" s="143">
        <v>189512</v>
      </c>
      <c r="I425" s="143">
        <v>0</v>
      </c>
      <c r="K425" s="168" t="s">
        <v>136</v>
      </c>
      <c r="M425" s="168" t="s">
        <v>136</v>
      </c>
      <c r="N425" s="142">
        <v>0</v>
      </c>
      <c r="O425" s="142">
        <v>13.75</v>
      </c>
      <c r="P425" s="142">
        <v>28.71</v>
      </c>
      <c r="Q425" s="142">
        <v>16.010000000000002</v>
      </c>
      <c r="R425" s="168" t="s">
        <v>136</v>
      </c>
      <c r="S425" s="142">
        <v>20.8</v>
      </c>
      <c r="T425" s="168"/>
      <c r="X425" s="168"/>
    </row>
    <row r="426" spans="1:24" ht="16.5" x14ac:dyDescent="0.3">
      <c r="A426" s="168" t="s">
        <v>718</v>
      </c>
      <c r="B426" s="142">
        <v>424</v>
      </c>
      <c r="C426" s="168" t="s">
        <v>35</v>
      </c>
      <c r="D426" s="168" t="s">
        <v>30</v>
      </c>
      <c r="E426" s="142">
        <v>25.5</v>
      </c>
      <c r="F426" s="142">
        <v>0</v>
      </c>
      <c r="G426" s="143">
        <v>11681600</v>
      </c>
      <c r="H426" s="143">
        <v>296561</v>
      </c>
      <c r="I426" s="143">
        <v>306000</v>
      </c>
      <c r="J426" s="142">
        <v>25.41</v>
      </c>
      <c r="K426" s="168" t="s">
        <v>803</v>
      </c>
      <c r="M426" s="168" t="s">
        <v>719</v>
      </c>
      <c r="N426" s="142">
        <v>1</v>
      </c>
      <c r="O426" s="142">
        <v>9.5399999999999991</v>
      </c>
      <c r="P426" s="142">
        <v>17.45</v>
      </c>
      <c r="Q426" s="142">
        <v>2.56</v>
      </c>
      <c r="R426" s="168" t="s">
        <v>138</v>
      </c>
      <c r="S426" s="142">
        <v>23.72</v>
      </c>
      <c r="T426" s="168"/>
      <c r="U426" s="142">
        <v>491</v>
      </c>
      <c r="V426" s="142">
        <v>557</v>
      </c>
      <c r="X426" s="168"/>
    </row>
    <row r="427" spans="1:24" ht="16.5" x14ac:dyDescent="0.3">
      <c r="A427" s="168" t="s">
        <v>720</v>
      </c>
      <c r="B427" s="142">
        <v>425</v>
      </c>
      <c r="C427" s="168" t="s">
        <v>29</v>
      </c>
      <c r="D427" s="168" t="s">
        <v>30</v>
      </c>
      <c r="E427" s="142">
        <v>10.8</v>
      </c>
      <c r="F427" s="142">
        <v>-2.7</v>
      </c>
      <c r="G427" s="143">
        <v>15093300</v>
      </c>
      <c r="H427" s="143">
        <v>164225</v>
      </c>
      <c r="I427" s="143">
        <v>26491</v>
      </c>
      <c r="J427" s="142">
        <v>8.75</v>
      </c>
      <c r="K427" s="168" t="s">
        <v>59</v>
      </c>
      <c r="M427" s="168" t="s">
        <v>127</v>
      </c>
      <c r="N427" s="142">
        <v>1.23</v>
      </c>
      <c r="O427" s="142">
        <v>12.51</v>
      </c>
      <c r="P427" s="142">
        <v>25.79</v>
      </c>
      <c r="Q427" s="142">
        <v>22.41</v>
      </c>
      <c r="R427" s="168" t="s">
        <v>744</v>
      </c>
      <c r="S427" s="142">
        <v>32.28</v>
      </c>
      <c r="T427" s="168"/>
      <c r="U427" s="142">
        <v>148</v>
      </c>
      <c r="V427" s="142">
        <v>219</v>
      </c>
      <c r="W427" s="142">
        <v>0.1</v>
      </c>
      <c r="X427" s="168"/>
    </row>
    <row r="428" spans="1:24" ht="16.5" x14ac:dyDescent="0.3">
      <c r="A428" s="168" t="s">
        <v>721</v>
      </c>
      <c r="B428" s="142">
        <v>426</v>
      </c>
      <c r="C428" s="168" t="s">
        <v>46</v>
      </c>
      <c r="D428" s="168" t="s">
        <v>30</v>
      </c>
      <c r="E428" s="142">
        <v>33</v>
      </c>
      <c r="F428" s="142">
        <v>0.76</v>
      </c>
      <c r="G428" s="143">
        <v>11156900</v>
      </c>
      <c r="H428" s="143">
        <v>364304</v>
      </c>
      <c r="I428" s="143">
        <v>99124</v>
      </c>
      <c r="J428" s="142">
        <v>30.45</v>
      </c>
      <c r="K428" s="168" t="s">
        <v>3556</v>
      </c>
      <c r="M428" s="168" t="s">
        <v>144</v>
      </c>
      <c r="N428" s="142">
        <v>1.08</v>
      </c>
      <c r="O428" s="142">
        <v>14.88</v>
      </c>
      <c r="P428" s="142">
        <v>17.32</v>
      </c>
      <c r="Q428" s="142">
        <v>11.58</v>
      </c>
      <c r="R428" s="168" t="s">
        <v>588</v>
      </c>
      <c r="S428" s="142">
        <v>46.56</v>
      </c>
      <c r="T428" s="168"/>
      <c r="U428" s="142">
        <v>544</v>
      </c>
      <c r="V428" s="142">
        <v>487</v>
      </c>
      <c r="W428" s="142">
        <v>3.61</v>
      </c>
      <c r="X428" s="168"/>
    </row>
    <row r="429" spans="1:24" ht="16.5" x14ac:dyDescent="0.3">
      <c r="A429" s="168" t="s">
        <v>722</v>
      </c>
      <c r="B429" s="142">
        <v>427</v>
      </c>
      <c r="C429" s="168" t="s">
        <v>29</v>
      </c>
      <c r="D429" s="168" t="s">
        <v>30</v>
      </c>
      <c r="E429" s="142">
        <v>17.899999999999999</v>
      </c>
      <c r="F429" s="142">
        <v>2.87</v>
      </c>
      <c r="G429" s="143">
        <v>5484900</v>
      </c>
      <c r="H429" s="143">
        <v>97747</v>
      </c>
      <c r="I429" s="143">
        <v>10024</v>
      </c>
      <c r="J429" s="142">
        <v>1747.56</v>
      </c>
      <c r="K429" s="168" t="s">
        <v>3557</v>
      </c>
      <c r="M429" s="168"/>
      <c r="N429" s="142">
        <v>0.01</v>
      </c>
      <c r="O429" s="142">
        <v>2.21</v>
      </c>
      <c r="P429" s="142">
        <v>0.79</v>
      </c>
      <c r="Q429" s="142">
        <v>10.88</v>
      </c>
      <c r="R429" s="168" t="s">
        <v>2746</v>
      </c>
      <c r="S429" s="142">
        <v>37.24</v>
      </c>
      <c r="T429" s="168"/>
      <c r="U429" s="142">
        <v>1115</v>
      </c>
      <c r="V429" s="142">
        <v>1088</v>
      </c>
      <c r="W429" s="142">
        <v>-555.22</v>
      </c>
      <c r="X429" s="168"/>
    </row>
    <row r="430" spans="1:24" ht="16.5" x14ac:dyDescent="0.3">
      <c r="A430" s="168" t="s">
        <v>723</v>
      </c>
      <c r="B430" s="142">
        <v>428</v>
      </c>
      <c r="C430" s="168" t="s">
        <v>29</v>
      </c>
      <c r="D430" s="168" t="s">
        <v>152</v>
      </c>
      <c r="E430" s="142">
        <v>0.03</v>
      </c>
      <c r="F430" s="142">
        <v>0</v>
      </c>
      <c r="G430" s="143">
        <v>0</v>
      </c>
      <c r="H430" s="143">
        <v>0</v>
      </c>
      <c r="I430" s="143">
        <v>431</v>
      </c>
      <c r="K430" s="168" t="s">
        <v>126</v>
      </c>
      <c r="L430" s="142">
        <v>-15.97</v>
      </c>
      <c r="M430" s="168"/>
      <c r="N430" s="142">
        <v>0</v>
      </c>
      <c r="O430" s="142">
        <v>-6.06</v>
      </c>
      <c r="Q430" s="142">
        <v>-656.06</v>
      </c>
      <c r="R430" s="168"/>
      <c r="S430" s="142">
        <v>51.31</v>
      </c>
      <c r="T430" s="168"/>
      <c r="X430" s="168"/>
    </row>
    <row r="431" spans="1:24" ht="16.5" x14ac:dyDescent="0.3">
      <c r="A431" s="168" t="s">
        <v>724</v>
      </c>
      <c r="B431" s="142">
        <v>429</v>
      </c>
      <c r="C431" s="168" t="s">
        <v>35</v>
      </c>
      <c r="D431" s="168" t="s">
        <v>30</v>
      </c>
      <c r="E431" s="142">
        <v>3.02</v>
      </c>
      <c r="F431" s="142">
        <v>-1.31</v>
      </c>
      <c r="G431" s="143">
        <v>8019000</v>
      </c>
      <c r="H431" s="143">
        <v>24343</v>
      </c>
      <c r="I431" s="143">
        <v>3020</v>
      </c>
      <c r="J431" s="142">
        <v>29.82</v>
      </c>
      <c r="K431" s="168" t="s">
        <v>209</v>
      </c>
      <c r="L431" s="142">
        <v>1.19</v>
      </c>
      <c r="M431" s="168" t="s">
        <v>43</v>
      </c>
      <c r="N431" s="142">
        <v>0.1</v>
      </c>
      <c r="O431" s="142">
        <v>13.37</v>
      </c>
      <c r="P431" s="142">
        <v>12.56</v>
      </c>
      <c r="Q431" s="142">
        <v>16.52</v>
      </c>
      <c r="R431" s="168"/>
      <c r="S431" s="142">
        <v>25.92</v>
      </c>
      <c r="T431" s="168"/>
      <c r="U431" s="142">
        <v>635</v>
      </c>
      <c r="V431" s="142">
        <v>510</v>
      </c>
      <c r="X431" s="168"/>
    </row>
    <row r="432" spans="1:24" ht="16.5" x14ac:dyDescent="0.3">
      <c r="A432" s="168" t="s">
        <v>725</v>
      </c>
      <c r="B432" s="142">
        <v>430</v>
      </c>
      <c r="C432" s="168" t="s">
        <v>29</v>
      </c>
      <c r="D432" s="168" t="s">
        <v>152</v>
      </c>
      <c r="E432" s="142">
        <v>7.0000000000000007E-2</v>
      </c>
      <c r="F432" s="142">
        <v>0</v>
      </c>
      <c r="G432" s="143">
        <v>0</v>
      </c>
      <c r="H432" s="143">
        <v>0</v>
      </c>
      <c r="I432" s="143">
        <v>194</v>
      </c>
      <c r="K432" s="168"/>
      <c r="L432" s="142">
        <v>-1.69</v>
      </c>
      <c r="M432" s="168"/>
      <c r="N432" s="142">
        <v>0</v>
      </c>
      <c r="O432" s="142">
        <v>-11.47</v>
      </c>
      <c r="Q432" s="142">
        <v>-43.45</v>
      </c>
      <c r="R432" s="168"/>
      <c r="S432" s="142">
        <v>100</v>
      </c>
      <c r="T432" s="168"/>
      <c r="X432" s="168"/>
    </row>
    <row r="433" spans="1:24" ht="16.5" x14ac:dyDescent="0.3">
      <c r="A433" s="168" t="s">
        <v>726</v>
      </c>
      <c r="B433" s="142">
        <v>431</v>
      </c>
      <c r="C433" s="168" t="s">
        <v>29</v>
      </c>
      <c r="D433" s="168" t="s">
        <v>30</v>
      </c>
      <c r="E433" s="142">
        <v>2.58</v>
      </c>
      <c r="F433" s="142">
        <v>-5.15</v>
      </c>
      <c r="G433" s="143">
        <v>32895200</v>
      </c>
      <c r="H433" s="143">
        <v>87559</v>
      </c>
      <c r="I433" s="143">
        <v>1393</v>
      </c>
      <c r="J433" s="142">
        <v>14.49</v>
      </c>
      <c r="K433" s="168" t="s">
        <v>3396</v>
      </c>
      <c r="M433" s="168" t="s">
        <v>62</v>
      </c>
      <c r="N433" s="142">
        <v>0.18</v>
      </c>
      <c r="O433" s="142">
        <v>13.01</v>
      </c>
      <c r="P433" s="142">
        <v>18.18</v>
      </c>
      <c r="Q433" s="142">
        <v>0.23</v>
      </c>
      <c r="R433" s="168" t="s">
        <v>194</v>
      </c>
      <c r="S433" s="142">
        <v>57.19</v>
      </c>
      <c r="T433" s="168"/>
      <c r="U433" s="142">
        <v>335</v>
      </c>
      <c r="V433" s="142">
        <v>326</v>
      </c>
      <c r="W433" s="142">
        <v>-0.18</v>
      </c>
      <c r="X433" s="168"/>
    </row>
    <row r="434" spans="1:24" ht="16.5" x14ac:dyDescent="0.3">
      <c r="A434" s="168" t="s">
        <v>727</v>
      </c>
      <c r="B434" s="142">
        <v>432</v>
      </c>
      <c r="C434" s="168" t="s">
        <v>29</v>
      </c>
      <c r="D434" s="168" t="s">
        <v>30</v>
      </c>
      <c r="E434" s="142">
        <v>4.96</v>
      </c>
      <c r="F434" s="142">
        <v>0</v>
      </c>
      <c r="G434" s="143">
        <v>119600</v>
      </c>
      <c r="H434" s="143">
        <v>594</v>
      </c>
      <c r="I434" s="143">
        <v>3274</v>
      </c>
      <c r="J434" s="142">
        <v>4.99</v>
      </c>
      <c r="K434" s="168" t="s">
        <v>331</v>
      </c>
      <c r="M434" s="168" t="s">
        <v>72</v>
      </c>
      <c r="N434" s="142">
        <v>0.99</v>
      </c>
      <c r="O434" s="142">
        <v>17.61</v>
      </c>
      <c r="P434" s="142">
        <v>24.43</v>
      </c>
      <c r="Q434" s="142">
        <v>8.0299999999999994</v>
      </c>
      <c r="R434" s="168" t="s">
        <v>669</v>
      </c>
      <c r="S434" s="142">
        <v>25.53</v>
      </c>
      <c r="T434" s="168"/>
      <c r="U434" s="142">
        <v>106</v>
      </c>
      <c r="V434" s="142">
        <v>85</v>
      </c>
      <c r="W434" s="142">
        <v>-0.01</v>
      </c>
      <c r="X434" s="168"/>
    </row>
    <row r="435" spans="1:24" ht="16.5" x14ac:dyDescent="0.3">
      <c r="A435" s="168" t="s">
        <v>728</v>
      </c>
      <c r="B435" s="142">
        <v>433</v>
      </c>
      <c r="C435" s="168" t="s">
        <v>29</v>
      </c>
      <c r="D435" s="168" t="s">
        <v>30</v>
      </c>
      <c r="E435" s="142">
        <v>12.3</v>
      </c>
      <c r="F435" s="142">
        <v>0</v>
      </c>
      <c r="G435" s="143">
        <v>20800</v>
      </c>
      <c r="H435" s="143">
        <v>254</v>
      </c>
      <c r="I435" s="143">
        <v>1751</v>
      </c>
      <c r="J435" s="142">
        <v>16.82</v>
      </c>
      <c r="K435" s="168" t="s">
        <v>412</v>
      </c>
      <c r="M435" s="168" t="s">
        <v>527</v>
      </c>
      <c r="N435" s="142">
        <v>0.73</v>
      </c>
      <c r="O435" s="142">
        <v>19.38</v>
      </c>
      <c r="P435" s="142">
        <v>20.02</v>
      </c>
      <c r="Q435" s="142">
        <v>18.38</v>
      </c>
      <c r="R435" s="168" t="s">
        <v>3517</v>
      </c>
      <c r="S435" s="142">
        <v>47.47</v>
      </c>
      <c r="T435" s="168"/>
      <c r="U435" s="143">
        <v>348</v>
      </c>
      <c r="V435" s="143">
        <v>287</v>
      </c>
      <c r="W435" s="142">
        <v>4.37</v>
      </c>
      <c r="X435" s="168"/>
    </row>
    <row r="436" spans="1:24" ht="16.5" x14ac:dyDescent="0.3">
      <c r="A436" s="168" t="s">
        <v>729</v>
      </c>
      <c r="B436" s="142">
        <v>434</v>
      </c>
      <c r="C436" s="168" t="s">
        <v>29</v>
      </c>
      <c r="D436" s="168" t="s">
        <v>30</v>
      </c>
      <c r="E436" s="142">
        <v>69.75</v>
      </c>
      <c r="F436" s="142">
        <v>-0.36</v>
      </c>
      <c r="G436" s="143">
        <v>5500</v>
      </c>
      <c r="H436" s="143">
        <v>384</v>
      </c>
      <c r="I436" s="143">
        <v>31388</v>
      </c>
      <c r="J436" s="142">
        <v>18.78</v>
      </c>
      <c r="K436" s="168" t="s">
        <v>3402</v>
      </c>
      <c r="M436" s="168" t="s">
        <v>300</v>
      </c>
      <c r="N436" s="142">
        <v>3.71</v>
      </c>
      <c r="O436" s="142">
        <v>18.22</v>
      </c>
      <c r="P436" s="142">
        <v>17.989999999999998</v>
      </c>
      <c r="Q436" s="142">
        <v>23.72</v>
      </c>
      <c r="R436" s="168" t="s">
        <v>77</v>
      </c>
      <c r="S436" s="142">
        <v>18.3</v>
      </c>
      <c r="T436" s="168"/>
      <c r="U436" s="142">
        <v>408</v>
      </c>
      <c r="V436" s="142">
        <v>324</v>
      </c>
      <c r="W436" s="142">
        <v>3.34</v>
      </c>
      <c r="X436" s="168"/>
    </row>
    <row r="437" spans="1:24" ht="16.5" x14ac:dyDescent="0.3">
      <c r="A437" s="168" t="s">
        <v>730</v>
      </c>
      <c r="B437" s="142">
        <v>435</v>
      </c>
      <c r="C437" s="168" t="s">
        <v>29</v>
      </c>
      <c r="D437" s="168" t="s">
        <v>30</v>
      </c>
      <c r="E437" s="142">
        <v>5.0999999999999996</v>
      </c>
      <c r="F437" s="142">
        <v>-0.97</v>
      </c>
      <c r="G437" s="143">
        <v>649200</v>
      </c>
      <c r="H437" s="143">
        <v>3284</v>
      </c>
      <c r="I437" s="143">
        <v>7778</v>
      </c>
      <c r="J437" s="142">
        <v>11.75</v>
      </c>
      <c r="K437" s="168" t="s">
        <v>3477</v>
      </c>
      <c r="M437" s="168" t="s">
        <v>154</v>
      </c>
      <c r="N437" s="142">
        <v>0.43</v>
      </c>
      <c r="O437" s="142">
        <v>13.29</v>
      </c>
      <c r="P437" s="142">
        <v>14.41</v>
      </c>
      <c r="Q437" s="142">
        <v>13.93</v>
      </c>
      <c r="R437" s="168" t="s">
        <v>3514</v>
      </c>
      <c r="S437" s="142">
        <v>20.14</v>
      </c>
      <c r="T437" s="168"/>
      <c r="U437" s="142">
        <v>349</v>
      </c>
      <c r="V437" s="142">
        <v>263</v>
      </c>
      <c r="W437" s="142">
        <v>-0.55000000000000004</v>
      </c>
      <c r="X437" s="168"/>
    </row>
    <row r="438" spans="1:24" ht="16.5" x14ac:dyDescent="0.3">
      <c r="A438" s="168" t="s">
        <v>731</v>
      </c>
      <c r="B438" s="142">
        <v>436</v>
      </c>
      <c r="C438" s="168" t="s">
        <v>46</v>
      </c>
      <c r="D438" s="168" t="s">
        <v>30</v>
      </c>
      <c r="E438" s="142">
        <v>4</v>
      </c>
      <c r="F438" s="142">
        <v>0.5</v>
      </c>
      <c r="G438" s="143">
        <v>105500</v>
      </c>
      <c r="H438" s="143">
        <v>422</v>
      </c>
      <c r="I438" s="143">
        <v>1080</v>
      </c>
      <c r="J438" s="142">
        <v>16.91</v>
      </c>
      <c r="K438" s="168" t="s">
        <v>1114</v>
      </c>
      <c r="L438" s="142">
        <v>0.17</v>
      </c>
      <c r="M438" s="168" t="s">
        <v>85</v>
      </c>
      <c r="N438" s="142">
        <v>0.24</v>
      </c>
      <c r="O438" s="142">
        <v>11.4</v>
      </c>
      <c r="P438" s="142">
        <v>10.93</v>
      </c>
      <c r="Q438" s="142">
        <v>8.49</v>
      </c>
      <c r="R438" s="168" t="s">
        <v>3558</v>
      </c>
      <c r="S438" s="142">
        <v>50.15</v>
      </c>
      <c r="T438" s="168"/>
      <c r="U438" s="142">
        <v>520</v>
      </c>
      <c r="V438" s="142">
        <v>408</v>
      </c>
      <c r="W438" s="142">
        <v>2.4900000000000002</v>
      </c>
      <c r="X438" s="168"/>
    </row>
    <row r="439" spans="1:24" ht="16.5" x14ac:dyDescent="0.3">
      <c r="A439" s="168" t="s">
        <v>733</v>
      </c>
      <c r="B439" s="142">
        <v>437</v>
      </c>
      <c r="C439" s="168" t="s">
        <v>29</v>
      </c>
      <c r="D439" s="168" t="s">
        <v>30</v>
      </c>
      <c r="E439" s="142">
        <v>3.7</v>
      </c>
      <c r="F439" s="142">
        <v>-1.6</v>
      </c>
      <c r="G439" s="143">
        <v>6803700</v>
      </c>
      <c r="H439" s="143">
        <v>25207</v>
      </c>
      <c r="I439" s="143">
        <v>1994</v>
      </c>
      <c r="J439" s="142">
        <v>24.4</v>
      </c>
      <c r="K439" s="168" t="s">
        <v>281</v>
      </c>
      <c r="M439" s="168" t="s">
        <v>85</v>
      </c>
      <c r="N439" s="142">
        <v>0.15</v>
      </c>
      <c r="O439" s="142">
        <v>2.62</v>
      </c>
      <c r="P439" s="142">
        <v>3.8</v>
      </c>
      <c r="Q439" s="142">
        <v>3.87</v>
      </c>
      <c r="R439" s="168" t="s">
        <v>502</v>
      </c>
      <c r="S439" s="142">
        <v>58.24</v>
      </c>
      <c r="T439" s="168"/>
      <c r="U439" s="142">
        <v>814</v>
      </c>
      <c r="V439" s="142">
        <v>839</v>
      </c>
      <c r="W439" s="142">
        <v>-1.17</v>
      </c>
      <c r="X439" s="168"/>
    </row>
    <row r="440" spans="1:24" ht="16.5" x14ac:dyDescent="0.3">
      <c r="A440" s="168" t="s">
        <v>735</v>
      </c>
      <c r="B440" s="142">
        <v>438</v>
      </c>
      <c r="C440" s="168" t="s">
        <v>29</v>
      </c>
      <c r="D440" s="168" t="s">
        <v>152</v>
      </c>
      <c r="E440" s="142">
        <v>0.03</v>
      </c>
      <c r="F440" s="142">
        <v>0</v>
      </c>
      <c r="G440" s="143">
        <v>0</v>
      </c>
      <c r="H440" s="143">
        <v>0</v>
      </c>
      <c r="I440" s="143">
        <v>24</v>
      </c>
      <c r="J440" s="142">
        <v>0.86</v>
      </c>
      <c r="K440" s="168" t="s">
        <v>72</v>
      </c>
      <c r="L440" s="142">
        <v>-5.88</v>
      </c>
      <c r="M440" s="168"/>
      <c r="N440" s="142">
        <v>0</v>
      </c>
      <c r="O440" s="142">
        <v>3.85</v>
      </c>
      <c r="Q440" s="142">
        <v>5.27</v>
      </c>
      <c r="R440" s="168"/>
      <c r="S440" s="142">
        <v>40.06</v>
      </c>
      <c r="T440" s="168"/>
      <c r="V440" s="142">
        <v>466</v>
      </c>
      <c r="W440" s="142">
        <v>-0.01</v>
      </c>
      <c r="X440" s="168"/>
    </row>
    <row r="441" spans="1:24" ht="16.5" x14ac:dyDescent="0.3">
      <c r="A441" s="168" t="s">
        <v>736</v>
      </c>
      <c r="B441" s="142">
        <v>439</v>
      </c>
      <c r="C441" s="168" t="s">
        <v>29</v>
      </c>
      <c r="D441" s="168" t="s">
        <v>30</v>
      </c>
      <c r="E441" s="142">
        <v>2.2400000000000002</v>
      </c>
      <c r="F441" s="142">
        <v>0</v>
      </c>
      <c r="G441" s="143">
        <v>916000</v>
      </c>
      <c r="H441" s="143">
        <v>2029</v>
      </c>
      <c r="I441" s="143">
        <v>1680</v>
      </c>
      <c r="J441" s="142">
        <v>3.71</v>
      </c>
      <c r="K441" s="168" t="s">
        <v>635</v>
      </c>
      <c r="M441" s="168"/>
      <c r="N441" s="142">
        <v>0.6</v>
      </c>
      <c r="O441" s="142">
        <v>12.75</v>
      </c>
      <c r="P441" s="142">
        <v>35.82</v>
      </c>
      <c r="Q441" s="142">
        <v>8.18</v>
      </c>
      <c r="R441" s="168"/>
      <c r="S441" s="142">
        <v>48.21</v>
      </c>
      <c r="T441" s="168"/>
      <c r="U441" s="142">
        <v>48</v>
      </c>
      <c r="V441" s="142">
        <v>152</v>
      </c>
      <c r="W441" s="142">
        <v>-0.06</v>
      </c>
      <c r="X441" s="168"/>
    </row>
    <row r="442" spans="1:24" ht="16.5" x14ac:dyDescent="0.3">
      <c r="A442" s="168" t="s">
        <v>737</v>
      </c>
      <c r="B442" s="142">
        <v>440</v>
      </c>
      <c r="C442" s="168" t="s">
        <v>29</v>
      </c>
      <c r="D442" s="168" t="s">
        <v>30</v>
      </c>
      <c r="E442" s="142">
        <v>0.56000000000000005</v>
      </c>
      <c r="F442" s="142">
        <v>0</v>
      </c>
      <c r="G442" s="143">
        <v>11038000</v>
      </c>
      <c r="H442" s="143">
        <v>6115</v>
      </c>
      <c r="I442" s="143">
        <v>5339</v>
      </c>
      <c r="K442" s="168" t="s">
        <v>144</v>
      </c>
      <c r="M442" s="168" t="s">
        <v>62</v>
      </c>
      <c r="N442" s="142">
        <v>0</v>
      </c>
      <c r="O442" s="142">
        <v>-1.1000000000000001</v>
      </c>
      <c r="P442" s="142">
        <v>-4.34</v>
      </c>
      <c r="Q442" s="142">
        <v>-6.32</v>
      </c>
      <c r="R442" s="168" t="s">
        <v>3559</v>
      </c>
      <c r="S442" s="142">
        <v>71.56</v>
      </c>
      <c r="T442" s="168"/>
      <c r="X442" s="168"/>
    </row>
    <row r="443" spans="1:24" ht="16.5" x14ac:dyDescent="0.3">
      <c r="A443" s="168" t="s">
        <v>739</v>
      </c>
      <c r="B443" s="142">
        <v>441</v>
      </c>
      <c r="C443" s="168" t="s">
        <v>29</v>
      </c>
      <c r="D443" s="168" t="s">
        <v>30</v>
      </c>
      <c r="E443" s="142">
        <v>6.6</v>
      </c>
      <c r="F443" s="142">
        <v>0</v>
      </c>
      <c r="G443" s="143">
        <v>5100</v>
      </c>
      <c r="H443" s="143">
        <v>34</v>
      </c>
      <c r="I443" s="143">
        <v>634</v>
      </c>
      <c r="J443" s="142">
        <v>39.71</v>
      </c>
      <c r="K443" s="168" t="s">
        <v>82</v>
      </c>
      <c r="L443" s="142">
        <v>0.15</v>
      </c>
      <c r="M443" s="168" t="s">
        <v>85</v>
      </c>
      <c r="N443" s="142">
        <v>0.17</v>
      </c>
      <c r="O443" s="142">
        <v>1.1599999999999999</v>
      </c>
      <c r="P443" s="142">
        <v>1.1599999999999999</v>
      </c>
      <c r="Q443" s="142">
        <v>2.99</v>
      </c>
      <c r="R443" s="168" t="s">
        <v>3455</v>
      </c>
      <c r="S443" s="142">
        <v>33.049999999999997</v>
      </c>
      <c r="T443" s="168"/>
      <c r="U443" s="142">
        <v>984</v>
      </c>
      <c r="V443" s="142">
        <v>1009</v>
      </c>
      <c r="W443" s="142">
        <v>-0.06</v>
      </c>
      <c r="X443" s="168"/>
    </row>
    <row r="444" spans="1:24" ht="16.5" x14ac:dyDescent="0.3">
      <c r="A444" s="168" t="s">
        <v>741</v>
      </c>
      <c r="B444" s="142">
        <v>442</v>
      </c>
      <c r="C444" s="168" t="s">
        <v>29</v>
      </c>
      <c r="D444" s="168" t="s">
        <v>30</v>
      </c>
      <c r="E444" s="142">
        <v>4.16</v>
      </c>
      <c r="F444" s="142">
        <v>-0.95</v>
      </c>
      <c r="G444" s="143">
        <v>1081000</v>
      </c>
      <c r="H444" s="143">
        <v>4494</v>
      </c>
      <c r="I444" s="143">
        <v>842</v>
      </c>
      <c r="J444" s="142">
        <v>10.28</v>
      </c>
      <c r="K444" s="168" t="s">
        <v>280</v>
      </c>
      <c r="M444" s="168" t="s">
        <v>228</v>
      </c>
      <c r="N444" s="142">
        <v>0.4</v>
      </c>
      <c r="O444" s="142">
        <v>16.510000000000002</v>
      </c>
      <c r="P444" s="142">
        <v>25.13</v>
      </c>
      <c r="Q444" s="142">
        <v>7.21</v>
      </c>
      <c r="R444" s="168" t="s">
        <v>3407</v>
      </c>
      <c r="S444" s="142">
        <v>44.88</v>
      </c>
      <c r="T444" s="168"/>
      <c r="U444" s="142">
        <v>183</v>
      </c>
      <c r="V444" s="142">
        <v>179</v>
      </c>
      <c r="W444" s="142">
        <v>0.1</v>
      </c>
      <c r="X444" s="168"/>
    </row>
    <row r="445" spans="1:24" ht="16.5" x14ac:dyDescent="0.3">
      <c r="A445" s="168" t="s">
        <v>742</v>
      </c>
      <c r="B445" s="142">
        <v>443</v>
      </c>
      <c r="C445" s="168" t="s">
        <v>29</v>
      </c>
      <c r="D445" s="168" t="s">
        <v>30</v>
      </c>
      <c r="E445" s="142">
        <v>4.9000000000000004</v>
      </c>
      <c r="F445" s="142">
        <v>-1.21</v>
      </c>
      <c r="G445" s="143">
        <v>15900</v>
      </c>
      <c r="H445" s="143">
        <v>76</v>
      </c>
      <c r="I445" s="143">
        <v>1055</v>
      </c>
      <c r="K445" s="168" t="s">
        <v>3463</v>
      </c>
      <c r="M445" s="168"/>
      <c r="N445" s="142">
        <v>0</v>
      </c>
      <c r="O445" s="142">
        <v>-4.9400000000000004</v>
      </c>
      <c r="P445" s="142">
        <v>-8.08</v>
      </c>
      <c r="Q445" s="142">
        <v>-4.47</v>
      </c>
      <c r="R445" s="168"/>
      <c r="S445" s="142">
        <v>13.71</v>
      </c>
      <c r="T445" s="168"/>
      <c r="X445" s="168"/>
    </row>
    <row r="446" spans="1:24" ht="16.5" x14ac:dyDescent="0.3">
      <c r="A446" s="168" t="s">
        <v>743</v>
      </c>
      <c r="B446" s="142">
        <v>444</v>
      </c>
      <c r="C446" s="168" t="s">
        <v>29</v>
      </c>
      <c r="D446" s="168" t="s">
        <v>30</v>
      </c>
      <c r="E446" s="142">
        <v>3.6</v>
      </c>
      <c r="F446" s="142">
        <v>-2.7</v>
      </c>
      <c r="G446" s="143">
        <v>5900100</v>
      </c>
      <c r="H446" s="143">
        <v>21352</v>
      </c>
      <c r="I446" s="143">
        <v>2219</v>
      </c>
      <c r="J446" s="142">
        <v>24.18</v>
      </c>
      <c r="K446" s="168" t="s">
        <v>966</v>
      </c>
      <c r="M446" s="168" t="s">
        <v>62</v>
      </c>
      <c r="N446" s="142">
        <v>0.15</v>
      </c>
      <c r="Q446" s="142">
        <v>10.28</v>
      </c>
      <c r="R446" s="168" t="s">
        <v>42</v>
      </c>
      <c r="S446" s="142">
        <v>36.15</v>
      </c>
      <c r="T446" s="168"/>
      <c r="W446" s="142">
        <v>1.42</v>
      </c>
      <c r="X446" s="168"/>
    </row>
    <row r="447" spans="1:24" ht="16.5" x14ac:dyDescent="0.3">
      <c r="A447" s="168" t="s">
        <v>3415</v>
      </c>
      <c r="B447" s="142">
        <v>445</v>
      </c>
      <c r="C447" s="168" t="s">
        <v>46</v>
      </c>
      <c r="D447" s="168" t="s">
        <v>30</v>
      </c>
      <c r="E447" s="142">
        <v>3.94</v>
      </c>
      <c r="F447" s="142">
        <v>-0.51</v>
      </c>
      <c r="G447" s="143">
        <v>5035400</v>
      </c>
      <c r="H447" s="143">
        <v>19746</v>
      </c>
      <c r="I447" s="143">
        <v>0</v>
      </c>
      <c r="K447" s="168" t="s">
        <v>136</v>
      </c>
      <c r="M447" s="168" t="s">
        <v>136</v>
      </c>
      <c r="N447" s="142">
        <v>0</v>
      </c>
      <c r="O447" s="142">
        <v>4.59</v>
      </c>
      <c r="P447" s="142">
        <v>16.79</v>
      </c>
      <c r="Q447" s="142">
        <v>23.89</v>
      </c>
      <c r="R447" s="168" t="s">
        <v>136</v>
      </c>
      <c r="S447" s="142">
        <v>27.45</v>
      </c>
      <c r="T447" s="168"/>
      <c r="X447" s="168"/>
    </row>
    <row r="448" spans="1:24" ht="16.5" x14ac:dyDescent="0.3">
      <c r="A448" s="168" t="s">
        <v>745</v>
      </c>
      <c r="B448" s="142">
        <v>446</v>
      </c>
      <c r="C448" s="168" t="s">
        <v>29</v>
      </c>
      <c r="D448" s="168" t="s">
        <v>30</v>
      </c>
      <c r="E448" s="142">
        <v>4.18</v>
      </c>
      <c r="F448" s="142">
        <v>-1.42</v>
      </c>
      <c r="G448" s="143">
        <v>7482400</v>
      </c>
      <c r="H448" s="143">
        <v>31406</v>
      </c>
      <c r="I448" s="143">
        <v>2400</v>
      </c>
      <c r="J448" s="142">
        <v>13.39</v>
      </c>
      <c r="K448" s="168" t="s">
        <v>239</v>
      </c>
      <c r="M448" s="168" t="s">
        <v>268</v>
      </c>
      <c r="N448" s="142">
        <v>0.31</v>
      </c>
      <c r="O448" s="142">
        <v>8.18</v>
      </c>
      <c r="P448" s="142">
        <v>16.11</v>
      </c>
      <c r="Q448" s="142">
        <v>5.21</v>
      </c>
      <c r="R448" s="168" t="s">
        <v>3560</v>
      </c>
      <c r="S448" s="142">
        <v>42.45</v>
      </c>
      <c r="T448" s="168"/>
      <c r="U448" s="142">
        <v>348</v>
      </c>
      <c r="V448" s="142">
        <v>432</v>
      </c>
      <c r="W448" s="142">
        <v>-7.0000000000000007E-2</v>
      </c>
      <c r="X448" s="168"/>
    </row>
    <row r="449" spans="1:24" ht="16.5" x14ac:dyDescent="0.3">
      <c r="A449" s="168" t="s">
        <v>747</v>
      </c>
      <c r="B449" s="142">
        <v>447</v>
      </c>
      <c r="C449" s="168" t="s">
        <v>29</v>
      </c>
      <c r="D449" s="168" t="s">
        <v>30</v>
      </c>
      <c r="E449" s="142">
        <v>2.56</v>
      </c>
      <c r="F449" s="142">
        <v>1.59</v>
      </c>
      <c r="G449" s="143">
        <v>2962600</v>
      </c>
      <c r="H449" s="143">
        <v>7560</v>
      </c>
      <c r="I449" s="143">
        <v>1333</v>
      </c>
      <c r="J449" s="142">
        <v>17.25</v>
      </c>
      <c r="K449" s="168" t="s">
        <v>87</v>
      </c>
      <c r="M449" s="168"/>
      <c r="N449" s="142">
        <v>0.15</v>
      </c>
      <c r="O449" s="142">
        <v>3.22</v>
      </c>
      <c r="P449" s="142">
        <v>5.83</v>
      </c>
      <c r="Q449" s="142">
        <v>3.8</v>
      </c>
      <c r="R449" s="168"/>
      <c r="S449" s="142">
        <v>33.090000000000003</v>
      </c>
      <c r="T449" s="168"/>
      <c r="U449" s="142">
        <v>666</v>
      </c>
      <c r="V449" s="142">
        <v>722</v>
      </c>
      <c r="W449" s="142">
        <v>7.0000000000000007E-2</v>
      </c>
      <c r="X449" s="168"/>
    </row>
    <row r="450" spans="1:24" ht="16.5" x14ac:dyDescent="0.3">
      <c r="A450" s="168" t="s">
        <v>748</v>
      </c>
      <c r="B450" s="142">
        <v>448</v>
      </c>
      <c r="C450" s="168" t="s">
        <v>29</v>
      </c>
      <c r="D450" s="168" t="s">
        <v>30</v>
      </c>
      <c r="E450" s="142">
        <v>2.84</v>
      </c>
      <c r="F450" s="142">
        <v>0</v>
      </c>
      <c r="G450" s="143">
        <v>342300</v>
      </c>
      <c r="H450" s="143">
        <v>973</v>
      </c>
      <c r="I450" s="143">
        <v>1694</v>
      </c>
      <c r="J450" s="142">
        <v>15.43</v>
      </c>
      <c r="K450" s="168" t="s">
        <v>607</v>
      </c>
      <c r="L450" s="142">
        <v>3</v>
      </c>
      <c r="M450" s="168" t="s">
        <v>268</v>
      </c>
      <c r="N450" s="142">
        <v>0.18</v>
      </c>
      <c r="O450" s="142">
        <v>2.76</v>
      </c>
      <c r="P450" s="142">
        <v>3.64</v>
      </c>
      <c r="Q450" s="142">
        <v>3.63</v>
      </c>
      <c r="R450" s="168" t="s">
        <v>652</v>
      </c>
      <c r="S450" s="142">
        <v>62.45</v>
      </c>
      <c r="T450" s="168"/>
      <c r="U450" s="142">
        <v>700</v>
      </c>
      <c r="V450" s="142">
        <v>714</v>
      </c>
      <c r="W450" s="142">
        <v>-1.58</v>
      </c>
      <c r="X450" s="168"/>
    </row>
    <row r="451" spans="1:24" ht="16.5" x14ac:dyDescent="0.3">
      <c r="A451" s="168" t="s">
        <v>750</v>
      </c>
      <c r="B451" s="142">
        <v>449</v>
      </c>
      <c r="C451" s="168" t="s">
        <v>29</v>
      </c>
      <c r="D451" s="168" t="s">
        <v>30</v>
      </c>
      <c r="E451" s="142">
        <v>8.15</v>
      </c>
      <c r="F451" s="142">
        <v>-4.12</v>
      </c>
      <c r="G451" s="143">
        <v>39227800</v>
      </c>
      <c r="H451" s="143">
        <v>320657</v>
      </c>
      <c r="I451" s="143">
        <v>34174</v>
      </c>
      <c r="J451" s="142">
        <v>644.54999999999995</v>
      </c>
      <c r="K451" s="168" t="s">
        <v>3561</v>
      </c>
      <c r="M451" s="168"/>
      <c r="N451" s="142">
        <v>0.01</v>
      </c>
      <c r="O451" s="142">
        <v>1.36</v>
      </c>
      <c r="P451" s="142">
        <v>1</v>
      </c>
      <c r="Q451" s="142">
        <v>-4.4800000000000004</v>
      </c>
      <c r="R451" s="168" t="s">
        <v>300</v>
      </c>
      <c r="S451" s="142">
        <v>49.63</v>
      </c>
      <c r="T451" s="168"/>
      <c r="U451" s="142">
        <v>1104</v>
      </c>
      <c r="V451" s="142">
        <v>1119</v>
      </c>
      <c r="W451" s="142">
        <v>34.83</v>
      </c>
      <c r="X451" s="168"/>
    </row>
    <row r="452" spans="1:24" ht="16.5" x14ac:dyDescent="0.3">
      <c r="A452" s="168" t="s">
        <v>751</v>
      </c>
      <c r="B452" s="142">
        <v>450</v>
      </c>
      <c r="C452" s="168" t="s">
        <v>29</v>
      </c>
      <c r="D452" s="168" t="s">
        <v>30</v>
      </c>
      <c r="E452" s="142">
        <v>2.68</v>
      </c>
      <c r="F452" s="142">
        <v>0</v>
      </c>
      <c r="G452" s="143">
        <v>5422500</v>
      </c>
      <c r="H452" s="143">
        <v>14593</v>
      </c>
      <c r="I452" s="143">
        <v>1005</v>
      </c>
      <c r="J452" s="142">
        <v>101.99</v>
      </c>
      <c r="K452" s="168" t="s">
        <v>31</v>
      </c>
      <c r="M452" s="168"/>
      <c r="N452" s="142">
        <v>0.03</v>
      </c>
      <c r="O452" s="142">
        <v>3</v>
      </c>
      <c r="P452" s="142">
        <v>1.93</v>
      </c>
      <c r="Q452" s="142">
        <v>2.64</v>
      </c>
      <c r="R452" s="168"/>
      <c r="S452" s="142">
        <v>46.02</v>
      </c>
      <c r="T452" s="168"/>
      <c r="U452" s="142">
        <v>1061</v>
      </c>
      <c r="V452" s="142">
        <v>1028</v>
      </c>
      <c r="W452" s="142">
        <v>-1.1499999999999999</v>
      </c>
      <c r="X452" s="168"/>
    </row>
    <row r="453" spans="1:24" ht="16.5" x14ac:dyDescent="0.3">
      <c r="A453" s="168" t="s">
        <v>752</v>
      </c>
      <c r="B453" s="142">
        <v>451</v>
      </c>
      <c r="C453" s="168" t="s">
        <v>29</v>
      </c>
      <c r="D453" s="168" t="s">
        <v>30</v>
      </c>
      <c r="E453" s="142">
        <v>2.92</v>
      </c>
      <c r="F453" s="142">
        <v>0</v>
      </c>
      <c r="G453" s="143">
        <v>587300</v>
      </c>
      <c r="H453" s="143">
        <v>1722</v>
      </c>
      <c r="I453" s="143">
        <v>8176</v>
      </c>
      <c r="K453" s="168" t="s">
        <v>215</v>
      </c>
      <c r="M453" s="168"/>
      <c r="N453" s="142">
        <v>0</v>
      </c>
      <c r="O453" s="142">
        <v>-3.61</v>
      </c>
      <c r="P453" s="142">
        <v>-6.66</v>
      </c>
      <c r="Q453" s="142">
        <v>-131.93</v>
      </c>
      <c r="R453" s="168"/>
      <c r="S453" s="142">
        <v>33.049999999999997</v>
      </c>
      <c r="T453" s="168"/>
      <c r="X453" s="168"/>
    </row>
    <row r="454" spans="1:24" ht="16.5" x14ac:dyDescent="0.3">
      <c r="A454" s="168" t="s">
        <v>753</v>
      </c>
      <c r="B454" s="142">
        <v>452</v>
      </c>
      <c r="C454" s="168" t="s">
        <v>29</v>
      </c>
      <c r="D454" s="168" t="s">
        <v>30</v>
      </c>
      <c r="E454" s="142">
        <v>0.9</v>
      </c>
      <c r="F454" s="142">
        <v>1.1200000000000001</v>
      </c>
      <c r="G454" s="143">
        <v>1552400</v>
      </c>
      <c r="H454" s="143">
        <v>1385</v>
      </c>
      <c r="I454" s="143">
        <v>1226</v>
      </c>
      <c r="K454" s="168" t="s">
        <v>3562</v>
      </c>
      <c r="M454" s="168"/>
      <c r="N454" s="142">
        <v>0</v>
      </c>
      <c r="O454" s="142">
        <v>-0.23</v>
      </c>
      <c r="P454" s="142">
        <v>-8.11</v>
      </c>
      <c r="Q454" s="142">
        <v>0.12</v>
      </c>
      <c r="R454" s="168"/>
      <c r="S454" s="142">
        <v>65.59</v>
      </c>
      <c r="T454" s="168"/>
      <c r="X454" s="168"/>
    </row>
    <row r="455" spans="1:24" ht="16.5" x14ac:dyDescent="0.3">
      <c r="A455" s="168" t="s">
        <v>754</v>
      </c>
      <c r="B455" s="142">
        <v>453</v>
      </c>
      <c r="C455" s="168" t="s">
        <v>29</v>
      </c>
      <c r="D455" s="168" t="s">
        <v>30</v>
      </c>
      <c r="E455" s="142">
        <v>9.9</v>
      </c>
      <c r="F455" s="142">
        <v>-0.5</v>
      </c>
      <c r="G455" s="143">
        <v>646700</v>
      </c>
      <c r="H455" s="143">
        <v>6403</v>
      </c>
      <c r="I455" s="143">
        <v>5923</v>
      </c>
      <c r="J455" s="142">
        <v>15.57</v>
      </c>
      <c r="K455" s="168" t="s">
        <v>3418</v>
      </c>
      <c r="M455" s="168" t="s">
        <v>154</v>
      </c>
      <c r="N455" s="142">
        <v>0.64</v>
      </c>
      <c r="O455" s="142">
        <v>17.88</v>
      </c>
      <c r="P455" s="142">
        <v>26.66</v>
      </c>
      <c r="Q455" s="142">
        <v>7.3</v>
      </c>
      <c r="R455" s="168" t="s">
        <v>3486</v>
      </c>
      <c r="S455" s="142">
        <v>35.869999999999997</v>
      </c>
      <c r="T455" s="168"/>
      <c r="U455" s="142">
        <v>276</v>
      </c>
      <c r="V455" s="142">
        <v>274</v>
      </c>
      <c r="W455" s="142">
        <v>-2.42</v>
      </c>
      <c r="X455" s="168"/>
    </row>
    <row r="456" spans="1:24" ht="16.5" x14ac:dyDescent="0.3">
      <c r="A456" s="168" t="s">
        <v>755</v>
      </c>
      <c r="B456" s="142">
        <v>454</v>
      </c>
      <c r="C456" s="168" t="s">
        <v>29</v>
      </c>
      <c r="D456" s="168" t="s">
        <v>30</v>
      </c>
      <c r="E456" s="142">
        <v>13.4</v>
      </c>
      <c r="F456" s="142">
        <v>-0.74</v>
      </c>
      <c r="G456" s="143">
        <v>1300</v>
      </c>
      <c r="H456" s="143">
        <v>17</v>
      </c>
      <c r="I456" s="143">
        <v>1356</v>
      </c>
      <c r="J456" s="142">
        <v>12.36</v>
      </c>
      <c r="K456" s="168" t="s">
        <v>262</v>
      </c>
      <c r="M456" s="168" t="s">
        <v>99</v>
      </c>
      <c r="N456" s="142">
        <v>1.08</v>
      </c>
      <c r="O456" s="142">
        <v>6.9</v>
      </c>
      <c r="P456" s="142">
        <v>7.05</v>
      </c>
      <c r="Q456" s="142">
        <v>3.15</v>
      </c>
      <c r="R456" s="168" t="s">
        <v>3481</v>
      </c>
      <c r="S456" s="142">
        <v>14.61</v>
      </c>
      <c r="T456" s="168"/>
      <c r="U456" s="142">
        <v>548</v>
      </c>
      <c r="V456" s="142">
        <v>466</v>
      </c>
      <c r="W456" s="142">
        <v>-0.66</v>
      </c>
      <c r="X456" s="168"/>
    </row>
    <row r="457" spans="1:24" ht="16.5" x14ac:dyDescent="0.3">
      <c r="A457" s="168" t="s">
        <v>756</v>
      </c>
      <c r="B457" s="142">
        <v>455</v>
      </c>
      <c r="C457" s="168" t="s">
        <v>29</v>
      </c>
      <c r="D457" s="168" t="s">
        <v>152</v>
      </c>
      <c r="E457" s="142">
        <v>0.09</v>
      </c>
      <c r="F457" s="142">
        <v>0</v>
      </c>
      <c r="G457" s="143">
        <v>0</v>
      </c>
      <c r="H457" s="143">
        <v>0</v>
      </c>
      <c r="I457" s="143">
        <v>766</v>
      </c>
      <c r="K457" s="168" t="s">
        <v>197</v>
      </c>
      <c r="L457" s="142">
        <v>0.1</v>
      </c>
      <c r="M457" s="168"/>
      <c r="N457" s="142">
        <v>0</v>
      </c>
      <c r="O457" s="142">
        <v>0.01</v>
      </c>
      <c r="P457" s="142">
        <v>0.02</v>
      </c>
      <c r="Q457" s="142">
        <v>3787.76</v>
      </c>
      <c r="R457" s="168"/>
      <c r="S457" s="142">
        <v>99.77</v>
      </c>
      <c r="T457" s="168"/>
      <c r="X457" s="168"/>
    </row>
    <row r="458" spans="1:24" ht="16.5" x14ac:dyDescent="0.3">
      <c r="A458" s="168" t="s">
        <v>757</v>
      </c>
      <c r="B458" s="142">
        <v>456</v>
      </c>
      <c r="C458" s="168" t="s">
        <v>46</v>
      </c>
      <c r="D458" s="168" t="s">
        <v>30</v>
      </c>
      <c r="E458" s="142">
        <v>2.76</v>
      </c>
      <c r="F458" s="142">
        <v>-1.43</v>
      </c>
      <c r="G458" s="143">
        <v>343800</v>
      </c>
      <c r="H458" s="143">
        <v>956</v>
      </c>
      <c r="I458" s="143">
        <v>1676</v>
      </c>
      <c r="J458" s="142">
        <v>35.200000000000003</v>
      </c>
      <c r="K458" s="168" t="s">
        <v>463</v>
      </c>
      <c r="M458" s="168" t="s">
        <v>66</v>
      </c>
      <c r="N458" s="142">
        <v>0.08</v>
      </c>
      <c r="O458" s="142">
        <v>2.98</v>
      </c>
      <c r="P458" s="142">
        <v>3.39</v>
      </c>
      <c r="Q458" s="142">
        <v>2.25</v>
      </c>
      <c r="R458" s="168" t="s">
        <v>254</v>
      </c>
      <c r="S458" s="142">
        <v>43.19</v>
      </c>
      <c r="T458" s="168"/>
      <c r="U458" s="142">
        <v>919</v>
      </c>
      <c r="V458" s="142">
        <v>917</v>
      </c>
      <c r="W458" s="142">
        <v>0.73</v>
      </c>
      <c r="X458" s="168"/>
    </row>
    <row r="459" spans="1:24" ht="16.5" x14ac:dyDescent="0.3">
      <c r="A459" s="168" t="s">
        <v>758</v>
      </c>
      <c r="B459" s="142">
        <v>457</v>
      </c>
      <c r="C459" s="168" t="s">
        <v>29</v>
      </c>
      <c r="D459" s="168" t="s">
        <v>47</v>
      </c>
      <c r="E459" s="142">
        <v>1.1000000000000001</v>
      </c>
      <c r="F459" s="142">
        <v>0</v>
      </c>
      <c r="G459" s="143">
        <v>0</v>
      </c>
      <c r="H459" s="143">
        <v>0</v>
      </c>
      <c r="I459" s="143">
        <v>550</v>
      </c>
      <c r="K459" s="168"/>
      <c r="L459" s="142">
        <v>-8.73</v>
      </c>
      <c r="M459" s="168"/>
      <c r="N459" s="142">
        <v>0</v>
      </c>
      <c r="O459" s="142">
        <v>-0.14000000000000001</v>
      </c>
      <c r="Q459" s="142">
        <v>-40.799999999999997</v>
      </c>
      <c r="R459" s="168"/>
      <c r="S459" s="142">
        <v>30.35</v>
      </c>
      <c r="T459" s="168"/>
      <c r="X459" s="168"/>
    </row>
    <row r="460" spans="1:24" ht="16.5" x14ac:dyDescent="0.3">
      <c r="A460" s="168" t="s">
        <v>759</v>
      </c>
      <c r="B460" s="142">
        <v>458</v>
      </c>
      <c r="C460" s="168" t="s">
        <v>29</v>
      </c>
      <c r="D460" s="168" t="s">
        <v>30</v>
      </c>
      <c r="E460" s="142">
        <v>3.54</v>
      </c>
      <c r="F460" s="142">
        <v>-3.8</v>
      </c>
      <c r="G460" s="143">
        <v>41262900</v>
      </c>
      <c r="H460" s="143">
        <v>150686</v>
      </c>
      <c r="I460" s="143">
        <v>1494</v>
      </c>
      <c r="J460" s="142">
        <v>35.57</v>
      </c>
      <c r="K460" s="168" t="s">
        <v>292</v>
      </c>
      <c r="M460" s="168" t="s">
        <v>62</v>
      </c>
      <c r="N460" s="142">
        <v>0.1</v>
      </c>
      <c r="O460" s="142">
        <v>4.3</v>
      </c>
      <c r="P460" s="142">
        <v>4.83</v>
      </c>
      <c r="Q460" s="142">
        <v>4.28</v>
      </c>
      <c r="R460" s="168" t="s">
        <v>732</v>
      </c>
      <c r="S460" s="142">
        <v>32.89</v>
      </c>
      <c r="T460" s="168"/>
      <c r="U460" s="142">
        <v>885</v>
      </c>
      <c r="V460" s="142">
        <v>872</v>
      </c>
      <c r="W460" s="142">
        <v>-0.87</v>
      </c>
      <c r="X460" s="168"/>
    </row>
    <row r="461" spans="1:24" ht="16.5" x14ac:dyDescent="0.3">
      <c r="A461" s="168" t="s">
        <v>760</v>
      </c>
      <c r="B461" s="142">
        <v>459</v>
      </c>
      <c r="C461" s="168" t="s">
        <v>46</v>
      </c>
      <c r="D461" s="168" t="s">
        <v>30</v>
      </c>
      <c r="E461" s="142">
        <v>2.2999999999999998</v>
      </c>
      <c r="F461" s="142">
        <v>1.77</v>
      </c>
      <c r="G461" s="143">
        <v>132200</v>
      </c>
      <c r="H461" s="143">
        <v>301</v>
      </c>
      <c r="I461" s="143">
        <v>690</v>
      </c>
      <c r="K461" s="168" t="s">
        <v>373</v>
      </c>
      <c r="M461" s="168"/>
      <c r="N461" s="142">
        <v>0</v>
      </c>
      <c r="O461" s="142">
        <v>-1.65</v>
      </c>
      <c r="P461" s="142">
        <v>-3.44</v>
      </c>
      <c r="Q461" s="144">
        <v>-2.92</v>
      </c>
      <c r="R461" s="168"/>
      <c r="S461" s="142">
        <v>39.64</v>
      </c>
      <c r="T461" s="168"/>
      <c r="X461" s="168"/>
    </row>
    <row r="462" spans="1:24" ht="16.5" x14ac:dyDescent="0.3">
      <c r="A462" s="168" t="s">
        <v>761</v>
      </c>
      <c r="B462" s="142">
        <v>460</v>
      </c>
      <c r="C462" s="168" t="s">
        <v>29</v>
      </c>
      <c r="D462" s="168" t="s">
        <v>57</v>
      </c>
      <c r="E462" s="142">
        <v>0.62</v>
      </c>
      <c r="F462" s="142">
        <v>-1.59</v>
      </c>
      <c r="G462" s="143">
        <v>7757500</v>
      </c>
      <c r="H462" s="143">
        <v>4798</v>
      </c>
      <c r="I462" s="143">
        <v>1352</v>
      </c>
      <c r="K462" s="168" t="s">
        <v>3563</v>
      </c>
      <c r="M462" s="168"/>
      <c r="N462" s="142">
        <v>0</v>
      </c>
      <c r="O462" s="142">
        <v>-15.93</v>
      </c>
      <c r="P462" s="142">
        <v>-176.47</v>
      </c>
      <c r="Q462" s="142">
        <v>-17.04</v>
      </c>
      <c r="R462" s="168"/>
      <c r="S462" s="142">
        <v>69.27</v>
      </c>
      <c r="T462" s="168"/>
      <c r="X462" s="168"/>
    </row>
    <row r="463" spans="1:24" ht="16.5" x14ac:dyDescent="0.3">
      <c r="A463" s="168" t="s">
        <v>763</v>
      </c>
      <c r="B463" s="142">
        <v>461</v>
      </c>
      <c r="C463" s="168" t="s">
        <v>29</v>
      </c>
      <c r="D463" s="168" t="s">
        <v>30</v>
      </c>
      <c r="E463" s="142">
        <v>0.89</v>
      </c>
      <c r="F463" s="142">
        <v>-1.1100000000000001</v>
      </c>
      <c r="G463" s="143">
        <v>6837500</v>
      </c>
      <c r="H463" s="143">
        <v>6097</v>
      </c>
      <c r="I463" s="143">
        <v>765</v>
      </c>
      <c r="J463" s="142">
        <v>67.739999999999995</v>
      </c>
      <c r="K463" s="168" t="s">
        <v>3403</v>
      </c>
      <c r="M463" s="168"/>
      <c r="N463" s="142">
        <v>0.01</v>
      </c>
      <c r="O463" s="142">
        <v>4.78</v>
      </c>
      <c r="P463" s="142">
        <v>3.86</v>
      </c>
      <c r="Q463" s="142">
        <v>5.0199999999999996</v>
      </c>
      <c r="R463" s="168"/>
      <c r="S463" s="142">
        <v>53.59</v>
      </c>
      <c r="T463" s="168"/>
      <c r="U463" s="142">
        <v>998</v>
      </c>
      <c r="V463" s="142">
        <v>935</v>
      </c>
      <c r="W463" s="142">
        <v>0.32</v>
      </c>
      <c r="X463" s="168"/>
    </row>
    <row r="464" spans="1:24" ht="16.5" x14ac:dyDescent="0.3">
      <c r="A464" s="168" t="s">
        <v>764</v>
      </c>
      <c r="B464" s="142">
        <v>462</v>
      </c>
      <c r="C464" s="168" t="s">
        <v>46</v>
      </c>
      <c r="D464" s="168" t="s">
        <v>30</v>
      </c>
      <c r="E464" s="142">
        <v>11.1</v>
      </c>
      <c r="F464" s="142">
        <v>-0.89</v>
      </c>
      <c r="G464" s="143">
        <v>123600</v>
      </c>
      <c r="H464" s="143">
        <v>1381</v>
      </c>
      <c r="I464" s="143">
        <v>8728</v>
      </c>
      <c r="J464" s="142">
        <v>40.700000000000003</v>
      </c>
      <c r="K464" s="168" t="s">
        <v>69</v>
      </c>
      <c r="L464" s="142">
        <v>0.17</v>
      </c>
      <c r="M464" s="168" t="s">
        <v>271</v>
      </c>
      <c r="N464" s="142">
        <v>0.27</v>
      </c>
      <c r="O464" s="142">
        <v>5.12</v>
      </c>
      <c r="P464" s="142">
        <v>5.22</v>
      </c>
      <c r="Q464" s="142">
        <v>6.4</v>
      </c>
      <c r="R464" s="168" t="s">
        <v>261</v>
      </c>
      <c r="S464" s="142">
        <v>58.73</v>
      </c>
      <c r="T464" s="168"/>
      <c r="U464" s="142">
        <v>892</v>
      </c>
      <c r="V464" s="142">
        <v>845</v>
      </c>
      <c r="W464" s="142">
        <v>1.57</v>
      </c>
      <c r="X464" s="168"/>
    </row>
    <row r="465" spans="1:24" ht="16.5" x14ac:dyDescent="0.3">
      <c r="A465" s="168" t="s">
        <v>765</v>
      </c>
      <c r="B465" s="142">
        <v>463</v>
      </c>
      <c r="C465" s="168" t="s">
        <v>29</v>
      </c>
      <c r="D465" s="168" t="s">
        <v>30</v>
      </c>
      <c r="E465" s="142">
        <v>9.1999999999999993</v>
      </c>
      <c r="F465" s="142">
        <v>-3.66</v>
      </c>
      <c r="G465" s="143">
        <v>8500</v>
      </c>
      <c r="H465" s="143">
        <v>79</v>
      </c>
      <c r="I465" s="143">
        <v>556</v>
      </c>
      <c r="J465" s="142">
        <v>35.18</v>
      </c>
      <c r="K465" s="168" t="s">
        <v>610</v>
      </c>
      <c r="M465" s="168" t="s">
        <v>101</v>
      </c>
      <c r="N465" s="142">
        <v>0.26</v>
      </c>
      <c r="O465" s="142">
        <v>1.88</v>
      </c>
      <c r="P465" s="142">
        <v>1.82</v>
      </c>
      <c r="Q465" s="142">
        <v>0.18</v>
      </c>
      <c r="R465" s="168" t="s">
        <v>3418</v>
      </c>
      <c r="S465" s="142">
        <v>58.38</v>
      </c>
      <c r="T465" s="168"/>
      <c r="U465" s="142">
        <v>948</v>
      </c>
      <c r="V465" s="142">
        <v>958</v>
      </c>
      <c r="W465" s="142">
        <v>-3.02</v>
      </c>
      <c r="X465" s="168"/>
    </row>
    <row r="466" spans="1:24" ht="16.5" x14ac:dyDescent="0.3">
      <c r="A466" s="168" t="s">
        <v>767</v>
      </c>
      <c r="B466" s="142">
        <v>464</v>
      </c>
      <c r="C466" s="168" t="s">
        <v>35</v>
      </c>
      <c r="D466" s="168" t="s">
        <v>30</v>
      </c>
      <c r="E466" s="142">
        <v>1.7</v>
      </c>
      <c r="F466" s="142">
        <v>1.19</v>
      </c>
      <c r="G466" s="143">
        <v>1112800</v>
      </c>
      <c r="H466" s="143">
        <v>1856</v>
      </c>
      <c r="I466" s="143">
        <v>578</v>
      </c>
      <c r="K466" s="168" t="s">
        <v>250</v>
      </c>
      <c r="M466" s="168" t="s">
        <v>62</v>
      </c>
      <c r="N466" s="142">
        <v>0</v>
      </c>
      <c r="O466" s="142">
        <v>1.48</v>
      </c>
      <c r="P466" s="142">
        <v>-1.19</v>
      </c>
      <c r="Q466" s="142">
        <v>-0.24</v>
      </c>
      <c r="R466" s="168" t="s">
        <v>55</v>
      </c>
      <c r="S466" s="142">
        <v>55.77</v>
      </c>
      <c r="T466" s="168"/>
      <c r="X466" s="168"/>
    </row>
    <row r="467" spans="1:24" ht="16.5" x14ac:dyDescent="0.3">
      <c r="A467" s="168" t="s">
        <v>768</v>
      </c>
      <c r="B467" s="142">
        <v>465</v>
      </c>
      <c r="C467" s="168" t="s">
        <v>29</v>
      </c>
      <c r="D467" s="168" t="s">
        <v>30</v>
      </c>
      <c r="E467" s="142">
        <v>8.4499999999999993</v>
      </c>
      <c r="F467" s="142">
        <v>0.6</v>
      </c>
      <c r="G467" s="143">
        <v>79100</v>
      </c>
      <c r="H467" s="143">
        <v>665</v>
      </c>
      <c r="I467" s="143">
        <v>2608</v>
      </c>
      <c r="J467" s="142">
        <v>12.29</v>
      </c>
      <c r="K467" s="168" t="s">
        <v>150</v>
      </c>
      <c r="M467" s="168" t="s">
        <v>101</v>
      </c>
      <c r="N467" s="142">
        <v>0.69</v>
      </c>
      <c r="O467" s="142">
        <v>5.36</v>
      </c>
      <c r="P467" s="142">
        <v>9.74</v>
      </c>
      <c r="Q467" s="142">
        <v>5.2</v>
      </c>
      <c r="R467" s="168" t="s">
        <v>909</v>
      </c>
      <c r="S467" s="142">
        <v>73.64</v>
      </c>
      <c r="T467" s="168"/>
      <c r="U467" s="142">
        <v>468</v>
      </c>
      <c r="V467" s="142">
        <v>535</v>
      </c>
      <c r="W467" s="142">
        <v>0.66</v>
      </c>
      <c r="X467" s="168"/>
    </row>
    <row r="468" spans="1:24" ht="16.5" x14ac:dyDescent="0.3">
      <c r="A468" s="168" t="s">
        <v>769</v>
      </c>
      <c r="B468" s="142">
        <v>466</v>
      </c>
      <c r="C468" s="168" t="s">
        <v>46</v>
      </c>
      <c r="D468" s="168" t="s">
        <v>30</v>
      </c>
      <c r="E468" s="142">
        <v>1.83</v>
      </c>
      <c r="F468" s="142">
        <v>0.55000000000000004</v>
      </c>
      <c r="G468" s="143">
        <v>657600</v>
      </c>
      <c r="H468" s="143">
        <v>1201</v>
      </c>
      <c r="I468" s="143">
        <v>615</v>
      </c>
      <c r="K468" s="168" t="s">
        <v>875</v>
      </c>
      <c r="M468" s="168"/>
      <c r="N468" s="142">
        <v>0</v>
      </c>
      <c r="O468" s="142">
        <v>-6.82</v>
      </c>
      <c r="P468" s="142">
        <v>-9.2799999999999994</v>
      </c>
      <c r="Q468" s="142">
        <v>-73.98</v>
      </c>
      <c r="R468" s="168"/>
      <c r="S468" s="142">
        <v>52.08</v>
      </c>
      <c r="T468" s="168"/>
      <c r="X468" s="168"/>
    </row>
    <row r="469" spans="1:24" ht="16.5" x14ac:dyDescent="0.3">
      <c r="A469" s="168" t="s">
        <v>770</v>
      </c>
      <c r="B469" s="142">
        <v>467</v>
      </c>
      <c r="C469" s="168" t="s">
        <v>29</v>
      </c>
      <c r="D469" s="168" t="s">
        <v>30</v>
      </c>
      <c r="E469" s="142">
        <v>11.3</v>
      </c>
      <c r="F469" s="142">
        <v>-1.74</v>
      </c>
      <c r="G469" s="143">
        <v>5100</v>
      </c>
      <c r="H469" s="143">
        <v>58</v>
      </c>
      <c r="I469" s="143">
        <v>6780</v>
      </c>
      <c r="J469" s="142">
        <v>15.96</v>
      </c>
      <c r="K469" s="168" t="s">
        <v>365</v>
      </c>
      <c r="M469" s="168"/>
      <c r="N469" s="142">
        <v>0.71</v>
      </c>
      <c r="O469" s="142">
        <v>5.49</v>
      </c>
      <c r="P469" s="142">
        <v>7.33</v>
      </c>
      <c r="Q469" s="142">
        <v>15.43</v>
      </c>
      <c r="R469" s="168" t="s">
        <v>120</v>
      </c>
      <c r="S469" s="142">
        <v>5.74</v>
      </c>
      <c r="T469" s="168"/>
      <c r="U469" s="142">
        <v>603</v>
      </c>
      <c r="V469" s="142">
        <v>594</v>
      </c>
      <c r="W469" s="142">
        <v>3.14</v>
      </c>
      <c r="X469" s="168"/>
    </row>
    <row r="470" spans="1:24" ht="16.5" x14ac:dyDescent="0.3">
      <c r="A470" s="168" t="s">
        <v>771</v>
      </c>
      <c r="B470" s="142">
        <v>468</v>
      </c>
      <c r="C470" s="168" t="s">
        <v>29</v>
      </c>
      <c r="D470" s="168" t="s">
        <v>30</v>
      </c>
      <c r="E470" s="142">
        <v>1.94</v>
      </c>
      <c r="F470" s="142">
        <v>-1.02</v>
      </c>
      <c r="G470" s="143">
        <v>3812300</v>
      </c>
      <c r="H470" s="143">
        <v>7396</v>
      </c>
      <c r="I470" s="143">
        <v>8254</v>
      </c>
      <c r="J470" s="142">
        <v>32.32</v>
      </c>
      <c r="K470" s="168" t="s">
        <v>80</v>
      </c>
      <c r="M470" s="168"/>
      <c r="N470" s="142">
        <v>0.06</v>
      </c>
      <c r="O470" s="142">
        <v>5.95</v>
      </c>
      <c r="P470" s="142">
        <v>8.84</v>
      </c>
      <c r="Q470" s="142">
        <v>48.88</v>
      </c>
      <c r="R470" s="168"/>
      <c r="S470" s="142">
        <v>16.14</v>
      </c>
      <c r="T470" s="168"/>
      <c r="U470" s="142">
        <v>746</v>
      </c>
      <c r="V470" s="142">
        <v>757</v>
      </c>
      <c r="W470" s="142">
        <v>-5.2</v>
      </c>
      <c r="X470" s="168"/>
    </row>
    <row r="471" spans="1:24" ht="16.5" x14ac:dyDescent="0.3">
      <c r="A471" s="168" t="s">
        <v>772</v>
      </c>
      <c r="B471" s="142">
        <v>469</v>
      </c>
      <c r="C471" s="168" t="s">
        <v>46</v>
      </c>
      <c r="D471" s="168" t="s">
        <v>30</v>
      </c>
      <c r="E471" s="142">
        <v>2.48</v>
      </c>
      <c r="F471" s="142">
        <v>1.64</v>
      </c>
      <c r="G471" s="143">
        <v>64400</v>
      </c>
      <c r="H471" s="143">
        <v>157</v>
      </c>
      <c r="I471" s="143">
        <v>3026</v>
      </c>
      <c r="J471" s="142">
        <v>10.88</v>
      </c>
      <c r="K471" s="168" t="s">
        <v>96</v>
      </c>
      <c r="M471" s="168" t="s">
        <v>149</v>
      </c>
      <c r="N471" s="142">
        <v>0.23</v>
      </c>
      <c r="O471" s="142">
        <v>4.34</v>
      </c>
      <c r="P471" s="142">
        <v>6</v>
      </c>
      <c r="Q471" s="142">
        <v>11.9</v>
      </c>
      <c r="R471" s="168" t="s">
        <v>3369</v>
      </c>
      <c r="S471" s="142">
        <v>48.03</v>
      </c>
      <c r="T471" s="168"/>
      <c r="U471" s="142">
        <v>532</v>
      </c>
      <c r="V471" s="142">
        <v>557</v>
      </c>
      <c r="W471" s="142">
        <v>0.22</v>
      </c>
      <c r="X471" s="168"/>
    </row>
    <row r="472" spans="1:24" ht="16.5" x14ac:dyDescent="0.3">
      <c r="A472" s="168" t="s">
        <v>773</v>
      </c>
      <c r="B472" s="142">
        <v>470</v>
      </c>
      <c r="C472" s="168" t="s">
        <v>29</v>
      </c>
      <c r="D472" s="168" t="s">
        <v>30</v>
      </c>
      <c r="E472" s="142">
        <v>4.5999999999999996</v>
      </c>
      <c r="F472" s="142">
        <v>-1.71</v>
      </c>
      <c r="G472" s="143">
        <v>762800</v>
      </c>
      <c r="H472" s="143">
        <v>3528</v>
      </c>
      <c r="I472" s="143">
        <v>17519</v>
      </c>
      <c r="K472" s="168" t="s">
        <v>774</v>
      </c>
      <c r="M472" s="168"/>
      <c r="N472" s="142">
        <v>0</v>
      </c>
      <c r="O472" s="142">
        <v>0.69</v>
      </c>
      <c r="P472" s="142">
        <v>-1.42</v>
      </c>
      <c r="Q472" s="142">
        <v>-1.58</v>
      </c>
      <c r="R472" s="168"/>
      <c r="S472" s="142">
        <v>11.86</v>
      </c>
      <c r="T472" s="168"/>
      <c r="X472" s="168"/>
    </row>
    <row r="473" spans="1:24" ht="16.5" x14ac:dyDescent="0.3">
      <c r="A473" s="168" t="s">
        <v>775</v>
      </c>
      <c r="B473" s="142">
        <v>471</v>
      </c>
      <c r="C473" s="168" t="s">
        <v>46</v>
      </c>
      <c r="D473" s="168" t="s">
        <v>30</v>
      </c>
      <c r="E473" s="142">
        <v>5.95</v>
      </c>
      <c r="F473" s="142">
        <v>0</v>
      </c>
      <c r="G473" s="143">
        <v>3250300</v>
      </c>
      <c r="H473" s="143">
        <v>19329</v>
      </c>
      <c r="I473" s="143">
        <v>14875</v>
      </c>
      <c r="J473" s="142">
        <v>9.0299999999999994</v>
      </c>
      <c r="K473" s="168" t="s">
        <v>190</v>
      </c>
      <c r="M473" s="168" t="s">
        <v>268</v>
      </c>
      <c r="N473" s="142">
        <v>0.66</v>
      </c>
      <c r="O473" s="142">
        <v>13.87</v>
      </c>
      <c r="P473" s="142">
        <v>19.77</v>
      </c>
      <c r="Q473" s="142">
        <v>27.17</v>
      </c>
      <c r="R473" s="168" t="s">
        <v>667</v>
      </c>
      <c r="S473" s="142">
        <v>45.22</v>
      </c>
      <c r="T473" s="168"/>
      <c r="U473" s="142">
        <v>199</v>
      </c>
      <c r="V473" s="142">
        <v>195</v>
      </c>
      <c r="W473" s="142">
        <v>0.42</v>
      </c>
      <c r="X473" s="168"/>
    </row>
    <row r="474" spans="1:24" ht="16.5" x14ac:dyDescent="0.3">
      <c r="A474" s="168" t="s">
        <v>777</v>
      </c>
      <c r="B474" s="142">
        <v>472</v>
      </c>
      <c r="C474" s="168" t="s">
        <v>29</v>
      </c>
      <c r="D474" s="168" t="s">
        <v>47</v>
      </c>
      <c r="E474" s="142">
        <v>0.35</v>
      </c>
      <c r="F474" s="142">
        <v>0</v>
      </c>
      <c r="G474" s="143">
        <v>0</v>
      </c>
      <c r="H474" s="143">
        <v>0</v>
      </c>
      <c r="I474" s="143">
        <v>709</v>
      </c>
      <c r="K474" s="168" t="s">
        <v>269</v>
      </c>
      <c r="L474" s="142">
        <v>0.43</v>
      </c>
      <c r="M474" s="168"/>
      <c r="N474" s="142">
        <v>0</v>
      </c>
      <c r="O474" s="142">
        <v>7.8</v>
      </c>
      <c r="P474" s="142">
        <v>9.5</v>
      </c>
      <c r="Q474" s="142">
        <v>14.68</v>
      </c>
      <c r="R474" s="168"/>
      <c r="S474" s="142">
        <v>64.459999999999994</v>
      </c>
      <c r="T474" s="168"/>
      <c r="X474" s="168"/>
    </row>
    <row r="475" spans="1:24" ht="16.5" x14ac:dyDescent="0.3">
      <c r="A475" s="168" t="s">
        <v>778</v>
      </c>
      <c r="B475" s="142">
        <v>473</v>
      </c>
      <c r="C475" s="168" t="s">
        <v>35</v>
      </c>
      <c r="D475" s="168" t="s">
        <v>30</v>
      </c>
      <c r="E475" s="142">
        <v>7</v>
      </c>
      <c r="F475" s="142">
        <v>-2.78</v>
      </c>
      <c r="G475" s="143">
        <v>1727700</v>
      </c>
      <c r="H475" s="143">
        <v>12174</v>
      </c>
      <c r="I475" s="143">
        <v>2212</v>
      </c>
      <c r="J475" s="142">
        <v>101.55</v>
      </c>
      <c r="K475" s="168" t="s">
        <v>3564</v>
      </c>
      <c r="M475" s="168" t="s">
        <v>85</v>
      </c>
      <c r="N475" s="142">
        <v>7.0000000000000007E-2</v>
      </c>
      <c r="O475" s="142">
        <v>5.15</v>
      </c>
      <c r="P475" s="142">
        <v>6.59</v>
      </c>
      <c r="Q475" s="142">
        <v>2.99</v>
      </c>
      <c r="R475" s="168"/>
      <c r="S475" s="142">
        <v>25.52</v>
      </c>
      <c r="T475" s="168"/>
      <c r="U475" s="142">
        <v>938</v>
      </c>
      <c r="V475" s="142">
        <v>930</v>
      </c>
      <c r="X475" s="168"/>
    </row>
    <row r="476" spans="1:24" ht="16.5" x14ac:dyDescent="0.3">
      <c r="A476" s="168" t="s">
        <v>780</v>
      </c>
      <c r="B476" s="142">
        <v>474</v>
      </c>
      <c r="C476" s="168" t="s">
        <v>35</v>
      </c>
      <c r="D476" s="168" t="s">
        <v>30</v>
      </c>
      <c r="E476" s="142">
        <v>2.98</v>
      </c>
      <c r="F476" s="142">
        <v>0.68</v>
      </c>
      <c r="G476" s="143">
        <v>573500</v>
      </c>
      <c r="H476" s="143">
        <v>1692</v>
      </c>
      <c r="I476" s="143">
        <v>1609</v>
      </c>
      <c r="J476" s="142">
        <v>22</v>
      </c>
      <c r="K476" s="168" t="s">
        <v>3565</v>
      </c>
      <c r="M476" s="168" t="s">
        <v>43</v>
      </c>
      <c r="N476" s="142">
        <v>0.14000000000000001</v>
      </c>
      <c r="O476" s="142">
        <v>8</v>
      </c>
      <c r="P476" s="142">
        <v>10.26</v>
      </c>
      <c r="Q476" s="142">
        <v>5.5</v>
      </c>
      <c r="R476" s="168"/>
      <c r="S476" s="142">
        <v>25</v>
      </c>
      <c r="T476" s="168"/>
      <c r="U476" s="142">
        <v>601</v>
      </c>
      <c r="V476" s="142">
        <v>572</v>
      </c>
      <c r="X476" s="168"/>
    </row>
    <row r="477" spans="1:24" ht="16.5" x14ac:dyDescent="0.3">
      <c r="A477" s="168" t="s">
        <v>781</v>
      </c>
      <c r="B477" s="142">
        <v>475</v>
      </c>
      <c r="C477" s="168" t="s">
        <v>46</v>
      </c>
      <c r="D477" s="168" t="s">
        <v>30</v>
      </c>
      <c r="E477" s="142">
        <v>1.58</v>
      </c>
      <c r="F477" s="142">
        <v>0</v>
      </c>
      <c r="G477" s="143">
        <v>233900</v>
      </c>
      <c r="H477" s="143">
        <v>370</v>
      </c>
      <c r="I477" s="143">
        <v>1014</v>
      </c>
      <c r="K477" s="168" t="s">
        <v>860</v>
      </c>
      <c r="M477" s="168"/>
      <c r="N477" s="142">
        <v>0</v>
      </c>
      <c r="O477" s="142">
        <v>-3.18</v>
      </c>
      <c r="P477" s="142">
        <v>-10.43</v>
      </c>
      <c r="Q477" s="142">
        <v>-1473.61</v>
      </c>
      <c r="R477" s="168"/>
      <c r="S477" s="142">
        <v>19.84</v>
      </c>
      <c r="T477" s="168"/>
      <c r="X477" s="168"/>
    </row>
    <row r="478" spans="1:24" ht="16.5" x14ac:dyDescent="0.3">
      <c r="A478" s="168" t="s">
        <v>3417</v>
      </c>
      <c r="B478" s="142">
        <v>476</v>
      </c>
      <c r="C478" s="168" t="s">
        <v>29</v>
      </c>
      <c r="D478" s="168" t="s">
        <v>157</v>
      </c>
      <c r="E478" s="142">
        <v>1.4</v>
      </c>
      <c r="F478" s="142">
        <v>3.7</v>
      </c>
      <c r="G478" s="143">
        <v>172656500</v>
      </c>
      <c r="H478" s="143">
        <v>235039</v>
      </c>
      <c r="I478" s="143">
        <v>90989</v>
      </c>
      <c r="K478" s="168" t="s">
        <v>3566</v>
      </c>
      <c r="L478" s="142">
        <v>0.77</v>
      </c>
      <c r="M478" s="168"/>
      <c r="N478" s="142">
        <v>0</v>
      </c>
      <c r="O478" s="142">
        <v>-19.899999999999999</v>
      </c>
      <c r="P478" s="142">
        <v>-39.28</v>
      </c>
      <c r="Q478" s="142">
        <v>-455.04</v>
      </c>
      <c r="R478" s="168"/>
      <c r="S478" s="142">
        <v>69.239999999999995</v>
      </c>
      <c r="T478" s="168"/>
      <c r="X478" s="168"/>
    </row>
    <row r="479" spans="1:24" ht="16.5" x14ac:dyDescent="0.3">
      <c r="A479" s="168" t="s">
        <v>782</v>
      </c>
      <c r="B479" s="142">
        <v>477</v>
      </c>
      <c r="C479" s="168" t="s">
        <v>29</v>
      </c>
      <c r="D479" s="168" t="s">
        <v>30</v>
      </c>
      <c r="E479" s="142">
        <v>14.2</v>
      </c>
      <c r="F479" s="142">
        <v>2.9</v>
      </c>
      <c r="G479" s="143">
        <v>2239300</v>
      </c>
      <c r="H479" s="143">
        <v>31451</v>
      </c>
      <c r="I479" s="143">
        <v>31077</v>
      </c>
      <c r="J479" s="142">
        <v>14.17</v>
      </c>
      <c r="K479" s="168" t="s">
        <v>373</v>
      </c>
      <c r="M479" s="168" t="s">
        <v>715</v>
      </c>
      <c r="N479" s="142">
        <v>1</v>
      </c>
      <c r="O479" s="142">
        <v>4.5199999999999996</v>
      </c>
      <c r="P479" s="142">
        <v>5.19</v>
      </c>
      <c r="Q479" s="142">
        <v>7.2</v>
      </c>
      <c r="R479" s="168" t="s">
        <v>3567</v>
      </c>
      <c r="S479" s="142">
        <v>28.16</v>
      </c>
      <c r="T479" s="168"/>
      <c r="U479" s="142">
        <v>635</v>
      </c>
      <c r="V479" s="142">
        <v>629</v>
      </c>
      <c r="W479" s="142">
        <v>-4.83</v>
      </c>
      <c r="X479" s="168"/>
    </row>
    <row r="480" spans="1:24" ht="16.5" x14ac:dyDescent="0.3">
      <c r="A480" s="168" t="s">
        <v>783</v>
      </c>
      <c r="B480" s="142">
        <v>478</v>
      </c>
      <c r="C480" s="168" t="s">
        <v>29</v>
      </c>
      <c r="D480" s="168" t="s">
        <v>30</v>
      </c>
      <c r="E480" s="142">
        <v>16.2</v>
      </c>
      <c r="F480" s="142">
        <v>-1.22</v>
      </c>
      <c r="G480" s="143">
        <v>15350400</v>
      </c>
      <c r="H480" s="143">
        <v>246814</v>
      </c>
      <c r="I480" s="143">
        <v>25261</v>
      </c>
      <c r="J480" s="142">
        <v>9.26</v>
      </c>
      <c r="K480" s="168" t="s">
        <v>128</v>
      </c>
      <c r="M480" s="168" t="s">
        <v>25</v>
      </c>
      <c r="N480" s="142">
        <v>1.75</v>
      </c>
      <c r="O480" s="142">
        <v>13.67</v>
      </c>
      <c r="P480" s="142">
        <v>22.52</v>
      </c>
      <c r="Q480" s="142">
        <v>45.12</v>
      </c>
      <c r="R480" s="168"/>
      <c r="S480" s="142">
        <v>46.85</v>
      </c>
      <c r="T480" s="168"/>
      <c r="U480" s="142">
        <v>178</v>
      </c>
      <c r="V480" s="142">
        <v>202</v>
      </c>
      <c r="W480" s="142">
        <v>-0.05</v>
      </c>
      <c r="X480" s="168"/>
    </row>
    <row r="481" spans="1:24" ht="16.5" x14ac:dyDescent="0.3">
      <c r="A481" s="168" t="s">
        <v>784</v>
      </c>
      <c r="B481" s="142">
        <v>479</v>
      </c>
      <c r="C481" s="168" t="s">
        <v>29</v>
      </c>
      <c r="D481" s="168" t="s">
        <v>30</v>
      </c>
      <c r="E481" s="142">
        <v>2.6</v>
      </c>
      <c r="F481" s="142">
        <v>-0.76</v>
      </c>
      <c r="G481" s="143">
        <v>25264300</v>
      </c>
      <c r="H481" s="143">
        <v>65432</v>
      </c>
      <c r="I481" s="143">
        <v>6167</v>
      </c>
      <c r="J481" s="142">
        <v>48.16</v>
      </c>
      <c r="K481" s="168" t="s">
        <v>397</v>
      </c>
      <c r="M481" s="168"/>
      <c r="N481" s="142">
        <v>0.05</v>
      </c>
      <c r="O481" s="142">
        <v>2.71</v>
      </c>
      <c r="P481" s="142">
        <v>2.21</v>
      </c>
      <c r="Q481" s="142">
        <v>3.46</v>
      </c>
      <c r="R481" s="168"/>
      <c r="S481" s="142">
        <v>55.58</v>
      </c>
      <c r="T481" s="168"/>
      <c r="U481" s="142">
        <v>1000</v>
      </c>
      <c r="V481" s="142">
        <v>986</v>
      </c>
      <c r="W481" s="142">
        <v>0.06</v>
      </c>
      <c r="X481" s="168"/>
    </row>
    <row r="482" spans="1:24" ht="16.5" x14ac:dyDescent="0.3">
      <c r="A482" s="168" t="s">
        <v>785</v>
      </c>
      <c r="B482" s="142">
        <v>480</v>
      </c>
      <c r="C482" s="168" t="s">
        <v>29</v>
      </c>
      <c r="D482" s="168" t="s">
        <v>30</v>
      </c>
      <c r="E482" s="142">
        <v>6.05</v>
      </c>
      <c r="F482" s="142">
        <v>-0.82</v>
      </c>
      <c r="G482" s="143">
        <v>813400</v>
      </c>
      <c r="H482" s="143">
        <v>4910</v>
      </c>
      <c r="I482" s="143">
        <v>1718</v>
      </c>
      <c r="J482" s="142">
        <v>15.07</v>
      </c>
      <c r="K482" s="168" t="s">
        <v>3568</v>
      </c>
      <c r="M482" s="168" t="s">
        <v>37</v>
      </c>
      <c r="N482" s="142">
        <v>0.4</v>
      </c>
      <c r="O482" s="142">
        <v>10.26</v>
      </c>
      <c r="P482" s="142">
        <v>19.11</v>
      </c>
      <c r="Q482" s="142">
        <v>2.93</v>
      </c>
      <c r="R482" s="168" t="s">
        <v>3569</v>
      </c>
      <c r="S482" s="142">
        <v>46.6</v>
      </c>
      <c r="T482" s="168"/>
      <c r="U482" s="142">
        <v>326</v>
      </c>
      <c r="V482" s="142">
        <v>393</v>
      </c>
      <c r="W482" s="142">
        <v>1.63</v>
      </c>
      <c r="X482" s="168"/>
    </row>
    <row r="483" spans="1:24" ht="16.5" x14ac:dyDescent="0.3">
      <c r="A483" s="168" t="s">
        <v>786</v>
      </c>
      <c r="B483" s="142">
        <v>481</v>
      </c>
      <c r="C483" s="168" t="s">
        <v>29</v>
      </c>
      <c r="D483" s="168" t="s">
        <v>30</v>
      </c>
      <c r="E483" s="142">
        <v>14.7</v>
      </c>
      <c r="F483" s="142">
        <v>-0.68</v>
      </c>
      <c r="G483" s="143">
        <v>24752100</v>
      </c>
      <c r="H483" s="143">
        <v>363281</v>
      </c>
      <c r="I483" s="143">
        <v>24549</v>
      </c>
      <c r="J483" s="142">
        <v>13.92</v>
      </c>
      <c r="K483" s="168" t="s">
        <v>524</v>
      </c>
      <c r="M483" s="168" t="s">
        <v>25</v>
      </c>
      <c r="N483" s="142">
        <v>1.06</v>
      </c>
      <c r="O483" s="142">
        <v>7.8</v>
      </c>
      <c r="P483" s="142">
        <v>22.4</v>
      </c>
      <c r="Q483" s="142">
        <v>1.1399999999999999</v>
      </c>
      <c r="R483" s="168" t="s">
        <v>357</v>
      </c>
      <c r="S483" s="142">
        <v>56.87</v>
      </c>
      <c r="T483" s="168"/>
      <c r="U483" s="142">
        <v>274</v>
      </c>
      <c r="V483" s="142">
        <v>460</v>
      </c>
      <c r="W483" s="142">
        <v>0.33</v>
      </c>
      <c r="X483" s="168"/>
    </row>
    <row r="484" spans="1:24" ht="16.5" x14ac:dyDescent="0.3">
      <c r="A484" s="168" t="s">
        <v>788</v>
      </c>
      <c r="B484" s="142">
        <v>482</v>
      </c>
      <c r="C484" s="168" t="s">
        <v>46</v>
      </c>
      <c r="D484" s="168" t="s">
        <v>30</v>
      </c>
      <c r="E484" s="142">
        <v>24.5</v>
      </c>
      <c r="F484" s="142">
        <v>-2</v>
      </c>
      <c r="G484" s="143">
        <v>3362500</v>
      </c>
      <c r="H484" s="143">
        <v>83046</v>
      </c>
      <c r="I484" s="143">
        <v>22050</v>
      </c>
      <c r="J484" s="142">
        <v>7.58</v>
      </c>
      <c r="K484" s="168" t="s">
        <v>250</v>
      </c>
      <c r="M484" s="168" t="s">
        <v>194</v>
      </c>
      <c r="N484" s="142">
        <v>3.23</v>
      </c>
      <c r="O484" s="142">
        <v>16.010000000000002</v>
      </c>
      <c r="P484" s="142">
        <v>18.260000000000002</v>
      </c>
      <c r="Q484" s="142">
        <v>15.24</v>
      </c>
      <c r="R484" s="168" t="s">
        <v>966</v>
      </c>
      <c r="S484" s="142">
        <v>48.98</v>
      </c>
      <c r="T484" s="168"/>
      <c r="U484" s="142">
        <v>191</v>
      </c>
      <c r="V484" s="142">
        <v>137</v>
      </c>
      <c r="W484" s="142">
        <v>-0.16</v>
      </c>
      <c r="X484" s="168"/>
    </row>
    <row r="485" spans="1:24" ht="16.5" x14ac:dyDescent="0.3">
      <c r="A485" s="168" t="s">
        <v>790</v>
      </c>
      <c r="B485" s="142">
        <v>483</v>
      </c>
      <c r="C485" s="168" t="s">
        <v>29</v>
      </c>
      <c r="D485" s="168" t="s">
        <v>30</v>
      </c>
      <c r="E485" s="142">
        <v>39</v>
      </c>
      <c r="F485" s="142">
        <v>2.63</v>
      </c>
      <c r="G485" s="143">
        <v>94167200</v>
      </c>
      <c r="H485" s="143">
        <v>3670407</v>
      </c>
      <c r="I485" s="143">
        <v>1113957</v>
      </c>
      <c r="J485" s="142">
        <v>11.85</v>
      </c>
      <c r="K485" s="168" t="s">
        <v>63</v>
      </c>
      <c r="M485" s="168" t="s">
        <v>50</v>
      </c>
      <c r="N485" s="142">
        <v>3.29</v>
      </c>
      <c r="O485" s="142">
        <v>7.88</v>
      </c>
      <c r="P485" s="142">
        <v>10.119999999999999</v>
      </c>
      <c r="Q485" s="142">
        <v>7.15</v>
      </c>
      <c r="R485" s="168" t="s">
        <v>339</v>
      </c>
      <c r="S485" s="142">
        <v>48.88</v>
      </c>
      <c r="T485" s="168"/>
      <c r="U485" s="142">
        <v>445</v>
      </c>
      <c r="V485" s="142">
        <v>419</v>
      </c>
      <c r="W485" s="142">
        <v>0.12</v>
      </c>
      <c r="X485" s="168"/>
    </row>
    <row r="486" spans="1:24" ht="16.5" x14ac:dyDescent="0.3">
      <c r="A486" s="168" t="s">
        <v>791</v>
      </c>
      <c r="B486" s="142">
        <v>484</v>
      </c>
      <c r="C486" s="168" t="s">
        <v>29</v>
      </c>
      <c r="D486" s="168" t="s">
        <v>30</v>
      </c>
      <c r="E486" s="142">
        <v>127.5</v>
      </c>
      <c r="F486" s="142">
        <v>0.79</v>
      </c>
      <c r="G486" s="143">
        <v>26589700</v>
      </c>
      <c r="H486" s="143">
        <v>3410656</v>
      </c>
      <c r="I486" s="143">
        <v>506173</v>
      </c>
      <c r="J486" s="142">
        <v>16.46</v>
      </c>
      <c r="K486" s="168" t="s">
        <v>107</v>
      </c>
      <c r="M486" s="168" t="s">
        <v>192</v>
      </c>
      <c r="N486" s="142">
        <v>7.75</v>
      </c>
      <c r="O486" s="142">
        <v>9</v>
      </c>
      <c r="P486" s="142">
        <v>7.89</v>
      </c>
      <c r="Q486" s="142">
        <v>16.760000000000002</v>
      </c>
      <c r="R486" s="168" t="s">
        <v>588</v>
      </c>
      <c r="S486" s="142">
        <v>34.69</v>
      </c>
      <c r="T486" s="168"/>
      <c r="U486" s="142">
        <v>598</v>
      </c>
      <c r="V486" s="142">
        <v>459</v>
      </c>
      <c r="W486" s="142">
        <v>2.19</v>
      </c>
      <c r="X486" s="168"/>
    </row>
    <row r="487" spans="1:24" ht="16.5" x14ac:dyDescent="0.3">
      <c r="A487" s="168" t="s">
        <v>792</v>
      </c>
      <c r="B487" s="142">
        <v>485</v>
      </c>
      <c r="C487" s="168" t="s">
        <v>29</v>
      </c>
      <c r="D487" s="168" t="s">
        <v>30</v>
      </c>
      <c r="E487" s="142">
        <v>58.25</v>
      </c>
      <c r="F487" s="142">
        <v>0.87</v>
      </c>
      <c r="G487" s="143">
        <v>18772100</v>
      </c>
      <c r="H487" s="143">
        <v>1090008</v>
      </c>
      <c r="I487" s="143">
        <v>262640</v>
      </c>
      <c r="J487" s="142">
        <v>5.46</v>
      </c>
      <c r="K487" s="168" t="s">
        <v>300</v>
      </c>
      <c r="M487" s="168" t="s">
        <v>192</v>
      </c>
      <c r="N487" s="142">
        <v>10.67</v>
      </c>
      <c r="O487" s="142">
        <v>11.96</v>
      </c>
      <c r="P487" s="142">
        <v>16.38</v>
      </c>
      <c r="Q487" s="142">
        <v>11.99</v>
      </c>
      <c r="R487" s="168" t="s">
        <v>115</v>
      </c>
      <c r="S487" s="142">
        <v>54.32</v>
      </c>
      <c r="T487" s="168"/>
      <c r="U487" s="142">
        <v>194</v>
      </c>
      <c r="V487" s="142">
        <v>179</v>
      </c>
      <c r="W487" s="142">
        <v>2.2999999999999998</v>
      </c>
      <c r="X487" s="168"/>
    </row>
    <row r="488" spans="1:24" ht="16.5" x14ac:dyDescent="0.3">
      <c r="A488" s="168" t="s">
        <v>793</v>
      </c>
      <c r="B488" s="142">
        <v>486</v>
      </c>
      <c r="C488" s="168" t="s">
        <v>29</v>
      </c>
      <c r="D488" s="168" t="s">
        <v>30</v>
      </c>
      <c r="E488" s="142">
        <v>4.8600000000000003</v>
      </c>
      <c r="F488" s="142">
        <v>-2.8</v>
      </c>
      <c r="G488" s="143">
        <v>1322100</v>
      </c>
      <c r="H488" s="143">
        <v>6497</v>
      </c>
      <c r="I488" s="143">
        <v>3644</v>
      </c>
      <c r="J488" s="142">
        <v>73.69</v>
      </c>
      <c r="K488" s="168" t="s">
        <v>3501</v>
      </c>
      <c r="M488" s="168" t="s">
        <v>26</v>
      </c>
      <c r="N488" s="142">
        <v>7.0000000000000007E-2</v>
      </c>
      <c r="O488" s="142">
        <v>4.43</v>
      </c>
      <c r="P488" s="142">
        <v>4.99</v>
      </c>
      <c r="Q488" s="142">
        <v>4.13</v>
      </c>
      <c r="R488" s="168" t="s">
        <v>1000</v>
      </c>
      <c r="S488" s="142">
        <v>40.590000000000003</v>
      </c>
      <c r="T488" s="168"/>
      <c r="U488" s="142">
        <v>973</v>
      </c>
      <c r="V488" s="142">
        <v>964</v>
      </c>
      <c r="W488" s="142">
        <v>3.4</v>
      </c>
      <c r="X488" s="168"/>
    </row>
    <row r="489" spans="1:24" ht="16.5" x14ac:dyDescent="0.3">
      <c r="A489" s="168" t="s">
        <v>795</v>
      </c>
      <c r="B489" s="142">
        <v>487</v>
      </c>
      <c r="C489" s="168" t="s">
        <v>46</v>
      </c>
      <c r="D489" s="168" t="s">
        <v>30</v>
      </c>
      <c r="E489" s="142">
        <v>5.65</v>
      </c>
      <c r="F489" s="142">
        <v>0</v>
      </c>
      <c r="G489" s="143">
        <v>900200</v>
      </c>
      <c r="H489" s="143">
        <v>5200</v>
      </c>
      <c r="I489" s="143">
        <v>2260</v>
      </c>
      <c r="J489" s="142">
        <v>15.84</v>
      </c>
      <c r="K489" s="168" t="s">
        <v>248</v>
      </c>
      <c r="M489" s="168" t="s">
        <v>82</v>
      </c>
      <c r="N489" s="142">
        <v>0.36</v>
      </c>
      <c r="O489" s="142">
        <v>7.48</v>
      </c>
      <c r="P489" s="142">
        <v>7.16</v>
      </c>
      <c r="Q489" s="142">
        <v>9.32</v>
      </c>
      <c r="R489" s="168" t="s">
        <v>3570</v>
      </c>
      <c r="S489" s="142">
        <v>15</v>
      </c>
      <c r="T489" s="168"/>
      <c r="U489" s="142">
        <v>608</v>
      </c>
      <c r="V489" s="142">
        <v>508</v>
      </c>
      <c r="W489" s="142">
        <v>-0.12</v>
      </c>
      <c r="X489" s="168"/>
    </row>
    <row r="490" spans="1:24" ht="16.5" x14ac:dyDescent="0.3">
      <c r="A490" s="168" t="s">
        <v>796</v>
      </c>
      <c r="B490" s="142">
        <v>488</v>
      </c>
      <c r="C490" s="168" t="s">
        <v>29</v>
      </c>
      <c r="D490" s="168" t="s">
        <v>30</v>
      </c>
      <c r="E490" s="142">
        <v>2.2999999999999998</v>
      </c>
      <c r="F490" s="142">
        <v>0</v>
      </c>
      <c r="G490" s="143">
        <v>8159800</v>
      </c>
      <c r="H490" s="143">
        <v>18697</v>
      </c>
      <c r="I490" s="143">
        <v>24643</v>
      </c>
      <c r="J490" s="142">
        <v>14.04</v>
      </c>
      <c r="K490" s="168" t="s">
        <v>532</v>
      </c>
      <c r="M490" s="168" t="s">
        <v>43</v>
      </c>
      <c r="N490" s="142">
        <v>0.16</v>
      </c>
      <c r="O490" s="142">
        <v>4.9000000000000004</v>
      </c>
      <c r="P490" s="142">
        <v>6.69</v>
      </c>
      <c r="Q490" s="142">
        <v>19.91</v>
      </c>
      <c r="R490" s="168" t="s">
        <v>884</v>
      </c>
      <c r="S490" s="142">
        <v>74.86</v>
      </c>
      <c r="T490" s="168"/>
      <c r="U490" s="142">
        <v>586</v>
      </c>
      <c r="V490" s="142">
        <v>598</v>
      </c>
      <c r="W490" s="142">
        <v>-15.64</v>
      </c>
      <c r="X490" s="168"/>
    </row>
    <row r="491" spans="1:24" ht="16.5" x14ac:dyDescent="0.3">
      <c r="A491" s="168" t="s">
        <v>797</v>
      </c>
      <c r="B491" s="142">
        <v>489</v>
      </c>
      <c r="C491" s="168" t="s">
        <v>29</v>
      </c>
      <c r="D491" s="168" t="s">
        <v>30</v>
      </c>
      <c r="E491" s="142">
        <v>4.18</v>
      </c>
      <c r="F491" s="142">
        <v>0.97</v>
      </c>
      <c r="G491" s="143">
        <v>43200</v>
      </c>
      <c r="H491" s="143">
        <v>177</v>
      </c>
      <c r="I491" s="143">
        <v>412</v>
      </c>
      <c r="J491" s="142">
        <v>18.39</v>
      </c>
      <c r="K491" s="168" t="s">
        <v>245</v>
      </c>
      <c r="M491" s="168"/>
      <c r="N491" s="142">
        <v>0.23</v>
      </c>
      <c r="O491" s="142">
        <v>5.03</v>
      </c>
      <c r="P491" s="142">
        <v>5.28</v>
      </c>
      <c r="Q491" s="142">
        <v>-0.22</v>
      </c>
      <c r="R491" s="168" t="s">
        <v>3571</v>
      </c>
      <c r="S491" s="142">
        <v>43.1</v>
      </c>
      <c r="T491" s="168"/>
      <c r="U491" s="142">
        <v>698</v>
      </c>
      <c r="V491" s="142">
        <v>660</v>
      </c>
      <c r="W491" s="142">
        <v>0.3</v>
      </c>
      <c r="X491" s="168"/>
    </row>
    <row r="492" spans="1:24" ht="16.5" x14ac:dyDescent="0.3">
      <c r="A492" s="168" t="s">
        <v>798</v>
      </c>
      <c r="B492" s="142">
        <v>490</v>
      </c>
      <c r="C492" s="168" t="s">
        <v>29</v>
      </c>
      <c r="D492" s="168" t="s">
        <v>30</v>
      </c>
      <c r="E492" s="142">
        <v>6.65</v>
      </c>
      <c r="F492" s="142">
        <v>0.76</v>
      </c>
      <c r="G492" s="143">
        <v>29955100</v>
      </c>
      <c r="H492" s="143">
        <v>204458</v>
      </c>
      <c r="I492" s="143">
        <v>2268</v>
      </c>
      <c r="J492" s="142">
        <v>19.53</v>
      </c>
      <c r="K492" s="168" t="s">
        <v>586</v>
      </c>
      <c r="M492" s="168" t="s">
        <v>37</v>
      </c>
      <c r="N492" s="142">
        <v>0.34</v>
      </c>
      <c r="O492" s="142">
        <v>7.27</v>
      </c>
      <c r="P492" s="142">
        <v>6.92</v>
      </c>
      <c r="Q492" s="142">
        <v>10.35</v>
      </c>
      <c r="R492" s="168" t="s">
        <v>3572</v>
      </c>
      <c r="S492" s="142">
        <v>40.51</v>
      </c>
      <c r="T492" s="168"/>
      <c r="U492" s="142">
        <v>670</v>
      </c>
      <c r="V492" s="142">
        <v>575</v>
      </c>
      <c r="X492" s="168"/>
    </row>
    <row r="493" spans="1:24" ht="16.5" x14ac:dyDescent="0.3">
      <c r="A493" s="168" t="s">
        <v>799</v>
      </c>
      <c r="B493" s="142">
        <v>491</v>
      </c>
      <c r="C493" s="168" t="s">
        <v>29</v>
      </c>
      <c r="D493" s="168" t="s">
        <v>30</v>
      </c>
      <c r="E493" s="142">
        <v>35.75</v>
      </c>
      <c r="F493" s="142">
        <v>-0.69</v>
      </c>
      <c r="G493" s="143">
        <v>330200</v>
      </c>
      <c r="H493" s="143">
        <v>11866</v>
      </c>
      <c r="I493" s="143">
        <v>42900</v>
      </c>
      <c r="J493" s="142">
        <v>15.72</v>
      </c>
      <c r="K493" s="168" t="s">
        <v>264</v>
      </c>
      <c r="M493" s="168" t="s">
        <v>72</v>
      </c>
      <c r="N493" s="142">
        <v>2.27</v>
      </c>
      <c r="O493" s="142">
        <v>14.12</v>
      </c>
      <c r="P493" s="142">
        <v>21.01</v>
      </c>
      <c r="Q493" s="142">
        <v>33.159999999999997</v>
      </c>
      <c r="R493" s="168" t="s">
        <v>192</v>
      </c>
      <c r="S493" s="142">
        <v>19.88</v>
      </c>
      <c r="T493" s="168"/>
      <c r="U493" s="142">
        <v>322</v>
      </c>
      <c r="V493" s="142">
        <v>321</v>
      </c>
      <c r="W493" s="142">
        <v>1.33</v>
      </c>
      <c r="X493" s="168"/>
    </row>
    <row r="494" spans="1:24" ht="16.5" x14ac:dyDescent="0.3">
      <c r="A494" s="168" t="s">
        <v>800</v>
      </c>
      <c r="B494" s="142">
        <v>492</v>
      </c>
      <c r="C494" s="168" t="s">
        <v>29</v>
      </c>
      <c r="D494" s="168" t="s">
        <v>30</v>
      </c>
      <c r="E494" s="142">
        <v>44.5</v>
      </c>
      <c r="F494" s="142">
        <v>0.56000000000000005</v>
      </c>
      <c r="G494" s="143">
        <v>1379800</v>
      </c>
      <c r="H494" s="143">
        <v>61312</v>
      </c>
      <c r="I494" s="143">
        <v>64525</v>
      </c>
      <c r="J494" s="142">
        <v>8.3000000000000007</v>
      </c>
      <c r="K494" s="168" t="s">
        <v>484</v>
      </c>
      <c r="M494" s="168" t="s">
        <v>248</v>
      </c>
      <c r="N494" s="142">
        <v>5.36</v>
      </c>
      <c r="O494" s="142">
        <v>7.86</v>
      </c>
      <c r="P494" s="142">
        <v>12.15</v>
      </c>
      <c r="Q494" s="142">
        <v>22.15</v>
      </c>
      <c r="R494" s="168" t="s">
        <v>853</v>
      </c>
      <c r="S494" s="142">
        <v>54.99</v>
      </c>
      <c r="T494" s="168"/>
      <c r="U494" s="142">
        <v>323</v>
      </c>
      <c r="V494" s="142">
        <v>342</v>
      </c>
      <c r="W494" s="142">
        <v>0.37</v>
      </c>
      <c r="X494" s="168"/>
    </row>
    <row r="495" spans="1:24" ht="16.5" x14ac:dyDescent="0.3">
      <c r="A495" s="168" t="s">
        <v>801</v>
      </c>
      <c r="B495" s="142">
        <v>493</v>
      </c>
      <c r="C495" s="168" t="s">
        <v>46</v>
      </c>
      <c r="D495" s="168" t="s">
        <v>30</v>
      </c>
      <c r="E495" s="142">
        <v>22.1</v>
      </c>
      <c r="F495" s="142">
        <v>-2.21</v>
      </c>
      <c r="G495" s="143">
        <v>6840500</v>
      </c>
      <c r="H495" s="143">
        <v>152513</v>
      </c>
      <c r="I495" s="143">
        <v>44200</v>
      </c>
      <c r="J495" s="142">
        <v>100.83</v>
      </c>
      <c r="K495" s="168" t="s">
        <v>3573</v>
      </c>
      <c r="M495" s="168" t="s">
        <v>154</v>
      </c>
      <c r="N495" s="142">
        <v>0.22</v>
      </c>
      <c r="O495" s="142">
        <v>12.87</v>
      </c>
      <c r="P495" s="142">
        <v>10.81</v>
      </c>
      <c r="Q495" s="142">
        <v>12.97</v>
      </c>
      <c r="R495" s="168" t="s">
        <v>856</v>
      </c>
      <c r="S495" s="142">
        <v>27.62</v>
      </c>
      <c r="T495" s="168"/>
      <c r="U495" s="142">
        <v>818</v>
      </c>
      <c r="V495" s="142">
        <v>667</v>
      </c>
      <c r="X495" s="168"/>
    </row>
    <row r="496" spans="1:24" ht="16.5" x14ac:dyDescent="0.3">
      <c r="A496" s="168" t="s">
        <v>802</v>
      </c>
      <c r="B496" s="142">
        <v>494</v>
      </c>
      <c r="C496" s="168" t="s">
        <v>29</v>
      </c>
      <c r="D496" s="168" t="s">
        <v>30</v>
      </c>
      <c r="E496" s="142">
        <v>47</v>
      </c>
      <c r="F496" s="142">
        <v>-4.57</v>
      </c>
      <c r="G496" s="143">
        <v>10663200</v>
      </c>
      <c r="H496" s="143">
        <v>505226</v>
      </c>
      <c r="I496" s="143">
        <v>38951</v>
      </c>
      <c r="J496" s="142">
        <v>3.5</v>
      </c>
      <c r="K496" s="168" t="s">
        <v>287</v>
      </c>
      <c r="M496" s="168" t="s">
        <v>126</v>
      </c>
      <c r="N496" s="142">
        <v>13.42</v>
      </c>
      <c r="O496" s="142">
        <v>47.94</v>
      </c>
      <c r="P496" s="142">
        <v>81.290000000000006</v>
      </c>
      <c r="Q496" s="142">
        <v>40.51</v>
      </c>
      <c r="R496" s="168" t="s">
        <v>222</v>
      </c>
      <c r="S496" s="142">
        <v>47.29</v>
      </c>
      <c r="T496" s="168"/>
      <c r="U496" s="142">
        <v>12</v>
      </c>
      <c r="V496" s="142">
        <v>12</v>
      </c>
      <c r="W496" s="142">
        <v>-0.02</v>
      </c>
      <c r="X496" s="168"/>
    </row>
    <row r="497" spans="1:24" ht="16.5" x14ac:dyDescent="0.3">
      <c r="A497" s="168" t="s">
        <v>804</v>
      </c>
      <c r="B497" s="142">
        <v>495</v>
      </c>
      <c r="C497" s="168" t="s">
        <v>29</v>
      </c>
      <c r="D497" s="168" t="s">
        <v>30</v>
      </c>
      <c r="E497" s="142">
        <v>1.42</v>
      </c>
      <c r="F497" s="142">
        <v>5.97</v>
      </c>
      <c r="G497" s="143">
        <v>83205300</v>
      </c>
      <c r="H497" s="143">
        <v>116643</v>
      </c>
      <c r="I497" s="143">
        <v>2110</v>
      </c>
      <c r="J497" s="142">
        <v>8.44</v>
      </c>
      <c r="K497" s="168" t="s">
        <v>856</v>
      </c>
      <c r="M497" s="168"/>
      <c r="N497" s="142">
        <v>0.17</v>
      </c>
      <c r="O497" s="142">
        <v>4.93</v>
      </c>
      <c r="P497" s="142">
        <v>9.84</v>
      </c>
      <c r="Q497" s="142">
        <v>18.899999999999999</v>
      </c>
      <c r="R497" s="168" t="s">
        <v>661</v>
      </c>
      <c r="S497" s="142">
        <v>36.299999999999997</v>
      </c>
      <c r="T497" s="168"/>
      <c r="U497" s="142">
        <v>380</v>
      </c>
      <c r="V497" s="142">
        <v>476</v>
      </c>
      <c r="W497" s="142">
        <v>0.02</v>
      </c>
      <c r="X497" s="168"/>
    </row>
    <row r="498" spans="1:24" ht="16.5" x14ac:dyDescent="0.3">
      <c r="A498" s="168" t="s">
        <v>805</v>
      </c>
      <c r="B498" s="142">
        <v>496</v>
      </c>
      <c r="C498" s="168" t="s">
        <v>29</v>
      </c>
      <c r="D498" s="168" t="s">
        <v>30</v>
      </c>
      <c r="E498" s="142">
        <v>32.75</v>
      </c>
      <c r="F498" s="142">
        <v>-0.76</v>
      </c>
      <c r="G498" s="143">
        <v>440700</v>
      </c>
      <c r="H498" s="143">
        <v>14538</v>
      </c>
      <c r="I498" s="143">
        <v>9825</v>
      </c>
      <c r="J498" s="142">
        <v>11.23</v>
      </c>
      <c r="K498" s="168" t="s">
        <v>3494</v>
      </c>
      <c r="M498" s="168" t="s">
        <v>365</v>
      </c>
      <c r="N498" s="142">
        <v>2.92</v>
      </c>
      <c r="O498" s="142">
        <v>44.4</v>
      </c>
      <c r="P498" s="142">
        <v>52.85</v>
      </c>
      <c r="Q498" s="142">
        <v>32.880000000000003</v>
      </c>
      <c r="R498" s="168" t="s">
        <v>3565</v>
      </c>
      <c r="S498" s="142">
        <v>61.32</v>
      </c>
      <c r="T498" s="168"/>
      <c r="U498" s="142">
        <v>133</v>
      </c>
      <c r="V498" s="142">
        <v>126</v>
      </c>
      <c r="W498" s="142">
        <v>0.28999999999999998</v>
      </c>
      <c r="X498" s="168"/>
    </row>
    <row r="499" spans="1:24" ht="16.5" x14ac:dyDescent="0.3">
      <c r="A499" s="168" t="s">
        <v>806</v>
      </c>
      <c r="B499" s="142">
        <v>497</v>
      </c>
      <c r="C499" s="168" t="s">
        <v>29</v>
      </c>
      <c r="D499" s="168" t="s">
        <v>30</v>
      </c>
      <c r="E499" s="142">
        <v>0.97</v>
      </c>
      <c r="F499" s="142">
        <v>0</v>
      </c>
      <c r="G499" s="143">
        <v>5840700</v>
      </c>
      <c r="H499" s="143">
        <v>5626</v>
      </c>
      <c r="I499" s="143">
        <v>4047</v>
      </c>
      <c r="K499" s="168" t="s">
        <v>336</v>
      </c>
      <c r="M499" s="168"/>
      <c r="N499" s="142">
        <v>0</v>
      </c>
      <c r="O499" s="142">
        <v>1.59</v>
      </c>
      <c r="P499" s="142">
        <v>-1.35</v>
      </c>
      <c r="Q499" s="142">
        <v>0.19</v>
      </c>
      <c r="R499" s="168"/>
      <c r="S499" s="142">
        <v>47.28</v>
      </c>
      <c r="T499" s="168"/>
      <c r="X499" s="168"/>
    </row>
    <row r="500" spans="1:24" ht="16.5" x14ac:dyDescent="0.3">
      <c r="A500" s="168" t="s">
        <v>807</v>
      </c>
      <c r="B500" s="142">
        <v>498</v>
      </c>
      <c r="C500" s="168" t="s">
        <v>29</v>
      </c>
      <c r="D500" s="168" t="s">
        <v>30</v>
      </c>
      <c r="E500" s="142">
        <v>9.4499999999999993</v>
      </c>
      <c r="F500" s="142">
        <v>-2.0699999999999998</v>
      </c>
      <c r="G500" s="143">
        <v>2700</v>
      </c>
      <c r="H500" s="143">
        <v>26</v>
      </c>
      <c r="I500" s="143">
        <v>189</v>
      </c>
      <c r="K500" s="168" t="s">
        <v>643</v>
      </c>
      <c r="M500" s="168"/>
      <c r="N500" s="142">
        <v>0</v>
      </c>
      <c r="O500" s="142">
        <v>-7.53</v>
      </c>
      <c r="P500" s="142">
        <v>-17.11</v>
      </c>
      <c r="Q500" s="142">
        <v>-24.59</v>
      </c>
      <c r="R500" s="168"/>
      <c r="S500" s="142">
        <v>28.06</v>
      </c>
      <c r="T500" s="168"/>
      <c r="X500" s="168"/>
    </row>
    <row r="501" spans="1:24" ht="16.5" x14ac:dyDescent="0.3">
      <c r="A501" s="168" t="s">
        <v>808</v>
      </c>
      <c r="B501" s="142">
        <v>499</v>
      </c>
      <c r="C501" s="168" t="s">
        <v>46</v>
      </c>
      <c r="D501" s="168" t="s">
        <v>30</v>
      </c>
      <c r="E501" s="142">
        <v>4.24</v>
      </c>
      <c r="F501" s="142">
        <v>0</v>
      </c>
      <c r="G501" s="143">
        <v>93300</v>
      </c>
      <c r="H501" s="143">
        <v>396</v>
      </c>
      <c r="I501" s="143">
        <v>3975</v>
      </c>
      <c r="K501" s="168" t="s">
        <v>3413</v>
      </c>
      <c r="M501" s="168"/>
      <c r="N501" s="142">
        <v>0</v>
      </c>
      <c r="O501" s="142">
        <v>-5.89</v>
      </c>
      <c r="P501" s="142">
        <v>-34.69</v>
      </c>
      <c r="Q501" s="142">
        <v>-158.75</v>
      </c>
      <c r="R501" s="168"/>
      <c r="S501" s="142">
        <v>1.52</v>
      </c>
      <c r="T501" s="168"/>
      <c r="X501" s="168"/>
    </row>
    <row r="502" spans="1:24" ht="16.5" x14ac:dyDescent="0.3">
      <c r="A502" s="168" t="s">
        <v>810</v>
      </c>
      <c r="B502" s="142">
        <v>500</v>
      </c>
      <c r="C502" s="168" t="s">
        <v>29</v>
      </c>
      <c r="D502" s="168" t="s">
        <v>30</v>
      </c>
      <c r="E502" s="142">
        <v>6.6</v>
      </c>
      <c r="F502" s="142">
        <v>1.54</v>
      </c>
      <c r="G502" s="143">
        <v>3351000</v>
      </c>
      <c r="H502" s="143">
        <v>22035</v>
      </c>
      <c r="I502" s="143">
        <v>13335</v>
      </c>
      <c r="J502" s="142">
        <v>6.1</v>
      </c>
      <c r="K502" s="168" t="s">
        <v>109</v>
      </c>
      <c r="M502" s="168" t="s">
        <v>32</v>
      </c>
      <c r="N502" s="142">
        <v>1.08</v>
      </c>
      <c r="O502" s="142">
        <v>8.4700000000000006</v>
      </c>
      <c r="P502" s="142">
        <v>14.75</v>
      </c>
      <c r="Q502" s="142">
        <v>19.75</v>
      </c>
      <c r="R502" s="168" t="s">
        <v>749</v>
      </c>
      <c r="S502" s="142">
        <v>31.16</v>
      </c>
      <c r="T502" s="168"/>
      <c r="U502" s="143">
        <v>235</v>
      </c>
      <c r="V502" s="143">
        <v>280</v>
      </c>
      <c r="W502" s="142">
        <v>0.02</v>
      </c>
      <c r="X502" s="168"/>
    </row>
    <row r="503" spans="1:24" ht="16.5" x14ac:dyDescent="0.3">
      <c r="A503" s="168" t="s">
        <v>812</v>
      </c>
      <c r="B503" s="142">
        <v>501</v>
      </c>
      <c r="C503" s="168" t="s">
        <v>46</v>
      </c>
      <c r="D503" s="168" t="s">
        <v>30</v>
      </c>
      <c r="E503" s="142">
        <v>2.2799999999999998</v>
      </c>
      <c r="F503" s="142">
        <v>1.79</v>
      </c>
      <c r="G503" s="143">
        <v>44600</v>
      </c>
      <c r="H503" s="143">
        <v>100</v>
      </c>
      <c r="I503" s="143">
        <v>458</v>
      </c>
      <c r="K503" s="168" t="s">
        <v>856</v>
      </c>
      <c r="M503" s="168"/>
      <c r="N503" s="142">
        <v>0</v>
      </c>
      <c r="O503" s="142">
        <v>-9.58</v>
      </c>
      <c r="P503" s="142">
        <v>-16.23</v>
      </c>
      <c r="Q503" s="142">
        <v>-39.04</v>
      </c>
      <c r="R503" s="168"/>
      <c r="S503" s="142">
        <v>37.56</v>
      </c>
      <c r="T503" s="168"/>
      <c r="X503" s="168"/>
    </row>
    <row r="504" spans="1:24" ht="16.5" x14ac:dyDescent="0.3">
      <c r="A504" s="168" t="s">
        <v>813</v>
      </c>
      <c r="B504" s="142">
        <v>502</v>
      </c>
      <c r="C504" s="168" t="s">
        <v>46</v>
      </c>
      <c r="D504" s="168" t="s">
        <v>30</v>
      </c>
      <c r="E504" s="142">
        <v>1.59</v>
      </c>
      <c r="F504" s="142">
        <v>5.3</v>
      </c>
      <c r="G504" s="143">
        <v>59528900</v>
      </c>
      <c r="H504" s="143">
        <v>94004</v>
      </c>
      <c r="I504" s="143">
        <v>2074</v>
      </c>
      <c r="J504" s="142">
        <v>2.6</v>
      </c>
      <c r="K504" s="168" t="s">
        <v>262</v>
      </c>
      <c r="M504" s="168"/>
      <c r="N504" s="142">
        <v>0.61</v>
      </c>
      <c r="O504" s="142">
        <v>22.59</v>
      </c>
      <c r="P504" s="142">
        <v>38.18</v>
      </c>
      <c r="Q504" s="142">
        <v>14.95</v>
      </c>
      <c r="R504" s="168"/>
      <c r="S504" s="142">
        <v>64.94</v>
      </c>
      <c r="T504" s="168"/>
      <c r="U504" s="142">
        <v>34</v>
      </c>
      <c r="V504" s="142">
        <v>45</v>
      </c>
      <c r="X504" s="168"/>
    </row>
    <row r="505" spans="1:24" ht="16.5" x14ac:dyDescent="0.3">
      <c r="A505" s="168" t="s">
        <v>814</v>
      </c>
      <c r="B505" s="142">
        <v>503</v>
      </c>
      <c r="C505" s="168" t="s">
        <v>29</v>
      </c>
      <c r="D505" s="168" t="s">
        <v>30</v>
      </c>
      <c r="E505" s="142">
        <v>6.2</v>
      </c>
      <c r="F505" s="142">
        <v>0</v>
      </c>
      <c r="G505" s="143">
        <v>1175500</v>
      </c>
      <c r="H505" s="143">
        <v>7278</v>
      </c>
      <c r="I505" s="143">
        <v>3385</v>
      </c>
      <c r="J505" s="142">
        <v>15.52</v>
      </c>
      <c r="K505" s="168" t="s">
        <v>182</v>
      </c>
      <c r="L505" s="142">
        <v>0.33</v>
      </c>
      <c r="M505" s="168" t="s">
        <v>70</v>
      </c>
      <c r="N505" s="142">
        <v>0.4</v>
      </c>
      <c r="O505" s="142">
        <v>14.94</v>
      </c>
      <c r="P505" s="142">
        <v>15.76</v>
      </c>
      <c r="Q505" s="142">
        <v>21.68</v>
      </c>
      <c r="R505" s="168" t="s">
        <v>69</v>
      </c>
      <c r="S505" s="142">
        <v>69.5</v>
      </c>
      <c r="T505" s="168"/>
      <c r="U505" s="142">
        <v>395</v>
      </c>
      <c r="V505" s="142">
        <v>306</v>
      </c>
      <c r="W505" s="142">
        <v>0.94</v>
      </c>
      <c r="X505" s="168"/>
    </row>
    <row r="506" spans="1:24" ht="16.5" x14ac:dyDescent="0.3">
      <c r="A506" s="168" t="s">
        <v>816</v>
      </c>
      <c r="B506" s="142">
        <v>504</v>
      </c>
      <c r="C506" s="168" t="s">
        <v>29</v>
      </c>
      <c r="D506" s="168" t="s">
        <v>30</v>
      </c>
      <c r="E506" s="142">
        <v>19.8</v>
      </c>
      <c r="F506" s="142">
        <v>-0.5</v>
      </c>
      <c r="G506" s="143">
        <v>6992900</v>
      </c>
      <c r="H506" s="143">
        <v>139147</v>
      </c>
      <c r="I506" s="143">
        <v>19255</v>
      </c>
      <c r="J506" s="142">
        <v>64.040000000000006</v>
      </c>
      <c r="K506" s="168" t="s">
        <v>3443</v>
      </c>
      <c r="M506" s="168"/>
      <c r="N506" s="142">
        <v>0.31</v>
      </c>
      <c r="O506" s="142">
        <v>7.8</v>
      </c>
      <c r="P506" s="142">
        <v>14.46</v>
      </c>
      <c r="Q506" s="142">
        <v>6.78</v>
      </c>
      <c r="R506" s="168"/>
      <c r="S506" s="142">
        <v>60.45</v>
      </c>
      <c r="T506" s="168"/>
      <c r="U506" s="142">
        <v>718</v>
      </c>
      <c r="V506" s="142">
        <v>788</v>
      </c>
      <c r="W506" s="142">
        <v>-0.44</v>
      </c>
      <c r="X506" s="168"/>
    </row>
    <row r="507" spans="1:24" ht="16.5" x14ac:dyDescent="0.3">
      <c r="A507" s="168" t="s">
        <v>817</v>
      </c>
      <c r="B507" s="142">
        <v>505</v>
      </c>
      <c r="C507" s="168" t="s">
        <v>29</v>
      </c>
      <c r="D507" s="168" t="s">
        <v>30</v>
      </c>
      <c r="E507" s="142">
        <v>2.04</v>
      </c>
      <c r="F507" s="142">
        <v>-0.97</v>
      </c>
      <c r="G507" s="143">
        <v>710300</v>
      </c>
      <c r="H507" s="143">
        <v>1429</v>
      </c>
      <c r="I507" s="143">
        <v>1516</v>
      </c>
      <c r="J507" s="142">
        <v>62.68</v>
      </c>
      <c r="K507" s="168" t="s">
        <v>707</v>
      </c>
      <c r="M507" s="168"/>
      <c r="N507" s="142">
        <v>0.03</v>
      </c>
      <c r="O507" s="142">
        <v>1.1000000000000001</v>
      </c>
      <c r="P507" s="142">
        <v>1.4</v>
      </c>
      <c r="Q507" s="142">
        <v>-1.1200000000000001</v>
      </c>
      <c r="R507" s="168"/>
      <c r="S507" s="142">
        <v>28.6</v>
      </c>
      <c r="T507" s="168"/>
      <c r="U507" s="142">
        <v>1044</v>
      </c>
      <c r="V507" s="142">
        <v>1077</v>
      </c>
      <c r="W507" s="142">
        <v>-3.7</v>
      </c>
      <c r="X507" s="168"/>
    </row>
    <row r="508" spans="1:24" ht="16.5" x14ac:dyDescent="0.3">
      <c r="A508" s="168" t="s">
        <v>818</v>
      </c>
      <c r="B508" s="142">
        <v>506</v>
      </c>
      <c r="C508" s="168" t="s">
        <v>35</v>
      </c>
      <c r="D508" s="168" t="s">
        <v>30</v>
      </c>
      <c r="E508" s="142">
        <v>2.16</v>
      </c>
      <c r="F508" s="142">
        <v>0</v>
      </c>
      <c r="G508" s="143">
        <v>1865800</v>
      </c>
      <c r="H508" s="143">
        <v>4017</v>
      </c>
      <c r="I508" s="143">
        <v>2376</v>
      </c>
      <c r="J508" s="142">
        <v>26.56</v>
      </c>
      <c r="K508" s="168" t="s">
        <v>3574</v>
      </c>
      <c r="M508" s="168" t="s">
        <v>590</v>
      </c>
      <c r="N508" s="142">
        <v>0.08</v>
      </c>
      <c r="O508" s="142">
        <v>4.1100000000000003</v>
      </c>
      <c r="P508" s="142">
        <v>8.35</v>
      </c>
      <c r="Q508" s="142">
        <v>2.9</v>
      </c>
      <c r="R508" s="168" t="s">
        <v>3575</v>
      </c>
      <c r="S508" s="142">
        <v>54.38</v>
      </c>
      <c r="T508" s="168"/>
      <c r="U508" s="142">
        <v>708</v>
      </c>
      <c r="V508" s="142">
        <v>805</v>
      </c>
      <c r="X508" s="168"/>
    </row>
    <row r="509" spans="1:24" ht="16.5" x14ac:dyDescent="0.3">
      <c r="A509" s="168" t="s">
        <v>820</v>
      </c>
      <c r="B509" s="142">
        <v>507</v>
      </c>
      <c r="C509" s="168" t="s">
        <v>46</v>
      </c>
      <c r="D509" s="168" t="s">
        <v>30</v>
      </c>
      <c r="E509" s="142">
        <v>1.71</v>
      </c>
      <c r="F509" s="142">
        <v>-3.93</v>
      </c>
      <c r="G509" s="143">
        <v>34833900</v>
      </c>
      <c r="H509" s="143">
        <v>60632</v>
      </c>
      <c r="I509" s="143">
        <v>1565</v>
      </c>
      <c r="J509" s="142">
        <v>6.5</v>
      </c>
      <c r="K509" s="168" t="s">
        <v>365</v>
      </c>
      <c r="L509" s="142">
        <v>0.46</v>
      </c>
      <c r="M509" s="168"/>
      <c r="N509" s="142">
        <v>0.26</v>
      </c>
      <c r="O509" s="142">
        <v>16.05</v>
      </c>
      <c r="P509" s="142">
        <v>18.89</v>
      </c>
      <c r="Q509" s="142">
        <v>26.55</v>
      </c>
      <c r="R509" s="168"/>
      <c r="S509" s="142">
        <v>20.010000000000002</v>
      </c>
      <c r="T509" s="168"/>
      <c r="U509" s="142">
        <v>166</v>
      </c>
      <c r="V509" s="142">
        <v>120</v>
      </c>
      <c r="W509" s="142">
        <v>-0.06</v>
      </c>
      <c r="X509" s="168"/>
    </row>
    <row r="510" spans="1:24" ht="16.5" x14ac:dyDescent="0.3">
      <c r="A510" s="168" t="s">
        <v>821</v>
      </c>
      <c r="B510" s="142">
        <v>508</v>
      </c>
      <c r="C510" s="168" t="s">
        <v>35</v>
      </c>
      <c r="D510" s="168" t="s">
        <v>30</v>
      </c>
      <c r="E510" s="142">
        <v>24.7</v>
      </c>
      <c r="F510" s="142">
        <v>0</v>
      </c>
      <c r="G510" s="143">
        <v>0</v>
      </c>
      <c r="H510" s="143">
        <v>0</v>
      </c>
      <c r="I510" s="143">
        <v>0</v>
      </c>
      <c r="K510" s="168"/>
      <c r="L510" s="142">
        <v>0.28000000000000003</v>
      </c>
      <c r="M510" s="168"/>
      <c r="N510" s="142">
        <v>0</v>
      </c>
      <c r="O510" s="142">
        <v>7.27</v>
      </c>
      <c r="P510" s="142">
        <v>8.57</v>
      </c>
      <c r="Q510" s="142">
        <v>8.17</v>
      </c>
      <c r="R510" s="168"/>
      <c r="S510" s="142">
        <v>32.26</v>
      </c>
      <c r="T510" s="168"/>
      <c r="X510" s="168"/>
    </row>
    <row r="511" spans="1:24" ht="16.5" x14ac:dyDescent="0.3">
      <c r="A511" s="168" t="s">
        <v>822</v>
      </c>
      <c r="B511" s="142">
        <v>509</v>
      </c>
      <c r="C511" s="168" t="s">
        <v>29</v>
      </c>
      <c r="D511" s="168" t="s">
        <v>30</v>
      </c>
      <c r="E511" s="142">
        <v>1.95</v>
      </c>
      <c r="F511" s="142">
        <v>-1.02</v>
      </c>
      <c r="G511" s="143">
        <v>2542600</v>
      </c>
      <c r="H511" s="143">
        <v>4982</v>
      </c>
      <c r="I511" s="143">
        <v>13365</v>
      </c>
      <c r="K511" s="168" t="s">
        <v>300</v>
      </c>
      <c r="M511" s="168"/>
      <c r="N511" s="142">
        <v>0</v>
      </c>
      <c r="O511" s="142">
        <v>-3.54</v>
      </c>
      <c r="P511" s="142">
        <v>-13.63</v>
      </c>
      <c r="Q511" s="142">
        <v>-11.8</v>
      </c>
      <c r="R511" s="168"/>
      <c r="S511" s="142">
        <v>34.71</v>
      </c>
      <c r="T511" s="168"/>
      <c r="X511" s="168"/>
    </row>
    <row r="512" spans="1:24" ht="16.5" x14ac:dyDescent="0.3">
      <c r="A512" s="168" t="s">
        <v>823</v>
      </c>
      <c r="B512" s="142">
        <v>510</v>
      </c>
      <c r="C512" s="168" t="s">
        <v>29</v>
      </c>
      <c r="D512" s="168" t="s">
        <v>30</v>
      </c>
      <c r="E512" s="142">
        <v>6.5</v>
      </c>
      <c r="F512" s="142">
        <v>0</v>
      </c>
      <c r="G512" s="143">
        <v>506400</v>
      </c>
      <c r="H512" s="143">
        <v>3272</v>
      </c>
      <c r="I512" s="143">
        <v>3985</v>
      </c>
      <c r="J512" s="142">
        <v>10.029999999999999</v>
      </c>
      <c r="K512" s="168" t="s">
        <v>118</v>
      </c>
      <c r="M512" s="168" t="s">
        <v>85</v>
      </c>
      <c r="N512" s="142">
        <v>0.65</v>
      </c>
      <c r="O512" s="142">
        <v>9.86</v>
      </c>
      <c r="P512" s="142">
        <v>13.61</v>
      </c>
      <c r="Q512" s="142">
        <v>21.61</v>
      </c>
      <c r="R512" s="168" t="s">
        <v>789</v>
      </c>
      <c r="S512" s="142">
        <v>30.4</v>
      </c>
      <c r="T512" s="168"/>
      <c r="U512" s="142">
        <v>324</v>
      </c>
      <c r="V512" s="142">
        <v>297</v>
      </c>
      <c r="W512" s="142">
        <v>0.9</v>
      </c>
      <c r="X512" s="168"/>
    </row>
    <row r="513" spans="1:24" ht="16.5" x14ac:dyDescent="0.3">
      <c r="A513" s="168" t="s">
        <v>824</v>
      </c>
      <c r="B513" s="142">
        <v>511</v>
      </c>
      <c r="C513" s="168" t="s">
        <v>46</v>
      </c>
      <c r="D513" s="168" t="s">
        <v>30</v>
      </c>
      <c r="E513" s="142">
        <v>11.8</v>
      </c>
      <c r="F513" s="142">
        <v>-1.67</v>
      </c>
      <c r="G513" s="143">
        <v>794600</v>
      </c>
      <c r="H513" s="143">
        <v>9348</v>
      </c>
      <c r="I513" s="143">
        <v>13991</v>
      </c>
      <c r="J513" s="142">
        <v>30.81</v>
      </c>
      <c r="K513" s="168" t="s">
        <v>3408</v>
      </c>
      <c r="M513" s="168" t="s">
        <v>32</v>
      </c>
      <c r="N513" s="142">
        <v>0.38</v>
      </c>
      <c r="O513" s="142">
        <v>5.79</v>
      </c>
      <c r="P513" s="142">
        <v>14.96</v>
      </c>
      <c r="Q513" s="142">
        <v>5.7</v>
      </c>
      <c r="R513" s="168" t="s">
        <v>3455</v>
      </c>
      <c r="S513" s="142">
        <v>25.99</v>
      </c>
      <c r="T513" s="168"/>
      <c r="U513" s="142">
        <v>594</v>
      </c>
      <c r="V513" s="142">
        <v>753</v>
      </c>
      <c r="X513" s="168"/>
    </row>
    <row r="514" spans="1:24" ht="16.5" x14ac:dyDescent="0.3">
      <c r="A514" s="168" t="s">
        <v>826</v>
      </c>
      <c r="B514" s="142">
        <v>512</v>
      </c>
      <c r="C514" s="168" t="s">
        <v>46</v>
      </c>
      <c r="D514" s="168" t="s">
        <v>30</v>
      </c>
      <c r="E514" s="142">
        <v>9.0500000000000007</v>
      </c>
      <c r="F514" s="142">
        <v>3.43</v>
      </c>
      <c r="G514" s="143">
        <v>13936200</v>
      </c>
      <c r="H514" s="143">
        <v>125531</v>
      </c>
      <c r="I514" s="143">
        <v>2715</v>
      </c>
      <c r="J514" s="142">
        <v>102.23</v>
      </c>
      <c r="K514" s="168" t="s">
        <v>3576</v>
      </c>
      <c r="M514" s="168" t="s">
        <v>95</v>
      </c>
      <c r="N514" s="142">
        <v>0.09</v>
      </c>
      <c r="O514" s="142">
        <v>8.36</v>
      </c>
      <c r="P514" s="142">
        <v>8.86</v>
      </c>
      <c r="Q514" s="142">
        <v>40</v>
      </c>
      <c r="R514" s="168" t="s">
        <v>701</v>
      </c>
      <c r="S514" s="142">
        <v>23.53</v>
      </c>
      <c r="T514" s="168"/>
      <c r="U514" s="142">
        <v>874</v>
      </c>
      <c r="V514" s="142">
        <v>790</v>
      </c>
      <c r="W514" s="142">
        <v>14.22</v>
      </c>
      <c r="X514" s="168"/>
    </row>
    <row r="515" spans="1:24" ht="16.5" x14ac:dyDescent="0.3">
      <c r="A515" s="168" t="s">
        <v>827</v>
      </c>
      <c r="B515" s="142">
        <v>513</v>
      </c>
      <c r="C515" s="168" t="s">
        <v>46</v>
      </c>
      <c r="D515" s="168" t="s">
        <v>30</v>
      </c>
      <c r="E515" s="142">
        <v>21</v>
      </c>
      <c r="F515" s="142">
        <v>4.4800000000000004</v>
      </c>
      <c r="G515" s="143">
        <v>4632600</v>
      </c>
      <c r="H515" s="143">
        <v>96203</v>
      </c>
      <c r="I515" s="143">
        <v>7298</v>
      </c>
      <c r="J515" s="142">
        <v>27.39</v>
      </c>
      <c r="K515" s="168" t="s">
        <v>3522</v>
      </c>
      <c r="M515" s="168" t="s">
        <v>732</v>
      </c>
      <c r="N515" s="142">
        <v>0.77</v>
      </c>
      <c r="O515" s="142">
        <v>12.56</v>
      </c>
      <c r="P515" s="142">
        <v>15.48</v>
      </c>
      <c r="Q515" s="142">
        <v>10.59</v>
      </c>
      <c r="R515" s="168" t="s">
        <v>581</v>
      </c>
      <c r="S515" s="142">
        <v>47.37</v>
      </c>
      <c r="T515" s="168"/>
      <c r="U515" s="142">
        <v>551</v>
      </c>
      <c r="V515" s="142">
        <v>505</v>
      </c>
      <c r="W515" s="142">
        <v>1.02</v>
      </c>
      <c r="X515" s="168"/>
    </row>
    <row r="516" spans="1:24" ht="16.5" x14ac:dyDescent="0.3">
      <c r="A516" s="168" t="s">
        <v>828</v>
      </c>
      <c r="B516" s="142">
        <v>514</v>
      </c>
      <c r="C516" s="168" t="s">
        <v>35</v>
      </c>
      <c r="D516" s="168" t="s">
        <v>30</v>
      </c>
      <c r="E516" s="142">
        <v>35</v>
      </c>
      <c r="F516" s="142">
        <v>-4.76</v>
      </c>
      <c r="G516" s="143">
        <v>23388000</v>
      </c>
      <c r="H516" s="143">
        <v>835359</v>
      </c>
      <c r="I516" s="143">
        <v>42048</v>
      </c>
      <c r="J516" s="142">
        <v>249.37</v>
      </c>
      <c r="K516" s="168" t="s">
        <v>3577</v>
      </c>
      <c r="M516" s="168" t="s">
        <v>43</v>
      </c>
      <c r="N516" s="142">
        <v>0.14000000000000001</v>
      </c>
      <c r="O516" s="142">
        <v>5.67</v>
      </c>
      <c r="P516" s="142">
        <v>9.01</v>
      </c>
      <c r="Q516" s="142">
        <v>10.42</v>
      </c>
      <c r="R516" s="168" t="s">
        <v>53</v>
      </c>
      <c r="S516" s="142">
        <v>32.96</v>
      </c>
      <c r="T516" s="168"/>
      <c r="U516" s="142">
        <v>889</v>
      </c>
      <c r="V516" s="142">
        <v>924</v>
      </c>
      <c r="X516" s="168"/>
    </row>
    <row r="517" spans="1:24" ht="16.5" x14ac:dyDescent="0.3">
      <c r="A517" s="168" t="s">
        <v>830</v>
      </c>
      <c r="B517" s="142">
        <v>515</v>
      </c>
      <c r="C517" s="168" t="s">
        <v>35</v>
      </c>
      <c r="D517" s="168" t="s">
        <v>30</v>
      </c>
      <c r="E517" s="142">
        <v>9.6</v>
      </c>
      <c r="F517" s="142">
        <v>5.49</v>
      </c>
      <c r="G517" s="143">
        <v>23277000</v>
      </c>
      <c r="H517" s="143">
        <v>217267</v>
      </c>
      <c r="I517" s="143">
        <v>20122</v>
      </c>
      <c r="J517" s="142">
        <v>34.97</v>
      </c>
      <c r="K517" s="168" t="s">
        <v>3431</v>
      </c>
      <c r="L517" s="142">
        <v>0.95</v>
      </c>
      <c r="M517" s="168" t="s">
        <v>271</v>
      </c>
      <c r="N517" s="142">
        <v>0.27</v>
      </c>
      <c r="O517" s="142">
        <v>10.35</v>
      </c>
      <c r="P517" s="142">
        <v>16.21</v>
      </c>
      <c r="Q517" s="142">
        <v>31.78</v>
      </c>
      <c r="R517" s="168" t="s">
        <v>55</v>
      </c>
      <c r="S517" s="142">
        <v>25.02</v>
      </c>
      <c r="T517" s="168"/>
      <c r="U517" s="142">
        <v>594</v>
      </c>
      <c r="V517" s="142">
        <v>609</v>
      </c>
      <c r="X517" s="168"/>
    </row>
    <row r="518" spans="1:24" ht="16.5" x14ac:dyDescent="0.3">
      <c r="A518" s="168" t="s">
        <v>831</v>
      </c>
      <c r="B518" s="142">
        <v>516</v>
      </c>
      <c r="C518" s="168" t="s">
        <v>29</v>
      </c>
      <c r="D518" s="168" t="s">
        <v>30</v>
      </c>
      <c r="E518" s="142">
        <v>1.21</v>
      </c>
      <c r="F518" s="142">
        <v>0.83</v>
      </c>
      <c r="G518" s="143">
        <v>3146500</v>
      </c>
      <c r="H518" s="143">
        <v>3865</v>
      </c>
      <c r="I518" s="143">
        <v>1840</v>
      </c>
      <c r="J518" s="142">
        <v>118.78</v>
      </c>
      <c r="K518" s="168" t="s">
        <v>375</v>
      </c>
      <c r="M518" s="168"/>
      <c r="N518" s="142">
        <v>0.01</v>
      </c>
      <c r="O518" s="142">
        <v>0.62</v>
      </c>
      <c r="P518" s="142">
        <v>1.27</v>
      </c>
      <c r="Q518" s="142">
        <v>0.99</v>
      </c>
      <c r="R518" s="168"/>
      <c r="S518" s="142">
        <v>50.29</v>
      </c>
      <c r="T518" s="168"/>
      <c r="U518" s="142">
        <v>1080</v>
      </c>
      <c r="V518" s="142">
        <v>1118</v>
      </c>
      <c r="W518" s="142">
        <v>-2.17</v>
      </c>
      <c r="X518" s="168"/>
    </row>
    <row r="519" spans="1:24" ht="16.5" x14ac:dyDescent="0.3">
      <c r="A519" s="168" t="s">
        <v>832</v>
      </c>
      <c r="B519" s="142">
        <v>517</v>
      </c>
      <c r="C519" s="168" t="s">
        <v>29</v>
      </c>
      <c r="D519" s="168" t="s">
        <v>30</v>
      </c>
      <c r="E519" s="142">
        <v>1.31</v>
      </c>
      <c r="F519" s="142">
        <v>2.34</v>
      </c>
      <c r="G519" s="143">
        <v>20726200</v>
      </c>
      <c r="H519" s="143">
        <v>27557</v>
      </c>
      <c r="I519" s="143">
        <v>1369</v>
      </c>
      <c r="J519" s="142">
        <v>13.22</v>
      </c>
      <c r="K519" s="168" t="s">
        <v>27</v>
      </c>
      <c r="M519" s="168"/>
      <c r="N519" s="142">
        <v>0.1</v>
      </c>
      <c r="O519" s="142">
        <v>5.07</v>
      </c>
      <c r="P519" s="142">
        <v>5.96</v>
      </c>
      <c r="Q519" s="142">
        <v>4.3499999999999996</v>
      </c>
      <c r="R519" s="168"/>
      <c r="S519" s="142">
        <v>30.83</v>
      </c>
      <c r="T519" s="168"/>
      <c r="U519" s="142">
        <v>590</v>
      </c>
      <c r="V519" s="142">
        <v>569</v>
      </c>
      <c r="W519" s="142">
        <v>-0.15</v>
      </c>
      <c r="X519" s="168"/>
    </row>
    <row r="520" spans="1:24" ht="16.5" x14ac:dyDescent="0.3">
      <c r="A520" s="168" t="s">
        <v>833</v>
      </c>
      <c r="B520" s="142">
        <v>518</v>
      </c>
      <c r="C520" s="168" t="s">
        <v>29</v>
      </c>
      <c r="D520" s="168" t="s">
        <v>30</v>
      </c>
      <c r="E520" s="142">
        <v>5.9</v>
      </c>
      <c r="F520" s="142">
        <v>-3.28</v>
      </c>
      <c r="G520" s="143">
        <v>5491100</v>
      </c>
      <c r="H520" s="143">
        <v>32924</v>
      </c>
      <c r="I520" s="143">
        <v>5938</v>
      </c>
      <c r="K520" s="168" t="s">
        <v>928</v>
      </c>
      <c r="M520" s="168"/>
      <c r="N520" s="142">
        <v>0</v>
      </c>
      <c r="O520" s="142">
        <v>-0.5</v>
      </c>
      <c r="P520" s="142">
        <v>-11.91</v>
      </c>
      <c r="Q520" s="142">
        <v>-6.07</v>
      </c>
      <c r="R520" s="168"/>
      <c r="S520" s="142">
        <v>57.59</v>
      </c>
      <c r="T520" s="168"/>
      <c r="X520" s="168"/>
    </row>
    <row r="521" spans="1:24" ht="16.5" x14ac:dyDescent="0.3">
      <c r="A521" s="168" t="s">
        <v>835</v>
      </c>
      <c r="B521" s="142">
        <v>519</v>
      </c>
      <c r="C521" s="168" t="s">
        <v>29</v>
      </c>
      <c r="D521" s="168" t="s">
        <v>30</v>
      </c>
      <c r="E521" s="142">
        <v>1.96</v>
      </c>
      <c r="F521" s="142">
        <v>2.08</v>
      </c>
      <c r="G521" s="143">
        <v>1708800</v>
      </c>
      <c r="H521" s="143">
        <v>3302</v>
      </c>
      <c r="I521" s="143">
        <v>1258</v>
      </c>
      <c r="J521" s="142">
        <v>13.6</v>
      </c>
      <c r="K521" s="168" t="s">
        <v>458</v>
      </c>
      <c r="M521" s="168" t="s">
        <v>43</v>
      </c>
      <c r="N521" s="142">
        <v>0.14000000000000001</v>
      </c>
      <c r="O521" s="142">
        <v>2.68</v>
      </c>
      <c r="P521" s="142">
        <v>3.98</v>
      </c>
      <c r="Q521" s="142">
        <v>3.05</v>
      </c>
      <c r="R521" s="168" t="s">
        <v>445</v>
      </c>
      <c r="S521" s="142">
        <v>46.86</v>
      </c>
      <c r="T521" s="168"/>
      <c r="U521" s="143">
        <v>652</v>
      </c>
      <c r="V521" s="143">
        <v>681</v>
      </c>
      <c r="W521" s="142">
        <v>-2.9</v>
      </c>
      <c r="X521" s="168"/>
    </row>
    <row r="522" spans="1:24" ht="16.5" x14ac:dyDescent="0.3">
      <c r="A522" s="168" t="s">
        <v>836</v>
      </c>
      <c r="B522" s="142">
        <v>520</v>
      </c>
      <c r="C522" s="168" t="s">
        <v>29</v>
      </c>
      <c r="D522" s="168" t="s">
        <v>30</v>
      </c>
      <c r="E522" s="142">
        <v>6.15</v>
      </c>
      <c r="F522" s="142">
        <v>0</v>
      </c>
      <c r="G522" s="143">
        <v>189800</v>
      </c>
      <c r="H522" s="143">
        <v>1169</v>
      </c>
      <c r="I522" s="143">
        <v>3801</v>
      </c>
      <c r="K522" s="168" t="s">
        <v>370</v>
      </c>
      <c r="M522" s="168"/>
      <c r="N522" s="142">
        <v>0</v>
      </c>
      <c r="O522" s="142">
        <v>-0.2</v>
      </c>
      <c r="P522" s="142">
        <v>-0.23</v>
      </c>
      <c r="Q522" s="142">
        <v>1.93</v>
      </c>
      <c r="R522" s="168"/>
      <c r="S522" s="142">
        <v>28.31</v>
      </c>
      <c r="T522" s="168"/>
      <c r="X522" s="168"/>
    </row>
    <row r="523" spans="1:24" ht="16.5" x14ac:dyDescent="0.3">
      <c r="A523" s="168" t="s">
        <v>837</v>
      </c>
      <c r="B523" s="142">
        <v>521</v>
      </c>
      <c r="C523" s="168" t="s">
        <v>29</v>
      </c>
      <c r="D523" s="168" t="s">
        <v>30</v>
      </c>
      <c r="E523" s="142">
        <v>1.72</v>
      </c>
      <c r="F523" s="142">
        <v>-1.1499999999999999</v>
      </c>
      <c r="G523" s="143">
        <v>1380200</v>
      </c>
      <c r="H523" s="143">
        <v>2368</v>
      </c>
      <c r="I523" s="143">
        <v>531</v>
      </c>
      <c r="J523" s="142">
        <v>123.97</v>
      </c>
      <c r="K523" s="168" t="s">
        <v>1013</v>
      </c>
      <c r="L523" s="142">
        <v>1.51</v>
      </c>
      <c r="M523" s="168"/>
      <c r="N523" s="142">
        <v>0.01</v>
      </c>
      <c r="O523" s="142">
        <v>2.67</v>
      </c>
      <c r="P523" s="142">
        <v>2.44</v>
      </c>
      <c r="Q523" s="142">
        <v>2.2400000000000002</v>
      </c>
      <c r="R523" s="168"/>
      <c r="S523" s="142">
        <v>27.63</v>
      </c>
      <c r="T523" s="168"/>
      <c r="U523" s="142">
        <v>1062</v>
      </c>
      <c r="V523" s="142">
        <v>1054</v>
      </c>
      <c r="W523" s="142">
        <v>0.96</v>
      </c>
      <c r="X523" s="168"/>
    </row>
    <row r="524" spans="1:24" ht="16.5" x14ac:dyDescent="0.3">
      <c r="A524" s="168" t="s">
        <v>839</v>
      </c>
      <c r="B524" s="142">
        <v>522</v>
      </c>
      <c r="C524" s="168" t="s">
        <v>29</v>
      </c>
      <c r="D524" s="168" t="s">
        <v>30</v>
      </c>
      <c r="E524" s="142">
        <v>25</v>
      </c>
      <c r="F524" s="142">
        <v>-1.96</v>
      </c>
      <c r="G524" s="143">
        <v>1552700</v>
      </c>
      <c r="H524" s="143">
        <v>38943</v>
      </c>
      <c r="I524" s="143">
        <v>7683</v>
      </c>
      <c r="J524" s="142">
        <v>17.54</v>
      </c>
      <c r="K524" s="168" t="s">
        <v>80</v>
      </c>
      <c r="M524" s="168" t="s">
        <v>222</v>
      </c>
      <c r="N524" s="142">
        <v>1.43</v>
      </c>
      <c r="O524" s="142">
        <v>15.34</v>
      </c>
      <c r="P524" s="142">
        <v>15.82</v>
      </c>
      <c r="Q524" s="142">
        <v>12.54</v>
      </c>
      <c r="R524" s="168" t="s">
        <v>964</v>
      </c>
      <c r="S524" s="142">
        <v>24.83</v>
      </c>
      <c r="T524" s="168"/>
      <c r="U524" s="142">
        <v>426</v>
      </c>
      <c r="V524" s="142">
        <v>335</v>
      </c>
      <c r="W524" s="142">
        <v>1.92</v>
      </c>
      <c r="X524" s="168"/>
    </row>
    <row r="525" spans="1:24" ht="16.5" x14ac:dyDescent="0.3">
      <c r="A525" s="168" t="s">
        <v>841</v>
      </c>
      <c r="B525" s="142">
        <v>523</v>
      </c>
      <c r="C525" s="168" t="s">
        <v>29</v>
      </c>
      <c r="D525" s="168" t="s">
        <v>30</v>
      </c>
      <c r="E525" s="142">
        <v>23.1</v>
      </c>
      <c r="F525" s="142">
        <v>0.43</v>
      </c>
      <c r="G525" s="143">
        <v>1548700</v>
      </c>
      <c r="H525" s="143">
        <v>35313</v>
      </c>
      <c r="I525" s="143">
        <v>9822</v>
      </c>
      <c r="J525" s="142">
        <v>9.69</v>
      </c>
      <c r="K525" s="168" t="s">
        <v>428</v>
      </c>
      <c r="M525" s="168" t="s">
        <v>101</v>
      </c>
      <c r="N525" s="142">
        <v>2.38</v>
      </c>
      <c r="O525" s="142">
        <v>12.28</v>
      </c>
      <c r="P525" s="142">
        <v>14.2</v>
      </c>
      <c r="Q525" s="142">
        <v>12.2</v>
      </c>
      <c r="R525" s="168" t="s">
        <v>555</v>
      </c>
      <c r="S525" s="142">
        <v>64.400000000000006</v>
      </c>
      <c r="T525" s="168"/>
      <c r="U525" s="142">
        <v>305</v>
      </c>
      <c r="V525" s="142">
        <v>236</v>
      </c>
      <c r="W525" s="142">
        <v>1</v>
      </c>
      <c r="X525" s="168"/>
    </row>
    <row r="526" spans="1:24" ht="16.5" x14ac:dyDescent="0.3">
      <c r="A526" s="168" t="s">
        <v>842</v>
      </c>
      <c r="B526" s="142">
        <v>524</v>
      </c>
      <c r="C526" s="168" t="s">
        <v>29</v>
      </c>
      <c r="D526" s="168" t="s">
        <v>30</v>
      </c>
      <c r="E526" s="142">
        <v>31.5</v>
      </c>
      <c r="F526" s="142">
        <v>0.8</v>
      </c>
      <c r="G526" s="143">
        <v>7400</v>
      </c>
      <c r="H526" s="143">
        <v>232</v>
      </c>
      <c r="I526" s="143">
        <v>11340</v>
      </c>
      <c r="J526" s="142">
        <v>18.55</v>
      </c>
      <c r="K526" s="168" t="s">
        <v>3386</v>
      </c>
      <c r="M526" s="168" t="s">
        <v>254</v>
      </c>
      <c r="N526" s="142">
        <v>1.7</v>
      </c>
      <c r="O526" s="142">
        <v>26.89</v>
      </c>
      <c r="P526" s="142">
        <v>23.94</v>
      </c>
      <c r="Q526" s="142">
        <v>20.03</v>
      </c>
      <c r="R526" s="168" t="s">
        <v>966</v>
      </c>
      <c r="S526" s="142">
        <v>22.55</v>
      </c>
      <c r="T526" s="168"/>
      <c r="U526" s="142">
        <v>349</v>
      </c>
      <c r="V526" s="142">
        <v>278</v>
      </c>
      <c r="W526" s="142">
        <v>4.21</v>
      </c>
      <c r="X526" s="168"/>
    </row>
    <row r="527" spans="1:24" ht="16.5" x14ac:dyDescent="0.3">
      <c r="A527" s="168" t="s">
        <v>844</v>
      </c>
      <c r="B527" s="142">
        <v>525</v>
      </c>
      <c r="C527" s="168" t="s">
        <v>29</v>
      </c>
      <c r="D527" s="168" t="s">
        <v>30</v>
      </c>
      <c r="E527" s="142">
        <v>63.75</v>
      </c>
      <c r="F527" s="142">
        <v>-2.2999999999999998</v>
      </c>
      <c r="G527" s="143">
        <v>6020000</v>
      </c>
      <c r="H527" s="143">
        <v>385467</v>
      </c>
      <c r="I527" s="143">
        <v>87538</v>
      </c>
      <c r="J527" s="142">
        <v>17.989999999999998</v>
      </c>
      <c r="K527" s="168" t="s">
        <v>840</v>
      </c>
      <c r="M527" s="168" t="s">
        <v>166</v>
      </c>
      <c r="N527" s="142">
        <v>3.54</v>
      </c>
      <c r="O527" s="142">
        <v>14.74</v>
      </c>
      <c r="P527" s="142">
        <v>21.95</v>
      </c>
      <c r="Q527" s="142">
        <v>49.31</v>
      </c>
      <c r="R527" s="168" t="s">
        <v>3502</v>
      </c>
      <c r="S527" s="142">
        <v>45.03</v>
      </c>
      <c r="T527" s="168"/>
      <c r="U527" s="143">
        <v>349</v>
      </c>
      <c r="V527" s="143">
        <v>346</v>
      </c>
      <c r="W527" s="142">
        <v>0.59</v>
      </c>
      <c r="X527" s="168"/>
    </row>
    <row r="528" spans="1:24" ht="16.5" x14ac:dyDescent="0.3">
      <c r="A528" s="168" t="s">
        <v>845</v>
      </c>
      <c r="B528" s="142">
        <v>526</v>
      </c>
      <c r="C528" s="168" t="s">
        <v>29</v>
      </c>
      <c r="D528" s="168" t="s">
        <v>30</v>
      </c>
      <c r="E528" s="142">
        <v>9.5</v>
      </c>
      <c r="F528" s="142">
        <v>-0.52</v>
      </c>
      <c r="G528" s="143">
        <v>100</v>
      </c>
      <c r="H528" s="143">
        <v>1</v>
      </c>
      <c r="I528" s="143">
        <v>228</v>
      </c>
      <c r="K528" s="168" t="s">
        <v>96</v>
      </c>
      <c r="L528" s="142">
        <v>0.08</v>
      </c>
      <c r="M528" s="168"/>
      <c r="N528" s="142">
        <v>0</v>
      </c>
      <c r="O528" s="142">
        <v>-7.67</v>
      </c>
      <c r="P528" s="142">
        <v>-8.27</v>
      </c>
      <c r="Q528" s="142">
        <v>-12.1</v>
      </c>
      <c r="R528" s="168"/>
      <c r="S528" s="142">
        <v>22.83</v>
      </c>
      <c r="T528" s="168"/>
      <c r="X528" s="168"/>
    </row>
    <row r="529" spans="1:24" ht="16.5" x14ac:dyDescent="0.3">
      <c r="A529" s="168" t="s">
        <v>846</v>
      </c>
      <c r="B529" s="142">
        <v>527</v>
      </c>
      <c r="C529" s="168" t="s">
        <v>29</v>
      </c>
      <c r="D529" s="168" t="s">
        <v>30</v>
      </c>
      <c r="E529" s="142">
        <v>3.7</v>
      </c>
      <c r="F529" s="142">
        <v>0.54</v>
      </c>
      <c r="G529" s="143">
        <v>5205800</v>
      </c>
      <c r="H529" s="143">
        <v>19133</v>
      </c>
      <c r="I529" s="143">
        <v>15507</v>
      </c>
      <c r="J529" s="142">
        <v>7.99</v>
      </c>
      <c r="K529" s="168" t="s">
        <v>231</v>
      </c>
      <c r="M529" s="168" t="s">
        <v>72</v>
      </c>
      <c r="N529" s="142">
        <v>0.46</v>
      </c>
      <c r="O529" s="142">
        <v>5.6</v>
      </c>
      <c r="P529" s="142">
        <v>10.29</v>
      </c>
      <c r="Q529" s="142">
        <v>10.94</v>
      </c>
      <c r="R529" s="168" t="s">
        <v>703</v>
      </c>
      <c r="S529" s="142">
        <v>39.1</v>
      </c>
      <c r="T529" s="168"/>
      <c r="U529" s="142">
        <v>356</v>
      </c>
      <c r="V529" s="142">
        <v>431</v>
      </c>
      <c r="W529" s="142">
        <v>1.38</v>
      </c>
      <c r="X529" s="168"/>
    </row>
    <row r="530" spans="1:24" ht="16.5" x14ac:dyDescent="0.3">
      <c r="A530" s="168" t="s">
        <v>847</v>
      </c>
      <c r="B530" s="142">
        <v>528</v>
      </c>
      <c r="C530" s="168" t="s">
        <v>29</v>
      </c>
      <c r="D530" s="168" t="s">
        <v>30</v>
      </c>
      <c r="E530" s="142">
        <v>122.5</v>
      </c>
      <c r="F530" s="142">
        <v>-0.81</v>
      </c>
      <c r="G530" s="143">
        <v>20229100</v>
      </c>
      <c r="H530" s="143">
        <v>2475500</v>
      </c>
      <c r="I530" s="143">
        <v>415969</v>
      </c>
      <c r="J530" s="142">
        <v>12.74</v>
      </c>
      <c r="K530" s="168" t="s">
        <v>261</v>
      </c>
      <c r="M530" s="168" t="s">
        <v>187</v>
      </c>
      <c r="N530" s="142">
        <v>9.6199999999999992</v>
      </c>
      <c r="O530" s="142">
        <v>1.79</v>
      </c>
      <c r="P530" s="142">
        <v>7.86</v>
      </c>
      <c r="Q530" s="142">
        <v>22.54</v>
      </c>
      <c r="R530" s="168" t="s">
        <v>128</v>
      </c>
      <c r="S530" s="142">
        <v>76.61</v>
      </c>
      <c r="T530" s="168"/>
      <c r="U530" s="142">
        <v>533</v>
      </c>
      <c r="V530" s="142">
        <v>703</v>
      </c>
      <c r="W530" s="142">
        <v>-3.47</v>
      </c>
      <c r="X530" s="168"/>
    </row>
    <row r="531" spans="1:24" ht="16.5" x14ac:dyDescent="0.3">
      <c r="A531" s="168" t="s">
        <v>848</v>
      </c>
      <c r="B531" s="142">
        <v>529</v>
      </c>
      <c r="C531" s="168" t="s">
        <v>29</v>
      </c>
      <c r="D531" s="168" t="s">
        <v>30</v>
      </c>
      <c r="E531" s="142">
        <v>380</v>
      </c>
      <c r="F531" s="142">
        <v>-0.26</v>
      </c>
      <c r="G531" s="143">
        <v>2459200</v>
      </c>
      <c r="H531" s="143">
        <v>936933</v>
      </c>
      <c r="I531" s="143">
        <v>456000</v>
      </c>
      <c r="J531" s="142">
        <v>9.7200000000000006</v>
      </c>
      <c r="K531" s="168" t="s">
        <v>538</v>
      </c>
      <c r="M531" s="168" t="s">
        <v>849</v>
      </c>
      <c r="N531" s="142">
        <v>39.08</v>
      </c>
      <c r="O531" s="142">
        <v>9.07</v>
      </c>
      <c r="P531" s="142">
        <v>14.18</v>
      </c>
      <c r="Q531" s="142">
        <v>11.7</v>
      </c>
      <c r="R531" s="168" t="s">
        <v>3404</v>
      </c>
      <c r="S531" s="142">
        <v>66.209999999999994</v>
      </c>
      <c r="T531" s="168"/>
      <c r="U531" s="142">
        <v>308</v>
      </c>
      <c r="V531" s="142">
        <v>319</v>
      </c>
      <c r="W531" s="142">
        <v>-1.53</v>
      </c>
      <c r="X531" s="168"/>
    </row>
    <row r="532" spans="1:24" ht="16.5" x14ac:dyDescent="0.3">
      <c r="A532" s="168" t="s">
        <v>851</v>
      </c>
      <c r="B532" s="142">
        <v>530</v>
      </c>
      <c r="C532" s="168" t="s">
        <v>29</v>
      </c>
      <c r="D532" s="168" t="s">
        <v>30</v>
      </c>
      <c r="E532" s="142">
        <v>157.5</v>
      </c>
      <c r="F532" s="142">
        <v>0</v>
      </c>
      <c r="G532" s="143">
        <v>133600</v>
      </c>
      <c r="H532" s="143">
        <v>20987</v>
      </c>
      <c r="I532" s="143">
        <v>46935</v>
      </c>
      <c r="J532" s="142">
        <v>11.4</v>
      </c>
      <c r="K532" s="168" t="s">
        <v>250</v>
      </c>
      <c r="M532" s="168" t="s">
        <v>852</v>
      </c>
      <c r="N532" s="142">
        <v>13.82</v>
      </c>
      <c r="O532" s="142">
        <v>6.64</v>
      </c>
      <c r="P532" s="142">
        <v>11.59</v>
      </c>
      <c r="Q532" s="142">
        <v>10.76</v>
      </c>
      <c r="R532" s="168" t="s">
        <v>395</v>
      </c>
      <c r="S532" s="142">
        <v>27.91</v>
      </c>
      <c r="T532" s="168"/>
      <c r="U532" s="142">
        <v>396</v>
      </c>
      <c r="V532" s="142">
        <v>452</v>
      </c>
      <c r="W532" s="142">
        <v>17.47</v>
      </c>
      <c r="X532" s="168"/>
    </row>
    <row r="533" spans="1:24" ht="16.5" x14ac:dyDescent="0.3">
      <c r="A533" s="168" t="s">
        <v>854</v>
      </c>
      <c r="B533" s="142">
        <v>531</v>
      </c>
      <c r="C533" s="168" t="s">
        <v>29</v>
      </c>
      <c r="D533" s="168" t="s">
        <v>30</v>
      </c>
      <c r="E533" s="142">
        <v>5.7</v>
      </c>
      <c r="F533" s="142">
        <v>-0.87</v>
      </c>
      <c r="G533" s="143">
        <v>221000</v>
      </c>
      <c r="H533" s="143">
        <v>1268</v>
      </c>
      <c r="I533" s="143">
        <v>6633</v>
      </c>
      <c r="J533" s="142">
        <v>34.229999999999997</v>
      </c>
      <c r="K533" s="168" t="s">
        <v>993</v>
      </c>
      <c r="M533" s="168" t="s">
        <v>149</v>
      </c>
      <c r="N533" s="142">
        <v>0.17</v>
      </c>
      <c r="O533" s="142">
        <v>4.82</v>
      </c>
      <c r="P533" s="142">
        <v>7.17</v>
      </c>
      <c r="Q533" s="142">
        <v>5.24</v>
      </c>
      <c r="R533" s="168" t="s">
        <v>707</v>
      </c>
      <c r="S533" s="142">
        <v>27.44</v>
      </c>
      <c r="T533" s="168"/>
      <c r="U533" s="142">
        <v>806</v>
      </c>
      <c r="V533" s="142">
        <v>836</v>
      </c>
      <c r="W533" s="142">
        <v>0.74</v>
      </c>
      <c r="X533" s="168"/>
    </row>
    <row r="534" spans="1:24" ht="16.5" x14ac:dyDescent="0.3">
      <c r="A534" s="168" t="s">
        <v>855</v>
      </c>
      <c r="B534" s="142">
        <v>532</v>
      </c>
      <c r="C534" s="168" t="s">
        <v>46</v>
      </c>
      <c r="D534" s="168" t="s">
        <v>30</v>
      </c>
      <c r="E534" s="142">
        <v>61.25</v>
      </c>
      <c r="F534" s="142">
        <v>-1.61</v>
      </c>
      <c r="G534" s="143">
        <v>17601400</v>
      </c>
      <c r="H534" s="143">
        <v>1076896</v>
      </c>
      <c r="I534" s="143">
        <v>262941</v>
      </c>
      <c r="J534" s="142">
        <v>34.299999999999997</v>
      </c>
      <c r="K534" s="168" t="s">
        <v>3502</v>
      </c>
      <c r="M534" s="168" t="s">
        <v>37</v>
      </c>
      <c r="N534" s="142">
        <v>1.79</v>
      </c>
      <c r="O534" s="142">
        <v>6.77</v>
      </c>
      <c r="P534" s="142">
        <v>10.79</v>
      </c>
      <c r="Q534" s="142">
        <v>8.16</v>
      </c>
      <c r="R534" s="168" t="s">
        <v>701</v>
      </c>
      <c r="S534" s="142">
        <v>26.21</v>
      </c>
      <c r="T534" s="168"/>
      <c r="U534" s="142">
        <v>703</v>
      </c>
      <c r="V534" s="142">
        <v>735</v>
      </c>
      <c r="X534" s="168"/>
    </row>
    <row r="535" spans="1:24" ht="16.5" x14ac:dyDescent="0.3">
      <c r="A535" s="168" t="s">
        <v>857</v>
      </c>
      <c r="B535" s="142">
        <v>533</v>
      </c>
      <c r="C535" s="168" t="s">
        <v>29</v>
      </c>
      <c r="D535" s="168" t="s">
        <v>30</v>
      </c>
      <c r="E535" s="142">
        <v>2</v>
      </c>
      <c r="F535" s="142">
        <v>1.01</v>
      </c>
      <c r="G535" s="143">
        <v>3095600</v>
      </c>
      <c r="H535" s="143">
        <v>6157</v>
      </c>
      <c r="I535" s="143">
        <v>1500</v>
      </c>
      <c r="K535" s="168" t="s">
        <v>215</v>
      </c>
      <c r="M535" s="168"/>
      <c r="N535" s="142">
        <v>0</v>
      </c>
      <c r="O535" s="142">
        <v>-5.35</v>
      </c>
      <c r="P535" s="142">
        <v>-12.75</v>
      </c>
      <c r="Q535" s="142">
        <v>7.0000000000000007E-2</v>
      </c>
      <c r="R535" s="168"/>
      <c r="S535" s="142">
        <v>44.64</v>
      </c>
      <c r="T535" s="168"/>
      <c r="X535" s="168"/>
    </row>
    <row r="536" spans="1:24" ht="16.5" x14ac:dyDescent="0.3">
      <c r="A536" s="168" t="s">
        <v>858</v>
      </c>
      <c r="B536" s="142">
        <v>534</v>
      </c>
      <c r="C536" s="168" t="s">
        <v>35</v>
      </c>
      <c r="D536" s="168" t="s">
        <v>30</v>
      </c>
      <c r="E536" s="142">
        <v>7.4</v>
      </c>
      <c r="F536" s="142">
        <v>1.37</v>
      </c>
      <c r="G536" s="143">
        <v>1581400</v>
      </c>
      <c r="H536" s="143">
        <v>11393</v>
      </c>
      <c r="I536" s="143">
        <v>4440</v>
      </c>
      <c r="J536" s="142">
        <v>25.64</v>
      </c>
      <c r="K536" s="168" t="s">
        <v>3448</v>
      </c>
      <c r="M536" s="168" t="s">
        <v>127</v>
      </c>
      <c r="N536" s="142">
        <v>0.28999999999999998</v>
      </c>
      <c r="O536" s="142">
        <v>24.32</v>
      </c>
      <c r="P536" s="142">
        <v>29.99</v>
      </c>
      <c r="Q536" s="142">
        <v>16.190000000000001</v>
      </c>
      <c r="R536" s="168" t="s">
        <v>88</v>
      </c>
      <c r="S536" s="142">
        <v>36.549999999999997</v>
      </c>
      <c r="T536" s="168"/>
      <c r="U536" s="142">
        <v>392</v>
      </c>
      <c r="V536" s="142">
        <v>372</v>
      </c>
      <c r="X536" s="168"/>
    </row>
    <row r="537" spans="1:24" ht="16.5" x14ac:dyDescent="0.3">
      <c r="A537" s="168" t="s">
        <v>859</v>
      </c>
      <c r="B537" s="142">
        <v>535</v>
      </c>
      <c r="C537" s="168" t="s">
        <v>29</v>
      </c>
      <c r="D537" s="168" t="s">
        <v>30</v>
      </c>
      <c r="E537" s="142">
        <v>2.2999999999999998</v>
      </c>
      <c r="F537" s="142">
        <v>-0.86</v>
      </c>
      <c r="G537" s="143">
        <v>8042500</v>
      </c>
      <c r="H537" s="143">
        <v>18497</v>
      </c>
      <c r="I537" s="143">
        <v>2760</v>
      </c>
      <c r="J537" s="142">
        <v>72.650000000000006</v>
      </c>
      <c r="K537" s="168" t="s">
        <v>536</v>
      </c>
      <c r="M537" s="168" t="s">
        <v>66</v>
      </c>
      <c r="N537" s="142">
        <v>0.03</v>
      </c>
      <c r="O537" s="142">
        <v>2.09</v>
      </c>
      <c r="P537" s="142">
        <v>1.43</v>
      </c>
      <c r="Q537" s="142">
        <v>3.43</v>
      </c>
      <c r="R537" s="168" t="s">
        <v>1037</v>
      </c>
      <c r="S537" s="142">
        <v>36.840000000000003</v>
      </c>
      <c r="T537" s="168"/>
      <c r="U537" s="142">
        <v>1054</v>
      </c>
      <c r="V537" s="142">
        <v>1049</v>
      </c>
      <c r="W537" s="142">
        <v>-296.52999999999997</v>
      </c>
      <c r="X537" s="168"/>
    </row>
    <row r="538" spans="1:24" ht="16.5" x14ac:dyDescent="0.3">
      <c r="A538" s="168" t="s">
        <v>861</v>
      </c>
      <c r="B538" s="142">
        <v>536</v>
      </c>
      <c r="C538" s="168" t="s">
        <v>29</v>
      </c>
      <c r="D538" s="168" t="s">
        <v>30</v>
      </c>
      <c r="E538" s="142">
        <v>6.15</v>
      </c>
      <c r="F538" s="142">
        <v>-0.81</v>
      </c>
      <c r="G538" s="143">
        <v>106500</v>
      </c>
      <c r="H538" s="143">
        <v>655</v>
      </c>
      <c r="I538" s="143">
        <v>1845</v>
      </c>
      <c r="J538" s="142">
        <v>14.22</v>
      </c>
      <c r="K538" s="168" t="s">
        <v>109</v>
      </c>
      <c r="L538" s="142">
        <v>0.16</v>
      </c>
      <c r="M538" s="168" t="s">
        <v>138</v>
      </c>
      <c r="N538" s="142">
        <v>0.43</v>
      </c>
      <c r="O538" s="142">
        <v>6.8</v>
      </c>
      <c r="P538" s="142">
        <v>6.07</v>
      </c>
      <c r="Q538" s="142">
        <v>7.51</v>
      </c>
      <c r="R538" s="168" t="s">
        <v>1042</v>
      </c>
      <c r="S538" s="142">
        <v>49.92</v>
      </c>
      <c r="T538" s="168"/>
      <c r="U538" s="142">
        <v>608</v>
      </c>
      <c r="V538" s="142">
        <v>505</v>
      </c>
      <c r="W538" s="142">
        <v>-2.85</v>
      </c>
      <c r="X538" s="168"/>
    </row>
    <row r="539" spans="1:24" ht="16.5" x14ac:dyDescent="0.3">
      <c r="A539" s="168" t="s">
        <v>863</v>
      </c>
      <c r="B539" s="142">
        <v>537</v>
      </c>
      <c r="C539" s="168" t="s">
        <v>29</v>
      </c>
      <c r="D539" s="168" t="s">
        <v>157</v>
      </c>
      <c r="E539" s="142">
        <v>0.52</v>
      </c>
      <c r="F539" s="142">
        <v>0</v>
      </c>
      <c r="G539" s="143">
        <v>76150500</v>
      </c>
      <c r="H539" s="143">
        <v>38810</v>
      </c>
      <c r="I539" s="143">
        <v>6578</v>
      </c>
      <c r="K539" s="168" t="s">
        <v>3578</v>
      </c>
      <c r="M539" s="168"/>
      <c r="N539" s="142">
        <v>0</v>
      </c>
      <c r="O539" s="142">
        <v>-3.71</v>
      </c>
      <c r="P539" s="142">
        <v>-86.06</v>
      </c>
      <c r="Q539" s="142">
        <v>-77.680000000000007</v>
      </c>
      <c r="R539" s="168"/>
      <c r="S539" s="142">
        <v>15.72</v>
      </c>
      <c r="T539" s="168"/>
      <c r="X539" s="168"/>
    </row>
    <row r="540" spans="1:24" ht="16.5" x14ac:dyDescent="0.3">
      <c r="A540" s="168" t="s">
        <v>864</v>
      </c>
      <c r="B540" s="142">
        <v>538</v>
      </c>
      <c r="C540" s="168" t="s">
        <v>29</v>
      </c>
      <c r="D540" s="168" t="s">
        <v>30</v>
      </c>
      <c r="E540" s="142">
        <v>1.38</v>
      </c>
      <c r="F540" s="142">
        <v>-2.82</v>
      </c>
      <c r="G540" s="143">
        <v>6681800</v>
      </c>
      <c r="H540" s="143">
        <v>9328</v>
      </c>
      <c r="I540" s="143">
        <v>861</v>
      </c>
      <c r="J540" s="142">
        <v>23.03</v>
      </c>
      <c r="K540" s="168" t="s">
        <v>3502</v>
      </c>
      <c r="M540" s="168" t="s">
        <v>95</v>
      </c>
      <c r="N540" s="142">
        <v>0.06</v>
      </c>
      <c r="O540" s="142">
        <v>11.07</v>
      </c>
      <c r="P540" s="142">
        <v>11.4</v>
      </c>
      <c r="Q540" s="142">
        <v>5.79</v>
      </c>
      <c r="R540" s="168" t="s">
        <v>154</v>
      </c>
      <c r="S540" s="142">
        <v>30.21</v>
      </c>
      <c r="T540" s="168"/>
      <c r="U540" s="142">
        <v>583</v>
      </c>
      <c r="V540" s="142">
        <v>488</v>
      </c>
      <c r="W540" s="142">
        <v>1.65</v>
      </c>
      <c r="X540" s="168"/>
    </row>
    <row r="541" spans="1:24" ht="16.5" x14ac:dyDescent="0.3">
      <c r="A541" s="168" t="s">
        <v>866</v>
      </c>
      <c r="B541" s="142">
        <v>539</v>
      </c>
      <c r="C541" s="168" t="s">
        <v>29</v>
      </c>
      <c r="D541" s="168" t="s">
        <v>30</v>
      </c>
      <c r="E541" s="142">
        <v>2.16</v>
      </c>
      <c r="F541" s="142">
        <v>-0.92</v>
      </c>
      <c r="G541" s="143">
        <v>15200</v>
      </c>
      <c r="H541" s="143">
        <v>32</v>
      </c>
      <c r="I541" s="143">
        <v>847</v>
      </c>
      <c r="K541" s="168" t="s">
        <v>231</v>
      </c>
      <c r="M541" s="168"/>
      <c r="N541" s="142">
        <v>0</v>
      </c>
      <c r="O541" s="142">
        <v>-1.1499999999999999</v>
      </c>
      <c r="P541" s="142">
        <v>-5.15</v>
      </c>
      <c r="Q541" s="142">
        <v>-1.53</v>
      </c>
      <c r="R541" s="168"/>
      <c r="S541" s="142">
        <v>27.08</v>
      </c>
      <c r="T541" s="168"/>
      <c r="X541" s="168"/>
    </row>
    <row r="542" spans="1:24" ht="16.5" x14ac:dyDescent="0.3">
      <c r="A542" s="168" t="s">
        <v>867</v>
      </c>
      <c r="B542" s="142">
        <v>540</v>
      </c>
      <c r="C542" s="168" t="s">
        <v>29</v>
      </c>
      <c r="D542" s="168" t="s">
        <v>30</v>
      </c>
      <c r="E542" s="142">
        <v>4.4800000000000004</v>
      </c>
      <c r="F542" s="142">
        <v>0</v>
      </c>
      <c r="G542" s="143">
        <v>1869600</v>
      </c>
      <c r="H542" s="143">
        <v>8347</v>
      </c>
      <c r="I542" s="143">
        <v>3314</v>
      </c>
      <c r="K542" s="168" t="s">
        <v>452</v>
      </c>
      <c r="M542" s="168"/>
      <c r="N542" s="142">
        <v>0</v>
      </c>
      <c r="O542" s="142">
        <v>-2.61</v>
      </c>
      <c r="P542" s="142">
        <v>-4.3499999999999996</v>
      </c>
      <c r="Q542" s="142">
        <v>-3.46</v>
      </c>
      <c r="R542" s="168" t="s">
        <v>982</v>
      </c>
      <c r="S542" s="142">
        <v>73.8</v>
      </c>
      <c r="T542" s="168"/>
      <c r="X542" s="168"/>
    </row>
    <row r="543" spans="1:24" ht="16.5" x14ac:dyDescent="0.3">
      <c r="A543" s="168" t="s">
        <v>868</v>
      </c>
      <c r="B543" s="142">
        <v>541</v>
      </c>
      <c r="C543" s="168" t="s">
        <v>29</v>
      </c>
      <c r="D543" s="168" t="s">
        <v>30</v>
      </c>
      <c r="E543" s="142">
        <v>3.32</v>
      </c>
      <c r="F543" s="142">
        <v>3.75</v>
      </c>
      <c r="G543" s="143">
        <v>11783600</v>
      </c>
      <c r="H543" s="143">
        <v>38682</v>
      </c>
      <c r="I543" s="143">
        <v>2156</v>
      </c>
      <c r="J543" s="142">
        <v>26.32</v>
      </c>
      <c r="K543" s="168" t="s">
        <v>42</v>
      </c>
      <c r="M543" s="168" t="s">
        <v>95</v>
      </c>
      <c r="N543" s="142">
        <v>0.13</v>
      </c>
      <c r="O543" s="142">
        <v>4.93</v>
      </c>
      <c r="P543" s="142">
        <v>5.5</v>
      </c>
      <c r="Q543" s="142">
        <v>1.65</v>
      </c>
      <c r="R543" s="168" t="s">
        <v>394</v>
      </c>
      <c r="S543" s="142">
        <v>39.32</v>
      </c>
      <c r="T543" s="168"/>
      <c r="U543" s="142">
        <v>785</v>
      </c>
      <c r="V543" s="142">
        <v>757</v>
      </c>
      <c r="W543" s="142">
        <v>-0.01</v>
      </c>
      <c r="X543" s="168"/>
    </row>
    <row r="544" spans="1:24" ht="16.5" x14ac:dyDescent="0.3">
      <c r="A544" s="168" t="s">
        <v>869</v>
      </c>
      <c r="B544" s="142">
        <v>542</v>
      </c>
      <c r="C544" s="168" t="s">
        <v>35</v>
      </c>
      <c r="D544" s="168" t="s">
        <v>30</v>
      </c>
      <c r="E544" s="142">
        <v>33.75</v>
      </c>
      <c r="F544" s="142">
        <v>-4.93</v>
      </c>
      <c r="G544" s="143">
        <v>2631000</v>
      </c>
      <c r="H544" s="143">
        <v>87617</v>
      </c>
      <c r="I544" s="143">
        <v>3468</v>
      </c>
      <c r="J544" s="142">
        <v>59.81</v>
      </c>
      <c r="K544" s="168" t="s">
        <v>3533</v>
      </c>
      <c r="M544" s="168"/>
      <c r="N544" s="142">
        <v>0.56000000000000005</v>
      </c>
      <c r="O544" s="142">
        <v>10.43</v>
      </c>
      <c r="P544" s="142">
        <v>9.94</v>
      </c>
      <c r="Q544" s="142">
        <v>7.97</v>
      </c>
      <c r="R544" s="168"/>
      <c r="S544" s="142">
        <v>28.41</v>
      </c>
      <c r="T544" s="168"/>
      <c r="U544" s="142">
        <v>804</v>
      </c>
      <c r="V544" s="142">
        <v>686</v>
      </c>
      <c r="X544" s="168"/>
    </row>
    <row r="545" spans="1:24" ht="16.5" x14ac:dyDescent="0.3">
      <c r="A545" s="168" t="s">
        <v>870</v>
      </c>
      <c r="B545" s="142">
        <v>543</v>
      </c>
      <c r="C545" s="168" t="s">
        <v>29</v>
      </c>
      <c r="D545" s="168" t="s">
        <v>30</v>
      </c>
      <c r="E545" s="142">
        <v>3.2</v>
      </c>
      <c r="F545" s="142">
        <v>1.27</v>
      </c>
      <c r="G545" s="143">
        <v>60900</v>
      </c>
      <c r="H545" s="143">
        <v>194</v>
      </c>
      <c r="I545" s="143">
        <v>1466</v>
      </c>
      <c r="J545" s="142">
        <v>15.75</v>
      </c>
      <c r="K545" s="168" t="s">
        <v>475</v>
      </c>
      <c r="M545" s="168" t="s">
        <v>149</v>
      </c>
      <c r="N545" s="142">
        <v>0.2</v>
      </c>
      <c r="O545" s="142">
        <v>8.18</v>
      </c>
      <c r="P545" s="142">
        <v>16.12</v>
      </c>
      <c r="Q545" s="142">
        <v>6.43</v>
      </c>
      <c r="R545" s="168" t="s">
        <v>110</v>
      </c>
      <c r="S545" s="142">
        <v>30.69</v>
      </c>
      <c r="T545" s="168"/>
      <c r="U545" s="142">
        <v>392</v>
      </c>
      <c r="V545" s="142">
        <v>476</v>
      </c>
      <c r="W545" s="142">
        <v>-0.04</v>
      </c>
      <c r="X545" s="168"/>
    </row>
    <row r="546" spans="1:24" ht="16.5" x14ac:dyDescent="0.3">
      <c r="A546" s="168" t="s">
        <v>871</v>
      </c>
      <c r="B546" s="142">
        <v>544</v>
      </c>
      <c r="C546" s="168" t="s">
        <v>46</v>
      </c>
      <c r="D546" s="168" t="s">
        <v>30</v>
      </c>
      <c r="E546" s="142">
        <v>4.3600000000000003</v>
      </c>
      <c r="F546" s="142">
        <v>-0.91</v>
      </c>
      <c r="G546" s="143">
        <v>2695800</v>
      </c>
      <c r="H546" s="143">
        <v>11736</v>
      </c>
      <c r="I546" s="143">
        <v>6268</v>
      </c>
      <c r="J546" s="142">
        <v>6.3</v>
      </c>
      <c r="K546" s="168" t="s">
        <v>201</v>
      </c>
      <c r="M546" s="168"/>
      <c r="N546" s="142">
        <v>0.69</v>
      </c>
      <c r="O546" s="142">
        <v>8.17</v>
      </c>
      <c r="P546" s="142">
        <v>14.74</v>
      </c>
      <c r="Q546" s="142">
        <v>24.46</v>
      </c>
      <c r="R546" s="168" t="s">
        <v>3579</v>
      </c>
      <c r="S546" s="142">
        <v>32.25</v>
      </c>
      <c r="T546" s="168"/>
      <c r="U546" s="142">
        <v>240</v>
      </c>
      <c r="V546" s="142">
        <v>297</v>
      </c>
      <c r="W546" s="142">
        <v>0.12</v>
      </c>
      <c r="X546" s="168"/>
    </row>
    <row r="547" spans="1:24" ht="16.5" x14ac:dyDescent="0.3">
      <c r="A547" s="168" t="s">
        <v>872</v>
      </c>
      <c r="B547" s="142">
        <v>545</v>
      </c>
      <c r="C547" s="168" t="s">
        <v>29</v>
      </c>
      <c r="D547" s="168" t="s">
        <v>30</v>
      </c>
      <c r="E547" s="142">
        <v>11.1</v>
      </c>
      <c r="F547" s="142">
        <v>0.91</v>
      </c>
      <c r="G547" s="143">
        <v>203900</v>
      </c>
      <c r="H547" s="143">
        <v>2253</v>
      </c>
      <c r="I547" s="143">
        <v>23664</v>
      </c>
      <c r="J547" s="142">
        <v>11.43</v>
      </c>
      <c r="K547" s="168" t="s">
        <v>90</v>
      </c>
      <c r="M547" s="168" t="s">
        <v>32</v>
      </c>
      <c r="N547" s="142">
        <v>0.97</v>
      </c>
      <c r="O547" s="142">
        <v>9.98</v>
      </c>
      <c r="P547" s="142">
        <v>14.18</v>
      </c>
      <c r="Q547" s="142">
        <v>137.61000000000001</v>
      </c>
      <c r="R547" s="168" t="s">
        <v>148</v>
      </c>
      <c r="S547" s="142">
        <v>42.6</v>
      </c>
      <c r="T547" s="168"/>
      <c r="U547" s="142">
        <v>345</v>
      </c>
      <c r="V547" s="142">
        <v>330</v>
      </c>
      <c r="W547" s="142">
        <v>0.63</v>
      </c>
      <c r="X547" s="168"/>
    </row>
    <row r="548" spans="1:24" ht="16.5" x14ac:dyDescent="0.3">
      <c r="A548" s="168" t="s">
        <v>873</v>
      </c>
      <c r="B548" s="142">
        <v>546</v>
      </c>
      <c r="C548" s="168" t="s">
        <v>35</v>
      </c>
      <c r="D548" s="168" t="s">
        <v>30</v>
      </c>
      <c r="E548" s="142">
        <v>4.9400000000000004</v>
      </c>
      <c r="F548" s="142">
        <v>0.41</v>
      </c>
      <c r="G548" s="143">
        <v>2132500</v>
      </c>
      <c r="H548" s="143">
        <v>10543</v>
      </c>
      <c r="I548" s="143">
        <v>4051</v>
      </c>
      <c r="J548" s="142">
        <v>25.16</v>
      </c>
      <c r="K548" s="168" t="s">
        <v>3458</v>
      </c>
      <c r="M548" s="168" t="s">
        <v>66</v>
      </c>
      <c r="N548" s="142">
        <v>0.2</v>
      </c>
      <c r="O548" s="142">
        <v>12.41</v>
      </c>
      <c r="P548" s="142">
        <v>18.170000000000002</v>
      </c>
      <c r="Q548" s="142">
        <v>9.15</v>
      </c>
      <c r="R548" s="168" t="s">
        <v>232</v>
      </c>
      <c r="S548" s="142">
        <v>39.53</v>
      </c>
      <c r="T548" s="168"/>
      <c r="U548" s="142">
        <v>480</v>
      </c>
      <c r="V548" s="142">
        <v>483</v>
      </c>
      <c r="W548" s="142">
        <v>0.31</v>
      </c>
      <c r="X548" s="168"/>
    </row>
    <row r="549" spans="1:24" ht="16.5" x14ac:dyDescent="0.3">
      <c r="A549" s="168" t="s">
        <v>874</v>
      </c>
      <c r="B549" s="142">
        <v>547</v>
      </c>
      <c r="C549" s="168" t="s">
        <v>29</v>
      </c>
      <c r="D549" s="168" t="s">
        <v>30</v>
      </c>
      <c r="E549" s="142">
        <v>124.5</v>
      </c>
      <c r="F549" s="142">
        <v>0</v>
      </c>
      <c r="G549" s="143">
        <v>0</v>
      </c>
      <c r="H549" s="143">
        <v>0</v>
      </c>
      <c r="I549" s="143">
        <v>2615</v>
      </c>
      <c r="J549" s="142">
        <v>29.66</v>
      </c>
      <c r="K549" s="168" t="s">
        <v>3477</v>
      </c>
      <c r="M549" s="168"/>
      <c r="N549" s="142">
        <v>4.2</v>
      </c>
      <c r="O549" s="142">
        <v>4.4800000000000004</v>
      </c>
      <c r="P549" s="142">
        <v>5.82</v>
      </c>
      <c r="Q549" s="142">
        <v>3.35</v>
      </c>
      <c r="R549" s="168"/>
      <c r="S549" s="142">
        <v>28.73</v>
      </c>
      <c r="T549" s="168"/>
      <c r="U549" s="142">
        <v>812</v>
      </c>
      <c r="V549" s="142">
        <v>828</v>
      </c>
      <c r="W549" s="142">
        <v>-0.06</v>
      </c>
      <c r="X549" s="168"/>
    </row>
    <row r="550" spans="1:24" ht="16.5" x14ac:dyDescent="0.3">
      <c r="A550" s="168" t="s">
        <v>876</v>
      </c>
      <c r="B550" s="142">
        <v>548</v>
      </c>
      <c r="C550" s="168" t="s">
        <v>35</v>
      </c>
      <c r="D550" s="168" t="s">
        <v>30</v>
      </c>
      <c r="E550" s="142">
        <v>6.85</v>
      </c>
      <c r="F550" s="142">
        <v>0</v>
      </c>
      <c r="G550" s="143">
        <v>280300</v>
      </c>
      <c r="H550" s="143">
        <v>1886</v>
      </c>
      <c r="I550" s="143">
        <v>3014</v>
      </c>
      <c r="J550" s="142">
        <v>25.08</v>
      </c>
      <c r="K550" s="168" t="s">
        <v>473</v>
      </c>
      <c r="L550" s="142">
        <v>0.28000000000000003</v>
      </c>
      <c r="M550" s="168" t="s">
        <v>53</v>
      </c>
      <c r="N550" s="142">
        <v>0.27</v>
      </c>
      <c r="O550" s="142">
        <v>21.01</v>
      </c>
      <c r="P550" s="142">
        <v>26.05</v>
      </c>
      <c r="Q550" s="142">
        <v>16.12</v>
      </c>
      <c r="R550" s="168" t="s">
        <v>215</v>
      </c>
      <c r="S550" s="142">
        <v>23.69</v>
      </c>
      <c r="T550" s="168"/>
      <c r="U550" s="142">
        <v>408</v>
      </c>
      <c r="V550" s="142">
        <v>381</v>
      </c>
      <c r="X550" s="168"/>
    </row>
    <row r="551" spans="1:24" ht="16.5" x14ac:dyDescent="0.3">
      <c r="A551" s="168" t="s">
        <v>877</v>
      </c>
      <c r="B551" s="142">
        <v>549</v>
      </c>
      <c r="C551" s="168" t="s">
        <v>29</v>
      </c>
      <c r="D551" s="168" t="s">
        <v>30</v>
      </c>
      <c r="E551" s="142">
        <v>1.19</v>
      </c>
      <c r="F551" s="142">
        <v>1.71</v>
      </c>
      <c r="G551" s="143">
        <v>36757500</v>
      </c>
      <c r="H551" s="143">
        <v>43750</v>
      </c>
      <c r="I551" s="143">
        <v>1559</v>
      </c>
      <c r="J551" s="142">
        <v>20.81</v>
      </c>
      <c r="K551" s="168" t="s">
        <v>298</v>
      </c>
      <c r="M551" s="168"/>
      <c r="N551" s="142">
        <v>0.06</v>
      </c>
      <c r="O551" s="142">
        <v>5.1100000000000003</v>
      </c>
      <c r="P551" s="142">
        <v>4.42</v>
      </c>
      <c r="Q551" s="142">
        <v>16.329999999999998</v>
      </c>
      <c r="R551" s="168"/>
      <c r="S551" s="142">
        <v>85.86</v>
      </c>
      <c r="T551" s="168"/>
      <c r="U551" s="142">
        <v>760</v>
      </c>
      <c r="V551" s="142">
        <v>689</v>
      </c>
      <c r="W551" s="142">
        <v>0.19</v>
      </c>
      <c r="X551" s="168"/>
    </row>
    <row r="552" spans="1:24" ht="16.5" x14ac:dyDescent="0.3">
      <c r="A552" s="168" t="s">
        <v>878</v>
      </c>
      <c r="B552" s="142">
        <v>550</v>
      </c>
      <c r="C552" s="168" t="s">
        <v>29</v>
      </c>
      <c r="D552" s="168" t="s">
        <v>30</v>
      </c>
      <c r="E552" s="142">
        <v>13.3</v>
      </c>
      <c r="F552" s="142">
        <v>0</v>
      </c>
      <c r="G552" s="143">
        <v>1797100</v>
      </c>
      <c r="H552" s="143">
        <v>23919</v>
      </c>
      <c r="I552" s="143">
        <v>24444</v>
      </c>
      <c r="J552" s="142">
        <v>6.38</v>
      </c>
      <c r="K552" s="168" t="s">
        <v>180</v>
      </c>
      <c r="M552" s="168" t="s">
        <v>32</v>
      </c>
      <c r="N552" s="142">
        <v>2.08</v>
      </c>
      <c r="O552" s="142">
        <v>11.98</v>
      </c>
      <c r="P552" s="142">
        <v>28.22</v>
      </c>
      <c r="Q552" s="142">
        <v>5.21</v>
      </c>
      <c r="R552" s="168" t="s">
        <v>3420</v>
      </c>
      <c r="S552" s="142">
        <v>16.47</v>
      </c>
      <c r="T552" s="168"/>
      <c r="U552" s="142">
        <v>91</v>
      </c>
      <c r="V552" s="142">
        <v>188</v>
      </c>
      <c r="W552" s="142">
        <v>0.18</v>
      </c>
      <c r="X552" s="168"/>
    </row>
    <row r="553" spans="1:24" ht="16.5" x14ac:dyDescent="0.3">
      <c r="A553" s="168" t="s">
        <v>880</v>
      </c>
      <c r="B553" s="142">
        <v>551</v>
      </c>
      <c r="C553" s="168" t="s">
        <v>46</v>
      </c>
      <c r="D553" s="168" t="s">
        <v>30</v>
      </c>
      <c r="E553" s="142">
        <v>59</v>
      </c>
      <c r="F553" s="142">
        <v>5.83</v>
      </c>
      <c r="G553" s="143">
        <v>2000</v>
      </c>
      <c r="H553" s="143">
        <v>117</v>
      </c>
      <c r="I553" s="143">
        <v>7670</v>
      </c>
      <c r="K553" s="168" t="s">
        <v>215</v>
      </c>
      <c r="M553" s="168"/>
      <c r="N553" s="142">
        <v>0</v>
      </c>
      <c r="O553" s="142">
        <v>-15.33</v>
      </c>
      <c r="P553" s="142">
        <v>-14.47</v>
      </c>
      <c r="Q553" s="142">
        <v>-142.41</v>
      </c>
      <c r="R553" s="168"/>
      <c r="S553" s="142">
        <v>15.85</v>
      </c>
      <c r="T553" s="168"/>
      <c r="X553" s="168"/>
    </row>
    <row r="554" spans="1:24" ht="16.5" x14ac:dyDescent="0.3">
      <c r="A554" s="168" t="s">
        <v>881</v>
      </c>
      <c r="B554" s="142">
        <v>552</v>
      </c>
      <c r="C554" s="168" t="s">
        <v>46</v>
      </c>
      <c r="D554" s="168" t="s">
        <v>30</v>
      </c>
      <c r="E554" s="142">
        <v>3.28</v>
      </c>
      <c r="F554" s="142">
        <v>-1.2</v>
      </c>
      <c r="G554" s="143">
        <v>12158800</v>
      </c>
      <c r="H554" s="143">
        <v>39993</v>
      </c>
      <c r="I554" s="143">
        <v>11787</v>
      </c>
      <c r="K554" s="168" t="s">
        <v>373</v>
      </c>
      <c r="M554" s="168"/>
      <c r="N554" s="142">
        <v>0</v>
      </c>
      <c r="O554" s="142">
        <v>-5.16</v>
      </c>
      <c r="P554" s="142">
        <v>-14.03</v>
      </c>
      <c r="Q554" s="142">
        <v>-39.28</v>
      </c>
      <c r="R554" s="168"/>
      <c r="S554" s="142">
        <v>37.729999999999997</v>
      </c>
      <c r="T554" s="168"/>
      <c r="X554" s="168"/>
    </row>
    <row r="555" spans="1:24" ht="16.5" x14ac:dyDescent="0.3">
      <c r="A555" s="168" t="s">
        <v>882</v>
      </c>
      <c r="B555" s="142">
        <v>553</v>
      </c>
      <c r="C555" s="168" t="s">
        <v>46</v>
      </c>
      <c r="D555" s="168" t="s">
        <v>30</v>
      </c>
      <c r="E555" s="142">
        <v>1.96</v>
      </c>
      <c r="F555" s="142">
        <v>0.51</v>
      </c>
      <c r="G555" s="143">
        <v>921500</v>
      </c>
      <c r="H555" s="143">
        <v>1791</v>
      </c>
      <c r="I555" s="143">
        <v>1163</v>
      </c>
      <c r="J555" s="142">
        <v>6.1</v>
      </c>
      <c r="K555" s="168" t="s">
        <v>740</v>
      </c>
      <c r="M555" s="168" t="s">
        <v>70</v>
      </c>
      <c r="N555" s="142">
        <v>0.32</v>
      </c>
      <c r="O555" s="142">
        <v>3.19</v>
      </c>
      <c r="P555" s="142">
        <v>7.55</v>
      </c>
      <c r="Q555" s="142">
        <v>0.28999999999999998</v>
      </c>
      <c r="R555" s="168" t="s">
        <v>603</v>
      </c>
      <c r="S555" s="142">
        <v>38.119999999999997</v>
      </c>
      <c r="T555" s="168"/>
      <c r="U555" s="142">
        <v>410</v>
      </c>
      <c r="V555" s="142">
        <v>513</v>
      </c>
      <c r="W555" s="142">
        <v>-0.03</v>
      </c>
      <c r="X555" s="168"/>
    </row>
    <row r="556" spans="1:24" ht="16.5" x14ac:dyDescent="0.3">
      <c r="A556" s="168" t="s">
        <v>883</v>
      </c>
      <c r="B556" s="142">
        <v>554</v>
      </c>
      <c r="C556" s="168" t="s">
        <v>35</v>
      </c>
      <c r="D556" s="168" t="s">
        <v>30</v>
      </c>
      <c r="E556" s="142">
        <v>7.5</v>
      </c>
      <c r="F556" s="142">
        <v>-1.96</v>
      </c>
      <c r="G556" s="143">
        <v>6422700</v>
      </c>
      <c r="H556" s="143">
        <v>47535</v>
      </c>
      <c r="I556" s="143">
        <v>3000</v>
      </c>
      <c r="J556" s="142">
        <v>49.27</v>
      </c>
      <c r="K556" s="168" t="s">
        <v>3428</v>
      </c>
      <c r="L556" s="142">
        <v>0.2</v>
      </c>
      <c r="M556" s="168" t="s">
        <v>66</v>
      </c>
      <c r="N556" s="142">
        <v>0.15</v>
      </c>
      <c r="O556" s="142">
        <v>13.57</v>
      </c>
      <c r="P556" s="142">
        <v>16.96</v>
      </c>
      <c r="Q556" s="142">
        <v>16.850000000000001</v>
      </c>
      <c r="R556" s="168" t="s">
        <v>607</v>
      </c>
      <c r="S556" s="142">
        <v>31.17</v>
      </c>
      <c r="T556" s="168"/>
      <c r="U556" s="142">
        <v>642</v>
      </c>
      <c r="V556" s="142">
        <v>601</v>
      </c>
      <c r="X556" s="168"/>
    </row>
    <row r="557" spans="1:24" ht="16.5" x14ac:dyDescent="0.3">
      <c r="A557" s="168" t="s">
        <v>885</v>
      </c>
      <c r="B557" s="142">
        <v>555</v>
      </c>
      <c r="C557" s="168" t="s">
        <v>29</v>
      </c>
      <c r="D557" s="168" t="s">
        <v>30</v>
      </c>
      <c r="E557" s="142">
        <v>4.54</v>
      </c>
      <c r="F557" s="142">
        <v>-3.4</v>
      </c>
      <c r="G557" s="143">
        <v>19834300</v>
      </c>
      <c r="H557" s="143">
        <v>91172</v>
      </c>
      <c r="I557" s="143">
        <v>2944</v>
      </c>
      <c r="J557" s="142">
        <v>40.799999999999997</v>
      </c>
      <c r="K557" s="168" t="s">
        <v>464</v>
      </c>
      <c r="M557" s="168"/>
      <c r="N557" s="142">
        <v>0.11</v>
      </c>
      <c r="O557" s="142">
        <v>8.2799999999999994</v>
      </c>
      <c r="P557" s="142">
        <v>9.89</v>
      </c>
      <c r="Q557" s="142">
        <v>11.01</v>
      </c>
      <c r="R557" s="168"/>
      <c r="S557" s="142">
        <v>77.790000000000006</v>
      </c>
      <c r="T557" s="168"/>
      <c r="U557" s="142">
        <v>758</v>
      </c>
      <c r="V557" s="142">
        <v>704</v>
      </c>
      <c r="X557" s="168"/>
    </row>
    <row r="558" spans="1:24" ht="16.5" x14ac:dyDescent="0.3">
      <c r="A558" s="168" t="s">
        <v>886</v>
      </c>
      <c r="B558" s="142">
        <v>556</v>
      </c>
      <c r="C558" s="168" t="s">
        <v>29</v>
      </c>
      <c r="D558" s="168" t="s">
        <v>30</v>
      </c>
      <c r="E558" s="142">
        <v>47.25</v>
      </c>
      <c r="F558" s="142">
        <v>-2.58</v>
      </c>
      <c r="G558" s="143">
        <v>6990900</v>
      </c>
      <c r="H558" s="143">
        <v>333144</v>
      </c>
      <c r="I558" s="143">
        <v>38322</v>
      </c>
      <c r="J558" s="142">
        <v>62.62</v>
      </c>
      <c r="K558" s="168" t="s">
        <v>3580</v>
      </c>
      <c r="M558" s="168" t="s">
        <v>154</v>
      </c>
      <c r="N558" s="142">
        <v>0.75</v>
      </c>
      <c r="O558" s="142">
        <v>10.29</v>
      </c>
      <c r="P558" s="142">
        <v>19.66</v>
      </c>
      <c r="Q558" s="142">
        <v>15.9</v>
      </c>
      <c r="R558" s="168" t="s">
        <v>661</v>
      </c>
      <c r="S558" s="142">
        <v>67.069999999999993</v>
      </c>
      <c r="T558" s="168"/>
      <c r="U558" s="142">
        <v>627</v>
      </c>
      <c r="V558" s="142">
        <v>698</v>
      </c>
      <c r="W558" s="142">
        <v>0.84</v>
      </c>
      <c r="X558" s="168"/>
    </row>
    <row r="559" spans="1:24" ht="16.5" x14ac:dyDescent="0.3">
      <c r="A559" s="168" t="s">
        <v>887</v>
      </c>
      <c r="B559" s="142">
        <v>557</v>
      </c>
      <c r="C559" s="168" t="s">
        <v>29</v>
      </c>
      <c r="D559" s="168" t="s">
        <v>30</v>
      </c>
      <c r="E559" s="142">
        <v>1.31</v>
      </c>
      <c r="F559" s="142">
        <v>1.55</v>
      </c>
      <c r="G559" s="143">
        <v>84617500</v>
      </c>
      <c r="H559" s="143">
        <v>110559</v>
      </c>
      <c r="I559" s="143">
        <v>19497</v>
      </c>
      <c r="J559" s="142">
        <v>8.6199999999999992</v>
      </c>
      <c r="K559" s="168" t="s">
        <v>25</v>
      </c>
      <c r="M559" s="168"/>
      <c r="N559" s="142">
        <v>0.15</v>
      </c>
      <c r="O559" s="142">
        <v>3.65</v>
      </c>
      <c r="P559" s="142">
        <v>6.07</v>
      </c>
      <c r="Q559" s="142">
        <v>7.34</v>
      </c>
      <c r="R559" s="168" t="s">
        <v>40</v>
      </c>
      <c r="S559" s="142">
        <v>71.06</v>
      </c>
      <c r="T559" s="168"/>
      <c r="U559" s="142">
        <v>486</v>
      </c>
      <c r="V559" s="142">
        <v>541</v>
      </c>
      <c r="W559" s="142">
        <v>-1.1200000000000001</v>
      </c>
      <c r="X559" s="168"/>
    </row>
    <row r="560" spans="1:24" ht="16.5" x14ac:dyDescent="0.3">
      <c r="A560" s="168" t="s">
        <v>888</v>
      </c>
      <c r="B560" s="142">
        <v>558</v>
      </c>
      <c r="C560" s="168" t="s">
        <v>29</v>
      </c>
      <c r="D560" s="168" t="s">
        <v>30</v>
      </c>
      <c r="E560" s="142">
        <v>43.25</v>
      </c>
      <c r="F560" s="142">
        <v>1.17</v>
      </c>
      <c r="G560" s="143">
        <v>889600</v>
      </c>
      <c r="H560" s="143">
        <v>38265</v>
      </c>
      <c r="I560" s="143">
        <v>15146</v>
      </c>
      <c r="J560" s="142">
        <v>19.670000000000002</v>
      </c>
      <c r="K560" s="168" t="s">
        <v>649</v>
      </c>
      <c r="M560" s="168" t="s">
        <v>219</v>
      </c>
      <c r="N560" s="142">
        <v>2.2000000000000002</v>
      </c>
      <c r="O560" s="142">
        <v>11.15</v>
      </c>
      <c r="P560" s="142">
        <v>27.02</v>
      </c>
      <c r="Q560" s="142">
        <v>2.54</v>
      </c>
      <c r="R560" s="168" t="s">
        <v>234</v>
      </c>
      <c r="S560" s="142">
        <v>34.340000000000003</v>
      </c>
      <c r="T560" s="168"/>
      <c r="U560" s="142">
        <v>334</v>
      </c>
      <c r="V560" s="142">
        <v>448</v>
      </c>
      <c r="W560" s="142">
        <v>0.69</v>
      </c>
      <c r="X560" s="168"/>
    </row>
    <row r="561" spans="1:24" ht="16.5" x14ac:dyDescent="0.3">
      <c r="A561" s="168" t="s">
        <v>889</v>
      </c>
      <c r="B561" s="142">
        <v>559</v>
      </c>
      <c r="C561" s="168" t="s">
        <v>46</v>
      </c>
      <c r="D561" s="168" t="s">
        <v>30</v>
      </c>
      <c r="E561" s="142">
        <v>9.4</v>
      </c>
      <c r="F561" s="142">
        <v>0</v>
      </c>
      <c r="G561" s="143">
        <v>149200</v>
      </c>
      <c r="H561" s="143">
        <v>1398</v>
      </c>
      <c r="I561" s="143">
        <v>8836</v>
      </c>
      <c r="J561" s="142">
        <v>35.31</v>
      </c>
      <c r="K561" s="168" t="s">
        <v>955</v>
      </c>
      <c r="M561" s="168" t="s">
        <v>268</v>
      </c>
      <c r="N561" s="142">
        <v>0.27</v>
      </c>
      <c r="O561" s="142">
        <v>8.77</v>
      </c>
      <c r="P561" s="142">
        <v>13.16</v>
      </c>
      <c r="Q561" s="142">
        <v>22.03</v>
      </c>
      <c r="R561" s="168" t="s">
        <v>336</v>
      </c>
      <c r="S561" s="142">
        <v>20.11</v>
      </c>
      <c r="T561" s="168"/>
      <c r="U561" s="142">
        <v>664</v>
      </c>
      <c r="V561" s="142">
        <v>658</v>
      </c>
      <c r="W561" s="142">
        <v>0.31</v>
      </c>
      <c r="X561" s="168"/>
    </row>
    <row r="562" spans="1:24" ht="16.5" x14ac:dyDescent="0.3">
      <c r="A562" s="168" t="s">
        <v>890</v>
      </c>
      <c r="B562" s="142">
        <v>560</v>
      </c>
      <c r="C562" s="168" t="s">
        <v>29</v>
      </c>
      <c r="D562" s="168" t="s">
        <v>30</v>
      </c>
      <c r="E562" s="142">
        <v>1.35</v>
      </c>
      <c r="F562" s="142">
        <v>-1.46</v>
      </c>
      <c r="G562" s="143">
        <v>3964000</v>
      </c>
      <c r="H562" s="143">
        <v>5381</v>
      </c>
      <c r="I562" s="143">
        <v>3658</v>
      </c>
      <c r="J562" s="142">
        <v>44.74</v>
      </c>
      <c r="K562" s="168" t="s">
        <v>281</v>
      </c>
      <c r="M562" s="168"/>
      <c r="N562" s="142">
        <v>0.03</v>
      </c>
      <c r="O562" s="142">
        <v>2.4500000000000002</v>
      </c>
      <c r="P562" s="142">
        <v>2.17</v>
      </c>
      <c r="Q562" s="142">
        <v>2.21</v>
      </c>
      <c r="R562" s="168"/>
      <c r="S562" s="142">
        <v>64.22</v>
      </c>
      <c r="T562" s="168"/>
      <c r="U562" s="142">
        <v>984</v>
      </c>
      <c r="V562" s="142">
        <v>983</v>
      </c>
      <c r="W562" s="142">
        <v>-0.42</v>
      </c>
      <c r="X562" s="168"/>
    </row>
    <row r="563" spans="1:24" ht="16.5" x14ac:dyDescent="0.3">
      <c r="A563" s="168" t="s">
        <v>891</v>
      </c>
      <c r="B563" s="142">
        <v>561</v>
      </c>
      <c r="C563" s="168" t="s">
        <v>35</v>
      </c>
      <c r="D563" s="168" t="s">
        <v>30</v>
      </c>
      <c r="E563" s="142">
        <v>1.33</v>
      </c>
      <c r="F563" s="142">
        <v>1.53</v>
      </c>
      <c r="G563" s="143">
        <v>1881000</v>
      </c>
      <c r="H563" s="143">
        <v>2460</v>
      </c>
      <c r="I563" s="143">
        <v>612</v>
      </c>
      <c r="J563" s="142">
        <v>31.85</v>
      </c>
      <c r="K563" s="168" t="s">
        <v>3581</v>
      </c>
      <c r="M563" s="168" t="s">
        <v>62</v>
      </c>
      <c r="N563" s="142">
        <v>0.04</v>
      </c>
      <c r="O563" s="142">
        <v>5.25</v>
      </c>
      <c r="P563" s="142">
        <v>6.53</v>
      </c>
      <c r="Q563" s="142">
        <v>3.02</v>
      </c>
      <c r="R563" s="168" t="s">
        <v>1029</v>
      </c>
      <c r="S563" s="142">
        <v>59.07</v>
      </c>
      <c r="T563" s="168"/>
      <c r="U563" s="142">
        <v>809</v>
      </c>
      <c r="V563" s="142">
        <v>792</v>
      </c>
      <c r="X563" s="168"/>
    </row>
    <row r="564" spans="1:24" ht="16.5" x14ac:dyDescent="0.3">
      <c r="A564" s="168" t="s">
        <v>892</v>
      </c>
      <c r="B564" s="142">
        <v>562</v>
      </c>
      <c r="C564" s="168" t="s">
        <v>46</v>
      </c>
      <c r="D564" s="168" t="s">
        <v>30</v>
      </c>
      <c r="E564" s="142">
        <v>0.98</v>
      </c>
      <c r="F564" s="142">
        <v>-1.01</v>
      </c>
      <c r="G564" s="143">
        <v>7953300</v>
      </c>
      <c r="H564" s="143">
        <v>7871</v>
      </c>
      <c r="I564" s="143">
        <v>1094</v>
      </c>
      <c r="J564" s="142">
        <v>41.74</v>
      </c>
      <c r="K564" s="168" t="s">
        <v>217</v>
      </c>
      <c r="M564" s="168" t="s">
        <v>62</v>
      </c>
      <c r="N564" s="142">
        <v>0.02</v>
      </c>
      <c r="O564" s="142">
        <v>3.11</v>
      </c>
      <c r="P564" s="142">
        <v>2.72</v>
      </c>
      <c r="Q564" s="142">
        <v>6.84</v>
      </c>
      <c r="R564" s="168" t="s">
        <v>250</v>
      </c>
      <c r="S564" s="142">
        <v>45.86</v>
      </c>
      <c r="T564" s="168"/>
      <c r="U564" s="142">
        <v>967</v>
      </c>
      <c r="V564" s="142">
        <v>938</v>
      </c>
      <c r="W564" s="142">
        <v>-1.1399999999999999</v>
      </c>
      <c r="X564" s="168"/>
    </row>
    <row r="565" spans="1:24" ht="16.5" x14ac:dyDescent="0.3">
      <c r="A565" s="168" t="s">
        <v>893</v>
      </c>
      <c r="B565" s="142">
        <v>563</v>
      </c>
      <c r="C565" s="168" t="s">
        <v>46</v>
      </c>
      <c r="D565" s="168" t="s">
        <v>30</v>
      </c>
      <c r="E565" s="142">
        <v>6.3</v>
      </c>
      <c r="F565" s="142">
        <v>-1.56</v>
      </c>
      <c r="G565" s="143">
        <v>2421500</v>
      </c>
      <c r="H565" s="143">
        <v>15280</v>
      </c>
      <c r="I565" s="143">
        <v>5040</v>
      </c>
      <c r="J565" s="142">
        <v>10.11</v>
      </c>
      <c r="K565" s="168" t="s">
        <v>3581</v>
      </c>
      <c r="M565" s="168"/>
      <c r="N565" s="142">
        <v>0.62</v>
      </c>
      <c r="O565" s="142">
        <v>15.85</v>
      </c>
      <c r="P565" s="142">
        <v>18.7</v>
      </c>
      <c r="Q565" s="142">
        <v>17.82</v>
      </c>
      <c r="R565" s="168" t="s">
        <v>3366</v>
      </c>
      <c r="S565" s="142">
        <v>31.42</v>
      </c>
      <c r="T565" s="168"/>
      <c r="U565" s="142">
        <v>229</v>
      </c>
      <c r="V565" s="142">
        <v>182</v>
      </c>
      <c r="W565" s="142">
        <v>-0.26</v>
      </c>
      <c r="X565" s="168"/>
    </row>
    <row r="566" spans="1:24" ht="16.5" x14ac:dyDescent="0.3">
      <c r="A566" s="168" t="s">
        <v>894</v>
      </c>
      <c r="B566" s="142">
        <v>564</v>
      </c>
      <c r="C566" s="168" t="s">
        <v>29</v>
      </c>
      <c r="D566" s="168" t="s">
        <v>30</v>
      </c>
      <c r="E566" s="142">
        <v>13</v>
      </c>
      <c r="F566" s="142">
        <v>-0.76</v>
      </c>
      <c r="G566" s="143">
        <v>212900</v>
      </c>
      <c r="H566" s="143">
        <v>2769</v>
      </c>
      <c r="I566" s="143">
        <v>26836</v>
      </c>
      <c r="J566" s="142">
        <v>39.85</v>
      </c>
      <c r="K566" s="168" t="s">
        <v>3424</v>
      </c>
      <c r="M566" s="168" t="s">
        <v>268</v>
      </c>
      <c r="N566" s="142">
        <v>0.33</v>
      </c>
      <c r="O566" s="142">
        <v>14.03</v>
      </c>
      <c r="P566" s="142">
        <v>16.05</v>
      </c>
      <c r="Q566" s="142">
        <v>15.2</v>
      </c>
      <c r="R566" s="168" t="s">
        <v>313</v>
      </c>
      <c r="S566" s="142">
        <v>40.950000000000003</v>
      </c>
      <c r="T566" s="168"/>
      <c r="U566" s="142">
        <v>624</v>
      </c>
      <c r="V566" s="142">
        <v>554</v>
      </c>
      <c r="W566" s="142">
        <v>1.61</v>
      </c>
      <c r="X566" s="168"/>
    </row>
    <row r="567" spans="1:24" ht="16.5" x14ac:dyDescent="0.3">
      <c r="A567" s="168" t="s">
        <v>895</v>
      </c>
      <c r="B567" s="142">
        <v>565</v>
      </c>
      <c r="C567" s="168" t="s">
        <v>29</v>
      </c>
      <c r="D567" s="168" t="s">
        <v>30</v>
      </c>
      <c r="E567" s="142">
        <v>11.8</v>
      </c>
      <c r="F567" s="142">
        <v>-2.48</v>
      </c>
      <c r="G567" s="143">
        <v>1389600</v>
      </c>
      <c r="H567" s="143">
        <v>16628</v>
      </c>
      <c r="I567" s="143">
        <v>7272</v>
      </c>
      <c r="J567" s="142">
        <v>62.31</v>
      </c>
      <c r="K567" s="168" t="s">
        <v>353</v>
      </c>
      <c r="M567" s="168"/>
      <c r="N567" s="142">
        <v>0.19</v>
      </c>
      <c r="O567" s="142">
        <v>4.07</v>
      </c>
      <c r="P567" s="142">
        <v>5.39</v>
      </c>
      <c r="Q567" s="142">
        <v>1.93</v>
      </c>
      <c r="R567" s="168" t="s">
        <v>95</v>
      </c>
      <c r="S567" s="142">
        <v>61.66</v>
      </c>
      <c r="T567" s="168"/>
      <c r="U567" s="142">
        <v>945</v>
      </c>
      <c r="V567" s="142">
        <v>961</v>
      </c>
      <c r="W567" s="142">
        <v>0.12</v>
      </c>
      <c r="X567" s="168"/>
    </row>
    <row r="568" spans="1:24" ht="16.5" x14ac:dyDescent="0.3">
      <c r="A568" s="168" t="s">
        <v>897</v>
      </c>
      <c r="B568" s="142">
        <v>566</v>
      </c>
      <c r="C568" s="168" t="s">
        <v>29</v>
      </c>
      <c r="D568" s="168" t="s">
        <v>152</v>
      </c>
      <c r="E568" s="142">
        <v>0</v>
      </c>
      <c r="F568" s="142">
        <v>0</v>
      </c>
      <c r="G568" s="143">
        <v>0</v>
      </c>
      <c r="H568" s="143">
        <v>0</v>
      </c>
      <c r="I568" s="143">
        <v>0</v>
      </c>
      <c r="K568" s="168"/>
      <c r="L568" s="142">
        <v>-4.41</v>
      </c>
      <c r="M568" s="168"/>
      <c r="N568" s="142">
        <v>0</v>
      </c>
      <c r="O568" s="142">
        <v>4.49</v>
      </c>
      <c r="P568" s="142">
        <v>30.24</v>
      </c>
      <c r="Q568" s="142">
        <v>4.82</v>
      </c>
      <c r="R568" s="168"/>
      <c r="S568" s="142">
        <v>42.29</v>
      </c>
      <c r="T568" s="168"/>
      <c r="X568" s="168"/>
    </row>
    <row r="569" spans="1:24" ht="16.5" x14ac:dyDescent="0.3">
      <c r="A569" s="168" t="s">
        <v>898</v>
      </c>
      <c r="B569" s="142">
        <v>567</v>
      </c>
      <c r="C569" s="168" t="s">
        <v>29</v>
      </c>
      <c r="D569" s="168" t="s">
        <v>30</v>
      </c>
      <c r="E569" s="142">
        <v>1.06</v>
      </c>
      <c r="F569" s="142">
        <v>0.95</v>
      </c>
      <c r="G569" s="143">
        <v>2443700</v>
      </c>
      <c r="H569" s="143">
        <v>2597</v>
      </c>
      <c r="I569" s="143">
        <v>1272</v>
      </c>
      <c r="K569" s="168" t="s">
        <v>52</v>
      </c>
      <c r="L569" s="142">
        <v>0.14000000000000001</v>
      </c>
      <c r="M569" s="168"/>
      <c r="N569" s="142">
        <v>0</v>
      </c>
      <c r="O569" s="142">
        <v>-2.0099999999999998</v>
      </c>
      <c r="P569" s="142">
        <v>-3.09</v>
      </c>
      <c r="Q569" s="142">
        <v>-5</v>
      </c>
      <c r="R569" s="168"/>
      <c r="S569" s="142">
        <v>31.03</v>
      </c>
      <c r="T569" s="168"/>
      <c r="X569" s="168"/>
    </row>
    <row r="570" spans="1:24" ht="16.5" x14ac:dyDescent="0.3">
      <c r="A570" s="168" t="s">
        <v>899</v>
      </c>
      <c r="B570" s="142">
        <v>568</v>
      </c>
      <c r="C570" s="168" t="s">
        <v>29</v>
      </c>
      <c r="D570" s="168" t="s">
        <v>30</v>
      </c>
      <c r="E570" s="142">
        <v>0.89</v>
      </c>
      <c r="F570" s="142">
        <v>0</v>
      </c>
      <c r="G570" s="143">
        <v>3347000</v>
      </c>
      <c r="H570" s="143">
        <v>2983</v>
      </c>
      <c r="I570" s="143">
        <v>927</v>
      </c>
      <c r="J570" s="142">
        <v>20.04</v>
      </c>
      <c r="K570" s="168" t="s">
        <v>865</v>
      </c>
      <c r="L570" s="142">
        <v>0.24</v>
      </c>
      <c r="M570" s="168" t="s">
        <v>53</v>
      </c>
      <c r="N570" s="142">
        <v>0.04</v>
      </c>
      <c r="O570" s="142">
        <v>7.41</v>
      </c>
      <c r="P570" s="142">
        <v>8.42</v>
      </c>
      <c r="Q570" s="142">
        <v>9</v>
      </c>
      <c r="R570" s="168" t="s">
        <v>3421</v>
      </c>
      <c r="S570" s="142">
        <v>19.21</v>
      </c>
      <c r="T570" s="168"/>
      <c r="U570" s="142">
        <v>636</v>
      </c>
      <c r="V570" s="142">
        <v>579</v>
      </c>
      <c r="W570" s="142">
        <v>-1.1200000000000001</v>
      </c>
      <c r="X570" s="168"/>
    </row>
    <row r="571" spans="1:24" ht="16.5" x14ac:dyDescent="0.3">
      <c r="A571" s="168" t="s">
        <v>900</v>
      </c>
      <c r="B571" s="142">
        <v>569</v>
      </c>
      <c r="C571" s="168" t="s">
        <v>35</v>
      </c>
      <c r="D571" s="168" t="s">
        <v>30</v>
      </c>
      <c r="E571" s="142">
        <v>14.5</v>
      </c>
      <c r="F571" s="142">
        <v>1.4</v>
      </c>
      <c r="G571" s="143">
        <v>2083000</v>
      </c>
      <c r="H571" s="143">
        <v>30099</v>
      </c>
      <c r="I571" s="143">
        <v>3103</v>
      </c>
      <c r="J571" s="142">
        <v>10.25</v>
      </c>
      <c r="K571" s="168" t="s">
        <v>3376</v>
      </c>
      <c r="M571" s="168"/>
      <c r="N571" s="142">
        <v>1.41</v>
      </c>
      <c r="O571" s="142">
        <v>28.26</v>
      </c>
      <c r="P571" s="142">
        <v>33.79</v>
      </c>
      <c r="Q571" s="142">
        <v>22.34</v>
      </c>
      <c r="R571" s="168"/>
      <c r="S571" s="142">
        <v>44.19</v>
      </c>
      <c r="T571" s="168"/>
      <c r="U571" s="142">
        <v>131</v>
      </c>
      <c r="V571" s="142">
        <v>113</v>
      </c>
      <c r="X571" s="168"/>
    </row>
    <row r="572" spans="1:24" ht="16.5" x14ac:dyDescent="0.3">
      <c r="A572" s="168" t="s">
        <v>901</v>
      </c>
      <c r="B572" s="142">
        <v>570</v>
      </c>
      <c r="C572" s="168" t="s">
        <v>29</v>
      </c>
      <c r="D572" s="168" t="s">
        <v>30</v>
      </c>
      <c r="E572" s="142">
        <v>5</v>
      </c>
      <c r="F572" s="142">
        <v>-1.96</v>
      </c>
      <c r="G572" s="143">
        <v>463200</v>
      </c>
      <c r="H572" s="143">
        <v>2292</v>
      </c>
      <c r="I572" s="143">
        <v>2650</v>
      </c>
      <c r="J572" s="142">
        <v>10.66</v>
      </c>
      <c r="K572" s="168" t="s">
        <v>365</v>
      </c>
      <c r="L572" s="142">
        <v>0.12</v>
      </c>
      <c r="M572" s="168" t="s">
        <v>26</v>
      </c>
      <c r="N572" s="142">
        <v>0.47</v>
      </c>
      <c r="R572" s="168" t="s">
        <v>809</v>
      </c>
      <c r="S572" s="142">
        <v>36.729999999999997</v>
      </c>
      <c r="T572" s="168"/>
      <c r="W572" s="142">
        <v>9.74</v>
      </c>
      <c r="X572" s="168"/>
    </row>
    <row r="573" spans="1:24" ht="16.5" x14ac:dyDescent="0.3">
      <c r="A573" s="168" t="s">
        <v>902</v>
      </c>
      <c r="B573" s="142">
        <v>571</v>
      </c>
      <c r="C573" s="168" t="s">
        <v>29</v>
      </c>
      <c r="D573" s="168" t="s">
        <v>30</v>
      </c>
      <c r="E573" s="142">
        <v>21.2</v>
      </c>
      <c r="F573" s="142">
        <v>-0.47</v>
      </c>
      <c r="G573" s="143">
        <v>26000</v>
      </c>
      <c r="H573" s="143">
        <v>550</v>
      </c>
      <c r="I573" s="143">
        <v>4240</v>
      </c>
      <c r="K573" s="168" t="s">
        <v>112</v>
      </c>
      <c r="L573" s="142">
        <v>1.29</v>
      </c>
      <c r="M573" s="168" t="s">
        <v>546</v>
      </c>
      <c r="N573" s="142">
        <v>0</v>
      </c>
      <c r="O573" s="142">
        <v>-28.29</v>
      </c>
      <c r="P573" s="142">
        <v>-75.459999999999994</v>
      </c>
      <c r="Q573" s="142">
        <v>-46.26</v>
      </c>
      <c r="R573" s="168" t="s">
        <v>3582</v>
      </c>
      <c r="S573" s="142">
        <v>15.91</v>
      </c>
      <c r="T573" s="168"/>
      <c r="X573" s="168"/>
    </row>
    <row r="574" spans="1:24" ht="16.5" x14ac:dyDescent="0.3">
      <c r="A574" s="168" t="s">
        <v>903</v>
      </c>
      <c r="B574" s="142">
        <v>572</v>
      </c>
      <c r="C574" s="168" t="s">
        <v>29</v>
      </c>
      <c r="D574" s="168" t="s">
        <v>30</v>
      </c>
      <c r="E574" s="142">
        <v>12.5</v>
      </c>
      <c r="F574" s="142">
        <v>-0.79</v>
      </c>
      <c r="G574" s="143">
        <v>784400</v>
      </c>
      <c r="H574" s="143">
        <v>9827</v>
      </c>
      <c r="I574" s="143">
        <v>6694</v>
      </c>
      <c r="J574" s="142">
        <v>11.85</v>
      </c>
      <c r="K574" s="168" t="s">
        <v>914</v>
      </c>
      <c r="L574" s="142">
        <v>0.49</v>
      </c>
      <c r="M574" s="168" t="s">
        <v>167</v>
      </c>
      <c r="N574" s="142">
        <v>1.06</v>
      </c>
      <c r="O574" s="142">
        <v>20.52</v>
      </c>
      <c r="P574" s="142">
        <v>26.67</v>
      </c>
      <c r="Q574" s="142">
        <v>13.47</v>
      </c>
      <c r="R574" s="168" t="s">
        <v>3583</v>
      </c>
      <c r="S574" s="142">
        <v>38.69</v>
      </c>
      <c r="T574" s="168"/>
      <c r="U574" s="142">
        <v>207</v>
      </c>
      <c r="V574" s="142">
        <v>196</v>
      </c>
      <c r="W574" s="142">
        <v>1.05</v>
      </c>
      <c r="X574" s="168"/>
    </row>
    <row r="575" spans="1:24" ht="16.5" x14ac:dyDescent="0.3">
      <c r="A575" s="168" t="s">
        <v>904</v>
      </c>
      <c r="B575" s="142">
        <v>573</v>
      </c>
      <c r="C575" s="168" t="s">
        <v>29</v>
      </c>
      <c r="D575" s="168" t="s">
        <v>30</v>
      </c>
      <c r="E575" s="142">
        <v>5.7</v>
      </c>
      <c r="F575" s="142">
        <v>-5.79</v>
      </c>
      <c r="G575" s="143">
        <v>16136500</v>
      </c>
      <c r="H575" s="143">
        <v>93112</v>
      </c>
      <c r="I575" s="143">
        <v>4797</v>
      </c>
      <c r="J575" s="142">
        <v>24.48</v>
      </c>
      <c r="K575" s="168" t="s">
        <v>3584</v>
      </c>
      <c r="M575" s="168"/>
      <c r="N575" s="142">
        <v>0.23</v>
      </c>
      <c r="O575" s="142">
        <v>8.4700000000000006</v>
      </c>
      <c r="P575" s="142">
        <v>14.03</v>
      </c>
      <c r="Q575" s="142">
        <v>9.49</v>
      </c>
      <c r="R575" s="168"/>
      <c r="S575" s="142">
        <v>79.459999999999994</v>
      </c>
      <c r="T575" s="168"/>
      <c r="U575" s="142">
        <v>549</v>
      </c>
      <c r="V575" s="142">
        <v>579</v>
      </c>
      <c r="W575" s="142">
        <v>-0.02</v>
      </c>
      <c r="X575" s="168"/>
    </row>
    <row r="576" spans="1:24" ht="16.5" x14ac:dyDescent="0.3">
      <c r="A576" s="168" t="s">
        <v>905</v>
      </c>
      <c r="B576" s="142">
        <v>574</v>
      </c>
      <c r="C576" s="168" t="s">
        <v>29</v>
      </c>
      <c r="D576" s="168" t="s">
        <v>30</v>
      </c>
      <c r="E576" s="142">
        <v>17.2</v>
      </c>
      <c r="F576" s="142">
        <v>0.57999999999999996</v>
      </c>
      <c r="G576" s="143">
        <v>975900</v>
      </c>
      <c r="H576" s="143">
        <v>16682</v>
      </c>
      <c r="I576" s="143">
        <v>6230</v>
      </c>
      <c r="J576" s="142">
        <v>11.07</v>
      </c>
      <c r="K576" s="168" t="s">
        <v>415</v>
      </c>
      <c r="M576" s="168" t="s">
        <v>144</v>
      </c>
      <c r="N576" s="142">
        <v>1.55</v>
      </c>
      <c r="O576" s="142">
        <v>7.64</v>
      </c>
      <c r="P576" s="142">
        <v>14.24</v>
      </c>
      <c r="Q576" s="142">
        <v>4.2</v>
      </c>
      <c r="R576" s="168" t="s">
        <v>3585</v>
      </c>
      <c r="S576" s="142">
        <v>57.44</v>
      </c>
      <c r="T576" s="168"/>
      <c r="U576" s="142">
        <v>332</v>
      </c>
      <c r="V576" s="142">
        <v>406</v>
      </c>
      <c r="W576" s="142">
        <v>0.61</v>
      </c>
      <c r="X576" s="168"/>
    </row>
    <row r="577" spans="1:24" ht="16.5" x14ac:dyDescent="0.3">
      <c r="A577" s="168" t="s">
        <v>906</v>
      </c>
      <c r="B577" s="142">
        <v>575</v>
      </c>
      <c r="C577" s="168" t="s">
        <v>35</v>
      </c>
      <c r="D577" s="168" t="s">
        <v>30</v>
      </c>
      <c r="E577" s="142">
        <v>17</v>
      </c>
      <c r="F577" s="142">
        <v>-1.1599999999999999</v>
      </c>
      <c r="G577" s="143">
        <v>8858400</v>
      </c>
      <c r="H577" s="143">
        <v>150300</v>
      </c>
      <c r="I577" s="143">
        <v>16320</v>
      </c>
      <c r="J577" s="142">
        <v>46.22</v>
      </c>
      <c r="K577" s="168" t="s">
        <v>3586</v>
      </c>
      <c r="M577" s="168" t="s">
        <v>85</v>
      </c>
      <c r="N577" s="142">
        <v>0.37</v>
      </c>
      <c r="O577" s="142">
        <v>11.85</v>
      </c>
      <c r="P577" s="142">
        <v>12.98</v>
      </c>
      <c r="Q577" s="142">
        <v>9.64</v>
      </c>
      <c r="R577" s="168"/>
      <c r="S577" s="142">
        <v>28.5</v>
      </c>
      <c r="T577" s="168"/>
      <c r="U577" s="142">
        <v>713</v>
      </c>
      <c r="V577" s="143">
        <v>628</v>
      </c>
      <c r="X577" s="168"/>
    </row>
    <row r="578" spans="1:24" ht="16.5" x14ac:dyDescent="0.3">
      <c r="A578" s="168" t="s">
        <v>907</v>
      </c>
      <c r="B578" s="142">
        <v>576</v>
      </c>
      <c r="C578" s="168" t="s">
        <v>29</v>
      </c>
      <c r="D578" s="168" t="s">
        <v>30</v>
      </c>
      <c r="E578" s="142">
        <v>16.5</v>
      </c>
      <c r="F578" s="142">
        <v>2.48</v>
      </c>
      <c r="G578" s="143">
        <v>154500</v>
      </c>
      <c r="H578" s="143">
        <v>2479</v>
      </c>
      <c r="I578" s="143">
        <v>8092</v>
      </c>
      <c r="J578" s="142">
        <v>24.93</v>
      </c>
      <c r="K578" s="168" t="s">
        <v>3490</v>
      </c>
      <c r="M578" s="168" t="s">
        <v>70</v>
      </c>
      <c r="N578" s="142">
        <v>0.66</v>
      </c>
      <c r="O578" s="142">
        <v>8.9</v>
      </c>
      <c r="P578" s="142">
        <v>13.8</v>
      </c>
      <c r="Q578" s="142">
        <v>6.4</v>
      </c>
      <c r="R578" s="168" t="s">
        <v>128</v>
      </c>
      <c r="S578" s="142">
        <v>20.8</v>
      </c>
      <c r="T578" s="168"/>
      <c r="U578" s="142">
        <v>562</v>
      </c>
      <c r="V578" s="142">
        <v>567</v>
      </c>
      <c r="W578" s="142">
        <v>-1.78</v>
      </c>
      <c r="X578" s="168"/>
    </row>
    <row r="579" spans="1:24" ht="16.5" x14ac:dyDescent="0.3">
      <c r="A579" s="168" t="s">
        <v>908</v>
      </c>
      <c r="B579" s="142">
        <v>577</v>
      </c>
      <c r="C579" s="168" t="s">
        <v>35</v>
      </c>
      <c r="D579" s="168" t="s">
        <v>30</v>
      </c>
      <c r="E579" s="142">
        <v>19.7</v>
      </c>
      <c r="F579" s="142">
        <v>-2.96</v>
      </c>
      <c r="G579" s="143">
        <v>1608700</v>
      </c>
      <c r="H579" s="143">
        <v>31907</v>
      </c>
      <c r="I579" s="143">
        <v>7328</v>
      </c>
      <c r="J579" s="142">
        <v>44.39</v>
      </c>
      <c r="K579" s="168" t="s">
        <v>3587</v>
      </c>
      <c r="L579" s="142">
        <v>0.77</v>
      </c>
      <c r="M579" s="168" t="s">
        <v>32</v>
      </c>
      <c r="N579" s="142">
        <v>0.44</v>
      </c>
      <c r="O579" s="142">
        <v>13.93</v>
      </c>
      <c r="P579" s="142">
        <v>26.15</v>
      </c>
      <c r="Q579" s="142">
        <v>8.1300000000000008</v>
      </c>
      <c r="R579" s="168" t="s">
        <v>318</v>
      </c>
      <c r="S579" s="142">
        <v>27.99</v>
      </c>
      <c r="T579" s="168"/>
      <c r="U579" s="142">
        <v>527</v>
      </c>
      <c r="V579" s="142">
        <v>572</v>
      </c>
      <c r="X579" s="168"/>
    </row>
    <row r="580" spans="1:24" ht="16.5" x14ac:dyDescent="0.3">
      <c r="A580" s="168" t="s">
        <v>910</v>
      </c>
      <c r="B580" s="142">
        <v>578</v>
      </c>
      <c r="C580" s="168" t="s">
        <v>29</v>
      </c>
      <c r="D580" s="168" t="s">
        <v>157</v>
      </c>
      <c r="E580" s="142">
        <v>1.19</v>
      </c>
      <c r="F580" s="142">
        <v>-2.46</v>
      </c>
      <c r="G580" s="143">
        <v>11650900</v>
      </c>
      <c r="H580" s="143">
        <v>13934</v>
      </c>
      <c r="I580" s="143">
        <v>1295</v>
      </c>
      <c r="K580" s="168" t="s">
        <v>244</v>
      </c>
      <c r="M580" s="168"/>
      <c r="N580" s="142">
        <v>0</v>
      </c>
      <c r="O580" s="142">
        <v>-27.21</v>
      </c>
      <c r="P580" s="142">
        <v>-109.99</v>
      </c>
      <c r="Q580" s="142">
        <v>-151.97999999999999</v>
      </c>
      <c r="R580" s="168"/>
      <c r="S580" s="142">
        <v>63.03</v>
      </c>
      <c r="T580" s="168"/>
      <c r="X580" s="168"/>
    </row>
    <row r="581" spans="1:24" ht="16.5" x14ac:dyDescent="0.3">
      <c r="A581" s="168" t="s">
        <v>911</v>
      </c>
      <c r="B581" s="142">
        <v>579</v>
      </c>
      <c r="C581" s="168" t="s">
        <v>46</v>
      </c>
      <c r="D581" s="168" t="s">
        <v>30</v>
      </c>
      <c r="E581" s="142">
        <v>4.68</v>
      </c>
      <c r="F581" s="142">
        <v>-2.9</v>
      </c>
      <c r="G581" s="143">
        <v>29301700</v>
      </c>
      <c r="H581" s="143">
        <v>138031</v>
      </c>
      <c r="I581" s="143">
        <v>3357</v>
      </c>
      <c r="J581" s="142">
        <v>18.53</v>
      </c>
      <c r="K581" s="168" t="s">
        <v>3397</v>
      </c>
      <c r="M581" s="168" t="s">
        <v>149</v>
      </c>
      <c r="N581" s="142">
        <v>0.25</v>
      </c>
      <c r="O581" s="142">
        <v>21.48</v>
      </c>
      <c r="P581" s="142">
        <v>26.19</v>
      </c>
      <c r="Q581" s="142">
        <v>6.96</v>
      </c>
      <c r="R581" s="168" t="s">
        <v>707</v>
      </c>
      <c r="S581" s="142">
        <v>31.66</v>
      </c>
      <c r="T581" s="168"/>
      <c r="U581" s="142">
        <v>327</v>
      </c>
      <c r="V581" s="142">
        <v>300</v>
      </c>
      <c r="W581" s="142">
        <v>-88.24</v>
      </c>
      <c r="X581" s="168"/>
    </row>
    <row r="582" spans="1:24" ht="16.5" x14ac:dyDescent="0.3">
      <c r="A582" s="168" t="s">
        <v>913</v>
      </c>
      <c r="B582" s="142">
        <v>580</v>
      </c>
      <c r="C582" s="168" t="s">
        <v>29</v>
      </c>
      <c r="D582" s="168" t="s">
        <v>30</v>
      </c>
      <c r="E582" s="142">
        <v>4.9000000000000004</v>
      </c>
      <c r="F582" s="142">
        <v>0.41</v>
      </c>
      <c r="G582" s="143">
        <v>175800</v>
      </c>
      <c r="H582" s="143">
        <v>859</v>
      </c>
      <c r="I582" s="143">
        <v>1585</v>
      </c>
      <c r="J582" s="142">
        <v>16.09</v>
      </c>
      <c r="K582" s="168" t="s">
        <v>315</v>
      </c>
      <c r="M582" s="168" t="s">
        <v>32</v>
      </c>
      <c r="N582" s="142">
        <v>0.3</v>
      </c>
      <c r="O582" s="142">
        <v>5.62</v>
      </c>
      <c r="P582" s="142">
        <v>8.58</v>
      </c>
      <c r="Q582" s="142">
        <v>4.5</v>
      </c>
      <c r="R582" s="168" t="s">
        <v>244</v>
      </c>
      <c r="S582" s="142">
        <v>40.24</v>
      </c>
      <c r="T582" s="168"/>
      <c r="U582" s="142">
        <v>568</v>
      </c>
      <c r="V582" s="142">
        <v>590</v>
      </c>
      <c r="W582" s="142">
        <v>5.28</v>
      </c>
      <c r="X582" s="168"/>
    </row>
    <row r="583" spans="1:24" ht="16.5" x14ac:dyDescent="0.3">
      <c r="A583" s="168" t="s">
        <v>915</v>
      </c>
      <c r="B583" s="142">
        <v>581</v>
      </c>
      <c r="C583" s="168" t="s">
        <v>29</v>
      </c>
      <c r="D583" s="168" t="s">
        <v>30</v>
      </c>
      <c r="E583" s="142">
        <v>6.7</v>
      </c>
      <c r="F583" s="142">
        <v>-2.19</v>
      </c>
      <c r="G583" s="143">
        <v>838000</v>
      </c>
      <c r="H583" s="143">
        <v>5637</v>
      </c>
      <c r="I583" s="143">
        <v>5728</v>
      </c>
      <c r="K583" s="168" t="s">
        <v>3588</v>
      </c>
      <c r="M583" s="168"/>
      <c r="N583" s="142">
        <v>0</v>
      </c>
      <c r="O583" s="142">
        <v>-12.05</v>
      </c>
      <c r="P583" s="142">
        <v>-38.67</v>
      </c>
      <c r="Q583" s="142">
        <v>-254.51</v>
      </c>
      <c r="R583" s="168"/>
      <c r="S583" s="142">
        <v>55.93</v>
      </c>
      <c r="T583" s="168"/>
      <c r="X583" s="168"/>
    </row>
    <row r="584" spans="1:24" ht="16.5" x14ac:dyDescent="0.3">
      <c r="A584" s="168" t="s">
        <v>916</v>
      </c>
      <c r="B584" s="142">
        <v>582</v>
      </c>
      <c r="C584" s="168" t="s">
        <v>29</v>
      </c>
      <c r="D584" s="168" t="s">
        <v>30</v>
      </c>
      <c r="E584" s="142">
        <v>2.6</v>
      </c>
      <c r="F584" s="142">
        <v>0</v>
      </c>
      <c r="G584" s="143">
        <v>128400</v>
      </c>
      <c r="H584" s="143">
        <v>334</v>
      </c>
      <c r="I584" s="143">
        <v>780</v>
      </c>
      <c r="J584" s="142">
        <v>11.51</v>
      </c>
      <c r="K584" s="168" t="s">
        <v>415</v>
      </c>
      <c r="M584" s="168"/>
      <c r="N584" s="142">
        <v>0.23</v>
      </c>
      <c r="O584" s="142">
        <v>6.78</v>
      </c>
      <c r="P584" s="142">
        <v>12.55</v>
      </c>
      <c r="Q584" s="142">
        <v>5.26</v>
      </c>
      <c r="R584" s="168"/>
      <c r="S584" s="142">
        <v>24.28</v>
      </c>
      <c r="T584" s="168"/>
      <c r="U584" s="142">
        <v>381</v>
      </c>
      <c r="V584" s="142">
        <v>448</v>
      </c>
      <c r="W584" s="142">
        <v>0.11</v>
      </c>
      <c r="X584" s="168"/>
    </row>
    <row r="585" spans="1:24" ht="16.5" x14ac:dyDescent="0.3">
      <c r="A585" s="168" t="s">
        <v>917</v>
      </c>
      <c r="B585" s="142">
        <v>583</v>
      </c>
      <c r="C585" s="168" t="s">
        <v>29</v>
      </c>
      <c r="D585" s="168" t="s">
        <v>30</v>
      </c>
      <c r="E585" s="142">
        <v>21.9</v>
      </c>
      <c r="F585" s="142">
        <v>-0.45</v>
      </c>
      <c r="G585" s="143">
        <v>3499500</v>
      </c>
      <c r="H585" s="143">
        <v>77097</v>
      </c>
      <c r="I585" s="143">
        <v>46933</v>
      </c>
      <c r="J585" s="142">
        <v>7.05</v>
      </c>
      <c r="K585" s="168" t="s">
        <v>217</v>
      </c>
      <c r="M585" s="168" t="s">
        <v>25</v>
      </c>
      <c r="N585" s="142">
        <v>3.11</v>
      </c>
      <c r="O585" s="142">
        <v>11.54</v>
      </c>
      <c r="P585" s="142">
        <v>16.45</v>
      </c>
      <c r="Q585" s="142">
        <v>22.86</v>
      </c>
      <c r="R585" s="168" t="s">
        <v>1039</v>
      </c>
      <c r="S585" s="142">
        <v>60.33</v>
      </c>
      <c r="T585" s="168"/>
      <c r="U585" s="142">
        <v>214</v>
      </c>
      <c r="V585" s="142">
        <v>212</v>
      </c>
      <c r="W585" s="142">
        <v>1.1599999999999999</v>
      </c>
      <c r="X585" s="168"/>
    </row>
    <row r="586" spans="1:24" ht="16.5" x14ac:dyDescent="0.3">
      <c r="A586" s="168" t="s">
        <v>918</v>
      </c>
      <c r="B586" s="142">
        <v>584</v>
      </c>
      <c r="C586" s="168" t="s">
        <v>29</v>
      </c>
      <c r="D586" s="168" t="s">
        <v>30</v>
      </c>
      <c r="E586" s="142">
        <v>65</v>
      </c>
      <c r="F586" s="142">
        <v>0.78</v>
      </c>
      <c r="G586" s="143">
        <v>25400</v>
      </c>
      <c r="H586" s="143">
        <v>1640</v>
      </c>
      <c r="I586" s="143">
        <v>21450</v>
      </c>
      <c r="J586" s="142">
        <v>11.99</v>
      </c>
      <c r="K586" s="168" t="s">
        <v>201</v>
      </c>
      <c r="M586" s="168" t="s">
        <v>44</v>
      </c>
      <c r="N586" s="142">
        <v>5.42</v>
      </c>
      <c r="O586" s="142">
        <v>6.76</v>
      </c>
      <c r="P586" s="142">
        <v>7.65</v>
      </c>
      <c r="Q586" s="142">
        <v>5.2</v>
      </c>
      <c r="R586" s="168" t="s">
        <v>456</v>
      </c>
      <c r="S586" s="142">
        <v>38.01</v>
      </c>
      <c r="T586" s="168"/>
      <c r="U586" s="142">
        <v>524</v>
      </c>
      <c r="V586" s="142">
        <v>468</v>
      </c>
      <c r="W586" s="142">
        <v>2.23</v>
      </c>
      <c r="X586" s="168"/>
    </row>
    <row r="587" spans="1:24" ht="16.5" x14ac:dyDescent="0.3">
      <c r="A587" s="168" t="s">
        <v>920</v>
      </c>
      <c r="B587" s="142">
        <v>585</v>
      </c>
      <c r="C587" s="168" t="s">
        <v>29</v>
      </c>
      <c r="D587" s="168" t="s">
        <v>30</v>
      </c>
      <c r="E587" s="142">
        <v>18.8</v>
      </c>
      <c r="F587" s="142">
        <v>0.53</v>
      </c>
      <c r="G587" s="143">
        <v>984600</v>
      </c>
      <c r="H587" s="143">
        <v>18474</v>
      </c>
      <c r="I587" s="143">
        <v>19849</v>
      </c>
      <c r="J587" s="142">
        <v>7.9</v>
      </c>
      <c r="K587" s="168" t="s">
        <v>523</v>
      </c>
      <c r="M587" s="168" t="s">
        <v>37</v>
      </c>
      <c r="N587" s="142">
        <v>2.38</v>
      </c>
      <c r="O587" s="142">
        <v>13.44</v>
      </c>
      <c r="P587" s="142">
        <v>16.329999999999998</v>
      </c>
      <c r="Q587" s="142">
        <v>59.96</v>
      </c>
      <c r="R587" s="168" t="s">
        <v>3533</v>
      </c>
      <c r="S587" s="142">
        <v>34</v>
      </c>
      <c r="T587" s="168"/>
      <c r="U587" s="142">
        <v>228</v>
      </c>
      <c r="V587" s="142">
        <v>178</v>
      </c>
      <c r="W587" s="142">
        <v>1.55</v>
      </c>
      <c r="X587" s="168"/>
    </row>
    <row r="588" spans="1:24" ht="16.5" x14ac:dyDescent="0.3">
      <c r="A588" s="168" t="s">
        <v>921</v>
      </c>
      <c r="B588" s="142">
        <v>586</v>
      </c>
      <c r="C588" s="168" t="s">
        <v>46</v>
      </c>
      <c r="D588" s="168" t="s">
        <v>30</v>
      </c>
      <c r="E588" s="142">
        <v>18.399999999999999</v>
      </c>
      <c r="F588" s="142">
        <v>1.66</v>
      </c>
      <c r="G588" s="143">
        <v>1900</v>
      </c>
      <c r="H588" s="143">
        <v>36</v>
      </c>
      <c r="I588" s="143">
        <v>6348</v>
      </c>
      <c r="J588" s="142">
        <v>13.14</v>
      </c>
      <c r="K588" s="168" t="s">
        <v>105</v>
      </c>
      <c r="M588" s="168" t="s">
        <v>144</v>
      </c>
      <c r="N588" s="142">
        <v>1.4</v>
      </c>
      <c r="O588" s="142">
        <v>10.3</v>
      </c>
      <c r="P588" s="142">
        <v>9.1300000000000008</v>
      </c>
      <c r="Q588" s="142">
        <v>17.190000000000001</v>
      </c>
      <c r="R588" s="168" t="s">
        <v>489</v>
      </c>
      <c r="S588" s="142">
        <v>8.7899999999999991</v>
      </c>
      <c r="T588" s="168"/>
      <c r="U588" s="142">
        <v>496</v>
      </c>
      <c r="V588" s="142">
        <v>357</v>
      </c>
      <c r="W588" s="142">
        <v>-1.35</v>
      </c>
      <c r="X588" s="168"/>
    </row>
    <row r="589" spans="1:24" ht="16.5" x14ac:dyDescent="0.3">
      <c r="A589" s="168" t="s">
        <v>922</v>
      </c>
      <c r="B589" s="142">
        <v>587</v>
      </c>
      <c r="C589" s="168" t="s">
        <v>29</v>
      </c>
      <c r="D589" s="168" t="s">
        <v>30</v>
      </c>
      <c r="E589" s="142">
        <v>65</v>
      </c>
      <c r="F589" s="142">
        <v>1.96</v>
      </c>
      <c r="G589" s="143">
        <v>7000</v>
      </c>
      <c r="H589" s="143">
        <v>449</v>
      </c>
      <c r="I589" s="143">
        <v>37173</v>
      </c>
      <c r="J589" s="142">
        <v>11.95</v>
      </c>
      <c r="K589" s="168" t="s">
        <v>298</v>
      </c>
      <c r="M589" s="168" t="s">
        <v>32</v>
      </c>
      <c r="N589" s="142">
        <v>5.44</v>
      </c>
      <c r="O589" s="142">
        <v>6.38</v>
      </c>
      <c r="P589" s="142">
        <v>7.81</v>
      </c>
      <c r="Q589" s="142">
        <v>97.16</v>
      </c>
      <c r="R589" s="168" t="s">
        <v>365</v>
      </c>
      <c r="S589" s="142">
        <v>58.8</v>
      </c>
      <c r="T589" s="168"/>
      <c r="U589" s="142">
        <v>520</v>
      </c>
      <c r="V589" s="142">
        <v>478</v>
      </c>
      <c r="W589" s="142">
        <v>0.69</v>
      </c>
      <c r="X589" s="168"/>
    </row>
    <row r="590" spans="1:24" ht="16.5" x14ac:dyDescent="0.3">
      <c r="A590" s="168" t="s">
        <v>923</v>
      </c>
      <c r="B590" s="142">
        <v>588</v>
      </c>
      <c r="C590" s="168" t="s">
        <v>29</v>
      </c>
      <c r="D590" s="168" t="s">
        <v>30</v>
      </c>
      <c r="E590" s="142">
        <v>11</v>
      </c>
      <c r="F590" s="142">
        <v>4.76</v>
      </c>
      <c r="G590" s="143">
        <v>36685200</v>
      </c>
      <c r="H590" s="143">
        <v>399720</v>
      </c>
      <c r="I590" s="143">
        <v>47695</v>
      </c>
      <c r="J590" s="142">
        <v>12.71</v>
      </c>
      <c r="K590" s="168" t="s">
        <v>52</v>
      </c>
      <c r="L590" s="142">
        <v>0.76</v>
      </c>
      <c r="M590" s="168"/>
      <c r="N590" s="142">
        <v>0.87</v>
      </c>
      <c r="O590" s="142">
        <v>9.58</v>
      </c>
      <c r="P590" s="142">
        <v>12.53</v>
      </c>
      <c r="Q590" s="142">
        <v>2.42</v>
      </c>
      <c r="R590" s="168"/>
      <c r="S590" s="142">
        <v>39.380000000000003</v>
      </c>
      <c r="T590" s="168"/>
      <c r="U590" s="142">
        <v>411</v>
      </c>
      <c r="V590" s="142">
        <v>375</v>
      </c>
      <c r="W590" s="142">
        <v>-0.36</v>
      </c>
      <c r="X590" s="168"/>
    </row>
    <row r="591" spans="1:24" ht="16.5" x14ac:dyDescent="0.3">
      <c r="A591" s="168" t="s">
        <v>924</v>
      </c>
      <c r="B591" s="142">
        <v>589</v>
      </c>
      <c r="C591" s="168" t="s">
        <v>29</v>
      </c>
      <c r="D591" s="168" t="s">
        <v>30</v>
      </c>
      <c r="E591" s="142">
        <v>7.35</v>
      </c>
      <c r="F591" s="142">
        <v>-2</v>
      </c>
      <c r="G591" s="143">
        <v>6249100</v>
      </c>
      <c r="H591" s="143">
        <v>46324</v>
      </c>
      <c r="I591" s="143">
        <v>2940</v>
      </c>
      <c r="J591" s="142">
        <v>27.54</v>
      </c>
      <c r="K591" s="168" t="s">
        <v>3422</v>
      </c>
      <c r="L591" s="142">
        <v>1.1000000000000001</v>
      </c>
      <c r="M591" s="168" t="s">
        <v>271</v>
      </c>
      <c r="N591" s="142">
        <v>0.27</v>
      </c>
      <c r="O591" s="142">
        <v>20.57</v>
      </c>
      <c r="P591" s="142">
        <v>26.56</v>
      </c>
      <c r="Q591" s="142">
        <v>1.82</v>
      </c>
      <c r="R591" s="168" t="s">
        <v>67</v>
      </c>
      <c r="S591" s="142">
        <v>38.64</v>
      </c>
      <c r="T591" s="168"/>
      <c r="U591" s="142">
        <v>430</v>
      </c>
      <c r="V591" s="142">
        <v>415</v>
      </c>
      <c r="W591" s="142">
        <v>0.24</v>
      </c>
      <c r="X591" s="168"/>
    </row>
    <row r="592" spans="1:24" ht="16.5" x14ac:dyDescent="0.3">
      <c r="A592" s="168" t="s">
        <v>925</v>
      </c>
      <c r="B592" s="142">
        <v>590</v>
      </c>
      <c r="C592" s="168" t="s">
        <v>29</v>
      </c>
      <c r="D592" s="168" t="s">
        <v>30</v>
      </c>
      <c r="E592" s="142">
        <v>2.44</v>
      </c>
      <c r="F592" s="142">
        <v>5.17</v>
      </c>
      <c r="G592" s="143">
        <v>13871900</v>
      </c>
      <c r="H592" s="143">
        <v>33143</v>
      </c>
      <c r="I592" s="143">
        <v>2804</v>
      </c>
      <c r="J592" s="142">
        <v>7.37</v>
      </c>
      <c r="K592" s="168" t="s">
        <v>518</v>
      </c>
      <c r="M592" s="168" t="s">
        <v>268</v>
      </c>
      <c r="N592" s="142">
        <v>0.33</v>
      </c>
      <c r="O592" s="142">
        <v>6.59</v>
      </c>
      <c r="P592" s="142">
        <v>15.29</v>
      </c>
      <c r="Q592" s="142">
        <v>8.84</v>
      </c>
      <c r="R592" s="168" t="s">
        <v>3480</v>
      </c>
      <c r="S592" s="142">
        <v>59.79</v>
      </c>
      <c r="T592" s="168"/>
      <c r="U592" s="142">
        <v>243</v>
      </c>
      <c r="V592" s="142">
        <v>377</v>
      </c>
      <c r="W592" s="142">
        <v>-0.08</v>
      </c>
      <c r="X592" s="168"/>
    </row>
    <row r="593" spans="1:24" ht="16.5" x14ac:dyDescent="0.3">
      <c r="A593" s="168" t="s">
        <v>926</v>
      </c>
      <c r="B593" s="142">
        <v>591</v>
      </c>
      <c r="C593" s="168" t="s">
        <v>29</v>
      </c>
      <c r="D593" s="168" t="s">
        <v>30</v>
      </c>
      <c r="E593" s="142">
        <v>1.42</v>
      </c>
      <c r="F593" s="142">
        <v>-0.7</v>
      </c>
      <c r="G593" s="143">
        <v>94500</v>
      </c>
      <c r="H593" s="143">
        <v>133</v>
      </c>
      <c r="I593" s="143">
        <v>961</v>
      </c>
      <c r="K593" s="168" t="s">
        <v>518</v>
      </c>
      <c r="M593" s="168"/>
      <c r="N593" s="142">
        <v>0</v>
      </c>
      <c r="O593" s="142">
        <v>-3.4</v>
      </c>
      <c r="P593" s="142">
        <v>-7.88</v>
      </c>
      <c r="Q593" s="142">
        <v>-13.69</v>
      </c>
      <c r="R593" s="168"/>
      <c r="S593" s="142">
        <v>33</v>
      </c>
      <c r="T593" s="168"/>
      <c r="X593" s="168"/>
    </row>
    <row r="594" spans="1:24" ht="16.5" x14ac:dyDescent="0.3">
      <c r="A594" s="168" t="s">
        <v>927</v>
      </c>
      <c r="B594" s="142">
        <v>592</v>
      </c>
      <c r="C594" s="168" t="s">
        <v>29</v>
      </c>
      <c r="D594" s="168" t="s">
        <v>30</v>
      </c>
      <c r="E594" s="142">
        <v>14.6</v>
      </c>
      <c r="F594" s="142">
        <v>-2.67</v>
      </c>
      <c r="G594" s="143">
        <v>567500</v>
      </c>
      <c r="H594" s="143">
        <v>8341</v>
      </c>
      <c r="I594" s="143">
        <v>4524</v>
      </c>
      <c r="J594" s="142">
        <v>10.9</v>
      </c>
      <c r="K594" s="168" t="s">
        <v>815</v>
      </c>
      <c r="M594" s="168" t="s">
        <v>101</v>
      </c>
      <c r="N594" s="142">
        <v>1.34</v>
      </c>
      <c r="O594" s="142">
        <v>23.28</v>
      </c>
      <c r="P594" s="142">
        <v>25</v>
      </c>
      <c r="Q594" s="142">
        <v>17.28</v>
      </c>
      <c r="R594" s="168" t="s">
        <v>3377</v>
      </c>
      <c r="S594" s="142">
        <v>42.89</v>
      </c>
      <c r="T594" s="168"/>
      <c r="U594" s="142">
        <v>195</v>
      </c>
      <c r="V594" s="142">
        <v>146</v>
      </c>
      <c r="W594" s="142">
        <v>-0.28000000000000003</v>
      </c>
      <c r="X594" s="168"/>
    </row>
    <row r="595" spans="1:24" ht="16.5" x14ac:dyDescent="0.3">
      <c r="A595" s="168" t="s">
        <v>929</v>
      </c>
      <c r="B595" s="142">
        <v>593</v>
      </c>
      <c r="C595" s="168" t="s">
        <v>46</v>
      </c>
      <c r="D595" s="168" t="s">
        <v>30</v>
      </c>
      <c r="E595" s="142">
        <v>30.5</v>
      </c>
      <c r="F595" s="142">
        <v>1.67</v>
      </c>
      <c r="G595" s="143">
        <v>200</v>
      </c>
      <c r="H595" s="143">
        <v>6</v>
      </c>
      <c r="I595" s="143">
        <v>8110</v>
      </c>
      <c r="J595" s="142">
        <v>97.44</v>
      </c>
      <c r="K595" s="168" t="s">
        <v>298</v>
      </c>
      <c r="M595" s="168" t="s">
        <v>175</v>
      </c>
      <c r="N595" s="142">
        <v>0.31</v>
      </c>
      <c r="O595" s="142">
        <v>1.45</v>
      </c>
      <c r="P595" s="142">
        <v>0.93</v>
      </c>
      <c r="Q595" s="142">
        <v>0.85</v>
      </c>
      <c r="R595" s="168" t="s">
        <v>635</v>
      </c>
      <c r="S595" s="142">
        <v>14.19</v>
      </c>
      <c r="T595" s="168"/>
      <c r="U595" s="142">
        <v>1079</v>
      </c>
      <c r="V595" s="142">
        <v>1086</v>
      </c>
      <c r="W595" s="142">
        <v>-1.64</v>
      </c>
      <c r="X595" s="168"/>
    </row>
    <row r="596" spans="1:24" ht="16.5" x14ac:dyDescent="0.3">
      <c r="A596" s="168" t="s">
        <v>930</v>
      </c>
      <c r="B596" s="142">
        <v>594</v>
      </c>
      <c r="C596" s="168" t="s">
        <v>29</v>
      </c>
      <c r="D596" s="168" t="s">
        <v>30</v>
      </c>
      <c r="E596" s="142">
        <v>9.1999999999999993</v>
      </c>
      <c r="F596" s="142">
        <v>2.2200000000000002</v>
      </c>
      <c r="G596" s="143">
        <v>24600</v>
      </c>
      <c r="H596" s="143">
        <v>224</v>
      </c>
      <c r="I596" s="143">
        <v>2484</v>
      </c>
      <c r="J596" s="142">
        <v>11.9</v>
      </c>
      <c r="K596" s="168" t="s">
        <v>428</v>
      </c>
      <c r="M596" s="168" t="s">
        <v>500</v>
      </c>
      <c r="N596" s="142">
        <v>0.77</v>
      </c>
      <c r="O596" s="142">
        <v>12.67</v>
      </c>
      <c r="P596" s="142">
        <v>11.82</v>
      </c>
      <c r="Q596" s="142">
        <v>7.82</v>
      </c>
      <c r="R596" s="168" t="s">
        <v>3532</v>
      </c>
      <c r="T596" s="168"/>
      <c r="U596" s="142">
        <v>408</v>
      </c>
      <c r="V596" s="142">
        <v>286</v>
      </c>
      <c r="W596" s="142">
        <v>0.14000000000000001</v>
      </c>
      <c r="X596" s="168"/>
    </row>
    <row r="597" spans="1:24" ht="16.5" x14ac:dyDescent="0.3">
      <c r="A597" s="168" t="s">
        <v>932</v>
      </c>
      <c r="B597" s="142">
        <v>595</v>
      </c>
      <c r="C597" s="168" t="s">
        <v>29</v>
      </c>
      <c r="D597" s="168" t="s">
        <v>30</v>
      </c>
      <c r="E597" s="142">
        <v>13</v>
      </c>
      <c r="F597" s="142">
        <v>2.36</v>
      </c>
      <c r="G597" s="143">
        <v>11032400</v>
      </c>
      <c r="H597" s="143">
        <v>143198</v>
      </c>
      <c r="I597" s="143">
        <v>13931</v>
      </c>
      <c r="J597" s="142">
        <v>16.36</v>
      </c>
      <c r="K597" s="168" t="s">
        <v>603</v>
      </c>
      <c r="M597" s="168" t="s">
        <v>95</v>
      </c>
      <c r="N597" s="142">
        <v>0.79</v>
      </c>
      <c r="O597" s="142">
        <v>6.7</v>
      </c>
      <c r="P597" s="142">
        <v>17.89</v>
      </c>
      <c r="Q597" s="142">
        <v>41.02</v>
      </c>
      <c r="R597" s="168" t="s">
        <v>268</v>
      </c>
      <c r="S597" s="142">
        <v>34.75</v>
      </c>
      <c r="T597" s="168"/>
      <c r="U597" s="142">
        <v>370</v>
      </c>
      <c r="V597" s="142">
        <v>548</v>
      </c>
      <c r="W597" s="142">
        <v>0.59</v>
      </c>
      <c r="X597" s="168"/>
    </row>
    <row r="598" spans="1:24" ht="16.5" x14ac:dyDescent="0.3">
      <c r="A598" s="168" t="s">
        <v>933</v>
      </c>
      <c r="B598" s="142">
        <v>596</v>
      </c>
      <c r="C598" s="168" t="s">
        <v>46</v>
      </c>
      <c r="D598" s="168" t="s">
        <v>30</v>
      </c>
      <c r="E598" s="142">
        <v>3.02</v>
      </c>
      <c r="F598" s="142">
        <v>2.0299999999999998</v>
      </c>
      <c r="G598" s="143">
        <v>302000</v>
      </c>
      <c r="H598" s="143">
        <v>909</v>
      </c>
      <c r="I598" s="143">
        <v>1933</v>
      </c>
      <c r="J598" s="142">
        <v>9.2200000000000006</v>
      </c>
      <c r="K598" s="168" t="s">
        <v>856</v>
      </c>
      <c r="M598" s="168" t="s">
        <v>271</v>
      </c>
      <c r="N598" s="142">
        <v>0.33</v>
      </c>
      <c r="O598" s="142">
        <v>7.14</v>
      </c>
      <c r="P598" s="142">
        <v>7.28</v>
      </c>
      <c r="Q598" s="142">
        <v>5.13</v>
      </c>
      <c r="R598" s="168" t="s">
        <v>3491</v>
      </c>
      <c r="S598" s="142">
        <v>42.32</v>
      </c>
      <c r="T598" s="168"/>
      <c r="U598" s="142">
        <v>470</v>
      </c>
      <c r="V598" s="142">
        <v>386</v>
      </c>
      <c r="W598" s="142">
        <v>-1.1299999999999999</v>
      </c>
      <c r="X598" s="168"/>
    </row>
    <row r="599" spans="1:24" ht="16.5" x14ac:dyDescent="0.3">
      <c r="A599" s="168" t="s">
        <v>934</v>
      </c>
      <c r="B599" s="142">
        <v>597</v>
      </c>
      <c r="C599" s="168" t="s">
        <v>29</v>
      </c>
      <c r="D599" s="168" t="s">
        <v>30</v>
      </c>
      <c r="E599" s="142">
        <v>5.0999999999999996</v>
      </c>
      <c r="F599" s="142">
        <v>-4.67</v>
      </c>
      <c r="G599" s="143">
        <v>66200</v>
      </c>
      <c r="H599" s="143">
        <v>344</v>
      </c>
      <c r="I599" s="143">
        <v>2685</v>
      </c>
      <c r="K599" s="168" t="s">
        <v>415</v>
      </c>
      <c r="M599" s="168" t="s">
        <v>95</v>
      </c>
      <c r="N599" s="142">
        <v>0</v>
      </c>
      <c r="O599" s="142">
        <v>-3.5</v>
      </c>
      <c r="P599" s="142">
        <v>-12.72</v>
      </c>
      <c r="Q599" s="142">
        <v>-5.0999999999999996</v>
      </c>
      <c r="R599" s="168" t="s">
        <v>85</v>
      </c>
      <c r="S599" s="142">
        <v>31.43</v>
      </c>
      <c r="T599" s="168"/>
      <c r="X599" s="168"/>
    </row>
    <row r="600" spans="1:24" ht="16.5" x14ac:dyDescent="0.3">
      <c r="A600" s="168" t="s">
        <v>935</v>
      </c>
      <c r="B600" s="142">
        <v>598</v>
      </c>
      <c r="C600" s="168" t="s">
        <v>29</v>
      </c>
      <c r="D600" s="168" t="s">
        <v>30</v>
      </c>
      <c r="E600" s="142">
        <v>29.25</v>
      </c>
      <c r="F600" s="142">
        <v>-0.85</v>
      </c>
      <c r="G600" s="143">
        <v>16764800</v>
      </c>
      <c r="H600" s="143">
        <v>487486</v>
      </c>
      <c r="I600" s="143">
        <v>44928</v>
      </c>
      <c r="J600" s="142">
        <v>2.2799999999999998</v>
      </c>
      <c r="K600" s="168" t="s">
        <v>87</v>
      </c>
      <c r="M600" s="168" t="s">
        <v>254</v>
      </c>
      <c r="N600" s="142">
        <v>12.83</v>
      </c>
      <c r="O600" s="142">
        <v>40.93</v>
      </c>
      <c r="P600" s="142">
        <v>49.16</v>
      </c>
      <c r="Q600" s="142">
        <v>26.3</v>
      </c>
      <c r="R600" s="168" t="s">
        <v>3440</v>
      </c>
      <c r="S600" s="142">
        <v>55.5</v>
      </c>
      <c r="T600" s="168"/>
      <c r="U600" s="142">
        <v>19</v>
      </c>
      <c r="V600" s="142">
        <v>12</v>
      </c>
      <c r="W600" s="142">
        <v>-0.02</v>
      </c>
      <c r="X600" s="168"/>
    </row>
    <row r="601" spans="1:24" ht="16.5" x14ac:dyDescent="0.3">
      <c r="A601" s="168" t="s">
        <v>936</v>
      </c>
      <c r="B601" s="142">
        <v>599</v>
      </c>
      <c r="C601" s="168" t="s">
        <v>29</v>
      </c>
      <c r="D601" s="168" t="s">
        <v>30</v>
      </c>
      <c r="E601" s="142">
        <v>185</v>
      </c>
      <c r="F601" s="142">
        <v>3.06</v>
      </c>
      <c r="G601" s="143">
        <v>180900</v>
      </c>
      <c r="H601" s="143">
        <v>33535</v>
      </c>
      <c r="I601" s="143">
        <v>14176</v>
      </c>
      <c r="J601" s="142">
        <v>8.64</v>
      </c>
      <c r="K601" s="168" t="s">
        <v>296</v>
      </c>
      <c r="M601" s="168" t="s">
        <v>937</v>
      </c>
      <c r="N601" s="142">
        <v>21.42</v>
      </c>
      <c r="O601" s="142">
        <v>9.7200000000000006</v>
      </c>
      <c r="P601" s="142">
        <v>8.9</v>
      </c>
      <c r="Q601" s="142">
        <v>10.32</v>
      </c>
      <c r="R601" s="168" t="s">
        <v>3392</v>
      </c>
      <c r="S601" s="142">
        <v>34.299999999999997</v>
      </c>
      <c r="T601" s="168"/>
      <c r="U601" s="142">
        <v>409</v>
      </c>
      <c r="V601" s="142">
        <v>282</v>
      </c>
      <c r="W601" s="142">
        <v>-3.28</v>
      </c>
      <c r="X601" s="168"/>
    </row>
    <row r="602" spans="1:24" ht="16.5" x14ac:dyDescent="0.3">
      <c r="A602" s="168" t="s">
        <v>938</v>
      </c>
      <c r="B602" s="142">
        <v>600</v>
      </c>
      <c r="C602" s="168" t="s">
        <v>29</v>
      </c>
      <c r="D602" s="168" t="s">
        <v>47</v>
      </c>
      <c r="E602" s="142">
        <v>0.71</v>
      </c>
      <c r="F602" s="142">
        <v>0</v>
      </c>
      <c r="G602" s="143">
        <v>0</v>
      </c>
      <c r="H602" s="143">
        <v>0</v>
      </c>
      <c r="I602" s="143">
        <v>242</v>
      </c>
      <c r="K602" s="168" t="s">
        <v>538</v>
      </c>
      <c r="M602" s="168"/>
      <c r="N602" s="142">
        <v>0</v>
      </c>
      <c r="O602" s="142">
        <v>-30.18</v>
      </c>
      <c r="P602" s="142">
        <v>-31.83</v>
      </c>
      <c r="Q602" s="142">
        <v>439.97</v>
      </c>
      <c r="R602" s="168"/>
      <c r="S602" s="142">
        <v>62.48</v>
      </c>
      <c r="T602" s="168"/>
      <c r="X602" s="168"/>
    </row>
    <row r="603" spans="1:24" ht="16.5" x14ac:dyDescent="0.3">
      <c r="A603" s="168" t="s">
        <v>939</v>
      </c>
      <c r="B603" s="142">
        <v>601</v>
      </c>
      <c r="C603" s="168" t="s">
        <v>29</v>
      </c>
      <c r="D603" s="168" t="s">
        <v>30</v>
      </c>
      <c r="E603" s="142">
        <v>4.54</v>
      </c>
      <c r="F603" s="142">
        <v>0.44</v>
      </c>
      <c r="G603" s="143">
        <v>26259200</v>
      </c>
      <c r="H603" s="143">
        <v>119169</v>
      </c>
      <c r="I603" s="143">
        <v>54055</v>
      </c>
      <c r="J603" s="142">
        <v>23.3</v>
      </c>
      <c r="K603" s="168" t="s">
        <v>3589</v>
      </c>
      <c r="M603" s="168"/>
      <c r="N603" s="142">
        <v>0.19</v>
      </c>
      <c r="O603" s="142">
        <v>11.96</v>
      </c>
      <c r="P603" s="142">
        <v>50.71</v>
      </c>
      <c r="Q603" s="142">
        <v>9.5500000000000007</v>
      </c>
      <c r="R603" s="168"/>
      <c r="S603" s="142">
        <v>28.84</v>
      </c>
      <c r="T603" s="168"/>
      <c r="U603" s="142">
        <v>329</v>
      </c>
      <c r="V603" s="142">
        <v>472</v>
      </c>
      <c r="W603" s="142">
        <v>0.38</v>
      </c>
      <c r="X603" s="168"/>
    </row>
    <row r="604" spans="1:24" ht="16.5" x14ac:dyDescent="0.3">
      <c r="A604" s="168" t="s">
        <v>940</v>
      </c>
      <c r="B604" s="142">
        <v>602</v>
      </c>
      <c r="C604" s="168" t="s">
        <v>35</v>
      </c>
      <c r="D604" s="168" t="s">
        <v>30</v>
      </c>
      <c r="E604" s="142">
        <v>0.84</v>
      </c>
      <c r="F604" s="142">
        <v>1.2</v>
      </c>
      <c r="G604" s="143">
        <v>3831900</v>
      </c>
      <c r="H604" s="143">
        <v>3212</v>
      </c>
      <c r="I604" s="143">
        <v>477</v>
      </c>
      <c r="J604" s="142">
        <v>118.89</v>
      </c>
      <c r="K604" s="168" t="s">
        <v>276</v>
      </c>
      <c r="M604" s="168" t="s">
        <v>62</v>
      </c>
      <c r="N604" s="142">
        <v>0.01</v>
      </c>
      <c r="O604" s="142">
        <v>1.69</v>
      </c>
      <c r="P604" s="142">
        <v>1.07</v>
      </c>
      <c r="Q604" s="142">
        <v>0.78</v>
      </c>
      <c r="R604" s="168" t="s">
        <v>164</v>
      </c>
      <c r="S604" s="142">
        <v>24.9</v>
      </c>
      <c r="T604" s="168"/>
      <c r="U604" s="142">
        <v>1086</v>
      </c>
      <c r="V604" s="142">
        <v>1087</v>
      </c>
      <c r="W604" s="142">
        <v>-2.77</v>
      </c>
      <c r="X604" s="168"/>
    </row>
    <row r="605" spans="1:24" ht="16.5" x14ac:dyDescent="0.3">
      <c r="A605" s="168" t="s">
        <v>941</v>
      </c>
      <c r="B605" s="142">
        <v>603</v>
      </c>
      <c r="C605" s="168" t="s">
        <v>46</v>
      </c>
      <c r="D605" s="168" t="s">
        <v>30</v>
      </c>
      <c r="E605" s="142">
        <v>15.1</v>
      </c>
      <c r="F605" s="142">
        <v>2.0299999999999998</v>
      </c>
      <c r="G605" s="143">
        <v>24816700</v>
      </c>
      <c r="H605" s="143">
        <v>372284</v>
      </c>
      <c r="I605" s="143">
        <v>23029</v>
      </c>
      <c r="J605" s="142">
        <v>28.67</v>
      </c>
      <c r="K605" s="168" t="s">
        <v>52</v>
      </c>
      <c r="M605" s="168" t="s">
        <v>141</v>
      </c>
      <c r="N605" s="142">
        <v>0.53</v>
      </c>
      <c r="O605" s="142">
        <v>2.2799999999999998</v>
      </c>
      <c r="P605" s="142">
        <v>5.51</v>
      </c>
      <c r="Q605" s="142">
        <v>1.64</v>
      </c>
      <c r="R605" s="168" t="s">
        <v>239</v>
      </c>
      <c r="S605" s="142">
        <v>65.17</v>
      </c>
      <c r="T605" s="168"/>
      <c r="U605" s="142">
        <v>813</v>
      </c>
      <c r="V605" s="142">
        <v>901</v>
      </c>
      <c r="W605" s="142">
        <v>-0.22</v>
      </c>
      <c r="X605" s="168"/>
    </row>
    <row r="606" spans="1:24" ht="16.5" x14ac:dyDescent="0.3">
      <c r="A606" s="168" t="s">
        <v>942</v>
      </c>
      <c r="B606" s="142">
        <v>604</v>
      </c>
      <c r="C606" s="168" t="s">
        <v>35</v>
      </c>
      <c r="D606" s="168" t="s">
        <v>30</v>
      </c>
      <c r="E606" s="142">
        <v>2.74</v>
      </c>
      <c r="F606" s="142">
        <v>-1.44</v>
      </c>
      <c r="G606" s="143">
        <v>4079700</v>
      </c>
      <c r="H606" s="143">
        <v>11281</v>
      </c>
      <c r="I606" s="143">
        <v>1987</v>
      </c>
      <c r="J606" s="142">
        <v>18.55</v>
      </c>
      <c r="K606" s="168" t="s">
        <v>627</v>
      </c>
      <c r="M606" s="168"/>
      <c r="N606" s="142">
        <v>0.15</v>
      </c>
      <c r="O606" s="142">
        <v>8.43</v>
      </c>
      <c r="P606" s="142">
        <v>10.77</v>
      </c>
      <c r="Q606" s="142">
        <v>7.82</v>
      </c>
      <c r="R606" s="168"/>
      <c r="S606" s="142">
        <v>38.67</v>
      </c>
      <c r="T606" s="168"/>
      <c r="U606" s="142">
        <v>549</v>
      </c>
      <c r="V606" s="142">
        <v>513</v>
      </c>
      <c r="X606" s="168"/>
    </row>
    <row r="607" spans="1:24" ht="16.5" x14ac:dyDescent="0.3">
      <c r="A607" s="168" t="s">
        <v>943</v>
      </c>
      <c r="B607" s="142">
        <v>605</v>
      </c>
      <c r="C607" s="168" t="s">
        <v>35</v>
      </c>
      <c r="D607" s="168" t="s">
        <v>30</v>
      </c>
      <c r="E607" s="142">
        <v>28.75</v>
      </c>
      <c r="F607" s="142">
        <v>-1.71</v>
      </c>
      <c r="G607" s="143">
        <v>10076300</v>
      </c>
      <c r="H607" s="143">
        <v>289977</v>
      </c>
      <c r="I607" s="143">
        <v>82319</v>
      </c>
      <c r="J607" s="142">
        <v>2.71</v>
      </c>
      <c r="K607" s="168" t="s">
        <v>269</v>
      </c>
      <c r="M607" s="168" t="s">
        <v>254</v>
      </c>
      <c r="N607" s="142">
        <v>10.6</v>
      </c>
      <c r="O607" s="142">
        <v>78.069999999999993</v>
      </c>
      <c r="P607" s="142">
        <v>93.67</v>
      </c>
      <c r="Q607" s="142">
        <v>55.17</v>
      </c>
      <c r="R607" s="168" t="s">
        <v>3590</v>
      </c>
      <c r="S607" s="142">
        <v>34.33</v>
      </c>
      <c r="T607" s="168"/>
      <c r="U607" s="142">
        <v>6</v>
      </c>
      <c r="V607" s="142">
        <v>5</v>
      </c>
      <c r="X607" s="168"/>
    </row>
    <row r="608" spans="1:24" ht="16.5" x14ac:dyDescent="0.3">
      <c r="A608" s="168" t="s">
        <v>944</v>
      </c>
      <c r="B608" s="142">
        <v>606</v>
      </c>
      <c r="C608" s="168" t="s">
        <v>29</v>
      </c>
      <c r="D608" s="168" t="s">
        <v>152</v>
      </c>
      <c r="E608" s="142">
        <v>0.01</v>
      </c>
      <c r="F608" s="142">
        <v>0</v>
      </c>
      <c r="G608" s="143">
        <v>0</v>
      </c>
      <c r="H608" s="143">
        <v>0</v>
      </c>
      <c r="I608" s="143">
        <v>160</v>
      </c>
      <c r="K608" s="168" t="s">
        <v>26</v>
      </c>
      <c r="L608" s="142">
        <v>0.18</v>
      </c>
      <c r="M608" s="168"/>
      <c r="N608" s="142">
        <v>0.01</v>
      </c>
      <c r="O608" s="142">
        <v>41.86</v>
      </c>
      <c r="P608" s="142">
        <v>42.64</v>
      </c>
      <c r="Q608" s="142">
        <v>28.81</v>
      </c>
      <c r="R608" s="168"/>
      <c r="S608" s="142">
        <v>74.92</v>
      </c>
      <c r="T608" s="168"/>
      <c r="X608" s="168"/>
    </row>
    <row r="609" spans="1:24" ht="16.5" x14ac:dyDescent="0.3">
      <c r="A609" s="168" t="s">
        <v>945</v>
      </c>
      <c r="B609" s="142">
        <v>607</v>
      </c>
      <c r="C609" s="168" t="s">
        <v>46</v>
      </c>
      <c r="D609" s="168" t="s">
        <v>30</v>
      </c>
      <c r="E609" s="142">
        <v>8.65</v>
      </c>
      <c r="F609" s="142">
        <v>-2.2599999999999998</v>
      </c>
      <c r="G609" s="143">
        <v>119500</v>
      </c>
      <c r="H609" s="143">
        <v>1035</v>
      </c>
      <c r="I609" s="143">
        <v>2318</v>
      </c>
      <c r="J609" s="142">
        <v>16.440000000000001</v>
      </c>
      <c r="K609" s="168" t="s">
        <v>288</v>
      </c>
      <c r="M609" s="168" t="s">
        <v>101</v>
      </c>
      <c r="N609" s="142">
        <v>0.53</v>
      </c>
      <c r="O609" s="142">
        <v>11.93</v>
      </c>
      <c r="P609" s="142">
        <v>20.49</v>
      </c>
      <c r="Q609" s="142">
        <v>9.4700000000000006</v>
      </c>
      <c r="R609" s="168" t="s">
        <v>960</v>
      </c>
      <c r="S609" s="142">
        <v>24.03</v>
      </c>
      <c r="T609" s="168"/>
      <c r="U609" s="142">
        <v>340</v>
      </c>
      <c r="V609" s="142">
        <v>384</v>
      </c>
      <c r="W609" s="142">
        <v>0.96</v>
      </c>
      <c r="X609" s="168"/>
    </row>
    <row r="610" spans="1:24" ht="16.5" x14ac:dyDescent="0.3">
      <c r="A610" s="168" t="s">
        <v>946</v>
      </c>
      <c r="B610" s="142">
        <v>608</v>
      </c>
      <c r="C610" s="168" t="s">
        <v>29</v>
      </c>
      <c r="D610" s="168" t="s">
        <v>157</v>
      </c>
      <c r="E610" s="142">
        <v>0.09</v>
      </c>
      <c r="F610" s="142">
        <v>12.5</v>
      </c>
      <c r="G610" s="143">
        <v>122309900</v>
      </c>
      <c r="H610" s="143">
        <v>9842</v>
      </c>
      <c r="I610" s="143">
        <v>2370</v>
      </c>
      <c r="K610" s="168" t="s">
        <v>524</v>
      </c>
      <c r="M610" s="168"/>
      <c r="N610" s="142">
        <v>0</v>
      </c>
      <c r="O610" s="142">
        <v>-1.81</v>
      </c>
      <c r="P610" s="142">
        <v>-8.26</v>
      </c>
      <c r="Q610" s="142">
        <v>-1.88</v>
      </c>
      <c r="R610" s="168"/>
      <c r="S610" s="142">
        <v>62.28</v>
      </c>
      <c r="T610" s="168"/>
      <c r="X610" s="168"/>
    </row>
    <row r="611" spans="1:24" ht="16.5" x14ac:dyDescent="0.3">
      <c r="A611" s="168" t="s">
        <v>947</v>
      </c>
      <c r="B611" s="142">
        <v>609</v>
      </c>
      <c r="C611" s="168" t="s">
        <v>46</v>
      </c>
      <c r="D611" s="168" t="s">
        <v>30</v>
      </c>
      <c r="E611" s="142">
        <v>5.6</v>
      </c>
      <c r="F611" s="142">
        <v>-5.88</v>
      </c>
      <c r="G611" s="143">
        <v>17055600</v>
      </c>
      <c r="H611" s="143">
        <v>97495</v>
      </c>
      <c r="I611" s="143">
        <v>9099</v>
      </c>
      <c r="K611" s="168" t="s">
        <v>463</v>
      </c>
      <c r="M611" s="168"/>
      <c r="N611" s="142">
        <v>0</v>
      </c>
      <c r="O611" s="142">
        <v>-4.42</v>
      </c>
      <c r="P611" s="142">
        <v>-4.3899999999999997</v>
      </c>
      <c r="Q611" s="142">
        <v>12.95</v>
      </c>
      <c r="R611" s="168"/>
      <c r="S611" s="142">
        <v>74.260000000000005</v>
      </c>
      <c r="T611" s="168"/>
      <c r="X611" s="168"/>
    </row>
    <row r="612" spans="1:24" ht="16.5" x14ac:dyDescent="0.3">
      <c r="A612" s="168" t="s">
        <v>948</v>
      </c>
      <c r="B612" s="142">
        <v>610</v>
      </c>
      <c r="C612" s="168" t="s">
        <v>29</v>
      </c>
      <c r="D612" s="168" t="s">
        <v>30</v>
      </c>
      <c r="E612" s="142">
        <v>33.25</v>
      </c>
      <c r="F612" s="142">
        <v>0</v>
      </c>
      <c r="G612" s="143">
        <v>18700</v>
      </c>
      <c r="H612" s="143">
        <v>622</v>
      </c>
      <c r="I612" s="143">
        <v>9975</v>
      </c>
      <c r="J612" s="142">
        <v>10.99</v>
      </c>
      <c r="K612" s="168" t="s">
        <v>144</v>
      </c>
      <c r="M612" s="168" t="s">
        <v>126</v>
      </c>
      <c r="N612" s="142">
        <v>3.03</v>
      </c>
      <c r="O612" s="142">
        <v>4.18</v>
      </c>
      <c r="P612" s="142">
        <v>4.26</v>
      </c>
      <c r="Q612" s="142">
        <v>8.73</v>
      </c>
      <c r="R612" s="168" t="s">
        <v>675</v>
      </c>
      <c r="S612" s="142">
        <v>57.38</v>
      </c>
      <c r="T612" s="168"/>
      <c r="U612" s="142">
        <v>589</v>
      </c>
      <c r="V612" s="142">
        <v>564</v>
      </c>
      <c r="W612" s="142">
        <v>1.41</v>
      </c>
      <c r="X612" s="168"/>
    </row>
    <row r="613" spans="1:24" ht="16.5" x14ac:dyDescent="0.3">
      <c r="A613" s="168" t="s">
        <v>949</v>
      </c>
      <c r="B613" s="142">
        <v>611</v>
      </c>
      <c r="C613" s="168" t="s">
        <v>29</v>
      </c>
      <c r="D613" s="168" t="s">
        <v>30</v>
      </c>
      <c r="E613" s="142">
        <v>6.35</v>
      </c>
      <c r="F613" s="142">
        <v>-0.78</v>
      </c>
      <c r="G613" s="143">
        <v>1590900</v>
      </c>
      <c r="H613" s="143">
        <v>10176</v>
      </c>
      <c r="I613" s="143">
        <v>4096</v>
      </c>
      <c r="J613" s="142">
        <v>22.38</v>
      </c>
      <c r="K613" s="168" t="s">
        <v>647</v>
      </c>
      <c r="M613" s="168" t="s">
        <v>85</v>
      </c>
      <c r="N613" s="142">
        <v>0.28000000000000003</v>
      </c>
      <c r="O613" s="142">
        <v>14.02</v>
      </c>
      <c r="P613" s="142">
        <v>17.760000000000002</v>
      </c>
      <c r="Q613" s="142">
        <v>6.59</v>
      </c>
      <c r="R613" s="168" t="s">
        <v>215</v>
      </c>
      <c r="S613" s="142">
        <v>26.49</v>
      </c>
      <c r="T613" s="168"/>
      <c r="U613" s="142">
        <v>451</v>
      </c>
      <c r="V613" s="142">
        <v>415</v>
      </c>
      <c r="W613" s="142">
        <v>-0.2</v>
      </c>
      <c r="X613" s="168"/>
    </row>
    <row r="614" spans="1:24" ht="16.5" x14ac:dyDescent="0.3">
      <c r="A614" s="168" t="s">
        <v>951</v>
      </c>
      <c r="B614" s="142">
        <v>612</v>
      </c>
      <c r="C614" s="168" t="s">
        <v>29</v>
      </c>
      <c r="D614" s="168" t="s">
        <v>30</v>
      </c>
      <c r="E614" s="142">
        <v>0.94</v>
      </c>
      <c r="F614" s="142">
        <v>0</v>
      </c>
      <c r="G614" s="143">
        <v>305807100</v>
      </c>
      <c r="H614" s="143">
        <v>289720</v>
      </c>
      <c r="I614" s="143">
        <v>25709</v>
      </c>
      <c r="J614" s="142">
        <v>12.59</v>
      </c>
      <c r="K614" s="168" t="s">
        <v>428</v>
      </c>
      <c r="M614" s="168" t="s">
        <v>95</v>
      </c>
      <c r="N614" s="142">
        <v>7.0000000000000007E-2</v>
      </c>
      <c r="O614" s="142">
        <v>6.27</v>
      </c>
      <c r="P614" s="142">
        <v>11.2</v>
      </c>
      <c r="Q614" s="142">
        <v>37.479999999999997</v>
      </c>
      <c r="R614" s="168" t="s">
        <v>96</v>
      </c>
      <c r="S614" s="142">
        <v>59.05</v>
      </c>
      <c r="T614" s="168"/>
      <c r="U614" s="142">
        <v>434</v>
      </c>
      <c r="V614" s="142">
        <v>493</v>
      </c>
      <c r="W614" s="142">
        <v>0.26</v>
      </c>
      <c r="X614" s="168"/>
    </row>
    <row r="615" spans="1:24" ht="16.5" x14ac:dyDescent="0.3">
      <c r="A615" s="168" t="s">
        <v>952</v>
      </c>
      <c r="B615" s="142">
        <v>613</v>
      </c>
      <c r="C615" s="168" t="s">
        <v>29</v>
      </c>
      <c r="D615" s="168" t="s">
        <v>30</v>
      </c>
      <c r="E615" s="142">
        <v>3.62</v>
      </c>
      <c r="F615" s="142">
        <v>-1.63</v>
      </c>
      <c r="G615" s="143">
        <v>6211500</v>
      </c>
      <c r="H615" s="143">
        <v>22540</v>
      </c>
      <c r="I615" s="143">
        <v>3982</v>
      </c>
      <c r="J615" s="142">
        <v>11.54</v>
      </c>
      <c r="K615" s="168" t="s">
        <v>222</v>
      </c>
      <c r="M615" s="168" t="s">
        <v>268</v>
      </c>
      <c r="N615" s="142">
        <v>0.31</v>
      </c>
      <c r="O615" s="142">
        <v>7.05</v>
      </c>
      <c r="P615" s="142">
        <v>9</v>
      </c>
      <c r="Q615" s="142">
        <v>1.52</v>
      </c>
      <c r="R615" s="168" t="s">
        <v>3530</v>
      </c>
      <c r="S615" s="142">
        <v>54.87</v>
      </c>
      <c r="T615" s="168"/>
      <c r="U615" s="143">
        <v>469</v>
      </c>
      <c r="V615" s="143">
        <v>438</v>
      </c>
      <c r="W615" s="142">
        <v>0.37</v>
      </c>
      <c r="X615" s="168"/>
    </row>
    <row r="616" spans="1:24" ht="16.5" x14ac:dyDescent="0.3">
      <c r="A616" s="168" t="s">
        <v>953</v>
      </c>
      <c r="B616" s="142">
        <v>614</v>
      </c>
      <c r="C616" s="168" t="s">
        <v>29</v>
      </c>
      <c r="D616" s="168" t="s">
        <v>30</v>
      </c>
      <c r="E616" s="142">
        <v>4.24</v>
      </c>
      <c r="F616" s="142">
        <v>0</v>
      </c>
      <c r="G616" s="143">
        <v>8000</v>
      </c>
      <c r="H616" s="143">
        <v>34</v>
      </c>
      <c r="I616" s="143">
        <v>1272</v>
      </c>
      <c r="J616" s="142">
        <v>19.75</v>
      </c>
      <c r="K616" s="168" t="s">
        <v>638</v>
      </c>
      <c r="M616" s="168"/>
      <c r="N616" s="142">
        <v>0.21</v>
      </c>
      <c r="O616" s="142">
        <v>4.6500000000000004</v>
      </c>
      <c r="P616" s="142">
        <v>10.050000000000001</v>
      </c>
      <c r="Q616" s="142">
        <v>5.65</v>
      </c>
      <c r="R616" s="168" t="s">
        <v>2824</v>
      </c>
      <c r="S616" s="142">
        <v>22.19</v>
      </c>
      <c r="T616" s="168"/>
      <c r="U616" s="142">
        <v>581</v>
      </c>
      <c r="V616" s="142">
        <v>704</v>
      </c>
      <c r="W616" s="142">
        <v>-0.81</v>
      </c>
      <c r="X616" s="168"/>
    </row>
    <row r="617" spans="1:24" ht="16.5" x14ac:dyDescent="0.3">
      <c r="A617" s="168" t="s">
        <v>954</v>
      </c>
      <c r="B617" s="142">
        <v>615</v>
      </c>
      <c r="C617" s="168" t="s">
        <v>46</v>
      </c>
      <c r="D617" s="168" t="s">
        <v>30</v>
      </c>
      <c r="E617" s="142">
        <v>398</v>
      </c>
      <c r="F617" s="142">
        <v>-0.5</v>
      </c>
      <c r="G617" s="143">
        <v>3900</v>
      </c>
      <c r="H617" s="143">
        <v>1559</v>
      </c>
      <c r="I617" s="143">
        <v>39800</v>
      </c>
      <c r="J617" s="142">
        <v>27.99</v>
      </c>
      <c r="K617" s="168" t="s">
        <v>667</v>
      </c>
      <c r="M617" s="168" t="s">
        <v>3426</v>
      </c>
      <c r="N617" s="142">
        <v>14.22</v>
      </c>
      <c r="O617" s="142">
        <v>14.1</v>
      </c>
      <c r="P617" s="142">
        <v>15.08</v>
      </c>
      <c r="Q617" s="142">
        <v>14.34</v>
      </c>
      <c r="R617" s="168" t="s">
        <v>412</v>
      </c>
      <c r="S617" s="142">
        <v>4.2300000000000004</v>
      </c>
      <c r="T617" s="168"/>
      <c r="U617" s="142">
        <v>566</v>
      </c>
      <c r="V617" s="142">
        <v>478</v>
      </c>
      <c r="W617" s="142">
        <v>2.69</v>
      </c>
      <c r="X617" s="168"/>
    </row>
    <row r="618" spans="1:24" ht="16.5" x14ac:dyDescent="0.3">
      <c r="A618" s="168" t="s">
        <v>957</v>
      </c>
      <c r="B618" s="142">
        <v>616</v>
      </c>
      <c r="C618" s="168" t="s">
        <v>29</v>
      </c>
      <c r="D618" s="168" t="s">
        <v>30</v>
      </c>
      <c r="E618" s="142">
        <v>7.55</v>
      </c>
      <c r="F618" s="142">
        <v>-0.66</v>
      </c>
      <c r="G618" s="143">
        <v>7888800</v>
      </c>
      <c r="H618" s="143">
        <v>59616</v>
      </c>
      <c r="I618" s="143">
        <v>16388</v>
      </c>
      <c r="J618" s="142">
        <v>17.37</v>
      </c>
      <c r="K618" s="168" t="s">
        <v>3414</v>
      </c>
      <c r="M618" s="168" t="s">
        <v>271</v>
      </c>
      <c r="N618" s="142">
        <v>0.43</v>
      </c>
      <c r="O618" s="142">
        <v>8.6</v>
      </c>
      <c r="P618" s="142">
        <v>21.83</v>
      </c>
      <c r="Q618" s="142">
        <v>7.09</v>
      </c>
      <c r="R618" s="168" t="s">
        <v>52</v>
      </c>
      <c r="S618" s="142">
        <v>18.66</v>
      </c>
      <c r="T618" s="168"/>
      <c r="U618" s="142">
        <v>343</v>
      </c>
      <c r="V618" s="142">
        <v>484</v>
      </c>
      <c r="W618" s="142">
        <v>-0.86</v>
      </c>
      <c r="X618" s="168"/>
    </row>
    <row r="619" spans="1:24" ht="16.5" x14ac:dyDescent="0.3">
      <c r="A619" s="168" t="s">
        <v>958</v>
      </c>
      <c r="B619" s="142">
        <v>617</v>
      </c>
      <c r="C619" s="168" t="s">
        <v>29</v>
      </c>
      <c r="D619" s="168" t="s">
        <v>30</v>
      </c>
      <c r="E619" s="142">
        <v>3.9</v>
      </c>
      <c r="F619" s="142">
        <v>-2.0099999999999998</v>
      </c>
      <c r="G619" s="143">
        <v>33945500</v>
      </c>
      <c r="H619" s="143">
        <v>134191</v>
      </c>
      <c r="I619" s="143">
        <v>2757</v>
      </c>
      <c r="J619" s="142">
        <v>21.52</v>
      </c>
      <c r="K619" s="168" t="s">
        <v>3395</v>
      </c>
      <c r="M619" s="168" t="s">
        <v>70</v>
      </c>
      <c r="N619" s="142">
        <v>0.18</v>
      </c>
      <c r="O619" s="142">
        <v>4.1399999999999997</v>
      </c>
      <c r="P619" s="142">
        <v>7.56</v>
      </c>
      <c r="Q619" s="142">
        <v>1.62</v>
      </c>
      <c r="R619" s="168" t="s">
        <v>250</v>
      </c>
      <c r="S619" s="142">
        <v>63.56</v>
      </c>
      <c r="T619" s="168"/>
      <c r="U619" s="142">
        <v>676</v>
      </c>
      <c r="V619" s="142">
        <v>749</v>
      </c>
      <c r="W619" s="142">
        <v>1</v>
      </c>
      <c r="X619" s="168"/>
    </row>
    <row r="620" spans="1:24" ht="16.5" x14ac:dyDescent="0.3">
      <c r="A620" s="168" t="s">
        <v>3427</v>
      </c>
      <c r="B620" s="142">
        <v>618</v>
      </c>
      <c r="C620" s="168" t="s">
        <v>35</v>
      </c>
      <c r="D620" s="168" t="s">
        <v>30</v>
      </c>
      <c r="E620" s="142">
        <v>5.5</v>
      </c>
      <c r="F620" s="142">
        <v>0.92</v>
      </c>
      <c r="G620" s="143">
        <v>7937500</v>
      </c>
      <c r="H620" s="143">
        <v>43622</v>
      </c>
      <c r="I620" s="143">
        <v>0</v>
      </c>
      <c r="K620" s="168" t="s">
        <v>136</v>
      </c>
      <c r="M620" s="168" t="s">
        <v>136</v>
      </c>
      <c r="N620" s="142">
        <v>0</v>
      </c>
      <c r="O620" s="142">
        <v>5.31</v>
      </c>
      <c r="P620" s="142">
        <v>6.1</v>
      </c>
      <c r="Q620" s="142">
        <v>3.63</v>
      </c>
      <c r="R620" s="168" t="s">
        <v>136</v>
      </c>
      <c r="S620" s="142">
        <v>47.09</v>
      </c>
      <c r="T620" s="168"/>
      <c r="X620" s="168"/>
    </row>
    <row r="621" spans="1:24" ht="16.5" x14ac:dyDescent="0.3">
      <c r="A621" s="168" t="s">
        <v>959</v>
      </c>
      <c r="B621" s="142">
        <v>619</v>
      </c>
      <c r="C621" s="168" t="s">
        <v>29</v>
      </c>
      <c r="D621" s="168" t="s">
        <v>30</v>
      </c>
      <c r="E621" s="142">
        <v>7.5</v>
      </c>
      <c r="F621" s="142">
        <v>-0.66</v>
      </c>
      <c r="G621" s="143">
        <v>585600</v>
      </c>
      <c r="H621" s="143">
        <v>4373</v>
      </c>
      <c r="I621" s="143">
        <v>2453</v>
      </c>
      <c r="J621" s="142">
        <v>21.86</v>
      </c>
      <c r="K621" s="168" t="s">
        <v>3591</v>
      </c>
      <c r="M621" s="168" t="s">
        <v>124</v>
      </c>
      <c r="N621" s="142">
        <v>0.34</v>
      </c>
      <c r="O621" s="142">
        <v>13.94</v>
      </c>
      <c r="P621" s="142">
        <v>17.82</v>
      </c>
      <c r="Q621" s="144">
        <v>7.71</v>
      </c>
      <c r="R621" s="168" t="s">
        <v>3514</v>
      </c>
      <c r="S621" s="142">
        <v>25.5</v>
      </c>
      <c r="T621" s="168"/>
      <c r="U621" s="142">
        <v>445</v>
      </c>
      <c r="V621" s="142">
        <v>413</v>
      </c>
      <c r="W621" s="142">
        <v>2.2799999999999998</v>
      </c>
      <c r="X621" s="168"/>
    </row>
    <row r="622" spans="1:24" ht="16.5" x14ac:dyDescent="0.3">
      <c r="A622" s="168" t="s">
        <v>961</v>
      </c>
      <c r="B622" s="142">
        <v>620</v>
      </c>
      <c r="C622" s="168" t="s">
        <v>29</v>
      </c>
      <c r="D622" s="168" t="s">
        <v>30</v>
      </c>
      <c r="E622" s="142">
        <v>8.5500000000000007</v>
      </c>
      <c r="F622" s="142">
        <v>0</v>
      </c>
      <c r="G622" s="143">
        <v>515800</v>
      </c>
      <c r="H622" s="143">
        <v>4442</v>
      </c>
      <c r="I622" s="143">
        <v>3708</v>
      </c>
      <c r="J622" s="142">
        <v>30.44</v>
      </c>
      <c r="K622" s="168" t="s">
        <v>67</v>
      </c>
      <c r="M622" s="168" t="s">
        <v>149</v>
      </c>
      <c r="N622" s="142">
        <v>0.28000000000000003</v>
      </c>
      <c r="O622" s="142">
        <v>5.25</v>
      </c>
      <c r="P622" s="142">
        <v>4.9400000000000004</v>
      </c>
      <c r="Q622" s="142">
        <v>9.33</v>
      </c>
      <c r="R622" s="168" t="s">
        <v>96</v>
      </c>
      <c r="S622" s="142">
        <v>30.16</v>
      </c>
      <c r="T622" s="168"/>
      <c r="U622" s="142">
        <v>846</v>
      </c>
      <c r="V622" s="142">
        <v>780</v>
      </c>
      <c r="W622" s="142">
        <v>-0.3</v>
      </c>
      <c r="X622" s="168"/>
    </row>
    <row r="623" spans="1:24" ht="16.5" x14ac:dyDescent="0.3">
      <c r="A623" s="168" t="s">
        <v>962</v>
      </c>
      <c r="B623" s="142">
        <v>621</v>
      </c>
      <c r="C623" s="168" t="s">
        <v>29</v>
      </c>
      <c r="D623" s="168" t="s">
        <v>30</v>
      </c>
      <c r="E623" s="142">
        <v>31</v>
      </c>
      <c r="F623" s="142">
        <v>-3.13</v>
      </c>
      <c r="G623" s="143">
        <v>4446700</v>
      </c>
      <c r="H623" s="143">
        <v>139253</v>
      </c>
      <c r="I623" s="143">
        <v>26268</v>
      </c>
      <c r="J623" s="142">
        <v>34.380000000000003</v>
      </c>
      <c r="K623" s="168" t="s">
        <v>3592</v>
      </c>
      <c r="M623" s="168" t="s">
        <v>72</v>
      </c>
      <c r="N623" s="142">
        <v>0.9</v>
      </c>
      <c r="O623" s="142">
        <v>9.77</v>
      </c>
      <c r="P623" s="142">
        <v>22.14</v>
      </c>
      <c r="Q623" s="142">
        <v>2.27</v>
      </c>
      <c r="R623" s="168" t="s">
        <v>292</v>
      </c>
      <c r="S623" s="142">
        <v>20.3</v>
      </c>
      <c r="T623" s="168"/>
      <c r="U623" s="142">
        <v>517</v>
      </c>
      <c r="V623" s="142">
        <v>627</v>
      </c>
      <c r="W623" s="142">
        <v>2.5</v>
      </c>
      <c r="X623" s="168"/>
    </row>
    <row r="624" spans="1:24" ht="16.5" x14ac:dyDescent="0.3">
      <c r="A624" s="168" t="s">
        <v>963</v>
      </c>
      <c r="B624" s="142">
        <v>622</v>
      </c>
      <c r="C624" s="168" t="s">
        <v>29</v>
      </c>
      <c r="D624" s="168" t="s">
        <v>30</v>
      </c>
      <c r="E624" s="142">
        <v>1.97</v>
      </c>
      <c r="F624" s="142">
        <v>-0.51</v>
      </c>
      <c r="G624" s="143">
        <v>2855300</v>
      </c>
      <c r="H624" s="143">
        <v>5628</v>
      </c>
      <c r="I624" s="143">
        <v>3152</v>
      </c>
      <c r="J624" s="142">
        <v>20.46</v>
      </c>
      <c r="K624" s="168" t="s">
        <v>607</v>
      </c>
      <c r="M624" s="168" t="s">
        <v>43</v>
      </c>
      <c r="N624" s="142">
        <v>0.1</v>
      </c>
      <c r="O624" s="142">
        <v>1.8</v>
      </c>
      <c r="P624" s="142">
        <v>2.77</v>
      </c>
      <c r="Q624" s="142">
        <v>0.15</v>
      </c>
      <c r="R624" s="168" t="s">
        <v>618</v>
      </c>
      <c r="S624" s="142">
        <v>66.55</v>
      </c>
      <c r="T624" s="168"/>
      <c r="U624" s="142">
        <v>799</v>
      </c>
      <c r="V624" s="142">
        <v>827</v>
      </c>
      <c r="W624" s="142">
        <v>-2.09</v>
      </c>
      <c r="X624" s="168"/>
    </row>
    <row r="625" spans="1:24" ht="16.5" x14ac:dyDescent="0.3">
      <c r="A625" s="168" t="s">
        <v>965</v>
      </c>
      <c r="B625" s="142">
        <v>623</v>
      </c>
      <c r="C625" s="168" t="s">
        <v>29</v>
      </c>
      <c r="D625" s="168" t="s">
        <v>30</v>
      </c>
      <c r="E625" s="142">
        <v>7.35</v>
      </c>
      <c r="F625" s="142">
        <v>-3.29</v>
      </c>
      <c r="G625" s="143">
        <v>3637300</v>
      </c>
      <c r="H625" s="143">
        <v>26964</v>
      </c>
      <c r="I625" s="143">
        <v>4469</v>
      </c>
      <c r="J625" s="142">
        <v>21.52</v>
      </c>
      <c r="K625" s="168" t="s">
        <v>3593</v>
      </c>
      <c r="M625" s="168" t="s">
        <v>154</v>
      </c>
      <c r="N625" s="142">
        <v>0.34</v>
      </c>
      <c r="O625" s="142">
        <v>26.88</v>
      </c>
      <c r="P625" s="142">
        <v>30.63</v>
      </c>
      <c r="Q625" s="142">
        <v>15.78</v>
      </c>
      <c r="R625" s="168" t="s">
        <v>3408</v>
      </c>
      <c r="S625" s="142">
        <v>62.22</v>
      </c>
      <c r="T625" s="168"/>
      <c r="U625" s="143">
        <v>342</v>
      </c>
      <c r="V625" s="143">
        <v>317</v>
      </c>
      <c r="W625" s="142">
        <v>0.62</v>
      </c>
      <c r="X625" s="168"/>
    </row>
    <row r="626" spans="1:24" ht="16.5" x14ac:dyDescent="0.3">
      <c r="A626" s="168" t="s">
        <v>967</v>
      </c>
      <c r="B626" s="142">
        <v>624</v>
      </c>
      <c r="C626" s="168" t="s">
        <v>29</v>
      </c>
      <c r="D626" s="168" t="s">
        <v>30</v>
      </c>
      <c r="E626" s="142">
        <v>2.3199999999999998</v>
      </c>
      <c r="F626" s="142">
        <v>-0.85</v>
      </c>
      <c r="G626" s="143">
        <v>350200</v>
      </c>
      <c r="H626" s="143">
        <v>808</v>
      </c>
      <c r="I626" s="143">
        <v>2320</v>
      </c>
      <c r="K626" s="168" t="s">
        <v>252</v>
      </c>
      <c r="L626" s="142">
        <v>0.87</v>
      </c>
      <c r="M626" s="168" t="s">
        <v>95</v>
      </c>
      <c r="N626" s="142">
        <v>0</v>
      </c>
      <c r="O626" s="142">
        <v>-0.4</v>
      </c>
      <c r="P626" s="142">
        <v>-2.4900000000000002</v>
      </c>
      <c r="Q626" s="142">
        <v>-0.78</v>
      </c>
      <c r="R626" s="168" t="s">
        <v>1070</v>
      </c>
      <c r="S626" s="142">
        <v>41.02</v>
      </c>
      <c r="T626" s="168"/>
      <c r="X626" s="168"/>
    </row>
    <row r="627" spans="1:24" ht="16.5" x14ac:dyDescent="0.3">
      <c r="A627" s="168" t="s">
        <v>968</v>
      </c>
      <c r="B627" s="142">
        <v>625</v>
      </c>
      <c r="C627" s="168" t="s">
        <v>29</v>
      </c>
      <c r="D627" s="168" t="s">
        <v>30</v>
      </c>
      <c r="E627" s="142">
        <v>1.54</v>
      </c>
      <c r="F627" s="142">
        <v>2.67</v>
      </c>
      <c r="G627" s="143">
        <v>5808700</v>
      </c>
      <c r="H627" s="143">
        <v>8880</v>
      </c>
      <c r="I627" s="143">
        <v>1232</v>
      </c>
      <c r="J627" s="142">
        <v>24.52</v>
      </c>
      <c r="K627" s="168" t="s">
        <v>104</v>
      </c>
      <c r="M627" s="168" t="s">
        <v>66</v>
      </c>
      <c r="N627" s="142">
        <v>0.06</v>
      </c>
      <c r="O627" s="142">
        <v>7.42</v>
      </c>
      <c r="P627" s="142">
        <v>5.71</v>
      </c>
      <c r="Q627" s="142">
        <v>4.4800000000000004</v>
      </c>
      <c r="R627" s="168" t="s">
        <v>2329</v>
      </c>
      <c r="S627" s="142">
        <v>48.2</v>
      </c>
      <c r="T627" s="168"/>
      <c r="U627" s="142">
        <v>760</v>
      </c>
      <c r="V627" s="142">
        <v>627</v>
      </c>
      <c r="W627" s="142">
        <v>-9.9700000000000006</v>
      </c>
      <c r="X627" s="168"/>
    </row>
    <row r="628" spans="1:24" ht="16.5" x14ac:dyDescent="0.3">
      <c r="A628" s="168" t="s">
        <v>969</v>
      </c>
      <c r="B628" s="142">
        <v>626</v>
      </c>
      <c r="C628" s="168" t="s">
        <v>29</v>
      </c>
      <c r="D628" s="168" t="s">
        <v>30</v>
      </c>
      <c r="E628" s="142">
        <v>3.02</v>
      </c>
      <c r="F628" s="142">
        <v>-2.58</v>
      </c>
      <c r="G628" s="143">
        <v>2302200</v>
      </c>
      <c r="H628" s="143">
        <v>7042</v>
      </c>
      <c r="I628" s="143">
        <v>1244</v>
      </c>
      <c r="K628" s="168" t="s">
        <v>865</v>
      </c>
      <c r="M628" s="168" t="s">
        <v>95</v>
      </c>
      <c r="N628" s="142">
        <v>0</v>
      </c>
      <c r="O628" s="142">
        <v>2.59</v>
      </c>
      <c r="P628" s="142">
        <v>-1.3</v>
      </c>
      <c r="Q628" s="142">
        <v>-0.6</v>
      </c>
      <c r="R628" s="168" t="s">
        <v>285</v>
      </c>
      <c r="S628" s="142">
        <v>40.57</v>
      </c>
      <c r="T628" s="168"/>
      <c r="X628" s="168"/>
    </row>
    <row r="629" spans="1:24" ht="16.5" x14ac:dyDescent="0.3">
      <c r="A629" s="168" t="s">
        <v>970</v>
      </c>
      <c r="B629" s="142">
        <v>627</v>
      </c>
      <c r="C629" s="168" t="s">
        <v>29</v>
      </c>
      <c r="D629" s="168" t="s">
        <v>30</v>
      </c>
      <c r="E629" s="142">
        <v>18.2</v>
      </c>
      <c r="F629" s="142">
        <v>0</v>
      </c>
      <c r="G629" s="143">
        <v>3980600</v>
      </c>
      <c r="H629" s="143">
        <v>72472</v>
      </c>
      <c r="I629" s="143">
        <v>28726</v>
      </c>
      <c r="J629" s="142">
        <v>11.67</v>
      </c>
      <c r="K629" s="168" t="s">
        <v>328</v>
      </c>
      <c r="M629" s="168" t="s">
        <v>37</v>
      </c>
      <c r="N629" s="142">
        <v>1.56</v>
      </c>
      <c r="O629" s="142">
        <v>12.66</v>
      </c>
      <c r="P629" s="142">
        <v>16.649999999999999</v>
      </c>
      <c r="Q629" s="142">
        <v>8.25</v>
      </c>
      <c r="R629" s="168" t="s">
        <v>3594</v>
      </c>
      <c r="S629" s="142">
        <v>39.69</v>
      </c>
      <c r="T629" s="168"/>
      <c r="U629" s="142">
        <v>302</v>
      </c>
      <c r="V629" s="142">
        <v>277</v>
      </c>
      <c r="W629" s="142">
        <v>0.15</v>
      </c>
      <c r="X629" s="168"/>
    </row>
    <row r="630" spans="1:24" ht="16.5" x14ac:dyDescent="0.3">
      <c r="A630" s="168" t="s">
        <v>971</v>
      </c>
      <c r="B630" s="142">
        <v>628</v>
      </c>
      <c r="C630" s="168" t="s">
        <v>29</v>
      </c>
      <c r="D630" s="168" t="s">
        <v>30</v>
      </c>
      <c r="E630" s="142">
        <v>35</v>
      </c>
      <c r="F630" s="142">
        <v>2.19</v>
      </c>
      <c r="G630" s="143">
        <v>2600</v>
      </c>
      <c r="H630" s="143">
        <v>90</v>
      </c>
      <c r="I630" s="143">
        <v>7148</v>
      </c>
      <c r="K630" s="168" t="s">
        <v>3571</v>
      </c>
      <c r="M630" s="168" t="s">
        <v>298</v>
      </c>
      <c r="N630" s="142">
        <v>0</v>
      </c>
      <c r="O630" s="142">
        <v>4.5199999999999996</v>
      </c>
      <c r="P630" s="142">
        <v>-52.76</v>
      </c>
      <c r="Q630" s="142">
        <v>-48.38</v>
      </c>
      <c r="R630" s="168"/>
      <c r="S630" s="142">
        <v>1.49</v>
      </c>
      <c r="T630" s="168"/>
      <c r="X630" s="168"/>
    </row>
    <row r="631" spans="1:24" ht="16.5" x14ac:dyDescent="0.3">
      <c r="A631" s="168" t="s">
        <v>972</v>
      </c>
      <c r="B631" s="142">
        <v>629</v>
      </c>
      <c r="C631" s="168" t="s">
        <v>46</v>
      </c>
      <c r="D631" s="168" t="s">
        <v>30</v>
      </c>
      <c r="E631" s="142">
        <v>7.2</v>
      </c>
      <c r="F631" s="142">
        <v>-5.26</v>
      </c>
      <c r="G631" s="143">
        <v>2518800</v>
      </c>
      <c r="H631" s="143">
        <v>18555</v>
      </c>
      <c r="I631" s="143">
        <v>2376</v>
      </c>
      <c r="J631" s="142">
        <v>20.45</v>
      </c>
      <c r="K631" s="168" t="s">
        <v>105</v>
      </c>
      <c r="M631" s="168" t="s">
        <v>37</v>
      </c>
      <c r="N631" s="142">
        <v>0.35</v>
      </c>
      <c r="O631" s="142">
        <v>5.37</v>
      </c>
      <c r="P631" s="142">
        <v>5.7</v>
      </c>
      <c r="Q631" s="142">
        <v>3.76</v>
      </c>
      <c r="R631" s="168" t="s">
        <v>3467</v>
      </c>
      <c r="S631" s="142">
        <v>44.39</v>
      </c>
      <c r="T631" s="168"/>
      <c r="U631" s="142">
        <v>716</v>
      </c>
      <c r="V631" s="142">
        <v>667</v>
      </c>
      <c r="W631" s="142">
        <v>-0.28000000000000003</v>
      </c>
      <c r="X631" s="168"/>
    </row>
    <row r="632" spans="1:24" ht="16.5" x14ac:dyDescent="0.3">
      <c r="A632" s="168" t="s">
        <v>973</v>
      </c>
      <c r="B632" s="142">
        <v>630</v>
      </c>
      <c r="C632" s="168" t="s">
        <v>29</v>
      </c>
      <c r="D632" s="168" t="s">
        <v>30</v>
      </c>
      <c r="E632" s="142">
        <v>40.25</v>
      </c>
      <c r="F632" s="142">
        <v>-1.23</v>
      </c>
      <c r="G632" s="143">
        <v>7509100</v>
      </c>
      <c r="H632" s="143">
        <v>301648</v>
      </c>
      <c r="I632" s="143">
        <v>46896</v>
      </c>
      <c r="J632" s="142">
        <v>10.050000000000001</v>
      </c>
      <c r="K632" s="168" t="s">
        <v>158</v>
      </c>
      <c r="M632" s="168" t="s">
        <v>50</v>
      </c>
      <c r="N632" s="142">
        <v>4.01</v>
      </c>
      <c r="O632" s="142">
        <v>5.46</v>
      </c>
      <c r="P632" s="142">
        <v>6.67</v>
      </c>
      <c r="Q632" s="142">
        <v>39.659999999999997</v>
      </c>
      <c r="R632" s="168" t="s">
        <v>3595</v>
      </c>
      <c r="S632" s="142">
        <v>75.290000000000006</v>
      </c>
      <c r="T632" s="168"/>
      <c r="U632" s="142">
        <v>498</v>
      </c>
      <c r="V632" s="142">
        <v>473</v>
      </c>
      <c r="W632" s="142">
        <v>0.52</v>
      </c>
      <c r="X632" s="168"/>
    </row>
    <row r="633" spans="1:24" ht="16.5" x14ac:dyDescent="0.3">
      <c r="A633" s="168" t="s">
        <v>974</v>
      </c>
      <c r="B633" s="142">
        <v>631</v>
      </c>
      <c r="C633" s="168" t="s">
        <v>46</v>
      </c>
      <c r="D633" s="168" t="s">
        <v>30</v>
      </c>
      <c r="E633" s="142">
        <v>1.19</v>
      </c>
      <c r="F633" s="142">
        <v>0</v>
      </c>
      <c r="G633" s="143">
        <v>13928700</v>
      </c>
      <c r="H633" s="143">
        <v>16585</v>
      </c>
      <c r="I633" s="143">
        <v>1599</v>
      </c>
      <c r="J633" s="142">
        <v>60.23</v>
      </c>
      <c r="K633" s="168" t="s">
        <v>229</v>
      </c>
      <c r="M633" s="168"/>
      <c r="N633" s="142">
        <v>0.02</v>
      </c>
      <c r="O633" s="142">
        <v>4.17</v>
      </c>
      <c r="P633" s="142">
        <v>3.39</v>
      </c>
      <c r="Q633" s="142">
        <v>4.1900000000000004</v>
      </c>
      <c r="R633" s="168"/>
      <c r="S633" s="142">
        <v>58.46</v>
      </c>
      <c r="T633" s="168"/>
      <c r="U633" s="142">
        <v>996</v>
      </c>
      <c r="V633" s="142">
        <v>950</v>
      </c>
      <c r="W633" s="142">
        <v>-0.16</v>
      </c>
      <c r="X633" s="168"/>
    </row>
    <row r="634" spans="1:24" ht="16.5" x14ac:dyDescent="0.3">
      <c r="A634" s="168" t="s">
        <v>975</v>
      </c>
      <c r="B634" s="142">
        <v>632</v>
      </c>
      <c r="C634" s="168" t="s">
        <v>29</v>
      </c>
      <c r="D634" s="168" t="s">
        <v>30</v>
      </c>
      <c r="E634" s="142">
        <v>33.5</v>
      </c>
      <c r="F634" s="142">
        <v>0.75</v>
      </c>
      <c r="G634" s="143">
        <v>33300</v>
      </c>
      <c r="H634" s="143">
        <v>1117</v>
      </c>
      <c r="I634" s="143">
        <v>19588</v>
      </c>
      <c r="J634" s="142">
        <v>12.64</v>
      </c>
      <c r="K634" s="168" t="s">
        <v>3581</v>
      </c>
      <c r="M634" s="168" t="s">
        <v>166</v>
      </c>
      <c r="N634" s="142">
        <v>2.65</v>
      </c>
      <c r="O634" s="142">
        <v>15.73</v>
      </c>
      <c r="P634" s="142">
        <v>14.32</v>
      </c>
      <c r="Q634" s="142">
        <v>14.37</v>
      </c>
      <c r="R634" s="168" t="s">
        <v>3462</v>
      </c>
      <c r="S634" s="142">
        <v>7.56</v>
      </c>
      <c r="T634" s="168"/>
      <c r="U634" s="142">
        <v>373</v>
      </c>
      <c r="V634" s="142">
        <v>248</v>
      </c>
      <c r="W634" s="142">
        <v>-5.57</v>
      </c>
      <c r="X634" s="168"/>
    </row>
    <row r="635" spans="1:24" ht="16.5" x14ac:dyDescent="0.3">
      <c r="A635" s="168" t="s">
        <v>976</v>
      </c>
      <c r="B635" s="142">
        <v>633</v>
      </c>
      <c r="C635" s="168" t="s">
        <v>29</v>
      </c>
      <c r="D635" s="168" t="s">
        <v>30</v>
      </c>
      <c r="E635" s="142">
        <v>4.5</v>
      </c>
      <c r="F635" s="142">
        <v>0.45</v>
      </c>
      <c r="G635" s="143">
        <v>24100</v>
      </c>
      <c r="H635" s="143">
        <v>108</v>
      </c>
      <c r="I635" s="143">
        <v>475</v>
      </c>
      <c r="K635" s="168" t="s">
        <v>500</v>
      </c>
      <c r="M635" s="168"/>
      <c r="N635" s="142">
        <v>0</v>
      </c>
      <c r="O635" s="142">
        <v>1.9</v>
      </c>
      <c r="P635" s="142">
        <v>-0.75</v>
      </c>
      <c r="Q635" s="142">
        <v>0.39</v>
      </c>
      <c r="R635" s="168"/>
      <c r="S635" s="142">
        <v>68.52</v>
      </c>
      <c r="T635" s="168"/>
      <c r="X635" s="168"/>
    </row>
    <row r="636" spans="1:24" ht="16.5" x14ac:dyDescent="0.3">
      <c r="A636" s="168" t="s">
        <v>977</v>
      </c>
      <c r="B636" s="142">
        <v>634</v>
      </c>
      <c r="C636" s="168" t="s">
        <v>29</v>
      </c>
      <c r="D636" s="168" t="s">
        <v>30</v>
      </c>
      <c r="E636" s="142">
        <v>1.64</v>
      </c>
      <c r="F636" s="142">
        <v>-1.2</v>
      </c>
      <c r="G636" s="143">
        <v>682400</v>
      </c>
      <c r="H636" s="143">
        <v>1122</v>
      </c>
      <c r="I636" s="143">
        <v>1252</v>
      </c>
      <c r="K636" s="168" t="s">
        <v>643</v>
      </c>
      <c r="M636" s="168"/>
      <c r="N636" s="142">
        <v>0</v>
      </c>
      <c r="O636" s="142">
        <v>0.51</v>
      </c>
      <c r="P636" s="142">
        <v>-5.51</v>
      </c>
      <c r="Q636" s="142">
        <v>-0.96</v>
      </c>
      <c r="R636" s="168"/>
      <c r="S636" s="142">
        <v>62.99</v>
      </c>
      <c r="T636" s="168"/>
      <c r="X636" s="168"/>
    </row>
    <row r="637" spans="1:24" ht="16.5" x14ac:dyDescent="0.3">
      <c r="A637" s="168" t="s">
        <v>978</v>
      </c>
      <c r="B637" s="142">
        <v>635</v>
      </c>
      <c r="C637" s="168" t="s">
        <v>29</v>
      </c>
      <c r="D637" s="168" t="s">
        <v>30</v>
      </c>
      <c r="E637" s="142">
        <v>28.25</v>
      </c>
      <c r="F637" s="142">
        <v>0</v>
      </c>
      <c r="G637" s="143">
        <v>0</v>
      </c>
      <c r="H637" s="143">
        <v>0</v>
      </c>
      <c r="I637" s="143">
        <v>297</v>
      </c>
      <c r="J637" s="142">
        <v>52.13</v>
      </c>
      <c r="K637" s="168" t="s">
        <v>607</v>
      </c>
      <c r="M637" s="168" t="s">
        <v>298</v>
      </c>
      <c r="N637" s="142">
        <v>0.54</v>
      </c>
      <c r="O637" s="142">
        <v>1.23</v>
      </c>
      <c r="P637" s="142">
        <v>1.07</v>
      </c>
      <c r="Q637" s="142">
        <v>1.72</v>
      </c>
      <c r="R637" s="168" t="s">
        <v>464</v>
      </c>
      <c r="S637" s="142">
        <v>25.99</v>
      </c>
      <c r="T637" s="168"/>
      <c r="U637" s="142">
        <v>1030</v>
      </c>
      <c r="V637" s="142">
        <v>1051</v>
      </c>
      <c r="W637" s="142">
        <v>12.61</v>
      </c>
      <c r="X637" s="168"/>
    </row>
    <row r="638" spans="1:24" ht="16.5" x14ac:dyDescent="0.3">
      <c r="A638" s="168" t="s">
        <v>979</v>
      </c>
      <c r="B638" s="142">
        <v>636</v>
      </c>
      <c r="C638" s="168" t="s">
        <v>29</v>
      </c>
      <c r="D638" s="168" t="s">
        <v>30</v>
      </c>
      <c r="E638" s="142">
        <v>4.58</v>
      </c>
      <c r="F638" s="142">
        <v>-2.5499999999999998</v>
      </c>
      <c r="G638" s="143">
        <v>3948700</v>
      </c>
      <c r="H638" s="143">
        <v>18262</v>
      </c>
      <c r="I638" s="143">
        <v>2918</v>
      </c>
      <c r="J638" s="142">
        <v>14.07</v>
      </c>
      <c r="K638" s="168" t="s">
        <v>794</v>
      </c>
      <c r="M638" s="168" t="s">
        <v>70</v>
      </c>
      <c r="N638" s="142">
        <v>0.33</v>
      </c>
      <c r="O638" s="142">
        <v>13.07</v>
      </c>
      <c r="P638" s="142">
        <v>25.4</v>
      </c>
      <c r="Q638" s="142">
        <v>8.57</v>
      </c>
      <c r="R638" s="168"/>
      <c r="S638" s="142">
        <v>36.39</v>
      </c>
      <c r="T638" s="168"/>
      <c r="U638" s="142">
        <v>264</v>
      </c>
      <c r="V638" s="142">
        <v>315</v>
      </c>
      <c r="W638" s="142">
        <v>1.76</v>
      </c>
      <c r="X638" s="168"/>
    </row>
    <row r="639" spans="1:24" ht="16.5" x14ac:dyDescent="0.3">
      <c r="A639" s="168" t="s">
        <v>980</v>
      </c>
      <c r="B639" s="142">
        <v>637</v>
      </c>
      <c r="C639" s="168" t="s">
        <v>29</v>
      </c>
      <c r="D639" s="168" t="s">
        <v>30</v>
      </c>
      <c r="E639" s="142">
        <v>2.96</v>
      </c>
      <c r="F639" s="142">
        <v>-0.67</v>
      </c>
      <c r="G639" s="143">
        <v>4840200</v>
      </c>
      <c r="H639" s="143">
        <v>14295</v>
      </c>
      <c r="I639" s="143">
        <v>2013</v>
      </c>
      <c r="J639" s="142">
        <v>21.18</v>
      </c>
      <c r="K639" s="168" t="s">
        <v>452</v>
      </c>
      <c r="M639" s="168" t="s">
        <v>70</v>
      </c>
      <c r="N639" s="142">
        <v>0.14000000000000001</v>
      </c>
      <c r="O639" s="142">
        <v>6.06</v>
      </c>
      <c r="P639" s="142">
        <v>10.31</v>
      </c>
      <c r="Q639" s="142">
        <v>6.02</v>
      </c>
      <c r="R639" s="168" t="s">
        <v>3596</v>
      </c>
      <c r="S639" s="142">
        <v>54.01</v>
      </c>
      <c r="T639" s="168"/>
      <c r="U639" s="142">
        <v>591</v>
      </c>
      <c r="V639" s="142">
        <v>638</v>
      </c>
      <c r="W639" s="142">
        <v>11.15</v>
      </c>
      <c r="X639" s="168"/>
    </row>
    <row r="640" spans="1:24" ht="16.5" x14ac:dyDescent="0.3">
      <c r="A640" s="168" t="s">
        <v>981</v>
      </c>
      <c r="B640" s="142">
        <v>638</v>
      </c>
      <c r="C640" s="168" t="s">
        <v>29</v>
      </c>
      <c r="D640" s="168" t="s">
        <v>30</v>
      </c>
      <c r="E640" s="142">
        <v>5.05</v>
      </c>
      <c r="F640" s="142">
        <v>1</v>
      </c>
      <c r="G640" s="143">
        <v>7930400</v>
      </c>
      <c r="H640" s="143">
        <v>40237</v>
      </c>
      <c r="I640" s="143">
        <v>28502</v>
      </c>
      <c r="J640" s="142">
        <v>33.619999999999997</v>
      </c>
      <c r="K640" s="168" t="s">
        <v>603</v>
      </c>
      <c r="M640" s="168" t="s">
        <v>70</v>
      </c>
      <c r="N640" s="142">
        <v>0.15</v>
      </c>
      <c r="O640" s="142">
        <v>6.35</v>
      </c>
      <c r="P640" s="142">
        <v>7.79</v>
      </c>
      <c r="Q640" s="142">
        <v>1.63</v>
      </c>
      <c r="R640" s="168" t="s">
        <v>292</v>
      </c>
      <c r="S640" s="142">
        <v>15.16</v>
      </c>
      <c r="T640" s="168"/>
      <c r="U640" s="142">
        <v>785</v>
      </c>
      <c r="V640" s="142">
        <v>744</v>
      </c>
      <c r="W640" s="142">
        <v>-1.1100000000000001</v>
      </c>
      <c r="X640" s="168"/>
    </row>
    <row r="641" spans="1:24" ht="16.5" x14ac:dyDescent="0.3">
      <c r="A641" s="168" t="s">
        <v>983</v>
      </c>
      <c r="B641" s="142">
        <v>639</v>
      </c>
      <c r="C641" s="168" t="s">
        <v>46</v>
      </c>
      <c r="D641" s="168" t="s">
        <v>984</v>
      </c>
      <c r="E641" s="142">
        <v>0.26</v>
      </c>
      <c r="F641" s="142">
        <v>0</v>
      </c>
      <c r="G641" s="143">
        <v>25152300</v>
      </c>
      <c r="H641" s="143">
        <v>6303</v>
      </c>
      <c r="I641" s="143">
        <v>4375</v>
      </c>
      <c r="J641" s="142">
        <v>59.37</v>
      </c>
      <c r="K641" s="168" t="s">
        <v>1029</v>
      </c>
      <c r="L641" s="142">
        <v>0.18</v>
      </c>
      <c r="M641" s="168"/>
      <c r="N641" s="142">
        <v>0</v>
      </c>
      <c r="O641" s="142">
        <v>3.74</v>
      </c>
      <c r="P641" s="142">
        <v>5.54</v>
      </c>
      <c r="Q641" s="142">
        <v>-126.17</v>
      </c>
      <c r="R641" s="168"/>
      <c r="S641" s="142">
        <v>11.81</v>
      </c>
      <c r="T641" s="168"/>
      <c r="U641" s="142">
        <v>929</v>
      </c>
      <c r="V641" s="142">
        <v>961</v>
      </c>
      <c r="W641" s="142">
        <v>-0.39</v>
      </c>
      <c r="X641" s="168"/>
    </row>
    <row r="642" spans="1:24" ht="16.5" x14ac:dyDescent="0.3">
      <c r="A642" s="168" t="s">
        <v>3430</v>
      </c>
      <c r="B642" s="142">
        <v>640</v>
      </c>
      <c r="C642" s="168" t="s">
        <v>35</v>
      </c>
      <c r="D642" s="168" t="s">
        <v>30</v>
      </c>
      <c r="E642" s="142">
        <v>13.5</v>
      </c>
      <c r="F642" s="142">
        <v>-0.74</v>
      </c>
      <c r="G642" s="143">
        <v>748900</v>
      </c>
      <c r="H642" s="143">
        <v>10113</v>
      </c>
      <c r="I642" s="143">
        <v>0</v>
      </c>
      <c r="K642" s="168" t="s">
        <v>136</v>
      </c>
      <c r="M642" s="168" t="s">
        <v>136</v>
      </c>
      <c r="N642" s="142">
        <v>0</v>
      </c>
      <c r="O642" s="142">
        <v>9.81</v>
      </c>
      <c r="P642" s="142">
        <v>27.48</v>
      </c>
      <c r="Q642" s="144">
        <v>4.63</v>
      </c>
      <c r="R642" s="168" t="s">
        <v>136</v>
      </c>
      <c r="S642" s="142">
        <v>31.22</v>
      </c>
      <c r="T642" s="168"/>
      <c r="X642" s="168"/>
    </row>
    <row r="643" spans="1:24" ht="16.5" x14ac:dyDescent="0.3">
      <c r="A643" s="168" t="s">
        <v>985</v>
      </c>
      <c r="B643" s="142">
        <v>641</v>
      </c>
      <c r="C643" s="168" t="s">
        <v>29</v>
      </c>
      <c r="D643" s="168" t="s">
        <v>30</v>
      </c>
      <c r="E643" s="142">
        <v>213</v>
      </c>
      <c r="F643" s="142">
        <v>0.47</v>
      </c>
      <c r="G643" s="143">
        <v>8700</v>
      </c>
      <c r="H643" s="143">
        <v>1844</v>
      </c>
      <c r="I643" s="143">
        <v>70227</v>
      </c>
      <c r="J643" s="142">
        <v>19.18</v>
      </c>
      <c r="K643" s="168" t="s">
        <v>3387</v>
      </c>
      <c r="M643" s="168" t="s">
        <v>442</v>
      </c>
      <c r="N643" s="142">
        <v>11.11</v>
      </c>
      <c r="O643" s="142">
        <v>13.49</v>
      </c>
      <c r="P643" s="142">
        <v>14.01</v>
      </c>
      <c r="Q643" s="142">
        <v>19.350000000000001</v>
      </c>
      <c r="R643" s="168" t="s">
        <v>444</v>
      </c>
      <c r="S643" s="142">
        <v>24.52</v>
      </c>
      <c r="T643" s="168"/>
      <c r="U643" s="142">
        <v>490</v>
      </c>
      <c r="V643" s="142">
        <v>389</v>
      </c>
      <c r="W643" s="142">
        <v>1.0900000000000001</v>
      </c>
      <c r="X643" s="168"/>
    </row>
    <row r="644" spans="1:24" ht="16.5" x14ac:dyDescent="0.3">
      <c r="A644" s="168" t="s">
        <v>986</v>
      </c>
      <c r="B644" s="142">
        <v>642</v>
      </c>
      <c r="C644" s="168" t="s">
        <v>46</v>
      </c>
      <c r="D644" s="168" t="s">
        <v>30</v>
      </c>
      <c r="E644" s="142">
        <v>25</v>
      </c>
      <c r="F644" s="142">
        <v>0</v>
      </c>
      <c r="G644" s="143">
        <v>400</v>
      </c>
      <c r="H644" s="143">
        <v>10</v>
      </c>
      <c r="I644" s="143">
        <v>18802</v>
      </c>
      <c r="K644" s="168" t="s">
        <v>1029</v>
      </c>
      <c r="M644" s="168"/>
      <c r="N644" s="142">
        <v>0</v>
      </c>
      <c r="O644" s="142">
        <v>-0.4</v>
      </c>
      <c r="P644" s="142">
        <v>-1</v>
      </c>
      <c r="Q644" s="142">
        <v>-0.82</v>
      </c>
      <c r="R644" s="168" t="s">
        <v>65</v>
      </c>
      <c r="S644" s="142">
        <v>19.16</v>
      </c>
      <c r="T644" s="168"/>
      <c r="X644" s="168"/>
    </row>
    <row r="645" spans="1:24" ht="16.5" x14ac:dyDescent="0.3">
      <c r="A645" s="168" t="s">
        <v>987</v>
      </c>
      <c r="B645" s="142">
        <v>643</v>
      </c>
      <c r="C645" s="168" t="s">
        <v>29</v>
      </c>
      <c r="D645" s="168" t="s">
        <v>30</v>
      </c>
      <c r="E645" s="142">
        <v>0.46</v>
      </c>
      <c r="F645" s="142">
        <v>6.98</v>
      </c>
      <c r="G645" s="143">
        <v>243898500</v>
      </c>
      <c r="H645" s="143">
        <v>109915</v>
      </c>
      <c r="I645" s="143">
        <v>2171</v>
      </c>
      <c r="J645" s="142">
        <v>31.53</v>
      </c>
      <c r="K645" s="168" t="s">
        <v>397</v>
      </c>
      <c r="M645" s="168"/>
      <c r="N645" s="142">
        <v>0.01</v>
      </c>
      <c r="O645" s="142">
        <v>3.37</v>
      </c>
      <c r="P645" s="142">
        <v>3.34</v>
      </c>
      <c r="Q645" s="142">
        <v>4.45</v>
      </c>
      <c r="R645" s="168"/>
      <c r="S645" s="142">
        <v>60.53</v>
      </c>
      <c r="T645" s="168"/>
      <c r="U645" s="142">
        <v>898</v>
      </c>
      <c r="V645" s="142">
        <v>874</v>
      </c>
      <c r="W645" s="142">
        <v>-0.01</v>
      </c>
      <c r="X645" s="168"/>
    </row>
    <row r="646" spans="1:24" ht="16.5" x14ac:dyDescent="0.3">
      <c r="A646" s="168" t="s">
        <v>988</v>
      </c>
      <c r="B646" s="142">
        <v>644</v>
      </c>
      <c r="C646" s="168" t="s">
        <v>29</v>
      </c>
      <c r="D646" s="168" t="s">
        <v>30</v>
      </c>
      <c r="E646" s="142">
        <v>2.9</v>
      </c>
      <c r="F646" s="142">
        <v>-1.36</v>
      </c>
      <c r="G646" s="143">
        <v>7669400</v>
      </c>
      <c r="H646" s="143">
        <v>22198</v>
      </c>
      <c r="I646" s="143">
        <v>2799</v>
      </c>
      <c r="J646" s="142">
        <v>46.6</v>
      </c>
      <c r="K646" s="168" t="s">
        <v>3551</v>
      </c>
      <c r="M646" s="168"/>
      <c r="N646" s="142">
        <v>0.06</v>
      </c>
      <c r="O646" s="142">
        <v>4.97</v>
      </c>
      <c r="P646" s="142">
        <v>4.9400000000000004</v>
      </c>
      <c r="Q646" s="142">
        <v>63.96</v>
      </c>
      <c r="R646" s="168"/>
      <c r="S646" s="142">
        <v>49.87</v>
      </c>
      <c r="T646" s="168"/>
      <c r="U646" s="142">
        <v>931</v>
      </c>
      <c r="V646" s="142">
        <v>883</v>
      </c>
      <c r="W646" s="142">
        <v>-0.37</v>
      </c>
      <c r="X646" s="168"/>
    </row>
    <row r="647" spans="1:24" ht="16.5" x14ac:dyDescent="0.3">
      <c r="A647" s="168" t="s">
        <v>989</v>
      </c>
      <c r="B647" s="142">
        <v>645</v>
      </c>
      <c r="C647" s="168" t="s">
        <v>29</v>
      </c>
      <c r="D647" s="168" t="s">
        <v>152</v>
      </c>
      <c r="E647" s="142">
        <v>3.32</v>
      </c>
      <c r="F647" s="142">
        <v>0</v>
      </c>
      <c r="G647" s="143">
        <v>0</v>
      </c>
      <c r="H647" s="143">
        <v>0</v>
      </c>
      <c r="I647" s="143">
        <v>7247</v>
      </c>
      <c r="K647" s="168"/>
      <c r="L647" s="142">
        <v>-2.62</v>
      </c>
      <c r="M647" s="168"/>
      <c r="N647" s="142">
        <v>0</v>
      </c>
      <c r="O647" s="142">
        <v>-13.57</v>
      </c>
      <c r="Q647" s="142">
        <v>65.06</v>
      </c>
      <c r="R647" s="168"/>
      <c r="S647" s="142">
        <v>52.14</v>
      </c>
      <c r="T647" s="168"/>
      <c r="X647" s="168"/>
    </row>
    <row r="648" spans="1:24" ht="16.5" x14ac:dyDescent="0.3">
      <c r="A648" s="168" t="s">
        <v>990</v>
      </c>
      <c r="B648" s="142">
        <v>646</v>
      </c>
      <c r="C648" s="168" t="s">
        <v>29</v>
      </c>
      <c r="D648" s="168" t="s">
        <v>30</v>
      </c>
      <c r="E648" s="142">
        <v>1.36</v>
      </c>
      <c r="F648" s="142">
        <v>0</v>
      </c>
      <c r="G648" s="143">
        <v>647900</v>
      </c>
      <c r="H648" s="143">
        <v>873</v>
      </c>
      <c r="I648" s="143">
        <v>344</v>
      </c>
      <c r="K648" s="168" t="s">
        <v>281</v>
      </c>
      <c r="M648" s="168"/>
      <c r="N648" s="142">
        <v>0</v>
      </c>
      <c r="O648" s="142">
        <v>-0.88</v>
      </c>
      <c r="P648" s="142">
        <v>-3.44</v>
      </c>
      <c r="Q648" s="142">
        <v>-4.62</v>
      </c>
      <c r="R648" s="168"/>
      <c r="S648" s="142">
        <v>31.03</v>
      </c>
      <c r="T648" s="168"/>
      <c r="X648" s="168"/>
    </row>
    <row r="649" spans="1:24" ht="16.5" x14ac:dyDescent="0.3">
      <c r="A649" s="168" t="s">
        <v>991</v>
      </c>
      <c r="B649" s="142">
        <v>647</v>
      </c>
      <c r="C649" s="168" t="s">
        <v>29</v>
      </c>
      <c r="D649" s="168" t="s">
        <v>30</v>
      </c>
      <c r="E649" s="142">
        <v>4.34</v>
      </c>
      <c r="F649" s="142">
        <v>-1.36</v>
      </c>
      <c r="G649" s="143">
        <v>53240600</v>
      </c>
      <c r="H649" s="143">
        <v>232845</v>
      </c>
      <c r="I649" s="143">
        <v>24578</v>
      </c>
      <c r="J649" s="142">
        <v>14.16</v>
      </c>
      <c r="K649" s="168" t="s">
        <v>3444</v>
      </c>
      <c r="M649" s="168" t="s">
        <v>197</v>
      </c>
      <c r="N649" s="142">
        <v>0.31</v>
      </c>
      <c r="O649" s="142">
        <v>6.33</v>
      </c>
      <c r="P649" s="142">
        <v>17.739999999999998</v>
      </c>
      <c r="Q649" s="142">
        <v>39.659999999999997</v>
      </c>
      <c r="R649" s="168" t="s">
        <v>819</v>
      </c>
      <c r="S649" s="142">
        <v>30.84</v>
      </c>
      <c r="T649" s="168"/>
      <c r="U649" s="142">
        <v>334</v>
      </c>
      <c r="V649" s="142">
        <v>522</v>
      </c>
      <c r="W649" s="142">
        <v>0.51</v>
      </c>
      <c r="X649" s="168"/>
    </row>
    <row r="650" spans="1:24" ht="16.5" x14ac:dyDescent="0.3">
      <c r="A650" s="168" t="s">
        <v>992</v>
      </c>
      <c r="B650" s="142">
        <v>648</v>
      </c>
      <c r="C650" s="168" t="s">
        <v>29</v>
      </c>
      <c r="D650" s="168" t="s">
        <v>30</v>
      </c>
      <c r="E650" s="142">
        <v>10.3</v>
      </c>
      <c r="F650" s="142">
        <v>0</v>
      </c>
      <c r="G650" s="143">
        <v>3030000</v>
      </c>
      <c r="H650" s="143">
        <v>31241</v>
      </c>
      <c r="I650" s="143">
        <v>11290</v>
      </c>
      <c r="K650" s="168" t="s">
        <v>219</v>
      </c>
      <c r="M650" s="168" t="s">
        <v>32</v>
      </c>
      <c r="N650" s="142">
        <v>0</v>
      </c>
      <c r="O650" s="142">
        <v>1.1100000000000001</v>
      </c>
      <c r="P650" s="142">
        <v>-0.37</v>
      </c>
      <c r="Q650" s="142">
        <v>8.07</v>
      </c>
      <c r="R650" s="168" t="s">
        <v>928</v>
      </c>
      <c r="S650" s="142">
        <v>58.86</v>
      </c>
      <c r="T650" s="168"/>
      <c r="X650" s="168"/>
    </row>
    <row r="651" spans="1:24" ht="16.5" x14ac:dyDescent="0.3">
      <c r="A651" s="168" t="s">
        <v>994</v>
      </c>
      <c r="B651" s="142">
        <v>649</v>
      </c>
      <c r="C651" s="168" t="s">
        <v>29</v>
      </c>
      <c r="D651" s="168" t="s">
        <v>30</v>
      </c>
      <c r="E651" s="142">
        <v>2.5</v>
      </c>
      <c r="F651" s="142">
        <v>-0.79</v>
      </c>
      <c r="G651" s="143">
        <v>1218200</v>
      </c>
      <c r="H651" s="143">
        <v>3058</v>
      </c>
      <c r="I651" s="143">
        <v>2755</v>
      </c>
      <c r="J651" s="142">
        <v>3.1</v>
      </c>
      <c r="K651" s="168" t="s">
        <v>523</v>
      </c>
      <c r="M651" s="168" t="s">
        <v>32</v>
      </c>
      <c r="N651" s="142">
        <v>0.81</v>
      </c>
      <c r="O651" s="142">
        <v>20.77</v>
      </c>
      <c r="P651" s="142">
        <v>46.34</v>
      </c>
      <c r="Q651" s="142">
        <v>7.71</v>
      </c>
      <c r="R651" s="168" t="s">
        <v>55</v>
      </c>
      <c r="S651" s="142">
        <v>28.99</v>
      </c>
      <c r="T651" s="168"/>
      <c r="U651" s="142">
        <v>25</v>
      </c>
      <c r="V651" s="142">
        <v>59</v>
      </c>
      <c r="W651" s="142">
        <v>-0.02</v>
      </c>
      <c r="X651" s="168"/>
    </row>
    <row r="652" spans="1:24" ht="16.5" x14ac:dyDescent="0.3">
      <c r="A652" s="168" t="s">
        <v>995</v>
      </c>
      <c r="B652" s="142">
        <v>650</v>
      </c>
      <c r="C652" s="168" t="s">
        <v>29</v>
      </c>
      <c r="D652" s="168" t="s">
        <v>30</v>
      </c>
      <c r="E652" s="142">
        <v>40</v>
      </c>
      <c r="F652" s="142">
        <v>0.63</v>
      </c>
      <c r="G652" s="143">
        <v>1030000</v>
      </c>
      <c r="H652" s="143">
        <v>41034</v>
      </c>
      <c r="I652" s="143">
        <v>33963</v>
      </c>
      <c r="J652" s="142">
        <v>46.25</v>
      </c>
      <c r="K652" s="168" t="s">
        <v>966</v>
      </c>
      <c r="M652" s="168" t="s">
        <v>141</v>
      </c>
      <c r="N652" s="142">
        <v>0.86</v>
      </c>
      <c r="O652" s="142">
        <v>5.25</v>
      </c>
      <c r="P652" s="142">
        <v>9</v>
      </c>
      <c r="Q652" s="142">
        <v>9.2100000000000009</v>
      </c>
      <c r="R652" s="168" t="s">
        <v>318</v>
      </c>
      <c r="S652" s="142">
        <v>49.07</v>
      </c>
      <c r="T652" s="168"/>
      <c r="U652" s="142">
        <v>805</v>
      </c>
      <c r="V652" s="142">
        <v>859</v>
      </c>
      <c r="W652" s="142">
        <v>-21.92</v>
      </c>
      <c r="X652" s="168"/>
    </row>
    <row r="653" spans="1:24" ht="16.5" x14ac:dyDescent="0.3">
      <c r="A653" s="168" t="s">
        <v>996</v>
      </c>
      <c r="B653" s="142">
        <v>651</v>
      </c>
      <c r="C653" s="168" t="s">
        <v>46</v>
      </c>
      <c r="D653" s="168" t="s">
        <v>30</v>
      </c>
      <c r="E653" s="142">
        <v>32</v>
      </c>
      <c r="F653" s="142">
        <v>0</v>
      </c>
      <c r="G653" s="143">
        <v>2100</v>
      </c>
      <c r="H653" s="143">
        <v>67</v>
      </c>
      <c r="I653" s="143">
        <v>2880</v>
      </c>
      <c r="J653" s="142">
        <v>8.2100000000000009</v>
      </c>
      <c r="K653" s="168" t="s">
        <v>428</v>
      </c>
      <c r="L653" s="142">
        <v>0.25</v>
      </c>
      <c r="M653" s="168" t="s">
        <v>350</v>
      </c>
      <c r="N653" s="142">
        <v>3.9</v>
      </c>
      <c r="O653" s="142">
        <v>16.23</v>
      </c>
      <c r="P653" s="142">
        <v>17.149999999999999</v>
      </c>
      <c r="Q653" s="142">
        <v>9.15</v>
      </c>
      <c r="R653" s="168" t="s">
        <v>3373</v>
      </c>
      <c r="S653" s="142">
        <v>30.85</v>
      </c>
      <c r="T653" s="168"/>
      <c r="U653" s="142">
        <v>219</v>
      </c>
      <c r="V653" s="142">
        <v>144</v>
      </c>
      <c r="W653" s="142">
        <v>0.82</v>
      </c>
      <c r="X653" s="168"/>
    </row>
    <row r="654" spans="1:24" ht="16.5" x14ac:dyDescent="0.3">
      <c r="A654" s="168" t="s">
        <v>997</v>
      </c>
      <c r="B654" s="142">
        <v>652</v>
      </c>
      <c r="C654" s="168" t="s">
        <v>29</v>
      </c>
      <c r="D654" s="168" t="s">
        <v>47</v>
      </c>
      <c r="E654" s="142">
        <v>0.46</v>
      </c>
      <c r="F654" s="142">
        <v>0</v>
      </c>
      <c r="G654" s="143">
        <v>0</v>
      </c>
      <c r="H654" s="143">
        <v>0</v>
      </c>
      <c r="I654" s="143">
        <v>348</v>
      </c>
      <c r="K654" s="168"/>
      <c r="L654" s="142">
        <v>0.18</v>
      </c>
      <c r="M654" s="168"/>
      <c r="N654" s="142">
        <v>0</v>
      </c>
      <c r="O654" s="142">
        <v>13.12</v>
      </c>
      <c r="P654" s="142">
        <v>12.36</v>
      </c>
      <c r="Q654" s="142">
        <v>177.76</v>
      </c>
      <c r="R654" s="168"/>
      <c r="S654" s="142">
        <v>53.48</v>
      </c>
      <c r="T654" s="168"/>
      <c r="X654" s="168"/>
    </row>
    <row r="655" spans="1:24" ht="16.5" x14ac:dyDescent="0.3">
      <c r="A655" s="168" t="s">
        <v>998</v>
      </c>
      <c r="B655" s="142">
        <v>653</v>
      </c>
      <c r="C655" s="168" t="s">
        <v>46</v>
      </c>
      <c r="D655" s="168" t="s">
        <v>30</v>
      </c>
      <c r="E655" s="142">
        <v>1.36</v>
      </c>
      <c r="F655" s="142">
        <v>0</v>
      </c>
      <c r="G655" s="143">
        <v>2679700</v>
      </c>
      <c r="H655" s="143">
        <v>3674</v>
      </c>
      <c r="I655" s="143">
        <v>462</v>
      </c>
      <c r="K655" s="168" t="s">
        <v>122</v>
      </c>
      <c r="M655" s="168"/>
      <c r="N655" s="142">
        <v>0</v>
      </c>
      <c r="O655" s="142">
        <v>-0.28000000000000003</v>
      </c>
      <c r="P655" s="142">
        <v>-1.57</v>
      </c>
      <c r="Q655" s="142">
        <v>-3.1</v>
      </c>
      <c r="R655" s="168"/>
      <c r="S655" s="142">
        <v>37.01</v>
      </c>
      <c r="T655" s="168"/>
      <c r="X655" s="168"/>
    </row>
    <row r="656" spans="1:24" ht="16.5" x14ac:dyDescent="0.3">
      <c r="A656" s="168" t="s">
        <v>999</v>
      </c>
      <c r="B656" s="142">
        <v>654</v>
      </c>
      <c r="C656" s="168" t="s">
        <v>29</v>
      </c>
      <c r="D656" s="168" t="s">
        <v>30</v>
      </c>
      <c r="E656" s="142">
        <v>1.29</v>
      </c>
      <c r="F656" s="142">
        <v>5.74</v>
      </c>
      <c r="G656" s="143">
        <v>31016700</v>
      </c>
      <c r="H656" s="143">
        <v>39680</v>
      </c>
      <c r="I656" s="143">
        <v>5437</v>
      </c>
      <c r="K656" s="168" t="s">
        <v>227</v>
      </c>
      <c r="M656" s="168" t="s">
        <v>66</v>
      </c>
      <c r="N656" s="142">
        <v>0</v>
      </c>
      <c r="O656" s="142">
        <v>-2.73</v>
      </c>
      <c r="P656" s="142">
        <v>-4.45</v>
      </c>
      <c r="Q656" s="142">
        <v>-6.14</v>
      </c>
      <c r="R656" s="168" t="s">
        <v>288</v>
      </c>
      <c r="S656" s="142">
        <v>50.56</v>
      </c>
      <c r="T656" s="168"/>
      <c r="X656" s="168"/>
    </row>
    <row r="657" spans="1:24" ht="16.5" x14ac:dyDescent="0.3">
      <c r="A657" s="168" t="s">
        <v>1001</v>
      </c>
      <c r="B657" s="142">
        <v>655</v>
      </c>
      <c r="C657" s="168" t="s">
        <v>29</v>
      </c>
      <c r="D657" s="168" t="s">
        <v>30</v>
      </c>
      <c r="E657" s="142">
        <v>4.9400000000000004</v>
      </c>
      <c r="F657" s="142">
        <v>9.7799999999999994</v>
      </c>
      <c r="G657" s="143">
        <v>27534700</v>
      </c>
      <c r="H657" s="143">
        <v>132157</v>
      </c>
      <c r="I657" s="143">
        <v>2964</v>
      </c>
      <c r="J657" s="142">
        <v>22</v>
      </c>
      <c r="K657" s="168" t="s">
        <v>361</v>
      </c>
      <c r="M657" s="168"/>
      <c r="N657" s="142">
        <v>0.22</v>
      </c>
      <c r="O657" s="142">
        <v>6.1</v>
      </c>
      <c r="P657" s="142">
        <v>9.7899999999999991</v>
      </c>
      <c r="Q657" s="142">
        <v>4.1500000000000004</v>
      </c>
      <c r="R657" s="168" t="s">
        <v>3365</v>
      </c>
      <c r="S657" s="142">
        <v>88.41</v>
      </c>
      <c r="T657" s="168"/>
      <c r="U657" s="142">
        <v>618</v>
      </c>
      <c r="V657" s="142">
        <v>644</v>
      </c>
      <c r="W657" s="142">
        <v>-1.3</v>
      </c>
      <c r="X657" s="168"/>
    </row>
    <row r="658" spans="1:24" ht="16.5" x14ac:dyDescent="0.3">
      <c r="A658" s="168" t="s">
        <v>1002</v>
      </c>
      <c r="B658" s="142">
        <v>656</v>
      </c>
      <c r="C658" s="168" t="s">
        <v>46</v>
      </c>
      <c r="D658" s="168" t="s">
        <v>30</v>
      </c>
      <c r="E658" s="142">
        <v>36</v>
      </c>
      <c r="F658" s="142">
        <v>-0.69</v>
      </c>
      <c r="G658" s="143">
        <v>6460500</v>
      </c>
      <c r="H658" s="143">
        <v>233507</v>
      </c>
      <c r="I658" s="143">
        <v>83483</v>
      </c>
      <c r="J658" s="142">
        <v>27.86</v>
      </c>
      <c r="K658" s="168" t="s">
        <v>819</v>
      </c>
      <c r="M658" s="168"/>
      <c r="N658" s="142">
        <v>1.29</v>
      </c>
      <c r="O658" s="142">
        <v>8.65</v>
      </c>
      <c r="P658" s="142">
        <v>18.3</v>
      </c>
      <c r="Q658" s="142">
        <v>27.21</v>
      </c>
      <c r="R658" s="168"/>
      <c r="S658" s="142">
        <v>44.53</v>
      </c>
      <c r="T658" s="168"/>
      <c r="U658" s="143">
        <v>505</v>
      </c>
      <c r="V658" s="143">
        <v>608</v>
      </c>
      <c r="X658" s="168"/>
    </row>
    <row r="659" spans="1:24" ht="16.5" x14ac:dyDescent="0.3">
      <c r="A659" s="168" t="s">
        <v>1003</v>
      </c>
      <c r="B659" s="142">
        <v>657</v>
      </c>
      <c r="C659" s="168" t="s">
        <v>46</v>
      </c>
      <c r="D659" s="168" t="s">
        <v>30</v>
      </c>
      <c r="E659" s="142">
        <v>2.2200000000000002</v>
      </c>
      <c r="F659" s="142">
        <v>-2.63</v>
      </c>
      <c r="G659" s="143">
        <v>92600</v>
      </c>
      <c r="H659" s="143">
        <v>208</v>
      </c>
      <c r="I659" s="143">
        <v>1021</v>
      </c>
      <c r="J659" s="142">
        <v>46.33</v>
      </c>
      <c r="K659" s="168" t="s">
        <v>115</v>
      </c>
      <c r="M659" s="168" t="s">
        <v>590</v>
      </c>
      <c r="N659" s="142">
        <v>0.05</v>
      </c>
      <c r="O659" s="142">
        <v>3.76</v>
      </c>
      <c r="P659" s="142">
        <v>3.66</v>
      </c>
      <c r="Q659" s="142">
        <v>4.3</v>
      </c>
      <c r="R659" s="168" t="s">
        <v>3408</v>
      </c>
      <c r="S659" s="142">
        <v>27.6</v>
      </c>
      <c r="T659" s="168"/>
      <c r="U659" s="142">
        <v>959</v>
      </c>
      <c r="V659" s="142">
        <v>935</v>
      </c>
      <c r="W659" s="142">
        <v>-4.2</v>
      </c>
      <c r="X659" s="168"/>
    </row>
    <row r="660" spans="1:24" ht="16.5" x14ac:dyDescent="0.3">
      <c r="A660" s="168" t="s">
        <v>1004</v>
      </c>
      <c r="B660" s="142">
        <v>658</v>
      </c>
      <c r="C660" s="168" t="s">
        <v>29</v>
      </c>
      <c r="D660" s="168" t="s">
        <v>30</v>
      </c>
      <c r="E660" s="142">
        <v>9.15</v>
      </c>
      <c r="F660" s="142">
        <v>0.55000000000000004</v>
      </c>
      <c r="G660" s="143">
        <v>501700</v>
      </c>
      <c r="H660" s="143">
        <v>4595</v>
      </c>
      <c r="I660" s="143">
        <v>4416</v>
      </c>
      <c r="J660" s="142">
        <v>10.25</v>
      </c>
      <c r="K660" s="168" t="s">
        <v>222</v>
      </c>
      <c r="M660" s="168" t="s">
        <v>140</v>
      </c>
      <c r="N660" s="142">
        <v>0.89</v>
      </c>
      <c r="O660" s="142">
        <v>7.03</v>
      </c>
      <c r="P660" s="142">
        <v>10.09</v>
      </c>
      <c r="Q660" s="142">
        <v>16.64</v>
      </c>
      <c r="R660" s="168" t="s">
        <v>3582</v>
      </c>
      <c r="S660" s="142">
        <v>49.26</v>
      </c>
      <c r="T660" s="168"/>
      <c r="U660" s="142">
        <v>401</v>
      </c>
      <c r="V660" s="142">
        <v>404</v>
      </c>
      <c r="W660" s="142">
        <v>-0.04</v>
      </c>
      <c r="X660" s="168"/>
    </row>
    <row r="661" spans="1:24" ht="16.5" x14ac:dyDescent="0.3">
      <c r="A661" s="168" t="s">
        <v>3432</v>
      </c>
      <c r="B661" s="142">
        <v>659</v>
      </c>
      <c r="C661" s="168" t="s">
        <v>46</v>
      </c>
      <c r="D661" s="168" t="s">
        <v>30</v>
      </c>
      <c r="E661" s="142">
        <v>71.75</v>
      </c>
      <c r="F661" s="142">
        <v>2.87</v>
      </c>
      <c r="G661" s="143">
        <v>6263200</v>
      </c>
      <c r="H661" s="143">
        <v>441880</v>
      </c>
      <c r="I661" s="143">
        <v>42640</v>
      </c>
      <c r="J661" s="142">
        <v>19.87</v>
      </c>
      <c r="K661" s="168" t="s">
        <v>3517</v>
      </c>
      <c r="M661" s="168"/>
      <c r="N661" s="142">
        <v>3.61</v>
      </c>
      <c r="O661" s="142">
        <v>5.77</v>
      </c>
      <c r="P661" s="142">
        <v>23.34</v>
      </c>
      <c r="Q661" s="142">
        <v>15.91</v>
      </c>
      <c r="R661" s="168"/>
      <c r="S661" s="142">
        <v>54.08</v>
      </c>
      <c r="T661" s="168"/>
      <c r="U661" s="142">
        <v>369</v>
      </c>
      <c r="V661" s="142">
        <v>643</v>
      </c>
      <c r="X661" s="168"/>
    </row>
    <row r="662" spans="1:24" ht="16.5" x14ac:dyDescent="0.3">
      <c r="A662" s="168" t="s">
        <v>1005</v>
      </c>
      <c r="B662" s="142">
        <v>660</v>
      </c>
      <c r="C662" s="168" t="s">
        <v>29</v>
      </c>
      <c r="D662" s="168" t="s">
        <v>30</v>
      </c>
      <c r="E662" s="142">
        <v>97.25</v>
      </c>
      <c r="F662" s="142">
        <v>-1.02</v>
      </c>
      <c r="G662" s="143">
        <v>7967500</v>
      </c>
      <c r="H662" s="143">
        <v>779622</v>
      </c>
      <c r="I662" s="143">
        <v>77863</v>
      </c>
      <c r="J662" s="142">
        <v>11.75</v>
      </c>
      <c r="K662" s="168" t="s">
        <v>204</v>
      </c>
      <c r="M662" s="168" t="s">
        <v>1006</v>
      </c>
      <c r="N662" s="142">
        <v>8.2799999999999994</v>
      </c>
      <c r="O662" s="142">
        <v>4.17</v>
      </c>
      <c r="P662" s="142">
        <v>17.16</v>
      </c>
      <c r="Q662" s="142">
        <v>31.69</v>
      </c>
      <c r="R662" s="168" t="s">
        <v>549</v>
      </c>
      <c r="S662" s="142">
        <v>75.180000000000007</v>
      </c>
      <c r="T662" s="168"/>
      <c r="U662" s="142">
        <v>293</v>
      </c>
      <c r="V662" s="142">
        <v>588</v>
      </c>
      <c r="W662" s="142">
        <v>0.81</v>
      </c>
      <c r="X662" s="168"/>
    </row>
    <row r="663" spans="1:24" ht="16.5" x14ac:dyDescent="0.3">
      <c r="A663" s="168" t="s">
        <v>1007</v>
      </c>
      <c r="B663" s="142">
        <v>661</v>
      </c>
      <c r="C663" s="168" t="s">
        <v>29</v>
      </c>
      <c r="D663" s="168" t="s">
        <v>30</v>
      </c>
      <c r="E663" s="142">
        <v>2.2599999999999998</v>
      </c>
      <c r="F663" s="142">
        <v>-3.42</v>
      </c>
      <c r="G663" s="143">
        <v>994600</v>
      </c>
      <c r="H663" s="143">
        <v>2310</v>
      </c>
      <c r="I663" s="143">
        <v>1640</v>
      </c>
      <c r="K663" s="168" t="s">
        <v>80</v>
      </c>
      <c r="L663" s="142">
        <v>0.96</v>
      </c>
      <c r="M663" s="168"/>
      <c r="N663" s="142">
        <v>0</v>
      </c>
      <c r="O663" s="142">
        <v>-10.11</v>
      </c>
      <c r="P663" s="142">
        <v>-17.36</v>
      </c>
      <c r="Q663" s="142">
        <v>-755.93</v>
      </c>
      <c r="R663" s="168"/>
      <c r="S663" s="142">
        <v>33.19</v>
      </c>
      <c r="T663" s="168"/>
      <c r="X663" s="168"/>
    </row>
    <row r="664" spans="1:24" ht="16.5" x14ac:dyDescent="0.3">
      <c r="A664" s="168" t="s">
        <v>1008</v>
      </c>
      <c r="B664" s="142">
        <v>662</v>
      </c>
      <c r="C664" s="168" t="s">
        <v>29</v>
      </c>
      <c r="D664" s="168" t="s">
        <v>30</v>
      </c>
      <c r="E664" s="142">
        <v>9.5500000000000007</v>
      </c>
      <c r="F664" s="142">
        <v>-1.04</v>
      </c>
      <c r="G664" s="143">
        <v>213700</v>
      </c>
      <c r="H664" s="143">
        <v>2034</v>
      </c>
      <c r="I664" s="143">
        <v>4775</v>
      </c>
      <c r="J664" s="142">
        <v>10.34</v>
      </c>
      <c r="K664" s="168" t="s">
        <v>143</v>
      </c>
      <c r="M664" s="168" t="s">
        <v>160</v>
      </c>
      <c r="N664" s="142">
        <v>0.92</v>
      </c>
      <c r="O664" s="142">
        <v>9.23</v>
      </c>
      <c r="P664" s="142">
        <v>8.56</v>
      </c>
      <c r="Q664" s="142">
        <v>23</v>
      </c>
      <c r="R664" s="168" t="s">
        <v>843</v>
      </c>
      <c r="S664" s="142">
        <v>24.48</v>
      </c>
      <c r="T664" s="168"/>
      <c r="U664" s="142">
        <v>454</v>
      </c>
      <c r="V664" s="142">
        <v>328</v>
      </c>
      <c r="W664" s="142">
        <v>1.65</v>
      </c>
      <c r="X664" s="168"/>
    </row>
    <row r="665" spans="1:24" ht="16.5" x14ac:dyDescent="0.3">
      <c r="A665" s="168" t="s">
        <v>3597</v>
      </c>
      <c r="B665" s="142">
        <v>663</v>
      </c>
      <c r="C665" s="168" t="s">
        <v>35</v>
      </c>
      <c r="D665" s="168" t="s">
        <v>30</v>
      </c>
      <c r="E665" s="142">
        <v>28</v>
      </c>
      <c r="F665" s="142">
        <v>-5.08</v>
      </c>
      <c r="G665" s="143">
        <v>47136700</v>
      </c>
      <c r="H665" s="143">
        <v>1378619</v>
      </c>
      <c r="I665" s="143">
        <v>0</v>
      </c>
      <c r="K665" s="168" t="s">
        <v>136</v>
      </c>
      <c r="M665" s="168" t="s">
        <v>136</v>
      </c>
      <c r="N665" s="142">
        <v>0</v>
      </c>
      <c r="O665" s="142">
        <v>16.09</v>
      </c>
      <c r="P665" s="142">
        <v>35.979999999999997</v>
      </c>
      <c r="Q665" s="142">
        <v>10.41</v>
      </c>
      <c r="R665" s="168" t="s">
        <v>136</v>
      </c>
      <c r="S665" s="142">
        <v>31.72</v>
      </c>
      <c r="T665" s="168"/>
      <c r="X665" s="168"/>
    </row>
    <row r="666" spans="1:24" ht="16.5" x14ac:dyDescent="0.3">
      <c r="A666" s="168" t="s">
        <v>1009</v>
      </c>
      <c r="B666" s="142">
        <v>664</v>
      </c>
      <c r="C666" s="168" t="s">
        <v>29</v>
      </c>
      <c r="D666" s="168" t="s">
        <v>30</v>
      </c>
      <c r="E666" s="142">
        <v>7.15</v>
      </c>
      <c r="F666" s="142">
        <v>-1.38</v>
      </c>
      <c r="G666" s="143">
        <v>8749200</v>
      </c>
      <c r="H666" s="143">
        <v>63007</v>
      </c>
      <c r="I666" s="143">
        <v>9867</v>
      </c>
      <c r="J666" s="142">
        <v>128.43</v>
      </c>
      <c r="K666" s="168" t="s">
        <v>3494</v>
      </c>
      <c r="M666" s="168" t="s">
        <v>70</v>
      </c>
      <c r="N666" s="142">
        <v>0.06</v>
      </c>
      <c r="O666" s="142">
        <v>2.7</v>
      </c>
      <c r="P666" s="142">
        <v>3.88</v>
      </c>
      <c r="Q666" s="142">
        <v>3.79</v>
      </c>
      <c r="R666" s="168" t="s">
        <v>3425</v>
      </c>
      <c r="S666" s="142">
        <v>42.17</v>
      </c>
      <c r="T666" s="168"/>
      <c r="U666" s="142">
        <v>1029</v>
      </c>
      <c r="V666" s="142">
        <v>1052</v>
      </c>
      <c r="W666" s="142">
        <v>17.12</v>
      </c>
      <c r="X666" s="168"/>
    </row>
    <row r="667" spans="1:24" ht="16.5" x14ac:dyDescent="0.3">
      <c r="A667" s="168" t="s">
        <v>1010</v>
      </c>
      <c r="B667" s="142">
        <v>665</v>
      </c>
      <c r="C667" s="168" t="s">
        <v>29</v>
      </c>
      <c r="D667" s="168" t="s">
        <v>30</v>
      </c>
      <c r="E667" s="142">
        <v>15.9</v>
      </c>
      <c r="F667" s="142">
        <v>-2.4500000000000002</v>
      </c>
      <c r="G667" s="143">
        <v>9455800</v>
      </c>
      <c r="H667" s="143">
        <v>151388</v>
      </c>
      <c r="I667" s="143">
        <v>7349</v>
      </c>
      <c r="J667" s="142">
        <v>6.4</v>
      </c>
      <c r="K667" s="168" t="s">
        <v>164</v>
      </c>
      <c r="M667" s="168" t="s">
        <v>85</v>
      </c>
      <c r="N667" s="142">
        <v>2.48</v>
      </c>
      <c r="O667" s="142">
        <v>23.19</v>
      </c>
      <c r="P667" s="142">
        <v>36.89</v>
      </c>
      <c r="Q667" s="142">
        <v>77.72</v>
      </c>
      <c r="R667" s="168" t="s">
        <v>860</v>
      </c>
      <c r="S667" s="142">
        <v>58.85</v>
      </c>
      <c r="T667" s="168"/>
      <c r="U667" s="142">
        <v>65</v>
      </c>
      <c r="V667" s="142">
        <v>70</v>
      </c>
      <c r="W667" s="142">
        <v>0.77</v>
      </c>
      <c r="X667" s="168"/>
    </row>
    <row r="668" spans="1:24" ht="16.5" x14ac:dyDescent="0.3">
      <c r="A668" s="168" t="s">
        <v>1011</v>
      </c>
      <c r="B668" s="142">
        <v>666</v>
      </c>
      <c r="C668" s="168" t="s">
        <v>29</v>
      </c>
      <c r="D668" s="168" t="s">
        <v>30</v>
      </c>
      <c r="E668" s="142">
        <v>1.82</v>
      </c>
      <c r="F668" s="142">
        <v>-0.55000000000000004</v>
      </c>
      <c r="G668" s="143">
        <v>122800</v>
      </c>
      <c r="H668" s="143">
        <v>225</v>
      </c>
      <c r="I668" s="143">
        <v>433</v>
      </c>
      <c r="K668" s="168" t="s">
        <v>326</v>
      </c>
      <c r="L668" s="142">
        <v>1.66</v>
      </c>
      <c r="M668" s="168"/>
      <c r="N668" s="142">
        <v>0</v>
      </c>
      <c r="O668" s="142">
        <v>2.76</v>
      </c>
      <c r="P668" s="142">
        <v>-0.49</v>
      </c>
      <c r="Q668" s="142">
        <v>0.3</v>
      </c>
      <c r="R668" s="168"/>
      <c r="S668" s="142">
        <v>43.12</v>
      </c>
      <c r="T668" s="168"/>
      <c r="X668" s="168"/>
    </row>
    <row r="669" spans="1:24" ht="16.5" x14ac:dyDescent="0.3">
      <c r="A669" s="168" t="s">
        <v>1012</v>
      </c>
      <c r="B669" s="142">
        <v>667</v>
      </c>
      <c r="C669" s="168" t="s">
        <v>29</v>
      </c>
      <c r="D669" s="168" t="s">
        <v>30</v>
      </c>
      <c r="E669" s="142">
        <v>3.56</v>
      </c>
      <c r="F669" s="142">
        <v>-0.56000000000000005</v>
      </c>
      <c r="G669" s="143">
        <v>1733800</v>
      </c>
      <c r="H669" s="143">
        <v>6176</v>
      </c>
      <c r="I669" s="143">
        <v>1096</v>
      </c>
      <c r="J669" s="142">
        <v>31.81</v>
      </c>
      <c r="K669" s="168" t="s">
        <v>489</v>
      </c>
      <c r="M669" s="168" t="s">
        <v>85</v>
      </c>
      <c r="N669" s="142">
        <v>0.11</v>
      </c>
      <c r="O669" s="142">
        <v>6.99</v>
      </c>
      <c r="P669" s="142">
        <v>7.86</v>
      </c>
      <c r="Q669" s="142">
        <v>4.47</v>
      </c>
      <c r="R669" s="168" t="s">
        <v>896</v>
      </c>
      <c r="S669" s="142">
        <v>39.450000000000003</v>
      </c>
      <c r="T669" s="168"/>
      <c r="U669" s="142">
        <v>771</v>
      </c>
      <c r="V669" s="142">
        <v>708</v>
      </c>
      <c r="W669" s="142">
        <v>1.01</v>
      </c>
      <c r="X669" s="168"/>
    </row>
    <row r="670" spans="1:24" ht="16.5" x14ac:dyDescent="0.3">
      <c r="A670" s="168" t="s">
        <v>1014</v>
      </c>
      <c r="B670" s="142">
        <v>668</v>
      </c>
      <c r="C670" s="168" t="s">
        <v>29</v>
      </c>
      <c r="D670" s="168" t="s">
        <v>30</v>
      </c>
      <c r="E670" s="142">
        <v>1.32</v>
      </c>
      <c r="F670" s="142">
        <v>0</v>
      </c>
      <c r="G670" s="143">
        <v>430700</v>
      </c>
      <c r="H670" s="143">
        <v>562</v>
      </c>
      <c r="I670" s="143">
        <v>606</v>
      </c>
      <c r="K670" s="168" t="s">
        <v>1037</v>
      </c>
      <c r="L670" s="142">
        <v>0.96</v>
      </c>
      <c r="M670" s="168"/>
      <c r="N670" s="142">
        <v>0</v>
      </c>
      <c r="O670" s="142">
        <v>-2.48</v>
      </c>
      <c r="P670" s="142">
        <v>-8.65</v>
      </c>
      <c r="Q670" s="142">
        <v>-21.8</v>
      </c>
      <c r="R670" s="168"/>
      <c r="S670" s="142">
        <v>68.930000000000007</v>
      </c>
      <c r="T670" s="168"/>
      <c r="X670" s="168"/>
    </row>
    <row r="671" spans="1:24" ht="16.5" x14ac:dyDescent="0.3">
      <c r="A671" s="168" t="s">
        <v>1016</v>
      </c>
      <c r="B671" s="142">
        <v>669</v>
      </c>
      <c r="C671" s="168" t="s">
        <v>29</v>
      </c>
      <c r="D671" s="168" t="s">
        <v>30</v>
      </c>
      <c r="E671" s="142">
        <v>26</v>
      </c>
      <c r="F671" s="142">
        <v>-0.95</v>
      </c>
      <c r="G671" s="143">
        <v>45300</v>
      </c>
      <c r="H671" s="143">
        <v>1178</v>
      </c>
      <c r="I671" s="143">
        <v>3900</v>
      </c>
      <c r="J671" s="142">
        <v>10.48</v>
      </c>
      <c r="K671" s="168" t="s">
        <v>428</v>
      </c>
      <c r="M671" s="168" t="s">
        <v>112</v>
      </c>
      <c r="N671" s="142">
        <v>2.48</v>
      </c>
      <c r="O671" s="142">
        <v>13.96</v>
      </c>
      <c r="P671" s="142">
        <v>12.93</v>
      </c>
      <c r="Q671" s="142">
        <v>17.86</v>
      </c>
      <c r="R671" s="168" t="s">
        <v>3598</v>
      </c>
      <c r="S671" s="142">
        <v>34.299999999999997</v>
      </c>
      <c r="T671" s="168"/>
      <c r="U671" s="142">
        <v>349</v>
      </c>
      <c r="V671" s="142">
        <v>216</v>
      </c>
      <c r="W671" s="142">
        <v>3.07</v>
      </c>
      <c r="X671" s="168"/>
    </row>
    <row r="672" spans="1:24" ht="16.5" x14ac:dyDescent="0.3">
      <c r="A672" s="168" t="s">
        <v>1017</v>
      </c>
      <c r="B672" s="142">
        <v>670</v>
      </c>
      <c r="C672" s="168" t="s">
        <v>46</v>
      </c>
      <c r="D672" s="168" t="s">
        <v>30</v>
      </c>
      <c r="E672" s="142">
        <v>1.1100000000000001</v>
      </c>
      <c r="F672" s="142">
        <v>-1.77</v>
      </c>
      <c r="G672" s="143">
        <v>4257300</v>
      </c>
      <c r="H672" s="143">
        <v>4832</v>
      </c>
      <c r="I672" s="143">
        <v>745</v>
      </c>
      <c r="J672" s="142">
        <v>114.82</v>
      </c>
      <c r="K672" s="168" t="s">
        <v>3591</v>
      </c>
      <c r="M672" s="168"/>
      <c r="N672" s="142">
        <v>0.01</v>
      </c>
      <c r="O672" s="142">
        <v>2.6</v>
      </c>
      <c r="P672" s="142">
        <v>3.38</v>
      </c>
      <c r="Q672" s="142">
        <v>-0.51</v>
      </c>
      <c r="R672" s="168"/>
      <c r="S672" s="142">
        <v>33.65</v>
      </c>
      <c r="T672" s="168"/>
      <c r="U672" s="142">
        <v>1039</v>
      </c>
      <c r="V672" s="142">
        <v>1053</v>
      </c>
      <c r="W672" s="142">
        <v>-6.78</v>
      </c>
      <c r="X672" s="168"/>
    </row>
    <row r="673" spans="1:24" ht="16.5" x14ac:dyDescent="0.3">
      <c r="A673" s="168" t="s">
        <v>1018</v>
      </c>
      <c r="B673" s="142">
        <v>671</v>
      </c>
      <c r="C673" s="168" t="s">
        <v>29</v>
      </c>
      <c r="D673" s="168" t="s">
        <v>30</v>
      </c>
      <c r="E673" s="142">
        <v>3.9</v>
      </c>
      <c r="F673" s="142">
        <v>-0.51</v>
      </c>
      <c r="G673" s="143">
        <v>829200</v>
      </c>
      <c r="H673" s="143">
        <v>3239</v>
      </c>
      <c r="I673" s="143">
        <v>1555</v>
      </c>
      <c r="J673" s="142">
        <v>13.33</v>
      </c>
      <c r="K673" s="168" t="s">
        <v>187</v>
      </c>
      <c r="L673" s="142">
        <v>0.35</v>
      </c>
      <c r="M673" s="168" t="s">
        <v>268</v>
      </c>
      <c r="N673" s="142">
        <v>0.28999999999999998</v>
      </c>
      <c r="O673" s="142">
        <v>10.119999999999999</v>
      </c>
      <c r="P673" s="142">
        <v>10.96</v>
      </c>
      <c r="Q673" s="142">
        <v>9.4600000000000009</v>
      </c>
      <c r="R673" s="168" t="s">
        <v>809</v>
      </c>
      <c r="S673" s="142">
        <v>29.57</v>
      </c>
      <c r="T673" s="168"/>
      <c r="U673" s="142">
        <v>450</v>
      </c>
      <c r="V673" s="142">
        <v>367</v>
      </c>
      <c r="W673" s="142">
        <v>0.9</v>
      </c>
      <c r="X673" s="168"/>
    </row>
    <row r="674" spans="1:24" ht="16.5" x14ac:dyDescent="0.3">
      <c r="A674" s="168" t="s">
        <v>1019</v>
      </c>
      <c r="B674" s="142">
        <v>672</v>
      </c>
      <c r="C674" s="168" t="s">
        <v>29</v>
      </c>
      <c r="D674" s="168" t="s">
        <v>30</v>
      </c>
      <c r="E674" s="142">
        <v>10.3</v>
      </c>
      <c r="F674" s="142">
        <v>0.98</v>
      </c>
      <c r="G674" s="143">
        <v>633100</v>
      </c>
      <c r="H674" s="143">
        <v>6469</v>
      </c>
      <c r="I674" s="143">
        <v>8969</v>
      </c>
      <c r="J674" s="142">
        <v>5.82</v>
      </c>
      <c r="K674" s="168" t="s">
        <v>489</v>
      </c>
      <c r="L674" s="142">
        <v>1.78</v>
      </c>
      <c r="M674" s="168" t="s">
        <v>44</v>
      </c>
      <c r="N674" s="142">
        <v>1.77</v>
      </c>
      <c r="O674" s="142">
        <v>22.8</v>
      </c>
      <c r="P674" s="142">
        <v>46.74</v>
      </c>
      <c r="Q674" s="142">
        <v>8.5500000000000007</v>
      </c>
      <c r="R674" s="168" t="s">
        <v>3382</v>
      </c>
      <c r="S674" s="142">
        <v>21.83</v>
      </c>
      <c r="T674" s="168"/>
      <c r="U674" s="142">
        <v>40</v>
      </c>
      <c r="V674" s="142">
        <v>62</v>
      </c>
      <c r="W674" s="142">
        <v>0.14000000000000001</v>
      </c>
      <c r="X674" s="168"/>
    </row>
    <row r="675" spans="1:24" ht="16.5" x14ac:dyDescent="0.3">
      <c r="A675" s="168" t="s">
        <v>1020</v>
      </c>
      <c r="B675" s="142">
        <v>673</v>
      </c>
      <c r="C675" s="168" t="s">
        <v>29</v>
      </c>
      <c r="D675" s="168" t="s">
        <v>30</v>
      </c>
      <c r="E675" s="142">
        <v>39.75</v>
      </c>
      <c r="F675" s="142">
        <v>0</v>
      </c>
      <c r="G675" s="143">
        <v>600</v>
      </c>
      <c r="H675" s="143">
        <v>24</v>
      </c>
      <c r="I675" s="143">
        <v>1586</v>
      </c>
      <c r="J675" s="142">
        <v>10.77</v>
      </c>
      <c r="K675" s="168" t="s">
        <v>610</v>
      </c>
      <c r="L675" s="142">
        <v>0.3</v>
      </c>
      <c r="M675" s="168" t="s">
        <v>82</v>
      </c>
      <c r="N675" s="142">
        <v>3.69</v>
      </c>
      <c r="O675" s="142">
        <v>5.46</v>
      </c>
      <c r="P675" s="142">
        <v>6</v>
      </c>
      <c r="Q675" s="142">
        <v>5.94</v>
      </c>
      <c r="R675" s="168" t="s">
        <v>105</v>
      </c>
      <c r="S675" s="142">
        <v>24.79</v>
      </c>
      <c r="T675" s="168"/>
      <c r="U675" s="142">
        <v>530</v>
      </c>
      <c r="V675" s="142">
        <v>488</v>
      </c>
      <c r="W675" s="142">
        <v>1.99</v>
      </c>
      <c r="X675" s="168"/>
    </row>
    <row r="676" spans="1:24" ht="16.5" x14ac:dyDescent="0.3">
      <c r="A676" s="168" t="s">
        <v>1021</v>
      </c>
      <c r="B676" s="142">
        <v>674</v>
      </c>
      <c r="C676" s="168" t="s">
        <v>29</v>
      </c>
      <c r="D676" s="168" t="s">
        <v>30</v>
      </c>
      <c r="E676" s="142">
        <v>1.29</v>
      </c>
      <c r="F676" s="142">
        <v>4.88</v>
      </c>
      <c r="G676" s="143">
        <v>42309800</v>
      </c>
      <c r="H676" s="143">
        <v>55055</v>
      </c>
      <c r="I676" s="143">
        <v>880</v>
      </c>
      <c r="J676" s="142">
        <v>225.09</v>
      </c>
      <c r="K676" s="168" t="s">
        <v>3477</v>
      </c>
      <c r="M676" s="168" t="s">
        <v>85</v>
      </c>
      <c r="N676" s="142">
        <v>0.01</v>
      </c>
      <c r="O676" s="142">
        <v>3.93</v>
      </c>
      <c r="P676" s="142">
        <v>0.81</v>
      </c>
      <c r="Q676" s="142">
        <v>-4.9800000000000004</v>
      </c>
      <c r="R676" s="168"/>
      <c r="S676" s="142">
        <v>51.13</v>
      </c>
      <c r="T676" s="168"/>
      <c r="U676" s="142">
        <v>1101</v>
      </c>
      <c r="V676" s="142">
        <v>1010</v>
      </c>
      <c r="W676" s="142">
        <v>-1.27</v>
      </c>
      <c r="X676" s="168"/>
    </row>
    <row r="677" spans="1:24" ht="16.5" x14ac:dyDescent="0.3">
      <c r="A677" s="168" t="s">
        <v>1022</v>
      </c>
      <c r="B677" s="142">
        <v>675</v>
      </c>
      <c r="C677" s="168" t="s">
        <v>46</v>
      </c>
      <c r="D677" s="168" t="s">
        <v>30</v>
      </c>
      <c r="E677" s="142">
        <v>33.75</v>
      </c>
      <c r="F677" s="142">
        <v>-0.74</v>
      </c>
      <c r="G677" s="143">
        <v>5000</v>
      </c>
      <c r="H677" s="143">
        <v>169</v>
      </c>
      <c r="I677" s="143">
        <v>6075</v>
      </c>
      <c r="J677" s="142">
        <v>16.670000000000002</v>
      </c>
      <c r="K677" s="168" t="s">
        <v>78</v>
      </c>
      <c r="L677" s="142">
        <v>0.18</v>
      </c>
      <c r="M677" s="168" t="s">
        <v>25</v>
      </c>
      <c r="N677" s="142">
        <v>2.0299999999999998</v>
      </c>
      <c r="O677" s="142">
        <v>17.510000000000002</v>
      </c>
      <c r="P677" s="142">
        <v>17.010000000000002</v>
      </c>
      <c r="Q677" s="142">
        <v>20.29</v>
      </c>
      <c r="R677" s="168" t="s">
        <v>67</v>
      </c>
      <c r="S677" s="142">
        <v>39.479999999999997</v>
      </c>
      <c r="T677" s="168"/>
      <c r="U677" s="142">
        <v>389</v>
      </c>
      <c r="V677" s="142">
        <v>297</v>
      </c>
      <c r="W677" s="142">
        <v>0.52</v>
      </c>
      <c r="X677" s="168"/>
    </row>
    <row r="678" spans="1:24" ht="16.5" x14ac:dyDescent="0.3">
      <c r="A678" s="168" t="s">
        <v>1023</v>
      </c>
      <c r="B678" s="142">
        <v>676</v>
      </c>
      <c r="C678" s="168" t="s">
        <v>46</v>
      </c>
      <c r="D678" s="168" t="s">
        <v>30</v>
      </c>
      <c r="E678" s="142">
        <v>16.5</v>
      </c>
      <c r="F678" s="142">
        <v>5.77</v>
      </c>
      <c r="G678" s="143">
        <v>8411300</v>
      </c>
      <c r="H678" s="143">
        <v>136863</v>
      </c>
      <c r="I678" s="143">
        <v>3538</v>
      </c>
      <c r="J678" s="142">
        <v>11.36</v>
      </c>
      <c r="K678" s="168" t="s">
        <v>69</v>
      </c>
      <c r="M678" s="168" t="s">
        <v>37</v>
      </c>
      <c r="N678" s="142">
        <v>1.45</v>
      </c>
      <c r="O678" s="142">
        <v>8.5</v>
      </c>
      <c r="P678" s="142">
        <v>19.989999999999998</v>
      </c>
      <c r="Q678" s="142">
        <v>24.22</v>
      </c>
      <c r="R678" s="168" t="s">
        <v>1132</v>
      </c>
      <c r="S678" s="142">
        <v>52.59</v>
      </c>
      <c r="T678" s="168"/>
      <c r="U678" s="142">
        <v>242</v>
      </c>
      <c r="V678" s="142">
        <v>373</v>
      </c>
      <c r="W678" s="142">
        <v>0.42</v>
      </c>
      <c r="X678" s="168"/>
    </row>
    <row r="679" spans="1:24" ht="16.5" x14ac:dyDescent="0.3">
      <c r="A679" s="168" t="s">
        <v>1024</v>
      </c>
      <c r="B679" s="142">
        <v>677</v>
      </c>
      <c r="C679" s="168" t="s">
        <v>29</v>
      </c>
      <c r="D679" s="168" t="s">
        <v>30</v>
      </c>
      <c r="E679" s="142">
        <v>17.600000000000001</v>
      </c>
      <c r="F679" s="142">
        <v>0.56999999999999995</v>
      </c>
      <c r="G679" s="143">
        <v>1700</v>
      </c>
      <c r="H679" s="143">
        <v>30</v>
      </c>
      <c r="I679" s="143">
        <v>2112</v>
      </c>
      <c r="J679" s="142">
        <v>44.71</v>
      </c>
      <c r="K679" s="168" t="s">
        <v>194</v>
      </c>
      <c r="M679" s="168" t="s">
        <v>53</v>
      </c>
      <c r="N679" s="142">
        <v>0.39</v>
      </c>
      <c r="O679" s="142">
        <v>0.81</v>
      </c>
      <c r="P679" s="142">
        <v>1.26</v>
      </c>
      <c r="Q679" s="142">
        <v>5.19</v>
      </c>
      <c r="R679" s="168" t="s">
        <v>101</v>
      </c>
      <c r="S679" s="142">
        <v>23.87</v>
      </c>
      <c r="T679" s="168"/>
      <c r="U679" s="143">
        <v>1001</v>
      </c>
      <c r="V679" s="143">
        <v>1035</v>
      </c>
      <c r="W679" s="142">
        <v>-5.42</v>
      </c>
      <c r="X679" s="168"/>
    </row>
    <row r="680" spans="1:24" ht="16.5" x14ac:dyDescent="0.3">
      <c r="A680" s="168" t="s">
        <v>1025</v>
      </c>
      <c r="B680" s="142">
        <v>678</v>
      </c>
      <c r="C680" s="168" t="s">
        <v>29</v>
      </c>
      <c r="D680" s="168" t="s">
        <v>30</v>
      </c>
      <c r="E680" s="142">
        <v>5.25</v>
      </c>
      <c r="F680" s="142">
        <v>-0.94</v>
      </c>
      <c r="G680" s="143">
        <v>1880200</v>
      </c>
      <c r="H680" s="143">
        <v>9828</v>
      </c>
      <c r="I680" s="143">
        <v>4200</v>
      </c>
      <c r="J680" s="142">
        <v>22.97</v>
      </c>
      <c r="K680" s="168" t="s">
        <v>378</v>
      </c>
      <c r="M680" s="168" t="s">
        <v>70</v>
      </c>
      <c r="N680" s="142">
        <v>0.23</v>
      </c>
      <c r="O680" s="142">
        <v>21.27</v>
      </c>
      <c r="P680" s="142">
        <v>22.82</v>
      </c>
      <c r="Q680" s="142">
        <v>7.13</v>
      </c>
      <c r="R680" s="168" t="s">
        <v>428</v>
      </c>
      <c r="S680" s="142">
        <v>27.66</v>
      </c>
      <c r="T680" s="168"/>
      <c r="U680" s="142">
        <v>403</v>
      </c>
      <c r="V680" s="142">
        <v>353</v>
      </c>
      <c r="W680" s="142">
        <v>0.97</v>
      </c>
      <c r="X680" s="168"/>
    </row>
    <row r="681" spans="1:24" ht="16.5" x14ac:dyDescent="0.3">
      <c r="A681" s="168" t="s">
        <v>1026</v>
      </c>
      <c r="B681" s="142">
        <v>679</v>
      </c>
      <c r="C681" s="168" t="s">
        <v>46</v>
      </c>
      <c r="D681" s="168" t="s">
        <v>30</v>
      </c>
      <c r="E681" s="142">
        <v>2.36</v>
      </c>
      <c r="F681" s="142">
        <v>-1.67</v>
      </c>
      <c r="G681" s="143">
        <v>705200</v>
      </c>
      <c r="H681" s="143">
        <v>1649</v>
      </c>
      <c r="I681" s="143">
        <v>754</v>
      </c>
      <c r="J681" s="142">
        <v>5.23</v>
      </c>
      <c r="K681" s="168" t="s">
        <v>3455</v>
      </c>
      <c r="M681" s="168" t="s">
        <v>95</v>
      </c>
      <c r="N681" s="142">
        <v>0.45</v>
      </c>
      <c r="O681" s="142">
        <v>18.09</v>
      </c>
      <c r="P681" s="142">
        <v>31.88</v>
      </c>
      <c r="Q681" s="142">
        <v>9.9700000000000006</v>
      </c>
      <c r="R681" s="168" t="s">
        <v>643</v>
      </c>
      <c r="S681" s="142">
        <v>64.52</v>
      </c>
      <c r="T681" s="168"/>
      <c r="U681" s="142">
        <v>61</v>
      </c>
      <c r="V681" s="142">
        <v>81</v>
      </c>
      <c r="W681" s="142">
        <v>-0.02</v>
      </c>
      <c r="X681" s="168"/>
    </row>
    <row r="682" spans="1:24" ht="16.5" x14ac:dyDescent="0.3">
      <c r="A682" s="168" t="s">
        <v>1027</v>
      </c>
      <c r="B682" s="142">
        <v>680</v>
      </c>
      <c r="C682" s="168" t="s">
        <v>29</v>
      </c>
      <c r="D682" s="168" t="s">
        <v>30</v>
      </c>
      <c r="E682" s="142">
        <v>8.75</v>
      </c>
      <c r="F682" s="142">
        <v>0</v>
      </c>
      <c r="G682" s="143">
        <v>119200</v>
      </c>
      <c r="H682" s="143">
        <v>1028</v>
      </c>
      <c r="I682" s="143">
        <v>2625</v>
      </c>
      <c r="J682" s="142">
        <v>16.14</v>
      </c>
      <c r="K682" s="168" t="s">
        <v>521</v>
      </c>
      <c r="M682" s="168" t="s">
        <v>185</v>
      </c>
      <c r="N682" s="142">
        <v>0.54</v>
      </c>
      <c r="O682" s="142">
        <v>8.65</v>
      </c>
      <c r="P682" s="142">
        <v>12.91</v>
      </c>
      <c r="Q682" s="142">
        <v>9.59</v>
      </c>
      <c r="R682" s="168" t="s">
        <v>3390</v>
      </c>
      <c r="S682" s="142">
        <v>23.75</v>
      </c>
      <c r="T682" s="168"/>
      <c r="U682" s="142">
        <v>468</v>
      </c>
      <c r="V682" s="142">
        <v>462</v>
      </c>
      <c r="W682" s="142">
        <v>1.93</v>
      </c>
      <c r="X682" s="168"/>
    </row>
    <row r="683" spans="1:24" ht="16.5" x14ac:dyDescent="0.3">
      <c r="A683" s="168" t="s">
        <v>1028</v>
      </c>
      <c r="B683" s="142">
        <v>681</v>
      </c>
      <c r="C683" s="168" t="s">
        <v>46</v>
      </c>
      <c r="D683" s="168" t="s">
        <v>30</v>
      </c>
      <c r="E683" s="142">
        <v>30.75</v>
      </c>
      <c r="F683" s="142">
        <v>0</v>
      </c>
      <c r="G683" s="143">
        <v>2399300</v>
      </c>
      <c r="H683" s="143">
        <v>73611</v>
      </c>
      <c r="I683" s="143">
        <v>62392</v>
      </c>
      <c r="J683" s="142">
        <v>31.58</v>
      </c>
      <c r="K683" s="168" t="s">
        <v>3389</v>
      </c>
      <c r="M683" s="168" t="s">
        <v>715</v>
      </c>
      <c r="N683" s="142">
        <v>0.97</v>
      </c>
      <c r="O683" s="142">
        <v>14.6</v>
      </c>
      <c r="P683" s="142">
        <v>17.22</v>
      </c>
      <c r="Q683" s="142">
        <v>11.07</v>
      </c>
      <c r="R683" s="168" t="s">
        <v>115</v>
      </c>
      <c r="S683" s="142">
        <v>25.02</v>
      </c>
      <c r="T683" s="168"/>
      <c r="U683" s="142">
        <v>552</v>
      </c>
      <c r="V683" s="142">
        <v>498</v>
      </c>
      <c r="W683" s="142">
        <v>2.5</v>
      </c>
      <c r="X683" s="168"/>
    </row>
    <row r="684" spans="1:24" ht="16.5" x14ac:dyDescent="0.3">
      <c r="A684" s="168" t="s">
        <v>1030</v>
      </c>
      <c r="B684" s="142">
        <v>682</v>
      </c>
      <c r="C684" s="168" t="s">
        <v>29</v>
      </c>
      <c r="D684" s="168" t="s">
        <v>30</v>
      </c>
      <c r="E684" s="142">
        <v>10.6</v>
      </c>
      <c r="F684" s="142">
        <v>1.92</v>
      </c>
      <c r="G684" s="143">
        <v>3778800</v>
      </c>
      <c r="H684" s="143">
        <v>40030</v>
      </c>
      <c r="I684" s="143">
        <v>5028</v>
      </c>
      <c r="J684" s="142">
        <v>16.93</v>
      </c>
      <c r="K684" s="168" t="s">
        <v>3377</v>
      </c>
      <c r="M684" s="168" t="s">
        <v>506</v>
      </c>
      <c r="N684" s="142">
        <v>0.63</v>
      </c>
      <c r="O684" s="142">
        <v>12.01</v>
      </c>
      <c r="P684" s="142">
        <v>16.39</v>
      </c>
      <c r="Q684" s="142">
        <v>13.54</v>
      </c>
      <c r="R684" s="168" t="s">
        <v>248</v>
      </c>
      <c r="S684" s="142">
        <v>40.24</v>
      </c>
      <c r="T684" s="168"/>
      <c r="U684" s="142">
        <v>408</v>
      </c>
      <c r="V684" s="142">
        <v>391</v>
      </c>
      <c r="W684" s="142">
        <v>-1.42</v>
      </c>
      <c r="X684" s="168"/>
    </row>
    <row r="685" spans="1:24" ht="16.5" x14ac:dyDescent="0.3">
      <c r="A685" s="168" t="s">
        <v>1031</v>
      </c>
      <c r="B685" s="142">
        <v>683</v>
      </c>
      <c r="C685" s="168" t="s">
        <v>29</v>
      </c>
      <c r="D685" s="168" t="s">
        <v>30</v>
      </c>
      <c r="E685" s="142">
        <v>52.5</v>
      </c>
      <c r="F685" s="142">
        <v>1.45</v>
      </c>
      <c r="G685" s="143">
        <v>27305300</v>
      </c>
      <c r="H685" s="143">
        <v>1448798</v>
      </c>
      <c r="I685" s="143">
        <v>107101</v>
      </c>
      <c r="J685" s="142">
        <v>7.23</v>
      </c>
      <c r="K685" s="168" t="s">
        <v>532</v>
      </c>
      <c r="M685" s="168" t="s">
        <v>44</v>
      </c>
      <c r="N685" s="142">
        <v>7.26</v>
      </c>
      <c r="O685" s="142">
        <v>6.98</v>
      </c>
      <c r="P685" s="142">
        <v>13.26</v>
      </c>
      <c r="Q685" s="142">
        <v>3.3</v>
      </c>
      <c r="R685" s="168" t="s">
        <v>315</v>
      </c>
      <c r="S685" s="142">
        <v>51.96</v>
      </c>
      <c r="T685" s="168"/>
      <c r="U685" s="143">
        <v>287</v>
      </c>
      <c r="V685" s="142">
        <v>357</v>
      </c>
      <c r="W685" s="142">
        <v>-4.84</v>
      </c>
      <c r="X685" s="168"/>
    </row>
    <row r="686" spans="1:24" ht="16.5" x14ac:dyDescent="0.3">
      <c r="A686" s="168" t="s">
        <v>1032</v>
      </c>
      <c r="B686" s="142">
        <v>684</v>
      </c>
      <c r="C686" s="168" t="s">
        <v>46</v>
      </c>
      <c r="D686" s="168" t="s">
        <v>30</v>
      </c>
      <c r="E686" s="142">
        <v>171.5</v>
      </c>
      <c r="F686" s="142">
        <v>2.08</v>
      </c>
      <c r="G686" s="143">
        <v>100</v>
      </c>
      <c r="H686" s="143">
        <v>17</v>
      </c>
      <c r="I686" s="143">
        <v>1029</v>
      </c>
      <c r="J686" s="142">
        <v>11.6</v>
      </c>
      <c r="K686" s="168" t="s">
        <v>99</v>
      </c>
      <c r="M686" s="168" t="s">
        <v>862</v>
      </c>
      <c r="N686" s="142">
        <v>14.79</v>
      </c>
      <c r="O686" s="142">
        <v>5.85</v>
      </c>
      <c r="P686" s="142">
        <v>6.15</v>
      </c>
      <c r="Q686" s="142">
        <v>6.14</v>
      </c>
      <c r="R686" s="168" t="s">
        <v>3501</v>
      </c>
      <c r="S686" s="142">
        <v>22.69</v>
      </c>
      <c r="T686" s="168"/>
      <c r="U686" s="142">
        <v>550</v>
      </c>
      <c r="V686" s="142">
        <v>493</v>
      </c>
      <c r="W686" s="142">
        <v>1.57</v>
      </c>
      <c r="X686" s="168"/>
    </row>
    <row r="687" spans="1:24" ht="16.5" x14ac:dyDescent="0.3">
      <c r="A687" s="168" t="s">
        <v>1033</v>
      </c>
      <c r="B687" s="142">
        <v>685</v>
      </c>
      <c r="C687" s="168" t="s">
        <v>29</v>
      </c>
      <c r="D687" s="168" t="s">
        <v>30</v>
      </c>
      <c r="E687" s="142">
        <v>6.4</v>
      </c>
      <c r="F687" s="142">
        <v>3.23</v>
      </c>
      <c r="G687" s="143">
        <v>3800</v>
      </c>
      <c r="H687" s="143">
        <v>24</v>
      </c>
      <c r="I687" s="143">
        <v>778</v>
      </c>
      <c r="J687" s="142">
        <v>23.51</v>
      </c>
      <c r="K687" s="168" t="s">
        <v>627</v>
      </c>
      <c r="L687" s="142">
        <v>0.7</v>
      </c>
      <c r="M687" s="168" t="s">
        <v>144</v>
      </c>
      <c r="N687" s="142">
        <v>0.27</v>
      </c>
      <c r="O687" s="142">
        <v>5.28</v>
      </c>
      <c r="P687" s="142">
        <v>6.83</v>
      </c>
      <c r="Q687" s="142">
        <v>2.38</v>
      </c>
      <c r="R687" s="168" t="s">
        <v>3599</v>
      </c>
      <c r="S687" s="142">
        <v>23.55</v>
      </c>
      <c r="T687" s="168"/>
      <c r="U687" s="142">
        <v>719</v>
      </c>
      <c r="V687" s="142">
        <v>706</v>
      </c>
      <c r="W687" s="142">
        <v>-0.44</v>
      </c>
      <c r="X687" s="168"/>
    </row>
    <row r="688" spans="1:24" ht="16.5" x14ac:dyDescent="0.3">
      <c r="A688" s="168" t="s">
        <v>1034</v>
      </c>
      <c r="B688" s="142">
        <v>686</v>
      </c>
      <c r="C688" s="168" t="s">
        <v>29</v>
      </c>
      <c r="D688" s="168" t="s">
        <v>30</v>
      </c>
      <c r="E688" s="142">
        <v>14.5</v>
      </c>
      <c r="F688" s="142">
        <v>-2.68</v>
      </c>
      <c r="G688" s="143">
        <v>493200</v>
      </c>
      <c r="H688" s="143">
        <v>7246</v>
      </c>
      <c r="I688" s="143">
        <v>4735</v>
      </c>
      <c r="J688" s="142">
        <v>32.78</v>
      </c>
      <c r="K688" s="168" t="s">
        <v>3600</v>
      </c>
      <c r="M688" s="168" t="s">
        <v>661</v>
      </c>
      <c r="N688" s="142">
        <v>0.44</v>
      </c>
      <c r="O688" s="142">
        <v>8.19</v>
      </c>
      <c r="P688" s="142">
        <v>6.95</v>
      </c>
      <c r="Q688" s="142">
        <v>2.63</v>
      </c>
      <c r="R688" s="168" t="s">
        <v>993</v>
      </c>
      <c r="S688" s="142">
        <v>20.43</v>
      </c>
      <c r="T688" s="168"/>
      <c r="U688" s="142">
        <v>803</v>
      </c>
      <c r="V688" s="142">
        <v>667</v>
      </c>
      <c r="W688" s="142">
        <v>0.48</v>
      </c>
      <c r="X688" s="168"/>
    </row>
    <row r="689" spans="1:24" ht="16.5" x14ac:dyDescent="0.3">
      <c r="A689" s="168" t="s">
        <v>1035</v>
      </c>
      <c r="B689" s="142">
        <v>687</v>
      </c>
      <c r="C689" s="168" t="s">
        <v>29</v>
      </c>
      <c r="D689" s="168" t="s">
        <v>30</v>
      </c>
      <c r="E689" s="142">
        <v>4.62</v>
      </c>
      <c r="F689" s="142">
        <v>0</v>
      </c>
      <c r="G689" s="143">
        <v>111600</v>
      </c>
      <c r="H689" s="143">
        <v>515</v>
      </c>
      <c r="I689" s="143">
        <v>1926</v>
      </c>
      <c r="J689" s="142">
        <v>59.38</v>
      </c>
      <c r="K689" s="168" t="s">
        <v>551</v>
      </c>
      <c r="M689" s="168" t="s">
        <v>37</v>
      </c>
      <c r="N689" s="142">
        <v>0.08</v>
      </c>
      <c r="O689" s="142">
        <v>1.45</v>
      </c>
      <c r="P689" s="142">
        <v>1.37</v>
      </c>
      <c r="Q689" s="142">
        <v>0.13</v>
      </c>
      <c r="R689" s="168" t="s">
        <v>3462</v>
      </c>
      <c r="S689" s="142">
        <v>36.51</v>
      </c>
      <c r="T689" s="168"/>
      <c r="U689" s="142">
        <v>1034</v>
      </c>
      <c r="V689" s="142">
        <v>1050</v>
      </c>
      <c r="W689" s="142">
        <v>-0.78</v>
      </c>
      <c r="X689" s="168"/>
    </row>
    <row r="690" spans="1:24" ht="16.5" x14ac:dyDescent="0.3">
      <c r="A690" s="168" t="s">
        <v>1036</v>
      </c>
      <c r="B690" s="142">
        <v>688</v>
      </c>
      <c r="C690" s="168" t="s">
        <v>29</v>
      </c>
      <c r="D690" s="168" t="s">
        <v>30</v>
      </c>
      <c r="E690" s="142">
        <v>12</v>
      </c>
      <c r="F690" s="142">
        <v>1.69</v>
      </c>
      <c r="G690" s="143">
        <v>2082100</v>
      </c>
      <c r="H690" s="143">
        <v>24881</v>
      </c>
      <c r="I690" s="143">
        <v>4814</v>
      </c>
      <c r="J690" s="142">
        <v>30.32</v>
      </c>
      <c r="K690" s="168" t="s">
        <v>180</v>
      </c>
      <c r="M690" s="168" t="s">
        <v>175</v>
      </c>
      <c r="N690" s="142">
        <v>0.4</v>
      </c>
      <c r="O690" s="142">
        <v>4.84</v>
      </c>
      <c r="P690" s="142">
        <v>5.27</v>
      </c>
      <c r="Q690" s="142">
        <v>14.37</v>
      </c>
      <c r="R690" s="168" t="s">
        <v>3477</v>
      </c>
      <c r="S690" s="142">
        <v>57.44</v>
      </c>
      <c r="T690" s="168"/>
      <c r="U690" s="142">
        <v>831</v>
      </c>
      <c r="V690" s="142">
        <v>807</v>
      </c>
      <c r="W690" s="142">
        <v>0.3</v>
      </c>
      <c r="X690" s="168"/>
    </row>
    <row r="691" spans="1:24" ht="16.5" x14ac:dyDescent="0.3">
      <c r="A691" s="168" t="s">
        <v>1038</v>
      </c>
      <c r="B691" s="142">
        <v>689</v>
      </c>
      <c r="C691" s="168" t="s">
        <v>29</v>
      </c>
      <c r="D691" s="168" t="s">
        <v>30</v>
      </c>
      <c r="E691" s="142">
        <v>15.5</v>
      </c>
      <c r="F691" s="142">
        <v>0</v>
      </c>
      <c r="G691" s="143">
        <v>2600</v>
      </c>
      <c r="H691" s="143">
        <v>40</v>
      </c>
      <c r="I691" s="143">
        <v>1674</v>
      </c>
      <c r="J691" s="142">
        <v>13.79</v>
      </c>
      <c r="K691" s="168" t="s">
        <v>224</v>
      </c>
      <c r="M691" s="168" t="s">
        <v>44</v>
      </c>
      <c r="N691" s="142">
        <v>1.1200000000000001</v>
      </c>
      <c r="O691" s="142">
        <v>4.9000000000000004</v>
      </c>
      <c r="P691" s="142">
        <v>5.18</v>
      </c>
      <c r="Q691" s="142">
        <v>10.26</v>
      </c>
      <c r="R691" s="168" t="s">
        <v>3364</v>
      </c>
      <c r="S691" s="142">
        <v>26.49</v>
      </c>
      <c r="T691" s="168"/>
      <c r="U691" s="142">
        <v>624</v>
      </c>
      <c r="V691" s="142">
        <v>590</v>
      </c>
      <c r="W691" s="142">
        <v>0.4</v>
      </c>
      <c r="X691" s="168"/>
    </row>
    <row r="692" spans="1:24" ht="16.5" x14ac:dyDescent="0.3">
      <c r="A692" s="168" t="s">
        <v>1040</v>
      </c>
      <c r="B692" s="142">
        <v>690</v>
      </c>
      <c r="C692" s="168" t="s">
        <v>29</v>
      </c>
      <c r="D692" s="168" t="s">
        <v>30</v>
      </c>
      <c r="E692" s="142">
        <v>1.92</v>
      </c>
      <c r="F692" s="142">
        <v>0</v>
      </c>
      <c r="G692" s="143">
        <v>59717900</v>
      </c>
      <c r="H692" s="143">
        <v>114288</v>
      </c>
      <c r="I692" s="143">
        <v>36723</v>
      </c>
      <c r="J692" s="142">
        <v>9.31</v>
      </c>
      <c r="K692" s="168" t="s">
        <v>384</v>
      </c>
      <c r="M692" s="168" t="s">
        <v>43</v>
      </c>
      <c r="N692" s="142">
        <v>0.21</v>
      </c>
      <c r="O692" s="142">
        <v>6</v>
      </c>
      <c r="P692" s="142">
        <v>8.6999999999999993</v>
      </c>
      <c r="Q692" s="142">
        <v>17.16</v>
      </c>
      <c r="R692" s="168" t="s">
        <v>3365</v>
      </c>
      <c r="S692" s="142">
        <v>38.1</v>
      </c>
      <c r="T692" s="168"/>
      <c r="U692" s="142">
        <v>431</v>
      </c>
      <c r="V692" s="142">
        <v>433</v>
      </c>
      <c r="W692" s="142">
        <v>0.36</v>
      </c>
      <c r="X692" s="168"/>
    </row>
    <row r="693" spans="1:24" ht="16.5" x14ac:dyDescent="0.3">
      <c r="A693" s="168" t="s">
        <v>1041</v>
      </c>
      <c r="B693" s="142">
        <v>691</v>
      </c>
      <c r="C693" s="168" t="s">
        <v>29</v>
      </c>
      <c r="D693" s="168" t="s">
        <v>30</v>
      </c>
      <c r="E693" s="142">
        <v>4.2</v>
      </c>
      <c r="F693" s="142">
        <v>0.48</v>
      </c>
      <c r="G693" s="143">
        <v>3743600</v>
      </c>
      <c r="H693" s="143">
        <v>15658</v>
      </c>
      <c r="I693" s="143">
        <v>35280</v>
      </c>
      <c r="J693" s="142">
        <v>8.11</v>
      </c>
      <c r="K693" s="168" t="s">
        <v>463</v>
      </c>
      <c r="M693" s="168" t="s">
        <v>127</v>
      </c>
      <c r="N693" s="142">
        <v>0.52</v>
      </c>
      <c r="O693" s="142">
        <v>10.61</v>
      </c>
      <c r="P693" s="142">
        <v>15.11</v>
      </c>
      <c r="Q693" s="142">
        <v>36.909999999999997</v>
      </c>
      <c r="R693" s="168" t="s">
        <v>3601</v>
      </c>
      <c r="S693" s="142">
        <v>28.47</v>
      </c>
      <c r="T693" s="168"/>
      <c r="U693" s="142">
        <v>256</v>
      </c>
      <c r="V693" s="142">
        <v>246</v>
      </c>
      <c r="W693" s="142">
        <v>0.22</v>
      </c>
      <c r="X693" s="168"/>
    </row>
    <row r="694" spans="1:24" ht="16.5" x14ac:dyDescent="0.3">
      <c r="A694" s="168" t="s">
        <v>1043</v>
      </c>
      <c r="B694" s="142">
        <v>692</v>
      </c>
      <c r="C694" s="168" t="s">
        <v>46</v>
      </c>
      <c r="D694" s="168" t="s">
        <v>30</v>
      </c>
      <c r="E694" s="142">
        <v>2.84</v>
      </c>
      <c r="F694" s="142">
        <v>-2.0699999999999998</v>
      </c>
      <c r="G694" s="143">
        <v>754900</v>
      </c>
      <c r="H694" s="143">
        <v>2145</v>
      </c>
      <c r="I694" s="143">
        <v>767</v>
      </c>
      <c r="J694" s="142">
        <v>23.13</v>
      </c>
      <c r="K694" s="168" t="s">
        <v>489</v>
      </c>
      <c r="L694" s="142">
        <v>0.2</v>
      </c>
      <c r="M694" s="168" t="s">
        <v>85</v>
      </c>
      <c r="N694" s="142">
        <v>0.12</v>
      </c>
      <c r="O694" s="142">
        <v>11.3</v>
      </c>
      <c r="P694" s="142">
        <v>10.93</v>
      </c>
      <c r="Q694" s="142">
        <v>6.09</v>
      </c>
      <c r="R694" s="168" t="s">
        <v>74</v>
      </c>
      <c r="S694" s="142">
        <v>25.73</v>
      </c>
      <c r="T694" s="168"/>
      <c r="U694" s="142">
        <v>597</v>
      </c>
      <c r="V694" s="142">
        <v>488</v>
      </c>
      <c r="W694" s="142">
        <v>1.06</v>
      </c>
      <c r="X694" s="168"/>
    </row>
    <row r="695" spans="1:24" ht="16.5" x14ac:dyDescent="0.3">
      <c r="A695" s="168" t="s">
        <v>1044</v>
      </c>
      <c r="B695" s="142">
        <v>693</v>
      </c>
      <c r="C695" s="168" t="s">
        <v>29</v>
      </c>
      <c r="D695" s="168" t="s">
        <v>30</v>
      </c>
      <c r="E695" s="142">
        <v>2.02</v>
      </c>
      <c r="F695" s="142">
        <v>-0.98</v>
      </c>
      <c r="G695" s="143">
        <v>592200</v>
      </c>
      <c r="H695" s="143">
        <v>1196</v>
      </c>
      <c r="I695" s="143">
        <v>1157</v>
      </c>
      <c r="K695" s="168" t="s">
        <v>231</v>
      </c>
      <c r="M695" s="168" t="s">
        <v>95</v>
      </c>
      <c r="N695" s="142">
        <v>0</v>
      </c>
      <c r="O695" s="142">
        <v>1.52</v>
      </c>
      <c r="P695" s="142">
        <v>-13.43</v>
      </c>
      <c r="Q695" s="142">
        <v>0.88</v>
      </c>
      <c r="R695" s="168" t="s">
        <v>643</v>
      </c>
      <c r="S695" s="142">
        <v>56.07</v>
      </c>
      <c r="T695" s="168"/>
      <c r="X695" s="168"/>
    </row>
    <row r="696" spans="1:24" ht="16.5" x14ac:dyDescent="0.3">
      <c r="A696" s="168" t="s">
        <v>1045</v>
      </c>
      <c r="B696" s="142">
        <v>694</v>
      </c>
      <c r="C696" s="168" t="s">
        <v>46</v>
      </c>
      <c r="D696" s="168" t="s">
        <v>30</v>
      </c>
      <c r="E696" s="142">
        <v>19</v>
      </c>
      <c r="F696" s="142">
        <v>1.6</v>
      </c>
      <c r="G696" s="143">
        <v>600</v>
      </c>
      <c r="H696" s="143">
        <v>11</v>
      </c>
      <c r="I696" s="143">
        <v>713</v>
      </c>
      <c r="J696" s="142">
        <v>26.14</v>
      </c>
      <c r="K696" s="168" t="s">
        <v>318</v>
      </c>
      <c r="M696" s="168" t="s">
        <v>219</v>
      </c>
      <c r="N696" s="142">
        <v>0.73</v>
      </c>
      <c r="O696" s="142">
        <v>3.16</v>
      </c>
      <c r="P696" s="142">
        <v>3.01</v>
      </c>
      <c r="Q696" s="142">
        <v>11.94</v>
      </c>
      <c r="R696" s="168" t="s">
        <v>132</v>
      </c>
      <c r="S696" s="142">
        <v>28.55</v>
      </c>
      <c r="T696" s="168"/>
      <c r="U696" s="142">
        <v>854</v>
      </c>
      <c r="V696" s="142">
        <v>828</v>
      </c>
      <c r="W696" s="142">
        <v>0.21</v>
      </c>
      <c r="X696" s="168"/>
    </row>
    <row r="697" spans="1:24" ht="16.5" x14ac:dyDescent="0.3">
      <c r="A697" s="168" t="s">
        <v>1046</v>
      </c>
      <c r="B697" s="142">
        <v>695</v>
      </c>
      <c r="C697" s="168" t="s">
        <v>46</v>
      </c>
      <c r="D697" s="168" t="s">
        <v>30</v>
      </c>
      <c r="E697" s="142">
        <v>2.96</v>
      </c>
      <c r="F697" s="142">
        <v>-1.99</v>
      </c>
      <c r="G697" s="143">
        <v>4588400</v>
      </c>
      <c r="H697" s="143">
        <v>13646</v>
      </c>
      <c r="I697" s="143">
        <v>995</v>
      </c>
      <c r="J697" s="142">
        <v>25.22</v>
      </c>
      <c r="K697" s="168" t="s">
        <v>36</v>
      </c>
      <c r="M697" s="168" t="s">
        <v>66</v>
      </c>
      <c r="N697" s="142">
        <v>0.12</v>
      </c>
      <c r="O697" s="142">
        <v>7.45</v>
      </c>
      <c r="P697" s="142">
        <v>10.5</v>
      </c>
      <c r="Q697" s="142">
        <v>5.72</v>
      </c>
      <c r="R697" s="168" t="s">
        <v>365</v>
      </c>
      <c r="S697" s="142">
        <v>34.6</v>
      </c>
      <c r="T697" s="168"/>
      <c r="U697" s="142">
        <v>632</v>
      </c>
      <c r="V697" s="142">
        <v>634</v>
      </c>
      <c r="X697" s="168"/>
    </row>
    <row r="698" spans="1:24" ht="16.5" x14ac:dyDescent="0.3">
      <c r="A698" s="168" t="s">
        <v>1047</v>
      </c>
      <c r="B698" s="142">
        <v>696</v>
      </c>
      <c r="C698" s="168" t="s">
        <v>46</v>
      </c>
      <c r="D698" s="168" t="s">
        <v>30</v>
      </c>
      <c r="E698" s="142">
        <v>47</v>
      </c>
      <c r="F698" s="142">
        <v>-0.53</v>
      </c>
      <c r="G698" s="143">
        <v>873000</v>
      </c>
      <c r="H698" s="143">
        <v>40928</v>
      </c>
      <c r="I698" s="143">
        <v>28200</v>
      </c>
      <c r="J698" s="142">
        <v>32.93</v>
      </c>
      <c r="K698" s="168" t="s">
        <v>3602</v>
      </c>
      <c r="M698" s="168" t="s">
        <v>52</v>
      </c>
      <c r="N698" s="142">
        <v>1.43</v>
      </c>
      <c r="O698" s="142">
        <v>25.04</v>
      </c>
      <c r="P698" s="142">
        <v>37.96</v>
      </c>
      <c r="Q698" s="142">
        <v>26.64</v>
      </c>
      <c r="R698" s="168" t="s">
        <v>3396</v>
      </c>
      <c r="S698" s="142">
        <v>41.73</v>
      </c>
      <c r="T698" s="168"/>
      <c r="U698" s="142">
        <v>438</v>
      </c>
      <c r="V698" s="142">
        <v>437</v>
      </c>
      <c r="W698" s="142">
        <v>1.29</v>
      </c>
      <c r="X698" s="168"/>
    </row>
    <row r="699" spans="1:24" ht="16.5" x14ac:dyDescent="0.3">
      <c r="A699" s="168" t="s">
        <v>1048</v>
      </c>
      <c r="B699" s="142">
        <v>697</v>
      </c>
      <c r="C699" s="168" t="s">
        <v>35</v>
      </c>
      <c r="D699" s="168" t="s">
        <v>30</v>
      </c>
      <c r="E699" s="142">
        <v>14.7</v>
      </c>
      <c r="F699" s="142">
        <v>-2</v>
      </c>
      <c r="G699" s="143">
        <v>310800</v>
      </c>
      <c r="H699" s="143">
        <v>4574</v>
      </c>
      <c r="I699" s="143">
        <v>3381</v>
      </c>
      <c r="J699" s="142">
        <v>32.840000000000003</v>
      </c>
      <c r="K699" s="168" t="s">
        <v>3603</v>
      </c>
      <c r="L699" s="142">
        <v>1.1000000000000001</v>
      </c>
      <c r="M699" s="168" t="s">
        <v>197</v>
      </c>
      <c r="N699" s="142">
        <v>0.45</v>
      </c>
      <c r="O699" s="142">
        <v>32.380000000000003</v>
      </c>
      <c r="P699" s="142">
        <v>36.270000000000003</v>
      </c>
      <c r="Q699" s="142">
        <v>48.77</v>
      </c>
      <c r="R699" s="168" t="s">
        <v>590</v>
      </c>
      <c r="S699" s="142">
        <v>25.06</v>
      </c>
      <c r="T699" s="168"/>
      <c r="U699" s="142">
        <v>439</v>
      </c>
      <c r="V699" s="142">
        <v>419</v>
      </c>
      <c r="X699" s="168"/>
    </row>
    <row r="700" spans="1:24" ht="16.5" x14ac:dyDescent="0.3">
      <c r="A700" s="168" t="s">
        <v>1049</v>
      </c>
      <c r="B700" s="142">
        <v>698</v>
      </c>
      <c r="C700" s="168" t="s">
        <v>46</v>
      </c>
      <c r="D700" s="168" t="s">
        <v>30</v>
      </c>
      <c r="E700" s="142">
        <v>53.75</v>
      </c>
      <c r="F700" s="142">
        <v>0.94</v>
      </c>
      <c r="G700" s="143">
        <v>116500</v>
      </c>
      <c r="H700" s="143">
        <v>6153</v>
      </c>
      <c r="I700" s="143">
        <v>10836</v>
      </c>
      <c r="J700" s="142">
        <v>3.6</v>
      </c>
      <c r="K700" s="168" t="s">
        <v>655</v>
      </c>
      <c r="M700" s="168" t="s">
        <v>70</v>
      </c>
      <c r="N700" s="142">
        <v>14.92</v>
      </c>
      <c r="O700" s="142">
        <v>11.12</v>
      </c>
      <c r="P700" s="142">
        <v>11.33</v>
      </c>
      <c r="Q700" s="142">
        <v>51.38</v>
      </c>
      <c r="R700" s="168" t="s">
        <v>590</v>
      </c>
      <c r="S700" s="142">
        <v>36.409999999999997</v>
      </c>
      <c r="T700" s="168"/>
      <c r="U700" s="143">
        <v>286</v>
      </c>
      <c r="V700" s="143">
        <v>189</v>
      </c>
      <c r="W700" s="142">
        <v>-0.23</v>
      </c>
      <c r="X700" s="168"/>
    </row>
    <row r="701" spans="1:24" ht="16.5" x14ac:dyDescent="0.3">
      <c r="A701" s="168" t="s">
        <v>1050</v>
      </c>
      <c r="B701" s="142">
        <v>699</v>
      </c>
      <c r="C701" s="168" t="s">
        <v>29</v>
      </c>
      <c r="D701" s="168" t="s">
        <v>157</v>
      </c>
      <c r="E701" s="142">
        <v>0.5</v>
      </c>
      <c r="F701" s="142">
        <v>-1.96</v>
      </c>
      <c r="G701" s="143">
        <v>76337700</v>
      </c>
      <c r="H701" s="143">
        <v>38338</v>
      </c>
      <c r="I701" s="143">
        <v>4794</v>
      </c>
      <c r="K701" s="168" t="s">
        <v>3604</v>
      </c>
      <c r="M701" s="168"/>
      <c r="N701" s="142">
        <v>0</v>
      </c>
      <c r="O701" s="142">
        <v>-0.28999999999999998</v>
      </c>
      <c r="P701" s="142">
        <v>-14.01</v>
      </c>
      <c r="Q701" s="142">
        <v>-1.87</v>
      </c>
      <c r="R701" s="168"/>
      <c r="S701" s="142">
        <v>69.63</v>
      </c>
      <c r="T701" s="168"/>
      <c r="X701" s="168"/>
    </row>
    <row r="702" spans="1:24" ht="16.5" x14ac:dyDescent="0.3">
      <c r="A702" s="168" t="s">
        <v>1051</v>
      </c>
      <c r="B702" s="142">
        <v>700</v>
      </c>
      <c r="C702" s="168" t="s">
        <v>29</v>
      </c>
      <c r="D702" s="168" t="s">
        <v>30</v>
      </c>
      <c r="E702" s="142">
        <v>0.27</v>
      </c>
      <c r="F702" s="142">
        <v>-3.57</v>
      </c>
      <c r="G702" s="143">
        <v>189217100</v>
      </c>
      <c r="H702" s="143">
        <v>51313</v>
      </c>
      <c r="I702" s="143">
        <v>3004</v>
      </c>
      <c r="K702" s="168" t="s">
        <v>3395</v>
      </c>
      <c r="M702" s="168"/>
      <c r="N702" s="142">
        <v>0</v>
      </c>
      <c r="O702" s="142">
        <v>-4.68</v>
      </c>
      <c r="P702" s="142">
        <v>-7.28</v>
      </c>
      <c r="Q702" s="142">
        <v>-23.78</v>
      </c>
      <c r="R702" s="168"/>
      <c r="S702" s="142">
        <v>68.52</v>
      </c>
      <c r="T702" s="168"/>
      <c r="X702" s="168"/>
    </row>
    <row r="703" spans="1:24" ht="16.5" x14ac:dyDescent="0.3">
      <c r="A703" s="168" t="s">
        <v>1052</v>
      </c>
      <c r="B703" s="142">
        <v>701</v>
      </c>
      <c r="C703" s="168" t="s">
        <v>29</v>
      </c>
      <c r="D703" s="168" t="s">
        <v>30</v>
      </c>
      <c r="E703" s="142">
        <v>3.2</v>
      </c>
      <c r="F703" s="142">
        <v>3.23</v>
      </c>
      <c r="G703" s="143">
        <v>2635200</v>
      </c>
      <c r="H703" s="143">
        <v>8347</v>
      </c>
      <c r="I703" s="143">
        <v>986</v>
      </c>
      <c r="J703" s="144">
        <v>6.28</v>
      </c>
      <c r="K703" s="168" t="s">
        <v>707</v>
      </c>
      <c r="M703" s="168" t="s">
        <v>62</v>
      </c>
      <c r="N703" s="142">
        <v>0.51</v>
      </c>
      <c r="O703" s="142">
        <v>8.17</v>
      </c>
      <c r="P703" s="142">
        <v>14.8</v>
      </c>
      <c r="Q703" s="142">
        <v>3.92</v>
      </c>
      <c r="R703" s="168" t="s">
        <v>766</v>
      </c>
      <c r="S703" s="142">
        <v>67.09</v>
      </c>
      <c r="T703" s="168"/>
      <c r="U703" s="143">
        <v>237</v>
      </c>
      <c r="V703" s="143">
        <v>295</v>
      </c>
      <c r="W703" s="142">
        <v>-0.03</v>
      </c>
      <c r="X703" s="168"/>
    </row>
    <row r="704" spans="1:24" ht="16.5" x14ac:dyDescent="0.3">
      <c r="A704" s="168" t="s">
        <v>1053</v>
      </c>
      <c r="B704" s="142">
        <v>702</v>
      </c>
      <c r="C704" s="168" t="s">
        <v>29</v>
      </c>
      <c r="D704" s="168" t="s">
        <v>30</v>
      </c>
      <c r="E704" s="142">
        <v>4.82</v>
      </c>
      <c r="F704" s="142">
        <v>-1.23</v>
      </c>
      <c r="G704" s="143">
        <v>18400</v>
      </c>
      <c r="H704" s="143">
        <v>89</v>
      </c>
      <c r="I704" s="143">
        <v>2870</v>
      </c>
      <c r="J704" s="142">
        <v>58.48</v>
      </c>
      <c r="K704" s="168" t="s">
        <v>201</v>
      </c>
      <c r="M704" s="168" t="s">
        <v>149</v>
      </c>
      <c r="N704" s="142">
        <v>0.08</v>
      </c>
      <c r="O704" s="142">
        <v>1.8</v>
      </c>
      <c r="P704" s="142">
        <v>1.51</v>
      </c>
      <c r="Q704" s="142">
        <v>3.8</v>
      </c>
      <c r="R704" s="168" t="s">
        <v>207</v>
      </c>
      <c r="S704" s="142">
        <v>26.38</v>
      </c>
      <c r="T704" s="168"/>
      <c r="U704" s="142">
        <v>1028</v>
      </c>
      <c r="V704" s="142">
        <v>1033</v>
      </c>
      <c r="W704" s="142">
        <v>1.75</v>
      </c>
      <c r="X704" s="168"/>
    </row>
    <row r="705" spans="1:24" ht="16.5" x14ac:dyDescent="0.3">
      <c r="A705" s="168" t="s">
        <v>1054</v>
      </c>
      <c r="B705" s="142">
        <v>703</v>
      </c>
      <c r="C705" s="168" t="s">
        <v>29</v>
      </c>
      <c r="D705" s="168" t="s">
        <v>30</v>
      </c>
      <c r="E705" s="142">
        <v>2.52</v>
      </c>
      <c r="F705" s="142">
        <v>0</v>
      </c>
      <c r="G705" s="143">
        <v>4120600</v>
      </c>
      <c r="H705" s="143">
        <v>10364</v>
      </c>
      <c r="I705" s="143">
        <v>2061</v>
      </c>
      <c r="J705" s="142">
        <v>4.88</v>
      </c>
      <c r="K705" s="168" t="s">
        <v>158</v>
      </c>
      <c r="M705" s="168"/>
      <c r="N705" s="142">
        <v>0.52</v>
      </c>
      <c r="O705" s="142">
        <v>7.64</v>
      </c>
      <c r="P705" s="142">
        <v>17</v>
      </c>
      <c r="Q705" s="142">
        <v>4.8499999999999996</v>
      </c>
      <c r="R705" s="168"/>
      <c r="S705" s="142">
        <v>61.75</v>
      </c>
      <c r="T705" s="168"/>
      <c r="U705" s="142">
        <v>176</v>
      </c>
      <c r="V705" s="142">
        <v>305</v>
      </c>
      <c r="W705" s="142">
        <v>-0.01</v>
      </c>
      <c r="X705" s="168"/>
    </row>
    <row r="706" spans="1:24" ht="16.5" x14ac:dyDescent="0.3">
      <c r="A706" s="168" t="s">
        <v>1055</v>
      </c>
      <c r="B706" s="142">
        <v>704</v>
      </c>
      <c r="C706" s="168" t="s">
        <v>29</v>
      </c>
      <c r="D706" s="168" t="s">
        <v>30</v>
      </c>
      <c r="E706" s="142">
        <v>4.88</v>
      </c>
      <c r="F706" s="142">
        <v>5.63</v>
      </c>
      <c r="G706" s="143">
        <v>809385600</v>
      </c>
      <c r="H706" s="143">
        <v>3877236</v>
      </c>
      <c r="I706" s="143">
        <v>162837</v>
      </c>
      <c r="K706" s="168" t="s">
        <v>192</v>
      </c>
      <c r="M706" s="168" t="s">
        <v>53</v>
      </c>
      <c r="N706" s="142">
        <v>0</v>
      </c>
      <c r="O706" s="142">
        <v>2.85</v>
      </c>
      <c r="P706" s="142">
        <v>-1.97</v>
      </c>
      <c r="Q706" s="142">
        <v>-1.52</v>
      </c>
      <c r="R706" s="168" t="s">
        <v>3455</v>
      </c>
      <c r="S706" s="142">
        <v>31.78</v>
      </c>
      <c r="T706" s="168"/>
      <c r="X706" s="168"/>
    </row>
    <row r="707" spans="1:24" ht="16.5" x14ac:dyDescent="0.3">
      <c r="A707" s="168" t="s">
        <v>3435</v>
      </c>
      <c r="B707" s="142">
        <v>705</v>
      </c>
      <c r="C707" s="168" t="s">
        <v>35</v>
      </c>
      <c r="D707" s="168" t="s">
        <v>30</v>
      </c>
      <c r="E707" s="142">
        <v>4.12</v>
      </c>
      <c r="F707" s="142">
        <v>-3.29</v>
      </c>
      <c r="G707" s="143">
        <v>1330200</v>
      </c>
      <c r="H707" s="143">
        <v>5554</v>
      </c>
      <c r="I707" s="143">
        <v>0</v>
      </c>
      <c r="K707" s="168" t="s">
        <v>136</v>
      </c>
      <c r="M707" s="168" t="s">
        <v>136</v>
      </c>
      <c r="N707" s="142">
        <v>0</v>
      </c>
      <c r="O707" s="142">
        <v>13.42</v>
      </c>
      <c r="P707" s="142">
        <v>14</v>
      </c>
      <c r="Q707" s="142">
        <v>16.41</v>
      </c>
      <c r="R707" s="168" t="s">
        <v>136</v>
      </c>
      <c r="S707" s="142">
        <v>25.56</v>
      </c>
      <c r="T707" s="168"/>
      <c r="X707" s="168"/>
    </row>
    <row r="708" spans="1:24" ht="16.5" x14ac:dyDescent="0.3">
      <c r="A708" s="168" t="s">
        <v>1056</v>
      </c>
      <c r="B708" s="142">
        <v>706</v>
      </c>
      <c r="C708" s="168" t="s">
        <v>29</v>
      </c>
      <c r="D708" s="168" t="s">
        <v>30</v>
      </c>
      <c r="E708" s="142">
        <v>14.7</v>
      </c>
      <c r="F708" s="142">
        <v>-0.68</v>
      </c>
      <c r="G708" s="143">
        <v>39400</v>
      </c>
      <c r="H708" s="143">
        <v>580</v>
      </c>
      <c r="I708" s="143">
        <v>3819</v>
      </c>
      <c r="J708" s="142">
        <v>16.11</v>
      </c>
      <c r="K708" s="168" t="s">
        <v>65</v>
      </c>
      <c r="L708" s="142">
        <v>0.47</v>
      </c>
      <c r="M708" s="168" t="s">
        <v>44</v>
      </c>
      <c r="N708" s="142">
        <v>0.91</v>
      </c>
      <c r="O708" s="142">
        <v>10.56</v>
      </c>
      <c r="P708" s="142">
        <v>14.98</v>
      </c>
      <c r="Q708" s="142">
        <v>9.07</v>
      </c>
      <c r="R708" s="168" t="s">
        <v>3384</v>
      </c>
      <c r="S708" s="142">
        <v>19.170000000000002</v>
      </c>
      <c r="T708" s="168"/>
      <c r="U708" s="142">
        <v>421</v>
      </c>
      <c r="V708" s="142">
        <v>407</v>
      </c>
      <c r="W708" s="142">
        <v>0.63</v>
      </c>
      <c r="X708" s="168"/>
    </row>
    <row r="709" spans="1:24" ht="16.5" x14ac:dyDescent="0.3">
      <c r="A709" s="168" t="s">
        <v>1057</v>
      </c>
      <c r="B709" s="142">
        <v>707</v>
      </c>
      <c r="C709" s="168" t="s">
        <v>29</v>
      </c>
      <c r="D709" s="168" t="s">
        <v>30</v>
      </c>
      <c r="E709" s="142">
        <v>2.64</v>
      </c>
      <c r="F709" s="142">
        <v>0</v>
      </c>
      <c r="G709" s="143">
        <v>7514300</v>
      </c>
      <c r="H709" s="143">
        <v>19905</v>
      </c>
      <c r="I709" s="143">
        <v>5591</v>
      </c>
      <c r="J709" s="142">
        <v>8.0500000000000007</v>
      </c>
      <c r="K709" s="168" t="s">
        <v>262</v>
      </c>
      <c r="M709" s="168" t="s">
        <v>66</v>
      </c>
      <c r="N709" s="142">
        <v>0.33</v>
      </c>
      <c r="O709" s="142">
        <v>5.21</v>
      </c>
      <c r="P709" s="142">
        <v>10.84</v>
      </c>
      <c r="Q709" s="142">
        <v>45.19</v>
      </c>
      <c r="R709" s="168" t="s">
        <v>1114</v>
      </c>
      <c r="S709" s="142">
        <v>39.72</v>
      </c>
      <c r="T709" s="168"/>
      <c r="U709" s="142">
        <v>344</v>
      </c>
      <c r="V709" s="142">
        <v>454</v>
      </c>
      <c r="W709" s="142">
        <v>0.12</v>
      </c>
      <c r="X709" s="168"/>
    </row>
    <row r="710" spans="1:24" ht="16.5" x14ac:dyDescent="0.3">
      <c r="A710" s="168" t="s">
        <v>1058</v>
      </c>
      <c r="B710" s="142">
        <v>708</v>
      </c>
      <c r="C710" s="168" t="s">
        <v>29</v>
      </c>
      <c r="D710" s="168" t="s">
        <v>47</v>
      </c>
      <c r="E710" s="142">
        <v>0.01</v>
      </c>
      <c r="F710" s="142">
        <v>0</v>
      </c>
      <c r="G710" s="143">
        <v>0</v>
      </c>
      <c r="H710" s="143">
        <v>0</v>
      </c>
      <c r="I710" s="143">
        <v>68</v>
      </c>
      <c r="K710" s="168"/>
      <c r="L710" s="142">
        <v>-1.2</v>
      </c>
      <c r="M710" s="168"/>
      <c r="N710" s="142">
        <v>0</v>
      </c>
      <c r="O710" s="142">
        <v>-30.09</v>
      </c>
      <c r="Q710" s="142">
        <v>-85.19</v>
      </c>
      <c r="R710" s="168"/>
      <c r="S710" s="142">
        <v>99.85</v>
      </c>
      <c r="T710" s="168"/>
      <c r="X710" s="168"/>
    </row>
    <row r="711" spans="1:24" ht="16.5" x14ac:dyDescent="0.3">
      <c r="A711" s="168" t="s">
        <v>1059</v>
      </c>
      <c r="B711" s="142">
        <v>709</v>
      </c>
      <c r="C711" s="168" t="s">
        <v>29</v>
      </c>
      <c r="D711" s="168" t="s">
        <v>157</v>
      </c>
      <c r="E711" s="142">
        <v>0.43</v>
      </c>
      <c r="F711" s="142">
        <v>4.88</v>
      </c>
      <c r="G711" s="143">
        <v>32469300</v>
      </c>
      <c r="H711" s="143">
        <v>13779</v>
      </c>
      <c r="I711" s="143">
        <v>818</v>
      </c>
      <c r="K711" s="168" t="s">
        <v>3600</v>
      </c>
      <c r="L711" s="142">
        <v>2.13</v>
      </c>
      <c r="M711" s="168"/>
      <c r="N711" s="142">
        <v>0</v>
      </c>
      <c r="O711" s="142">
        <v>-5.79</v>
      </c>
      <c r="P711" s="142">
        <v>-19.52</v>
      </c>
      <c r="Q711" s="142">
        <v>-16.829999999999998</v>
      </c>
      <c r="R711" s="168"/>
      <c r="S711" s="142">
        <v>33.11</v>
      </c>
      <c r="T711" s="168"/>
      <c r="X711" s="168"/>
    </row>
    <row r="712" spans="1:24" ht="16.5" x14ac:dyDescent="0.3">
      <c r="A712" s="168" t="s">
        <v>1060</v>
      </c>
      <c r="B712" s="142">
        <v>710</v>
      </c>
      <c r="C712" s="168" t="s">
        <v>29</v>
      </c>
      <c r="D712" s="168" t="s">
        <v>30</v>
      </c>
      <c r="E712" s="142">
        <v>3.12</v>
      </c>
      <c r="F712" s="142">
        <v>-1.89</v>
      </c>
      <c r="G712" s="143">
        <v>1123400</v>
      </c>
      <c r="H712" s="143">
        <v>3521</v>
      </c>
      <c r="I712" s="143">
        <v>1714</v>
      </c>
      <c r="J712" s="142">
        <v>39.78</v>
      </c>
      <c r="K712" s="168" t="s">
        <v>104</v>
      </c>
      <c r="M712" s="168" t="s">
        <v>66</v>
      </c>
      <c r="N712" s="142">
        <v>0.08</v>
      </c>
      <c r="O712" s="142">
        <v>3.99</v>
      </c>
      <c r="P712" s="142">
        <v>3.49</v>
      </c>
      <c r="Q712" s="142">
        <v>1.27</v>
      </c>
      <c r="R712" s="168" t="s">
        <v>188</v>
      </c>
      <c r="S712" s="142">
        <v>40.54</v>
      </c>
      <c r="T712" s="168"/>
      <c r="U712" s="142">
        <v>938</v>
      </c>
      <c r="V712" s="142">
        <v>901</v>
      </c>
      <c r="W712" s="142">
        <v>-19.670000000000002</v>
      </c>
      <c r="X712" s="168"/>
    </row>
    <row r="713" spans="1:24" ht="16.5" x14ac:dyDescent="0.3">
      <c r="A713" s="168" t="s">
        <v>1062</v>
      </c>
      <c r="B713" s="142">
        <v>711</v>
      </c>
      <c r="C713" s="168" t="s">
        <v>29</v>
      </c>
      <c r="D713" s="168" t="s">
        <v>30</v>
      </c>
      <c r="E713" s="142">
        <v>6.95</v>
      </c>
      <c r="F713" s="142">
        <v>-2.11</v>
      </c>
      <c r="G713" s="143">
        <v>19600</v>
      </c>
      <c r="H713" s="143">
        <v>137</v>
      </c>
      <c r="I713" s="143">
        <v>2664</v>
      </c>
      <c r="J713" s="142">
        <v>16.489999999999998</v>
      </c>
      <c r="K713" s="168" t="s">
        <v>231</v>
      </c>
      <c r="M713" s="168" t="s">
        <v>149</v>
      </c>
      <c r="N713" s="142">
        <v>0.42</v>
      </c>
      <c r="O713" s="142">
        <v>5.09</v>
      </c>
      <c r="P713" s="142">
        <v>4.87</v>
      </c>
      <c r="Q713" s="142">
        <v>10.25</v>
      </c>
      <c r="R713" s="168" t="s">
        <v>3369</v>
      </c>
      <c r="S713" s="142">
        <v>25.77</v>
      </c>
      <c r="T713" s="168"/>
      <c r="U713" s="142">
        <v>689</v>
      </c>
      <c r="V713" s="142">
        <v>630</v>
      </c>
      <c r="W713" s="142">
        <v>2.39</v>
      </c>
      <c r="X713" s="168"/>
    </row>
    <row r="714" spans="1:24" ht="16.5" x14ac:dyDescent="0.3">
      <c r="A714" s="168" t="s">
        <v>1063</v>
      </c>
      <c r="B714" s="142">
        <v>712</v>
      </c>
      <c r="C714" s="168" t="s">
        <v>46</v>
      </c>
      <c r="D714" s="168" t="s">
        <v>30</v>
      </c>
      <c r="E714" s="142">
        <v>1.62</v>
      </c>
      <c r="F714" s="142">
        <v>0.62</v>
      </c>
      <c r="G714" s="143">
        <v>9524600</v>
      </c>
      <c r="H714" s="143">
        <v>15356</v>
      </c>
      <c r="I714" s="143">
        <v>13643</v>
      </c>
      <c r="J714" s="142">
        <v>6.17</v>
      </c>
      <c r="K714" s="168" t="s">
        <v>150</v>
      </c>
      <c r="M714" s="168"/>
      <c r="N714" s="142">
        <v>0.26</v>
      </c>
      <c r="O714" s="142">
        <v>17.71</v>
      </c>
      <c r="P714" s="142">
        <v>21.02</v>
      </c>
      <c r="Q714" s="142">
        <v>11.22</v>
      </c>
      <c r="R714" s="168"/>
      <c r="S714" s="142">
        <v>32.090000000000003</v>
      </c>
      <c r="T714" s="168"/>
      <c r="U714" s="142">
        <v>138</v>
      </c>
      <c r="V714" s="142">
        <v>95</v>
      </c>
      <c r="W714" s="142">
        <v>0.01</v>
      </c>
      <c r="X714" s="168"/>
    </row>
    <row r="715" spans="1:24" ht="16.5" x14ac:dyDescent="0.3">
      <c r="A715" s="168" t="s">
        <v>1064</v>
      </c>
      <c r="B715" s="142">
        <v>713</v>
      </c>
      <c r="C715" s="168" t="s">
        <v>29</v>
      </c>
      <c r="D715" s="168" t="s">
        <v>30</v>
      </c>
      <c r="E715" s="142">
        <v>9.1999999999999993</v>
      </c>
      <c r="F715" s="142">
        <v>-2.65</v>
      </c>
      <c r="G715" s="143">
        <v>33989900</v>
      </c>
      <c r="H715" s="143">
        <v>316268</v>
      </c>
      <c r="I715" s="143">
        <v>16767</v>
      </c>
      <c r="J715" s="142">
        <v>6.86</v>
      </c>
      <c r="K715" s="168" t="s">
        <v>300</v>
      </c>
      <c r="M715" s="168" t="s">
        <v>62</v>
      </c>
      <c r="N715" s="142">
        <v>1.34</v>
      </c>
      <c r="O715" s="142">
        <v>8.07</v>
      </c>
      <c r="P715" s="142">
        <v>13.32</v>
      </c>
      <c r="Q715" s="142">
        <v>14.72</v>
      </c>
      <c r="R715" s="168" t="s">
        <v>506</v>
      </c>
      <c r="S715" s="142">
        <v>71.25</v>
      </c>
      <c r="T715" s="168"/>
      <c r="U715" s="143">
        <v>279</v>
      </c>
      <c r="V715" s="142">
        <v>310</v>
      </c>
      <c r="W715" s="142">
        <v>-0.12</v>
      </c>
      <c r="X715" s="168"/>
    </row>
    <row r="716" spans="1:24" ht="16.5" x14ac:dyDescent="0.3">
      <c r="A716" s="168" t="s">
        <v>1065</v>
      </c>
      <c r="B716" s="142">
        <v>714</v>
      </c>
      <c r="C716" s="168" t="s">
        <v>29</v>
      </c>
      <c r="D716" s="168" t="s">
        <v>30</v>
      </c>
      <c r="E716" s="142">
        <v>1.42</v>
      </c>
      <c r="F716" s="142">
        <v>-1.39</v>
      </c>
      <c r="G716" s="143">
        <v>573445100</v>
      </c>
      <c r="H716" s="143">
        <v>813979</v>
      </c>
      <c r="I716" s="143">
        <v>137204</v>
      </c>
      <c r="J716" s="142">
        <v>15.4</v>
      </c>
      <c r="K716" s="168" t="s">
        <v>856</v>
      </c>
      <c r="M716" s="168" t="s">
        <v>70</v>
      </c>
      <c r="N716" s="142">
        <v>0.09</v>
      </c>
      <c r="O716" s="142">
        <v>1.37</v>
      </c>
      <c r="P716" s="142">
        <v>4.34</v>
      </c>
      <c r="Q716" s="142">
        <v>12.63</v>
      </c>
      <c r="R716" s="168" t="s">
        <v>3452</v>
      </c>
      <c r="S716" s="142">
        <v>34.200000000000003</v>
      </c>
      <c r="T716" s="168"/>
      <c r="U716" s="142">
        <v>680</v>
      </c>
      <c r="V716" s="142">
        <v>768</v>
      </c>
      <c r="W716" s="142">
        <v>-5.89</v>
      </c>
      <c r="X716" s="168"/>
    </row>
    <row r="717" spans="1:24" ht="16.5" x14ac:dyDescent="0.3">
      <c r="A717" s="168" t="s">
        <v>1066</v>
      </c>
      <c r="B717" s="142">
        <v>715</v>
      </c>
      <c r="C717" s="168" t="s">
        <v>29</v>
      </c>
      <c r="D717" s="168" t="s">
        <v>30</v>
      </c>
      <c r="E717" s="142">
        <v>4.8</v>
      </c>
      <c r="F717" s="142">
        <v>-2.04</v>
      </c>
      <c r="G717" s="143">
        <v>6553500</v>
      </c>
      <c r="H717" s="143">
        <v>31627</v>
      </c>
      <c r="I717" s="143">
        <v>2957</v>
      </c>
      <c r="J717" s="142">
        <v>22.64</v>
      </c>
      <c r="K717" s="168" t="s">
        <v>370</v>
      </c>
      <c r="M717" s="168"/>
      <c r="N717" s="142">
        <v>0.21</v>
      </c>
      <c r="O717" s="142">
        <v>2.61</v>
      </c>
      <c r="P717" s="142">
        <v>4.92</v>
      </c>
      <c r="Q717" s="142">
        <v>3.25</v>
      </c>
      <c r="R717" s="168"/>
      <c r="S717" s="142">
        <v>59.82</v>
      </c>
      <c r="T717" s="168"/>
      <c r="U717" s="142">
        <v>767</v>
      </c>
      <c r="V717" s="142">
        <v>822</v>
      </c>
      <c r="W717" s="142">
        <v>-0.02</v>
      </c>
      <c r="X717" s="168"/>
    </row>
    <row r="718" spans="1:24" ht="16.5" x14ac:dyDescent="0.3">
      <c r="A718" s="168" t="s">
        <v>1067</v>
      </c>
      <c r="B718" s="142">
        <v>716</v>
      </c>
      <c r="C718" s="168" t="s">
        <v>29</v>
      </c>
      <c r="D718" s="168" t="s">
        <v>30</v>
      </c>
      <c r="E718" s="142">
        <v>26.75</v>
      </c>
      <c r="F718" s="142">
        <v>0</v>
      </c>
      <c r="G718" s="143">
        <v>0</v>
      </c>
      <c r="H718" s="143">
        <v>0</v>
      </c>
      <c r="I718" s="143">
        <v>1338</v>
      </c>
      <c r="K718" s="168" t="s">
        <v>607</v>
      </c>
      <c r="M718" s="168"/>
      <c r="N718" s="142">
        <v>0</v>
      </c>
      <c r="O718" s="142">
        <v>0.51</v>
      </c>
      <c r="P718" s="142">
        <v>-0.17</v>
      </c>
      <c r="Q718" s="142">
        <v>2.06</v>
      </c>
      <c r="R718" s="168"/>
      <c r="S718" s="142">
        <v>32.97</v>
      </c>
      <c r="T718" s="168"/>
      <c r="X718" s="168"/>
    </row>
    <row r="719" spans="1:24" ht="16.5" x14ac:dyDescent="0.3">
      <c r="A719" s="168" t="s">
        <v>1068</v>
      </c>
      <c r="B719" s="142">
        <v>717</v>
      </c>
      <c r="C719" s="168" t="s">
        <v>46</v>
      </c>
      <c r="D719" s="168" t="s">
        <v>30</v>
      </c>
      <c r="E719" s="142">
        <v>55</v>
      </c>
      <c r="F719" s="142">
        <v>-1.35</v>
      </c>
      <c r="G719" s="143">
        <v>300</v>
      </c>
      <c r="H719" s="143">
        <v>17</v>
      </c>
      <c r="I719" s="143">
        <v>3181</v>
      </c>
      <c r="K719" s="168" t="s">
        <v>82</v>
      </c>
      <c r="M719" s="168" t="s">
        <v>25</v>
      </c>
      <c r="N719" s="142">
        <v>0</v>
      </c>
      <c r="O719" s="142">
        <v>-2.08</v>
      </c>
      <c r="P719" s="142">
        <v>-2.2799999999999998</v>
      </c>
      <c r="Q719" s="142">
        <v>1.71</v>
      </c>
      <c r="R719" s="168" t="s">
        <v>134</v>
      </c>
      <c r="S719" s="142">
        <v>30.63</v>
      </c>
      <c r="T719" s="168"/>
      <c r="X719" s="168"/>
    </row>
    <row r="720" spans="1:24" ht="16.5" x14ac:dyDescent="0.3">
      <c r="A720" s="168" t="s">
        <v>1069</v>
      </c>
      <c r="B720" s="142">
        <v>718</v>
      </c>
      <c r="C720" s="168" t="s">
        <v>29</v>
      </c>
      <c r="D720" s="168" t="s">
        <v>30</v>
      </c>
      <c r="E720" s="142">
        <v>11.5</v>
      </c>
      <c r="F720" s="142">
        <v>0</v>
      </c>
      <c r="G720" s="143">
        <v>3195700</v>
      </c>
      <c r="H720" s="143">
        <v>36798</v>
      </c>
      <c r="I720" s="143">
        <v>45885</v>
      </c>
      <c r="J720" s="142">
        <v>14.43</v>
      </c>
      <c r="K720" s="168" t="s">
        <v>61</v>
      </c>
      <c r="M720" s="168" t="s">
        <v>141</v>
      </c>
      <c r="N720" s="142">
        <v>0.8</v>
      </c>
      <c r="O720" s="142">
        <v>18.68</v>
      </c>
      <c r="P720" s="142">
        <v>24.14</v>
      </c>
      <c r="Q720" s="142">
        <v>56.91</v>
      </c>
      <c r="R720" s="168" t="s">
        <v>884</v>
      </c>
      <c r="S720" s="142">
        <v>36.11</v>
      </c>
      <c r="T720" s="168"/>
      <c r="U720" s="142">
        <v>280</v>
      </c>
      <c r="V720" s="142">
        <v>249</v>
      </c>
      <c r="W720" s="142">
        <v>3.46</v>
      </c>
      <c r="X720" s="168"/>
    </row>
    <row r="721" spans="1:24" ht="16.5" x14ac:dyDescent="0.3">
      <c r="A721" s="168" t="s">
        <v>1071</v>
      </c>
      <c r="B721" s="142">
        <v>719</v>
      </c>
      <c r="C721" s="168" t="s">
        <v>29</v>
      </c>
      <c r="D721" s="168" t="s">
        <v>30</v>
      </c>
      <c r="E721" s="142">
        <v>19.5</v>
      </c>
      <c r="F721" s="142">
        <v>-1.02</v>
      </c>
      <c r="G721" s="143">
        <v>26074800</v>
      </c>
      <c r="H721" s="143">
        <v>509932</v>
      </c>
      <c r="I721" s="143">
        <v>93050</v>
      </c>
      <c r="J721" s="142">
        <v>12.04</v>
      </c>
      <c r="K721" s="168" t="s">
        <v>3395</v>
      </c>
      <c r="M721" s="168" t="s">
        <v>144</v>
      </c>
      <c r="N721" s="142">
        <v>1.62</v>
      </c>
      <c r="O721" s="142">
        <v>6.74</v>
      </c>
      <c r="P721" s="142">
        <v>14.02</v>
      </c>
      <c r="Q721" s="142">
        <v>6.1</v>
      </c>
      <c r="R721" s="168" t="s">
        <v>595</v>
      </c>
      <c r="S721" s="142">
        <v>60.55</v>
      </c>
      <c r="T721" s="168"/>
      <c r="U721" s="142">
        <v>370</v>
      </c>
      <c r="V721" s="142">
        <v>470</v>
      </c>
      <c r="W721" s="142">
        <v>-3.2</v>
      </c>
      <c r="X721" s="168"/>
    </row>
    <row r="722" spans="1:24" ht="16.5" x14ac:dyDescent="0.3">
      <c r="A722" s="168" t="s">
        <v>1072</v>
      </c>
      <c r="B722" s="142">
        <v>720</v>
      </c>
      <c r="C722" s="168" t="s">
        <v>29</v>
      </c>
      <c r="D722" s="168" t="s">
        <v>30</v>
      </c>
      <c r="E722" s="142">
        <v>1.18</v>
      </c>
      <c r="F722" s="142">
        <v>4.42</v>
      </c>
      <c r="G722" s="143">
        <v>36614300</v>
      </c>
      <c r="H722" s="143">
        <v>43119</v>
      </c>
      <c r="I722" s="143">
        <v>1057</v>
      </c>
      <c r="K722" s="168" t="s">
        <v>418</v>
      </c>
      <c r="M722" s="168"/>
      <c r="N722" s="142">
        <v>0</v>
      </c>
      <c r="O722" s="142">
        <v>-14.07</v>
      </c>
      <c r="P722" s="142">
        <v>-24.48</v>
      </c>
      <c r="Q722" s="142">
        <v>-7.53</v>
      </c>
      <c r="R722" s="168" t="s">
        <v>486</v>
      </c>
      <c r="S722" s="142">
        <v>59.08</v>
      </c>
      <c r="T722" s="168"/>
      <c r="X722" s="168"/>
    </row>
    <row r="723" spans="1:24" ht="16.5" x14ac:dyDescent="0.3">
      <c r="A723" s="168" t="s">
        <v>1073</v>
      </c>
      <c r="B723" s="142">
        <v>721</v>
      </c>
      <c r="C723" s="168" t="s">
        <v>46</v>
      </c>
      <c r="D723" s="168" t="s">
        <v>30</v>
      </c>
      <c r="E723" s="142">
        <v>23.1</v>
      </c>
      <c r="F723" s="142">
        <v>-0.43</v>
      </c>
      <c r="G723" s="143">
        <v>2494000</v>
      </c>
      <c r="H723" s="143">
        <v>58527</v>
      </c>
      <c r="I723" s="143">
        <v>6999</v>
      </c>
      <c r="J723" s="142">
        <v>13.89</v>
      </c>
      <c r="K723" s="168" t="s">
        <v>912</v>
      </c>
      <c r="M723" s="168" t="s">
        <v>32</v>
      </c>
      <c r="N723" s="142">
        <v>1.66</v>
      </c>
      <c r="O723" s="142">
        <v>7.89</v>
      </c>
      <c r="P723" s="142">
        <v>33.33</v>
      </c>
      <c r="Q723" s="142">
        <v>10.11</v>
      </c>
      <c r="R723" s="168" t="s">
        <v>143</v>
      </c>
      <c r="S723" s="142">
        <v>28.3</v>
      </c>
      <c r="T723" s="168"/>
      <c r="U723" s="142">
        <v>215</v>
      </c>
      <c r="V723" s="142">
        <v>452</v>
      </c>
      <c r="W723" s="142">
        <v>0.19</v>
      </c>
      <c r="X723" s="168"/>
    </row>
    <row r="724" spans="1:24" ht="16.5" x14ac:dyDescent="0.3">
      <c r="A724" s="168" t="s">
        <v>1074</v>
      </c>
      <c r="B724" s="142">
        <v>722</v>
      </c>
      <c r="C724" s="168" t="s">
        <v>29</v>
      </c>
      <c r="D724" s="168" t="s">
        <v>30</v>
      </c>
      <c r="E724" s="142">
        <v>31.75</v>
      </c>
      <c r="F724" s="142">
        <v>0</v>
      </c>
      <c r="G724" s="143">
        <v>1240100</v>
      </c>
      <c r="H724" s="143">
        <v>39119</v>
      </c>
      <c r="I724" s="143">
        <v>25673</v>
      </c>
      <c r="J724" s="142">
        <v>10.55</v>
      </c>
      <c r="K724" s="168" t="s">
        <v>787</v>
      </c>
      <c r="M724" s="168" t="s">
        <v>130</v>
      </c>
      <c r="N724" s="142">
        <v>3.01</v>
      </c>
      <c r="O724" s="142">
        <v>26.04</v>
      </c>
      <c r="P724" s="142">
        <v>26.96</v>
      </c>
      <c r="Q724" s="142">
        <v>8.56</v>
      </c>
      <c r="R724" s="168" t="s">
        <v>3605</v>
      </c>
      <c r="S724" s="142">
        <v>66.59</v>
      </c>
      <c r="T724" s="168"/>
      <c r="U724" s="143">
        <v>167</v>
      </c>
      <c r="V724" s="143">
        <v>127</v>
      </c>
      <c r="W724" s="142">
        <v>4.58</v>
      </c>
      <c r="X724" s="168"/>
    </row>
    <row r="725" spans="1:24" ht="16.5" x14ac:dyDescent="0.3">
      <c r="A725" s="168" t="s">
        <v>1075</v>
      </c>
      <c r="B725" s="142">
        <v>723</v>
      </c>
      <c r="C725" s="168" t="s">
        <v>29</v>
      </c>
      <c r="D725" s="168" t="s">
        <v>30</v>
      </c>
      <c r="E725" s="142">
        <v>1.37</v>
      </c>
      <c r="F725" s="142">
        <v>7.87</v>
      </c>
      <c r="G725" s="143">
        <v>83945600</v>
      </c>
      <c r="H725" s="143">
        <v>111973</v>
      </c>
      <c r="I725" s="143">
        <v>1096</v>
      </c>
      <c r="K725" s="168" t="s">
        <v>166</v>
      </c>
      <c r="M725" s="168"/>
      <c r="N725" s="142">
        <v>0</v>
      </c>
      <c r="O725" s="142">
        <v>0.72</v>
      </c>
      <c r="P725" s="142">
        <v>-0.04</v>
      </c>
      <c r="Q725" s="142">
        <v>0.83</v>
      </c>
      <c r="R725" s="168"/>
      <c r="S725" s="142">
        <v>38</v>
      </c>
      <c r="T725" s="168"/>
      <c r="X725" s="168"/>
    </row>
    <row r="726" spans="1:24" ht="16.5" x14ac:dyDescent="0.3">
      <c r="A726" s="168" t="s">
        <v>1076</v>
      </c>
      <c r="B726" s="142">
        <v>724</v>
      </c>
      <c r="C726" s="168" t="s">
        <v>29</v>
      </c>
      <c r="D726" s="168" t="s">
        <v>30</v>
      </c>
      <c r="E726" s="142">
        <v>3.22</v>
      </c>
      <c r="F726" s="142">
        <v>-1.23</v>
      </c>
      <c r="G726" s="143">
        <v>321100</v>
      </c>
      <c r="H726" s="143">
        <v>994</v>
      </c>
      <c r="I726" s="143">
        <v>869</v>
      </c>
      <c r="J726" s="142">
        <v>7.05</v>
      </c>
      <c r="K726" s="168" t="s">
        <v>458</v>
      </c>
      <c r="L726" s="142">
        <v>0.3</v>
      </c>
      <c r="M726" s="168" t="s">
        <v>394</v>
      </c>
      <c r="N726" s="142">
        <v>0.46</v>
      </c>
      <c r="O726" s="142">
        <v>5.74</v>
      </c>
      <c r="P726" s="142">
        <v>7.57</v>
      </c>
      <c r="Q726" s="142">
        <v>7.8</v>
      </c>
      <c r="R726" s="168"/>
      <c r="S726" s="142">
        <v>51.22</v>
      </c>
      <c r="T726" s="168"/>
      <c r="U726" s="142">
        <v>424</v>
      </c>
      <c r="V726" s="142">
        <v>412</v>
      </c>
      <c r="W726" s="142">
        <v>-0.2</v>
      </c>
      <c r="X726" s="168"/>
    </row>
    <row r="727" spans="1:24" ht="16.5" x14ac:dyDescent="0.3">
      <c r="A727" s="168" t="s">
        <v>1077</v>
      </c>
      <c r="B727" s="142">
        <v>725</v>
      </c>
      <c r="C727" s="168" t="s">
        <v>29</v>
      </c>
      <c r="D727" s="168" t="s">
        <v>30</v>
      </c>
      <c r="E727" s="142">
        <v>5.35</v>
      </c>
      <c r="F727" s="142">
        <v>-0.93</v>
      </c>
      <c r="G727" s="143">
        <v>963100</v>
      </c>
      <c r="H727" s="143">
        <v>5132</v>
      </c>
      <c r="I727" s="143">
        <v>4710</v>
      </c>
      <c r="J727" s="142">
        <v>18.75</v>
      </c>
      <c r="K727" s="168" t="s">
        <v>355</v>
      </c>
      <c r="M727" s="168" t="s">
        <v>124</v>
      </c>
      <c r="N727" s="142">
        <v>0.28999999999999998</v>
      </c>
      <c r="O727" s="142">
        <v>5.24</v>
      </c>
      <c r="P727" s="142">
        <v>5</v>
      </c>
      <c r="Q727" s="142">
        <v>4.1100000000000003</v>
      </c>
      <c r="R727" s="168" t="s">
        <v>456</v>
      </c>
      <c r="S727" s="142">
        <v>50.06</v>
      </c>
      <c r="T727" s="168"/>
      <c r="U727" s="142">
        <v>716</v>
      </c>
      <c r="V727" s="142">
        <v>656</v>
      </c>
      <c r="W727" s="142">
        <v>0.13</v>
      </c>
      <c r="X727" s="168"/>
    </row>
    <row r="728" spans="1:24" ht="16.5" x14ac:dyDescent="0.3">
      <c r="A728" s="168" t="s">
        <v>1078</v>
      </c>
      <c r="B728" s="142">
        <v>726</v>
      </c>
      <c r="C728" s="168" t="s">
        <v>46</v>
      </c>
      <c r="D728" s="168" t="s">
        <v>30</v>
      </c>
      <c r="E728" s="142">
        <v>0.1</v>
      </c>
      <c r="F728" s="142">
        <v>0</v>
      </c>
      <c r="G728" s="143">
        <v>1145377700</v>
      </c>
      <c r="H728" s="143">
        <v>114684</v>
      </c>
      <c r="I728" s="143">
        <v>1986</v>
      </c>
      <c r="J728" s="142">
        <v>154.44</v>
      </c>
      <c r="K728" s="168" t="s">
        <v>333</v>
      </c>
      <c r="M728" s="168"/>
      <c r="N728" s="142">
        <v>0</v>
      </c>
      <c r="O728" s="142">
        <v>2.99</v>
      </c>
      <c r="P728" s="142">
        <v>0.43</v>
      </c>
      <c r="Q728" s="142">
        <v>0.56999999999999995</v>
      </c>
      <c r="R728" s="168"/>
      <c r="S728" s="142">
        <v>83.73</v>
      </c>
      <c r="T728" s="168"/>
      <c r="U728" s="142">
        <v>1104</v>
      </c>
      <c r="V728" s="142">
        <v>1044</v>
      </c>
      <c r="W728" s="142">
        <v>-0.34</v>
      </c>
      <c r="X728" s="168"/>
    </row>
    <row r="729" spans="1:24" ht="16.5" x14ac:dyDescent="0.3">
      <c r="A729" s="168" t="s">
        <v>1079</v>
      </c>
      <c r="B729" s="142">
        <v>727</v>
      </c>
      <c r="C729" s="168" t="s">
        <v>46</v>
      </c>
      <c r="D729" s="168" t="s">
        <v>30</v>
      </c>
      <c r="E729" s="142">
        <v>3.54</v>
      </c>
      <c r="F729" s="142">
        <v>-2.21</v>
      </c>
      <c r="G729" s="143">
        <v>438000</v>
      </c>
      <c r="H729" s="143">
        <v>1557</v>
      </c>
      <c r="I729" s="143">
        <v>2112</v>
      </c>
      <c r="J729" s="142">
        <v>4.83</v>
      </c>
      <c r="K729" s="168" t="s">
        <v>88</v>
      </c>
      <c r="M729" s="168"/>
      <c r="N729" s="142">
        <v>0.73</v>
      </c>
      <c r="O729" s="142">
        <v>6.84</v>
      </c>
      <c r="P729" s="142">
        <v>10.19</v>
      </c>
      <c r="Q729" s="142">
        <v>7.31</v>
      </c>
      <c r="R729" s="168"/>
      <c r="S729" s="142">
        <v>29.51</v>
      </c>
      <c r="T729" s="168"/>
      <c r="U729" s="142">
        <v>316</v>
      </c>
      <c r="V729" s="142">
        <v>330</v>
      </c>
      <c r="W729" s="142">
        <v>0.01</v>
      </c>
      <c r="X729" s="168"/>
    </row>
    <row r="730" spans="1:24" ht="16.5" x14ac:dyDescent="0.3">
      <c r="A730" s="168" t="s">
        <v>1080</v>
      </c>
      <c r="B730" s="142">
        <v>728</v>
      </c>
      <c r="C730" s="168" t="s">
        <v>46</v>
      </c>
      <c r="D730" s="168" t="s">
        <v>30</v>
      </c>
      <c r="E730" s="142">
        <v>2.08</v>
      </c>
      <c r="F730" s="142">
        <v>-5.45</v>
      </c>
      <c r="G730" s="143">
        <v>326745100</v>
      </c>
      <c r="H730" s="143">
        <v>700058</v>
      </c>
      <c r="I730" s="143">
        <v>11677</v>
      </c>
      <c r="K730" s="168" t="s">
        <v>292</v>
      </c>
      <c r="M730" s="168"/>
      <c r="N730" s="142">
        <v>0</v>
      </c>
      <c r="O730" s="142">
        <v>-6.31</v>
      </c>
      <c r="P730" s="142">
        <v>-13.93</v>
      </c>
      <c r="Q730" s="142">
        <v>-28.59</v>
      </c>
      <c r="R730" s="168"/>
      <c r="S730" s="142">
        <v>52.99</v>
      </c>
      <c r="T730" s="168"/>
      <c r="X730" s="168"/>
    </row>
    <row r="731" spans="1:24" ht="16.5" x14ac:dyDescent="0.3">
      <c r="A731" s="168" t="s">
        <v>1081</v>
      </c>
      <c r="B731" s="142">
        <v>729</v>
      </c>
      <c r="C731" s="168" t="s">
        <v>29</v>
      </c>
      <c r="D731" s="168" t="s">
        <v>30</v>
      </c>
      <c r="E731" s="142">
        <v>6.9</v>
      </c>
      <c r="F731" s="142">
        <v>2.2200000000000002</v>
      </c>
      <c r="G731" s="143">
        <v>2683300</v>
      </c>
      <c r="H731" s="143">
        <v>18501</v>
      </c>
      <c r="I731" s="143">
        <v>4606</v>
      </c>
      <c r="J731" s="142">
        <v>15.36</v>
      </c>
      <c r="K731" s="168" t="s">
        <v>652</v>
      </c>
      <c r="M731" s="168" t="s">
        <v>268</v>
      </c>
      <c r="N731" s="142">
        <v>0.45</v>
      </c>
      <c r="O731" s="142">
        <v>10.87</v>
      </c>
      <c r="P731" s="142">
        <v>19.350000000000001</v>
      </c>
      <c r="Q731" s="142">
        <v>15.91</v>
      </c>
      <c r="R731" s="168" t="s">
        <v>3552</v>
      </c>
      <c r="T731" s="168"/>
      <c r="U731" s="142">
        <v>330</v>
      </c>
      <c r="V731" s="142">
        <v>385</v>
      </c>
      <c r="W731" s="142">
        <v>0.27</v>
      </c>
      <c r="X731" s="168"/>
    </row>
    <row r="732" spans="1:24" ht="16.5" x14ac:dyDescent="0.3">
      <c r="A732" s="168" t="s">
        <v>3437</v>
      </c>
      <c r="B732" s="142">
        <v>730</v>
      </c>
      <c r="C732" s="168" t="s">
        <v>46</v>
      </c>
      <c r="D732" s="168" t="s">
        <v>30</v>
      </c>
      <c r="E732" s="142">
        <v>2.2799999999999998</v>
      </c>
      <c r="F732" s="142">
        <v>-1.72</v>
      </c>
      <c r="G732" s="143">
        <v>74198500</v>
      </c>
      <c r="H732" s="143">
        <v>168194</v>
      </c>
      <c r="I732" s="143">
        <v>8925</v>
      </c>
      <c r="J732" s="142">
        <v>37.909999999999997</v>
      </c>
      <c r="K732" s="168"/>
      <c r="M732" s="168"/>
      <c r="N732" s="142">
        <v>0.06</v>
      </c>
      <c r="O732" s="142">
        <v>4.53</v>
      </c>
      <c r="P732" s="142">
        <v>4.07</v>
      </c>
      <c r="Q732" s="142">
        <v>4.03</v>
      </c>
      <c r="R732" s="168"/>
      <c r="S732" s="142">
        <v>44.14</v>
      </c>
      <c r="T732" s="168"/>
      <c r="U732" s="142">
        <v>914</v>
      </c>
      <c r="V732" s="142">
        <v>873</v>
      </c>
      <c r="X732" s="168"/>
    </row>
    <row r="733" spans="1:24" ht="16.5" x14ac:dyDescent="0.3">
      <c r="A733" s="168" t="s">
        <v>1082</v>
      </c>
      <c r="B733" s="142">
        <v>731</v>
      </c>
      <c r="C733" s="168" t="s">
        <v>29</v>
      </c>
      <c r="D733" s="168" t="s">
        <v>30</v>
      </c>
      <c r="E733" s="142">
        <v>6.05</v>
      </c>
      <c r="F733" s="142">
        <v>0.83</v>
      </c>
      <c r="G733" s="143">
        <v>2094200</v>
      </c>
      <c r="H733" s="143">
        <v>12755</v>
      </c>
      <c r="I733" s="143">
        <v>1379</v>
      </c>
      <c r="J733" s="142">
        <v>24.64</v>
      </c>
      <c r="K733" s="168" t="s">
        <v>3502</v>
      </c>
      <c r="M733" s="168" t="s">
        <v>32</v>
      </c>
      <c r="N733" s="142">
        <v>0.25</v>
      </c>
      <c r="O733" s="142">
        <v>8.49</v>
      </c>
      <c r="P733" s="142">
        <v>13.83</v>
      </c>
      <c r="Q733" s="142">
        <v>7.17</v>
      </c>
      <c r="R733" s="168" t="s">
        <v>192</v>
      </c>
      <c r="S733" s="142">
        <v>49.75</v>
      </c>
      <c r="T733" s="168"/>
      <c r="U733" s="142">
        <v>558</v>
      </c>
      <c r="V733" s="142">
        <v>581</v>
      </c>
      <c r="W733" s="142">
        <v>-0.2</v>
      </c>
      <c r="X733" s="168"/>
    </row>
    <row r="734" spans="1:24" ht="16.5" x14ac:dyDescent="0.3">
      <c r="A734" s="168" t="s">
        <v>1083</v>
      </c>
      <c r="B734" s="142">
        <v>732</v>
      </c>
      <c r="C734" s="168" t="s">
        <v>29</v>
      </c>
      <c r="D734" s="168" t="s">
        <v>30</v>
      </c>
      <c r="E734" s="142">
        <v>2.38</v>
      </c>
      <c r="F734" s="142">
        <v>0</v>
      </c>
      <c r="G734" s="143">
        <v>637200</v>
      </c>
      <c r="H734" s="143">
        <v>1531</v>
      </c>
      <c r="I734" s="143">
        <v>1358</v>
      </c>
      <c r="J734" s="142">
        <v>30.09</v>
      </c>
      <c r="K734" s="168" t="s">
        <v>536</v>
      </c>
      <c r="M734" s="168" t="s">
        <v>149</v>
      </c>
      <c r="N734" s="142">
        <v>0.08</v>
      </c>
      <c r="O734" s="142">
        <v>3.29</v>
      </c>
      <c r="P734" s="142">
        <v>3.41</v>
      </c>
      <c r="Q734" s="142">
        <v>11.73</v>
      </c>
      <c r="R734" s="168" t="s">
        <v>486</v>
      </c>
      <c r="S734" s="142">
        <v>69.86</v>
      </c>
      <c r="T734" s="168"/>
      <c r="U734" s="142">
        <v>883</v>
      </c>
      <c r="V734" s="142">
        <v>868</v>
      </c>
      <c r="W734" s="142">
        <v>-0.59</v>
      </c>
      <c r="X734" s="168"/>
    </row>
    <row r="735" spans="1:24" ht="16.5" x14ac:dyDescent="0.3">
      <c r="A735" s="168" t="s">
        <v>1084</v>
      </c>
      <c r="B735" s="142">
        <v>733</v>
      </c>
      <c r="C735" s="168" t="s">
        <v>46</v>
      </c>
      <c r="D735" s="168" t="s">
        <v>30</v>
      </c>
      <c r="E735" s="142">
        <v>2.54</v>
      </c>
      <c r="F735" s="142">
        <v>-0.78</v>
      </c>
      <c r="G735" s="143">
        <v>7041200</v>
      </c>
      <c r="H735" s="143">
        <v>17907</v>
      </c>
      <c r="I735" s="143">
        <v>2952</v>
      </c>
      <c r="J735" s="142">
        <v>22.2</v>
      </c>
      <c r="K735" s="168" t="s">
        <v>393</v>
      </c>
      <c r="M735" s="168" t="s">
        <v>149</v>
      </c>
      <c r="N735" s="142">
        <v>0.11</v>
      </c>
      <c r="O735" s="142">
        <v>8.07</v>
      </c>
      <c r="P735" s="142">
        <v>13.21</v>
      </c>
      <c r="Q735" s="142">
        <v>4.12</v>
      </c>
      <c r="R735" s="168" t="s">
        <v>255</v>
      </c>
      <c r="S735" s="142">
        <v>54.2</v>
      </c>
      <c r="T735" s="168"/>
      <c r="U735" s="143">
        <v>545</v>
      </c>
      <c r="V735" s="143">
        <v>571</v>
      </c>
      <c r="W735" s="142">
        <v>0.91</v>
      </c>
      <c r="X735" s="168"/>
    </row>
    <row r="736" spans="1:24" ht="16.5" x14ac:dyDescent="0.3">
      <c r="A736" s="168" t="s">
        <v>1085</v>
      </c>
      <c r="B736" s="142">
        <v>734</v>
      </c>
      <c r="C736" s="168" t="s">
        <v>46</v>
      </c>
      <c r="D736" s="168" t="s">
        <v>30</v>
      </c>
      <c r="E736" s="142">
        <v>1.96</v>
      </c>
      <c r="F736" s="142">
        <v>-1.01</v>
      </c>
      <c r="G736" s="143">
        <v>4832900</v>
      </c>
      <c r="H736" s="143">
        <v>9403</v>
      </c>
      <c r="I736" s="143">
        <v>1640</v>
      </c>
      <c r="K736" s="168" t="s">
        <v>586</v>
      </c>
      <c r="M736" s="168"/>
      <c r="N736" s="142">
        <v>0</v>
      </c>
      <c r="O736" s="142">
        <v>2.48</v>
      </c>
      <c r="P736" s="142">
        <v>-2.2999999999999998</v>
      </c>
      <c r="Q736" s="142">
        <v>-2.19</v>
      </c>
      <c r="R736" s="168"/>
      <c r="S736" s="142">
        <v>59.92</v>
      </c>
      <c r="T736" s="168"/>
      <c r="X736" s="168"/>
    </row>
    <row r="737" spans="1:24" ht="16.5" x14ac:dyDescent="0.3">
      <c r="A737" s="168" t="s">
        <v>1086</v>
      </c>
      <c r="B737" s="142">
        <v>735</v>
      </c>
      <c r="C737" s="168" t="s">
        <v>46</v>
      </c>
      <c r="D737" s="168" t="s">
        <v>157</v>
      </c>
      <c r="E737" s="142">
        <v>1.29</v>
      </c>
      <c r="F737" s="142">
        <v>-1.53</v>
      </c>
      <c r="G737" s="143">
        <v>33200</v>
      </c>
      <c r="H737" s="143">
        <v>43</v>
      </c>
      <c r="I737" s="143">
        <v>1477</v>
      </c>
      <c r="K737" s="168" t="s">
        <v>3405</v>
      </c>
      <c r="M737" s="168"/>
      <c r="N737" s="142">
        <v>0</v>
      </c>
      <c r="O737" s="142">
        <v>-5.64</v>
      </c>
      <c r="P737" s="142">
        <v>-53.88</v>
      </c>
      <c r="Q737" s="142">
        <v>-31.16</v>
      </c>
      <c r="R737" s="168"/>
      <c r="S737" s="142">
        <v>3.78</v>
      </c>
      <c r="T737" s="168"/>
      <c r="X737" s="168"/>
    </row>
    <row r="738" spans="1:24" ht="16.5" x14ac:dyDescent="0.3">
      <c r="A738" s="168" t="s">
        <v>1087</v>
      </c>
      <c r="B738" s="142">
        <v>736</v>
      </c>
      <c r="C738" s="168" t="s">
        <v>29</v>
      </c>
      <c r="D738" s="168" t="s">
        <v>30</v>
      </c>
      <c r="E738" s="142">
        <v>6.1</v>
      </c>
      <c r="F738" s="142">
        <v>-1.61</v>
      </c>
      <c r="G738" s="143">
        <v>4387200</v>
      </c>
      <c r="H738" s="143">
        <v>26719</v>
      </c>
      <c r="I738" s="143">
        <v>6594</v>
      </c>
      <c r="J738" s="142">
        <v>235.3</v>
      </c>
      <c r="K738" s="168" t="s">
        <v>551</v>
      </c>
      <c r="M738" s="168"/>
      <c r="N738" s="142">
        <v>0.03</v>
      </c>
      <c r="O738" s="142">
        <v>2.38</v>
      </c>
      <c r="P738" s="142">
        <v>0.35</v>
      </c>
      <c r="Q738" s="142">
        <v>0.25</v>
      </c>
      <c r="R738" s="168"/>
      <c r="S738" s="142">
        <v>56.52</v>
      </c>
      <c r="T738" s="168"/>
      <c r="U738" s="142">
        <v>1111</v>
      </c>
      <c r="V738" s="142">
        <v>1077</v>
      </c>
      <c r="W738" s="142">
        <v>161.72</v>
      </c>
      <c r="X738" s="168"/>
    </row>
    <row r="739" spans="1:24" ht="16.5" x14ac:dyDescent="0.3">
      <c r="A739" s="168" t="s">
        <v>1088</v>
      </c>
      <c r="B739" s="142">
        <v>737</v>
      </c>
      <c r="C739" s="168" t="s">
        <v>46</v>
      </c>
      <c r="D739" s="168" t="s">
        <v>30</v>
      </c>
      <c r="E739" s="142">
        <v>8</v>
      </c>
      <c r="F739" s="142">
        <v>0</v>
      </c>
      <c r="G739" s="143">
        <v>3953300</v>
      </c>
      <c r="H739" s="143">
        <v>31846</v>
      </c>
      <c r="I739" s="143">
        <v>4020</v>
      </c>
      <c r="J739" s="142">
        <v>11.2</v>
      </c>
      <c r="K739" s="168" t="s">
        <v>222</v>
      </c>
      <c r="L739" s="142">
        <v>0.76</v>
      </c>
      <c r="M739" s="168" t="s">
        <v>85</v>
      </c>
      <c r="N739" s="142">
        <v>0.71</v>
      </c>
      <c r="O739" s="142">
        <v>7.91</v>
      </c>
      <c r="P739" s="142">
        <v>9.48</v>
      </c>
      <c r="Q739" s="142">
        <v>23.84</v>
      </c>
      <c r="R739" s="168" t="s">
        <v>254</v>
      </c>
      <c r="S739" s="142">
        <v>12.62</v>
      </c>
      <c r="T739" s="168"/>
      <c r="U739" s="142">
        <v>445</v>
      </c>
      <c r="V739" s="142">
        <v>394</v>
      </c>
      <c r="W739" s="142">
        <v>0.04</v>
      </c>
      <c r="X739" s="168"/>
    </row>
    <row r="740" spans="1:24" ht="16.5" x14ac:dyDescent="0.3">
      <c r="A740" s="168" t="s">
        <v>1089</v>
      </c>
      <c r="B740" s="142">
        <v>738</v>
      </c>
      <c r="C740" s="168" t="s">
        <v>46</v>
      </c>
      <c r="D740" s="168" t="s">
        <v>30</v>
      </c>
      <c r="E740" s="142">
        <v>24.8</v>
      </c>
      <c r="F740" s="142">
        <v>0</v>
      </c>
      <c r="G740" s="143">
        <v>0</v>
      </c>
      <c r="H740" s="143">
        <v>0</v>
      </c>
      <c r="I740" s="143">
        <v>620</v>
      </c>
      <c r="J740" s="142">
        <v>80.14</v>
      </c>
      <c r="K740" s="168" t="s">
        <v>107</v>
      </c>
      <c r="M740" s="168"/>
      <c r="N740" s="142">
        <v>0.31</v>
      </c>
      <c r="O740" s="142">
        <v>1.27</v>
      </c>
      <c r="P740" s="142">
        <v>1.59</v>
      </c>
      <c r="Q740" s="142">
        <v>1.37</v>
      </c>
      <c r="R740" s="168"/>
      <c r="S740" s="142">
        <v>30.3</v>
      </c>
      <c r="T740" s="168"/>
      <c r="U740" s="143">
        <v>1056</v>
      </c>
      <c r="V740" s="142">
        <v>1087</v>
      </c>
      <c r="W740" s="142">
        <v>-2.09</v>
      </c>
      <c r="X740" s="168"/>
    </row>
    <row r="741" spans="1:24" ht="16.5" x14ac:dyDescent="0.3">
      <c r="A741" s="168" t="s">
        <v>1090</v>
      </c>
      <c r="B741" s="142">
        <v>739</v>
      </c>
      <c r="C741" s="168" t="s">
        <v>29</v>
      </c>
      <c r="D741" s="168" t="s">
        <v>30</v>
      </c>
      <c r="E741" s="142">
        <v>0.36</v>
      </c>
      <c r="F741" s="142">
        <v>0</v>
      </c>
      <c r="G741" s="143">
        <v>35600700</v>
      </c>
      <c r="H741" s="143">
        <v>12722</v>
      </c>
      <c r="I741" s="143">
        <v>3647</v>
      </c>
      <c r="K741" s="168" t="s">
        <v>107</v>
      </c>
      <c r="M741" s="168"/>
      <c r="N741" s="142">
        <v>0</v>
      </c>
      <c r="O741" s="142">
        <v>-0.18</v>
      </c>
      <c r="P741" s="142">
        <v>-1.92</v>
      </c>
      <c r="Q741" s="142">
        <v>5.48</v>
      </c>
      <c r="R741" s="168"/>
      <c r="S741" s="142">
        <v>63.02</v>
      </c>
      <c r="T741" s="168"/>
      <c r="X741" s="168"/>
    </row>
    <row r="742" spans="1:24" ht="16.5" x14ac:dyDescent="0.3">
      <c r="A742" s="168" t="s">
        <v>1091</v>
      </c>
      <c r="B742" s="142">
        <v>740</v>
      </c>
      <c r="C742" s="168" t="s">
        <v>29</v>
      </c>
      <c r="D742" s="168" t="s">
        <v>30</v>
      </c>
      <c r="E742" s="142">
        <v>69</v>
      </c>
      <c r="F742" s="142">
        <v>-1.43</v>
      </c>
      <c r="G742" s="143">
        <v>24600</v>
      </c>
      <c r="H742" s="143">
        <v>1712</v>
      </c>
      <c r="I742" s="143">
        <v>518</v>
      </c>
      <c r="J742" s="142">
        <v>15.07</v>
      </c>
      <c r="K742" s="168" t="s">
        <v>344</v>
      </c>
      <c r="L742" s="142">
        <v>0.39</v>
      </c>
      <c r="M742" s="168" t="s">
        <v>1092</v>
      </c>
      <c r="N742" s="142">
        <v>4.58</v>
      </c>
      <c r="O742" s="142">
        <v>7.83</v>
      </c>
      <c r="P742" s="142">
        <v>9.06</v>
      </c>
      <c r="Q742" s="142">
        <v>4.75</v>
      </c>
      <c r="R742" s="168" t="s">
        <v>3606</v>
      </c>
      <c r="S742" s="142">
        <v>32.81</v>
      </c>
      <c r="T742" s="168"/>
      <c r="U742" s="142">
        <v>534</v>
      </c>
      <c r="V742" s="142">
        <v>479</v>
      </c>
      <c r="W742" s="142">
        <v>0.01</v>
      </c>
      <c r="X742" s="168"/>
    </row>
    <row r="743" spans="1:24" ht="16.5" x14ac:dyDescent="0.3">
      <c r="A743" s="168" t="s">
        <v>1093</v>
      </c>
      <c r="B743" s="142">
        <v>741</v>
      </c>
      <c r="C743" s="168" t="s">
        <v>46</v>
      </c>
      <c r="D743" s="168" t="s">
        <v>30</v>
      </c>
      <c r="E743" s="142">
        <v>6.7</v>
      </c>
      <c r="F743" s="142">
        <v>0</v>
      </c>
      <c r="G743" s="143">
        <v>92900</v>
      </c>
      <c r="H743" s="143">
        <v>622</v>
      </c>
      <c r="I743" s="143">
        <v>2171</v>
      </c>
      <c r="J743" s="142">
        <v>7.95</v>
      </c>
      <c r="K743" s="168" t="s">
        <v>278</v>
      </c>
      <c r="M743" s="168" t="s">
        <v>32</v>
      </c>
      <c r="N743" s="142">
        <v>0.84</v>
      </c>
      <c r="O743" s="142">
        <v>17.440000000000001</v>
      </c>
      <c r="P743" s="142">
        <v>23.47</v>
      </c>
      <c r="Q743" s="142">
        <v>15.4</v>
      </c>
      <c r="R743" s="168" t="s">
        <v>811</v>
      </c>
      <c r="S743" s="142">
        <v>24.34</v>
      </c>
      <c r="T743" s="168"/>
      <c r="U743" s="142">
        <v>147</v>
      </c>
      <c r="V743" s="142">
        <v>125</v>
      </c>
      <c r="W743" s="142">
        <v>-0.03</v>
      </c>
      <c r="X743" s="168"/>
    </row>
    <row r="744" spans="1:24" ht="16.5" x14ac:dyDescent="0.3">
      <c r="A744" s="168" t="s">
        <v>1094</v>
      </c>
      <c r="B744" s="142">
        <v>742</v>
      </c>
      <c r="C744" s="168" t="s">
        <v>29</v>
      </c>
      <c r="D744" s="168" t="s">
        <v>30</v>
      </c>
      <c r="E744" s="142">
        <v>2.7</v>
      </c>
      <c r="F744" s="142">
        <v>-4.26</v>
      </c>
      <c r="G744" s="143">
        <v>74213700</v>
      </c>
      <c r="H744" s="143">
        <v>208963</v>
      </c>
      <c r="I744" s="143">
        <v>3736</v>
      </c>
      <c r="K744" s="168" t="s">
        <v>3607</v>
      </c>
      <c r="M744" s="168"/>
      <c r="N744" s="142">
        <v>0</v>
      </c>
      <c r="O744" s="142">
        <v>-7.08</v>
      </c>
      <c r="P744" s="142">
        <v>-14.91</v>
      </c>
      <c r="Q744" s="142">
        <v>-11.6</v>
      </c>
      <c r="R744" s="168"/>
      <c r="S744" s="142">
        <v>58.28</v>
      </c>
      <c r="T744" s="168"/>
      <c r="X744" s="168"/>
    </row>
    <row r="745" spans="1:24" ht="16.5" x14ac:dyDescent="0.3">
      <c r="A745" s="168" t="s">
        <v>1095</v>
      </c>
      <c r="B745" s="142">
        <v>743</v>
      </c>
      <c r="C745" s="168" t="s">
        <v>46</v>
      </c>
      <c r="D745" s="168" t="s">
        <v>47</v>
      </c>
      <c r="E745" s="142">
        <v>37.25</v>
      </c>
      <c r="F745" s="142">
        <v>0</v>
      </c>
      <c r="G745" s="143">
        <v>0</v>
      </c>
      <c r="H745" s="143">
        <v>0</v>
      </c>
      <c r="I745" s="143">
        <v>1676</v>
      </c>
      <c r="K745" s="168" t="s">
        <v>3388</v>
      </c>
      <c r="M745" s="168"/>
      <c r="N745" s="142">
        <v>0</v>
      </c>
      <c r="O745" s="142">
        <v>-3.16</v>
      </c>
      <c r="P745" s="142">
        <v>-2.0699999999999998</v>
      </c>
      <c r="Q745" s="142">
        <v>105.9</v>
      </c>
      <c r="R745" s="168"/>
      <c r="S745" s="142">
        <v>25.33</v>
      </c>
      <c r="T745" s="168"/>
      <c r="X745" s="168"/>
    </row>
    <row r="746" spans="1:24" ht="16.5" x14ac:dyDescent="0.3">
      <c r="A746" s="168" t="s">
        <v>1096</v>
      </c>
      <c r="B746" s="142">
        <v>744</v>
      </c>
      <c r="C746" s="168" t="s">
        <v>29</v>
      </c>
      <c r="D746" s="168" t="s">
        <v>30</v>
      </c>
      <c r="E746" s="142">
        <v>17.2</v>
      </c>
      <c r="F746" s="142">
        <v>-1.1499999999999999</v>
      </c>
      <c r="G746" s="143">
        <v>1245400</v>
      </c>
      <c r="H746" s="143">
        <v>21339</v>
      </c>
      <c r="I746" s="143">
        <v>11180</v>
      </c>
      <c r="J746" s="142">
        <v>11.44</v>
      </c>
      <c r="K746" s="168" t="s">
        <v>3545</v>
      </c>
      <c r="L746" s="142">
        <v>0.13</v>
      </c>
      <c r="M746" s="168" t="s">
        <v>101</v>
      </c>
      <c r="N746" s="142">
        <v>1.5</v>
      </c>
      <c r="O746" s="142">
        <v>27.14</v>
      </c>
      <c r="P746" s="142">
        <v>26.32</v>
      </c>
      <c r="Q746" s="142">
        <v>21.67</v>
      </c>
      <c r="R746" s="168" t="s">
        <v>3608</v>
      </c>
      <c r="S746" s="142">
        <v>39.97</v>
      </c>
      <c r="T746" s="168"/>
      <c r="U746" s="142">
        <v>196</v>
      </c>
      <c r="V746" s="142">
        <v>146</v>
      </c>
      <c r="W746" s="142">
        <v>0.22</v>
      </c>
      <c r="X746" s="168"/>
    </row>
    <row r="747" spans="1:24" ht="16.5" x14ac:dyDescent="0.3">
      <c r="A747" s="168" t="s">
        <v>1097</v>
      </c>
      <c r="B747" s="142">
        <v>745</v>
      </c>
      <c r="C747" s="168" t="s">
        <v>46</v>
      </c>
      <c r="D747" s="168" t="s">
        <v>30</v>
      </c>
      <c r="E747" s="142">
        <v>3.58</v>
      </c>
      <c r="F747" s="142">
        <v>-0.56000000000000005</v>
      </c>
      <c r="G747" s="143">
        <v>1356200</v>
      </c>
      <c r="H747" s="143">
        <v>4867</v>
      </c>
      <c r="I747" s="143">
        <v>6845</v>
      </c>
      <c r="J747" s="142">
        <v>226.88</v>
      </c>
      <c r="K747" s="168" t="s">
        <v>766</v>
      </c>
      <c r="M747" s="168" t="s">
        <v>62</v>
      </c>
      <c r="N747" s="142">
        <v>0.02</v>
      </c>
      <c r="O747" s="142">
        <v>0.44</v>
      </c>
      <c r="P747" s="142">
        <v>0.31</v>
      </c>
      <c r="Q747" s="142">
        <v>0.16</v>
      </c>
      <c r="R747" s="168" t="s">
        <v>740</v>
      </c>
      <c r="S747" s="142">
        <v>33.700000000000003</v>
      </c>
      <c r="T747" s="168"/>
      <c r="U747" s="142">
        <v>1110</v>
      </c>
      <c r="V747" s="142">
        <v>1135</v>
      </c>
      <c r="W747" s="142">
        <v>-7.04</v>
      </c>
      <c r="X747" s="168"/>
    </row>
    <row r="748" spans="1:24" ht="16.5" x14ac:dyDescent="0.3">
      <c r="A748" s="168" t="s">
        <v>1098</v>
      </c>
      <c r="B748" s="142">
        <v>746</v>
      </c>
      <c r="C748" s="168" t="s">
        <v>29</v>
      </c>
      <c r="D748" s="168" t="s">
        <v>30</v>
      </c>
      <c r="E748" s="142">
        <v>6.6</v>
      </c>
      <c r="F748" s="142">
        <v>-3.65</v>
      </c>
      <c r="G748" s="143">
        <v>3956900</v>
      </c>
      <c r="H748" s="143">
        <v>25874</v>
      </c>
      <c r="I748" s="143">
        <v>6204</v>
      </c>
      <c r="J748" s="142">
        <v>8.6999999999999993</v>
      </c>
      <c r="K748" s="168" t="s">
        <v>322</v>
      </c>
      <c r="M748" s="168" t="s">
        <v>141</v>
      </c>
      <c r="N748" s="142">
        <v>0.76</v>
      </c>
      <c r="O748" s="142">
        <v>22.66</v>
      </c>
      <c r="P748" s="142">
        <v>21.26</v>
      </c>
      <c r="Q748" s="142">
        <v>9.0299999999999994</v>
      </c>
      <c r="R748" s="168" t="s">
        <v>3575</v>
      </c>
      <c r="S748" s="142">
        <v>48.28</v>
      </c>
      <c r="T748" s="168"/>
      <c r="U748" s="142">
        <v>178</v>
      </c>
      <c r="V748" s="142">
        <v>110</v>
      </c>
      <c r="W748" s="142">
        <v>-5.24</v>
      </c>
      <c r="X748" s="168"/>
    </row>
    <row r="749" spans="1:24" ht="16.5" x14ac:dyDescent="0.3">
      <c r="A749" s="168" t="s">
        <v>1099</v>
      </c>
      <c r="B749" s="142">
        <v>747</v>
      </c>
      <c r="C749" s="168" t="s">
        <v>29</v>
      </c>
      <c r="D749" s="168" t="s">
        <v>30</v>
      </c>
      <c r="E749" s="142">
        <v>5.0999999999999996</v>
      </c>
      <c r="F749" s="142">
        <v>0</v>
      </c>
      <c r="G749" s="143">
        <v>0</v>
      </c>
      <c r="H749" s="143">
        <v>0</v>
      </c>
      <c r="I749" s="143">
        <v>510</v>
      </c>
      <c r="K749" s="168" t="s">
        <v>158</v>
      </c>
      <c r="L749" s="142">
        <v>1.1200000000000001</v>
      </c>
      <c r="M749" s="168"/>
      <c r="N749" s="142">
        <v>0</v>
      </c>
      <c r="O749" s="142">
        <v>-0.89</v>
      </c>
      <c r="P749" s="142">
        <v>-4.24</v>
      </c>
      <c r="Q749" s="142">
        <v>-0.8</v>
      </c>
      <c r="R749" s="168"/>
      <c r="S749" s="142">
        <v>21.39</v>
      </c>
      <c r="T749" s="168"/>
      <c r="X749" s="168"/>
    </row>
    <row r="750" spans="1:24" ht="16.5" x14ac:dyDescent="0.3">
      <c r="A750" s="168" t="s">
        <v>1100</v>
      </c>
      <c r="B750" s="142">
        <v>748</v>
      </c>
      <c r="C750" s="168" t="s">
        <v>29</v>
      </c>
      <c r="D750" s="168" t="s">
        <v>30</v>
      </c>
      <c r="E750" s="142">
        <v>8.5500000000000007</v>
      </c>
      <c r="F750" s="142">
        <v>3.64</v>
      </c>
      <c r="G750" s="143">
        <v>2616200</v>
      </c>
      <c r="H750" s="143">
        <v>22427</v>
      </c>
      <c r="I750" s="143">
        <v>2625</v>
      </c>
      <c r="J750" s="142">
        <v>27.32</v>
      </c>
      <c r="K750" s="168" t="s">
        <v>378</v>
      </c>
      <c r="M750" s="168" t="s">
        <v>85</v>
      </c>
      <c r="N750" s="142">
        <v>0.31</v>
      </c>
      <c r="O750" s="142">
        <v>10.58</v>
      </c>
      <c r="P750" s="142">
        <v>19.420000000000002</v>
      </c>
      <c r="Q750" s="142">
        <v>7.53</v>
      </c>
      <c r="R750" s="168" t="s">
        <v>3489</v>
      </c>
      <c r="S750" s="142">
        <v>26.5</v>
      </c>
      <c r="T750" s="168"/>
      <c r="U750" s="142">
        <v>483</v>
      </c>
      <c r="V750" s="142">
        <v>546</v>
      </c>
      <c r="W750" s="142">
        <v>2.5</v>
      </c>
      <c r="X750" s="168"/>
    </row>
    <row r="751" spans="1:24" ht="16.5" x14ac:dyDescent="0.3">
      <c r="A751" s="168" t="s">
        <v>1101</v>
      </c>
      <c r="B751" s="142">
        <v>749</v>
      </c>
      <c r="C751" s="168" t="s">
        <v>29</v>
      </c>
      <c r="D751" s="168" t="s">
        <v>30</v>
      </c>
      <c r="E751" s="142">
        <v>6.4</v>
      </c>
      <c r="F751" s="142">
        <v>-1.54</v>
      </c>
      <c r="G751" s="143">
        <v>21721800</v>
      </c>
      <c r="H751" s="143">
        <v>139916</v>
      </c>
      <c r="I751" s="143">
        <v>55111</v>
      </c>
      <c r="J751" s="142">
        <v>51.39</v>
      </c>
      <c r="K751" s="168" t="s">
        <v>3609</v>
      </c>
      <c r="M751" s="168" t="s">
        <v>66</v>
      </c>
      <c r="N751" s="142">
        <v>0.12</v>
      </c>
      <c r="O751" s="142">
        <v>6.03</v>
      </c>
      <c r="P751" s="142">
        <v>7.17</v>
      </c>
      <c r="Q751" s="142">
        <v>-3.12</v>
      </c>
      <c r="R751" s="168" t="s">
        <v>281</v>
      </c>
      <c r="S751" s="142">
        <v>39.4</v>
      </c>
      <c r="T751" s="168"/>
      <c r="U751" s="142">
        <v>874</v>
      </c>
      <c r="V751" s="142">
        <v>830</v>
      </c>
      <c r="W751" s="142">
        <v>4.01</v>
      </c>
      <c r="X751" s="168"/>
    </row>
    <row r="752" spans="1:24" ht="16.5" x14ac:dyDescent="0.3">
      <c r="A752" s="168" t="s">
        <v>1102</v>
      </c>
      <c r="B752" s="142">
        <v>750</v>
      </c>
      <c r="C752" s="168" t="s">
        <v>29</v>
      </c>
      <c r="D752" s="168" t="s">
        <v>30</v>
      </c>
      <c r="E752" s="142">
        <v>2.5</v>
      </c>
      <c r="F752" s="142">
        <v>-4.58</v>
      </c>
      <c r="G752" s="143">
        <v>32612600</v>
      </c>
      <c r="H752" s="143">
        <v>83413</v>
      </c>
      <c r="I752" s="143">
        <v>33940</v>
      </c>
      <c r="J752" s="142">
        <v>23.63</v>
      </c>
      <c r="K752" s="168" t="s">
        <v>33</v>
      </c>
      <c r="M752" s="168" t="s">
        <v>66</v>
      </c>
      <c r="N752" s="142">
        <v>0.11</v>
      </c>
      <c r="O752" s="142">
        <v>8.36</v>
      </c>
      <c r="P752" s="142">
        <v>16.03</v>
      </c>
      <c r="Q752" s="142">
        <v>22.77</v>
      </c>
      <c r="R752" s="168" t="s">
        <v>1029</v>
      </c>
      <c r="S752" s="142">
        <v>33.4</v>
      </c>
      <c r="T752" s="168"/>
      <c r="U752" s="142">
        <v>502</v>
      </c>
      <c r="V752" s="142">
        <v>576</v>
      </c>
      <c r="W752" s="142">
        <v>6.16</v>
      </c>
      <c r="X752" s="168"/>
    </row>
    <row r="753" spans="1:24" ht="16.5" x14ac:dyDescent="0.3">
      <c r="A753" s="168" t="s">
        <v>1103</v>
      </c>
      <c r="B753" s="142">
        <v>751</v>
      </c>
      <c r="C753" s="168" t="s">
        <v>29</v>
      </c>
      <c r="D753" s="168" t="s">
        <v>30</v>
      </c>
      <c r="E753" s="142">
        <v>11</v>
      </c>
      <c r="F753" s="142">
        <v>-0.9</v>
      </c>
      <c r="G753" s="143">
        <v>843400</v>
      </c>
      <c r="H753" s="143">
        <v>9353</v>
      </c>
      <c r="I753" s="143">
        <v>6277</v>
      </c>
      <c r="J753" s="142">
        <v>4.9800000000000004</v>
      </c>
      <c r="K753" s="168" t="s">
        <v>489</v>
      </c>
      <c r="M753" s="168" t="s">
        <v>124</v>
      </c>
      <c r="N753" s="142">
        <v>2.21</v>
      </c>
      <c r="O753" s="142">
        <v>52.43</v>
      </c>
      <c r="P753" s="142">
        <v>65.31</v>
      </c>
      <c r="Q753" s="142">
        <v>30.38</v>
      </c>
      <c r="R753" s="168" t="s">
        <v>635</v>
      </c>
      <c r="S753" s="142">
        <v>29.03</v>
      </c>
      <c r="T753" s="168"/>
      <c r="U753" s="143">
        <v>20</v>
      </c>
      <c r="V753" s="143">
        <v>18</v>
      </c>
      <c r="W753" s="142">
        <v>0.23</v>
      </c>
      <c r="X753" s="168"/>
    </row>
    <row r="754" spans="1:24" ht="16.5" x14ac:dyDescent="0.3">
      <c r="A754" s="168" t="s">
        <v>1104</v>
      </c>
      <c r="B754" s="142">
        <v>752</v>
      </c>
      <c r="C754" s="168" t="s">
        <v>46</v>
      </c>
      <c r="D754" s="168" t="s">
        <v>30</v>
      </c>
      <c r="E754" s="142">
        <v>1.88</v>
      </c>
      <c r="F754" s="142">
        <v>0</v>
      </c>
      <c r="G754" s="143">
        <v>19983800</v>
      </c>
      <c r="H754" s="143">
        <v>37838</v>
      </c>
      <c r="I754" s="143">
        <v>1817</v>
      </c>
      <c r="J754" s="142">
        <v>44.52</v>
      </c>
      <c r="K754" s="168" t="s">
        <v>128</v>
      </c>
      <c r="L754" s="142">
        <v>1.1100000000000001</v>
      </c>
      <c r="M754" s="168" t="s">
        <v>95</v>
      </c>
      <c r="N754" s="142">
        <v>0.04</v>
      </c>
      <c r="O754" s="142">
        <v>4.71</v>
      </c>
      <c r="P754" s="142">
        <v>5.0199999999999996</v>
      </c>
      <c r="Q754" s="142">
        <v>4.1900000000000004</v>
      </c>
      <c r="R754" s="168" t="s">
        <v>749</v>
      </c>
      <c r="S754" s="142">
        <v>32.74</v>
      </c>
      <c r="T754" s="168"/>
      <c r="U754" s="142">
        <v>910</v>
      </c>
      <c r="V754" s="142">
        <v>884</v>
      </c>
      <c r="W754" s="142">
        <v>9.8699999999999992</v>
      </c>
      <c r="X754" s="168"/>
    </row>
    <row r="755" spans="1:24" ht="16.5" x14ac:dyDescent="0.3">
      <c r="A755" s="168" t="s">
        <v>1105</v>
      </c>
      <c r="B755" s="142">
        <v>753</v>
      </c>
      <c r="C755" s="168" t="s">
        <v>29</v>
      </c>
      <c r="D755" s="168" t="s">
        <v>30</v>
      </c>
      <c r="E755" s="142">
        <v>7.6</v>
      </c>
      <c r="F755" s="142">
        <v>-0.65</v>
      </c>
      <c r="G755" s="143">
        <v>758400</v>
      </c>
      <c r="H755" s="143">
        <v>5776</v>
      </c>
      <c r="I755" s="143">
        <v>13188</v>
      </c>
      <c r="J755" s="142">
        <v>16.86</v>
      </c>
      <c r="K755" s="168" t="s">
        <v>3385</v>
      </c>
      <c r="M755" s="168" t="s">
        <v>85</v>
      </c>
      <c r="N755" s="142">
        <v>0.45</v>
      </c>
      <c r="O755" s="142">
        <v>5.44</v>
      </c>
      <c r="P755" s="142">
        <v>11.64</v>
      </c>
      <c r="Q755" s="142">
        <v>10.6</v>
      </c>
      <c r="R755" s="168"/>
      <c r="S755" s="142">
        <v>22.19</v>
      </c>
      <c r="T755" s="168"/>
      <c r="U755" s="142">
        <v>504</v>
      </c>
      <c r="V755" s="142">
        <v>616</v>
      </c>
      <c r="W755" s="142">
        <v>0.97</v>
      </c>
      <c r="X755" s="168"/>
    </row>
    <row r="756" spans="1:24" ht="16.5" x14ac:dyDescent="0.3">
      <c r="A756" s="168" t="s">
        <v>1106</v>
      </c>
      <c r="B756" s="142">
        <v>754</v>
      </c>
      <c r="C756" s="168" t="s">
        <v>46</v>
      </c>
      <c r="D756" s="168" t="s">
        <v>30</v>
      </c>
      <c r="E756" s="142">
        <v>38.5</v>
      </c>
      <c r="F756" s="142">
        <v>0</v>
      </c>
      <c r="G756" s="143">
        <v>187000</v>
      </c>
      <c r="H756" s="143">
        <v>7200</v>
      </c>
      <c r="I756" s="143">
        <v>45630</v>
      </c>
      <c r="J756" s="142">
        <v>7.62</v>
      </c>
      <c r="K756" s="168" t="s">
        <v>115</v>
      </c>
      <c r="M756" s="168" t="s">
        <v>298</v>
      </c>
      <c r="N756" s="142">
        <v>5.05</v>
      </c>
      <c r="O756" s="142">
        <v>25.41</v>
      </c>
      <c r="P756" s="142">
        <v>24.91</v>
      </c>
      <c r="Q756" s="142">
        <v>26.11</v>
      </c>
      <c r="R756" s="168" t="s">
        <v>234</v>
      </c>
      <c r="S756" s="142">
        <v>16.239999999999998</v>
      </c>
      <c r="T756" s="168"/>
      <c r="U756" s="142">
        <v>137</v>
      </c>
      <c r="V756" s="142">
        <v>77</v>
      </c>
      <c r="W756" s="142">
        <v>0.12</v>
      </c>
      <c r="X756" s="168"/>
    </row>
    <row r="757" spans="1:24" ht="16.5" x14ac:dyDescent="0.3">
      <c r="A757" s="168" t="s">
        <v>1107</v>
      </c>
      <c r="B757" s="142">
        <v>755</v>
      </c>
      <c r="C757" s="168" t="s">
        <v>46</v>
      </c>
      <c r="D757" s="168" t="s">
        <v>30</v>
      </c>
      <c r="E757" s="142">
        <v>2.06</v>
      </c>
      <c r="F757" s="142">
        <v>3</v>
      </c>
      <c r="G757" s="143">
        <v>26534500</v>
      </c>
      <c r="H757" s="143">
        <v>53092</v>
      </c>
      <c r="I757" s="143">
        <v>1936</v>
      </c>
      <c r="J757" s="142">
        <v>22.48</v>
      </c>
      <c r="K757" s="168" t="s">
        <v>3490</v>
      </c>
      <c r="M757" s="168"/>
      <c r="N757" s="142">
        <v>0.09</v>
      </c>
      <c r="O757" s="142">
        <v>11.88</v>
      </c>
      <c r="P757" s="142">
        <v>15.91</v>
      </c>
      <c r="Q757" s="142">
        <v>4.3</v>
      </c>
      <c r="R757" s="168"/>
      <c r="S757" s="142">
        <v>32.22</v>
      </c>
      <c r="T757" s="168"/>
      <c r="U757" s="143">
        <v>488</v>
      </c>
      <c r="V757" s="143">
        <v>465</v>
      </c>
      <c r="W757" s="142">
        <v>-2.29</v>
      </c>
      <c r="X757" s="168"/>
    </row>
    <row r="758" spans="1:24" ht="16.5" x14ac:dyDescent="0.3">
      <c r="A758" s="168" t="s">
        <v>1108</v>
      </c>
      <c r="B758" s="142">
        <v>756</v>
      </c>
      <c r="C758" s="168" t="s">
        <v>46</v>
      </c>
      <c r="D758" s="168" t="s">
        <v>30</v>
      </c>
      <c r="E758" s="142">
        <v>6.1</v>
      </c>
      <c r="F758" s="142">
        <v>-1.61</v>
      </c>
      <c r="G758" s="143">
        <v>41100</v>
      </c>
      <c r="H758" s="143">
        <v>252</v>
      </c>
      <c r="I758" s="143">
        <v>1950</v>
      </c>
      <c r="K758" s="168" t="s">
        <v>222</v>
      </c>
      <c r="M758" s="168" t="s">
        <v>85</v>
      </c>
      <c r="N758" s="142">
        <v>0</v>
      </c>
      <c r="O758" s="142">
        <v>-1.23</v>
      </c>
      <c r="P758" s="142">
        <v>-5.67</v>
      </c>
      <c r="Q758" s="142">
        <v>-13.16</v>
      </c>
      <c r="R758" s="168" t="s">
        <v>341</v>
      </c>
      <c r="S758" s="142">
        <v>33.380000000000003</v>
      </c>
      <c r="T758" s="168"/>
      <c r="X758" s="168"/>
    </row>
    <row r="759" spans="1:24" ht="16.5" x14ac:dyDescent="0.3">
      <c r="A759" s="168" t="s">
        <v>1109</v>
      </c>
      <c r="B759" s="142">
        <v>757</v>
      </c>
      <c r="C759" s="168" t="s">
        <v>29</v>
      </c>
      <c r="D759" s="168" t="s">
        <v>30</v>
      </c>
      <c r="E759" s="142">
        <v>4.18</v>
      </c>
      <c r="F759" s="142">
        <v>2.4500000000000002</v>
      </c>
      <c r="G759" s="143">
        <v>6982600</v>
      </c>
      <c r="H759" s="143">
        <v>28701</v>
      </c>
      <c r="I759" s="143">
        <v>3402</v>
      </c>
      <c r="K759" s="168" t="s">
        <v>3610</v>
      </c>
      <c r="M759" s="168"/>
      <c r="N759" s="142">
        <v>0</v>
      </c>
      <c r="O759" s="142">
        <v>-24.36</v>
      </c>
      <c r="P759" s="142">
        <v>-41.55</v>
      </c>
      <c r="Q759" s="142">
        <v>-74.650000000000006</v>
      </c>
      <c r="R759" s="168"/>
      <c r="S759" s="142">
        <v>67.64</v>
      </c>
      <c r="T759" s="168"/>
      <c r="X759" s="168"/>
    </row>
    <row r="760" spans="1:24" ht="16.5" x14ac:dyDescent="0.3">
      <c r="A760" s="168" t="s">
        <v>1111</v>
      </c>
      <c r="B760" s="142">
        <v>758</v>
      </c>
      <c r="C760" s="168" t="s">
        <v>29</v>
      </c>
      <c r="D760" s="168" t="s">
        <v>30</v>
      </c>
      <c r="E760" s="142">
        <v>37.5</v>
      </c>
      <c r="F760" s="142">
        <v>-0.66</v>
      </c>
      <c r="G760" s="143">
        <v>400</v>
      </c>
      <c r="H760" s="143">
        <v>15</v>
      </c>
      <c r="I760" s="143">
        <v>4500</v>
      </c>
      <c r="K760" s="168" t="s">
        <v>143</v>
      </c>
      <c r="M760" s="168" t="s">
        <v>25</v>
      </c>
      <c r="N760" s="142">
        <v>0</v>
      </c>
      <c r="O760" s="142">
        <v>-5.73</v>
      </c>
      <c r="P760" s="142">
        <v>-4.9800000000000004</v>
      </c>
      <c r="Q760" s="142">
        <v>-4.96</v>
      </c>
      <c r="R760" s="168" t="s">
        <v>428</v>
      </c>
      <c r="S760" s="142">
        <v>27.88</v>
      </c>
      <c r="T760" s="168"/>
      <c r="X760" s="168"/>
    </row>
    <row r="761" spans="1:24" ht="16.5" x14ac:dyDescent="0.3">
      <c r="A761" s="168" t="s">
        <v>1112</v>
      </c>
      <c r="B761" s="142">
        <v>759</v>
      </c>
      <c r="C761" s="168" t="s">
        <v>29</v>
      </c>
      <c r="D761" s="168" t="s">
        <v>30</v>
      </c>
      <c r="E761" s="142">
        <v>1.29</v>
      </c>
      <c r="F761" s="142">
        <v>-2.27</v>
      </c>
      <c r="G761" s="143">
        <v>73640800</v>
      </c>
      <c r="H761" s="143">
        <v>96053</v>
      </c>
      <c r="I761" s="143">
        <v>1013</v>
      </c>
      <c r="K761" s="168" t="s">
        <v>122</v>
      </c>
      <c r="M761" s="168"/>
      <c r="N761" s="142">
        <v>0</v>
      </c>
      <c r="O761" s="142">
        <v>-12.16</v>
      </c>
      <c r="P761" s="142">
        <v>-22.3</v>
      </c>
      <c r="Q761" s="142">
        <v>-7.94</v>
      </c>
      <c r="R761" s="168"/>
      <c r="S761" s="142">
        <v>57.64</v>
      </c>
      <c r="T761" s="168"/>
      <c r="X761" s="168"/>
    </row>
    <row r="762" spans="1:24" ht="16.5" x14ac:dyDescent="0.3">
      <c r="A762" s="168" t="s">
        <v>3438</v>
      </c>
      <c r="B762" s="142">
        <v>760</v>
      </c>
      <c r="C762" s="168" t="s">
        <v>46</v>
      </c>
      <c r="D762" s="168" t="s">
        <v>30</v>
      </c>
      <c r="E762" s="142">
        <v>8.6999999999999993</v>
      </c>
      <c r="F762" s="142">
        <v>4.1900000000000004</v>
      </c>
      <c r="G762" s="143">
        <v>19891700</v>
      </c>
      <c r="H762" s="143">
        <v>170863</v>
      </c>
      <c r="I762" s="143">
        <v>0</v>
      </c>
      <c r="K762" s="168" t="s">
        <v>136</v>
      </c>
      <c r="M762" s="168" t="s">
        <v>136</v>
      </c>
      <c r="N762" s="142">
        <v>0</v>
      </c>
      <c r="O762" s="142">
        <v>12.97</v>
      </c>
      <c r="P762" s="142">
        <v>20.78</v>
      </c>
      <c r="Q762" s="142">
        <v>7.27</v>
      </c>
      <c r="R762" s="168" t="s">
        <v>136</v>
      </c>
      <c r="S762" s="142">
        <v>28.15</v>
      </c>
      <c r="T762" s="168"/>
      <c r="X762" s="168"/>
    </row>
    <row r="763" spans="1:24" ht="16.5" x14ac:dyDescent="0.3">
      <c r="A763" s="168" t="s">
        <v>1113</v>
      </c>
      <c r="B763" s="142">
        <v>761</v>
      </c>
      <c r="C763" s="168" t="s">
        <v>35</v>
      </c>
      <c r="D763" s="168" t="s">
        <v>30</v>
      </c>
      <c r="E763" s="142">
        <v>1.94</v>
      </c>
      <c r="F763" s="142">
        <v>-1.02</v>
      </c>
      <c r="G763" s="143">
        <v>963800</v>
      </c>
      <c r="H763" s="143">
        <v>1870</v>
      </c>
      <c r="I763" s="143">
        <v>1164</v>
      </c>
      <c r="K763" s="168" t="s">
        <v>774</v>
      </c>
      <c r="M763" s="168"/>
      <c r="N763" s="142">
        <v>0</v>
      </c>
      <c r="O763" s="142">
        <v>-1.69</v>
      </c>
      <c r="P763" s="142">
        <v>-4.41</v>
      </c>
      <c r="Q763" s="142">
        <v>-2.46</v>
      </c>
      <c r="R763" s="168"/>
      <c r="S763" s="142">
        <v>26.3</v>
      </c>
      <c r="T763" s="168"/>
      <c r="X763" s="168"/>
    </row>
    <row r="764" spans="1:24" ht="16.5" x14ac:dyDescent="0.3">
      <c r="A764" s="168" t="s">
        <v>1115</v>
      </c>
      <c r="B764" s="142">
        <v>762</v>
      </c>
      <c r="C764" s="168" t="s">
        <v>29</v>
      </c>
      <c r="D764" s="168" t="s">
        <v>30</v>
      </c>
      <c r="E764" s="142">
        <v>3.36</v>
      </c>
      <c r="F764" s="142">
        <v>0</v>
      </c>
      <c r="G764" s="143">
        <v>87769500</v>
      </c>
      <c r="H764" s="143">
        <v>296706</v>
      </c>
      <c r="I764" s="143">
        <v>50221</v>
      </c>
      <c r="J764" s="142">
        <v>25</v>
      </c>
      <c r="K764" s="168" t="s">
        <v>258</v>
      </c>
      <c r="M764" s="168" t="s">
        <v>43</v>
      </c>
      <c r="N764" s="142">
        <v>0.13</v>
      </c>
      <c r="O764" s="142">
        <v>4.55</v>
      </c>
      <c r="P764" s="142">
        <v>7.03</v>
      </c>
      <c r="Q764" s="142">
        <v>16.77</v>
      </c>
      <c r="R764" s="168" t="s">
        <v>3611</v>
      </c>
      <c r="S764" s="142">
        <v>66.040000000000006</v>
      </c>
      <c r="T764" s="168"/>
      <c r="U764" s="142">
        <v>730</v>
      </c>
      <c r="V764" s="142">
        <v>769</v>
      </c>
      <c r="W764" s="142">
        <v>1.64</v>
      </c>
      <c r="X764" s="168"/>
    </row>
    <row r="765" spans="1:24" ht="16.5" x14ac:dyDescent="0.3">
      <c r="A765" s="168" t="s">
        <v>1116</v>
      </c>
      <c r="B765" s="142">
        <v>763</v>
      </c>
      <c r="C765" s="168" t="s">
        <v>29</v>
      </c>
      <c r="D765" s="168" t="s">
        <v>30</v>
      </c>
      <c r="E765" s="142">
        <v>4.04</v>
      </c>
      <c r="F765" s="142">
        <v>0.5</v>
      </c>
      <c r="G765" s="143">
        <v>3563600</v>
      </c>
      <c r="H765" s="143">
        <v>14391</v>
      </c>
      <c r="I765" s="143">
        <v>15453</v>
      </c>
      <c r="J765" s="142">
        <v>18.260000000000002</v>
      </c>
      <c r="K765" s="168" t="s">
        <v>523</v>
      </c>
      <c r="M765" s="168" t="s">
        <v>590</v>
      </c>
      <c r="N765" s="142">
        <v>0.22</v>
      </c>
      <c r="O765" s="142">
        <v>4.92</v>
      </c>
      <c r="P765" s="142">
        <v>6.86</v>
      </c>
      <c r="Q765" s="142">
        <v>33.49</v>
      </c>
      <c r="R765" s="168" t="s">
        <v>3612</v>
      </c>
      <c r="S765" s="142">
        <v>25.59</v>
      </c>
      <c r="T765" s="168"/>
      <c r="U765" s="142">
        <v>651</v>
      </c>
      <c r="V765" s="142">
        <v>663</v>
      </c>
      <c r="W765" s="142">
        <v>0.12</v>
      </c>
      <c r="X765" s="168"/>
    </row>
    <row r="766" spans="1:24" ht="16.5" x14ac:dyDescent="0.3">
      <c r="A766" s="168" t="s">
        <v>1117</v>
      </c>
      <c r="B766" s="142">
        <v>764</v>
      </c>
      <c r="C766" s="168" t="s">
        <v>29</v>
      </c>
      <c r="D766" s="168" t="s">
        <v>30</v>
      </c>
      <c r="E766" s="142">
        <v>23</v>
      </c>
      <c r="F766" s="142">
        <v>4.55</v>
      </c>
      <c r="G766" s="143">
        <v>12051400</v>
      </c>
      <c r="H766" s="143">
        <v>274591</v>
      </c>
      <c r="I766" s="143">
        <v>14994</v>
      </c>
      <c r="J766" s="142">
        <v>36.159999999999997</v>
      </c>
      <c r="K766" s="168" t="s">
        <v>3613</v>
      </c>
      <c r="M766" s="168" t="s">
        <v>26</v>
      </c>
      <c r="N766" s="142">
        <v>0.64</v>
      </c>
      <c r="O766" s="142">
        <v>25.38</v>
      </c>
      <c r="P766" s="142">
        <v>42.57</v>
      </c>
      <c r="Q766" s="142">
        <v>7.92</v>
      </c>
      <c r="R766" s="168" t="s">
        <v>96</v>
      </c>
      <c r="S766" s="142">
        <v>41.26</v>
      </c>
      <c r="T766" s="168"/>
      <c r="U766" s="142">
        <v>446</v>
      </c>
      <c r="V766" s="142">
        <v>452</v>
      </c>
      <c r="W766" s="142">
        <v>9.48</v>
      </c>
      <c r="X766" s="168"/>
    </row>
    <row r="767" spans="1:24" ht="16.5" x14ac:dyDescent="0.3">
      <c r="A767" s="168" t="s">
        <v>1118</v>
      </c>
      <c r="B767" s="142">
        <v>765</v>
      </c>
      <c r="C767" s="168" t="s">
        <v>29</v>
      </c>
      <c r="D767" s="168" t="s">
        <v>30</v>
      </c>
      <c r="E767" s="142">
        <v>2.36</v>
      </c>
      <c r="F767" s="142">
        <v>-0.84</v>
      </c>
      <c r="G767" s="143">
        <v>2209300</v>
      </c>
      <c r="H767" s="143">
        <v>5222</v>
      </c>
      <c r="I767" s="143">
        <v>1977</v>
      </c>
      <c r="J767" s="142">
        <v>17.82</v>
      </c>
      <c r="K767" s="168" t="s">
        <v>87</v>
      </c>
      <c r="M767" s="168" t="s">
        <v>590</v>
      </c>
      <c r="N767" s="142">
        <v>0.13</v>
      </c>
      <c r="O767" s="142">
        <v>6.17</v>
      </c>
      <c r="P767" s="142">
        <v>7.09</v>
      </c>
      <c r="Q767" s="142">
        <v>7.94</v>
      </c>
      <c r="R767" s="168" t="s">
        <v>1165</v>
      </c>
      <c r="S767" s="142">
        <v>53.85</v>
      </c>
      <c r="T767" s="168"/>
      <c r="U767" s="142">
        <v>638</v>
      </c>
      <c r="V767" s="142">
        <v>584</v>
      </c>
      <c r="W767" s="142">
        <v>4.1900000000000004</v>
      </c>
      <c r="X767" s="168"/>
    </row>
    <row r="768" spans="1:24" ht="16.5" x14ac:dyDescent="0.3">
      <c r="A768" s="168" t="s">
        <v>1119</v>
      </c>
      <c r="B768" s="142">
        <v>766</v>
      </c>
      <c r="C768" s="168" t="s">
        <v>29</v>
      </c>
      <c r="D768" s="168" t="s">
        <v>30</v>
      </c>
      <c r="E768" s="142">
        <v>1.87</v>
      </c>
      <c r="F768" s="142">
        <v>4.47</v>
      </c>
      <c r="G768" s="143">
        <v>249373600</v>
      </c>
      <c r="H768" s="143">
        <v>490513</v>
      </c>
      <c r="I768" s="143">
        <v>1049</v>
      </c>
      <c r="J768" s="142">
        <v>35.590000000000003</v>
      </c>
      <c r="K768" s="168" t="s">
        <v>177</v>
      </c>
      <c r="M768" s="168"/>
      <c r="N768" s="142">
        <v>0.05</v>
      </c>
      <c r="O768" s="142">
        <v>6.02</v>
      </c>
      <c r="P768" s="142">
        <v>11.29</v>
      </c>
      <c r="Q768" s="142">
        <v>109.89</v>
      </c>
      <c r="R768" s="168"/>
      <c r="S768" s="142">
        <v>31.53</v>
      </c>
      <c r="T768" s="168"/>
      <c r="U768" s="142">
        <v>699</v>
      </c>
      <c r="V768" s="142">
        <v>773</v>
      </c>
      <c r="W768" s="142">
        <v>-0.12</v>
      </c>
      <c r="X768" s="168"/>
    </row>
    <row r="769" spans="1:24" ht="16.5" x14ac:dyDescent="0.3">
      <c r="A769" s="168" t="s">
        <v>1120</v>
      </c>
      <c r="B769" s="142">
        <v>767</v>
      </c>
      <c r="C769" s="168" t="s">
        <v>35</v>
      </c>
      <c r="D769" s="168" t="s">
        <v>30</v>
      </c>
      <c r="E769" s="142">
        <v>6</v>
      </c>
      <c r="F769" s="142">
        <v>0</v>
      </c>
      <c r="G769" s="143">
        <v>525700</v>
      </c>
      <c r="H769" s="143">
        <v>3149</v>
      </c>
      <c r="I769" s="143">
        <v>2400</v>
      </c>
      <c r="J769" s="142">
        <v>39.9</v>
      </c>
      <c r="K769" s="168" t="s">
        <v>3373</v>
      </c>
      <c r="M769" s="168"/>
      <c r="N769" s="142">
        <v>0.15</v>
      </c>
      <c r="O769" s="142">
        <v>9.3000000000000007</v>
      </c>
      <c r="P769" s="142">
        <v>9.93</v>
      </c>
      <c r="Q769" s="142">
        <v>10.51</v>
      </c>
      <c r="R769" s="168"/>
      <c r="S769" s="142">
        <v>28.83</v>
      </c>
      <c r="T769" s="168"/>
      <c r="U769" s="142">
        <v>755</v>
      </c>
      <c r="V769" s="142">
        <v>670</v>
      </c>
      <c r="X769" s="168"/>
    </row>
    <row r="770" spans="1:24" ht="16.5" x14ac:dyDescent="0.3">
      <c r="A770" s="168" t="s">
        <v>1121</v>
      </c>
      <c r="B770" s="142">
        <v>768</v>
      </c>
      <c r="C770" s="168" t="s">
        <v>29</v>
      </c>
      <c r="D770" s="168" t="s">
        <v>30</v>
      </c>
      <c r="E770" s="142">
        <v>2.4</v>
      </c>
      <c r="F770" s="142">
        <v>-0.83</v>
      </c>
      <c r="G770" s="143">
        <v>1481200</v>
      </c>
      <c r="H770" s="143">
        <v>3598</v>
      </c>
      <c r="I770" s="143">
        <v>1440</v>
      </c>
      <c r="J770" s="142">
        <v>17.96</v>
      </c>
      <c r="K770" s="168" t="s">
        <v>31</v>
      </c>
      <c r="M770" s="168" t="s">
        <v>95</v>
      </c>
      <c r="N770" s="142">
        <v>0.13</v>
      </c>
      <c r="O770" s="142">
        <v>9.7200000000000006</v>
      </c>
      <c r="P770" s="142">
        <v>13.59</v>
      </c>
      <c r="Q770" s="142">
        <v>4.6900000000000004</v>
      </c>
      <c r="R770" s="168" t="s">
        <v>3475</v>
      </c>
      <c r="S770" s="142">
        <v>40.409999999999997</v>
      </c>
      <c r="T770" s="168"/>
      <c r="U770" s="142">
        <v>479</v>
      </c>
      <c r="V770" s="142">
        <v>457</v>
      </c>
      <c r="W770" s="142">
        <v>-28.62</v>
      </c>
      <c r="X770" s="168"/>
    </row>
    <row r="771" spans="1:24" ht="16.5" x14ac:dyDescent="0.3">
      <c r="A771" s="168" t="s">
        <v>1122</v>
      </c>
      <c r="B771" s="142">
        <v>769</v>
      </c>
      <c r="C771" s="168" t="s">
        <v>29</v>
      </c>
      <c r="D771" s="168" t="s">
        <v>30</v>
      </c>
      <c r="E771" s="142">
        <v>22.6</v>
      </c>
      <c r="F771" s="142">
        <v>-0.88</v>
      </c>
      <c r="G771" s="143">
        <v>1373000</v>
      </c>
      <c r="H771" s="143">
        <v>30955</v>
      </c>
      <c r="I771" s="143">
        <v>9979</v>
      </c>
      <c r="J771" s="142">
        <v>26.5</v>
      </c>
      <c r="K771" s="168" t="s">
        <v>255</v>
      </c>
      <c r="M771" s="168" t="s">
        <v>32</v>
      </c>
      <c r="N771" s="142">
        <v>0.85</v>
      </c>
      <c r="O771" s="142">
        <v>9.4700000000000006</v>
      </c>
      <c r="P771" s="142">
        <v>8.27</v>
      </c>
      <c r="Q771" s="142">
        <v>19.88</v>
      </c>
      <c r="R771" s="168" t="s">
        <v>523</v>
      </c>
      <c r="S771" s="142">
        <v>49.08</v>
      </c>
      <c r="T771" s="168"/>
      <c r="U771" s="142">
        <v>710</v>
      </c>
      <c r="V771" s="142">
        <v>569</v>
      </c>
      <c r="W771" s="142">
        <v>0.41</v>
      </c>
      <c r="X771" s="168"/>
    </row>
    <row r="772" spans="1:24" ht="16.5" x14ac:dyDescent="0.3">
      <c r="A772" s="168" t="s">
        <v>1123</v>
      </c>
      <c r="B772" s="142">
        <v>770</v>
      </c>
      <c r="C772" s="168" t="s">
        <v>29</v>
      </c>
      <c r="D772" s="168" t="s">
        <v>30</v>
      </c>
      <c r="E772" s="142">
        <v>5.5</v>
      </c>
      <c r="F772" s="142">
        <v>2.8</v>
      </c>
      <c r="G772" s="143">
        <v>642900</v>
      </c>
      <c r="H772" s="143">
        <v>3539</v>
      </c>
      <c r="I772" s="143">
        <v>2852</v>
      </c>
      <c r="J772" s="142">
        <v>23.04</v>
      </c>
      <c r="K772" s="168" t="s">
        <v>3444</v>
      </c>
      <c r="M772" s="168" t="s">
        <v>32</v>
      </c>
      <c r="N772" s="142">
        <v>0.24</v>
      </c>
      <c r="O772" s="142">
        <v>2.86</v>
      </c>
      <c r="P772" s="142">
        <v>9.86</v>
      </c>
      <c r="Q772" s="142">
        <v>0.79</v>
      </c>
      <c r="R772" s="168" t="s">
        <v>561</v>
      </c>
      <c r="S772" s="142">
        <v>40.909999999999997</v>
      </c>
      <c r="T772" s="168"/>
      <c r="U772" s="142">
        <v>625</v>
      </c>
      <c r="V772" s="142">
        <v>811</v>
      </c>
      <c r="W772" s="142">
        <v>0.34</v>
      </c>
      <c r="X772" s="168"/>
    </row>
    <row r="773" spans="1:24" ht="16.5" x14ac:dyDescent="0.3">
      <c r="A773" s="168" t="s">
        <v>1125</v>
      </c>
      <c r="B773" s="142">
        <v>771</v>
      </c>
      <c r="C773" s="168" t="s">
        <v>29</v>
      </c>
      <c r="D773" s="168" t="s">
        <v>30</v>
      </c>
      <c r="E773" s="142">
        <v>2.64</v>
      </c>
      <c r="F773" s="142">
        <v>0.76</v>
      </c>
      <c r="G773" s="143">
        <v>247900</v>
      </c>
      <c r="H773" s="143">
        <v>646</v>
      </c>
      <c r="I773" s="143">
        <v>1584</v>
      </c>
      <c r="J773" s="142">
        <v>41.42</v>
      </c>
      <c r="K773" s="168" t="s">
        <v>192</v>
      </c>
      <c r="M773" s="168" t="s">
        <v>66</v>
      </c>
      <c r="N773" s="142">
        <v>0.06</v>
      </c>
      <c r="O773" s="142">
        <v>3.15</v>
      </c>
      <c r="P773" s="142">
        <v>4.88</v>
      </c>
      <c r="Q773" s="142">
        <v>6.87</v>
      </c>
      <c r="R773" s="168" t="s">
        <v>344</v>
      </c>
      <c r="S773" s="142">
        <v>29.57</v>
      </c>
      <c r="T773" s="168"/>
      <c r="U773" s="142">
        <v>908</v>
      </c>
      <c r="V773" s="142">
        <v>935</v>
      </c>
      <c r="W773" s="142">
        <v>7.59</v>
      </c>
      <c r="X773" s="168"/>
    </row>
    <row r="774" spans="1:24" ht="16.5" x14ac:dyDescent="0.3">
      <c r="A774" s="168" t="s">
        <v>1126</v>
      </c>
      <c r="B774" s="142">
        <v>772</v>
      </c>
      <c r="C774" s="168" t="s">
        <v>29</v>
      </c>
      <c r="D774" s="168" t="s">
        <v>30</v>
      </c>
      <c r="E774" s="142">
        <v>21.6</v>
      </c>
      <c r="F774" s="142">
        <v>2.37</v>
      </c>
      <c r="G774" s="143">
        <v>4588500</v>
      </c>
      <c r="H774" s="143">
        <v>99033</v>
      </c>
      <c r="I774" s="143">
        <v>9175</v>
      </c>
      <c r="J774" s="142">
        <v>20.99</v>
      </c>
      <c r="K774" s="168" t="s">
        <v>3590</v>
      </c>
      <c r="L774" s="142">
        <v>0.21</v>
      </c>
      <c r="M774" s="168" t="s">
        <v>101</v>
      </c>
      <c r="N774" s="142">
        <v>1.03</v>
      </c>
      <c r="O774" s="142">
        <v>37.32</v>
      </c>
      <c r="P774" s="142">
        <v>44.39</v>
      </c>
      <c r="Q774" s="142">
        <v>30.67</v>
      </c>
      <c r="R774" s="168" t="s">
        <v>591</v>
      </c>
      <c r="S774" s="142">
        <v>39.01</v>
      </c>
      <c r="T774" s="168"/>
      <c r="U774" s="142">
        <v>306</v>
      </c>
      <c r="V774" s="142">
        <v>299</v>
      </c>
      <c r="W774" s="142">
        <v>0.28999999999999998</v>
      </c>
      <c r="X774" s="168"/>
    </row>
    <row r="775" spans="1:24" ht="16.5" x14ac:dyDescent="0.3">
      <c r="A775" s="168" t="s">
        <v>1127</v>
      </c>
      <c r="B775" s="142">
        <v>773</v>
      </c>
      <c r="C775" s="168" t="s">
        <v>29</v>
      </c>
      <c r="D775" s="168" t="s">
        <v>30</v>
      </c>
      <c r="E775" s="142">
        <v>2.8</v>
      </c>
      <c r="F775" s="142">
        <v>-3.45</v>
      </c>
      <c r="G775" s="143">
        <v>145733300</v>
      </c>
      <c r="H775" s="143">
        <v>416731</v>
      </c>
      <c r="I775" s="143">
        <v>25582</v>
      </c>
      <c r="J775" s="142">
        <v>963.19</v>
      </c>
      <c r="K775" s="168" t="s">
        <v>3489</v>
      </c>
      <c r="M775" s="168"/>
      <c r="N775" s="142">
        <v>0</v>
      </c>
      <c r="O775" s="142">
        <v>0.36</v>
      </c>
      <c r="P775" s="142">
        <v>0.42</v>
      </c>
      <c r="Q775" s="142">
        <v>88.99</v>
      </c>
      <c r="R775" s="168"/>
      <c r="S775" s="142">
        <v>61.26</v>
      </c>
      <c r="T775" s="168"/>
      <c r="U775" s="142">
        <v>1118</v>
      </c>
      <c r="V775" s="142">
        <v>1147</v>
      </c>
      <c r="W775" s="142">
        <v>-1.89</v>
      </c>
      <c r="X775" s="168"/>
    </row>
    <row r="776" spans="1:24" ht="16.5" x14ac:dyDescent="0.3">
      <c r="A776" s="169" t="s">
        <v>1128</v>
      </c>
      <c r="B776">
        <v>774</v>
      </c>
      <c r="C776" s="169" t="s">
        <v>46</v>
      </c>
      <c r="D776" s="169" t="s">
        <v>30</v>
      </c>
      <c r="E776">
        <v>35.25</v>
      </c>
      <c r="F776">
        <v>1.44</v>
      </c>
      <c r="G776" s="170">
        <v>2999200</v>
      </c>
      <c r="H776" s="170">
        <v>104406</v>
      </c>
      <c r="I776" s="170">
        <v>6345</v>
      </c>
      <c r="J776">
        <v>65.709999999999994</v>
      </c>
      <c r="K776" s="169" t="s">
        <v>3614</v>
      </c>
      <c r="L776">
        <v>0.09</v>
      </c>
      <c r="M776" s="169" t="s">
        <v>228</v>
      </c>
      <c r="N776">
        <v>0.54</v>
      </c>
      <c r="O776">
        <v>23.38</v>
      </c>
      <c r="P776">
        <v>26.11</v>
      </c>
      <c r="Q776">
        <v>35.67</v>
      </c>
      <c r="R776" s="169" t="s">
        <v>25</v>
      </c>
      <c r="S776">
        <v>26.32</v>
      </c>
      <c r="T776" s="169"/>
      <c r="U776">
        <v>580</v>
      </c>
      <c r="V776">
        <v>543</v>
      </c>
      <c r="W776">
        <v>4.0199999999999996</v>
      </c>
      <c r="X776" s="169"/>
    </row>
    <row r="777" spans="1:24" ht="16.5" x14ac:dyDescent="0.3">
      <c r="A777" s="169" t="s">
        <v>1129</v>
      </c>
      <c r="B777">
        <v>775</v>
      </c>
      <c r="C777" s="169" t="s">
        <v>46</v>
      </c>
      <c r="D777" s="169" t="s">
        <v>30</v>
      </c>
      <c r="E777">
        <v>15.7</v>
      </c>
      <c r="F777">
        <v>-1.26</v>
      </c>
      <c r="G777" s="170">
        <v>12900</v>
      </c>
      <c r="H777" s="170">
        <v>201</v>
      </c>
      <c r="I777" s="170">
        <v>1690</v>
      </c>
      <c r="J777">
        <v>12.75</v>
      </c>
      <c r="K777" s="169" t="s">
        <v>3367</v>
      </c>
      <c r="L777"/>
      <c r="M777" s="169" t="s">
        <v>740</v>
      </c>
      <c r="N777">
        <v>1.23</v>
      </c>
      <c r="O777">
        <v>11.67</v>
      </c>
      <c r="P777">
        <v>15.19</v>
      </c>
      <c r="Q777">
        <v>4.54</v>
      </c>
      <c r="R777" s="169" t="s">
        <v>213</v>
      </c>
      <c r="S777">
        <v>15.27</v>
      </c>
      <c r="T777" s="169"/>
      <c r="U777">
        <v>356</v>
      </c>
      <c r="V777">
        <v>326</v>
      </c>
      <c r="W777">
        <v>0.28000000000000003</v>
      </c>
      <c r="X777" s="169"/>
    </row>
    <row r="778" spans="1:24" ht="16.5" x14ac:dyDescent="0.3">
      <c r="A778" s="169" t="s">
        <v>1130</v>
      </c>
      <c r="B778">
        <v>776</v>
      </c>
      <c r="C778" s="169" t="s">
        <v>46</v>
      </c>
      <c r="D778" s="169" t="s">
        <v>30</v>
      </c>
      <c r="E778">
        <v>11.6</v>
      </c>
      <c r="F778">
        <v>0.87</v>
      </c>
      <c r="G778" s="170">
        <v>62900</v>
      </c>
      <c r="H778" s="170">
        <v>723</v>
      </c>
      <c r="I778" s="170">
        <v>3480</v>
      </c>
      <c r="J778"/>
      <c r="K778" s="169" t="s">
        <v>3463</v>
      </c>
      <c r="L778"/>
      <c r="M778" s="169"/>
      <c r="N778">
        <v>0</v>
      </c>
      <c r="O778">
        <v>-2.65</v>
      </c>
      <c r="P778">
        <v>-7.15</v>
      </c>
      <c r="Q778">
        <v>-6.69</v>
      </c>
      <c r="R778" s="169" t="s">
        <v>3388</v>
      </c>
      <c r="S778">
        <v>26.68</v>
      </c>
      <c r="T778" s="169"/>
      <c r="U778"/>
      <c r="V778"/>
      <c r="W778"/>
      <c r="X778" s="169"/>
    </row>
    <row r="779" spans="1:24" ht="16.5" x14ac:dyDescent="0.3">
      <c r="A779" s="169" t="s">
        <v>1131</v>
      </c>
      <c r="B779">
        <v>777</v>
      </c>
      <c r="C779" s="169" t="s">
        <v>29</v>
      </c>
      <c r="D779" s="169" t="s">
        <v>30</v>
      </c>
      <c r="E779">
        <v>5.0999999999999996</v>
      </c>
      <c r="F779">
        <v>0</v>
      </c>
      <c r="G779" s="170">
        <v>37414200</v>
      </c>
      <c r="H779" s="170">
        <v>193607</v>
      </c>
      <c r="I779" s="170">
        <v>3126</v>
      </c>
      <c r="J779">
        <v>16.260000000000002</v>
      </c>
      <c r="K779" s="169" t="s">
        <v>631</v>
      </c>
      <c r="L779"/>
      <c r="M779" s="169" t="s">
        <v>124</v>
      </c>
      <c r="N779">
        <v>0.31</v>
      </c>
      <c r="O779">
        <v>16.579999999999998</v>
      </c>
      <c r="P779">
        <v>22.26</v>
      </c>
      <c r="Q779">
        <v>16.559999999999999</v>
      </c>
      <c r="R779" s="169" t="s">
        <v>603</v>
      </c>
      <c r="S779">
        <v>37.17</v>
      </c>
      <c r="T779" s="169"/>
      <c r="U779">
        <v>321</v>
      </c>
      <c r="V779">
        <v>300</v>
      </c>
      <c r="W779">
        <v>0.33</v>
      </c>
      <c r="X779" s="169"/>
    </row>
    <row r="780" spans="1:24" ht="16.5" x14ac:dyDescent="0.3"/>
    <row r="781" spans="1:24" ht="16.5" x14ac:dyDescent="0.3"/>
    <row r="782" spans="1:24" ht="16.5" x14ac:dyDescent="0.3"/>
    <row r="783" spans="1:24" ht="16.5" x14ac:dyDescent="0.3"/>
    <row r="784" spans="1:24" ht="16.5" x14ac:dyDescent="0.3"/>
    <row r="785" ht="16.5" customHeight="1" x14ac:dyDescent="0.3"/>
    <row r="786" ht="16.5" customHeight="1" x14ac:dyDescent="0.3"/>
    <row r="787" ht="16.5" customHeight="1" x14ac:dyDescent="0.3"/>
    <row r="788" ht="16.5" customHeight="1" x14ac:dyDescent="0.3"/>
    <row r="789" ht="16.5" customHeight="1" x14ac:dyDescent="0.3"/>
    <row r="790" ht="16.5" customHeight="1" x14ac:dyDescent="0.3"/>
    <row r="791" ht="16.5" customHeight="1" x14ac:dyDescent="0.3"/>
    <row r="792" ht="16.5" customHeight="1" x14ac:dyDescent="0.3"/>
    <row r="793" ht="16.5" customHeight="1" x14ac:dyDescent="0.3"/>
    <row r="794" ht="16.5" customHeight="1" x14ac:dyDescent="0.3"/>
    <row r="795" ht="16.5" customHeight="1" x14ac:dyDescent="0.3"/>
    <row r="796" ht="16.5" customHeight="1" x14ac:dyDescent="0.3"/>
    <row r="797" ht="16.5" customHeight="1" x14ac:dyDescent="0.3"/>
    <row r="798" ht="16.5" customHeight="1" x14ac:dyDescent="0.3"/>
    <row r="799" ht="16.5" customHeight="1" x14ac:dyDescent="0.3"/>
    <row r="800" ht="16.5" customHeight="1" x14ac:dyDescent="0.3"/>
    <row r="801" ht="16.5" customHeight="1" x14ac:dyDescent="0.3"/>
    <row r="802" ht="16.5" customHeight="1" x14ac:dyDescent="0.3"/>
    <row r="803" ht="16.5" customHeight="1" x14ac:dyDescent="0.3"/>
    <row r="804" ht="16.5" customHeight="1" x14ac:dyDescent="0.3"/>
    <row r="805" ht="16.5" customHeight="1" x14ac:dyDescent="0.3"/>
    <row r="806" ht="16.5" customHeight="1" x14ac:dyDescent="0.3"/>
    <row r="807" ht="16.5" customHeight="1" x14ac:dyDescent="0.3"/>
    <row r="808" ht="16.5" customHeight="1" x14ac:dyDescent="0.3"/>
    <row r="809" ht="16.5" customHeight="1" x14ac:dyDescent="0.3"/>
    <row r="810" ht="16.5" customHeight="1" x14ac:dyDescent="0.3"/>
    <row r="811" ht="16.5" customHeight="1" x14ac:dyDescent="0.3"/>
    <row r="812" ht="16.5" customHeight="1" x14ac:dyDescent="0.3"/>
    <row r="813" ht="16.5" customHeight="1" x14ac:dyDescent="0.3"/>
    <row r="814" ht="16.5" customHeight="1" x14ac:dyDescent="0.3"/>
    <row r="815" ht="16.5" customHeight="1" x14ac:dyDescent="0.3"/>
    <row r="816" ht="16.5" customHeight="1" x14ac:dyDescent="0.3"/>
    <row r="817" ht="16.5" customHeight="1" x14ac:dyDescent="0.3"/>
    <row r="818" ht="16.5" customHeight="1" x14ac:dyDescent="0.3"/>
    <row r="819" ht="16.5" customHeight="1" x14ac:dyDescent="0.3"/>
    <row r="820" ht="16.5" customHeight="1" x14ac:dyDescent="0.3"/>
    <row r="821" ht="16.5" customHeight="1" x14ac:dyDescent="0.3"/>
    <row r="822" ht="16.5" customHeight="1" x14ac:dyDescent="0.3"/>
    <row r="823" ht="16.5" customHeight="1" x14ac:dyDescent="0.3"/>
    <row r="824" ht="16.5" customHeight="1" x14ac:dyDescent="0.3"/>
    <row r="825" ht="16.5" customHeight="1" x14ac:dyDescent="0.3"/>
    <row r="826" ht="16.5" customHeight="1" x14ac:dyDescent="0.3"/>
    <row r="827" ht="16.5" customHeight="1" x14ac:dyDescent="0.3"/>
    <row r="828" ht="16.5" customHeight="1" x14ac:dyDescent="0.3"/>
    <row r="829" ht="16.5" customHeight="1" x14ac:dyDescent="0.3"/>
    <row r="830" ht="16.5" customHeight="1" x14ac:dyDescent="0.3"/>
    <row r="831" ht="16.5" customHeight="1" x14ac:dyDescent="0.3"/>
    <row r="832" ht="16.5" customHeight="1" x14ac:dyDescent="0.3"/>
    <row r="833" ht="16.5" customHeight="1" x14ac:dyDescent="0.3"/>
    <row r="834" ht="16.5" customHeight="1" x14ac:dyDescent="0.3"/>
    <row r="835" ht="16.5" customHeight="1" x14ac:dyDescent="0.3"/>
    <row r="836" ht="16.5" customHeight="1" x14ac:dyDescent="0.3"/>
    <row r="837" ht="16.5" customHeight="1" x14ac:dyDescent="0.3"/>
    <row r="838" ht="16.5" customHeight="1" x14ac:dyDescent="0.3"/>
    <row r="839" ht="16.5" customHeight="1" x14ac:dyDescent="0.3"/>
    <row r="840" ht="16.5" customHeight="1" x14ac:dyDescent="0.3"/>
    <row r="841" ht="16.5" customHeight="1" x14ac:dyDescent="0.3"/>
    <row r="842" ht="16.5" customHeight="1" x14ac:dyDescent="0.3"/>
    <row r="843" ht="16.5" customHeight="1" x14ac:dyDescent="0.3"/>
    <row r="844" ht="16.5" customHeight="1" x14ac:dyDescent="0.3"/>
    <row r="845" ht="16.5" customHeight="1" x14ac:dyDescent="0.3"/>
    <row r="846" ht="16.5" customHeight="1" x14ac:dyDescent="0.3"/>
    <row r="847" ht="16.5" customHeight="1" x14ac:dyDescent="0.3"/>
    <row r="848" ht="16.5" customHeight="1" x14ac:dyDescent="0.3"/>
    <row r="849" ht="16.5" customHeight="1" x14ac:dyDescent="0.3"/>
    <row r="850" ht="16.5" customHeight="1" x14ac:dyDescent="0.3"/>
    <row r="851" ht="16.5" customHeight="1" x14ac:dyDescent="0.3"/>
    <row r="852" ht="16.5" customHeight="1" x14ac:dyDescent="0.3"/>
    <row r="853" ht="16.5" customHeight="1" x14ac:dyDescent="0.3"/>
    <row r="854" ht="16.5" customHeight="1" x14ac:dyDescent="0.3"/>
    <row r="855" ht="16.5" customHeight="1" x14ac:dyDescent="0.3"/>
    <row r="856" ht="16.5" customHeight="1" x14ac:dyDescent="0.3"/>
    <row r="857" ht="16.5" customHeight="1" x14ac:dyDescent="0.3"/>
    <row r="858" ht="16.5" customHeight="1" x14ac:dyDescent="0.3"/>
    <row r="859" ht="16.5" customHeight="1" x14ac:dyDescent="0.3"/>
    <row r="860" ht="16.5" customHeight="1" x14ac:dyDescent="0.3"/>
    <row r="861" ht="16.5" customHeight="1" x14ac:dyDescent="0.3"/>
    <row r="862" ht="16.5" customHeight="1" x14ac:dyDescent="0.3"/>
    <row r="863" ht="16.5" customHeight="1" x14ac:dyDescent="0.3"/>
    <row r="864" ht="16.5" customHeight="1" x14ac:dyDescent="0.3"/>
    <row r="865" ht="16.5" customHeight="1" x14ac:dyDescent="0.3"/>
    <row r="866" ht="16.5" customHeight="1" x14ac:dyDescent="0.3"/>
    <row r="867" ht="16.5" customHeight="1" x14ac:dyDescent="0.3"/>
    <row r="868" ht="16.5" customHeight="1" x14ac:dyDescent="0.3"/>
    <row r="869" ht="16.5" customHeight="1" x14ac:dyDescent="0.3"/>
    <row r="870" ht="16.5" customHeight="1" x14ac:dyDescent="0.3"/>
    <row r="871" ht="16.5" customHeight="1" x14ac:dyDescent="0.3"/>
    <row r="872" ht="16.5" customHeight="1" x14ac:dyDescent="0.3"/>
    <row r="873" ht="16.5" customHeight="1" x14ac:dyDescent="0.3"/>
    <row r="874" ht="16.5" customHeight="1" x14ac:dyDescent="0.3"/>
    <row r="875" ht="16.5" customHeight="1" x14ac:dyDescent="0.3"/>
    <row r="876" ht="16.5" customHeight="1" x14ac:dyDescent="0.3"/>
    <row r="877" ht="16.5" customHeight="1" x14ac:dyDescent="0.3"/>
    <row r="878" ht="16.5" customHeight="1" x14ac:dyDescent="0.3"/>
    <row r="879" ht="16.5" customHeight="1" x14ac:dyDescent="0.3"/>
    <row r="880" ht="16.5" customHeight="1" x14ac:dyDescent="0.3"/>
    <row r="881" ht="16.5" customHeight="1" x14ac:dyDescent="0.3"/>
    <row r="882" ht="16.5" customHeight="1" x14ac:dyDescent="0.3"/>
    <row r="883" ht="16.5" customHeight="1" x14ac:dyDescent="0.3"/>
    <row r="884" ht="16.5" customHeight="1" x14ac:dyDescent="0.3"/>
    <row r="885" ht="16.5" customHeight="1" x14ac:dyDescent="0.3"/>
    <row r="886" ht="16.5" customHeight="1" x14ac:dyDescent="0.3"/>
    <row r="887" ht="16.5" customHeight="1" x14ac:dyDescent="0.3"/>
    <row r="888" ht="16.5" customHeight="1" x14ac:dyDescent="0.3"/>
    <row r="889" ht="16.5" customHeight="1" x14ac:dyDescent="0.3"/>
    <row r="890" ht="16.5" customHeight="1" x14ac:dyDescent="0.3"/>
    <row r="891" ht="16.5" customHeight="1" x14ac:dyDescent="0.3"/>
    <row r="892" ht="16.5" customHeight="1" x14ac:dyDescent="0.3"/>
    <row r="893" ht="16.5" customHeight="1" x14ac:dyDescent="0.3"/>
    <row r="894" ht="16.5" customHeight="1" x14ac:dyDescent="0.3"/>
    <row r="895" ht="16.5" customHeight="1" x14ac:dyDescent="0.3"/>
    <row r="896" ht="16.5" customHeight="1" x14ac:dyDescent="0.3"/>
    <row r="897" ht="16.5" customHeight="1" x14ac:dyDescent="0.3"/>
    <row r="898" ht="16.5" customHeight="1" x14ac:dyDescent="0.3"/>
    <row r="899" ht="16.5" customHeight="1" x14ac:dyDescent="0.3"/>
    <row r="900" ht="16.5" customHeight="1" x14ac:dyDescent="0.3"/>
    <row r="901" ht="16.5" customHeight="1" x14ac:dyDescent="0.3"/>
    <row r="902" ht="16.5" customHeight="1" x14ac:dyDescent="0.3"/>
    <row r="903" ht="16.5" customHeight="1" x14ac:dyDescent="0.3"/>
    <row r="904" ht="16.5" customHeight="1" x14ac:dyDescent="0.3"/>
    <row r="905" ht="16.5" customHeight="1" x14ac:dyDescent="0.3"/>
    <row r="906" ht="16.5" customHeight="1" x14ac:dyDescent="0.3"/>
    <row r="907" ht="16.5" customHeight="1" x14ac:dyDescent="0.3"/>
    <row r="908" ht="16.5" customHeight="1" x14ac:dyDescent="0.3"/>
    <row r="909" ht="16.5" customHeight="1" x14ac:dyDescent="0.3"/>
    <row r="910" ht="16.5" customHeight="1" x14ac:dyDescent="0.3"/>
    <row r="911" ht="16.5" customHeight="1" x14ac:dyDescent="0.3"/>
    <row r="912" ht="16.5" customHeight="1" x14ac:dyDescent="0.3"/>
    <row r="913" ht="16.5" customHeight="1" x14ac:dyDescent="0.3"/>
    <row r="914" ht="16.5" customHeight="1" x14ac:dyDescent="0.3"/>
    <row r="915" ht="16.5" customHeight="1" x14ac:dyDescent="0.3"/>
    <row r="916" ht="16.5" customHeight="1" x14ac:dyDescent="0.3"/>
    <row r="917" ht="16.5" customHeight="1" x14ac:dyDescent="0.3"/>
    <row r="918" ht="16.5" customHeight="1" x14ac:dyDescent="0.3"/>
    <row r="919" ht="16.5" customHeight="1" x14ac:dyDescent="0.3"/>
    <row r="920" ht="16.5" customHeight="1" x14ac:dyDescent="0.3"/>
    <row r="921" ht="16.5" customHeight="1" x14ac:dyDescent="0.3"/>
    <row r="922" ht="16.5" customHeight="1" x14ac:dyDescent="0.3"/>
    <row r="923" ht="16.5" customHeight="1" x14ac:dyDescent="0.3"/>
    <row r="924" ht="16.5" customHeight="1" x14ac:dyDescent="0.3"/>
    <row r="925" ht="16.5" customHeight="1" x14ac:dyDescent="0.3"/>
    <row r="926" ht="16.5" customHeight="1" x14ac:dyDescent="0.3"/>
    <row r="927" ht="16.5" customHeight="1" x14ac:dyDescent="0.3"/>
    <row r="928" ht="16.5" customHeight="1" x14ac:dyDescent="0.3"/>
    <row r="929" ht="16.5" customHeight="1" x14ac:dyDescent="0.3"/>
    <row r="930" ht="16.5" customHeight="1" x14ac:dyDescent="0.3"/>
    <row r="931" ht="16.5" customHeight="1" x14ac:dyDescent="0.3"/>
    <row r="932" ht="16.5" customHeight="1" x14ac:dyDescent="0.3"/>
    <row r="933" ht="16.5" customHeight="1" x14ac:dyDescent="0.3"/>
    <row r="934" ht="16.5" customHeight="1" x14ac:dyDescent="0.3"/>
    <row r="935" ht="16.5" customHeight="1" x14ac:dyDescent="0.3"/>
    <row r="936" ht="16.5" customHeight="1" x14ac:dyDescent="0.3"/>
    <row r="937" ht="16.5" customHeight="1" x14ac:dyDescent="0.3"/>
    <row r="938" ht="16.5" customHeight="1" x14ac:dyDescent="0.3"/>
    <row r="939" ht="16.5" customHeight="1" x14ac:dyDescent="0.3"/>
    <row r="940" ht="16.5" customHeight="1" x14ac:dyDescent="0.3"/>
    <row r="941" ht="16.5" customHeight="1" x14ac:dyDescent="0.3"/>
    <row r="942" ht="16.5" customHeight="1" x14ac:dyDescent="0.3"/>
    <row r="943" ht="16.5" customHeight="1" x14ac:dyDescent="0.3"/>
    <row r="944" ht="16.5" customHeight="1" x14ac:dyDescent="0.3"/>
    <row r="945" ht="16.5" customHeight="1" x14ac:dyDescent="0.3"/>
    <row r="946" ht="16.5" customHeight="1" x14ac:dyDescent="0.3"/>
    <row r="947" ht="16.5" customHeight="1" x14ac:dyDescent="0.3"/>
    <row r="948" ht="16.5" customHeight="1" x14ac:dyDescent="0.3"/>
    <row r="949" ht="16.5" customHeight="1" x14ac:dyDescent="0.3"/>
    <row r="950" ht="16.5" customHeight="1" x14ac:dyDescent="0.3"/>
    <row r="951" ht="16.5" customHeight="1" x14ac:dyDescent="0.3"/>
    <row r="952" ht="16.5" customHeight="1" x14ac:dyDescent="0.3"/>
    <row r="953" ht="16.5" customHeight="1" x14ac:dyDescent="0.3"/>
    <row r="954" ht="16.5" customHeight="1" x14ac:dyDescent="0.3"/>
    <row r="955" ht="16.5" customHeight="1" x14ac:dyDescent="0.3"/>
    <row r="956" ht="16.5" customHeight="1" x14ac:dyDescent="0.3"/>
    <row r="957" ht="16.5" customHeight="1" x14ac:dyDescent="0.3"/>
    <row r="958" ht="16.5" customHeight="1" x14ac:dyDescent="0.3"/>
    <row r="959" ht="16.5" customHeight="1" x14ac:dyDescent="0.3"/>
    <row r="960" ht="16.5" customHeight="1" x14ac:dyDescent="0.3"/>
    <row r="961" ht="16.5" customHeight="1" x14ac:dyDescent="0.3"/>
    <row r="962" ht="16.5" customHeight="1" x14ac:dyDescent="0.3"/>
    <row r="963" ht="16.5" customHeight="1" x14ac:dyDescent="0.3"/>
    <row r="964" ht="16.5" customHeight="1" x14ac:dyDescent="0.3"/>
    <row r="965" ht="16.5" customHeight="1" x14ac:dyDescent="0.3"/>
    <row r="966" ht="16.5" customHeight="1" x14ac:dyDescent="0.3"/>
    <row r="967" ht="16.5" customHeight="1" x14ac:dyDescent="0.3"/>
    <row r="968" ht="16.5" customHeight="1" x14ac:dyDescent="0.3"/>
    <row r="969" ht="16.5" customHeight="1" x14ac:dyDescent="0.3"/>
    <row r="970" ht="16.5" customHeight="1" x14ac:dyDescent="0.3"/>
    <row r="971" ht="16.5" customHeight="1" x14ac:dyDescent="0.3"/>
    <row r="972" ht="16.5" customHeight="1" x14ac:dyDescent="0.3"/>
    <row r="973" ht="16.5" customHeight="1" x14ac:dyDescent="0.3"/>
    <row r="974" ht="16.5" customHeight="1" x14ac:dyDescent="0.3"/>
    <row r="975" ht="16.5" customHeight="1" x14ac:dyDescent="0.3"/>
    <row r="976" ht="16.5" customHeight="1" x14ac:dyDescent="0.3"/>
    <row r="977" ht="16.5" customHeight="1" x14ac:dyDescent="0.3"/>
    <row r="978" ht="16.5" customHeight="1" x14ac:dyDescent="0.3"/>
    <row r="979" ht="16.5" customHeight="1" x14ac:dyDescent="0.3"/>
    <row r="980" ht="16.5" customHeight="1" x14ac:dyDescent="0.3"/>
    <row r="981" ht="16.5" customHeight="1" x14ac:dyDescent="0.3"/>
    <row r="982" ht="16.5" customHeight="1" x14ac:dyDescent="0.3"/>
    <row r="983" ht="16.5" customHeight="1" x14ac:dyDescent="0.3"/>
    <row r="984" ht="16.5" customHeight="1" x14ac:dyDescent="0.3"/>
    <row r="985" ht="16.5" customHeight="1" x14ac:dyDescent="0.3"/>
    <row r="986" ht="16.5" customHeight="1" x14ac:dyDescent="0.3"/>
    <row r="987" ht="16.5" customHeight="1" x14ac:dyDescent="0.3"/>
    <row r="988" ht="16.5" customHeight="1" x14ac:dyDescent="0.3"/>
    <row r="989" ht="16.5" customHeight="1" x14ac:dyDescent="0.3"/>
    <row r="990" ht="16.5" customHeight="1" x14ac:dyDescent="0.3"/>
    <row r="991" ht="16.5" customHeight="1" x14ac:dyDescent="0.3"/>
    <row r="992" ht="16.5" customHeight="1" x14ac:dyDescent="0.3"/>
    <row r="993" ht="16.5" customHeight="1" x14ac:dyDescent="0.3"/>
    <row r="994" ht="16.5" customHeight="1" x14ac:dyDescent="0.3"/>
    <row r="995" ht="16.5" customHeight="1" x14ac:dyDescent="0.3"/>
    <row r="996" ht="16.5" customHeight="1" x14ac:dyDescent="0.3"/>
    <row r="997" ht="16.5" customHeight="1" x14ac:dyDescent="0.3"/>
    <row r="998" ht="16.5" customHeight="1" x14ac:dyDescent="0.3"/>
    <row r="999" ht="16.5" customHeight="1" x14ac:dyDescent="0.3"/>
    <row r="1000" ht="16.5" customHeight="1" x14ac:dyDescent="0.3"/>
  </sheetData>
  <pageMargins left="0.7" right="0.7" top="0.75" bottom="0.75" header="0" footer="0"/>
  <pageSetup orientation="landscape"/>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7A40D-9665-4751-B9BA-1B2907255B1A}">
  <sheetPr>
    <tabColor rgb="FFFF0000"/>
    <outlinePr summaryBelow="0" summaryRight="0"/>
  </sheetPr>
  <dimension ref="A1:CG723"/>
  <sheetViews>
    <sheetView topLeftCell="H332" workbookViewId="0">
      <selection activeCell="P351" sqref="P35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20.375" customWidth="1"/>
    <col min="18" max="18" width="16.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BU16" s="5"/>
      <c r="BV16" s="5"/>
      <c r="BW16" s="5"/>
      <c r="BX16" s="5"/>
      <c r="BY16" s="5"/>
      <c r="BZ16" s="5"/>
      <c r="CA16" s="5"/>
      <c r="CB16" s="5"/>
      <c r="CC16" s="5"/>
      <c r="CD16" s="5"/>
      <c r="CE16" s="5"/>
      <c r="CF16" s="5"/>
    </row>
    <row r="17" spans="73:84" ht="16.5" customHeight="1" x14ac:dyDescent="0.3">
      <c r="BU17" s="5"/>
      <c r="BV17" s="5"/>
      <c r="BW17" s="5"/>
      <c r="BX17" s="5"/>
      <c r="BY17" s="5"/>
      <c r="BZ17" s="5"/>
      <c r="CA17" s="5"/>
      <c r="CB17" s="5"/>
      <c r="CC17" s="5"/>
      <c r="CD17" s="5"/>
      <c r="CE17" s="5"/>
      <c r="CF17" s="5"/>
    </row>
    <row r="18" spans="73:84" ht="16.5" customHeight="1" x14ac:dyDescent="0.3">
      <c r="BU18" s="5"/>
      <c r="BV18" s="5"/>
      <c r="BW18" s="5"/>
      <c r="BX18" s="5"/>
      <c r="BY18" s="5"/>
      <c r="BZ18" s="5"/>
      <c r="CA18" s="5"/>
      <c r="CB18" s="5"/>
      <c r="CC18" s="5"/>
      <c r="CD18" s="5"/>
      <c r="CE18" s="5"/>
      <c r="CF18" s="5"/>
    </row>
    <row r="19" spans="73:84" ht="16.5" customHeight="1" x14ac:dyDescent="0.3">
      <c r="BU19" s="5"/>
      <c r="BV19" s="5"/>
      <c r="BW19" s="5"/>
      <c r="BX19" s="5"/>
      <c r="BY19" s="5"/>
      <c r="BZ19" s="5"/>
      <c r="CA19" s="5"/>
      <c r="CB19" s="5"/>
      <c r="CC19" s="5"/>
      <c r="CD19" s="5"/>
      <c r="CE19" s="5"/>
      <c r="CF19" s="5"/>
    </row>
    <row r="20" spans="73:84" ht="16.5" customHeight="1" x14ac:dyDescent="0.3">
      <c r="BU20" s="5"/>
      <c r="BV20" s="5"/>
      <c r="BW20" s="5"/>
      <c r="BX20" s="5"/>
      <c r="BY20" s="5"/>
      <c r="BZ20" s="5"/>
      <c r="CA20" s="5"/>
      <c r="CB20" s="5"/>
      <c r="CC20" s="5"/>
      <c r="CD20" s="5"/>
      <c r="CE20" s="5"/>
      <c r="CF20" s="5"/>
    </row>
    <row r="21" spans="73:84" ht="16.5" customHeight="1" x14ac:dyDescent="0.3">
      <c r="BU21" s="5"/>
      <c r="BV21" s="5"/>
      <c r="BW21" s="5"/>
      <c r="BX21" s="5"/>
      <c r="BY21" s="5"/>
      <c r="BZ21" s="5"/>
      <c r="CA21" s="5"/>
      <c r="CB21" s="5"/>
      <c r="CC21" s="5"/>
      <c r="CD21" s="5"/>
      <c r="CE21" s="5"/>
      <c r="CF21" s="5"/>
    </row>
    <row r="22" spans="73:84" ht="16.5" customHeight="1" x14ac:dyDescent="0.3">
      <c r="BU22" s="5"/>
      <c r="BV22" s="5"/>
      <c r="BW22" s="5"/>
      <c r="BX22" s="5"/>
      <c r="BY22" s="5"/>
      <c r="BZ22" s="5"/>
      <c r="CA22" s="5"/>
      <c r="CB22" s="5"/>
      <c r="CC22" s="5"/>
      <c r="CD22" s="5"/>
      <c r="CE22" s="5"/>
      <c r="CF22" s="5"/>
    </row>
    <row r="23" spans="73:84" ht="16.5" customHeight="1" x14ac:dyDescent="0.3">
      <c r="BU23" s="5"/>
      <c r="BV23" s="5"/>
      <c r="BW23" s="5"/>
      <c r="BX23" s="5"/>
      <c r="BY23" s="5"/>
      <c r="BZ23" s="5"/>
      <c r="CA23" s="5"/>
      <c r="CB23" s="5"/>
      <c r="CC23" s="5"/>
      <c r="CD23" s="5"/>
      <c r="CE23" s="5"/>
      <c r="CF23" s="5"/>
    </row>
    <row r="24" spans="73:84" ht="16.5" customHeight="1" x14ac:dyDescent="0.3">
      <c r="BU24" s="5"/>
      <c r="BV24" s="5"/>
      <c r="BW24" s="5"/>
      <c r="BX24" s="5"/>
      <c r="BY24" s="5"/>
      <c r="BZ24" s="5"/>
      <c r="CA24" s="5"/>
      <c r="CB24" s="5"/>
      <c r="CC24" s="5"/>
      <c r="CD24" s="5"/>
      <c r="CE24" s="5"/>
      <c r="CF24" s="5"/>
    </row>
    <row r="25" spans="73:84" ht="16.5" customHeight="1" x14ac:dyDescent="0.3">
      <c r="BU25" s="5"/>
      <c r="BV25" s="5"/>
      <c r="BW25" s="5"/>
      <c r="BX25" s="5"/>
      <c r="BY25" s="5"/>
      <c r="BZ25" s="5"/>
      <c r="CA25" s="5"/>
      <c r="CB25" s="5"/>
      <c r="CC25" s="5"/>
      <c r="CD25" s="5"/>
      <c r="CE25" s="5"/>
      <c r="CF25" s="5"/>
    </row>
    <row r="26" spans="73:84" ht="16.5" customHeight="1" x14ac:dyDescent="0.3">
      <c r="BU26" s="5"/>
      <c r="BV26" s="5"/>
      <c r="BW26" s="5"/>
      <c r="BX26" s="5"/>
      <c r="BY26" s="5"/>
      <c r="BZ26" s="5"/>
      <c r="CA26" s="5"/>
      <c r="CB26" s="5"/>
      <c r="CC26" s="5"/>
      <c r="CD26" s="5"/>
      <c r="CE26" s="5"/>
      <c r="CF26" s="5"/>
    </row>
    <row r="27" spans="73:84" ht="16.5" customHeight="1" x14ac:dyDescent="0.3">
      <c r="BU27" s="5"/>
      <c r="BV27" s="5"/>
      <c r="BW27" s="5"/>
      <c r="BX27" s="5"/>
      <c r="BY27" s="5"/>
      <c r="BZ27" s="5"/>
      <c r="CA27" s="5"/>
      <c r="CB27" s="5"/>
      <c r="CC27" s="5"/>
      <c r="CD27" s="5"/>
      <c r="CE27" s="5"/>
      <c r="CF27" s="5"/>
    </row>
    <row r="28" spans="73:84" ht="16.5" customHeight="1" x14ac:dyDescent="0.3">
      <c r="BU28" s="5"/>
      <c r="BV28" s="5"/>
      <c r="BW28" s="5"/>
      <c r="BX28" s="5"/>
      <c r="BY28" s="5"/>
      <c r="BZ28" s="5"/>
      <c r="CA28" s="5"/>
      <c r="CB28" s="5"/>
      <c r="CC28" s="5"/>
      <c r="CD28" s="5"/>
      <c r="CE28" s="5"/>
      <c r="CF28" s="5"/>
    </row>
    <row r="29" spans="73:84" ht="16.5" customHeight="1" x14ac:dyDescent="0.3">
      <c r="BU29" s="5"/>
      <c r="BV29" s="5"/>
      <c r="BW29" s="5"/>
      <c r="BX29" s="5"/>
      <c r="BY29" s="5"/>
      <c r="BZ29" s="5"/>
      <c r="CA29" s="5"/>
      <c r="CB29" s="5"/>
      <c r="CC29" s="5"/>
      <c r="CD29" s="5"/>
      <c r="CE29" s="5"/>
      <c r="CF29" s="5"/>
    </row>
    <row r="30" spans="73:84" ht="16.5" customHeight="1" x14ac:dyDescent="0.3">
      <c r="BU30" s="5"/>
      <c r="BV30" s="5"/>
      <c r="BW30" s="5"/>
      <c r="BX30" s="5"/>
      <c r="BY30" s="5"/>
      <c r="BZ30" s="5"/>
      <c r="CA30" s="5"/>
      <c r="CB30" s="5"/>
      <c r="CC30" s="5"/>
      <c r="CD30" s="5"/>
      <c r="CE30" s="5"/>
      <c r="CF30" s="5"/>
    </row>
    <row r="31" spans="73:84" ht="16.5" customHeight="1" x14ac:dyDescent="0.3">
      <c r="BU31" s="5"/>
      <c r="BV31" s="5"/>
      <c r="BW31" s="5"/>
      <c r="BX31" s="5"/>
      <c r="BY31" s="5"/>
      <c r="BZ31" s="5"/>
      <c r="CA31" s="5"/>
      <c r="CB31" s="5"/>
      <c r="CC31" s="5"/>
      <c r="CD31" s="5"/>
      <c r="CE31" s="5"/>
      <c r="CF31" s="5"/>
    </row>
    <row r="32" spans="73:84" ht="16.5" customHeight="1" x14ac:dyDescent="0.3">
      <c r="BU32" s="5"/>
      <c r="BV32" s="5"/>
      <c r="BW32" s="5"/>
      <c r="BX32" s="5"/>
      <c r="BY32" s="5"/>
      <c r="BZ32" s="5"/>
      <c r="CA32" s="5"/>
      <c r="CB32" s="5"/>
      <c r="CC32" s="5"/>
      <c r="CD32" s="5"/>
      <c r="CE32" s="5"/>
      <c r="CF32" s="5"/>
    </row>
    <row r="33" spans="73:84" ht="16.5" customHeight="1" x14ac:dyDescent="0.3">
      <c r="BU33" s="5"/>
      <c r="BV33" s="5"/>
      <c r="BW33" s="5"/>
      <c r="BX33" s="5"/>
      <c r="BY33" s="5"/>
      <c r="BZ33" s="5"/>
      <c r="CA33" s="5"/>
      <c r="CB33" s="5"/>
      <c r="CC33" s="5"/>
      <c r="CD33" s="5"/>
      <c r="CE33" s="5"/>
      <c r="CF33" s="5"/>
    </row>
    <row r="34" spans="73:84" ht="16.5" customHeight="1" x14ac:dyDescent="0.3">
      <c r="BU34" s="5"/>
      <c r="BV34" s="5"/>
      <c r="BW34" s="5"/>
      <c r="BX34" s="5"/>
      <c r="BY34" s="5"/>
      <c r="BZ34" s="5"/>
      <c r="CA34" s="5"/>
      <c r="CB34" s="5"/>
      <c r="CC34" s="5"/>
      <c r="CD34" s="5"/>
      <c r="CE34" s="5"/>
      <c r="CF34" s="5"/>
    </row>
    <row r="35" spans="73:84" ht="16.5" customHeight="1" x14ac:dyDescent="0.3">
      <c r="BU35" s="5"/>
      <c r="BV35" s="5"/>
      <c r="BW35" s="5"/>
      <c r="BX35" s="5"/>
      <c r="BY35" s="5"/>
      <c r="BZ35" s="5"/>
      <c r="CA35" s="5"/>
      <c r="CB35" s="5"/>
      <c r="CC35" s="5"/>
      <c r="CD35" s="5"/>
      <c r="CE35" s="5"/>
      <c r="CF35" s="5"/>
    </row>
    <row r="36" spans="73:84" ht="16.5" customHeight="1" x14ac:dyDescent="0.3">
      <c r="BU36" s="5"/>
      <c r="BV36" s="5"/>
      <c r="BW36" s="5"/>
      <c r="BX36" s="5"/>
      <c r="BY36" s="5"/>
      <c r="BZ36" s="5"/>
      <c r="CA36" s="5"/>
      <c r="CB36" s="5"/>
      <c r="CC36" s="5"/>
      <c r="CD36" s="5"/>
      <c r="CE36" s="5"/>
      <c r="CF36" s="5"/>
    </row>
    <row r="37" spans="73:84" ht="16.5" customHeight="1" x14ac:dyDescent="0.3">
      <c r="BU37" s="5"/>
      <c r="BV37" s="5"/>
      <c r="BW37" s="5"/>
      <c r="BX37" s="5"/>
      <c r="BY37" s="5"/>
      <c r="BZ37" s="5"/>
      <c r="CA37" s="5"/>
      <c r="CB37" s="5"/>
      <c r="CC37" s="5"/>
      <c r="CD37" s="5"/>
      <c r="CE37" s="5"/>
      <c r="CF37" s="5"/>
    </row>
    <row r="38" spans="73:84" ht="16.5" customHeight="1" x14ac:dyDescent="0.3">
      <c r="BU38" s="5"/>
      <c r="BV38" s="5"/>
      <c r="BW38" s="5"/>
      <c r="BX38" s="5"/>
      <c r="BY38" s="5"/>
      <c r="BZ38" s="5"/>
      <c r="CA38" s="5"/>
      <c r="CB38" s="5"/>
      <c r="CC38" s="5"/>
      <c r="CD38" s="5"/>
      <c r="CE38" s="5"/>
      <c r="CF38" s="5"/>
    </row>
    <row r="39" spans="73:84" ht="16.5" customHeight="1" x14ac:dyDescent="0.3">
      <c r="BU39" s="5"/>
      <c r="BV39" s="5"/>
      <c r="BW39" s="5"/>
      <c r="BX39" s="5"/>
      <c r="BY39" s="5"/>
      <c r="BZ39" s="5"/>
      <c r="CA39" s="5"/>
      <c r="CB39" s="5"/>
      <c r="CC39" s="5"/>
      <c r="CD39" s="5"/>
      <c r="CE39" s="5"/>
      <c r="CF39" s="5"/>
    </row>
    <row r="40" spans="73:84" ht="16.5" customHeight="1" x14ac:dyDescent="0.3">
      <c r="BU40" s="5"/>
      <c r="BV40" s="5"/>
      <c r="BW40" s="5"/>
      <c r="BX40" s="5"/>
      <c r="BY40" s="5"/>
      <c r="BZ40" s="5"/>
      <c r="CA40" s="5"/>
      <c r="CB40" s="5"/>
      <c r="CC40" s="5"/>
      <c r="CD40" s="5"/>
      <c r="CE40" s="5"/>
      <c r="CF40" s="5"/>
    </row>
    <row r="41" spans="73:84" ht="16.5" customHeight="1" x14ac:dyDescent="0.3">
      <c r="BU41" s="5"/>
      <c r="BV41" s="5"/>
      <c r="BW41" s="5"/>
      <c r="BX41" s="5"/>
      <c r="BY41" s="5"/>
      <c r="BZ41" s="5"/>
      <c r="CA41" s="5"/>
      <c r="CB41" s="5"/>
      <c r="CC41" s="5"/>
      <c r="CD41" s="5"/>
      <c r="CE41" s="5"/>
      <c r="CF41" s="5"/>
    </row>
    <row r="42" spans="73:84" ht="16.5" customHeight="1" x14ac:dyDescent="0.3">
      <c r="BU42" s="7"/>
      <c r="BV42" s="7"/>
      <c r="BW42" s="7"/>
      <c r="BX42" s="7"/>
      <c r="BY42" s="7"/>
      <c r="BZ42" s="7"/>
      <c r="CA42" s="7"/>
      <c r="CB42" s="7"/>
      <c r="CC42" s="7"/>
      <c r="CD42" s="7"/>
      <c r="CE42" s="7"/>
      <c r="CF42" s="7"/>
    </row>
    <row r="43" spans="73:84" ht="16.5" customHeight="1" x14ac:dyDescent="0.3">
      <c r="BU43" s="5"/>
      <c r="BV43" s="5"/>
      <c r="BW43" s="5"/>
      <c r="BX43" s="5"/>
      <c r="BY43" s="5"/>
      <c r="BZ43" s="5"/>
      <c r="CA43" s="5"/>
      <c r="CB43" s="5"/>
      <c r="CC43" s="5"/>
      <c r="CD43" s="5"/>
      <c r="CE43" s="5"/>
      <c r="CF43" s="5"/>
    </row>
    <row r="44" spans="73:84" ht="16.5" customHeight="1" x14ac:dyDescent="0.3">
      <c r="BU44" s="5"/>
      <c r="BV44" s="5"/>
      <c r="BW44" s="5"/>
      <c r="BX44" s="5"/>
      <c r="BY44" s="5"/>
      <c r="BZ44" s="5"/>
      <c r="CA44" s="5"/>
      <c r="CB44" s="5"/>
      <c r="CC44" s="5"/>
      <c r="CD44" s="5"/>
      <c r="CE44" s="5"/>
      <c r="CF44" s="5"/>
    </row>
    <row r="45" spans="73:84" ht="16.5" customHeight="1" x14ac:dyDescent="0.3">
      <c r="BU45" s="5"/>
      <c r="BV45" s="5"/>
      <c r="BW45" s="5"/>
      <c r="BX45" s="5"/>
      <c r="BY45" s="5"/>
      <c r="BZ45" s="5"/>
      <c r="CA45" s="5"/>
      <c r="CB45" s="5"/>
      <c r="CC45" s="5"/>
      <c r="CD45" s="5"/>
      <c r="CE45" s="5"/>
      <c r="CF45" s="5"/>
    </row>
    <row r="46" spans="73:84" ht="16.5" customHeight="1" x14ac:dyDescent="0.3">
      <c r="BU46" s="7"/>
      <c r="BV46" s="7"/>
      <c r="BW46" s="7"/>
      <c r="BX46" s="7"/>
      <c r="BY46" s="7"/>
      <c r="BZ46" s="7"/>
      <c r="CA46" s="7"/>
      <c r="CB46" s="7"/>
      <c r="CC46" s="7"/>
      <c r="CD46" s="7"/>
      <c r="CE46" s="7"/>
      <c r="CF46" s="7"/>
    </row>
    <row r="47" spans="73:84" ht="16.5" customHeight="1" x14ac:dyDescent="0.3">
      <c r="BU47" s="5"/>
      <c r="BV47" s="5"/>
      <c r="BW47" s="5"/>
      <c r="BX47" s="5"/>
      <c r="BY47" s="5"/>
      <c r="BZ47" s="5"/>
      <c r="CA47" s="5"/>
      <c r="CB47" s="5"/>
      <c r="CC47" s="5"/>
      <c r="CD47" s="5"/>
      <c r="CE47" s="5"/>
      <c r="CF47" s="5"/>
    </row>
    <row r="48" spans="73:84" ht="16.5" customHeight="1" x14ac:dyDescent="0.3">
      <c r="BU48" s="5"/>
      <c r="BV48" s="5"/>
      <c r="BW48" s="5"/>
      <c r="BX48" s="5"/>
      <c r="BY48" s="5"/>
      <c r="BZ48" s="5"/>
      <c r="CA48" s="5"/>
      <c r="CB48" s="5"/>
      <c r="CC48" s="5"/>
      <c r="CD48" s="5"/>
      <c r="CE48" s="5"/>
      <c r="CF48" s="5"/>
    </row>
    <row r="49" spans="73:84" ht="16.5" customHeight="1" x14ac:dyDescent="0.3">
      <c r="BU49" s="7"/>
      <c r="BV49" s="7"/>
      <c r="BW49" s="7"/>
      <c r="BX49" s="7"/>
      <c r="BY49" s="7"/>
      <c r="BZ49" s="7"/>
      <c r="CA49" s="7"/>
      <c r="CB49" s="7"/>
      <c r="CC49" s="7"/>
      <c r="CD49" s="7"/>
      <c r="CE49" s="7"/>
      <c r="CF49" s="7"/>
    </row>
    <row r="50" spans="73:84" ht="16.5" customHeight="1" x14ac:dyDescent="0.3">
      <c r="BU50" s="5"/>
      <c r="BV50" s="5"/>
      <c r="BW50" s="5"/>
      <c r="BX50" s="5"/>
      <c r="BY50" s="5"/>
      <c r="BZ50" s="5"/>
      <c r="CA50" s="5"/>
      <c r="CB50" s="5"/>
      <c r="CC50" s="5"/>
      <c r="CD50" s="5"/>
      <c r="CE50" s="5"/>
      <c r="CF50" s="5"/>
    </row>
    <row r="51" spans="73:84" ht="16.5" customHeight="1" x14ac:dyDescent="0.3">
      <c r="BU51" s="5"/>
      <c r="BV51" s="5"/>
      <c r="BW51" s="5"/>
      <c r="BX51" s="5"/>
      <c r="BY51" s="5"/>
      <c r="BZ51" s="5"/>
      <c r="CA51" s="5"/>
      <c r="CB51" s="5"/>
      <c r="CC51" s="5"/>
      <c r="CD51" s="5"/>
      <c r="CE51" s="5"/>
      <c r="CF51" s="5"/>
    </row>
    <row r="52" spans="73:84" ht="16.5" customHeight="1" x14ac:dyDescent="0.3">
      <c r="BU52" s="5"/>
      <c r="BV52" s="5"/>
      <c r="BW52" s="5"/>
      <c r="BX52" s="5"/>
      <c r="BY52" s="5"/>
      <c r="BZ52" s="5"/>
      <c r="CA52" s="5"/>
      <c r="CB52" s="5"/>
      <c r="CC52" s="5"/>
      <c r="CD52" s="5"/>
      <c r="CE52" s="5"/>
      <c r="CF52" s="5"/>
    </row>
    <row r="53" spans="73:84" ht="16.5" customHeight="1" x14ac:dyDescent="0.3">
      <c r="BU53" s="5"/>
      <c r="BV53" s="5"/>
      <c r="BW53" s="5"/>
      <c r="BX53" s="5"/>
      <c r="BY53" s="5"/>
      <c r="BZ53" s="5"/>
      <c r="CA53" s="5"/>
      <c r="CB53" s="5"/>
      <c r="CC53" s="5"/>
      <c r="CD53" s="5"/>
      <c r="CE53" s="5"/>
      <c r="CF53" s="5"/>
    </row>
    <row r="54" spans="73:84" ht="16.5" customHeight="1" x14ac:dyDescent="0.3">
      <c r="BU54" s="5"/>
      <c r="BV54" s="5"/>
      <c r="BW54" s="5"/>
      <c r="BX54" s="5"/>
      <c r="BY54" s="5"/>
      <c r="BZ54" s="5"/>
      <c r="CA54" s="5"/>
      <c r="CB54" s="5"/>
      <c r="CC54" s="5"/>
      <c r="CD54" s="5"/>
      <c r="CE54" s="5"/>
      <c r="CF54" s="5"/>
    </row>
    <row r="55" spans="73:84" ht="16.5" customHeight="1" x14ac:dyDescent="0.3">
      <c r="BU55" s="5"/>
      <c r="BV55" s="5"/>
      <c r="BW55" s="5"/>
      <c r="BX55" s="5"/>
      <c r="BY55" s="5"/>
      <c r="BZ55" s="5"/>
      <c r="CA55" s="5"/>
      <c r="CB55" s="5"/>
      <c r="CC55" s="5"/>
      <c r="CD55" s="5"/>
      <c r="CE55" s="5"/>
      <c r="CF55" s="5"/>
    </row>
    <row r="56" spans="73:84" ht="16.5" customHeight="1" x14ac:dyDescent="0.3">
      <c r="BU56" s="5"/>
      <c r="BV56" s="5"/>
      <c r="BW56" s="5"/>
      <c r="BX56" s="5"/>
      <c r="BY56" s="5"/>
      <c r="BZ56" s="5"/>
      <c r="CA56" s="5"/>
      <c r="CB56" s="5"/>
      <c r="CC56" s="5"/>
      <c r="CD56" s="5"/>
      <c r="CE56" s="5"/>
      <c r="CF56" s="5"/>
    </row>
    <row r="57" spans="73:84" ht="16.5" customHeight="1" x14ac:dyDescent="0.3">
      <c r="BU57" s="5"/>
      <c r="BV57" s="5"/>
      <c r="BW57" s="5"/>
      <c r="BX57" s="5"/>
      <c r="BY57" s="5"/>
      <c r="BZ57" s="5"/>
      <c r="CA57" s="5"/>
      <c r="CB57" s="5"/>
      <c r="CC57" s="5"/>
      <c r="CD57" s="5"/>
      <c r="CE57" s="5"/>
      <c r="CF57" s="5"/>
    </row>
    <row r="58" spans="73:84" ht="16.5" customHeight="1" x14ac:dyDescent="0.3">
      <c r="BU58" s="5"/>
      <c r="BV58" s="5"/>
      <c r="BW58" s="5"/>
      <c r="BX58" s="5"/>
      <c r="BY58" s="5"/>
      <c r="BZ58" s="5"/>
      <c r="CA58" s="5"/>
      <c r="CB58" s="5"/>
      <c r="CC58" s="5"/>
      <c r="CD58" s="5"/>
      <c r="CE58" s="5"/>
      <c r="CF58" s="5"/>
    </row>
    <row r="59" spans="73:84" ht="16.5" customHeight="1" x14ac:dyDescent="0.3">
      <c r="BU59" s="5"/>
      <c r="BV59" s="5"/>
      <c r="BW59" s="5"/>
      <c r="BX59" s="5"/>
      <c r="BY59" s="5"/>
      <c r="BZ59" s="5"/>
      <c r="CA59" s="5"/>
      <c r="CB59" s="5"/>
      <c r="CC59" s="5"/>
      <c r="CD59" s="5"/>
      <c r="CE59" s="5"/>
      <c r="CF59" s="5"/>
    </row>
    <row r="60" spans="73:84" ht="16.5" customHeight="1" x14ac:dyDescent="0.3">
      <c r="BU60" s="5"/>
      <c r="BV60" s="5"/>
      <c r="BW60" s="5"/>
      <c r="BX60" s="5"/>
      <c r="BY60" s="5"/>
      <c r="BZ60" s="5"/>
      <c r="CA60" s="5"/>
      <c r="CB60" s="5"/>
      <c r="CC60" s="5"/>
      <c r="CD60" s="5"/>
      <c r="CE60" s="5"/>
      <c r="CF60" s="5"/>
    </row>
    <row r="61" spans="73:84" ht="16.5" customHeight="1" x14ac:dyDescent="0.3">
      <c r="BU61" s="5"/>
      <c r="BV61" s="5"/>
      <c r="BW61" s="5"/>
      <c r="BX61" s="5"/>
      <c r="BY61" s="5"/>
      <c r="BZ61" s="5"/>
      <c r="CA61" s="5"/>
      <c r="CB61" s="5"/>
      <c r="CC61" s="5"/>
      <c r="CD61" s="5"/>
      <c r="CE61" s="5"/>
      <c r="CF61" s="5"/>
    </row>
    <row r="62" spans="73:84" ht="16.5" customHeight="1" x14ac:dyDescent="0.3">
      <c r="BU62" s="7"/>
      <c r="BV62" s="7"/>
      <c r="BW62" s="7"/>
      <c r="BX62" s="7"/>
      <c r="BY62" s="7"/>
      <c r="BZ62" s="7"/>
      <c r="CA62" s="7"/>
      <c r="CB62" s="7"/>
      <c r="CC62" s="7"/>
      <c r="CD62" s="7"/>
      <c r="CE62" s="7"/>
      <c r="CF62" s="7"/>
    </row>
    <row r="63" spans="73:84" ht="16.5" customHeight="1" x14ac:dyDescent="0.3">
      <c r="BU63" s="5"/>
      <c r="BV63" s="5"/>
      <c r="BW63" s="5"/>
      <c r="BX63" s="5"/>
      <c r="BY63" s="5"/>
      <c r="BZ63" s="5"/>
      <c r="CA63" s="5"/>
      <c r="CB63" s="5"/>
      <c r="CC63" s="5"/>
      <c r="CD63" s="5"/>
      <c r="CE63" s="5"/>
      <c r="CF63" s="5"/>
    </row>
    <row r="64" spans="73:84" ht="16.5" customHeight="1" x14ac:dyDescent="0.3">
      <c r="BU64" s="5"/>
      <c r="BV64" s="5"/>
      <c r="BW64" s="5"/>
      <c r="BX64" s="5"/>
      <c r="BY64" s="5"/>
      <c r="BZ64" s="5"/>
      <c r="CA64" s="5"/>
      <c r="CB64" s="5"/>
      <c r="CC64" s="5"/>
      <c r="CD64" s="5"/>
      <c r="CE64" s="5"/>
      <c r="CF64" s="5"/>
    </row>
    <row r="65" spans="73:84" ht="16.5" customHeight="1" x14ac:dyDescent="0.3">
      <c r="BU65" s="5"/>
      <c r="BV65" s="5"/>
      <c r="BW65" s="5"/>
      <c r="BX65" s="5"/>
      <c r="BY65" s="5"/>
      <c r="BZ65" s="5"/>
      <c r="CA65" s="5"/>
      <c r="CB65" s="5"/>
      <c r="CC65" s="5"/>
      <c r="CD65" s="5"/>
      <c r="CE65" s="5"/>
      <c r="CF65" s="5"/>
    </row>
    <row r="66" spans="73:84" ht="16.5" customHeight="1" x14ac:dyDescent="0.3">
      <c r="BU66" s="5"/>
      <c r="BV66" s="5"/>
      <c r="BW66" s="5"/>
      <c r="BX66" s="5"/>
      <c r="BY66" s="5"/>
      <c r="BZ66" s="5"/>
      <c r="CA66" s="5"/>
      <c r="CB66" s="5"/>
      <c r="CC66" s="5"/>
      <c r="CD66" s="5"/>
      <c r="CE66" s="5"/>
      <c r="CF66" s="5"/>
    </row>
    <row r="67" spans="73:84" ht="16.5" customHeight="1" x14ac:dyDescent="0.3">
      <c r="BU67" s="5"/>
      <c r="BV67" s="5"/>
      <c r="BW67" s="5"/>
      <c r="BX67" s="5"/>
      <c r="BY67" s="5"/>
      <c r="BZ67" s="5"/>
      <c r="CA67" s="5"/>
      <c r="CB67" s="5"/>
      <c r="CC67" s="5"/>
      <c r="CD67" s="5"/>
      <c r="CE67" s="5"/>
      <c r="CF67" s="5"/>
    </row>
    <row r="68" spans="73:84" ht="16.5" customHeight="1" x14ac:dyDescent="0.3">
      <c r="BU68" s="5"/>
      <c r="BV68" s="5"/>
      <c r="BW68" s="5"/>
      <c r="BX68" s="5"/>
      <c r="BY68" s="5"/>
      <c r="BZ68" s="5"/>
      <c r="CA68" s="5"/>
      <c r="CB68" s="5"/>
      <c r="CC68" s="5"/>
      <c r="CD68" s="5"/>
      <c r="CE68" s="5"/>
      <c r="CF68" s="5"/>
    </row>
    <row r="69" spans="73:84" ht="16.5" customHeight="1" x14ac:dyDescent="0.3">
      <c r="BU69" s="5"/>
      <c r="BV69" s="5"/>
      <c r="BW69" s="5"/>
      <c r="BX69" s="5"/>
      <c r="BY69" s="5"/>
      <c r="BZ69" s="5"/>
      <c r="CA69" s="5"/>
      <c r="CB69" s="5"/>
      <c r="CC69" s="5"/>
      <c r="CD69" s="5"/>
      <c r="CE69" s="5"/>
      <c r="CF69" s="5"/>
    </row>
    <row r="70" spans="73:84" ht="16.5" customHeight="1" x14ac:dyDescent="0.3">
      <c r="BU70" s="5"/>
      <c r="BV70" s="5"/>
      <c r="BW70" s="5"/>
      <c r="BX70" s="5"/>
      <c r="BY70" s="5"/>
      <c r="BZ70" s="5"/>
      <c r="CA70" s="5"/>
      <c r="CB70" s="5"/>
      <c r="CC70" s="5"/>
      <c r="CD70" s="5"/>
      <c r="CE70" s="5"/>
      <c r="CF70" s="5"/>
    </row>
    <row r="71" spans="73:84" ht="16.5" customHeight="1" x14ac:dyDescent="0.3">
      <c r="BU71" s="5"/>
      <c r="BV71" s="5"/>
      <c r="BW71" s="5"/>
      <c r="BX71" s="5"/>
      <c r="BY71" s="5"/>
      <c r="BZ71" s="5"/>
      <c r="CA71" s="5"/>
      <c r="CB71" s="5"/>
      <c r="CC71" s="5"/>
      <c r="CD71" s="5"/>
      <c r="CE71" s="5"/>
      <c r="CF71" s="5"/>
    </row>
    <row r="72" spans="73:84" ht="16.5" customHeight="1" x14ac:dyDescent="0.3">
      <c r="BU72" s="5"/>
      <c r="BV72" s="5"/>
      <c r="BW72" s="5"/>
      <c r="BX72" s="5"/>
      <c r="BY72" s="5"/>
      <c r="BZ72" s="5"/>
      <c r="CA72" s="5"/>
      <c r="CB72" s="5"/>
      <c r="CC72" s="5"/>
      <c r="CD72" s="5"/>
      <c r="CE72" s="5"/>
      <c r="CF72" s="5"/>
    </row>
    <row r="73" spans="73:84" ht="16.5" customHeight="1" x14ac:dyDescent="0.3">
      <c r="BU73" s="5"/>
      <c r="BV73" s="5"/>
      <c r="BW73" s="5"/>
      <c r="BX73" s="5"/>
      <c r="BY73" s="5"/>
      <c r="BZ73" s="5"/>
      <c r="CA73" s="5"/>
      <c r="CB73" s="5"/>
      <c r="CC73" s="5"/>
      <c r="CD73" s="5"/>
      <c r="CE73" s="5"/>
      <c r="CF73" s="5"/>
    </row>
    <row r="74" spans="73:84" ht="16.5" customHeight="1" x14ac:dyDescent="0.3">
      <c r="BU74" s="5"/>
      <c r="BV74" s="5"/>
      <c r="BW74" s="5"/>
      <c r="BX74" s="5"/>
      <c r="BY74" s="5"/>
      <c r="BZ74" s="5"/>
      <c r="CA74" s="5"/>
      <c r="CB74" s="5"/>
      <c r="CC74" s="5"/>
      <c r="CD74" s="5"/>
      <c r="CE74" s="5"/>
      <c r="CF74" s="5"/>
    </row>
    <row r="75" spans="73:84" ht="16.5" customHeight="1" x14ac:dyDescent="0.3">
      <c r="BU75" s="5"/>
      <c r="BV75" s="5"/>
      <c r="BW75" s="5"/>
      <c r="BX75" s="5"/>
      <c r="BY75" s="5"/>
      <c r="BZ75" s="5"/>
      <c r="CA75" s="5"/>
      <c r="CB75" s="5"/>
      <c r="CC75" s="5"/>
      <c r="CD75" s="5"/>
      <c r="CE75" s="5"/>
      <c r="CF75" s="5"/>
    </row>
    <row r="76" spans="73:84" ht="16.5" customHeight="1" x14ac:dyDescent="0.3">
      <c r="BU76" s="5"/>
      <c r="BV76" s="5"/>
      <c r="BW76" s="5"/>
      <c r="BX76" s="5"/>
      <c r="BY76" s="5"/>
      <c r="BZ76" s="5"/>
      <c r="CA76" s="5"/>
      <c r="CB76" s="5"/>
      <c r="CC76" s="5"/>
      <c r="CD76" s="5"/>
      <c r="CE76" s="5"/>
      <c r="CF76" s="5"/>
    </row>
    <row r="77" spans="73:84" ht="16.5" customHeight="1" x14ac:dyDescent="0.3">
      <c r="BU77" s="5"/>
      <c r="BV77" s="5"/>
      <c r="BW77" s="5"/>
      <c r="BX77" s="5"/>
      <c r="BY77" s="5"/>
      <c r="BZ77" s="5"/>
      <c r="CA77" s="5"/>
      <c r="CB77" s="5"/>
      <c r="CC77" s="5"/>
      <c r="CD77" s="5"/>
      <c r="CE77" s="5"/>
      <c r="CF77" s="5"/>
    </row>
    <row r="78" spans="73:84" ht="16.5" customHeight="1" x14ac:dyDescent="0.3">
      <c r="BU78" s="5"/>
      <c r="BV78" s="5"/>
      <c r="BW78" s="5"/>
      <c r="BX78" s="5"/>
      <c r="BY78" s="5"/>
      <c r="BZ78" s="5"/>
      <c r="CA78" s="5"/>
      <c r="CB78" s="5"/>
      <c r="CC78" s="5"/>
      <c r="CD78" s="5"/>
      <c r="CE78" s="5"/>
      <c r="CF78" s="5"/>
    </row>
    <row r="79" spans="73:84" ht="16.5" customHeight="1" x14ac:dyDescent="0.3">
      <c r="BU79" s="5"/>
      <c r="BV79" s="5"/>
      <c r="BW79" s="5"/>
      <c r="BX79" s="5"/>
      <c r="BY79" s="5"/>
      <c r="BZ79" s="5"/>
      <c r="CA79" s="5"/>
      <c r="CB79" s="5"/>
      <c r="CC79" s="5"/>
      <c r="CD79" s="5"/>
      <c r="CE79" s="5"/>
      <c r="CF79" s="5"/>
    </row>
    <row r="80" spans="73: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3">
      <c r="BU129" s="5"/>
      <c r="BV129" s="5"/>
      <c r="BW129" s="5"/>
      <c r="BX129" s="5"/>
      <c r="BY129" s="5"/>
      <c r="BZ129" s="5"/>
      <c r="CA129" s="5"/>
      <c r="CB129" s="5"/>
      <c r="CC129" s="5"/>
      <c r="CD129" s="5"/>
      <c r="CE129" s="5"/>
      <c r="CF129" s="5"/>
    </row>
    <row r="130" spans="73:84" ht="16.5" customHeight="1" x14ac:dyDescent="0.3">
      <c r="BU130" s="5"/>
      <c r="BV130" s="5"/>
      <c r="BW130" s="5"/>
      <c r="BX130" s="5"/>
      <c r="BY130" s="5"/>
      <c r="BZ130" s="5"/>
      <c r="CA130" s="5"/>
      <c r="CB130" s="5"/>
      <c r="CC130" s="5"/>
      <c r="CD130" s="5"/>
      <c r="CE130" s="5"/>
      <c r="CF130" s="5"/>
    </row>
    <row r="131" spans="73:84" ht="16.5" customHeight="1" x14ac:dyDescent="0.3">
      <c r="BU131" s="5"/>
      <c r="BV131" s="5"/>
      <c r="BW131" s="5"/>
      <c r="BX131" s="5"/>
      <c r="BY131" s="5"/>
      <c r="BZ131" s="5"/>
      <c r="CA131" s="5"/>
      <c r="CB131" s="5"/>
      <c r="CC131" s="5"/>
      <c r="CD131" s="5"/>
      <c r="CE131" s="5"/>
      <c r="CF131" s="5"/>
    </row>
    <row r="132" spans="73:84" ht="16.5" customHeight="1" x14ac:dyDescent="0.3">
      <c r="BU132" s="5"/>
      <c r="BV132" s="5"/>
      <c r="BW132" s="5"/>
      <c r="BX132" s="5"/>
      <c r="BY132" s="5"/>
      <c r="BZ132" s="5"/>
      <c r="CA132" s="5"/>
      <c r="CB132" s="5"/>
      <c r="CC132" s="5"/>
      <c r="CD132" s="5"/>
      <c r="CE132" s="5"/>
      <c r="CF132" s="5"/>
    </row>
    <row r="133" spans="73:84" ht="16.5" customHeight="1" x14ac:dyDescent="0.3">
      <c r="BU133" s="5"/>
      <c r="BV133" s="5"/>
      <c r="BW133" s="5"/>
      <c r="BX133" s="5"/>
      <c r="BY133" s="5"/>
      <c r="BZ133" s="5"/>
      <c r="CA133" s="5"/>
      <c r="CB133" s="5"/>
      <c r="CC133" s="5"/>
      <c r="CD133" s="5"/>
      <c r="CE133" s="5"/>
      <c r="CF133" s="5"/>
    </row>
    <row r="134" spans="73:84" ht="16.5" customHeight="1" x14ac:dyDescent="0.3">
      <c r="BU134" s="5"/>
      <c r="BV134" s="5"/>
      <c r="BW134" s="5"/>
      <c r="BX134" s="5"/>
      <c r="BY134" s="5"/>
      <c r="BZ134" s="5"/>
      <c r="CA134" s="5"/>
      <c r="CB134" s="5"/>
      <c r="CC134" s="5"/>
      <c r="CD134" s="5"/>
      <c r="CE134" s="5"/>
      <c r="CF134" s="5"/>
    </row>
    <row r="135" spans="73:84" ht="16.5" customHeight="1" x14ac:dyDescent="0.3">
      <c r="BU135" s="5"/>
      <c r="BV135" s="5"/>
      <c r="BW135" s="5"/>
      <c r="BX135" s="5"/>
      <c r="BY135" s="5"/>
      <c r="BZ135" s="5"/>
      <c r="CA135" s="5"/>
      <c r="CB135" s="5"/>
      <c r="CC135" s="5"/>
      <c r="CD135" s="5"/>
      <c r="CE135" s="5"/>
      <c r="CF135" s="5"/>
    </row>
    <row r="136" spans="73:84" ht="16.5" customHeight="1" x14ac:dyDescent="0.3">
      <c r="BU136" s="5"/>
      <c r="BV136" s="5"/>
      <c r="BW136" s="5"/>
      <c r="BX136" s="5"/>
      <c r="BY136" s="5"/>
      <c r="BZ136" s="5"/>
      <c r="CA136" s="5"/>
      <c r="CB136" s="5"/>
      <c r="CC136" s="5"/>
      <c r="CD136" s="5"/>
      <c r="CE136" s="5"/>
      <c r="CF136" s="5"/>
    </row>
    <row r="137" spans="73:84" ht="16.5" customHeight="1" x14ac:dyDescent="0.3">
      <c r="BU137" s="5"/>
      <c r="BV137" s="5"/>
      <c r="BW137" s="5"/>
      <c r="BX137" s="5"/>
      <c r="BY137" s="5"/>
      <c r="BZ137" s="5"/>
      <c r="CA137" s="5"/>
      <c r="CB137" s="5"/>
      <c r="CC137" s="5"/>
      <c r="CD137" s="5"/>
      <c r="CE137" s="5"/>
      <c r="CF137" s="5"/>
    </row>
    <row r="138" spans="73:84" ht="16.5" customHeight="1" x14ac:dyDescent="0.3">
      <c r="BU138" s="5"/>
      <c r="BV138" s="5"/>
      <c r="BW138" s="5"/>
      <c r="BX138" s="5"/>
      <c r="BY138" s="5"/>
      <c r="BZ138" s="5"/>
      <c r="CA138" s="5"/>
      <c r="CB138" s="5"/>
      <c r="CC138" s="5"/>
      <c r="CD138" s="5"/>
      <c r="CE138" s="5"/>
      <c r="CF138" s="5"/>
    </row>
    <row r="139" spans="73:84" ht="16.5" customHeight="1" x14ac:dyDescent="0.3">
      <c r="BU139" s="5"/>
      <c r="BV139" s="5"/>
      <c r="BW139" s="5"/>
      <c r="BX139" s="5"/>
      <c r="BY139" s="5"/>
      <c r="BZ139" s="5"/>
      <c r="CA139" s="5"/>
      <c r="CB139" s="5"/>
      <c r="CC139" s="5"/>
      <c r="CD139" s="5"/>
      <c r="CE139" s="5"/>
      <c r="CF139" s="5"/>
    </row>
    <row r="140" spans="73:84" ht="16.5" customHeight="1" x14ac:dyDescent="0.3">
      <c r="BU140" s="5"/>
      <c r="BV140" s="5"/>
      <c r="BW140" s="5"/>
      <c r="BX140" s="5"/>
      <c r="BY140" s="5"/>
      <c r="BZ140" s="5"/>
      <c r="CA140" s="5"/>
      <c r="CB140" s="5"/>
      <c r="CC140" s="5"/>
      <c r="CD140" s="5"/>
      <c r="CE140" s="5"/>
      <c r="CF140" s="5"/>
    </row>
    <row r="141" spans="73:84" ht="16.5" customHeight="1" x14ac:dyDescent="0.3">
      <c r="BU141" s="5"/>
      <c r="BV141" s="5"/>
      <c r="BW141" s="5"/>
      <c r="BX141" s="5"/>
      <c r="BY141" s="5"/>
      <c r="BZ141" s="5"/>
      <c r="CA141" s="5"/>
      <c r="CB141" s="5"/>
      <c r="CC141" s="5"/>
      <c r="CD141" s="5"/>
      <c r="CE141" s="5"/>
      <c r="CF141" s="5"/>
    </row>
    <row r="142" spans="73:84" ht="16.5" customHeight="1" x14ac:dyDescent="0.3">
      <c r="BU142" s="5"/>
      <c r="BV142" s="5"/>
      <c r="BW142" s="5"/>
      <c r="BX142" s="5"/>
      <c r="BY142" s="5"/>
      <c r="BZ142" s="5"/>
      <c r="CA142" s="5"/>
      <c r="CB142" s="5"/>
      <c r="CC142" s="5"/>
      <c r="CD142" s="5"/>
      <c r="CE142" s="5"/>
      <c r="CF142" s="5"/>
    </row>
    <row r="143" spans="73:84" ht="16.5" customHeight="1" x14ac:dyDescent="0.3">
      <c r="BU143" s="5"/>
      <c r="BV143" s="5"/>
      <c r="BW143" s="5"/>
      <c r="BX143" s="5"/>
      <c r="BY143" s="5"/>
      <c r="BZ143" s="5"/>
      <c r="CA143" s="5"/>
      <c r="CB143" s="5"/>
      <c r="CC143" s="5"/>
      <c r="CD143" s="5"/>
      <c r="CE143" s="5"/>
      <c r="CF143" s="5"/>
    </row>
    <row r="144" spans="73:84" ht="16.5" customHeight="1" x14ac:dyDescent="0.3">
      <c r="BU144" s="5"/>
      <c r="BV144" s="5"/>
      <c r="BW144" s="5"/>
      <c r="BX144" s="5"/>
      <c r="BY144" s="5"/>
      <c r="BZ144" s="5"/>
      <c r="CA144" s="5"/>
      <c r="CB144" s="5"/>
      <c r="CC144" s="5"/>
      <c r="CD144" s="5"/>
      <c r="CE144" s="5"/>
      <c r="CF144" s="5"/>
    </row>
    <row r="145" spans="73:84" ht="16.5" customHeight="1" x14ac:dyDescent="0.3">
      <c r="BU145" s="5"/>
      <c r="BV145" s="5"/>
      <c r="BW145" s="5"/>
      <c r="BX145" s="5"/>
      <c r="BY145" s="5"/>
      <c r="BZ145" s="5"/>
      <c r="CA145" s="5"/>
      <c r="CB145" s="5"/>
      <c r="CC145" s="5"/>
      <c r="CD145" s="5"/>
      <c r="CE145" s="5"/>
      <c r="CF145" s="5"/>
    </row>
    <row r="146" spans="73:84" ht="16.5" customHeight="1" x14ac:dyDescent="0.3">
      <c r="BU146" s="5"/>
      <c r="BV146" s="5"/>
      <c r="BW146" s="5"/>
      <c r="BX146" s="5"/>
      <c r="BY146" s="5"/>
      <c r="BZ146" s="5"/>
      <c r="CA146" s="5"/>
      <c r="CB146" s="5"/>
      <c r="CC146" s="5"/>
      <c r="CD146" s="5"/>
      <c r="CE146" s="5"/>
      <c r="CF146" s="5"/>
    </row>
    <row r="147" spans="73:84" ht="16.5" customHeight="1" x14ac:dyDescent="0.3">
      <c r="BU147" s="5"/>
      <c r="BV147" s="5"/>
      <c r="BW147" s="5"/>
      <c r="BX147" s="5"/>
      <c r="BY147" s="5"/>
      <c r="BZ147" s="5"/>
      <c r="CA147" s="5"/>
      <c r="CB147" s="5"/>
      <c r="CC147" s="5"/>
      <c r="CD147" s="5"/>
      <c r="CE147" s="5"/>
      <c r="CF147" s="5"/>
    </row>
    <row r="148" spans="73:84" ht="16.5" customHeight="1" x14ac:dyDescent="0.3">
      <c r="BU148" s="5"/>
      <c r="BV148" s="5"/>
      <c r="BW148" s="5"/>
      <c r="BX148" s="5"/>
      <c r="BY148" s="5"/>
      <c r="BZ148" s="5"/>
      <c r="CA148" s="5"/>
      <c r="CB148" s="5"/>
      <c r="CC148" s="5"/>
      <c r="CD148" s="5"/>
      <c r="CE148" s="5"/>
      <c r="CF148" s="5"/>
    </row>
    <row r="149" spans="73:84" ht="16.5" customHeight="1" x14ac:dyDescent="0.3">
      <c r="BU149" s="5"/>
      <c r="BV149" s="5"/>
      <c r="BW149" s="5"/>
      <c r="BX149" s="5"/>
      <c r="BY149" s="5"/>
      <c r="BZ149" s="5"/>
      <c r="CA149" s="5"/>
      <c r="CB149" s="5"/>
      <c r="CC149" s="5"/>
      <c r="CD149" s="5"/>
      <c r="CE149" s="5"/>
      <c r="CF149" s="5"/>
    </row>
    <row r="150" spans="73:84" ht="16.5" customHeight="1" x14ac:dyDescent="0.3">
      <c r="BU150" s="5"/>
      <c r="BV150" s="5"/>
      <c r="BW150" s="5"/>
      <c r="BX150" s="5"/>
      <c r="BY150" s="5"/>
      <c r="BZ150" s="5"/>
      <c r="CA150" s="5"/>
      <c r="CB150" s="5"/>
      <c r="CC150" s="5"/>
      <c r="CD150" s="5"/>
      <c r="CE150" s="5"/>
      <c r="CF150" s="5"/>
    </row>
    <row r="151" spans="73:84" ht="16.5" customHeight="1" x14ac:dyDescent="0.3">
      <c r="BU151" s="5"/>
      <c r="BV151" s="5"/>
      <c r="BW151" s="5"/>
      <c r="BX151" s="5"/>
      <c r="BY151" s="5"/>
      <c r="BZ151" s="5"/>
      <c r="CA151" s="5"/>
      <c r="CB151" s="5"/>
      <c r="CC151" s="5"/>
      <c r="CD151" s="5"/>
      <c r="CE151" s="5"/>
      <c r="CF151" s="5"/>
    </row>
    <row r="152" spans="73:84" ht="16.5" customHeight="1" x14ac:dyDescent="0.3">
      <c r="BU152" s="5"/>
      <c r="BV152" s="5"/>
      <c r="BW152" s="5"/>
      <c r="BX152" s="5"/>
      <c r="BY152" s="5"/>
      <c r="BZ152" s="5"/>
      <c r="CA152" s="5"/>
      <c r="CB152" s="5"/>
      <c r="CC152" s="5"/>
      <c r="CD152" s="5"/>
      <c r="CE152" s="5"/>
      <c r="CF152" s="5"/>
    </row>
    <row r="153" spans="73:84" ht="16.5" customHeight="1" x14ac:dyDescent="0.3">
      <c r="BU153" s="5"/>
      <c r="BV153" s="5"/>
      <c r="BW153" s="5"/>
      <c r="BX153" s="5"/>
      <c r="BY153" s="5"/>
      <c r="BZ153" s="5"/>
      <c r="CA153" s="5"/>
      <c r="CB153" s="5"/>
      <c r="CC153" s="5"/>
      <c r="CD153" s="5"/>
      <c r="CE153" s="5"/>
      <c r="CF153" s="5"/>
    </row>
    <row r="154" spans="73:84" ht="16.5" customHeight="1" x14ac:dyDescent="0.3">
      <c r="BU154" s="5"/>
      <c r="BV154" s="5"/>
      <c r="BW154" s="5"/>
      <c r="BX154" s="5"/>
      <c r="BY154" s="5"/>
      <c r="BZ154" s="5"/>
      <c r="CA154" s="5"/>
      <c r="CB154" s="5"/>
      <c r="CC154" s="5"/>
      <c r="CD154" s="5"/>
      <c r="CE154" s="5"/>
      <c r="CF154" s="5"/>
    </row>
    <row r="155" spans="73:84" ht="16.5" customHeight="1" x14ac:dyDescent="0.3">
      <c r="BU155" s="5"/>
      <c r="BV155" s="5"/>
      <c r="BW155" s="5"/>
      <c r="BX155" s="5"/>
      <c r="BY155" s="5"/>
      <c r="BZ155" s="5"/>
      <c r="CA155" s="5"/>
      <c r="CB155" s="5"/>
      <c r="CC155" s="5"/>
      <c r="CD155" s="5"/>
      <c r="CE155" s="5"/>
      <c r="CF155" s="5"/>
    </row>
    <row r="156" spans="73:84" ht="16.5" customHeight="1" x14ac:dyDescent="0.3">
      <c r="BU156" s="5"/>
      <c r="BV156" s="5"/>
      <c r="BW156" s="5"/>
      <c r="BX156" s="5"/>
      <c r="BY156" s="5"/>
      <c r="BZ156" s="5"/>
      <c r="CA156" s="5"/>
      <c r="CB156" s="5"/>
      <c r="CC156" s="5"/>
      <c r="CD156" s="5"/>
      <c r="CE156" s="5"/>
      <c r="CF156" s="5"/>
    </row>
    <row r="157" spans="73:84" ht="16.5" customHeight="1" x14ac:dyDescent="0.3">
      <c r="BU157" s="5"/>
      <c r="BV157" s="5"/>
      <c r="BW157" s="5"/>
      <c r="BX157" s="5"/>
      <c r="BY157" s="5"/>
      <c r="BZ157" s="5"/>
      <c r="CA157" s="5"/>
      <c r="CB157" s="5"/>
      <c r="CC157" s="5"/>
      <c r="CD157" s="5"/>
      <c r="CE157" s="5"/>
      <c r="CF157" s="5"/>
    </row>
    <row r="158" spans="73:84" ht="16.5" customHeight="1" x14ac:dyDescent="0.3">
      <c r="BU158" s="5"/>
      <c r="BV158" s="5"/>
      <c r="BW158" s="5"/>
      <c r="BX158" s="5"/>
      <c r="BY158" s="5"/>
      <c r="BZ158" s="5"/>
      <c r="CA158" s="5"/>
      <c r="CB158" s="5"/>
      <c r="CC158" s="5"/>
      <c r="CD158" s="5"/>
      <c r="CE158" s="5"/>
      <c r="CF158" s="5"/>
    </row>
    <row r="159" spans="73:84" ht="16.5" customHeight="1" x14ac:dyDescent="0.3">
      <c r="BU159" s="5"/>
      <c r="BV159" s="5"/>
      <c r="BW159" s="5"/>
      <c r="BX159" s="5"/>
      <c r="BY159" s="5"/>
      <c r="BZ159" s="5"/>
      <c r="CA159" s="5"/>
      <c r="CB159" s="5"/>
      <c r="CC159" s="5"/>
      <c r="CD159" s="5"/>
      <c r="CE159" s="5"/>
      <c r="CF159" s="5"/>
    </row>
    <row r="160" spans="73:84" ht="16.5" customHeight="1" x14ac:dyDescent="0.3">
      <c r="BU160" s="5"/>
      <c r="BV160" s="5"/>
      <c r="BW160" s="5"/>
      <c r="BX160" s="5"/>
      <c r="BY160" s="5"/>
      <c r="BZ160" s="5"/>
      <c r="CA160" s="5"/>
      <c r="CB160" s="5"/>
      <c r="CC160" s="5"/>
      <c r="CD160" s="5"/>
      <c r="CE160" s="5"/>
      <c r="CF160" s="5"/>
    </row>
    <row r="161" spans="73:84" ht="16.5" customHeight="1" x14ac:dyDescent="0.3">
      <c r="BU161" s="5"/>
      <c r="BV161" s="5"/>
      <c r="BW161" s="5"/>
      <c r="BX161" s="5"/>
      <c r="BY161" s="5"/>
      <c r="BZ161" s="5"/>
      <c r="CA161" s="5"/>
      <c r="CB161" s="5"/>
      <c r="CC161" s="5"/>
      <c r="CD161" s="5"/>
      <c r="CE161" s="5"/>
      <c r="CF161" s="5"/>
    </row>
    <row r="162" spans="73:84" ht="16.5" customHeight="1" x14ac:dyDescent="0.3">
      <c r="BU162" s="5"/>
      <c r="BV162" s="5"/>
      <c r="BW162" s="5"/>
      <c r="BX162" s="5"/>
      <c r="BY162" s="5"/>
      <c r="BZ162" s="5"/>
      <c r="CA162" s="5"/>
      <c r="CB162" s="5"/>
      <c r="CC162" s="5"/>
      <c r="CD162" s="5"/>
      <c r="CE162" s="5"/>
      <c r="CF162" s="5"/>
    </row>
    <row r="163" spans="73:84" ht="16.5" customHeight="1" x14ac:dyDescent="0.3">
      <c r="BU163" s="5"/>
      <c r="BV163" s="5"/>
      <c r="BW163" s="5"/>
      <c r="BX163" s="5"/>
      <c r="BY163" s="5"/>
      <c r="BZ163" s="5"/>
      <c r="CA163" s="5"/>
      <c r="CB163" s="5"/>
      <c r="CC163" s="5"/>
      <c r="CD163" s="5"/>
      <c r="CE163" s="5"/>
      <c r="CF163" s="5"/>
    </row>
    <row r="164" spans="73:84" ht="16.5" customHeight="1" x14ac:dyDescent="0.3">
      <c r="BU164" s="5"/>
      <c r="BV164" s="5"/>
      <c r="BW164" s="5"/>
      <c r="BX164" s="5"/>
      <c r="BY164" s="5"/>
      <c r="BZ164" s="5"/>
      <c r="CA164" s="5"/>
      <c r="CB164" s="5"/>
      <c r="CC164" s="5"/>
      <c r="CD164" s="5"/>
      <c r="CE164" s="5"/>
      <c r="CF164" s="5"/>
    </row>
    <row r="165" spans="73:84" ht="16.5" customHeight="1" x14ac:dyDescent="0.3">
      <c r="BU165" s="5"/>
      <c r="BV165" s="5"/>
      <c r="BW165" s="5"/>
      <c r="BX165" s="5"/>
      <c r="BY165" s="5"/>
      <c r="BZ165" s="5"/>
      <c r="CA165" s="5"/>
      <c r="CB165" s="5"/>
      <c r="CC165" s="5"/>
      <c r="CD165" s="5"/>
      <c r="CE165" s="5"/>
      <c r="CF165" s="5"/>
    </row>
    <row r="166" spans="73:84" ht="16.5" customHeight="1" x14ac:dyDescent="0.3">
      <c r="BU166" s="5"/>
      <c r="BV166" s="5"/>
      <c r="BW166" s="5"/>
      <c r="BX166" s="5"/>
      <c r="BY166" s="5"/>
      <c r="BZ166" s="5"/>
      <c r="CA166" s="5"/>
      <c r="CB166" s="5"/>
      <c r="CC166" s="5"/>
      <c r="CD166" s="5"/>
      <c r="CE166" s="5"/>
      <c r="CF166" s="5"/>
    </row>
    <row r="167" spans="73:84" ht="16.5" customHeight="1" x14ac:dyDescent="0.3">
      <c r="BU167" s="5"/>
      <c r="BV167" s="5"/>
      <c r="BW167" s="5"/>
      <c r="BX167" s="5"/>
      <c r="BY167" s="5"/>
      <c r="BZ167" s="5"/>
      <c r="CA167" s="5"/>
      <c r="CB167" s="5"/>
      <c r="CC167" s="5"/>
      <c r="CD167" s="5"/>
      <c r="CE167" s="5"/>
      <c r="CF167" s="5"/>
    </row>
    <row r="168" spans="73:84" ht="16.5" customHeight="1" x14ac:dyDescent="0.3">
      <c r="BU168" s="5"/>
      <c r="BV168" s="5"/>
      <c r="BW168" s="5"/>
      <c r="BX168" s="5"/>
      <c r="BY168" s="5"/>
      <c r="BZ168" s="5"/>
      <c r="CA168" s="5"/>
      <c r="CB168" s="5"/>
      <c r="CC168" s="5"/>
      <c r="CD168" s="5"/>
      <c r="CE168" s="5"/>
      <c r="CF168" s="5"/>
    </row>
    <row r="169" spans="73:84" ht="16.5" customHeight="1" x14ac:dyDescent="0.3">
      <c r="BU169" s="5"/>
      <c r="BV169" s="5"/>
      <c r="BW169" s="5"/>
      <c r="BX169" s="5"/>
      <c r="BY169" s="5"/>
      <c r="BZ169" s="5"/>
      <c r="CA169" s="5"/>
      <c r="CB169" s="5"/>
      <c r="CC169" s="5"/>
      <c r="CD169" s="5"/>
      <c r="CE169" s="5"/>
      <c r="CF169" s="5"/>
    </row>
    <row r="170" spans="73:84" ht="16.5" customHeight="1" x14ac:dyDescent="0.3">
      <c r="BU170" s="5"/>
      <c r="BV170" s="5"/>
      <c r="BW170" s="5"/>
      <c r="BX170" s="5"/>
      <c r="BY170" s="5"/>
      <c r="BZ170" s="5"/>
      <c r="CA170" s="5"/>
      <c r="CB170" s="5"/>
      <c r="CC170" s="5"/>
      <c r="CD170" s="5"/>
      <c r="CE170" s="5"/>
      <c r="CF170" s="5"/>
    </row>
    <row r="171" spans="73:84" ht="16.5" customHeight="1" x14ac:dyDescent="0.3">
      <c r="BU171" s="5"/>
      <c r="BV171" s="5"/>
      <c r="BW171" s="5"/>
      <c r="BX171" s="5"/>
      <c r="BY171" s="5"/>
      <c r="BZ171" s="5"/>
      <c r="CA171" s="5"/>
      <c r="CB171" s="5"/>
      <c r="CC171" s="5"/>
      <c r="CD171" s="5"/>
      <c r="CE171" s="5"/>
      <c r="CF171" s="5"/>
    </row>
    <row r="172" spans="73:84" ht="16.5" customHeight="1" x14ac:dyDescent="0.3">
      <c r="BU172" s="5"/>
      <c r="BV172" s="5"/>
      <c r="BW172" s="5"/>
      <c r="BX172" s="5"/>
      <c r="BY172" s="5"/>
      <c r="BZ172" s="5"/>
      <c r="CA172" s="5"/>
      <c r="CB172" s="5"/>
      <c r="CC172" s="5"/>
      <c r="CD172" s="5"/>
      <c r="CE172" s="5"/>
      <c r="CF172" s="5"/>
    </row>
    <row r="173" spans="73:84" ht="16.5" customHeight="1" x14ac:dyDescent="0.3">
      <c r="BU173" s="5"/>
      <c r="BV173" s="5"/>
      <c r="BW173" s="5"/>
      <c r="BX173" s="5"/>
      <c r="BY173" s="5"/>
      <c r="BZ173" s="5"/>
      <c r="CA173" s="5"/>
      <c r="CB173" s="5"/>
      <c r="CC173" s="5"/>
      <c r="CD173" s="5"/>
      <c r="CE173" s="5"/>
      <c r="CF173" s="5"/>
    </row>
    <row r="174" spans="73:84" ht="16.5" customHeight="1" x14ac:dyDescent="0.3">
      <c r="BU174" s="5"/>
      <c r="BV174" s="5"/>
      <c r="BW174" s="5"/>
      <c r="BX174" s="5"/>
      <c r="BY174" s="5"/>
      <c r="BZ174" s="5"/>
      <c r="CA174" s="5"/>
      <c r="CB174" s="5"/>
      <c r="CC174" s="5"/>
      <c r="CD174" s="5"/>
      <c r="CE174" s="5"/>
      <c r="CF174" s="5"/>
    </row>
    <row r="175" spans="73:84" ht="16.5" customHeight="1" x14ac:dyDescent="0.3">
      <c r="BU175" s="5"/>
      <c r="BV175" s="5"/>
      <c r="BW175" s="5"/>
      <c r="BX175" s="5"/>
      <c r="BY175" s="5"/>
      <c r="BZ175" s="5"/>
      <c r="CA175" s="5"/>
      <c r="CB175" s="5"/>
      <c r="CC175" s="5"/>
      <c r="CD175" s="5"/>
      <c r="CE175" s="5"/>
      <c r="CF175" s="5"/>
    </row>
    <row r="176" spans="73: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3">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3">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3">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3">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3">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3">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3">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3">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3">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3">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3">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3">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3">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3">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3">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3">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3">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3">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3">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3">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3">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3">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3">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3">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3">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3">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3">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3">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3">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3">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3">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3">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3">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3">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3">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3">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3">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3">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3">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3">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3">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3">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3">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3">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3">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3">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3">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3">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3">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3">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3">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3">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3">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3">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3">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3">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3">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3">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3">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3">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3">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5"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5"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5"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5"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5"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5"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5"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5"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5"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5"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5" ht="16.5" customHeight="1" x14ac:dyDescent="0.3">
      <c r="A347" s="5"/>
      <c r="B347" s="5"/>
      <c r="C347" s="5"/>
      <c r="D347" s="5"/>
      <c r="E347" s="5"/>
      <c r="F347" s="5"/>
      <c r="G347" s="5"/>
      <c r="H347" s="5"/>
      <c r="I347" s="5"/>
      <c r="J347" s="5"/>
      <c r="K347" s="5"/>
      <c r="L347" s="5"/>
      <c r="M347" s="5"/>
      <c r="N347" s="5"/>
      <c r="O347" s="5"/>
      <c r="P347" s="5"/>
      <c r="Q347" s="14" t="s">
        <v>2912</v>
      </c>
      <c r="R347" s="14" t="s">
        <v>2913</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7">
        <v>8</v>
      </c>
      <c r="R348" s="18">
        <v>2021</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5" ht="16.5" customHeight="1" x14ac:dyDescent="0.3">
      <c r="A349" s="19"/>
      <c r="B349" s="151" t="s">
        <v>2914</v>
      </c>
      <c r="C349" s="146"/>
      <c r="D349" s="146"/>
      <c r="E349" s="146"/>
      <c r="F349" s="146"/>
      <c r="G349" s="146"/>
      <c r="H349" s="146"/>
      <c r="I349" s="146"/>
      <c r="J349" s="146"/>
      <c r="K349" s="146"/>
      <c r="L349" s="146"/>
      <c r="M349" s="146"/>
      <c r="N349" s="150"/>
      <c r="O349" s="20"/>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5" ht="16.5" customHeight="1" x14ac:dyDescent="0.3">
      <c r="A350" s="5"/>
      <c r="B350" s="152" t="s">
        <v>2915</v>
      </c>
      <c r="C350" s="146"/>
      <c r="D350" s="146"/>
      <c r="E350" s="146"/>
      <c r="F350" s="146"/>
      <c r="G350" s="146"/>
      <c r="H350" s="146"/>
      <c r="I350" s="146"/>
      <c r="J350" s="146"/>
      <c r="K350" s="146"/>
      <c r="L350" s="146"/>
      <c r="M350" s="146"/>
      <c r="N350" s="150"/>
      <c r="O350" s="22"/>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5" ht="16.5" customHeight="1" x14ac:dyDescent="0.3">
      <c r="A351" s="5"/>
      <c r="B351" s="23" t="str">
        <f>IFERROR(VLOOKUP($B$350,$4:$126,MATCH($R351&amp;"/"&amp;B$348,$2:$2,0),FALSE),"")</f>
        <v/>
      </c>
      <c r="C351" s="23" t="str">
        <f>IFERROR(VLOOKUP($B$350,$4:$126,MATCH($R351&amp;"/"&amp;C$348,$2:$2,0),FALSE),"")</f>
        <v/>
      </c>
      <c r="D351" s="23" t="str">
        <f>IFERROR(VLOOKUP($B$350,$4:$126,MATCH($R351&amp;"/"&amp;D$348,$2:$2,0),FALSE),"")</f>
        <v/>
      </c>
      <c r="E351" s="23" t="str">
        <f>IFERROR(VLOOKUP($B$350,$4:$126,MATCH($R351&amp;"/"&amp;E$348,$2:$2,0),FALSE),"")</f>
        <v/>
      </c>
      <c r="F351" s="23" t="str">
        <f>IFERROR(VLOOKUP($B$350,$4:$126,MATCH($R351&amp;"/"&amp;F$348,$2:$2,0),FALSE),"")</f>
        <v/>
      </c>
      <c r="G351" s="23" t="str">
        <f>IFERROR(VLOOKUP($B$350,$4:$126,MATCH($R351&amp;"/"&amp;G$348,$2:$2,0),FALSE),"")</f>
        <v/>
      </c>
      <c r="H351" s="23" t="str">
        <f>IFERROR(VLOOKUP($B$350,$4:$126,MATCH($R351&amp;"/"&amp;H$348,$2:$2,0),FALSE),"")</f>
        <v/>
      </c>
      <c r="I351" s="23" t="str">
        <f>IFERROR(VLOOKUP($B$350,$4:$126,MATCH($R351&amp;"/"&amp;I$348,$2:$2,0),FALSE),"")</f>
        <v/>
      </c>
      <c r="J351" s="23" t="str">
        <f>IFERROR(VLOOKUP($B$350,$4:$126,MATCH($R351&amp;"/"&amp;J$348,$2:$2,0),FALSE),"")</f>
        <v/>
      </c>
      <c r="K351" s="23" t="str">
        <f>IFERROR(VLOOKUP($B$350,$4:$126,MATCH($R351&amp;"/"&amp;K$348,$2:$2,0),FALSE),"")</f>
        <v/>
      </c>
      <c r="L351" s="23" t="str">
        <f>IFERROR(VLOOKUP($B$350,$4:$126,MATCH($R351&amp;"/"&amp;L$348,$2:$2,0),FALSE),"")</f>
        <v/>
      </c>
      <c r="M351" s="23" t="str">
        <f>IFERROR(VLOOKUP($B$350,$4:$126,MATCH($R351&amp;"/"&amp;M$348,$2:$2,0),FALSE),"")</f>
        <v/>
      </c>
      <c r="N351" s="24" t="str">
        <f>IFERROR(VLOOKUP($B$350,$4:$126,MATCH($R351&amp;"/"&amp;N$348,$2:$2,0),FALSE),"")</f>
        <v/>
      </c>
      <c r="O351" s="24" t="str">
        <f>IFERROR(VLOOKUP($B$350,$4:$126,MATCH($R351&amp;"/"&amp;O$348,$2:$2,0),FALSE),"")</f>
        <v/>
      </c>
      <c r="P351" s="24" t="str">
        <f>IFERROR(VLOOKUP($B$350,$4:$126,MATCH($R351&amp;"/"&amp;P$348,$2:$2,0),FALSE),"")</f>
        <v/>
      </c>
      <c r="Q351" s="21"/>
      <c r="R351" s="25" t="s">
        <v>2916</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t="str">
        <f>IFERROR(VLOOKUP($B$350,$4:$126,MATCH($R352&amp;"/"&amp;B$348,$2:$2,0),FALSE),"")</f>
        <v/>
      </c>
      <c r="C352" s="23" t="str">
        <f>IFERROR(VLOOKUP($B$350,$4:$126,MATCH($R352&amp;"/"&amp;C$348,$2:$2,0),FALSE),"")</f>
        <v/>
      </c>
      <c r="D352" s="23" t="str">
        <f>IFERROR(VLOOKUP($B$350,$4:$126,MATCH($R352&amp;"/"&amp;D$348,$2:$2,0),FALSE),"")</f>
        <v/>
      </c>
      <c r="E352" s="23" t="str">
        <f>IFERROR(VLOOKUP($B$350,$4:$126,MATCH($R352&amp;"/"&amp;E$348,$2:$2,0),FALSE),"")</f>
        <v/>
      </c>
      <c r="F352" s="23" t="str">
        <f>IFERROR(VLOOKUP($B$350,$4:$126,MATCH($R352&amp;"/"&amp;F$348,$2:$2,0),FALSE),"")</f>
        <v/>
      </c>
      <c r="G352" s="23" t="str">
        <f>IFERROR(VLOOKUP($B$350,$4:$126,MATCH($R352&amp;"/"&amp;G$348,$2:$2,0),FALSE),"")</f>
        <v/>
      </c>
      <c r="H352" s="23" t="str">
        <f>IFERROR(VLOOKUP($B$350,$4:$126,MATCH($R352&amp;"/"&amp;H$348,$2:$2,0),FALSE),"")</f>
        <v/>
      </c>
      <c r="I352" s="23" t="str">
        <f>IFERROR(VLOOKUP($B$350,$4:$126,MATCH($R352&amp;"/"&amp;I$348,$2:$2,0),FALSE),"")</f>
        <v/>
      </c>
      <c r="J352" s="23" t="str">
        <f>IFERROR(VLOOKUP($B$350,$4:$126,MATCH($R352&amp;"/"&amp;J$348,$2:$2,0),FALSE),"")</f>
        <v/>
      </c>
      <c r="K352" s="23" t="str">
        <f>IFERROR(VLOOKUP($B$350,$4:$126,MATCH($R352&amp;"/"&amp;K$348,$2:$2,0),FALSE),"")</f>
        <v/>
      </c>
      <c r="L352" s="23" t="str">
        <f>IFERROR(VLOOKUP($B$350,$4:$126,MATCH($R352&amp;"/"&amp;L$348,$2:$2,0),FALSE),"")</f>
        <v/>
      </c>
      <c r="M352" s="23" t="str">
        <f>IFERROR(VLOOKUP($B$350,$4:$126,MATCH($R352&amp;"/"&amp;M$348,$2:$2,0),FALSE),"")</f>
        <v/>
      </c>
      <c r="N352" s="24" t="str">
        <f>IFERROR(VLOOKUP($B$350,$4:$126,MATCH($R352&amp;"/"&amp;N$348,$2:$2,0),FALSE),"")</f>
        <v/>
      </c>
      <c r="O352" s="24" t="str">
        <f>IFERROR(VLOOKUP($B$350,$4:$126,MATCH($R352&amp;"/"&amp;O$348,$2:$2,0),FALSE),"")</f>
        <v/>
      </c>
      <c r="P352" s="24" t="str">
        <f>IFERROR(VLOOKUP($B$350,$4:$126,MATCH($R352&amp;"/"&amp;P$348,$2:$2,0),FALSE),"")</f>
        <v/>
      </c>
      <c r="Q352" s="21"/>
      <c r="R352" s="25" t="s">
        <v>2917</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t="str">
        <f>IFERROR(VLOOKUP($B$350,$4:$126,MATCH($R353&amp;"/"&amp;B$348,$2:$2,0),FALSE),"")</f>
        <v/>
      </c>
      <c r="C353" s="23" t="str">
        <f>IFERROR(VLOOKUP($B$350,$4:$126,MATCH($R353&amp;"/"&amp;C$348,$2:$2,0),FALSE),"")</f>
        <v/>
      </c>
      <c r="D353" s="23" t="str">
        <f>IFERROR(VLOOKUP($B$350,$4:$126,MATCH($R353&amp;"/"&amp;D$348,$2:$2,0),FALSE),"")</f>
        <v/>
      </c>
      <c r="E353" s="23" t="str">
        <f>IFERROR(VLOOKUP($B$350,$4:$126,MATCH($R353&amp;"/"&amp;E$348,$2:$2,0),FALSE),"")</f>
        <v/>
      </c>
      <c r="F353" s="23" t="str">
        <f>IFERROR(VLOOKUP($B$350,$4:$126,MATCH($R353&amp;"/"&amp;F$348,$2:$2,0),FALSE),"")</f>
        <v/>
      </c>
      <c r="G353" s="23" t="str">
        <f>IFERROR(VLOOKUP($B$350,$4:$126,MATCH($R353&amp;"/"&amp;G$348,$2:$2,0),FALSE),"")</f>
        <v/>
      </c>
      <c r="H353" s="23" t="str">
        <f>IFERROR(VLOOKUP($B$350,$4:$126,MATCH($R353&amp;"/"&amp;H$348,$2:$2,0),FALSE),"")</f>
        <v/>
      </c>
      <c r="I353" s="23" t="str">
        <f>IFERROR(VLOOKUP($B$350,$4:$126,MATCH($R353&amp;"/"&amp;I$348,$2:$2,0),FALSE),"")</f>
        <v/>
      </c>
      <c r="J353" s="23" t="str">
        <f>IFERROR(VLOOKUP($B$350,$4:$126,MATCH($R353&amp;"/"&amp;J$348,$2:$2,0),FALSE),"")</f>
        <v/>
      </c>
      <c r="K353" s="23" t="str">
        <f>IFERROR(VLOOKUP($B$350,$4:$126,MATCH($R353&amp;"/"&amp;K$348,$2:$2,0),FALSE),"")</f>
        <v/>
      </c>
      <c r="L353" s="23" t="str">
        <f>IFERROR(VLOOKUP($B$350,$4:$126,MATCH($R353&amp;"/"&amp;L$348,$2:$2,0),FALSE),"")</f>
        <v/>
      </c>
      <c r="M353" s="23" t="str">
        <f>IFERROR(VLOOKUP($B$350,$4:$126,MATCH($R353&amp;"/"&amp;M$348,$2:$2,0),FALSE),"")</f>
        <v/>
      </c>
      <c r="N353" s="24" t="str">
        <f>IFERROR(VLOOKUP($B$350,$4:$126,MATCH($R353&amp;"/"&amp;N$348,$2:$2,0),FALSE),"")</f>
        <v/>
      </c>
      <c r="O353" s="24" t="str">
        <f>IFERROR(VLOOKUP($B$350,$4:$126,MATCH($R353&amp;"/"&amp;O$348,$2:$2,0),FALSE),"")</f>
        <v/>
      </c>
      <c r="P353" s="24" t="str">
        <f>IFERROR(VLOOKUP($B$350,$4:$126,MATCH($R353&amp;"/"&amp;P$348,$2:$2,0),FALSE),"")</f>
        <v/>
      </c>
      <c r="Q353" s="21"/>
      <c r="R353" s="25" t="s">
        <v>2918</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t="str">
        <f>IFERROR(VLOOKUP($B$350,$4:$126,MATCH($R354&amp;"/"&amp;B$348,$2:$2,0),FALSE),"")</f>
        <v/>
      </c>
      <c r="C354" s="23" t="str">
        <f>IFERROR(VLOOKUP($B$350,$4:$126,MATCH($R354&amp;"/"&amp;C$348,$2:$2,0),FALSE),"")</f>
        <v/>
      </c>
      <c r="D354" s="23" t="str">
        <f>IFERROR(VLOOKUP($B$350,$4:$126,MATCH($R354&amp;"/"&amp;D$348,$2:$2,0),FALSE),"")</f>
        <v/>
      </c>
      <c r="E354" s="23" t="str">
        <f>IFERROR(VLOOKUP($B$350,$4:$126,MATCH($R354&amp;"/"&amp;E$348,$2:$2,0),FALSE),"")</f>
        <v/>
      </c>
      <c r="F354" s="23" t="str">
        <f>IFERROR(VLOOKUP($B$350,$4:$126,MATCH($R354&amp;"/"&amp;F$348,$2:$2,0),FALSE),"")</f>
        <v/>
      </c>
      <c r="G354" s="23" t="str">
        <f>IFERROR(VLOOKUP($B$350,$4:$126,MATCH($R354&amp;"/"&amp;G$348,$2:$2,0),FALSE),"")</f>
        <v/>
      </c>
      <c r="H354" s="23" t="str">
        <f>IFERROR(VLOOKUP($B$350,$4:$126,MATCH($R354&amp;"/"&amp;H$348,$2:$2,0),FALSE),"")</f>
        <v/>
      </c>
      <c r="I354" s="23" t="str">
        <f>IFERROR(VLOOKUP($B$350,$4:$126,MATCH($R354&amp;"/"&amp;I$348,$2:$2,0),FALSE),"")</f>
        <v/>
      </c>
      <c r="J354" s="23" t="str">
        <f>IFERROR(VLOOKUP($B$350,$4:$126,MATCH($R354&amp;"/"&amp;J$348,$2:$2,0),FALSE),"")</f>
        <v/>
      </c>
      <c r="K354" s="23" t="str">
        <f>IFERROR(VLOOKUP($B$350,$4:$126,MATCH($R354&amp;"/"&amp;K$348,$2:$2,0),FALSE),"")</f>
        <v/>
      </c>
      <c r="L354" s="23" t="str">
        <f>IFERROR(VLOOKUP($B$350,$4:$126,MATCH($R354&amp;"/"&amp;L$348,$2:$2,0),FALSE),"")</f>
        <v/>
      </c>
      <c r="M354" s="23" t="str">
        <f>IFERROR(VLOOKUP($B$350,$4:$126,MATCH($R354&amp;"/"&amp;M$348,$2:$2,0),FALSE),"")</f>
        <v/>
      </c>
      <c r="N354" s="24" t="str">
        <f>IFERROR(VLOOKUP($B$350,$4:$126,MATCH($R354&amp;"/"&amp;N$348,$2:$2,0),FALSE),IFERROR(VLOOKUP($B$350,$4:$126,MATCH($R353&amp;"/"&amp;N$348,$2:$2,0),FALSE),IFERROR(VLOOKUP($B$350,$4:$126,MATCH($R352&amp;"/"&amp;N$348,$2:$2,0),FALSE),IFERROR(VLOOKUP($B$350,$4:$126,MATCH($R351&amp;"/"&amp;N$348,$2:$2,0),FALSE),""))))</f>
        <v/>
      </c>
      <c r="O354" s="24" t="str">
        <f>IFERROR(VLOOKUP($B$350,$4:$126,MATCH($R354&amp;"/"&amp;O$348,$2:$2,0),FALSE),IFERROR(VLOOKUP($B$350,$4:$126,MATCH($R353&amp;"/"&amp;O$348,$2:$2,0),FALSE),IFERROR(VLOOKUP($B$350,$4:$126,MATCH($R352&amp;"/"&amp;O$348,$2:$2,0),FALSE),IFERROR(VLOOKUP($B$350,$4:$126,MATCH($R351&amp;"/"&amp;O$348,$2:$2,0),FALSE),""))))</f>
        <v/>
      </c>
      <c r="P354" s="24" t="str">
        <f>IFERROR(VLOOKUP($B$350,$4:$126,MATCH($R354&amp;"/"&amp;P$348,$2:$2,0),FALSE),IFERROR(VLOOKUP($B$350,$4:$126,MATCH($R353&amp;"/"&amp;P$348,$2:$2,0),FALSE),IFERROR(VLOOKUP($B$350,$4:$126,MATCH($R352&amp;"/"&amp;P$348,$2:$2,0),FALSE),IFERROR(VLOOKUP($B$350,$4:$126,MATCH($R351&amp;"/"&amp;P$348,$2:$2,0),FALSE),""))))</f>
        <v/>
      </c>
      <c r="Q354" s="21"/>
      <c r="R354" s="25" t="s">
        <v>2919</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t="e">
        <f t="shared" ref="B355:O355" si="10">+B354/B$402</f>
        <v>#VALUE!</v>
      </c>
      <c r="C355" s="26" t="e">
        <f t="shared" si="10"/>
        <v>#VALUE!</v>
      </c>
      <c r="D355" s="26" t="e">
        <f t="shared" si="10"/>
        <v>#VALUE!</v>
      </c>
      <c r="E355" s="26" t="e">
        <f t="shared" si="10"/>
        <v>#VALUE!</v>
      </c>
      <c r="F355" s="26" t="e">
        <f t="shared" si="10"/>
        <v>#VALUE!</v>
      </c>
      <c r="G355" s="26" t="e">
        <f t="shared" si="10"/>
        <v>#VALUE!</v>
      </c>
      <c r="H355" s="26" t="e">
        <f t="shared" si="10"/>
        <v>#VALUE!</v>
      </c>
      <c r="I355" s="26" t="e">
        <f t="shared" si="10"/>
        <v>#VALUE!</v>
      </c>
      <c r="J355" s="26" t="e">
        <f t="shared" si="10"/>
        <v>#VALUE!</v>
      </c>
      <c r="K355" s="26" t="e">
        <f t="shared" si="10"/>
        <v>#VALUE!</v>
      </c>
      <c r="L355" s="26" t="e">
        <f t="shared" si="10"/>
        <v>#VALUE!</v>
      </c>
      <c r="M355" s="26" t="e">
        <f t="shared" si="10"/>
        <v>#VALUE!</v>
      </c>
      <c r="N355" s="26" t="e">
        <f t="shared" si="10"/>
        <v>#VALUE!</v>
      </c>
      <c r="O355" s="26" t="e">
        <f t="shared" si="10"/>
        <v>#VALUE!</v>
      </c>
      <c r="P355" s="26" t="e">
        <f t="shared" ref="P355" si="11">+P354/P$402</f>
        <v>#VALUE!</v>
      </c>
      <c r="Q355" s="21"/>
      <c r="R355" s="27" t="s">
        <v>2920</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52" t="s">
        <v>2921</v>
      </c>
      <c r="C356" s="146"/>
      <c r="D356" s="146"/>
      <c r="E356" s="146"/>
      <c r="F356" s="146"/>
      <c r="G356" s="146"/>
      <c r="H356" s="146"/>
      <c r="I356" s="146"/>
      <c r="J356" s="146"/>
      <c r="K356" s="146"/>
      <c r="L356" s="146"/>
      <c r="M356" s="146"/>
      <c r="N356" s="150"/>
      <c r="O356" s="22"/>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t="str">
        <f>IFERROR(VLOOKUP($B$356,$4:$126,MATCH($R357&amp;"/"&amp;B$348,$2:$2,0),FALSE),"")</f>
        <v/>
      </c>
      <c r="C357" s="24" t="str">
        <f>IFERROR(VLOOKUP($B$356,$4:$126,MATCH($R357&amp;"/"&amp;C$348,$2:$2,0),FALSE),"")</f>
        <v/>
      </c>
      <c r="D357" s="24" t="str">
        <f>IFERROR(VLOOKUP($B$356,$4:$126,MATCH($R357&amp;"/"&amp;D$348,$2:$2,0),FALSE),"")</f>
        <v/>
      </c>
      <c r="E357" s="24" t="str">
        <f>IFERROR(VLOOKUP($B$356,$4:$126,MATCH($R357&amp;"/"&amp;E$348,$2:$2,0),FALSE),"")</f>
        <v/>
      </c>
      <c r="F357" s="24" t="str">
        <f>IFERROR(VLOOKUP($B$356,$4:$126,MATCH($R357&amp;"/"&amp;F$348,$2:$2,0),FALSE),"")</f>
        <v/>
      </c>
      <c r="G357" s="24" t="str">
        <f>IFERROR(VLOOKUP($B$356,$4:$126,MATCH($R357&amp;"/"&amp;G$348,$2:$2,0),FALSE),"")</f>
        <v/>
      </c>
      <c r="H357" s="24" t="str">
        <f>IFERROR(VLOOKUP($B$356,$4:$126,MATCH($R357&amp;"/"&amp;H$348,$2:$2,0),FALSE),"")</f>
        <v/>
      </c>
      <c r="I357" s="24" t="str">
        <f>IFERROR(VLOOKUP($B$356,$4:$126,MATCH($R357&amp;"/"&amp;I$348,$2:$2,0),FALSE),"")</f>
        <v/>
      </c>
      <c r="J357" s="24" t="str">
        <f>IFERROR(VLOOKUP($B$356,$4:$126,MATCH($R357&amp;"/"&amp;J$348,$2:$2,0),FALSE),"")</f>
        <v/>
      </c>
      <c r="K357" s="24" t="str">
        <f>IFERROR(VLOOKUP($B$356,$4:$126,MATCH($R357&amp;"/"&amp;K$348,$2:$2,0),FALSE),"")</f>
        <v/>
      </c>
      <c r="L357" s="24" t="str">
        <f>IFERROR(VLOOKUP($B$356,$4:$126,MATCH($R357&amp;"/"&amp;L$348,$2:$2,0),FALSE),"")</f>
        <v/>
      </c>
      <c r="M357" s="24" t="str">
        <f>IFERROR(VLOOKUP($B$356,$4:$126,MATCH($R357&amp;"/"&amp;M$348,$2:$2,0),FALSE),"")</f>
        <v/>
      </c>
      <c r="N357" s="24" t="str">
        <f>IFERROR(VLOOKUP($B$356,$4:$126,MATCH($R357&amp;"/"&amp;N$348,$2:$2,0),FALSE),"")</f>
        <v/>
      </c>
      <c r="O357" s="24" t="str">
        <f>IFERROR(VLOOKUP($B$356,$4:$126,MATCH($R357&amp;"/"&amp;O$348,$2:$2,0),FALSE),"")</f>
        <v/>
      </c>
      <c r="P357" s="24" t="str">
        <f>IFERROR(VLOOKUP($B$356,$4:$126,MATCH($R357&amp;"/"&amp;P$348,$2:$2,0),FALSE),"")</f>
        <v/>
      </c>
      <c r="Q357" s="21"/>
      <c r="R357" s="25" t="s">
        <v>2916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t="str">
        <f>IFERROR(VLOOKUP($B$356,$4:$126,MATCH($R358&amp;"/"&amp;B$348,$2:$2,0),FALSE),"")</f>
        <v/>
      </c>
      <c r="C358" s="24" t="str">
        <f>IFERROR(VLOOKUP($B$356,$4:$126,MATCH($R358&amp;"/"&amp;C$348,$2:$2,0),FALSE),"")</f>
        <v/>
      </c>
      <c r="D358" s="24" t="str">
        <f>IFERROR(VLOOKUP($B$356,$4:$126,MATCH($R358&amp;"/"&amp;D$348,$2:$2,0),FALSE),"")</f>
        <v/>
      </c>
      <c r="E358" s="24" t="str">
        <f>IFERROR(VLOOKUP($B$356,$4:$126,MATCH($R358&amp;"/"&amp;E$348,$2:$2,0),FALSE),"")</f>
        <v/>
      </c>
      <c r="F358" s="24" t="str">
        <f>IFERROR(VLOOKUP($B$356,$4:$126,MATCH($R358&amp;"/"&amp;F$348,$2:$2,0),FALSE),"")</f>
        <v/>
      </c>
      <c r="G358" s="24" t="str">
        <f>IFERROR(VLOOKUP($B$356,$4:$126,MATCH($R358&amp;"/"&amp;G$348,$2:$2,0),FALSE),"")</f>
        <v/>
      </c>
      <c r="H358" s="24" t="str">
        <f>IFERROR(VLOOKUP($B$356,$4:$126,MATCH($R358&amp;"/"&amp;H$348,$2:$2,0),FALSE),"")</f>
        <v/>
      </c>
      <c r="I358" s="24" t="str">
        <f>IFERROR(VLOOKUP($B$356,$4:$126,MATCH($R358&amp;"/"&amp;I$348,$2:$2,0),FALSE),"")</f>
        <v/>
      </c>
      <c r="J358" s="24" t="str">
        <f>IFERROR(VLOOKUP($B$356,$4:$126,MATCH($R358&amp;"/"&amp;J$348,$2:$2,0),FALSE),"")</f>
        <v/>
      </c>
      <c r="K358" s="24" t="str">
        <f>IFERROR(VLOOKUP($B$356,$4:$126,MATCH($R358&amp;"/"&amp;K$348,$2:$2,0),FALSE),"")</f>
        <v/>
      </c>
      <c r="L358" s="24" t="str">
        <f>IFERROR(VLOOKUP($B$356,$4:$126,MATCH($R358&amp;"/"&amp;L$348,$2:$2,0),FALSE),"")</f>
        <v/>
      </c>
      <c r="M358" s="24" t="str">
        <f>IFERROR(VLOOKUP($B$356,$4:$126,MATCH($R358&amp;"/"&amp;M$348,$2:$2,0),FALSE),"")</f>
        <v/>
      </c>
      <c r="N358" s="24" t="str">
        <f>IFERROR(VLOOKUP($B$356,$4:$126,MATCH($R358&amp;"/"&amp;N$348,$2:$2,0),FALSE),"")</f>
        <v/>
      </c>
      <c r="O358" s="24" t="str">
        <f>IFERROR(VLOOKUP($B$356,$4:$126,MATCH($R358&amp;"/"&amp;O$348,$2:$2,0),FALSE),"")</f>
        <v/>
      </c>
      <c r="P358" s="24" t="str">
        <f>IFERROR(VLOOKUP($B$356,$4:$126,MATCH($R358&amp;"/"&amp;P$348,$2:$2,0),FALSE),"")</f>
        <v/>
      </c>
      <c r="Q358" s="21"/>
      <c r="R358" s="25" t="s">
        <v>2917</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t="str">
        <f>IFERROR(VLOOKUP($B$356,$4:$126,MATCH($R359&amp;"/"&amp;B$348,$2:$2,0),FALSE),"")</f>
        <v/>
      </c>
      <c r="C359" s="24" t="str">
        <f>IFERROR(VLOOKUP($B$356,$4:$126,MATCH($R359&amp;"/"&amp;C$348,$2:$2,0),FALSE),"")</f>
        <v/>
      </c>
      <c r="D359" s="24" t="str">
        <f>IFERROR(VLOOKUP($B$356,$4:$126,MATCH($R359&amp;"/"&amp;D$348,$2:$2,0),FALSE),"")</f>
        <v/>
      </c>
      <c r="E359" s="24" t="str">
        <f>IFERROR(VLOOKUP($B$356,$4:$126,MATCH($R359&amp;"/"&amp;E$348,$2:$2,0),FALSE),"")</f>
        <v/>
      </c>
      <c r="F359" s="24" t="str">
        <f>IFERROR(VLOOKUP($B$356,$4:$126,MATCH($R359&amp;"/"&amp;F$348,$2:$2,0),FALSE),"")</f>
        <v/>
      </c>
      <c r="G359" s="24" t="str">
        <f>IFERROR(VLOOKUP($B$356,$4:$126,MATCH($R359&amp;"/"&amp;G$348,$2:$2,0),FALSE),"")</f>
        <v/>
      </c>
      <c r="H359" s="24" t="str">
        <f>IFERROR(VLOOKUP($B$356,$4:$126,MATCH($R359&amp;"/"&amp;H$348,$2:$2,0),FALSE),"")</f>
        <v/>
      </c>
      <c r="I359" s="24" t="str">
        <f>IFERROR(VLOOKUP($B$356,$4:$126,MATCH($R359&amp;"/"&amp;I$348,$2:$2,0),FALSE),"")</f>
        <v/>
      </c>
      <c r="J359" s="24" t="str">
        <f>IFERROR(VLOOKUP($B$356,$4:$126,MATCH($R359&amp;"/"&amp;J$348,$2:$2,0),FALSE),"")</f>
        <v/>
      </c>
      <c r="K359" s="24" t="str">
        <f>IFERROR(VLOOKUP($B$356,$4:$126,MATCH($R359&amp;"/"&amp;K$348,$2:$2,0),FALSE),"")</f>
        <v/>
      </c>
      <c r="L359" s="24" t="str">
        <f>IFERROR(VLOOKUP($B$356,$4:$126,MATCH($R359&amp;"/"&amp;L$348,$2:$2,0),FALSE),"")</f>
        <v/>
      </c>
      <c r="M359" s="24" t="str">
        <f>IFERROR(VLOOKUP($B$356,$4:$126,MATCH($R359&amp;"/"&amp;M$348,$2:$2,0),FALSE),"")</f>
        <v/>
      </c>
      <c r="N359" s="24" t="str">
        <f>IFERROR(VLOOKUP($B$356,$4:$126,MATCH($R359&amp;"/"&amp;N$348,$2:$2,0),FALSE),"")</f>
        <v/>
      </c>
      <c r="O359" s="24" t="str">
        <f>IFERROR(VLOOKUP($B$356,$4:$126,MATCH($R359&amp;"/"&amp;O$348,$2:$2,0),FALSE),"")</f>
        <v/>
      </c>
      <c r="P359" s="24" t="str">
        <f>IFERROR(VLOOKUP($B$356,$4:$126,MATCH($R359&amp;"/"&amp;P$348,$2:$2,0),FALSE),"")</f>
        <v/>
      </c>
      <c r="Q359" s="21"/>
      <c r="R359" s="25" t="s">
        <v>2918</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t="str">
        <f>IFERROR(VLOOKUP($B$356,$4:$126,MATCH($R360&amp;"/"&amp;B$348,$2:$2,0),FALSE),IFERROR(VLOOKUP($B$356,$4:$126,MATCH($R359&amp;"/"&amp;B$348,$2:$2,0),FALSE),IFERROR(VLOOKUP($B$356,$4:$126,MATCH($R358&amp;"/"&amp;B$348,$2:$2,0),FALSE),IFERROR(VLOOKUP($B$356,$4:$126,MATCH($R357&amp;"/"&amp;B$348,$2:$2,0),FALSE),""))))</f>
        <v/>
      </c>
      <c r="C360" s="24" t="str">
        <f>IFERROR(VLOOKUP($B$356,$4:$126,MATCH($R360&amp;"/"&amp;C$348,$2:$2,0),FALSE),IFERROR(VLOOKUP($B$356,$4:$126,MATCH($R359&amp;"/"&amp;C$348,$2:$2,0),FALSE),IFERROR(VLOOKUP($B$356,$4:$126,MATCH($R358&amp;"/"&amp;C$348,$2:$2,0),FALSE),IFERROR(VLOOKUP($B$356,$4:$126,MATCH($R357&amp;"/"&amp;C$348,$2:$2,0),FALSE),""))))</f>
        <v/>
      </c>
      <c r="D360" s="24" t="str">
        <f>IFERROR(VLOOKUP($B$356,$4:$126,MATCH($R360&amp;"/"&amp;D$348,$2:$2,0),FALSE),IFERROR(VLOOKUP($B$356,$4:$126,MATCH($R359&amp;"/"&amp;D$348,$2:$2,0),FALSE),IFERROR(VLOOKUP($B$356,$4:$126,MATCH($R358&amp;"/"&amp;D$348,$2:$2,0),FALSE),IFERROR(VLOOKUP($B$356,$4:$126,MATCH($R357&amp;"/"&amp;D$348,$2:$2,0),FALSE),""))))</f>
        <v/>
      </c>
      <c r="E360" s="24" t="str">
        <f>IFERROR(VLOOKUP($B$356,$4:$126,MATCH($R360&amp;"/"&amp;E$348,$2:$2,0),FALSE),IFERROR(VLOOKUP($B$356,$4:$126,MATCH($R359&amp;"/"&amp;E$348,$2:$2,0),FALSE),IFERROR(VLOOKUP($B$356,$4:$126,MATCH($R358&amp;"/"&amp;E$348,$2:$2,0),FALSE),IFERROR(VLOOKUP($B$356,$4:$126,MATCH($R357&amp;"/"&amp;E$348,$2:$2,0),FALSE),""))))</f>
        <v/>
      </c>
      <c r="F360" s="24" t="str">
        <f>IFERROR(VLOOKUP($B$356,$4:$126,MATCH($R360&amp;"/"&amp;F$348,$2:$2,0),FALSE),IFERROR(VLOOKUP($B$356,$4:$126,MATCH($R359&amp;"/"&amp;F$348,$2:$2,0),FALSE),IFERROR(VLOOKUP($B$356,$4:$126,MATCH($R358&amp;"/"&amp;F$348,$2:$2,0),FALSE),IFERROR(VLOOKUP($B$356,$4:$126,MATCH($R357&amp;"/"&amp;F$348,$2:$2,0),FALSE),""))))</f>
        <v/>
      </c>
      <c r="G360" s="24" t="str">
        <f>IFERROR(VLOOKUP($B$356,$4:$126,MATCH($R360&amp;"/"&amp;G$348,$2:$2,0),FALSE),IFERROR(VLOOKUP($B$356,$4:$126,MATCH($R359&amp;"/"&amp;G$348,$2:$2,0),FALSE),IFERROR(VLOOKUP($B$356,$4:$126,MATCH($R358&amp;"/"&amp;G$348,$2:$2,0),FALSE),IFERROR(VLOOKUP($B$356,$4:$126,MATCH($R357&amp;"/"&amp;G$348,$2:$2,0),FALSE),""))))</f>
        <v/>
      </c>
      <c r="H360" s="24" t="str">
        <f>IFERROR(VLOOKUP($B$356,$4:$126,MATCH($R360&amp;"/"&amp;H$348,$2:$2,0),FALSE),IFERROR(VLOOKUP($B$356,$4:$126,MATCH($R359&amp;"/"&amp;H$348,$2:$2,0),FALSE),IFERROR(VLOOKUP($B$356,$4:$126,MATCH($R358&amp;"/"&amp;H$348,$2:$2,0),FALSE),IFERROR(VLOOKUP($B$356,$4:$126,MATCH($R357&amp;"/"&amp;H$348,$2:$2,0),FALSE),""))))</f>
        <v/>
      </c>
      <c r="I360" s="24" t="str">
        <f>IFERROR(VLOOKUP($B$356,$4:$126,MATCH($R360&amp;"/"&amp;I$348,$2:$2,0),FALSE),IFERROR(VLOOKUP($B$356,$4:$126,MATCH($R359&amp;"/"&amp;I$348,$2:$2,0),FALSE),IFERROR(VLOOKUP($B$356,$4:$126,MATCH($R358&amp;"/"&amp;I$348,$2:$2,0),FALSE),IFERROR(VLOOKUP($B$356,$4:$126,MATCH($R357&amp;"/"&amp;I$348,$2:$2,0),FALSE),""))))</f>
        <v/>
      </c>
      <c r="J360" s="24" t="str">
        <f>IFERROR(VLOOKUP($B$356,$4:$126,MATCH($R360&amp;"/"&amp;J$348,$2:$2,0),FALSE),IFERROR(VLOOKUP($B$356,$4:$126,MATCH($R359&amp;"/"&amp;J$348,$2:$2,0),FALSE),IFERROR(VLOOKUP($B$356,$4:$126,MATCH($R358&amp;"/"&amp;J$348,$2:$2,0),FALSE),IFERROR(VLOOKUP($B$356,$4:$126,MATCH($R357&amp;"/"&amp;J$348,$2:$2,0),FALSE),""))))</f>
        <v/>
      </c>
      <c r="K360" s="24" t="str">
        <f>IFERROR(VLOOKUP($B$356,$4:$126,MATCH($R360&amp;"/"&amp;K$348,$2:$2,0),FALSE),IFERROR(VLOOKUP($B$356,$4:$126,MATCH($R359&amp;"/"&amp;K$348,$2:$2,0),FALSE),IFERROR(VLOOKUP($B$356,$4:$126,MATCH($R358&amp;"/"&amp;K$348,$2:$2,0),FALSE),IFERROR(VLOOKUP($B$356,$4:$126,MATCH($R357&amp;"/"&amp;K$348,$2:$2,0),FALSE),""))))</f>
        <v/>
      </c>
      <c r="L360" s="24" t="str">
        <f>IFERROR(VLOOKUP($B$356,$4:$126,MATCH($R360&amp;"/"&amp;L$348,$2:$2,0),FALSE),IFERROR(VLOOKUP($B$356,$4:$126,MATCH($R359&amp;"/"&amp;L$348,$2:$2,0),FALSE),IFERROR(VLOOKUP($B$356,$4:$126,MATCH($R358&amp;"/"&amp;L$348,$2:$2,0),FALSE),IFERROR(VLOOKUP($B$356,$4:$126,MATCH($R357&amp;"/"&amp;L$348,$2:$2,0),FALSE),""))))</f>
        <v/>
      </c>
      <c r="M360" s="24" t="str">
        <f>IFERROR(VLOOKUP($B$356,$4:$126,MATCH($R360&amp;"/"&amp;M$348,$2:$2,0),FALSE),IFERROR(VLOOKUP($B$356,$4:$126,MATCH($R359&amp;"/"&amp;M$348,$2:$2,0),FALSE),IFERROR(VLOOKUP($B$356,$4:$126,MATCH($R358&amp;"/"&amp;M$348,$2:$2,0),FALSE),IFERROR(VLOOKUP($B$356,$4:$126,MATCH($R357&amp;"/"&amp;M$348,$2:$2,0),FALSE),""))))</f>
        <v/>
      </c>
      <c r="N360" s="24" t="str">
        <f>IFERROR(VLOOKUP($B$356,$4:$126,MATCH($R360&amp;"/"&amp;N$348,$2:$2,0),FALSE),IFERROR(VLOOKUP($B$356,$4:$126,MATCH($R359&amp;"/"&amp;N$348,$2:$2,0),FALSE),IFERROR(VLOOKUP($B$356,$4:$126,MATCH($R358&amp;"/"&amp;N$348,$2:$2,0),FALSE),IFERROR(VLOOKUP($B$356,$4:$126,MATCH($R357&amp;"/"&amp;N$348,$2:$2,0),FALSE),""))))</f>
        <v/>
      </c>
      <c r="O360" s="24" t="str">
        <f>IFERROR(VLOOKUP($B$356,$4:$126,MATCH($R360&amp;"/"&amp;O$348,$2:$2,0),FALSE),IFERROR(VLOOKUP($B$356,$4:$126,MATCH($R359&amp;"/"&amp;O$348,$2:$2,0),FALSE),IFERROR(VLOOKUP($B$356,$4:$126,MATCH($R358&amp;"/"&amp;O$348,$2:$2,0),FALSE),IFERROR(VLOOKUP($B$356,$4:$126,MATCH($R357&amp;"/"&amp;O$348,$2:$2,0),FALSE),""))))</f>
        <v/>
      </c>
      <c r="P360" s="24" t="str">
        <f>IFERROR(VLOOKUP($B$356,$4:$126,MATCH($R360&amp;"/"&amp;P$348,$2:$2,0),FALSE),IFERROR(VLOOKUP($B$356,$4:$126,MATCH($R359&amp;"/"&amp;P$348,$2:$2,0),FALSE),IFERROR(VLOOKUP($B$356,$4:$126,MATCH($R358&amp;"/"&amp;P$348,$2:$2,0),FALSE),IFERROR(VLOOKUP($B$356,$4:$126,MATCH($R357&amp;"/"&amp;P$348,$2:$2,0),FALSE),""))))</f>
        <v/>
      </c>
      <c r="Q360" s="21"/>
      <c r="R360" s="25" t="s">
        <v>2919</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t="e">
        <f t="shared" ref="B361:O361" si="12">+B360/B$402</f>
        <v>#VALUE!</v>
      </c>
      <c r="C361" s="26" t="e">
        <f t="shared" si="12"/>
        <v>#VALUE!</v>
      </c>
      <c r="D361" s="26" t="e">
        <f t="shared" si="12"/>
        <v>#VALUE!</v>
      </c>
      <c r="E361" s="26" t="e">
        <f t="shared" si="12"/>
        <v>#VALUE!</v>
      </c>
      <c r="F361" s="26" t="e">
        <f t="shared" si="12"/>
        <v>#VALUE!</v>
      </c>
      <c r="G361" s="26" t="e">
        <f t="shared" si="12"/>
        <v>#VALUE!</v>
      </c>
      <c r="H361" s="26" t="e">
        <f t="shared" si="12"/>
        <v>#VALUE!</v>
      </c>
      <c r="I361" s="26" t="e">
        <f t="shared" si="12"/>
        <v>#VALUE!</v>
      </c>
      <c r="J361" s="26" t="e">
        <f t="shared" si="12"/>
        <v>#VALUE!</v>
      </c>
      <c r="K361" s="26" t="e">
        <f t="shared" si="12"/>
        <v>#VALUE!</v>
      </c>
      <c r="L361" s="26" t="e">
        <f t="shared" si="12"/>
        <v>#VALUE!</v>
      </c>
      <c r="M361" s="26" t="e">
        <f t="shared" si="12"/>
        <v>#VALUE!</v>
      </c>
      <c r="N361" s="26" t="e">
        <f t="shared" si="12"/>
        <v>#VALUE!</v>
      </c>
      <c r="O361" s="26" t="e">
        <f t="shared" si="12"/>
        <v>#VALUE!</v>
      </c>
      <c r="P361" s="26" t="e">
        <f t="shared" ref="P361" si="13">+P360/P$402</f>
        <v>#VALUE!</v>
      </c>
      <c r="Q361" s="21"/>
      <c r="R361" s="27" t="s">
        <v>2920</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52" t="s">
        <v>2922</v>
      </c>
      <c r="C362" s="146"/>
      <c r="D362" s="146"/>
      <c r="E362" s="146"/>
      <c r="F362" s="146"/>
      <c r="G362" s="146"/>
      <c r="H362" s="146"/>
      <c r="I362" s="146"/>
      <c r="J362" s="146"/>
      <c r="K362" s="146"/>
      <c r="L362" s="146"/>
      <c r="M362" s="146"/>
      <c r="N362" s="150"/>
      <c r="O362" s="22"/>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t="str">
        <f>IFERROR(VLOOKUP($B$362,$4:$126,MATCH($R363&amp;"/"&amp;B$348,$2:$2,0),FALSE),"")</f>
        <v/>
      </c>
      <c r="C363" s="24" t="str">
        <f>IFERROR(VLOOKUP($B$362,$4:$126,MATCH($R363&amp;"/"&amp;C$348,$2:$2,0),FALSE),"")</f>
        <v/>
      </c>
      <c r="D363" s="24" t="str">
        <f>IFERROR(VLOOKUP($B$362,$4:$126,MATCH($R363&amp;"/"&amp;D$348,$2:$2,0),FALSE),"")</f>
        <v/>
      </c>
      <c r="E363" s="24" t="str">
        <f>IFERROR(VLOOKUP($B$362,$4:$126,MATCH($R363&amp;"/"&amp;E$348,$2:$2,0),FALSE),"")</f>
        <v/>
      </c>
      <c r="F363" s="24" t="str">
        <f>IFERROR(VLOOKUP($B$362,$4:$126,MATCH($R363&amp;"/"&amp;F$348,$2:$2,0),FALSE),"")</f>
        <v/>
      </c>
      <c r="G363" s="24" t="str">
        <f>IFERROR(VLOOKUP($B$362,$4:$126,MATCH($R363&amp;"/"&amp;G$348,$2:$2,0),FALSE),"")</f>
        <v/>
      </c>
      <c r="H363" s="24" t="str">
        <f>IFERROR(VLOOKUP($B$362,$4:$126,MATCH($R363&amp;"/"&amp;H$348,$2:$2,0),FALSE),"")</f>
        <v/>
      </c>
      <c r="I363" s="24" t="str">
        <f>IFERROR(VLOOKUP($B$362,$4:$126,MATCH($R363&amp;"/"&amp;I$348,$2:$2,0),FALSE),"")</f>
        <v/>
      </c>
      <c r="J363" s="24" t="str">
        <f>IFERROR(VLOOKUP($B$362,$4:$126,MATCH($R363&amp;"/"&amp;J$348,$2:$2,0),FALSE),"")</f>
        <v/>
      </c>
      <c r="K363" s="24" t="str">
        <f>IFERROR(VLOOKUP($B$362,$4:$126,MATCH($R363&amp;"/"&amp;K$348,$2:$2,0),FALSE),"")</f>
        <v/>
      </c>
      <c r="L363" s="24" t="str">
        <f>IFERROR(VLOOKUP($B$362,$4:$126,MATCH($R363&amp;"/"&amp;L$348,$2:$2,0),FALSE),"")</f>
        <v/>
      </c>
      <c r="M363" s="24" t="str">
        <f>IFERROR(VLOOKUP($B$362,$4:$126,MATCH($R363&amp;"/"&amp;M$348,$2:$2,0),FALSE),"")</f>
        <v/>
      </c>
      <c r="N363" s="24" t="str">
        <f>IFERROR(VLOOKUP($B$362,$4:$126,MATCH($R363&amp;"/"&amp;N$348,$2:$2,0),FALSE),"")</f>
        <v/>
      </c>
      <c r="O363" s="24" t="str">
        <f>IFERROR(VLOOKUP($B$362,$4:$126,MATCH($R363&amp;"/"&amp;O$348,$2:$2,0),FALSE),"")</f>
        <v/>
      </c>
      <c r="P363" s="24" t="str">
        <f>IFERROR(VLOOKUP($B$362,$4:$126,MATCH($R363&amp;"/"&amp;P$348,$2:$2,0),FALSE),"")</f>
        <v/>
      </c>
      <c r="Q363" s="21"/>
      <c r="R363" s="25" t="s">
        <v>2916</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t="str">
        <f>IFERROR(VLOOKUP($B$362,$4:$126,MATCH($R364&amp;"/"&amp;B$348,$2:$2,0),FALSE),"")</f>
        <v/>
      </c>
      <c r="C364" s="24" t="str">
        <f>IFERROR(VLOOKUP($B$362,$4:$126,MATCH($R364&amp;"/"&amp;C$348,$2:$2,0),FALSE),"")</f>
        <v/>
      </c>
      <c r="D364" s="24" t="str">
        <f>IFERROR(VLOOKUP($B$362,$4:$126,MATCH($R364&amp;"/"&amp;D$348,$2:$2,0),FALSE),"")</f>
        <v/>
      </c>
      <c r="E364" s="24" t="str">
        <f>IFERROR(VLOOKUP($B$362,$4:$126,MATCH($R364&amp;"/"&amp;E$348,$2:$2,0),FALSE),"")</f>
        <v/>
      </c>
      <c r="F364" s="24" t="str">
        <f>IFERROR(VLOOKUP($B$362,$4:$126,MATCH($R364&amp;"/"&amp;F$348,$2:$2,0),FALSE),"")</f>
        <v/>
      </c>
      <c r="G364" s="24" t="str">
        <f>IFERROR(VLOOKUP($B$362,$4:$126,MATCH($R364&amp;"/"&amp;G$348,$2:$2,0),FALSE),"")</f>
        <v/>
      </c>
      <c r="H364" s="24" t="str">
        <f>IFERROR(VLOOKUP($B$362,$4:$126,MATCH($R364&amp;"/"&amp;H$348,$2:$2,0),FALSE),"")</f>
        <v/>
      </c>
      <c r="I364" s="24" t="str">
        <f>IFERROR(VLOOKUP($B$362,$4:$126,MATCH($R364&amp;"/"&amp;I$348,$2:$2,0),FALSE),"")</f>
        <v/>
      </c>
      <c r="J364" s="24" t="str">
        <f>IFERROR(VLOOKUP($B$362,$4:$126,MATCH($R364&amp;"/"&amp;J$348,$2:$2,0),FALSE),"")</f>
        <v/>
      </c>
      <c r="K364" s="24" t="str">
        <f>IFERROR(VLOOKUP($B$362,$4:$126,MATCH($R364&amp;"/"&amp;K$348,$2:$2,0),FALSE),"")</f>
        <v/>
      </c>
      <c r="L364" s="24" t="str">
        <f>IFERROR(VLOOKUP($B$362,$4:$126,MATCH($R364&amp;"/"&amp;L$348,$2:$2,0),FALSE),"")</f>
        <v/>
      </c>
      <c r="M364" s="24" t="str">
        <f>IFERROR(VLOOKUP($B$362,$4:$126,MATCH($R364&amp;"/"&amp;M$348,$2:$2,0),FALSE),"")</f>
        <v/>
      </c>
      <c r="N364" s="24" t="str">
        <f>IFERROR(VLOOKUP($B$362,$4:$126,MATCH($R364&amp;"/"&amp;N$348,$2:$2,0),FALSE),"")</f>
        <v/>
      </c>
      <c r="O364" s="24" t="str">
        <f>IFERROR(VLOOKUP($B$362,$4:$126,MATCH($R364&amp;"/"&amp;O$348,$2:$2,0),FALSE),"")</f>
        <v/>
      </c>
      <c r="P364" s="24" t="str">
        <f>IFERROR(VLOOKUP($B$362,$4:$126,MATCH($R364&amp;"/"&amp;P$348,$2:$2,0),FALSE),"")</f>
        <v/>
      </c>
      <c r="Q364" s="21"/>
      <c r="R364" s="25" t="s">
        <v>2917</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t="str">
        <f>IFERROR(VLOOKUP($B$362,$4:$126,MATCH($R365&amp;"/"&amp;B$348,$2:$2,0),FALSE),"")</f>
        <v/>
      </c>
      <c r="C365" s="24" t="str">
        <f>IFERROR(VLOOKUP($B$362,$4:$126,MATCH($R365&amp;"/"&amp;C$348,$2:$2,0),FALSE),"")</f>
        <v/>
      </c>
      <c r="D365" s="24" t="str">
        <f>IFERROR(VLOOKUP($B$362,$4:$126,MATCH($R365&amp;"/"&amp;D$348,$2:$2,0),FALSE),"")</f>
        <v/>
      </c>
      <c r="E365" s="24" t="str">
        <f>IFERROR(VLOOKUP($B$362,$4:$126,MATCH($R365&amp;"/"&amp;E$348,$2:$2,0),FALSE),"")</f>
        <v/>
      </c>
      <c r="F365" s="24" t="str">
        <f>IFERROR(VLOOKUP($B$362,$4:$126,MATCH($R365&amp;"/"&amp;F$348,$2:$2,0),FALSE),"")</f>
        <v/>
      </c>
      <c r="G365" s="24" t="str">
        <f>IFERROR(VLOOKUP($B$362,$4:$126,MATCH($R365&amp;"/"&amp;G$348,$2:$2,0),FALSE),"")</f>
        <v/>
      </c>
      <c r="H365" s="24" t="str">
        <f>IFERROR(VLOOKUP($B$362,$4:$126,MATCH($R365&amp;"/"&amp;H$348,$2:$2,0),FALSE),"")</f>
        <v/>
      </c>
      <c r="I365" s="24" t="str">
        <f>IFERROR(VLOOKUP($B$362,$4:$126,MATCH($R365&amp;"/"&amp;I$348,$2:$2,0),FALSE),"")</f>
        <v/>
      </c>
      <c r="J365" s="24" t="str">
        <f>IFERROR(VLOOKUP($B$362,$4:$126,MATCH($R365&amp;"/"&amp;J$348,$2:$2,0),FALSE),"")</f>
        <v/>
      </c>
      <c r="K365" s="24" t="str">
        <f>IFERROR(VLOOKUP($B$362,$4:$126,MATCH($R365&amp;"/"&amp;K$348,$2:$2,0),FALSE),"")</f>
        <v/>
      </c>
      <c r="L365" s="24" t="str">
        <f>IFERROR(VLOOKUP($B$362,$4:$126,MATCH($R365&amp;"/"&amp;L$348,$2:$2,0),FALSE),"")</f>
        <v/>
      </c>
      <c r="M365" s="24" t="str">
        <f>IFERROR(VLOOKUP($B$362,$4:$126,MATCH($R365&amp;"/"&amp;M$348,$2:$2,0),FALSE),"")</f>
        <v/>
      </c>
      <c r="N365" s="24" t="str">
        <f>IFERROR(VLOOKUP($B$362,$4:$126,MATCH($R365&amp;"/"&amp;N$348,$2:$2,0),FALSE),"")</f>
        <v/>
      </c>
      <c r="O365" s="24" t="str">
        <f>IFERROR(VLOOKUP($B$362,$4:$126,MATCH($R365&amp;"/"&amp;O$348,$2:$2,0),FALSE),"")</f>
        <v/>
      </c>
      <c r="P365" s="24" t="str">
        <f>IFERROR(VLOOKUP($B$362,$4:$126,MATCH($R365&amp;"/"&amp;P$348,$2:$2,0),FALSE),"")</f>
        <v/>
      </c>
      <c r="Q365" s="21"/>
      <c r="R365" s="25" t="s">
        <v>2918</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t="str">
        <f>IFERROR(VLOOKUP($B$362,$4:$126,MATCH($R366&amp;"/"&amp;B$348,$2:$2,0),FALSE),"")</f>
        <v/>
      </c>
      <c r="C366" s="24" t="str">
        <f>IFERROR(VLOOKUP($B$362,$4:$126,MATCH($R366&amp;"/"&amp;C$348,$2:$2,0),FALSE),"")</f>
        <v/>
      </c>
      <c r="D366" s="24" t="str">
        <f>IFERROR(VLOOKUP($B$362,$4:$126,MATCH($R366&amp;"/"&amp;D$348,$2:$2,0),FALSE),"")</f>
        <v/>
      </c>
      <c r="E366" s="24" t="str">
        <f>IFERROR(VLOOKUP($B$362,$4:$126,MATCH($R366&amp;"/"&amp;E$348,$2:$2,0),FALSE),"")</f>
        <v/>
      </c>
      <c r="F366" s="24" t="str">
        <f>IFERROR(VLOOKUP($B$362,$4:$126,MATCH($R366&amp;"/"&amp;F$348,$2:$2,0),FALSE),"")</f>
        <v/>
      </c>
      <c r="G366" s="24" t="str">
        <f>IFERROR(VLOOKUP($B$362,$4:$126,MATCH($R366&amp;"/"&amp;G$348,$2:$2,0),FALSE),"")</f>
        <v/>
      </c>
      <c r="H366" s="24" t="str">
        <f>IFERROR(VLOOKUP($B$362,$4:$126,MATCH($R366&amp;"/"&amp;H$348,$2:$2,0),FALSE),"")</f>
        <v/>
      </c>
      <c r="I366" s="24" t="str">
        <f>IFERROR(VLOOKUP($B$362,$4:$126,MATCH($R366&amp;"/"&amp;I$348,$2:$2,0),FALSE),"")</f>
        <v/>
      </c>
      <c r="J366" s="24" t="str">
        <f>IFERROR(VLOOKUP($B$362,$4:$126,MATCH($R366&amp;"/"&amp;J$348,$2:$2,0),FALSE),"")</f>
        <v/>
      </c>
      <c r="K366" s="24" t="str">
        <f>IFERROR(VLOOKUP($B$362,$4:$126,MATCH($R366&amp;"/"&amp;K$348,$2:$2,0),FALSE),"")</f>
        <v/>
      </c>
      <c r="L366" s="24" t="str">
        <f>IFERROR(VLOOKUP($B$362,$4:$126,MATCH($R366&amp;"/"&amp;L$348,$2:$2,0),FALSE),"")</f>
        <v/>
      </c>
      <c r="M366" s="24" t="str">
        <f>IFERROR(VLOOKUP($B$362,$4:$126,MATCH($R366&amp;"/"&amp;M$348,$2:$2,0),FALSE),"")</f>
        <v/>
      </c>
      <c r="N366" s="24" t="str">
        <f>IFERROR(VLOOKUP($B$362,$4:$126,MATCH($R366&amp;"/"&amp;N$348,$2:$2,0),FALSE),IFERROR(VLOOKUP($B$362,$4:$126,MATCH($R365&amp;"/"&amp;N$348,$2:$2,0),FALSE),IFERROR(VLOOKUP($B$362,$4:$126,MATCH($R364&amp;"/"&amp;N$348,$2:$2,0),FALSE),IFERROR(VLOOKUP($B$362,$4:$126,MATCH($R363&amp;"/"&amp;N$348,$2:$2,0),FALSE),""))))</f>
        <v/>
      </c>
      <c r="O366" s="24" t="str">
        <f>IFERROR(VLOOKUP($B$362,$4:$126,MATCH($R366&amp;"/"&amp;O$348,$2:$2,0),FALSE),IFERROR(VLOOKUP($B$362,$4:$126,MATCH($R365&amp;"/"&amp;O$348,$2:$2,0),FALSE),IFERROR(VLOOKUP($B$362,$4:$126,MATCH($R364&amp;"/"&amp;O$348,$2:$2,0),FALSE),IFERROR(VLOOKUP($B$362,$4:$126,MATCH($R363&amp;"/"&amp;O$348,$2:$2,0),FALSE),""))))</f>
        <v/>
      </c>
      <c r="P366" s="24" t="str">
        <f>IFERROR(VLOOKUP($B$362,$4:$126,MATCH($R366&amp;"/"&amp;P$348,$2:$2,0),FALSE),IFERROR(VLOOKUP($B$362,$4:$126,MATCH($R365&amp;"/"&amp;P$348,$2:$2,0),FALSE),IFERROR(VLOOKUP($B$362,$4:$126,MATCH($R364&amp;"/"&amp;P$348,$2:$2,0),FALSE),IFERROR(VLOOKUP($B$362,$4:$126,MATCH($R363&amp;"/"&amp;P$348,$2:$2,0),FALSE),""))))</f>
        <v/>
      </c>
      <c r="Q366" s="21"/>
      <c r="R366" s="25" t="s">
        <v>2919</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t="e">
        <f t="shared" ref="B367:O367" si="14">+B366/B$402</f>
        <v>#VALUE!</v>
      </c>
      <c r="C367" s="26" t="e">
        <f t="shared" si="14"/>
        <v>#VALUE!</v>
      </c>
      <c r="D367" s="26" t="e">
        <f t="shared" si="14"/>
        <v>#VALUE!</v>
      </c>
      <c r="E367" s="26" t="e">
        <f t="shared" si="14"/>
        <v>#VALUE!</v>
      </c>
      <c r="F367" s="26" t="e">
        <f t="shared" si="14"/>
        <v>#VALUE!</v>
      </c>
      <c r="G367" s="26" t="e">
        <f t="shared" si="14"/>
        <v>#VALUE!</v>
      </c>
      <c r="H367" s="26" t="e">
        <f t="shared" si="14"/>
        <v>#VALUE!</v>
      </c>
      <c r="I367" s="26" t="e">
        <f t="shared" si="14"/>
        <v>#VALUE!</v>
      </c>
      <c r="J367" s="26" t="e">
        <f t="shared" si="14"/>
        <v>#VALUE!</v>
      </c>
      <c r="K367" s="26" t="e">
        <f t="shared" si="14"/>
        <v>#VALUE!</v>
      </c>
      <c r="L367" s="26" t="e">
        <f t="shared" si="14"/>
        <v>#VALUE!</v>
      </c>
      <c r="M367" s="26" t="e">
        <f t="shared" si="14"/>
        <v>#VALUE!</v>
      </c>
      <c r="N367" s="26" t="e">
        <f t="shared" si="14"/>
        <v>#VALUE!</v>
      </c>
      <c r="O367" s="26" t="e">
        <f t="shared" si="14"/>
        <v>#VALUE!</v>
      </c>
      <c r="P367" s="26" t="e">
        <f t="shared" ref="P367" si="15">+P366/P$402</f>
        <v>#VALUE!</v>
      </c>
      <c r="Q367" s="21"/>
      <c r="R367" s="27" t="s">
        <v>2920</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52" t="s">
        <v>2923</v>
      </c>
      <c r="C368" s="146"/>
      <c r="D368" s="146"/>
      <c r="E368" s="146"/>
      <c r="F368" s="146"/>
      <c r="G368" s="146"/>
      <c r="H368" s="146"/>
      <c r="I368" s="146"/>
      <c r="J368" s="146"/>
      <c r="K368" s="146"/>
      <c r="L368" s="146"/>
      <c r="M368" s="146"/>
      <c r="N368" s="150"/>
      <c r="O368" s="22"/>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t="str">
        <f>IFERROR(VLOOKUP($B$368,$4:$126,MATCH($R369&amp;"/"&amp;B$348,$2:$2,0),FALSE),"")</f>
        <v/>
      </c>
      <c r="C369" s="24" t="str">
        <f>IFERROR(VLOOKUP($B$368,$4:$126,MATCH($R369&amp;"/"&amp;C$348,$2:$2,0),FALSE),"")</f>
        <v/>
      </c>
      <c r="D369" s="24" t="str">
        <f>IFERROR(VLOOKUP($B$368,$4:$126,MATCH($R369&amp;"/"&amp;D$348,$2:$2,0),FALSE),"")</f>
        <v/>
      </c>
      <c r="E369" s="24" t="str">
        <f>IFERROR(VLOOKUP($B$368,$4:$126,MATCH($R369&amp;"/"&amp;E$348,$2:$2,0),FALSE),"")</f>
        <v/>
      </c>
      <c r="F369" s="24" t="str">
        <f>IFERROR(VLOOKUP($B$368,$4:$126,MATCH($R369&amp;"/"&amp;F$348,$2:$2,0),FALSE),"")</f>
        <v/>
      </c>
      <c r="G369" s="24" t="str">
        <f>IFERROR(VLOOKUP($B$368,$4:$126,MATCH($R369&amp;"/"&amp;G$348,$2:$2,0),FALSE),"")</f>
        <v/>
      </c>
      <c r="H369" s="24" t="str">
        <f>IFERROR(VLOOKUP($B$368,$4:$126,MATCH($R369&amp;"/"&amp;H$348,$2:$2,0),FALSE),"")</f>
        <v/>
      </c>
      <c r="I369" s="24" t="str">
        <f>IFERROR(VLOOKUP($B$368,$4:$126,MATCH($R369&amp;"/"&amp;I$348,$2:$2,0),FALSE),"")</f>
        <v/>
      </c>
      <c r="J369" s="24" t="str">
        <f>IFERROR(VLOOKUP($B$368,$4:$126,MATCH($R369&amp;"/"&amp;J$348,$2:$2,0),FALSE),"")</f>
        <v/>
      </c>
      <c r="K369" s="24" t="str">
        <f>IFERROR(VLOOKUP($B$368,$4:$126,MATCH($R369&amp;"/"&amp;K$348,$2:$2,0),FALSE),"")</f>
        <v/>
      </c>
      <c r="L369" s="24" t="str">
        <f>IFERROR(VLOOKUP($B$368,$4:$126,MATCH($R369&amp;"/"&amp;L$348,$2:$2,0),FALSE),"")</f>
        <v/>
      </c>
      <c r="M369" s="24" t="str">
        <f>IFERROR(VLOOKUP($B$368,$4:$126,MATCH($R369&amp;"/"&amp;M$348,$2:$2,0),FALSE),"")</f>
        <v/>
      </c>
      <c r="N369" s="24" t="str">
        <f>IFERROR(VLOOKUP($B$368,$4:$126,MATCH($R369&amp;"/"&amp;N$348,$2:$2,0),FALSE),"")</f>
        <v/>
      </c>
      <c r="O369" s="24" t="str">
        <f>IFERROR(VLOOKUP($B$368,$4:$126,MATCH($R369&amp;"/"&amp;O$348,$2:$2,0),FALSE),"")</f>
        <v/>
      </c>
      <c r="P369" s="24" t="str">
        <f>IFERROR(VLOOKUP($B$368,$4:$126,MATCH($R369&amp;"/"&amp;P$348,$2:$2,0),FALSE),"")</f>
        <v/>
      </c>
      <c r="Q369" s="21"/>
      <c r="R369" s="25" t="s">
        <v>2916</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t="str">
        <f>IFERROR(VLOOKUP($B$368,$4:$126,MATCH($R370&amp;"/"&amp;B$348,$2:$2,0),FALSE),"")</f>
        <v/>
      </c>
      <c r="C370" s="24" t="str">
        <f>IFERROR(VLOOKUP($B$368,$4:$126,MATCH($R370&amp;"/"&amp;C$348,$2:$2,0),FALSE),"")</f>
        <v/>
      </c>
      <c r="D370" s="24" t="str">
        <f>IFERROR(VLOOKUP($B$368,$4:$126,MATCH($R370&amp;"/"&amp;D$348,$2:$2,0),FALSE),"")</f>
        <v/>
      </c>
      <c r="E370" s="24" t="str">
        <f>IFERROR(VLOOKUP($B$368,$4:$126,MATCH($R370&amp;"/"&amp;E$348,$2:$2,0),FALSE),"")</f>
        <v/>
      </c>
      <c r="F370" s="24" t="str">
        <f>IFERROR(VLOOKUP($B$368,$4:$126,MATCH($R370&amp;"/"&amp;F$348,$2:$2,0),FALSE),"")</f>
        <v/>
      </c>
      <c r="G370" s="24" t="str">
        <f>IFERROR(VLOOKUP($B$368,$4:$126,MATCH($R370&amp;"/"&amp;G$348,$2:$2,0),FALSE),"")</f>
        <v/>
      </c>
      <c r="H370" s="24" t="str">
        <f>IFERROR(VLOOKUP($B$368,$4:$126,MATCH($R370&amp;"/"&amp;H$348,$2:$2,0),FALSE),"")</f>
        <v/>
      </c>
      <c r="I370" s="24" t="str">
        <f>IFERROR(VLOOKUP($B$368,$4:$126,MATCH($R370&amp;"/"&amp;I$348,$2:$2,0),FALSE),"")</f>
        <v/>
      </c>
      <c r="J370" s="24" t="str">
        <f>IFERROR(VLOOKUP($B$368,$4:$126,MATCH($R370&amp;"/"&amp;J$348,$2:$2,0),FALSE),"")</f>
        <v/>
      </c>
      <c r="K370" s="24" t="str">
        <f>IFERROR(VLOOKUP($B$368,$4:$126,MATCH($R370&amp;"/"&amp;K$348,$2:$2,0),FALSE),"")</f>
        <v/>
      </c>
      <c r="L370" s="24" t="str">
        <f>IFERROR(VLOOKUP($B$368,$4:$126,MATCH($R370&amp;"/"&amp;L$348,$2:$2,0),FALSE),"")</f>
        <v/>
      </c>
      <c r="M370" s="24" t="str">
        <f>IFERROR(VLOOKUP($B$368,$4:$126,MATCH($R370&amp;"/"&amp;M$348,$2:$2,0),FALSE),"")</f>
        <v/>
      </c>
      <c r="N370" s="24" t="str">
        <f>IFERROR(VLOOKUP($B$368,$4:$126,MATCH($R370&amp;"/"&amp;N$348,$2:$2,0),FALSE),"")</f>
        <v/>
      </c>
      <c r="O370" s="24" t="str">
        <f>IFERROR(VLOOKUP($B$368,$4:$126,MATCH($R370&amp;"/"&amp;O$348,$2:$2,0),FALSE),"")</f>
        <v/>
      </c>
      <c r="P370" s="24" t="str">
        <f>IFERROR(VLOOKUP($B$368,$4:$126,MATCH($R370&amp;"/"&amp;P$348,$2:$2,0),FALSE),"")</f>
        <v/>
      </c>
      <c r="Q370" s="21"/>
      <c r="R370" s="25" t="s">
        <v>2917</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t="str">
        <f>IFERROR(VLOOKUP($B$368,$4:$126,MATCH($R371&amp;"/"&amp;B$348,$2:$2,0),FALSE),"")</f>
        <v/>
      </c>
      <c r="C371" s="24" t="str">
        <f>IFERROR(VLOOKUP($B$368,$4:$126,MATCH($R371&amp;"/"&amp;C$348,$2:$2,0),FALSE),"")</f>
        <v/>
      </c>
      <c r="D371" s="24" t="str">
        <f>IFERROR(VLOOKUP($B$368,$4:$126,MATCH($R371&amp;"/"&amp;D$348,$2:$2,0),FALSE),"")</f>
        <v/>
      </c>
      <c r="E371" s="24" t="str">
        <f>IFERROR(VLOOKUP($B$368,$4:$126,MATCH($R371&amp;"/"&amp;E$348,$2:$2,0),FALSE),"")</f>
        <v/>
      </c>
      <c r="F371" s="24" t="str">
        <f>IFERROR(VLOOKUP($B$368,$4:$126,MATCH($R371&amp;"/"&amp;F$348,$2:$2,0),FALSE),"")</f>
        <v/>
      </c>
      <c r="G371" s="24" t="str">
        <f>IFERROR(VLOOKUP($B$368,$4:$126,MATCH($R371&amp;"/"&amp;G$348,$2:$2,0),FALSE),"")</f>
        <v/>
      </c>
      <c r="H371" s="24" t="str">
        <f>IFERROR(VLOOKUP($B$368,$4:$126,MATCH($R371&amp;"/"&amp;H$348,$2:$2,0),FALSE),"")</f>
        <v/>
      </c>
      <c r="I371" s="24" t="str">
        <f>IFERROR(VLOOKUP($B$368,$4:$126,MATCH($R371&amp;"/"&amp;I$348,$2:$2,0),FALSE),"")</f>
        <v/>
      </c>
      <c r="J371" s="24" t="str">
        <f>IFERROR(VLOOKUP($B$368,$4:$126,MATCH($R371&amp;"/"&amp;J$348,$2:$2,0),FALSE),"")</f>
        <v/>
      </c>
      <c r="K371" s="24" t="str">
        <f>IFERROR(VLOOKUP($B$368,$4:$126,MATCH($R371&amp;"/"&amp;K$348,$2:$2,0),FALSE),"")</f>
        <v/>
      </c>
      <c r="L371" s="24" t="str">
        <f>IFERROR(VLOOKUP($B$368,$4:$126,MATCH($R371&amp;"/"&amp;L$348,$2:$2,0),FALSE),"")</f>
        <v/>
      </c>
      <c r="M371" s="24" t="str">
        <f>IFERROR(VLOOKUP($B$368,$4:$126,MATCH($R371&amp;"/"&amp;M$348,$2:$2,0),FALSE),"")</f>
        <v/>
      </c>
      <c r="N371" s="24" t="str">
        <f>IFERROR(VLOOKUP($B$368,$4:$126,MATCH($R371&amp;"/"&amp;N$348,$2:$2,0),FALSE),"")</f>
        <v/>
      </c>
      <c r="O371" s="24" t="str">
        <f>IFERROR(VLOOKUP($B$368,$4:$126,MATCH($R371&amp;"/"&amp;O$348,$2:$2,0),FALSE),"")</f>
        <v/>
      </c>
      <c r="P371" s="24" t="str">
        <f>IFERROR(VLOOKUP($B$368,$4:$126,MATCH($R371&amp;"/"&amp;P$348,$2:$2,0),FALSE),"")</f>
        <v/>
      </c>
      <c r="Q371" s="21"/>
      <c r="R371" s="25" t="s">
        <v>2918</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t="str">
        <f>IFERROR(VLOOKUP($B$368,$4:$126,MATCH($R372&amp;"/"&amp;B$348,$2:$2,0),FALSE),"")</f>
        <v/>
      </c>
      <c r="C372" s="24" t="str">
        <f>IFERROR(VLOOKUP($B$368,$4:$126,MATCH($R372&amp;"/"&amp;C$348,$2:$2,0),FALSE),"")</f>
        <v/>
      </c>
      <c r="D372" s="24" t="str">
        <f>IFERROR(VLOOKUP($B$368,$4:$126,MATCH($R372&amp;"/"&amp;D$348,$2:$2,0),FALSE),"")</f>
        <v/>
      </c>
      <c r="E372" s="24" t="str">
        <f>IFERROR(VLOOKUP($B$368,$4:$126,MATCH($R372&amp;"/"&amp;E$348,$2:$2,0),FALSE),"")</f>
        <v/>
      </c>
      <c r="F372" s="24" t="str">
        <f>IFERROR(VLOOKUP($B$368,$4:$126,MATCH($R372&amp;"/"&amp;F$348,$2:$2,0),FALSE),"")</f>
        <v/>
      </c>
      <c r="G372" s="24" t="str">
        <f>IFERROR(VLOOKUP($B$368,$4:$126,MATCH($R372&amp;"/"&amp;G$348,$2:$2,0),FALSE),"")</f>
        <v/>
      </c>
      <c r="H372" s="24" t="str">
        <f>IFERROR(VLOOKUP($B$368,$4:$126,MATCH($R372&amp;"/"&amp;H$348,$2:$2,0),FALSE),"")</f>
        <v/>
      </c>
      <c r="I372" s="24" t="str">
        <f>IFERROR(VLOOKUP($B$368,$4:$126,MATCH($R372&amp;"/"&amp;I$348,$2:$2,0),FALSE),"")</f>
        <v/>
      </c>
      <c r="J372" s="24" t="str">
        <f>IFERROR(VLOOKUP($B$368,$4:$126,MATCH($R372&amp;"/"&amp;J$348,$2:$2,0),FALSE),"")</f>
        <v/>
      </c>
      <c r="K372" s="24" t="str">
        <f>IFERROR(VLOOKUP($B$368,$4:$126,MATCH($R372&amp;"/"&amp;K$348,$2:$2,0),FALSE),"")</f>
        <v/>
      </c>
      <c r="L372" s="24" t="str">
        <f>IFERROR(VLOOKUP($B$368,$4:$126,MATCH($R372&amp;"/"&amp;L$348,$2:$2,0),FALSE),"")</f>
        <v/>
      </c>
      <c r="M372" s="24" t="str">
        <f>IFERROR(VLOOKUP($B$368,$4:$126,MATCH($R372&amp;"/"&amp;M$348,$2:$2,0),FALSE),"")</f>
        <v/>
      </c>
      <c r="N372" s="24" t="str">
        <f>IFERROR(VLOOKUP($B$368,$4:$126,MATCH($R372&amp;"/"&amp;N$348,$2:$2,0),FALSE),IFERROR(VLOOKUP($B$368,$4:$126,MATCH($R371&amp;"/"&amp;N$348,$2:$2,0),FALSE),IFERROR(VLOOKUP($B$368,$4:$126,MATCH($R370&amp;"/"&amp;N$348,$2:$2,0),FALSE),IFERROR(VLOOKUP($B$368,$4:$126,MATCH($R369&amp;"/"&amp;N$348,$2:$2,0),FALSE),""))))</f>
        <v/>
      </c>
      <c r="O372" s="24" t="str">
        <f>IFERROR(VLOOKUP($B$368,$4:$126,MATCH($R372&amp;"/"&amp;O$348,$2:$2,0),FALSE),IFERROR(VLOOKUP($B$368,$4:$126,MATCH($R371&amp;"/"&amp;O$348,$2:$2,0),FALSE),IFERROR(VLOOKUP($B$368,$4:$126,MATCH($R370&amp;"/"&amp;O$348,$2:$2,0),FALSE),IFERROR(VLOOKUP($B$368,$4:$126,MATCH($R369&amp;"/"&amp;O$348,$2:$2,0),FALSE),""))))</f>
        <v/>
      </c>
      <c r="P372" s="24" t="str">
        <f>IFERROR(VLOOKUP($B$368,$4:$126,MATCH($R372&amp;"/"&amp;P$348,$2:$2,0),FALSE),IFERROR(VLOOKUP($B$368,$4:$126,MATCH($R371&amp;"/"&amp;P$348,$2:$2,0),FALSE),IFERROR(VLOOKUP($B$368,$4:$126,MATCH($R370&amp;"/"&amp;P$348,$2:$2,0),FALSE),IFERROR(VLOOKUP($B$368,$4:$126,MATCH($R369&amp;"/"&amp;P$348,$2:$2,0),FALSE),""))))</f>
        <v/>
      </c>
      <c r="Q372" s="21"/>
      <c r="R372" s="25" t="s">
        <v>2919</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t="e">
        <f t="shared" ref="B373:O373" si="16">+B372/B$402</f>
        <v>#VALUE!</v>
      </c>
      <c r="C373" s="26" t="e">
        <f t="shared" si="16"/>
        <v>#VALUE!</v>
      </c>
      <c r="D373" s="26" t="e">
        <f t="shared" si="16"/>
        <v>#VALUE!</v>
      </c>
      <c r="E373" s="26" t="e">
        <f t="shared" si="16"/>
        <v>#VALUE!</v>
      </c>
      <c r="F373" s="26" t="e">
        <f t="shared" si="16"/>
        <v>#VALUE!</v>
      </c>
      <c r="G373" s="26" t="e">
        <f t="shared" si="16"/>
        <v>#VALUE!</v>
      </c>
      <c r="H373" s="26" t="e">
        <f t="shared" si="16"/>
        <v>#VALUE!</v>
      </c>
      <c r="I373" s="26" t="e">
        <f t="shared" si="16"/>
        <v>#VALUE!</v>
      </c>
      <c r="J373" s="26" t="e">
        <f t="shared" si="16"/>
        <v>#VALUE!</v>
      </c>
      <c r="K373" s="26" t="e">
        <f t="shared" si="16"/>
        <v>#VALUE!</v>
      </c>
      <c r="L373" s="26" t="e">
        <f t="shared" si="16"/>
        <v>#VALUE!</v>
      </c>
      <c r="M373" s="26" t="e">
        <f t="shared" si="16"/>
        <v>#VALUE!</v>
      </c>
      <c r="N373" s="26" t="e">
        <f t="shared" si="16"/>
        <v>#VALUE!</v>
      </c>
      <c r="O373" s="26" t="e">
        <f t="shared" si="16"/>
        <v>#VALUE!</v>
      </c>
      <c r="P373" s="26" t="e">
        <f t="shared" ref="P373" si="17">+P372/P$402</f>
        <v>#VALUE!</v>
      </c>
      <c r="Q373" s="21"/>
      <c r="R373" s="27" t="s">
        <v>2920</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51" t="s">
        <v>2924</v>
      </c>
      <c r="C374" s="146"/>
      <c r="D374" s="146"/>
      <c r="E374" s="146"/>
      <c r="F374" s="146"/>
      <c r="G374" s="146"/>
      <c r="H374" s="146"/>
      <c r="I374" s="146"/>
      <c r="J374" s="146"/>
      <c r="K374" s="146"/>
      <c r="L374" s="146"/>
      <c r="M374" s="146"/>
      <c r="N374" s="150"/>
      <c r="O374" s="22"/>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t="str">
        <f>IFERROR(VLOOKUP($B$374,$4:$126,MATCH($R375&amp;"/"&amp;B$348,$2:$2,0),FALSE),"")</f>
        <v/>
      </c>
      <c r="C375" s="24" t="str">
        <f>IFERROR(VLOOKUP($B$374,$4:$126,MATCH($R375&amp;"/"&amp;C$348,$2:$2,0),FALSE),"")</f>
        <v/>
      </c>
      <c r="D375" s="24" t="str">
        <f>IFERROR(VLOOKUP($B$374,$4:$126,MATCH($R375&amp;"/"&amp;D$348,$2:$2,0),FALSE),"")</f>
        <v/>
      </c>
      <c r="E375" s="24" t="str">
        <f>IFERROR(VLOOKUP($B$374,$4:$126,MATCH($R375&amp;"/"&amp;E$348,$2:$2,0),FALSE),"")</f>
        <v/>
      </c>
      <c r="F375" s="24" t="str">
        <f>IFERROR(VLOOKUP($B$374,$4:$126,MATCH($R375&amp;"/"&amp;F$348,$2:$2,0),FALSE),"")</f>
        <v/>
      </c>
      <c r="G375" s="24" t="str">
        <f>IFERROR(VLOOKUP($B$374,$4:$126,MATCH($R375&amp;"/"&amp;G$348,$2:$2,0),FALSE),"")</f>
        <v/>
      </c>
      <c r="H375" s="24" t="str">
        <f>IFERROR(VLOOKUP($B$374,$4:$126,MATCH($R375&amp;"/"&amp;H$348,$2:$2,0),FALSE),"")</f>
        <v/>
      </c>
      <c r="I375" s="24" t="str">
        <f>IFERROR(VLOOKUP($B$374,$4:$126,MATCH($R375&amp;"/"&amp;I$348,$2:$2,0),FALSE),"")</f>
        <v/>
      </c>
      <c r="J375" s="24" t="str">
        <f>IFERROR(VLOOKUP($B$374,$4:$126,MATCH($R375&amp;"/"&amp;J$348,$2:$2,0),FALSE),"")</f>
        <v/>
      </c>
      <c r="K375" s="24" t="str">
        <f>IFERROR(VLOOKUP($B$374,$4:$126,MATCH($R375&amp;"/"&amp;K$348,$2:$2,0),FALSE),"")</f>
        <v/>
      </c>
      <c r="L375" s="24" t="str">
        <f>IFERROR(VLOOKUP($B$374,$4:$126,MATCH($R375&amp;"/"&amp;L$348,$2:$2,0),FALSE),"")</f>
        <v/>
      </c>
      <c r="M375" s="24" t="str">
        <f>IFERROR(VLOOKUP($B$374,$4:$126,MATCH($R375&amp;"/"&amp;M$348,$2:$2,0),FALSE),"")</f>
        <v/>
      </c>
      <c r="N375" s="24" t="str">
        <f>IFERROR(VLOOKUP($B$374,$4:$126,MATCH($R375&amp;"/"&amp;N$348,$2:$2,0),FALSE),"")</f>
        <v/>
      </c>
      <c r="O375" s="24" t="str">
        <f>IFERROR(VLOOKUP($B$374,$4:$126,MATCH($R375&amp;"/"&amp;O$348,$2:$2,0),FALSE),"")</f>
        <v/>
      </c>
      <c r="P375" s="24" t="str">
        <f>IFERROR(VLOOKUP($B$374,$4:$126,MATCH($R375&amp;"/"&amp;P$348,$2:$2,0),FALSE),"")</f>
        <v/>
      </c>
      <c r="Q375" s="21"/>
      <c r="R375" s="25" t="s">
        <v>2916</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t="str">
        <f>IFERROR(VLOOKUP($B$374,$4:$126,MATCH($R376&amp;"/"&amp;B$348,$2:$2,0),FALSE),"")</f>
        <v/>
      </c>
      <c r="C376" s="24" t="str">
        <f>IFERROR(VLOOKUP($B$374,$4:$126,MATCH($R376&amp;"/"&amp;C$348,$2:$2,0),FALSE),"")</f>
        <v/>
      </c>
      <c r="D376" s="24" t="str">
        <f>IFERROR(VLOOKUP($B$374,$4:$126,MATCH($R376&amp;"/"&amp;D$348,$2:$2,0),FALSE),"")</f>
        <v/>
      </c>
      <c r="E376" s="24" t="str">
        <f>IFERROR(VLOOKUP($B$374,$4:$126,MATCH($R376&amp;"/"&amp;E$348,$2:$2,0),FALSE),"")</f>
        <v/>
      </c>
      <c r="F376" s="24" t="str">
        <f>IFERROR(VLOOKUP($B$374,$4:$126,MATCH($R376&amp;"/"&amp;F$348,$2:$2,0),FALSE),"")</f>
        <v/>
      </c>
      <c r="G376" s="24" t="str">
        <f>IFERROR(VLOOKUP($B$374,$4:$126,MATCH($R376&amp;"/"&amp;G$348,$2:$2,0),FALSE),"")</f>
        <v/>
      </c>
      <c r="H376" s="24" t="str">
        <f>IFERROR(VLOOKUP($B$374,$4:$126,MATCH($R376&amp;"/"&amp;H$348,$2:$2,0),FALSE),"")</f>
        <v/>
      </c>
      <c r="I376" s="24" t="str">
        <f>IFERROR(VLOOKUP($B$374,$4:$126,MATCH($R376&amp;"/"&amp;I$348,$2:$2,0),FALSE),"")</f>
        <v/>
      </c>
      <c r="J376" s="24" t="str">
        <f>IFERROR(VLOOKUP($B$374,$4:$126,MATCH($R376&amp;"/"&amp;J$348,$2:$2,0),FALSE),"")</f>
        <v/>
      </c>
      <c r="K376" s="24" t="str">
        <f>IFERROR(VLOOKUP($B$374,$4:$126,MATCH($R376&amp;"/"&amp;K$348,$2:$2,0),FALSE),"")</f>
        <v/>
      </c>
      <c r="L376" s="24" t="str">
        <f>IFERROR(VLOOKUP($B$374,$4:$126,MATCH($R376&amp;"/"&amp;L$348,$2:$2,0),FALSE),"")</f>
        <v/>
      </c>
      <c r="M376" s="24" t="str">
        <f>IFERROR(VLOOKUP($B$374,$4:$126,MATCH($R376&amp;"/"&amp;M$348,$2:$2,0),FALSE),"")</f>
        <v/>
      </c>
      <c r="N376" s="24" t="str">
        <f>IFERROR(VLOOKUP($B$374,$4:$126,MATCH($R376&amp;"/"&amp;N$348,$2:$2,0),FALSE),"")</f>
        <v/>
      </c>
      <c r="O376" s="24" t="str">
        <f>IFERROR(VLOOKUP($B$374,$4:$126,MATCH($R376&amp;"/"&amp;O$348,$2:$2,0),FALSE),"")</f>
        <v/>
      </c>
      <c r="P376" s="24" t="str">
        <f>IFERROR(VLOOKUP($B$374,$4:$126,MATCH($R376&amp;"/"&amp;P$348,$2:$2,0),FALSE),"")</f>
        <v/>
      </c>
      <c r="Q376" s="21"/>
      <c r="R376" s="25" t="s">
        <v>2917</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t="str">
        <f>IFERROR(VLOOKUP($B$374,$4:$126,MATCH($R377&amp;"/"&amp;B$348,$2:$2,0),FALSE),"")</f>
        <v/>
      </c>
      <c r="C377" s="24" t="str">
        <f>IFERROR(VLOOKUP($B$374,$4:$126,MATCH($R377&amp;"/"&amp;C$348,$2:$2,0),FALSE),"")</f>
        <v/>
      </c>
      <c r="D377" s="24" t="str">
        <f>IFERROR(VLOOKUP($B$374,$4:$126,MATCH($R377&amp;"/"&amp;D$348,$2:$2,0),FALSE),"")</f>
        <v/>
      </c>
      <c r="E377" s="24" t="str">
        <f>IFERROR(VLOOKUP($B$374,$4:$126,MATCH($R377&amp;"/"&amp;E$348,$2:$2,0),FALSE),"")</f>
        <v/>
      </c>
      <c r="F377" s="24" t="str">
        <f>IFERROR(VLOOKUP($B$374,$4:$126,MATCH($R377&amp;"/"&amp;F$348,$2:$2,0),FALSE),"")</f>
        <v/>
      </c>
      <c r="G377" s="24" t="str">
        <f>IFERROR(VLOOKUP($B$374,$4:$126,MATCH($R377&amp;"/"&amp;G$348,$2:$2,0),FALSE),"")</f>
        <v/>
      </c>
      <c r="H377" s="24" t="str">
        <f>IFERROR(VLOOKUP($B$374,$4:$126,MATCH($R377&amp;"/"&amp;H$348,$2:$2,0),FALSE),"")</f>
        <v/>
      </c>
      <c r="I377" s="24" t="str">
        <f>IFERROR(VLOOKUP($B$374,$4:$126,MATCH($R377&amp;"/"&amp;I$348,$2:$2,0),FALSE),"")</f>
        <v/>
      </c>
      <c r="J377" s="24" t="str">
        <f>IFERROR(VLOOKUP($B$374,$4:$126,MATCH($R377&amp;"/"&amp;J$348,$2:$2,0),FALSE),"")</f>
        <v/>
      </c>
      <c r="K377" s="24" t="str">
        <f>IFERROR(VLOOKUP($B$374,$4:$126,MATCH($R377&amp;"/"&amp;K$348,$2:$2,0),FALSE),"")</f>
        <v/>
      </c>
      <c r="L377" s="24" t="str">
        <f>IFERROR(VLOOKUP($B$374,$4:$126,MATCH($R377&amp;"/"&amp;L$348,$2:$2,0),FALSE),"")</f>
        <v/>
      </c>
      <c r="M377" s="24" t="str">
        <f>IFERROR(VLOOKUP($B$374,$4:$126,MATCH($R377&amp;"/"&amp;M$348,$2:$2,0),FALSE),"")</f>
        <v/>
      </c>
      <c r="N377" s="24" t="str">
        <f>IFERROR(VLOOKUP($B$374,$4:$126,MATCH($R377&amp;"/"&amp;N$348,$2:$2,0),FALSE),"")</f>
        <v/>
      </c>
      <c r="O377" s="24" t="str">
        <f>IFERROR(VLOOKUP($B$374,$4:$126,MATCH($R377&amp;"/"&amp;O$348,$2:$2,0),FALSE),"")</f>
        <v/>
      </c>
      <c r="P377" s="24" t="str">
        <f>IFERROR(VLOOKUP($B$374,$4:$126,MATCH($R377&amp;"/"&amp;P$348,$2:$2,0),FALSE),"")</f>
        <v/>
      </c>
      <c r="Q377" s="21"/>
      <c r="R377" s="25" t="s">
        <v>2918</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t="str">
        <f>IFERROR(VLOOKUP($B$374,$4:$126,MATCH($R378&amp;"/"&amp;B$348,$2:$2,0),FALSE),"")</f>
        <v/>
      </c>
      <c r="C378" s="24" t="str">
        <f>IFERROR(VLOOKUP($B$374,$4:$126,MATCH($R378&amp;"/"&amp;C$348,$2:$2,0),FALSE),"")</f>
        <v/>
      </c>
      <c r="D378" s="24" t="str">
        <f>IFERROR(VLOOKUP($B$374,$4:$126,MATCH($R378&amp;"/"&amp;D$348,$2:$2,0),FALSE),"")</f>
        <v/>
      </c>
      <c r="E378" s="24" t="str">
        <f>IFERROR(VLOOKUP($B$374,$4:$126,MATCH($R378&amp;"/"&amp;E$348,$2:$2,0),FALSE),"")</f>
        <v/>
      </c>
      <c r="F378" s="24" t="str">
        <f>IFERROR(VLOOKUP($B$374,$4:$126,MATCH($R378&amp;"/"&amp;F$348,$2:$2,0),FALSE),"")</f>
        <v/>
      </c>
      <c r="G378" s="24" t="str">
        <f>IFERROR(VLOOKUP($B$374,$4:$126,MATCH($R378&amp;"/"&amp;G$348,$2:$2,0),FALSE),"")</f>
        <v/>
      </c>
      <c r="H378" s="24" t="str">
        <f>IFERROR(VLOOKUP($B$374,$4:$126,MATCH($R378&amp;"/"&amp;H$348,$2:$2,0),FALSE),"")</f>
        <v/>
      </c>
      <c r="I378" s="24" t="str">
        <f>IFERROR(VLOOKUP($B$374,$4:$126,MATCH($R378&amp;"/"&amp;I$348,$2:$2,0),FALSE),"")</f>
        <v/>
      </c>
      <c r="J378" s="24" t="str">
        <f>IFERROR(VLOOKUP($B$374,$4:$126,MATCH($R378&amp;"/"&amp;J$348,$2:$2,0),FALSE),"")</f>
        <v/>
      </c>
      <c r="K378" s="24" t="str">
        <f>IFERROR(VLOOKUP($B$374,$4:$126,MATCH($R378&amp;"/"&amp;K$348,$2:$2,0),FALSE),"")</f>
        <v/>
      </c>
      <c r="L378" s="24" t="str">
        <f>IFERROR(VLOOKUP($B$374,$4:$126,MATCH($R378&amp;"/"&amp;L$348,$2:$2,0),FALSE),"")</f>
        <v/>
      </c>
      <c r="M378" s="24" t="str">
        <f>IFERROR(VLOOKUP($B$374,$4:$126,MATCH($R378&amp;"/"&amp;M$348,$2:$2,0),FALSE),"")</f>
        <v/>
      </c>
      <c r="N378" s="24" t="str">
        <f>IFERROR(VLOOKUP($B$374,$4:$126,MATCH($R378&amp;"/"&amp;N$348,$2:$2,0),FALSE),IFERROR(VLOOKUP($B$374,$4:$126,MATCH($R377&amp;"/"&amp;N$348,$2:$2,0),FALSE),IFERROR(VLOOKUP($B$374,$4:$126,MATCH($R376&amp;"/"&amp;N$348,$2:$2,0),FALSE),IFERROR(VLOOKUP($B$374,$4:$126,MATCH($R375&amp;"/"&amp;N$348,$2:$2,0),FALSE),""))))</f>
        <v/>
      </c>
      <c r="O378" s="24" t="str">
        <f>IFERROR(VLOOKUP($B$374,$4:$126,MATCH($R378&amp;"/"&amp;O$348,$2:$2,0),FALSE),IFERROR(VLOOKUP($B$374,$4:$126,MATCH($R377&amp;"/"&amp;O$348,$2:$2,0),FALSE),IFERROR(VLOOKUP($B$374,$4:$126,MATCH($R376&amp;"/"&amp;O$348,$2:$2,0),FALSE),IFERROR(VLOOKUP($B$374,$4:$126,MATCH($R375&amp;"/"&amp;O$348,$2:$2,0),FALSE),""))))</f>
        <v/>
      </c>
      <c r="P378" s="24" t="str">
        <f>IFERROR(VLOOKUP($B$374,$4:$126,MATCH($R378&amp;"/"&amp;P$348,$2:$2,0),FALSE),IFERROR(VLOOKUP($B$374,$4:$126,MATCH($R377&amp;"/"&amp;P$348,$2:$2,0),FALSE),IFERROR(VLOOKUP($B$374,$4:$126,MATCH($R376&amp;"/"&amp;P$348,$2:$2,0),FALSE),IFERROR(VLOOKUP($B$374,$4:$126,MATCH($R375&amp;"/"&amp;P$348,$2:$2,0),FALSE),""))))</f>
        <v/>
      </c>
      <c r="Q378" s="21"/>
      <c r="R378" s="25" t="s">
        <v>2919</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t="e">
        <f t="shared" ref="B379:O379" si="18">+B378/B$402</f>
        <v>#VALUE!</v>
      </c>
      <c r="C379" s="26" t="e">
        <f t="shared" si="18"/>
        <v>#VALUE!</v>
      </c>
      <c r="D379" s="26" t="e">
        <f t="shared" si="18"/>
        <v>#VALUE!</v>
      </c>
      <c r="E379" s="26" t="e">
        <f t="shared" si="18"/>
        <v>#VALUE!</v>
      </c>
      <c r="F379" s="26" t="e">
        <f t="shared" si="18"/>
        <v>#VALUE!</v>
      </c>
      <c r="G379" s="26" t="e">
        <f t="shared" si="18"/>
        <v>#VALUE!</v>
      </c>
      <c r="H379" s="26" t="e">
        <f t="shared" si="18"/>
        <v>#VALUE!</v>
      </c>
      <c r="I379" s="26" t="e">
        <f t="shared" si="18"/>
        <v>#VALUE!</v>
      </c>
      <c r="J379" s="26" t="e">
        <f t="shared" si="18"/>
        <v>#VALUE!</v>
      </c>
      <c r="K379" s="26" t="e">
        <f t="shared" si="18"/>
        <v>#VALUE!</v>
      </c>
      <c r="L379" s="26" t="e">
        <f t="shared" si="18"/>
        <v>#VALUE!</v>
      </c>
      <c r="M379" s="26" t="e">
        <f t="shared" si="18"/>
        <v>#VALUE!</v>
      </c>
      <c r="N379" s="26" t="e">
        <f t="shared" si="18"/>
        <v>#VALUE!</v>
      </c>
      <c r="O379" s="26" t="e">
        <f t="shared" si="18"/>
        <v>#VALUE!</v>
      </c>
      <c r="P379" s="26" t="e">
        <f t="shared" ref="P379" si="19">+P378/P$402</f>
        <v>#VALUE!</v>
      </c>
      <c r="Q379" s="21"/>
      <c r="R379" s="27" t="s">
        <v>2920</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52" t="s">
        <v>2925</v>
      </c>
      <c r="C380" s="146"/>
      <c r="D380" s="146"/>
      <c r="E380" s="146"/>
      <c r="F380" s="146"/>
      <c r="G380" s="146"/>
      <c r="H380" s="146"/>
      <c r="I380" s="146"/>
      <c r="J380" s="146"/>
      <c r="K380" s="146"/>
      <c r="L380" s="146"/>
      <c r="M380" s="146"/>
      <c r="N380" s="150"/>
      <c r="O380" s="22"/>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t="str">
        <f>IFERROR(VLOOKUP($B$380,$4:$126,MATCH($R381&amp;"/"&amp;B$348,$2:$2,0),FALSE),"")</f>
        <v/>
      </c>
      <c r="C381" s="24" t="str">
        <f>IFERROR(VLOOKUP($B$380,$4:$126,MATCH($R381&amp;"/"&amp;C$348,$2:$2,0),FALSE),"")</f>
        <v/>
      </c>
      <c r="D381" s="24" t="str">
        <f>IFERROR(VLOOKUP($B$380,$4:$126,MATCH($R381&amp;"/"&amp;D$348,$2:$2,0),FALSE),"")</f>
        <v/>
      </c>
      <c r="E381" s="24" t="str">
        <f>IFERROR(VLOOKUP($B$380,$4:$126,MATCH($R381&amp;"/"&amp;E$348,$2:$2,0),FALSE),"")</f>
        <v/>
      </c>
      <c r="F381" s="24" t="str">
        <f>IFERROR(VLOOKUP($B$380,$4:$126,MATCH($R381&amp;"/"&amp;F$348,$2:$2,0),FALSE),"")</f>
        <v/>
      </c>
      <c r="G381" s="24" t="str">
        <f>IFERROR(VLOOKUP($B$380,$4:$126,MATCH($R381&amp;"/"&amp;G$348,$2:$2,0),FALSE),"")</f>
        <v/>
      </c>
      <c r="H381" s="24" t="str">
        <f>IFERROR(VLOOKUP($B$380,$4:$126,MATCH($R381&amp;"/"&amp;H$348,$2:$2,0),FALSE),"")</f>
        <v/>
      </c>
      <c r="I381" s="24" t="str">
        <f>IFERROR(VLOOKUP($B$380,$4:$126,MATCH($R381&amp;"/"&amp;I$348,$2:$2,0),FALSE),"")</f>
        <v/>
      </c>
      <c r="J381" s="24" t="str">
        <f>IFERROR(VLOOKUP($B$380,$4:$126,MATCH($R381&amp;"/"&amp;J$348,$2:$2,0),FALSE),"")</f>
        <v/>
      </c>
      <c r="K381" s="24" t="str">
        <f>IFERROR(VLOOKUP($B$380,$4:$126,MATCH($R381&amp;"/"&amp;K$348,$2:$2,0),FALSE),"")</f>
        <v/>
      </c>
      <c r="L381" s="24" t="str">
        <f>IFERROR(VLOOKUP($B$380,$4:$126,MATCH($R381&amp;"/"&amp;L$348,$2:$2,0),FALSE),"")</f>
        <v/>
      </c>
      <c r="M381" s="24" t="str">
        <f>IFERROR(VLOOKUP($B$380,$4:$126,MATCH($R381&amp;"/"&amp;M$348,$2:$2,0),FALSE),"")</f>
        <v/>
      </c>
      <c r="N381" s="24" t="str">
        <f>IFERROR(VLOOKUP($B$380,$4:$126,MATCH($R381&amp;"/"&amp;N$348,$2:$2,0),FALSE),"")</f>
        <v/>
      </c>
      <c r="O381" s="24" t="str">
        <f>IFERROR(VLOOKUP($B$380,$4:$126,MATCH($R381&amp;"/"&amp;O$348,$2:$2,0),FALSE),"")</f>
        <v/>
      </c>
      <c r="P381" s="24" t="str">
        <f>IFERROR(VLOOKUP($B$380,$4:$126,MATCH($R381&amp;"/"&amp;P$348,$2:$2,0),FALSE),"")</f>
        <v/>
      </c>
      <c r="Q381" s="21"/>
      <c r="R381" s="25" t="s">
        <v>2916</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t="str">
        <f>IFERROR(VLOOKUP($B$380,$4:$126,MATCH($R382&amp;"/"&amp;B$348,$2:$2,0),FALSE),"")</f>
        <v/>
      </c>
      <c r="C382" s="24" t="str">
        <f>IFERROR(VLOOKUP($B$380,$4:$126,MATCH($R382&amp;"/"&amp;C$348,$2:$2,0),FALSE),"")</f>
        <v/>
      </c>
      <c r="D382" s="24" t="str">
        <f>IFERROR(VLOOKUP($B$380,$4:$126,MATCH($R382&amp;"/"&amp;D$348,$2:$2,0),FALSE),"")</f>
        <v/>
      </c>
      <c r="E382" s="24" t="str">
        <f>IFERROR(VLOOKUP($B$380,$4:$126,MATCH($R382&amp;"/"&amp;E$348,$2:$2,0),FALSE),"")</f>
        <v/>
      </c>
      <c r="F382" s="24" t="str">
        <f>IFERROR(VLOOKUP($B$380,$4:$126,MATCH($R382&amp;"/"&amp;F$348,$2:$2,0),FALSE),"")</f>
        <v/>
      </c>
      <c r="G382" s="24" t="str">
        <f>IFERROR(VLOOKUP($B$380,$4:$126,MATCH($R382&amp;"/"&amp;G$348,$2:$2,0),FALSE),"")</f>
        <v/>
      </c>
      <c r="H382" s="24" t="str">
        <f>IFERROR(VLOOKUP($B$380,$4:$126,MATCH($R382&amp;"/"&amp;H$348,$2:$2,0),FALSE),"")</f>
        <v/>
      </c>
      <c r="I382" s="24" t="str">
        <f>IFERROR(VLOOKUP($B$380,$4:$126,MATCH($R382&amp;"/"&amp;I$348,$2:$2,0),FALSE),"")</f>
        <v/>
      </c>
      <c r="J382" s="24" t="str">
        <f>IFERROR(VLOOKUP($B$380,$4:$126,MATCH($R382&amp;"/"&amp;J$348,$2:$2,0),FALSE),"")</f>
        <v/>
      </c>
      <c r="K382" s="24" t="str">
        <f>IFERROR(VLOOKUP($B$380,$4:$126,MATCH($R382&amp;"/"&amp;K$348,$2:$2,0),FALSE),"")</f>
        <v/>
      </c>
      <c r="L382" s="24" t="str">
        <f>IFERROR(VLOOKUP($B$380,$4:$126,MATCH($R382&amp;"/"&amp;L$348,$2:$2,0),FALSE),"")</f>
        <v/>
      </c>
      <c r="M382" s="24" t="str">
        <f>IFERROR(VLOOKUP($B$380,$4:$126,MATCH($R382&amp;"/"&amp;M$348,$2:$2,0),FALSE),"")</f>
        <v/>
      </c>
      <c r="N382" s="24" t="str">
        <f>IFERROR(VLOOKUP($B$380,$4:$126,MATCH($R382&amp;"/"&amp;N$348,$2:$2,0),FALSE),"")</f>
        <v/>
      </c>
      <c r="O382" s="24" t="str">
        <f>IFERROR(VLOOKUP($B$380,$4:$126,MATCH($R382&amp;"/"&amp;O$348,$2:$2,0),FALSE),"")</f>
        <v/>
      </c>
      <c r="P382" s="24" t="str">
        <f>IFERROR(VLOOKUP($B$380,$4:$126,MATCH($R382&amp;"/"&amp;P$348,$2:$2,0),FALSE),"")</f>
        <v/>
      </c>
      <c r="Q382" s="21"/>
      <c r="R382" s="25" t="s">
        <v>2917</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t="str">
        <f>IFERROR(VLOOKUP($B$380,$4:$126,MATCH($R383&amp;"/"&amp;B$348,$2:$2,0),FALSE),"")</f>
        <v/>
      </c>
      <c r="C383" s="24" t="str">
        <f>IFERROR(VLOOKUP($B$380,$4:$126,MATCH($R383&amp;"/"&amp;C$348,$2:$2,0),FALSE),"")</f>
        <v/>
      </c>
      <c r="D383" s="24" t="str">
        <f>IFERROR(VLOOKUP($B$380,$4:$126,MATCH($R383&amp;"/"&amp;D$348,$2:$2,0),FALSE),"")</f>
        <v/>
      </c>
      <c r="E383" s="24" t="str">
        <f>IFERROR(VLOOKUP($B$380,$4:$126,MATCH($R383&amp;"/"&amp;E$348,$2:$2,0),FALSE),"")</f>
        <v/>
      </c>
      <c r="F383" s="24" t="str">
        <f>IFERROR(VLOOKUP($B$380,$4:$126,MATCH($R383&amp;"/"&amp;F$348,$2:$2,0),FALSE),"")</f>
        <v/>
      </c>
      <c r="G383" s="24" t="str">
        <f>IFERROR(VLOOKUP($B$380,$4:$126,MATCH($R383&amp;"/"&amp;G$348,$2:$2,0),FALSE),"")</f>
        <v/>
      </c>
      <c r="H383" s="24" t="str">
        <f>IFERROR(VLOOKUP($B$380,$4:$126,MATCH($R383&amp;"/"&amp;H$348,$2:$2,0),FALSE),"")</f>
        <v/>
      </c>
      <c r="I383" s="24" t="str">
        <f>IFERROR(VLOOKUP($B$380,$4:$126,MATCH($R383&amp;"/"&amp;I$348,$2:$2,0),FALSE),"")</f>
        <v/>
      </c>
      <c r="J383" s="24" t="str">
        <f>IFERROR(VLOOKUP($B$380,$4:$126,MATCH($R383&amp;"/"&amp;J$348,$2:$2,0),FALSE),"")</f>
        <v/>
      </c>
      <c r="K383" s="24" t="str">
        <f>IFERROR(VLOOKUP($B$380,$4:$126,MATCH($R383&amp;"/"&amp;K$348,$2:$2,0),FALSE),"")</f>
        <v/>
      </c>
      <c r="L383" s="24" t="str">
        <f>IFERROR(VLOOKUP($B$380,$4:$126,MATCH($R383&amp;"/"&amp;L$348,$2:$2,0),FALSE),"")</f>
        <v/>
      </c>
      <c r="M383" s="24" t="str">
        <f>IFERROR(VLOOKUP($B$380,$4:$126,MATCH($R383&amp;"/"&amp;M$348,$2:$2,0),FALSE),"")</f>
        <v/>
      </c>
      <c r="N383" s="24" t="str">
        <f>IFERROR(VLOOKUP($B$380,$4:$126,MATCH($R383&amp;"/"&amp;N$348,$2:$2,0),FALSE),"")</f>
        <v/>
      </c>
      <c r="O383" s="24" t="str">
        <f>IFERROR(VLOOKUP($B$380,$4:$126,MATCH($R383&amp;"/"&amp;O$348,$2:$2,0),FALSE),"")</f>
        <v/>
      </c>
      <c r="P383" s="24" t="str">
        <f>IFERROR(VLOOKUP($B$380,$4:$126,MATCH($R383&amp;"/"&amp;P$348,$2:$2,0),FALSE),"")</f>
        <v/>
      </c>
      <c r="Q383" s="21"/>
      <c r="R383" s="25" t="s">
        <v>2918</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t="str">
        <f>IFERROR(VLOOKUP($B$380,$4:$126,MATCH($R384&amp;"/"&amp;B$348,$2:$2,0),FALSE),"")</f>
        <v/>
      </c>
      <c r="C384" s="24" t="str">
        <f>IFERROR(VLOOKUP($B$380,$4:$126,MATCH($R384&amp;"/"&amp;C$348,$2:$2,0),FALSE),"")</f>
        <v/>
      </c>
      <c r="D384" s="24" t="str">
        <f>IFERROR(VLOOKUP($B$380,$4:$126,MATCH($R384&amp;"/"&amp;D$348,$2:$2,0),FALSE),"")</f>
        <v/>
      </c>
      <c r="E384" s="24" t="str">
        <f>IFERROR(VLOOKUP($B$380,$4:$126,MATCH($R384&amp;"/"&amp;E$348,$2:$2,0),FALSE),"")</f>
        <v/>
      </c>
      <c r="F384" s="24" t="str">
        <f>IFERROR(VLOOKUP($B$380,$4:$126,MATCH($R384&amp;"/"&amp;F$348,$2:$2,0),FALSE),"")</f>
        <v/>
      </c>
      <c r="G384" s="24" t="str">
        <f>IFERROR(VLOOKUP($B$380,$4:$126,MATCH($R384&amp;"/"&amp;G$348,$2:$2,0),FALSE),"")</f>
        <v/>
      </c>
      <c r="H384" s="24" t="str">
        <f>IFERROR(VLOOKUP($B$380,$4:$126,MATCH($R384&amp;"/"&amp;H$348,$2:$2,0),FALSE),"")</f>
        <v/>
      </c>
      <c r="I384" s="24" t="str">
        <f>IFERROR(VLOOKUP($B$380,$4:$126,MATCH($R384&amp;"/"&amp;I$348,$2:$2,0),FALSE),"")</f>
        <v/>
      </c>
      <c r="J384" s="24" t="str">
        <f>IFERROR(VLOOKUP($B$380,$4:$126,MATCH($R384&amp;"/"&amp;J$348,$2:$2,0),FALSE),"")</f>
        <v/>
      </c>
      <c r="K384" s="24" t="str">
        <f>IFERROR(VLOOKUP($B$380,$4:$126,MATCH($R384&amp;"/"&amp;K$348,$2:$2,0),FALSE),"")</f>
        <v/>
      </c>
      <c r="L384" s="24" t="str">
        <f>IFERROR(VLOOKUP($B$380,$4:$126,MATCH($R384&amp;"/"&amp;L$348,$2:$2,0),FALSE),"")</f>
        <v/>
      </c>
      <c r="M384" s="24" t="str">
        <f>IFERROR(VLOOKUP($B$380,$4:$126,MATCH($R384&amp;"/"&amp;M$348,$2:$2,0),FALSE),"")</f>
        <v/>
      </c>
      <c r="N384" s="24" t="str">
        <f>IFERROR(VLOOKUP($B$380,$4:$126,MATCH($R384&amp;"/"&amp;N$348,$2:$2,0),FALSE),IFERROR(VLOOKUP($B$380,$4:$126,MATCH($R383&amp;"/"&amp;N$348,$2:$2,0),FALSE),IFERROR(VLOOKUP($B$380,$4:$126,MATCH($R382&amp;"/"&amp;N$348,$2:$2,0),FALSE),IFERROR(VLOOKUP($B$380,$4:$126,MATCH($R381&amp;"/"&amp;N$348,$2:$2,0),FALSE),""))))</f>
        <v/>
      </c>
      <c r="O384" s="24" t="str">
        <f>IFERROR(VLOOKUP($B$380,$4:$126,MATCH($R384&amp;"/"&amp;O$348,$2:$2,0),FALSE),IFERROR(VLOOKUP($B$380,$4:$126,MATCH($R383&amp;"/"&amp;O$348,$2:$2,0),FALSE),IFERROR(VLOOKUP($B$380,$4:$126,MATCH($R382&amp;"/"&amp;O$348,$2:$2,0),FALSE),IFERROR(VLOOKUP($B$380,$4:$126,MATCH($R381&amp;"/"&amp;O$348,$2:$2,0),FALSE),""))))</f>
        <v/>
      </c>
      <c r="P384" s="24" t="str">
        <f>IFERROR(VLOOKUP($B$380,$4:$126,MATCH($R384&amp;"/"&amp;P$348,$2:$2,0),FALSE),IFERROR(VLOOKUP($B$380,$4:$126,MATCH($R383&amp;"/"&amp;P$348,$2:$2,0),FALSE),IFERROR(VLOOKUP($B$380,$4:$126,MATCH($R382&amp;"/"&amp;P$348,$2:$2,0),FALSE),IFERROR(VLOOKUP($B$380,$4:$126,MATCH($R381&amp;"/"&amp;P$348,$2:$2,0),FALSE),""))))</f>
        <v/>
      </c>
      <c r="Q384" s="21"/>
      <c r="R384" s="25" t="s">
        <v>2919</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t="e">
        <f t="shared" ref="B385:O385" si="20">+B384/B$402</f>
        <v>#VALUE!</v>
      </c>
      <c r="C385" s="26" t="e">
        <f t="shared" si="20"/>
        <v>#VALUE!</v>
      </c>
      <c r="D385" s="26" t="e">
        <f t="shared" si="20"/>
        <v>#VALUE!</v>
      </c>
      <c r="E385" s="26" t="e">
        <f t="shared" si="20"/>
        <v>#VALUE!</v>
      </c>
      <c r="F385" s="26" t="e">
        <f t="shared" si="20"/>
        <v>#VALUE!</v>
      </c>
      <c r="G385" s="26" t="e">
        <f t="shared" si="20"/>
        <v>#VALUE!</v>
      </c>
      <c r="H385" s="26" t="e">
        <f t="shared" si="20"/>
        <v>#VALUE!</v>
      </c>
      <c r="I385" s="26" t="e">
        <f t="shared" si="20"/>
        <v>#VALUE!</v>
      </c>
      <c r="J385" s="26" t="e">
        <f t="shared" si="20"/>
        <v>#VALUE!</v>
      </c>
      <c r="K385" s="26" t="e">
        <f t="shared" si="20"/>
        <v>#VALUE!</v>
      </c>
      <c r="L385" s="26" t="e">
        <f t="shared" si="20"/>
        <v>#VALUE!</v>
      </c>
      <c r="M385" s="26" t="e">
        <f t="shared" si="20"/>
        <v>#VALUE!</v>
      </c>
      <c r="N385" s="26" t="e">
        <f t="shared" si="20"/>
        <v>#VALUE!</v>
      </c>
      <c r="O385" s="26" t="e">
        <f t="shared" si="20"/>
        <v>#VALUE!</v>
      </c>
      <c r="P385" s="26" t="e">
        <f t="shared" ref="P385" si="21">+P384/P$402</f>
        <v>#VALUE!</v>
      </c>
      <c r="Q385" s="21"/>
      <c r="R385" s="27" t="s">
        <v>2920</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52" t="s">
        <v>2926</v>
      </c>
      <c r="C386" s="146"/>
      <c r="D386" s="146"/>
      <c r="E386" s="146"/>
      <c r="F386" s="146"/>
      <c r="G386" s="146"/>
      <c r="H386" s="146"/>
      <c r="I386" s="146"/>
      <c r="J386" s="146"/>
      <c r="K386" s="146"/>
      <c r="L386" s="146"/>
      <c r="M386" s="146"/>
      <c r="N386" s="150"/>
      <c r="O386" s="22"/>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t="str">
        <f>IFERROR(VLOOKUP($B$386,$4:$126,MATCH($R387&amp;"/"&amp;B$348,$2:$2,0),FALSE),"")</f>
        <v/>
      </c>
      <c r="C387" s="24" t="str">
        <f>IFERROR(VLOOKUP($B$386,$4:$126,MATCH($R387&amp;"/"&amp;C$348,$2:$2,0),FALSE),"")</f>
        <v/>
      </c>
      <c r="D387" s="24" t="str">
        <f>IFERROR(VLOOKUP($B$386,$4:$126,MATCH($R387&amp;"/"&amp;D$348,$2:$2,0),FALSE),"")</f>
        <v/>
      </c>
      <c r="E387" s="24" t="str">
        <f>IFERROR(VLOOKUP($B$386,$4:$126,MATCH($R387&amp;"/"&amp;E$348,$2:$2,0),FALSE),"")</f>
        <v/>
      </c>
      <c r="F387" s="24" t="str">
        <f>IFERROR(VLOOKUP($B$386,$4:$126,MATCH($R387&amp;"/"&amp;F$348,$2:$2,0),FALSE),"")</f>
        <v/>
      </c>
      <c r="G387" s="24" t="str">
        <f>IFERROR(VLOOKUP($B$386,$4:$126,MATCH($R387&amp;"/"&amp;G$348,$2:$2,0),FALSE),"")</f>
        <v/>
      </c>
      <c r="H387" s="24" t="str">
        <f>IFERROR(VLOOKUP($B$386,$4:$126,MATCH($R387&amp;"/"&amp;H$348,$2:$2,0),FALSE),"")</f>
        <v/>
      </c>
      <c r="I387" s="24" t="str">
        <f>IFERROR(VLOOKUP($B$386,$4:$126,MATCH($R387&amp;"/"&amp;I$348,$2:$2,0),FALSE),"")</f>
        <v/>
      </c>
      <c r="J387" s="24" t="str">
        <f>IFERROR(VLOOKUP($B$386,$4:$126,MATCH($R387&amp;"/"&amp;J$348,$2:$2,0),FALSE),"")</f>
        <v/>
      </c>
      <c r="K387" s="24" t="str">
        <f>IFERROR(VLOOKUP($B$386,$4:$126,MATCH($R387&amp;"/"&amp;K$348,$2:$2,0),FALSE),"")</f>
        <v/>
      </c>
      <c r="L387" s="24" t="str">
        <f>IFERROR(VLOOKUP($B$386,$4:$126,MATCH($R387&amp;"/"&amp;L$348,$2:$2,0),FALSE),"")</f>
        <v/>
      </c>
      <c r="M387" s="24" t="str">
        <f>IFERROR(VLOOKUP($B$386,$4:$126,MATCH($R387&amp;"/"&amp;M$348,$2:$2,0),FALSE),"")</f>
        <v/>
      </c>
      <c r="N387" s="24" t="str">
        <f>IFERROR(VLOOKUP($B$386,$4:$126,MATCH($R387&amp;"/"&amp;N$348,$2:$2,0),FALSE),"")</f>
        <v/>
      </c>
      <c r="O387" s="24" t="str">
        <f>IFERROR(VLOOKUP($B$386,$4:$126,MATCH($R387&amp;"/"&amp;O$348,$2:$2,0),FALSE),"")</f>
        <v/>
      </c>
      <c r="P387" s="24" t="str">
        <f>IFERROR(VLOOKUP($B$386,$4:$126,MATCH($R387&amp;"/"&amp;P$348,$2:$2,0),FALSE),"")</f>
        <v/>
      </c>
      <c r="Q387" s="21"/>
      <c r="R387" s="25" t="s">
        <v>2916</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t="str">
        <f>IFERROR(VLOOKUP($B$386,$4:$126,MATCH($R388&amp;"/"&amp;B$348,$2:$2,0),FALSE),"")</f>
        <v/>
      </c>
      <c r="C388" s="24" t="str">
        <f>IFERROR(VLOOKUP($B$386,$4:$126,MATCH($R388&amp;"/"&amp;C$348,$2:$2,0),FALSE),"")</f>
        <v/>
      </c>
      <c r="D388" s="24" t="str">
        <f>IFERROR(VLOOKUP($B$386,$4:$126,MATCH($R388&amp;"/"&amp;D$348,$2:$2,0),FALSE),"")</f>
        <v/>
      </c>
      <c r="E388" s="24" t="str">
        <f>IFERROR(VLOOKUP($B$386,$4:$126,MATCH($R388&amp;"/"&amp;E$348,$2:$2,0),FALSE),"")</f>
        <v/>
      </c>
      <c r="F388" s="24" t="str">
        <f>IFERROR(VLOOKUP($B$386,$4:$126,MATCH($R388&amp;"/"&amp;F$348,$2:$2,0),FALSE),"")</f>
        <v/>
      </c>
      <c r="G388" s="24" t="str">
        <f>IFERROR(VLOOKUP($B$386,$4:$126,MATCH($R388&amp;"/"&amp;G$348,$2:$2,0),FALSE),"")</f>
        <v/>
      </c>
      <c r="H388" s="24" t="str">
        <f>IFERROR(VLOOKUP($B$386,$4:$126,MATCH($R388&amp;"/"&amp;H$348,$2:$2,0),FALSE),"")</f>
        <v/>
      </c>
      <c r="I388" s="24" t="str">
        <f>IFERROR(VLOOKUP($B$386,$4:$126,MATCH($R388&amp;"/"&amp;I$348,$2:$2,0),FALSE),"")</f>
        <v/>
      </c>
      <c r="J388" s="24" t="str">
        <f>IFERROR(VLOOKUP($B$386,$4:$126,MATCH($R388&amp;"/"&amp;J$348,$2:$2,0),FALSE),"")</f>
        <v/>
      </c>
      <c r="K388" s="24" t="str">
        <f>IFERROR(VLOOKUP($B$386,$4:$126,MATCH($R388&amp;"/"&amp;K$348,$2:$2,0),FALSE),"")</f>
        <v/>
      </c>
      <c r="L388" s="24" t="str">
        <f>IFERROR(VLOOKUP($B$386,$4:$126,MATCH($R388&amp;"/"&amp;L$348,$2:$2,0),FALSE),"")</f>
        <v/>
      </c>
      <c r="M388" s="24" t="str">
        <f>IFERROR(VLOOKUP($B$386,$4:$126,MATCH($R388&amp;"/"&amp;M$348,$2:$2,0),FALSE),"")</f>
        <v/>
      </c>
      <c r="N388" s="24" t="str">
        <f>IFERROR(VLOOKUP($B$386,$4:$126,MATCH($R388&amp;"/"&amp;N$348,$2:$2,0),FALSE),"")</f>
        <v/>
      </c>
      <c r="O388" s="24" t="str">
        <f>IFERROR(VLOOKUP($B$386,$4:$126,MATCH($R388&amp;"/"&amp;O$348,$2:$2,0),FALSE),"")</f>
        <v/>
      </c>
      <c r="P388" s="24" t="str">
        <f>IFERROR(VLOOKUP($B$386,$4:$126,MATCH($R388&amp;"/"&amp;P$348,$2:$2,0),FALSE),"")</f>
        <v/>
      </c>
      <c r="Q388" s="21"/>
      <c r="R388" s="25" t="s">
        <v>2917</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t="str">
        <f>IFERROR(VLOOKUP($B$386,$4:$126,MATCH($R389&amp;"/"&amp;B$348,$2:$2,0),FALSE),"")</f>
        <v/>
      </c>
      <c r="C389" s="24" t="str">
        <f>IFERROR(VLOOKUP($B$386,$4:$126,MATCH($R389&amp;"/"&amp;C$348,$2:$2,0),FALSE),"")</f>
        <v/>
      </c>
      <c r="D389" s="24" t="str">
        <f>IFERROR(VLOOKUP($B$386,$4:$126,MATCH($R389&amp;"/"&amp;D$348,$2:$2,0),FALSE),"")</f>
        <v/>
      </c>
      <c r="E389" s="24" t="str">
        <f>IFERROR(VLOOKUP($B$386,$4:$126,MATCH($R389&amp;"/"&amp;E$348,$2:$2,0),FALSE),"")</f>
        <v/>
      </c>
      <c r="F389" s="24" t="str">
        <f>IFERROR(VLOOKUP($B$386,$4:$126,MATCH($R389&amp;"/"&amp;F$348,$2:$2,0),FALSE),"")</f>
        <v/>
      </c>
      <c r="G389" s="24" t="str">
        <f>IFERROR(VLOOKUP($B$386,$4:$126,MATCH($R389&amp;"/"&amp;G$348,$2:$2,0),FALSE),"")</f>
        <v/>
      </c>
      <c r="H389" s="24" t="str">
        <f>IFERROR(VLOOKUP($B$386,$4:$126,MATCH($R389&amp;"/"&amp;H$348,$2:$2,0),FALSE),"")</f>
        <v/>
      </c>
      <c r="I389" s="24" t="str">
        <f>IFERROR(VLOOKUP($B$386,$4:$126,MATCH($R389&amp;"/"&amp;I$348,$2:$2,0),FALSE),"")</f>
        <v/>
      </c>
      <c r="J389" s="24" t="str">
        <f>IFERROR(VLOOKUP($B$386,$4:$126,MATCH($R389&amp;"/"&amp;J$348,$2:$2,0),FALSE),"")</f>
        <v/>
      </c>
      <c r="K389" s="24" t="str">
        <f>IFERROR(VLOOKUP($B$386,$4:$126,MATCH($R389&amp;"/"&amp;K$348,$2:$2,0),FALSE),"")</f>
        <v/>
      </c>
      <c r="L389" s="24" t="str">
        <f>IFERROR(VLOOKUP($B$386,$4:$126,MATCH($R389&amp;"/"&amp;L$348,$2:$2,0),FALSE),"")</f>
        <v/>
      </c>
      <c r="M389" s="24" t="str">
        <f>IFERROR(VLOOKUP($B$386,$4:$126,MATCH($R389&amp;"/"&amp;M$348,$2:$2,0),FALSE),"")</f>
        <v/>
      </c>
      <c r="N389" s="24" t="str">
        <f>IFERROR(VLOOKUP($B$386,$4:$126,MATCH($R389&amp;"/"&amp;N$348,$2:$2,0),FALSE),"")</f>
        <v/>
      </c>
      <c r="O389" s="24" t="str">
        <f>IFERROR(VLOOKUP($B$386,$4:$126,MATCH($R389&amp;"/"&amp;O$348,$2:$2,0),FALSE),"")</f>
        <v/>
      </c>
      <c r="P389" s="24" t="str">
        <f>IFERROR(VLOOKUP($B$386,$4:$126,MATCH($R389&amp;"/"&amp;P$348,$2:$2,0),FALSE),"")</f>
        <v/>
      </c>
      <c r="Q389" s="21"/>
      <c r="R389" s="25" t="s">
        <v>2918</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t="str">
        <f>IFERROR(VLOOKUP($B$386,$4:$126,MATCH($R390&amp;"/"&amp;B$348,$2:$2,0),FALSE),"")</f>
        <v/>
      </c>
      <c r="C390" s="24" t="str">
        <f>IFERROR(VLOOKUP($B$386,$4:$126,MATCH($R390&amp;"/"&amp;C$348,$2:$2,0),FALSE),"")</f>
        <v/>
      </c>
      <c r="D390" s="24" t="str">
        <f>IFERROR(VLOOKUP($B$386,$4:$126,MATCH($R390&amp;"/"&amp;D$348,$2:$2,0),FALSE),"")</f>
        <v/>
      </c>
      <c r="E390" s="24" t="str">
        <f>IFERROR(VLOOKUP($B$386,$4:$126,MATCH($R390&amp;"/"&amp;E$348,$2:$2,0),FALSE),"")</f>
        <v/>
      </c>
      <c r="F390" s="24" t="str">
        <f>IFERROR(VLOOKUP($B$386,$4:$126,MATCH($R390&amp;"/"&amp;F$348,$2:$2,0),FALSE),"")</f>
        <v/>
      </c>
      <c r="G390" s="24" t="str">
        <f>IFERROR(VLOOKUP($B$386,$4:$126,MATCH($R390&amp;"/"&amp;G$348,$2:$2,0),FALSE),"")</f>
        <v/>
      </c>
      <c r="H390" s="24" t="str">
        <f>IFERROR(VLOOKUP($B$386,$4:$126,MATCH($R390&amp;"/"&amp;H$348,$2:$2,0),FALSE),"")</f>
        <v/>
      </c>
      <c r="I390" s="24" t="str">
        <f>IFERROR(VLOOKUP($B$386,$4:$126,MATCH($R390&amp;"/"&amp;I$348,$2:$2,0),FALSE),"")</f>
        <v/>
      </c>
      <c r="J390" s="24" t="str">
        <f>IFERROR(VLOOKUP($B$386,$4:$126,MATCH($R390&amp;"/"&amp;J$348,$2:$2,0),FALSE),"")</f>
        <v/>
      </c>
      <c r="K390" s="24" t="str">
        <f>IFERROR(VLOOKUP($B$386,$4:$126,MATCH($R390&amp;"/"&amp;K$348,$2:$2,0),FALSE),"")</f>
        <v/>
      </c>
      <c r="L390" s="24" t="str">
        <f>IFERROR(VLOOKUP($B$386,$4:$126,MATCH($R390&amp;"/"&amp;L$348,$2:$2,0),FALSE),"")</f>
        <v/>
      </c>
      <c r="M390" s="24" t="str">
        <f>IFERROR(VLOOKUP($B$386,$4:$126,MATCH($R390&amp;"/"&amp;M$348,$2:$2,0),FALSE),"")</f>
        <v/>
      </c>
      <c r="N390" s="24" t="str">
        <f>IFERROR(VLOOKUP($B$386,$4:$126,MATCH($R390&amp;"/"&amp;N$348,$2:$2,0),FALSE),IFERROR(VLOOKUP($B$386,$4:$126,MATCH($R389&amp;"/"&amp;N$348,$2:$2,0),FALSE),IFERROR(VLOOKUP($B$386,$4:$126,MATCH($R388&amp;"/"&amp;N$348,$2:$2,0),FALSE),IFERROR(VLOOKUP($B$386,$4:$126,MATCH($R387&amp;"/"&amp;N$348,$2:$2,0),FALSE),""))))</f>
        <v/>
      </c>
      <c r="O390" s="24" t="str">
        <f>IFERROR(VLOOKUP($B$386,$4:$126,MATCH($R390&amp;"/"&amp;O$348,$2:$2,0),FALSE),IFERROR(VLOOKUP($B$386,$4:$126,MATCH($R389&amp;"/"&amp;O$348,$2:$2,0),FALSE),IFERROR(VLOOKUP($B$386,$4:$126,MATCH($R388&amp;"/"&amp;O$348,$2:$2,0),FALSE),IFERROR(VLOOKUP($B$386,$4:$126,MATCH($R387&amp;"/"&amp;O$348,$2:$2,0),FALSE),""))))</f>
        <v/>
      </c>
      <c r="P390" s="24" t="str">
        <f>IFERROR(VLOOKUP($B$386,$4:$126,MATCH($R390&amp;"/"&amp;P$348,$2:$2,0),FALSE),IFERROR(VLOOKUP($B$386,$4:$126,MATCH($R389&amp;"/"&amp;P$348,$2:$2,0),FALSE),IFERROR(VLOOKUP($B$386,$4:$126,MATCH($R388&amp;"/"&amp;P$348,$2:$2,0),FALSE),IFERROR(VLOOKUP($B$386,$4:$126,MATCH($R387&amp;"/"&amp;P$348,$2:$2,0),FALSE),""))))</f>
        <v/>
      </c>
      <c r="Q390" s="21"/>
      <c r="R390" s="25" t="s">
        <v>2919</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t="e">
        <f t="shared" ref="B391:O391" si="22">+B390/B$402</f>
        <v>#VALUE!</v>
      </c>
      <c r="C391" s="26" t="e">
        <f t="shared" si="22"/>
        <v>#VALUE!</v>
      </c>
      <c r="D391" s="26" t="e">
        <f t="shared" si="22"/>
        <v>#VALUE!</v>
      </c>
      <c r="E391" s="26" t="e">
        <f t="shared" si="22"/>
        <v>#VALUE!</v>
      </c>
      <c r="F391" s="26" t="e">
        <f t="shared" si="22"/>
        <v>#VALUE!</v>
      </c>
      <c r="G391" s="26" t="e">
        <f t="shared" si="22"/>
        <v>#VALUE!</v>
      </c>
      <c r="H391" s="26" t="e">
        <f t="shared" si="22"/>
        <v>#VALUE!</v>
      </c>
      <c r="I391" s="26" t="e">
        <f t="shared" si="22"/>
        <v>#VALUE!</v>
      </c>
      <c r="J391" s="26" t="e">
        <f t="shared" si="22"/>
        <v>#VALUE!</v>
      </c>
      <c r="K391" s="26" t="e">
        <f t="shared" si="22"/>
        <v>#VALUE!</v>
      </c>
      <c r="L391" s="26" t="e">
        <f t="shared" si="22"/>
        <v>#VALUE!</v>
      </c>
      <c r="M391" s="26" t="e">
        <f t="shared" si="22"/>
        <v>#VALUE!</v>
      </c>
      <c r="N391" s="26" t="e">
        <f t="shared" si="22"/>
        <v>#VALUE!</v>
      </c>
      <c r="O391" s="26" t="e">
        <f t="shared" si="22"/>
        <v>#VALUE!</v>
      </c>
      <c r="P391" s="26" t="e">
        <f t="shared" ref="P391" si="23">+P390/P$402</f>
        <v>#VALUE!</v>
      </c>
      <c r="Q391" s="21"/>
      <c r="R391" s="27" t="s">
        <v>2920</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51" t="s">
        <v>2927</v>
      </c>
      <c r="C392" s="146"/>
      <c r="D392" s="146"/>
      <c r="E392" s="146"/>
      <c r="F392" s="146"/>
      <c r="G392" s="146"/>
      <c r="H392" s="146"/>
      <c r="I392" s="146"/>
      <c r="J392" s="146"/>
      <c r="K392" s="146"/>
      <c r="L392" s="146"/>
      <c r="M392" s="146"/>
      <c r="N392" s="150"/>
      <c r="O392" s="22"/>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t="str">
        <f>IFERROR(VLOOKUP($B$392,$4:$126,MATCH($R393&amp;"/"&amp;B$348,$2:$2,0),FALSE),"")</f>
        <v/>
      </c>
      <c r="C393" s="24" t="str">
        <f>IFERROR(VLOOKUP($B$392,$4:$126,MATCH($R393&amp;"/"&amp;C$348,$2:$2,0),FALSE),"")</f>
        <v/>
      </c>
      <c r="D393" s="24" t="str">
        <f>IFERROR(VLOOKUP($B$392,$4:$126,MATCH($R393&amp;"/"&amp;D$348,$2:$2,0),FALSE),"")</f>
        <v/>
      </c>
      <c r="E393" s="24" t="str">
        <f>IFERROR(VLOOKUP($B$392,$4:$126,MATCH($R393&amp;"/"&amp;E$348,$2:$2,0),FALSE),"")</f>
        <v/>
      </c>
      <c r="F393" s="24" t="str">
        <f>IFERROR(VLOOKUP($B$392,$4:$126,MATCH($R393&amp;"/"&amp;F$348,$2:$2,0),FALSE),"")</f>
        <v/>
      </c>
      <c r="G393" s="24" t="str">
        <f>IFERROR(VLOOKUP($B$392,$4:$126,MATCH($R393&amp;"/"&amp;G$348,$2:$2,0),FALSE),"")</f>
        <v/>
      </c>
      <c r="H393" s="24" t="str">
        <f>IFERROR(VLOOKUP($B$392,$4:$126,MATCH($R393&amp;"/"&amp;H$348,$2:$2,0),FALSE),"")</f>
        <v/>
      </c>
      <c r="I393" s="24" t="str">
        <f>IFERROR(VLOOKUP($B$392,$4:$126,MATCH($R393&amp;"/"&amp;I$348,$2:$2,0),FALSE),"")</f>
        <v/>
      </c>
      <c r="J393" s="24" t="str">
        <f>IFERROR(VLOOKUP($B$392,$4:$126,MATCH($R393&amp;"/"&amp;J$348,$2:$2,0),FALSE),"")</f>
        <v/>
      </c>
      <c r="K393" s="24" t="str">
        <f>IFERROR(VLOOKUP($B$392,$4:$126,MATCH($R393&amp;"/"&amp;K$348,$2:$2,0),FALSE),"")</f>
        <v/>
      </c>
      <c r="L393" s="24" t="str">
        <f>IFERROR(VLOOKUP($B$392,$4:$126,MATCH($R393&amp;"/"&amp;L$348,$2:$2,0),FALSE),"")</f>
        <v/>
      </c>
      <c r="M393" s="24" t="str">
        <f>IFERROR(VLOOKUP($B$392,$4:$126,MATCH($R393&amp;"/"&amp;M$348,$2:$2,0),FALSE),"")</f>
        <v/>
      </c>
      <c r="N393" s="24" t="str">
        <f>IFERROR(VLOOKUP($B$392,$4:$126,MATCH($R393&amp;"/"&amp;N$348,$2:$2,0),FALSE),"")</f>
        <v/>
      </c>
      <c r="O393" s="24" t="str">
        <f>IFERROR(VLOOKUP($B$392,$4:$126,MATCH($R393&amp;"/"&amp;O$348,$2:$2,0),FALSE),"")</f>
        <v/>
      </c>
      <c r="P393" s="24" t="str">
        <f>IFERROR(VLOOKUP($B$392,$4:$126,MATCH($R393&amp;"/"&amp;P$348,$2:$2,0),FALSE),"")</f>
        <v/>
      </c>
      <c r="Q393" s="21"/>
      <c r="R393" s="25" t="s">
        <v>2916</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t="str">
        <f>IFERROR(VLOOKUP($B$392,$4:$126,MATCH($R394&amp;"/"&amp;B$348,$2:$2,0),FALSE),"")</f>
        <v/>
      </c>
      <c r="C394" s="24" t="str">
        <f>IFERROR(VLOOKUP($B$392,$4:$126,MATCH($R394&amp;"/"&amp;C$348,$2:$2,0),FALSE),"")</f>
        <v/>
      </c>
      <c r="D394" s="24" t="str">
        <f>IFERROR(VLOOKUP($B$392,$4:$126,MATCH($R394&amp;"/"&amp;D$348,$2:$2,0),FALSE),"")</f>
        <v/>
      </c>
      <c r="E394" s="24" t="str">
        <f>IFERROR(VLOOKUP($B$392,$4:$126,MATCH($R394&amp;"/"&amp;E$348,$2:$2,0),FALSE),"")</f>
        <v/>
      </c>
      <c r="F394" s="24" t="str">
        <f>IFERROR(VLOOKUP($B$392,$4:$126,MATCH($R394&amp;"/"&amp;F$348,$2:$2,0),FALSE),"")</f>
        <v/>
      </c>
      <c r="G394" s="24" t="str">
        <f>IFERROR(VLOOKUP($B$392,$4:$126,MATCH($R394&amp;"/"&amp;G$348,$2:$2,0),FALSE),"")</f>
        <v/>
      </c>
      <c r="H394" s="24" t="str">
        <f>IFERROR(VLOOKUP($B$392,$4:$126,MATCH($R394&amp;"/"&amp;H$348,$2:$2,0),FALSE),"")</f>
        <v/>
      </c>
      <c r="I394" s="24" t="str">
        <f>IFERROR(VLOOKUP($B$392,$4:$126,MATCH($R394&amp;"/"&amp;I$348,$2:$2,0),FALSE),"")</f>
        <v/>
      </c>
      <c r="J394" s="24" t="str">
        <f>IFERROR(VLOOKUP($B$392,$4:$126,MATCH($R394&amp;"/"&amp;J$348,$2:$2,0),FALSE),"")</f>
        <v/>
      </c>
      <c r="K394" s="24" t="str">
        <f>IFERROR(VLOOKUP($B$392,$4:$126,MATCH($R394&amp;"/"&amp;K$348,$2:$2,0),FALSE),"")</f>
        <v/>
      </c>
      <c r="L394" s="24" t="str">
        <f>IFERROR(VLOOKUP($B$392,$4:$126,MATCH($R394&amp;"/"&amp;L$348,$2:$2,0),FALSE),"")</f>
        <v/>
      </c>
      <c r="M394" s="24" t="str">
        <f>IFERROR(VLOOKUP($B$392,$4:$126,MATCH($R394&amp;"/"&amp;M$348,$2:$2,0),FALSE),"")</f>
        <v/>
      </c>
      <c r="N394" s="24" t="str">
        <f>IFERROR(VLOOKUP($B$392,$4:$126,MATCH($R394&amp;"/"&amp;N$348,$2:$2,0),FALSE),"")</f>
        <v/>
      </c>
      <c r="O394" s="24" t="str">
        <f>IFERROR(VLOOKUP($B$392,$4:$126,MATCH($R394&amp;"/"&amp;O$348,$2:$2,0),FALSE),"")</f>
        <v/>
      </c>
      <c r="P394" s="24" t="str">
        <f>IFERROR(VLOOKUP($B$392,$4:$126,MATCH($R394&amp;"/"&amp;P$348,$2:$2,0),FALSE),"")</f>
        <v/>
      </c>
      <c r="Q394" s="21"/>
      <c r="R394" s="25" t="s">
        <v>2917</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t="str">
        <f>IFERROR(VLOOKUP($B$392,$4:$126,MATCH($R395&amp;"/"&amp;B$348,$2:$2,0),FALSE),"")</f>
        <v/>
      </c>
      <c r="C395" s="24" t="str">
        <f>IFERROR(VLOOKUP($B$392,$4:$126,MATCH($R395&amp;"/"&amp;C$348,$2:$2,0),FALSE),"")</f>
        <v/>
      </c>
      <c r="D395" s="24" t="str">
        <f>IFERROR(VLOOKUP($B$392,$4:$126,MATCH($R395&amp;"/"&amp;D$348,$2:$2,0),FALSE),"")</f>
        <v/>
      </c>
      <c r="E395" s="24" t="str">
        <f>IFERROR(VLOOKUP($B$392,$4:$126,MATCH($R395&amp;"/"&amp;E$348,$2:$2,0),FALSE),"")</f>
        <v/>
      </c>
      <c r="F395" s="24" t="str">
        <f>IFERROR(VLOOKUP($B$392,$4:$126,MATCH($R395&amp;"/"&amp;F$348,$2:$2,0),FALSE),"")</f>
        <v/>
      </c>
      <c r="G395" s="24" t="str">
        <f>IFERROR(VLOOKUP($B$392,$4:$126,MATCH($R395&amp;"/"&amp;G$348,$2:$2,0),FALSE),"")</f>
        <v/>
      </c>
      <c r="H395" s="24" t="str">
        <f>IFERROR(VLOOKUP($B$392,$4:$126,MATCH($R395&amp;"/"&amp;H$348,$2:$2,0),FALSE),"")</f>
        <v/>
      </c>
      <c r="I395" s="24" t="str">
        <f>IFERROR(VLOOKUP($B$392,$4:$126,MATCH($R395&amp;"/"&amp;I$348,$2:$2,0),FALSE),"")</f>
        <v/>
      </c>
      <c r="J395" s="24" t="str">
        <f>IFERROR(VLOOKUP($B$392,$4:$126,MATCH($R395&amp;"/"&amp;J$348,$2:$2,0),FALSE),"")</f>
        <v/>
      </c>
      <c r="K395" s="24" t="str">
        <f>IFERROR(VLOOKUP($B$392,$4:$126,MATCH($R395&amp;"/"&amp;K$348,$2:$2,0),FALSE),"")</f>
        <v/>
      </c>
      <c r="L395" s="24" t="str">
        <f>IFERROR(VLOOKUP($B$392,$4:$126,MATCH($R395&amp;"/"&amp;L$348,$2:$2,0),FALSE),"")</f>
        <v/>
      </c>
      <c r="M395" s="24" t="str">
        <f>IFERROR(VLOOKUP($B$392,$4:$126,MATCH($R395&amp;"/"&amp;M$348,$2:$2,0),FALSE),"")</f>
        <v/>
      </c>
      <c r="N395" s="24" t="str">
        <f>IFERROR(VLOOKUP($B$392,$4:$126,MATCH($R395&amp;"/"&amp;N$348,$2:$2,0),FALSE),"")</f>
        <v/>
      </c>
      <c r="O395" s="24" t="str">
        <f>IFERROR(VLOOKUP($B$392,$4:$126,MATCH($R395&amp;"/"&amp;O$348,$2:$2,0),FALSE),"")</f>
        <v/>
      </c>
      <c r="P395" s="24" t="str">
        <f>IFERROR(VLOOKUP($B$392,$4:$126,MATCH($R395&amp;"/"&amp;P$348,$2:$2,0),FALSE),"")</f>
        <v/>
      </c>
      <c r="Q395" s="21"/>
      <c r="R395" s="25" t="s">
        <v>2918</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t="str">
        <f>IFERROR(VLOOKUP($B$392,$4:$126,MATCH($R396&amp;"/"&amp;B$348,$2:$2,0),FALSE),"")</f>
        <v/>
      </c>
      <c r="C396" s="24" t="str">
        <f>IFERROR(VLOOKUP($B$392,$4:$126,MATCH($R396&amp;"/"&amp;C$348,$2:$2,0),FALSE),"")</f>
        <v/>
      </c>
      <c r="D396" s="24" t="str">
        <f>IFERROR(VLOOKUP($B$392,$4:$126,MATCH($R396&amp;"/"&amp;D$348,$2:$2,0),FALSE),"")</f>
        <v/>
      </c>
      <c r="E396" s="24" t="str">
        <f>IFERROR(VLOOKUP($B$392,$4:$126,MATCH($R396&amp;"/"&amp;E$348,$2:$2,0),FALSE),"")</f>
        <v/>
      </c>
      <c r="F396" s="24" t="str">
        <f>IFERROR(VLOOKUP($B$392,$4:$126,MATCH($R396&amp;"/"&amp;F$348,$2:$2,0),FALSE),"")</f>
        <v/>
      </c>
      <c r="G396" s="24" t="str">
        <f>IFERROR(VLOOKUP($B$392,$4:$126,MATCH($R396&amp;"/"&amp;G$348,$2:$2,0),FALSE),"")</f>
        <v/>
      </c>
      <c r="H396" s="24" t="str">
        <f>IFERROR(VLOOKUP($B$392,$4:$126,MATCH($R396&amp;"/"&amp;H$348,$2:$2,0),FALSE),"")</f>
        <v/>
      </c>
      <c r="I396" s="24" t="str">
        <f>IFERROR(VLOOKUP($B$392,$4:$126,MATCH($R396&amp;"/"&amp;I$348,$2:$2,0),FALSE),"")</f>
        <v/>
      </c>
      <c r="J396" s="24" t="str">
        <f>IFERROR(VLOOKUP($B$392,$4:$126,MATCH($R396&amp;"/"&amp;J$348,$2:$2,0),FALSE),"")</f>
        <v/>
      </c>
      <c r="K396" s="24" t="str">
        <f>IFERROR(VLOOKUP($B$392,$4:$126,MATCH($R396&amp;"/"&amp;K$348,$2:$2,0),FALSE),"")</f>
        <v/>
      </c>
      <c r="L396" s="24" t="str">
        <f>IFERROR(VLOOKUP($B$392,$4:$126,MATCH($R396&amp;"/"&amp;L$348,$2:$2,0),FALSE),"")</f>
        <v/>
      </c>
      <c r="M396" s="24" t="str">
        <f>IFERROR(VLOOKUP($B$392,$4:$126,MATCH($R396&amp;"/"&amp;M$348,$2:$2,0),FALSE),"")</f>
        <v/>
      </c>
      <c r="N396" s="24" t="str">
        <f>IFERROR(VLOOKUP($B$392,$4:$126,MATCH($R396&amp;"/"&amp;N$348,$2:$2,0),FALSE),IFERROR(VLOOKUP($B$392,$4:$126,MATCH($R395&amp;"/"&amp;N$348,$2:$2,0),FALSE),IFERROR(VLOOKUP($B$392,$4:$126,MATCH($R394&amp;"/"&amp;N$348,$2:$2,0),FALSE),IFERROR(VLOOKUP($B$392,$4:$126,MATCH($R393&amp;"/"&amp;N$348,$2:$2,0),FALSE),""))))</f>
        <v/>
      </c>
      <c r="O396" s="24" t="str">
        <f>IFERROR(VLOOKUP($B$392,$4:$126,MATCH($R396&amp;"/"&amp;O$348,$2:$2,0),FALSE),IFERROR(VLOOKUP($B$392,$4:$126,MATCH($R395&amp;"/"&amp;O$348,$2:$2,0),FALSE),IFERROR(VLOOKUP($B$392,$4:$126,MATCH($R394&amp;"/"&amp;O$348,$2:$2,0),FALSE),IFERROR(VLOOKUP($B$392,$4:$126,MATCH($R393&amp;"/"&amp;O$348,$2:$2,0),FALSE),""))))</f>
        <v/>
      </c>
      <c r="P396" s="24" t="str">
        <f>IFERROR(VLOOKUP($B$392,$4:$126,MATCH($R396&amp;"/"&amp;P$348,$2:$2,0),FALSE),IFERROR(VLOOKUP($B$392,$4:$126,MATCH($R395&amp;"/"&amp;P$348,$2:$2,0),FALSE),IFERROR(VLOOKUP($B$392,$4:$126,MATCH($R394&amp;"/"&amp;P$348,$2:$2,0),FALSE),IFERROR(VLOOKUP($B$392,$4:$126,MATCH($R393&amp;"/"&amp;P$348,$2:$2,0),FALSE),""))))</f>
        <v/>
      </c>
      <c r="Q396" s="21"/>
      <c r="R396" s="25" t="s">
        <v>2919</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t="e">
        <f t="shared" ref="B397:O397" si="24">+B396/B$402</f>
        <v>#VALUE!</v>
      </c>
      <c r="C397" s="26" t="e">
        <f t="shared" si="24"/>
        <v>#VALUE!</v>
      </c>
      <c r="D397" s="26" t="e">
        <f t="shared" si="24"/>
        <v>#VALUE!</v>
      </c>
      <c r="E397" s="26" t="e">
        <f t="shared" si="24"/>
        <v>#VALUE!</v>
      </c>
      <c r="F397" s="26" t="e">
        <f t="shared" si="24"/>
        <v>#VALUE!</v>
      </c>
      <c r="G397" s="26" t="e">
        <f t="shared" si="24"/>
        <v>#VALUE!</v>
      </c>
      <c r="H397" s="26" t="e">
        <f t="shared" si="24"/>
        <v>#VALUE!</v>
      </c>
      <c r="I397" s="26" t="e">
        <f t="shared" si="24"/>
        <v>#VALUE!</v>
      </c>
      <c r="J397" s="26" t="e">
        <f t="shared" si="24"/>
        <v>#VALUE!</v>
      </c>
      <c r="K397" s="26" t="e">
        <f t="shared" si="24"/>
        <v>#VALUE!</v>
      </c>
      <c r="L397" s="26" t="e">
        <f t="shared" si="24"/>
        <v>#VALUE!</v>
      </c>
      <c r="M397" s="26" t="e">
        <f t="shared" si="24"/>
        <v>#VALUE!</v>
      </c>
      <c r="N397" s="26" t="e">
        <f t="shared" si="24"/>
        <v>#VALUE!</v>
      </c>
      <c r="O397" s="26" t="e">
        <f t="shared" si="24"/>
        <v>#VALUE!</v>
      </c>
      <c r="P397" s="26" t="e">
        <f t="shared" ref="P397" si="25">+P396/P$402</f>
        <v>#VALUE!</v>
      </c>
      <c r="Q397" s="21"/>
      <c r="R397" s="27" t="s">
        <v>2920</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51" t="s">
        <v>2928</v>
      </c>
      <c r="C398" s="146"/>
      <c r="D398" s="146"/>
      <c r="E398" s="146"/>
      <c r="F398" s="146"/>
      <c r="G398" s="146"/>
      <c r="H398" s="146"/>
      <c r="I398" s="146"/>
      <c r="J398" s="146"/>
      <c r="K398" s="146"/>
      <c r="L398" s="146"/>
      <c r="M398" s="146"/>
      <c r="N398" s="150"/>
      <c r="O398" s="20"/>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t="str">
        <f>IFERROR(VLOOKUP($B$398,$4:$126,MATCH($R399&amp;"/"&amp;B$348,$2:$2,0),FALSE),"")</f>
        <v/>
      </c>
      <c r="C399" s="24" t="str">
        <f>IFERROR(VLOOKUP($B$398,$4:$126,MATCH($R399&amp;"/"&amp;C$348,$2:$2,0),FALSE),"")</f>
        <v/>
      </c>
      <c r="D399" s="24" t="str">
        <f>IFERROR(VLOOKUP($B$398,$4:$126,MATCH($R399&amp;"/"&amp;D$348,$2:$2,0),FALSE),"")</f>
        <v/>
      </c>
      <c r="E399" s="24" t="str">
        <f>IFERROR(VLOOKUP($B$398,$4:$126,MATCH($R399&amp;"/"&amp;E$348,$2:$2,0),FALSE),"")</f>
        <v/>
      </c>
      <c r="F399" s="24" t="str">
        <f>IFERROR(VLOOKUP($B$398,$4:$126,MATCH($R399&amp;"/"&amp;F$348,$2:$2,0),FALSE),"")</f>
        <v/>
      </c>
      <c r="G399" s="24" t="str">
        <f>IFERROR(VLOOKUP($B$398,$4:$126,MATCH($R399&amp;"/"&amp;G$348,$2:$2,0),FALSE),"")</f>
        <v/>
      </c>
      <c r="H399" s="24" t="str">
        <f>IFERROR(VLOOKUP($B$398,$4:$126,MATCH($R399&amp;"/"&amp;H$348,$2:$2,0),FALSE),"")</f>
        <v/>
      </c>
      <c r="I399" s="24" t="str">
        <f>IFERROR(VLOOKUP($B$398,$4:$126,MATCH($R399&amp;"/"&amp;I$348,$2:$2,0),FALSE),"")</f>
        <v/>
      </c>
      <c r="J399" s="24" t="str">
        <f>IFERROR(VLOOKUP($B$398,$4:$126,MATCH($R399&amp;"/"&amp;J$348,$2:$2,0),FALSE),"")</f>
        <v/>
      </c>
      <c r="K399" s="24" t="str">
        <f>IFERROR(VLOOKUP($B$398,$4:$126,MATCH($R399&amp;"/"&amp;K$348,$2:$2,0),FALSE),"")</f>
        <v/>
      </c>
      <c r="L399" s="24" t="str">
        <f>IFERROR(VLOOKUP($B$398,$4:$126,MATCH($R399&amp;"/"&amp;L$348,$2:$2,0),FALSE),"")</f>
        <v/>
      </c>
      <c r="M399" s="24" t="str">
        <f>IFERROR(VLOOKUP($B$398,$4:$126,MATCH($R399&amp;"/"&amp;M$348,$2:$2,0),FALSE),"")</f>
        <v/>
      </c>
      <c r="N399" s="24" t="str">
        <f>IFERROR(VLOOKUP($B$398,$4:$126,MATCH($R399&amp;"/"&amp;N$348,$2:$2,0),FALSE),"")</f>
        <v/>
      </c>
      <c r="O399" s="24" t="str">
        <f>IFERROR(VLOOKUP($B$398,$4:$126,MATCH($R399&amp;"/"&amp;O$348,$2:$2,0),FALSE),"")</f>
        <v/>
      </c>
      <c r="P399" s="24" t="str">
        <f>IFERROR(VLOOKUP($B$398,$4:$126,MATCH($R399&amp;"/"&amp;P$348,$2:$2,0),FALSE),"")</f>
        <v/>
      </c>
      <c r="Q399" s="21"/>
      <c r="R399" s="25" t="s">
        <v>2916</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t="str">
        <f>IFERROR(VLOOKUP($B$398,$4:$126,MATCH($R400&amp;"/"&amp;B$348,$2:$2,0),FALSE),"")</f>
        <v/>
      </c>
      <c r="C400" s="24" t="str">
        <f>IFERROR(VLOOKUP($B$398,$4:$126,MATCH($R400&amp;"/"&amp;C$348,$2:$2,0),FALSE),"")</f>
        <v/>
      </c>
      <c r="D400" s="24" t="str">
        <f>IFERROR(VLOOKUP($B$398,$4:$126,MATCH($R400&amp;"/"&amp;D$348,$2:$2,0),FALSE),"")</f>
        <v/>
      </c>
      <c r="E400" s="24" t="str">
        <f>IFERROR(VLOOKUP($B$398,$4:$126,MATCH($R400&amp;"/"&amp;E$348,$2:$2,0),FALSE),"")</f>
        <v/>
      </c>
      <c r="F400" s="24" t="str">
        <f>IFERROR(VLOOKUP($B$398,$4:$126,MATCH($R400&amp;"/"&amp;F$348,$2:$2,0),FALSE),"")</f>
        <v/>
      </c>
      <c r="G400" s="24" t="str">
        <f>IFERROR(VLOOKUP($B$398,$4:$126,MATCH($R400&amp;"/"&amp;G$348,$2:$2,0),FALSE),"")</f>
        <v/>
      </c>
      <c r="H400" s="24" t="str">
        <f>IFERROR(VLOOKUP($B$398,$4:$126,MATCH($R400&amp;"/"&amp;H$348,$2:$2,0),FALSE),"")</f>
        <v/>
      </c>
      <c r="I400" s="24" t="str">
        <f>IFERROR(VLOOKUP($B$398,$4:$126,MATCH($R400&amp;"/"&amp;I$348,$2:$2,0),FALSE),"")</f>
        <v/>
      </c>
      <c r="J400" s="24" t="str">
        <f>IFERROR(VLOOKUP($B$398,$4:$126,MATCH($R400&amp;"/"&amp;J$348,$2:$2,0),FALSE),"")</f>
        <v/>
      </c>
      <c r="K400" s="24" t="str">
        <f>IFERROR(VLOOKUP($B$398,$4:$126,MATCH($R400&amp;"/"&amp;K$348,$2:$2,0),FALSE),"")</f>
        <v/>
      </c>
      <c r="L400" s="24" t="str">
        <f>IFERROR(VLOOKUP($B$398,$4:$126,MATCH($R400&amp;"/"&amp;L$348,$2:$2,0),FALSE),"")</f>
        <v/>
      </c>
      <c r="M400" s="24" t="str">
        <f>IFERROR(VLOOKUP($B$398,$4:$126,MATCH($R400&amp;"/"&amp;M$348,$2:$2,0),FALSE),"")</f>
        <v/>
      </c>
      <c r="N400" s="24" t="str">
        <f>IFERROR(VLOOKUP($B$398,$4:$126,MATCH($R400&amp;"/"&amp;N$348,$2:$2,0),FALSE),"")</f>
        <v/>
      </c>
      <c r="O400" s="24" t="str">
        <f>IFERROR(VLOOKUP($B$398,$4:$126,MATCH($R400&amp;"/"&amp;O$348,$2:$2,0),FALSE),"")</f>
        <v/>
      </c>
      <c r="P400" s="24" t="str">
        <f>IFERROR(VLOOKUP($B$398,$4:$126,MATCH($R400&amp;"/"&amp;P$348,$2:$2,0),FALSE),"")</f>
        <v/>
      </c>
      <c r="Q400" s="21"/>
      <c r="R400" s="25" t="s">
        <v>2917</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t="str">
        <f>IFERROR(VLOOKUP($B$398,$4:$126,MATCH($R401&amp;"/"&amp;B$348,$2:$2,0),FALSE),"")</f>
        <v/>
      </c>
      <c r="C401" s="24" t="str">
        <f>IFERROR(VLOOKUP($B$398,$4:$126,MATCH($R401&amp;"/"&amp;C$348,$2:$2,0),FALSE),"")</f>
        <v/>
      </c>
      <c r="D401" s="24" t="str">
        <f>IFERROR(VLOOKUP($B$398,$4:$126,MATCH($R401&amp;"/"&amp;D$348,$2:$2,0),FALSE),"")</f>
        <v/>
      </c>
      <c r="E401" s="24" t="str">
        <f>IFERROR(VLOOKUP($B$398,$4:$126,MATCH($R401&amp;"/"&amp;E$348,$2:$2,0),FALSE),"")</f>
        <v/>
      </c>
      <c r="F401" s="24" t="str">
        <f>IFERROR(VLOOKUP($B$398,$4:$126,MATCH($R401&amp;"/"&amp;F$348,$2:$2,0),FALSE),"")</f>
        <v/>
      </c>
      <c r="G401" s="24" t="str">
        <f>IFERROR(VLOOKUP($B$398,$4:$126,MATCH($R401&amp;"/"&amp;G$348,$2:$2,0),FALSE),"")</f>
        <v/>
      </c>
      <c r="H401" s="24" t="str">
        <f>IFERROR(VLOOKUP($B$398,$4:$126,MATCH($R401&amp;"/"&amp;H$348,$2:$2,0),FALSE),"")</f>
        <v/>
      </c>
      <c r="I401" s="24" t="str">
        <f>IFERROR(VLOOKUP($B$398,$4:$126,MATCH($R401&amp;"/"&amp;I$348,$2:$2,0),FALSE),"")</f>
        <v/>
      </c>
      <c r="J401" s="24" t="str">
        <f>IFERROR(VLOOKUP($B$398,$4:$126,MATCH($R401&amp;"/"&amp;J$348,$2:$2,0),FALSE),"")</f>
        <v/>
      </c>
      <c r="K401" s="24" t="str">
        <f>IFERROR(VLOOKUP($B$398,$4:$126,MATCH($R401&amp;"/"&amp;K$348,$2:$2,0),FALSE),"")</f>
        <v/>
      </c>
      <c r="L401" s="24" t="str">
        <f>IFERROR(VLOOKUP($B$398,$4:$126,MATCH($R401&amp;"/"&amp;L$348,$2:$2,0),FALSE),"")</f>
        <v/>
      </c>
      <c r="M401" s="24" t="str">
        <f>IFERROR(VLOOKUP($B$398,$4:$126,MATCH($R401&amp;"/"&amp;M$348,$2:$2,0),FALSE),"")</f>
        <v/>
      </c>
      <c r="N401" s="24" t="str">
        <f>IFERROR(VLOOKUP($B$398,$4:$126,MATCH($R401&amp;"/"&amp;N$348,$2:$2,0),FALSE),"")</f>
        <v/>
      </c>
      <c r="O401" s="24" t="str">
        <f>IFERROR(VLOOKUP($B$398,$4:$126,MATCH($R401&amp;"/"&amp;O$348,$2:$2,0),FALSE),"")</f>
        <v/>
      </c>
      <c r="P401" s="24" t="str">
        <f>IFERROR(VLOOKUP($B$398,$4:$126,MATCH($R401&amp;"/"&amp;P$348,$2:$2,0),FALSE),"")</f>
        <v/>
      </c>
      <c r="Q401" s="21"/>
      <c r="R401" s="25" t="s">
        <v>2918</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t="str">
        <f>IFERROR(VLOOKUP($B$398,$4:$126,MATCH($R402&amp;"/"&amp;B$348,$2:$2,0),FALSE),"")</f>
        <v/>
      </c>
      <c r="C402" s="24" t="str">
        <f>IFERROR(VLOOKUP($B$398,$4:$126,MATCH($R402&amp;"/"&amp;C$348,$2:$2,0),FALSE),"")</f>
        <v/>
      </c>
      <c r="D402" s="24" t="str">
        <f>IFERROR(VLOOKUP($B$398,$4:$126,MATCH($R402&amp;"/"&amp;D$348,$2:$2,0),FALSE),"")</f>
        <v/>
      </c>
      <c r="E402" s="24" t="str">
        <f>IFERROR(VLOOKUP($B$398,$4:$126,MATCH($R402&amp;"/"&amp;E$348,$2:$2,0),FALSE),"")</f>
        <v/>
      </c>
      <c r="F402" s="24" t="str">
        <f>IFERROR(VLOOKUP($B$398,$4:$126,MATCH($R402&amp;"/"&amp;F$348,$2:$2,0),FALSE),"")</f>
        <v/>
      </c>
      <c r="G402" s="24" t="str">
        <f>IFERROR(VLOOKUP($B$398,$4:$126,MATCH($R402&amp;"/"&amp;G$348,$2:$2,0),FALSE),"")</f>
        <v/>
      </c>
      <c r="H402" s="24" t="str">
        <f>IFERROR(VLOOKUP($B$398,$4:$126,MATCH($R402&amp;"/"&amp;H$348,$2:$2,0),FALSE),"")</f>
        <v/>
      </c>
      <c r="I402" s="24" t="str">
        <f>IFERROR(VLOOKUP($B$398,$4:$126,MATCH($R402&amp;"/"&amp;I$348,$2:$2,0),FALSE),"")</f>
        <v/>
      </c>
      <c r="J402" s="24" t="str">
        <f>IFERROR(VLOOKUP($B$398,$4:$126,MATCH($R402&amp;"/"&amp;J$348,$2:$2,0),FALSE),"")</f>
        <v/>
      </c>
      <c r="K402" s="24" t="str">
        <f>IFERROR(VLOOKUP($B$398,$4:$126,MATCH($R402&amp;"/"&amp;K$348,$2:$2,0),FALSE),"")</f>
        <v/>
      </c>
      <c r="L402" s="24" t="str">
        <f>IFERROR(VLOOKUP($B$398,$4:$126,MATCH($R402&amp;"/"&amp;L$348,$2:$2,0),FALSE),"")</f>
        <v/>
      </c>
      <c r="M402" s="24" t="str">
        <f>IFERROR(VLOOKUP($B$398,$4:$126,MATCH($R402&amp;"/"&amp;M$348,$2:$2,0),FALSE),"")</f>
        <v/>
      </c>
      <c r="N402" s="24" t="str">
        <f>IFERROR(VLOOKUP($B$398,$4:$126,MATCH($R402&amp;"/"&amp;N$348,$2:$2,0),FALSE),IFERROR(VLOOKUP($B$398,$4:$126,MATCH($R401&amp;"/"&amp;N$348,$2:$2,0),FALSE),IFERROR(VLOOKUP($B$398,$4:$126,MATCH($R400&amp;"/"&amp;N$348,$2:$2,0),FALSE),IFERROR(VLOOKUP($B$398,$4:$126,MATCH($R399&amp;"/"&amp;N$348,$2:$2,0),FALSE),""))))</f>
        <v/>
      </c>
      <c r="O402" s="24" t="str">
        <f>IFERROR(VLOOKUP($B$398,$4:$126,MATCH($R402&amp;"/"&amp;O$348,$2:$2,0),FALSE),IFERROR(VLOOKUP($B$398,$4:$126,MATCH($R401&amp;"/"&amp;O$348,$2:$2,0),FALSE),IFERROR(VLOOKUP($B$398,$4:$126,MATCH($R400&amp;"/"&amp;O$348,$2:$2,0),FALSE),IFERROR(VLOOKUP($B$398,$4:$126,MATCH($R399&amp;"/"&amp;O$348,$2:$2,0),FALSE),""))))</f>
        <v/>
      </c>
      <c r="P402" s="24" t="str">
        <f>IFERROR(VLOOKUP($B$398,$4:$126,MATCH($R402&amp;"/"&amp;P$348,$2:$2,0),FALSE),IFERROR(VLOOKUP($B$398,$4:$126,MATCH($R401&amp;"/"&amp;P$348,$2:$2,0),FALSE),IFERROR(VLOOKUP($B$398,$4:$126,MATCH($R400&amp;"/"&amp;P$348,$2:$2,0),FALSE),IFERROR(VLOOKUP($B$398,$4:$126,MATCH($R399&amp;"/"&amp;P$348,$2:$2,0),FALSE),""))))</f>
        <v/>
      </c>
      <c r="Q402" s="21"/>
      <c r="R402" s="25" t="s">
        <v>2919</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48" t="s">
        <v>2929</v>
      </c>
      <c r="C403" s="146"/>
      <c r="D403" s="146"/>
      <c r="E403" s="146"/>
      <c r="F403" s="146"/>
      <c r="G403" s="146"/>
      <c r="H403" s="146"/>
      <c r="I403" s="146"/>
      <c r="J403" s="146"/>
      <c r="K403" s="146"/>
      <c r="L403" s="146"/>
      <c r="M403" s="146"/>
      <c r="N403" s="150"/>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49" t="s">
        <v>2930</v>
      </c>
      <c r="C404" s="146"/>
      <c r="D404" s="146"/>
      <c r="E404" s="146"/>
      <c r="F404" s="146"/>
      <c r="G404" s="146"/>
      <c r="H404" s="146"/>
      <c r="I404" s="146"/>
      <c r="J404" s="146"/>
      <c r="K404" s="146"/>
      <c r="L404" s="146"/>
      <c r="M404" s="146"/>
      <c r="N404" s="150"/>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t="str">
        <f>IFERROR(VLOOKUP($B$404,$4:$126,MATCH($R405&amp;"/"&amp;B$348,$2:$2,0),FALSE),"")</f>
        <v/>
      </c>
      <c r="C405" s="24" t="str">
        <f>IFERROR(VLOOKUP($B$404,$4:$126,MATCH($R405&amp;"/"&amp;C$348,$2:$2,0),FALSE),"")</f>
        <v/>
      </c>
      <c r="D405" s="24" t="str">
        <f>IFERROR(VLOOKUP($B$404,$4:$126,MATCH($R405&amp;"/"&amp;D$348,$2:$2,0),FALSE),"")</f>
        <v/>
      </c>
      <c r="E405" s="24" t="str">
        <f>IFERROR(VLOOKUP($B$404,$4:$126,MATCH($R405&amp;"/"&amp;E$348,$2:$2,0),FALSE),"")</f>
        <v/>
      </c>
      <c r="F405" s="24" t="str">
        <f>IFERROR(VLOOKUP($B$404,$4:$126,MATCH($R405&amp;"/"&amp;F$348,$2:$2,0),FALSE),"")</f>
        <v/>
      </c>
      <c r="G405" s="24" t="str">
        <f>IFERROR(VLOOKUP($B$404,$4:$126,MATCH($R405&amp;"/"&amp;G$348,$2:$2,0),FALSE),"")</f>
        <v/>
      </c>
      <c r="H405" s="24" t="str">
        <f>IFERROR(VLOOKUP($B$404,$4:$126,MATCH($R405&amp;"/"&amp;H$348,$2:$2,0),FALSE),"")</f>
        <v/>
      </c>
      <c r="I405" s="24" t="str">
        <f>IFERROR(VLOOKUP($B$404,$4:$126,MATCH($R405&amp;"/"&amp;I$348,$2:$2,0),FALSE),"")</f>
        <v/>
      </c>
      <c r="J405" s="24" t="str">
        <f>IFERROR(VLOOKUP($B$404,$4:$126,MATCH($R405&amp;"/"&amp;J$348,$2:$2,0),FALSE),"")</f>
        <v/>
      </c>
      <c r="K405" s="24" t="str">
        <f>IFERROR(VLOOKUP($B$404,$4:$126,MATCH($R405&amp;"/"&amp;K$348,$2:$2,0),FALSE),"")</f>
        <v/>
      </c>
      <c r="L405" s="24" t="str">
        <f>IFERROR(VLOOKUP($B$404,$4:$126,MATCH($R405&amp;"/"&amp;L$348,$2:$2,0),FALSE),"")</f>
        <v/>
      </c>
      <c r="M405" s="24" t="str">
        <f>IFERROR(VLOOKUP($B$404,$4:$126,MATCH($R405&amp;"/"&amp;M$348,$2:$2,0),FALSE),"")</f>
        <v/>
      </c>
      <c r="N405" s="24" t="str">
        <f>IFERROR(VLOOKUP($B$404,$4:$126,MATCH($R405&amp;"/"&amp;N$348,$2:$2,0),FALSE),"")</f>
        <v/>
      </c>
      <c r="O405" s="24" t="str">
        <f>IFERROR(VLOOKUP($B$404,$4:$126,MATCH($R405&amp;"/"&amp;O$348,$2:$2,0),FALSE),"")</f>
        <v/>
      </c>
      <c r="P405" s="24" t="str">
        <f>IFERROR(VLOOKUP($B$404,$4:$126,MATCH($R405&amp;"/"&amp;P$348,$2:$2,0),FALSE),"")</f>
        <v/>
      </c>
      <c r="Q405" s="21"/>
      <c r="R405" s="25" t="s">
        <v>2916</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t="str">
        <f>IFERROR(VLOOKUP($B$404,$4:$126,MATCH($R406&amp;"/"&amp;B$348,$2:$2,0),FALSE),"")</f>
        <v/>
      </c>
      <c r="C406" s="24" t="str">
        <f>IFERROR(VLOOKUP($B$404,$4:$126,MATCH($R406&amp;"/"&amp;C$348,$2:$2,0),FALSE),"")</f>
        <v/>
      </c>
      <c r="D406" s="24" t="str">
        <f>IFERROR(VLOOKUP($B$404,$4:$126,MATCH($R406&amp;"/"&amp;D$348,$2:$2,0),FALSE),"")</f>
        <v/>
      </c>
      <c r="E406" s="24" t="str">
        <f>IFERROR(VLOOKUP($B$404,$4:$126,MATCH($R406&amp;"/"&amp;E$348,$2:$2,0),FALSE),"")</f>
        <v/>
      </c>
      <c r="F406" s="24" t="str">
        <f>IFERROR(VLOOKUP($B$404,$4:$126,MATCH($R406&amp;"/"&amp;F$348,$2:$2,0),FALSE),"")</f>
        <v/>
      </c>
      <c r="G406" s="24" t="str">
        <f>IFERROR(VLOOKUP($B$404,$4:$126,MATCH($R406&amp;"/"&amp;G$348,$2:$2,0),FALSE),"")</f>
        <v/>
      </c>
      <c r="H406" s="24" t="str">
        <f>IFERROR(VLOOKUP($B$404,$4:$126,MATCH($R406&amp;"/"&amp;H$348,$2:$2,0),FALSE),"")</f>
        <v/>
      </c>
      <c r="I406" s="24" t="str">
        <f>IFERROR(VLOOKUP($B$404,$4:$126,MATCH($R406&amp;"/"&amp;I$348,$2:$2,0),FALSE),"")</f>
        <v/>
      </c>
      <c r="J406" s="24" t="str">
        <f>IFERROR(VLOOKUP($B$404,$4:$126,MATCH($R406&amp;"/"&amp;J$348,$2:$2,0),FALSE),"")</f>
        <v/>
      </c>
      <c r="K406" s="24" t="str">
        <f>IFERROR(VLOOKUP($B$404,$4:$126,MATCH($R406&amp;"/"&amp;K$348,$2:$2,0),FALSE),"")</f>
        <v/>
      </c>
      <c r="L406" s="24" t="str">
        <f>IFERROR(VLOOKUP($B$404,$4:$126,MATCH($R406&amp;"/"&amp;L$348,$2:$2,0),FALSE),"")</f>
        <v/>
      </c>
      <c r="M406" s="24" t="str">
        <f>IFERROR(VLOOKUP($B$404,$4:$126,MATCH($R406&amp;"/"&amp;M$348,$2:$2,0),FALSE),"")</f>
        <v/>
      </c>
      <c r="N406" s="24" t="str">
        <f>IFERROR(VLOOKUP($B$404,$4:$126,MATCH($R406&amp;"/"&amp;N$348,$2:$2,0),FALSE),"")</f>
        <v/>
      </c>
      <c r="O406" s="24" t="str">
        <f>IFERROR(VLOOKUP($B$404,$4:$126,MATCH($R406&amp;"/"&amp;O$348,$2:$2,0),FALSE),"")</f>
        <v/>
      </c>
      <c r="P406" s="24" t="str">
        <f>IFERROR(VLOOKUP($B$404,$4:$126,MATCH($R406&amp;"/"&amp;P$348,$2:$2,0),FALSE),"")</f>
        <v/>
      </c>
      <c r="Q406" s="21"/>
      <c r="R406" s="25" t="s">
        <v>2917</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t="str">
        <f>IFERROR(VLOOKUP($B$404,$4:$126,MATCH($R407&amp;"/"&amp;B$348,$2:$2,0),FALSE),"")</f>
        <v/>
      </c>
      <c r="C407" s="24" t="str">
        <f>IFERROR(VLOOKUP($B$404,$4:$126,MATCH($R407&amp;"/"&amp;C$348,$2:$2,0),FALSE),"")</f>
        <v/>
      </c>
      <c r="D407" s="24" t="str">
        <f>IFERROR(VLOOKUP($B$404,$4:$126,MATCH($R407&amp;"/"&amp;D$348,$2:$2,0),FALSE),"")</f>
        <v/>
      </c>
      <c r="E407" s="24" t="str">
        <f>IFERROR(VLOOKUP($B$404,$4:$126,MATCH($R407&amp;"/"&amp;E$348,$2:$2,0),FALSE),"")</f>
        <v/>
      </c>
      <c r="F407" s="24" t="str">
        <f>IFERROR(VLOOKUP($B$404,$4:$126,MATCH($R407&amp;"/"&amp;F$348,$2:$2,0),FALSE),"")</f>
        <v/>
      </c>
      <c r="G407" s="24" t="str">
        <f>IFERROR(VLOOKUP($B$404,$4:$126,MATCH($R407&amp;"/"&amp;G$348,$2:$2,0),FALSE),"")</f>
        <v/>
      </c>
      <c r="H407" s="24" t="str">
        <f>IFERROR(VLOOKUP($B$404,$4:$126,MATCH($R407&amp;"/"&amp;H$348,$2:$2,0),FALSE),"")</f>
        <v/>
      </c>
      <c r="I407" s="24" t="str">
        <f>IFERROR(VLOOKUP($B$404,$4:$126,MATCH($R407&amp;"/"&amp;I$348,$2:$2,0),FALSE),"")</f>
        <v/>
      </c>
      <c r="J407" s="24" t="str">
        <f>IFERROR(VLOOKUP($B$404,$4:$126,MATCH($R407&amp;"/"&amp;J$348,$2:$2,0),FALSE),"")</f>
        <v/>
      </c>
      <c r="K407" s="24" t="str">
        <f>IFERROR(VLOOKUP($B$404,$4:$126,MATCH($R407&amp;"/"&amp;K$348,$2:$2,0),FALSE),"")</f>
        <v/>
      </c>
      <c r="L407" s="24" t="str">
        <f>IFERROR(VLOOKUP($B$404,$4:$126,MATCH($R407&amp;"/"&amp;L$348,$2:$2,0),FALSE),"")</f>
        <v/>
      </c>
      <c r="M407" s="24" t="str">
        <f>IFERROR(VLOOKUP($B$404,$4:$126,MATCH($R407&amp;"/"&amp;M$348,$2:$2,0),FALSE),"")</f>
        <v/>
      </c>
      <c r="N407" s="24" t="str">
        <f>IFERROR(VLOOKUP($B$404,$4:$126,MATCH($R407&amp;"/"&amp;N$348,$2:$2,0),FALSE),"")</f>
        <v/>
      </c>
      <c r="O407" s="24" t="str">
        <f>IFERROR(VLOOKUP($B$404,$4:$126,MATCH($R407&amp;"/"&amp;O$348,$2:$2,0),FALSE),"")</f>
        <v/>
      </c>
      <c r="P407" s="24" t="str">
        <f>IFERROR(VLOOKUP($B$404,$4:$126,MATCH($R407&amp;"/"&amp;P$348,$2:$2,0),FALSE),"")</f>
        <v/>
      </c>
      <c r="Q407" s="21"/>
      <c r="R407" s="25" t="s">
        <v>2918</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t="str">
        <f>IFERROR(VLOOKUP($B$404,$4:$126,MATCH($R408&amp;"/"&amp;B$348,$2:$2,0),FALSE),"")</f>
        <v/>
      </c>
      <c r="C408" s="24" t="str">
        <f>IFERROR(VLOOKUP($B$404,$4:$126,MATCH($R408&amp;"/"&amp;C$348,$2:$2,0),FALSE),"")</f>
        <v/>
      </c>
      <c r="D408" s="24" t="str">
        <f>IFERROR(VLOOKUP($B$404,$4:$126,MATCH($R408&amp;"/"&amp;D$348,$2:$2,0),FALSE),"")</f>
        <v/>
      </c>
      <c r="E408" s="24" t="str">
        <f>IFERROR(VLOOKUP($B$404,$4:$126,MATCH($R408&amp;"/"&amp;E$348,$2:$2,0),FALSE),"")</f>
        <v/>
      </c>
      <c r="F408" s="24" t="str">
        <f>IFERROR(VLOOKUP($B$404,$4:$126,MATCH($R408&amp;"/"&amp;F$348,$2:$2,0),FALSE),"")</f>
        <v/>
      </c>
      <c r="G408" s="24" t="str">
        <f>IFERROR(VLOOKUP($B$404,$4:$126,MATCH($R408&amp;"/"&amp;G$348,$2:$2,0),FALSE),"")</f>
        <v/>
      </c>
      <c r="H408" s="24" t="str">
        <f>IFERROR(VLOOKUP($B$404,$4:$126,MATCH($R408&amp;"/"&amp;H$348,$2:$2,0),FALSE),"")</f>
        <v/>
      </c>
      <c r="I408" s="24" t="str">
        <f>IFERROR(VLOOKUP($B$404,$4:$126,MATCH($R408&amp;"/"&amp;I$348,$2:$2,0),FALSE),"")</f>
        <v/>
      </c>
      <c r="J408" s="24" t="str">
        <f>IFERROR(VLOOKUP($B$404,$4:$126,MATCH($R408&amp;"/"&amp;J$348,$2:$2,0),FALSE),"")</f>
        <v/>
      </c>
      <c r="K408" s="24" t="str">
        <f>IFERROR(VLOOKUP($B$404,$4:$126,MATCH($R408&amp;"/"&amp;K$348,$2:$2,0),FALSE),"")</f>
        <v/>
      </c>
      <c r="L408" s="24" t="str">
        <f>IFERROR(VLOOKUP($B$404,$4:$126,MATCH($R408&amp;"/"&amp;L$348,$2:$2,0),FALSE),"")</f>
        <v/>
      </c>
      <c r="M408" s="24" t="str">
        <f>IFERROR(VLOOKUP($B$404,$4:$126,MATCH($R408&amp;"/"&amp;M$348,$2:$2,0),FALSE),"")</f>
        <v/>
      </c>
      <c r="N408" s="24" t="str">
        <f>IFERROR(VLOOKUP($B$404,$4:$126,MATCH($R408&amp;"/"&amp;N$348,$2:$2,0),FALSE),IFERROR(VLOOKUP($B$404,$4:$126,MATCH($R407&amp;"/"&amp;N$348,$2:$2,0),FALSE),IFERROR(VLOOKUP($B$404,$4:$126,MATCH($R406&amp;"/"&amp;N$348,$2:$2,0),FALSE),IFERROR(VLOOKUP($B$404,$4:$126,MATCH($R405&amp;"/"&amp;N$348,$2:$2,0),FALSE),""))))</f>
        <v/>
      </c>
      <c r="O408" s="24" t="str">
        <f>IFERROR(VLOOKUP($B$404,$4:$126,MATCH($R408&amp;"/"&amp;O$348,$2:$2,0),FALSE),IFERROR(VLOOKUP($B$404,$4:$126,MATCH($R407&amp;"/"&amp;O$348,$2:$2,0),FALSE),IFERROR(VLOOKUP($B$404,$4:$126,MATCH($R406&amp;"/"&amp;O$348,$2:$2,0),FALSE),IFERROR(VLOOKUP($B$404,$4:$126,MATCH($R405&amp;"/"&amp;O$348,$2:$2,0),FALSE),""))))</f>
        <v/>
      </c>
      <c r="P408" s="24" t="str">
        <f>IFERROR(VLOOKUP($B$404,$4:$126,MATCH($R408&amp;"/"&amp;P$348,$2:$2,0),FALSE),IFERROR(VLOOKUP($B$404,$4:$126,MATCH($R407&amp;"/"&amp;P$348,$2:$2,0),FALSE),IFERROR(VLOOKUP($B$404,$4:$126,MATCH($R406&amp;"/"&amp;P$348,$2:$2,0),FALSE),IFERROR(VLOOKUP($B$404,$4:$126,MATCH($R405&amp;"/"&amp;P$348,$2:$2,0),FALSE),""))))</f>
        <v/>
      </c>
      <c r="Q408" s="21"/>
      <c r="R408" s="25" t="s">
        <v>2919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t="e">
        <f t="shared" ref="B409:O409" si="26">+B408/B$402</f>
        <v>#VALUE!</v>
      </c>
      <c r="C409" s="26" t="e">
        <f t="shared" si="26"/>
        <v>#VALUE!</v>
      </c>
      <c r="D409" s="26" t="e">
        <f t="shared" si="26"/>
        <v>#VALUE!</v>
      </c>
      <c r="E409" s="26" t="e">
        <f t="shared" si="26"/>
        <v>#VALUE!</v>
      </c>
      <c r="F409" s="26" t="e">
        <f t="shared" si="26"/>
        <v>#VALUE!</v>
      </c>
      <c r="G409" s="26" t="e">
        <f t="shared" si="26"/>
        <v>#VALUE!</v>
      </c>
      <c r="H409" s="26" t="e">
        <f t="shared" si="26"/>
        <v>#VALUE!</v>
      </c>
      <c r="I409" s="26" t="e">
        <f t="shared" si="26"/>
        <v>#VALUE!</v>
      </c>
      <c r="J409" s="26" t="e">
        <f t="shared" si="26"/>
        <v>#VALUE!</v>
      </c>
      <c r="K409" s="26" t="e">
        <f t="shared" si="26"/>
        <v>#VALUE!</v>
      </c>
      <c r="L409" s="26" t="e">
        <f t="shared" si="26"/>
        <v>#VALUE!</v>
      </c>
      <c r="M409" s="26" t="e">
        <f t="shared" si="26"/>
        <v>#VALUE!</v>
      </c>
      <c r="N409" s="26" t="e">
        <f t="shared" si="26"/>
        <v>#VALUE!</v>
      </c>
      <c r="O409" s="26" t="e">
        <f t="shared" si="26"/>
        <v>#VALUE!</v>
      </c>
      <c r="P409" s="26" t="e">
        <f t="shared" ref="P409" si="27">+P408/P$402</f>
        <v>#VALUE!</v>
      </c>
      <c r="Q409" s="21"/>
      <c r="R409" s="27" t="s">
        <v>2920</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49" t="s">
        <v>2931</v>
      </c>
      <c r="C410" s="146"/>
      <c r="D410" s="146"/>
      <c r="E410" s="146"/>
      <c r="F410" s="146"/>
      <c r="G410" s="146"/>
      <c r="H410" s="146"/>
      <c r="I410" s="146"/>
      <c r="J410" s="146"/>
      <c r="K410" s="146"/>
      <c r="L410" s="146"/>
      <c r="M410" s="146"/>
      <c r="N410" s="150"/>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t="str">
        <f>IFERROR(VLOOKUP($B$410,$4:$126,MATCH($R411&amp;"/"&amp;B$348,$2:$2,0),FALSE),"")</f>
        <v/>
      </c>
      <c r="C411" s="24" t="str">
        <f>IFERROR(VLOOKUP($B$410,$4:$126,MATCH($R411&amp;"/"&amp;C$348,$2:$2,0),FALSE),"")</f>
        <v/>
      </c>
      <c r="D411" s="24" t="str">
        <f>IFERROR(VLOOKUP($B$410,$4:$126,MATCH($R411&amp;"/"&amp;D$348,$2:$2,0),FALSE),"")</f>
        <v/>
      </c>
      <c r="E411" s="24" t="str">
        <f>IFERROR(VLOOKUP($B$410,$4:$126,MATCH($R411&amp;"/"&amp;E$348,$2:$2,0),FALSE),"")</f>
        <v/>
      </c>
      <c r="F411" s="24" t="str">
        <f>IFERROR(VLOOKUP($B$410,$4:$126,MATCH($R411&amp;"/"&amp;F$348,$2:$2,0),FALSE),"")</f>
        <v/>
      </c>
      <c r="G411" s="24" t="str">
        <f>IFERROR(VLOOKUP($B$410,$4:$126,MATCH($R411&amp;"/"&amp;G$348,$2:$2,0),FALSE),"")</f>
        <v/>
      </c>
      <c r="H411" s="24" t="str">
        <f>IFERROR(VLOOKUP($B$410,$4:$126,MATCH($R411&amp;"/"&amp;H$348,$2:$2,0),FALSE),"")</f>
        <v/>
      </c>
      <c r="I411" s="24" t="str">
        <f>IFERROR(VLOOKUP($B$410,$4:$126,MATCH($R411&amp;"/"&amp;I$348,$2:$2,0),FALSE),"")</f>
        <v/>
      </c>
      <c r="J411" s="24" t="str">
        <f>IFERROR(VLOOKUP($B$410,$4:$126,MATCH($R411&amp;"/"&amp;J$348,$2:$2,0),FALSE),"")</f>
        <v/>
      </c>
      <c r="K411" s="24" t="str">
        <f>IFERROR(VLOOKUP($B$410,$4:$126,MATCH($R411&amp;"/"&amp;K$348,$2:$2,0),FALSE),"")</f>
        <v/>
      </c>
      <c r="L411" s="24" t="str">
        <f>IFERROR(VLOOKUP($B$410,$4:$126,MATCH($R411&amp;"/"&amp;L$348,$2:$2,0),FALSE),"")</f>
        <v/>
      </c>
      <c r="M411" s="24" t="str">
        <f>IFERROR(VLOOKUP($B$410,$4:$126,MATCH($R411&amp;"/"&amp;M$348,$2:$2,0),FALSE),"")</f>
        <v/>
      </c>
      <c r="N411" s="24" t="str">
        <f>IFERROR(VLOOKUP($B$410,$4:$126,MATCH($R411&amp;"/"&amp;N$348,$2:$2,0),FALSE),"")</f>
        <v/>
      </c>
      <c r="O411" s="24" t="str">
        <f>IFERROR(VLOOKUP($B$410,$4:$126,MATCH($R411&amp;"/"&amp;O$348,$2:$2,0),FALSE),"")</f>
        <v/>
      </c>
      <c r="P411" s="24" t="str">
        <f>IFERROR(VLOOKUP($B$410,$4:$126,MATCH($R411&amp;"/"&amp;P$348,$2:$2,0),FALSE),"")</f>
        <v/>
      </c>
      <c r="Q411" s="21"/>
      <c r="R411" s="25" t="s">
        <v>2916</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t="str">
        <f>IFERROR(VLOOKUP($B$410,$4:$126,MATCH($R412&amp;"/"&amp;B$348,$2:$2,0),FALSE),"")</f>
        <v/>
      </c>
      <c r="C412" s="24" t="str">
        <f>IFERROR(VLOOKUP($B$410,$4:$126,MATCH($R412&amp;"/"&amp;C$348,$2:$2,0),FALSE),"")</f>
        <v/>
      </c>
      <c r="D412" s="24" t="str">
        <f>IFERROR(VLOOKUP($B$410,$4:$126,MATCH($R412&amp;"/"&amp;D$348,$2:$2,0),FALSE),"")</f>
        <v/>
      </c>
      <c r="E412" s="24" t="str">
        <f>IFERROR(VLOOKUP($B$410,$4:$126,MATCH($R412&amp;"/"&amp;E$348,$2:$2,0),FALSE),"")</f>
        <v/>
      </c>
      <c r="F412" s="24" t="str">
        <f>IFERROR(VLOOKUP($B$410,$4:$126,MATCH($R412&amp;"/"&amp;F$348,$2:$2,0),FALSE),"")</f>
        <v/>
      </c>
      <c r="G412" s="24" t="str">
        <f>IFERROR(VLOOKUP($B$410,$4:$126,MATCH($R412&amp;"/"&amp;G$348,$2:$2,0),FALSE),"")</f>
        <v/>
      </c>
      <c r="H412" s="24" t="str">
        <f>IFERROR(VLOOKUP($B$410,$4:$126,MATCH($R412&amp;"/"&amp;H$348,$2:$2,0),FALSE),"")</f>
        <v/>
      </c>
      <c r="I412" s="24" t="str">
        <f>IFERROR(VLOOKUP($B$410,$4:$126,MATCH($R412&amp;"/"&amp;I$348,$2:$2,0),FALSE),"")</f>
        <v/>
      </c>
      <c r="J412" s="24" t="str">
        <f>IFERROR(VLOOKUP($B$410,$4:$126,MATCH($R412&amp;"/"&amp;J$348,$2:$2,0),FALSE),"")</f>
        <v/>
      </c>
      <c r="K412" s="24" t="str">
        <f>IFERROR(VLOOKUP($B$410,$4:$126,MATCH($R412&amp;"/"&amp;K$348,$2:$2,0),FALSE),"")</f>
        <v/>
      </c>
      <c r="L412" s="24" t="str">
        <f>IFERROR(VLOOKUP($B$410,$4:$126,MATCH($R412&amp;"/"&amp;L$348,$2:$2,0),FALSE),"")</f>
        <v/>
      </c>
      <c r="M412" s="24" t="str">
        <f>IFERROR(VLOOKUP($B$410,$4:$126,MATCH($R412&amp;"/"&amp;M$348,$2:$2,0),FALSE),"")</f>
        <v/>
      </c>
      <c r="N412" s="24" t="str">
        <f>IFERROR(VLOOKUP($B$410,$4:$126,MATCH($R412&amp;"/"&amp;N$348,$2:$2,0),FALSE),"")</f>
        <v/>
      </c>
      <c r="O412" s="24" t="str">
        <f>IFERROR(VLOOKUP($B$410,$4:$126,MATCH($R412&amp;"/"&amp;O$348,$2:$2,0),FALSE),"")</f>
        <v/>
      </c>
      <c r="P412" s="24" t="str">
        <f>IFERROR(VLOOKUP($B$410,$4:$126,MATCH($R412&amp;"/"&amp;P$348,$2:$2,0),FALSE),"")</f>
        <v/>
      </c>
      <c r="Q412" s="21"/>
      <c r="R412" s="25" t="s">
        <v>2917</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t="str">
        <f>IFERROR(VLOOKUP($B$410,$4:$126,MATCH($R413&amp;"/"&amp;B$348,$2:$2,0),FALSE),"")</f>
        <v/>
      </c>
      <c r="C413" s="24" t="str">
        <f>IFERROR(VLOOKUP($B$410,$4:$126,MATCH($R413&amp;"/"&amp;C$348,$2:$2,0),FALSE),"")</f>
        <v/>
      </c>
      <c r="D413" s="24" t="str">
        <f>IFERROR(VLOOKUP($B$410,$4:$126,MATCH($R413&amp;"/"&amp;D$348,$2:$2,0),FALSE),"")</f>
        <v/>
      </c>
      <c r="E413" s="24" t="str">
        <f>IFERROR(VLOOKUP($B$410,$4:$126,MATCH($R413&amp;"/"&amp;E$348,$2:$2,0),FALSE),"")</f>
        <v/>
      </c>
      <c r="F413" s="24" t="str">
        <f>IFERROR(VLOOKUP($B$410,$4:$126,MATCH($R413&amp;"/"&amp;F$348,$2:$2,0),FALSE),"")</f>
        <v/>
      </c>
      <c r="G413" s="24" t="str">
        <f>IFERROR(VLOOKUP($B$410,$4:$126,MATCH($R413&amp;"/"&amp;G$348,$2:$2,0),FALSE),"")</f>
        <v/>
      </c>
      <c r="H413" s="24" t="str">
        <f>IFERROR(VLOOKUP($B$410,$4:$126,MATCH($R413&amp;"/"&amp;H$348,$2:$2,0),FALSE),"")</f>
        <v/>
      </c>
      <c r="I413" s="24" t="str">
        <f>IFERROR(VLOOKUP($B$410,$4:$126,MATCH($R413&amp;"/"&amp;I$348,$2:$2,0),FALSE),"")</f>
        <v/>
      </c>
      <c r="J413" s="24" t="str">
        <f>IFERROR(VLOOKUP($B$410,$4:$126,MATCH($R413&amp;"/"&amp;J$348,$2:$2,0),FALSE),"")</f>
        <v/>
      </c>
      <c r="K413" s="24" t="str">
        <f>IFERROR(VLOOKUP($B$410,$4:$126,MATCH($R413&amp;"/"&amp;K$348,$2:$2,0),FALSE),"")</f>
        <v/>
      </c>
      <c r="L413" s="24" t="str">
        <f>IFERROR(VLOOKUP($B$410,$4:$126,MATCH($R413&amp;"/"&amp;L$348,$2:$2,0),FALSE),"")</f>
        <v/>
      </c>
      <c r="M413" s="24" t="str">
        <f>IFERROR(VLOOKUP($B$410,$4:$126,MATCH($R413&amp;"/"&amp;M$348,$2:$2,0),FALSE),"")</f>
        <v/>
      </c>
      <c r="N413" s="24" t="str">
        <f>IFERROR(VLOOKUP($B$410,$4:$126,MATCH($R413&amp;"/"&amp;N$348,$2:$2,0),FALSE),"")</f>
        <v/>
      </c>
      <c r="O413" s="24" t="str">
        <f>IFERROR(VLOOKUP($B$410,$4:$126,MATCH($R413&amp;"/"&amp;O$348,$2:$2,0),FALSE),"")</f>
        <v/>
      </c>
      <c r="P413" s="24" t="str">
        <f>IFERROR(VLOOKUP($B$410,$4:$126,MATCH($R413&amp;"/"&amp;P$348,$2:$2,0),FALSE),"")</f>
        <v/>
      </c>
      <c r="Q413" s="21"/>
      <c r="R413" s="25" t="s">
        <v>2918</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t="str">
        <f>IFERROR(VLOOKUP($B$410,$4:$126,MATCH($R414&amp;"/"&amp;B$348,$2:$2,0),FALSE),"")</f>
        <v/>
      </c>
      <c r="C414" s="24" t="str">
        <f>IFERROR(VLOOKUP($B$410,$4:$126,MATCH($R414&amp;"/"&amp;C$348,$2:$2,0),FALSE),"")</f>
        <v/>
      </c>
      <c r="D414" s="24" t="str">
        <f>IFERROR(VLOOKUP($B$410,$4:$126,MATCH($R414&amp;"/"&amp;D$348,$2:$2,0),FALSE),"")</f>
        <v/>
      </c>
      <c r="E414" s="24" t="str">
        <f>IFERROR(VLOOKUP($B$410,$4:$126,MATCH($R414&amp;"/"&amp;E$348,$2:$2,0),FALSE),"")</f>
        <v/>
      </c>
      <c r="F414" s="24" t="str">
        <f>IFERROR(VLOOKUP($B$410,$4:$126,MATCH($R414&amp;"/"&amp;F$348,$2:$2,0),FALSE),"")</f>
        <v/>
      </c>
      <c r="G414" s="24" t="str">
        <f>IFERROR(VLOOKUP($B$410,$4:$126,MATCH($R414&amp;"/"&amp;G$348,$2:$2,0),FALSE),"")</f>
        <v/>
      </c>
      <c r="H414" s="24" t="str">
        <f>IFERROR(VLOOKUP($B$410,$4:$126,MATCH($R414&amp;"/"&amp;H$348,$2:$2,0),FALSE),"")</f>
        <v/>
      </c>
      <c r="I414" s="24" t="str">
        <f>IFERROR(VLOOKUP($B$410,$4:$126,MATCH($R414&amp;"/"&amp;I$348,$2:$2,0),FALSE),"")</f>
        <v/>
      </c>
      <c r="J414" s="24" t="str">
        <f>IFERROR(VLOOKUP($B$410,$4:$126,MATCH($R414&amp;"/"&amp;J$348,$2:$2,0),FALSE),"")</f>
        <v/>
      </c>
      <c r="K414" s="24" t="str">
        <f>IFERROR(VLOOKUP($B$410,$4:$126,MATCH($R414&amp;"/"&amp;K$348,$2:$2,0),FALSE),"")</f>
        <v/>
      </c>
      <c r="L414" s="24" t="str">
        <f>IFERROR(VLOOKUP($B$410,$4:$126,MATCH($R414&amp;"/"&amp;L$348,$2:$2,0),FALSE),"")</f>
        <v/>
      </c>
      <c r="M414" s="24" t="str">
        <f>IFERROR(VLOOKUP($B$410,$4:$126,MATCH($R414&amp;"/"&amp;M$348,$2:$2,0),FALSE),"")</f>
        <v/>
      </c>
      <c r="N414" s="24" t="str">
        <f>IFERROR(VLOOKUP($B$410,$4:$126,MATCH($R414&amp;"/"&amp;N$348,$2:$2,0),FALSE),IFERROR(VLOOKUP($B$410,$4:$126,MATCH($R413&amp;"/"&amp;N$348,$2:$2,0),FALSE),IFERROR(VLOOKUP($B$410,$4:$126,MATCH($R412&amp;"/"&amp;N$348,$2:$2,0),FALSE),IFERROR(VLOOKUP($B$410,$4:$126,MATCH($R411&amp;"/"&amp;N$348,$2:$2,0),FALSE),""))))</f>
        <v/>
      </c>
      <c r="O414" s="24" t="str">
        <f>IFERROR(VLOOKUP($B$410,$4:$126,MATCH($R414&amp;"/"&amp;O$348,$2:$2,0),FALSE),IFERROR(VLOOKUP($B$410,$4:$126,MATCH($R413&amp;"/"&amp;O$348,$2:$2,0),FALSE),IFERROR(VLOOKUP($B$410,$4:$126,MATCH($R412&amp;"/"&amp;O$348,$2:$2,0),FALSE),IFERROR(VLOOKUP($B$410,$4:$126,MATCH($R411&amp;"/"&amp;O$348,$2:$2,0),FALSE),""))))</f>
        <v/>
      </c>
      <c r="P414" s="24" t="str">
        <f>IFERROR(VLOOKUP($B$410,$4:$126,MATCH($R414&amp;"/"&amp;P$348,$2:$2,0),FALSE),IFERROR(VLOOKUP($B$410,$4:$126,MATCH($R413&amp;"/"&amp;P$348,$2:$2,0),FALSE),IFERROR(VLOOKUP($B$410,$4:$126,MATCH($R412&amp;"/"&amp;P$348,$2:$2,0),FALSE),IFERROR(VLOOKUP($B$410,$4:$126,MATCH($R411&amp;"/"&amp;P$348,$2:$2,0),FALSE),""))))</f>
        <v/>
      </c>
      <c r="Q414" s="21"/>
      <c r="R414" s="25" t="s">
        <v>2919</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t="e">
        <f t="shared" ref="B415:O415" si="28">+B414/B$402</f>
        <v>#VALUE!</v>
      </c>
      <c r="C415" s="26" t="e">
        <f t="shared" si="28"/>
        <v>#VALUE!</v>
      </c>
      <c r="D415" s="26" t="e">
        <f t="shared" si="28"/>
        <v>#VALUE!</v>
      </c>
      <c r="E415" s="26" t="e">
        <f t="shared" si="28"/>
        <v>#VALUE!</v>
      </c>
      <c r="F415" s="26" t="e">
        <f t="shared" si="28"/>
        <v>#VALUE!</v>
      </c>
      <c r="G415" s="26" t="e">
        <f t="shared" si="28"/>
        <v>#VALUE!</v>
      </c>
      <c r="H415" s="26" t="e">
        <f t="shared" si="28"/>
        <v>#VALUE!</v>
      </c>
      <c r="I415" s="26" t="e">
        <f t="shared" si="28"/>
        <v>#VALUE!</v>
      </c>
      <c r="J415" s="26" t="e">
        <f t="shared" si="28"/>
        <v>#VALUE!</v>
      </c>
      <c r="K415" s="26" t="e">
        <f t="shared" si="28"/>
        <v>#VALUE!</v>
      </c>
      <c r="L415" s="26" t="e">
        <f t="shared" si="28"/>
        <v>#VALUE!</v>
      </c>
      <c r="M415" s="26" t="e">
        <f t="shared" si="28"/>
        <v>#VALUE!</v>
      </c>
      <c r="N415" s="26" t="e">
        <f t="shared" si="28"/>
        <v>#VALUE!</v>
      </c>
      <c r="O415" s="26" t="e">
        <f t="shared" si="28"/>
        <v>#VALUE!</v>
      </c>
      <c r="P415" s="26" t="e">
        <f t="shared" ref="P415" si="29">+P414/P$402</f>
        <v>#VALUE!</v>
      </c>
      <c r="Q415" s="21"/>
      <c r="R415" s="27" t="s">
        <v>2920</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54" t="s">
        <v>2905</v>
      </c>
      <c r="C416" s="146"/>
      <c r="D416" s="146"/>
      <c r="E416" s="146"/>
      <c r="F416" s="146"/>
      <c r="G416" s="146"/>
      <c r="H416" s="146"/>
      <c r="I416" s="146"/>
      <c r="J416" s="146"/>
      <c r="K416" s="146"/>
      <c r="L416" s="146"/>
      <c r="M416" s="146"/>
      <c r="N416" s="150"/>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t="str">
        <f>IFERROR(VLOOKUP($B$416,$4:$126,MATCH($R417&amp;"/"&amp;B$348,$2:$2,0),FALSE),"")</f>
        <v/>
      </c>
      <c r="C417" s="24" t="str">
        <f>IFERROR(VLOOKUP($B$416,$4:$126,MATCH($R417&amp;"/"&amp;C$348,$2:$2,0),FALSE),"")</f>
        <v/>
      </c>
      <c r="D417" s="24" t="str">
        <f>IFERROR(VLOOKUP($B$416,$4:$126,MATCH($R417&amp;"/"&amp;D$348,$2:$2,0),FALSE),"")</f>
        <v/>
      </c>
      <c r="E417" s="24" t="str">
        <f>IFERROR(VLOOKUP($B$416,$4:$126,MATCH($R417&amp;"/"&amp;E$348,$2:$2,0),FALSE),"")</f>
        <v/>
      </c>
      <c r="F417" s="24" t="str">
        <f>IFERROR(VLOOKUP($B$416,$4:$126,MATCH($R417&amp;"/"&amp;F$348,$2:$2,0),FALSE),"")</f>
        <v/>
      </c>
      <c r="G417" s="24" t="str">
        <f>IFERROR(VLOOKUP($B$416,$4:$126,MATCH($R417&amp;"/"&amp;G$348,$2:$2,0),FALSE),"")</f>
        <v/>
      </c>
      <c r="H417" s="24" t="str">
        <f>IFERROR(VLOOKUP($B$416,$4:$126,MATCH($R417&amp;"/"&amp;H$348,$2:$2,0),FALSE),"")</f>
        <v/>
      </c>
      <c r="I417" s="24" t="str">
        <f>IFERROR(VLOOKUP($B$416,$4:$126,MATCH($R417&amp;"/"&amp;I$348,$2:$2,0),FALSE),"")</f>
        <v/>
      </c>
      <c r="J417" s="24" t="str">
        <f>IFERROR(VLOOKUP($B$416,$4:$126,MATCH($R417&amp;"/"&amp;J$348,$2:$2,0),FALSE),"")</f>
        <v/>
      </c>
      <c r="K417" s="24" t="str">
        <f>IFERROR(VLOOKUP($B$416,$4:$126,MATCH($R417&amp;"/"&amp;K$348,$2:$2,0),FALSE),"")</f>
        <v/>
      </c>
      <c r="L417" s="24" t="str">
        <f>IFERROR(VLOOKUP($B$416,$4:$126,MATCH($R417&amp;"/"&amp;L$348,$2:$2,0),FALSE),"")</f>
        <v/>
      </c>
      <c r="M417" s="24" t="str">
        <f>IFERROR(VLOOKUP($B$416,$4:$126,MATCH($R417&amp;"/"&amp;M$348,$2:$2,0),FALSE),"")</f>
        <v/>
      </c>
      <c r="N417" s="24" t="str">
        <f>IFERROR(VLOOKUP($B$416,$4:$126,MATCH($R417&amp;"/"&amp;N$348,$2:$2,0),FALSE),"")</f>
        <v/>
      </c>
      <c r="O417" s="24" t="str">
        <f>IFERROR(VLOOKUP($B$416,$4:$126,MATCH($R417&amp;"/"&amp;O$348,$2:$2,0),FALSE),"")</f>
        <v/>
      </c>
      <c r="P417" s="24" t="str">
        <f>IFERROR(VLOOKUP($B$416,$4:$126,MATCH($R417&amp;"/"&amp;P$348,$2:$2,0),FALSE),"")</f>
        <v/>
      </c>
      <c r="Q417" s="21"/>
      <c r="R417" s="25" t="s">
        <v>2916</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t="str">
        <f>IFERROR(VLOOKUP($B$416,$4:$126,MATCH($R418&amp;"/"&amp;B$348,$2:$2,0),FALSE),"")</f>
        <v/>
      </c>
      <c r="C418" s="24" t="str">
        <f>IFERROR(VLOOKUP($B$416,$4:$126,MATCH($R418&amp;"/"&amp;C$348,$2:$2,0),FALSE),"")</f>
        <v/>
      </c>
      <c r="D418" s="24" t="str">
        <f>IFERROR(VLOOKUP($B$416,$4:$126,MATCH($R418&amp;"/"&amp;D$348,$2:$2,0),FALSE),"")</f>
        <v/>
      </c>
      <c r="E418" s="24" t="str">
        <f>IFERROR(VLOOKUP($B$416,$4:$126,MATCH($R418&amp;"/"&amp;E$348,$2:$2,0),FALSE),"")</f>
        <v/>
      </c>
      <c r="F418" s="24" t="str">
        <f>IFERROR(VLOOKUP($B$416,$4:$126,MATCH($R418&amp;"/"&amp;F$348,$2:$2,0),FALSE),"")</f>
        <v/>
      </c>
      <c r="G418" s="24" t="str">
        <f>IFERROR(VLOOKUP($B$416,$4:$126,MATCH($R418&amp;"/"&amp;G$348,$2:$2,0),FALSE),"")</f>
        <v/>
      </c>
      <c r="H418" s="24" t="str">
        <f>IFERROR(VLOOKUP($B$416,$4:$126,MATCH($R418&amp;"/"&amp;H$348,$2:$2,0),FALSE),"")</f>
        <v/>
      </c>
      <c r="I418" s="24" t="str">
        <f>IFERROR(VLOOKUP($B$416,$4:$126,MATCH($R418&amp;"/"&amp;I$348,$2:$2,0),FALSE),"")</f>
        <v/>
      </c>
      <c r="J418" s="24" t="str">
        <f>IFERROR(VLOOKUP($B$416,$4:$126,MATCH($R418&amp;"/"&amp;J$348,$2:$2,0),FALSE),"")</f>
        <v/>
      </c>
      <c r="K418" s="24" t="str">
        <f>IFERROR(VLOOKUP($B$416,$4:$126,MATCH($R418&amp;"/"&amp;K$348,$2:$2,0),FALSE),"")</f>
        <v/>
      </c>
      <c r="L418" s="24" t="str">
        <f>IFERROR(VLOOKUP($B$416,$4:$126,MATCH($R418&amp;"/"&amp;L$348,$2:$2,0),FALSE),"")</f>
        <v/>
      </c>
      <c r="M418" s="24" t="str">
        <f>IFERROR(VLOOKUP($B$416,$4:$126,MATCH($R418&amp;"/"&amp;M$348,$2:$2,0),FALSE),"")</f>
        <v/>
      </c>
      <c r="N418" s="24" t="str">
        <f>IFERROR(VLOOKUP($B$416,$4:$126,MATCH($R418&amp;"/"&amp;N$348,$2:$2,0),FALSE),"")</f>
        <v/>
      </c>
      <c r="O418" s="24" t="str">
        <f>IFERROR(VLOOKUP($B$416,$4:$126,MATCH($R418&amp;"/"&amp;O$348,$2:$2,0),FALSE),"")</f>
        <v/>
      </c>
      <c r="P418" s="24" t="str">
        <f>IFERROR(VLOOKUP($B$416,$4:$126,MATCH($R418&amp;"/"&amp;P$348,$2:$2,0),FALSE),"")</f>
        <v/>
      </c>
      <c r="Q418" s="21"/>
      <c r="R418" s="25" t="s">
        <v>2917</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t="str">
        <f>IFERROR(VLOOKUP($B$416,$4:$126,MATCH($R419&amp;"/"&amp;B$348,$2:$2,0),FALSE),"")</f>
        <v/>
      </c>
      <c r="C419" s="24" t="str">
        <f>IFERROR(VLOOKUP($B$416,$4:$126,MATCH($R419&amp;"/"&amp;C$348,$2:$2,0),FALSE),"")</f>
        <v/>
      </c>
      <c r="D419" s="24" t="str">
        <f>IFERROR(VLOOKUP($B$416,$4:$126,MATCH($R419&amp;"/"&amp;D$348,$2:$2,0),FALSE),"")</f>
        <v/>
      </c>
      <c r="E419" s="24" t="str">
        <f>IFERROR(VLOOKUP($B$416,$4:$126,MATCH($R419&amp;"/"&amp;E$348,$2:$2,0),FALSE),"")</f>
        <v/>
      </c>
      <c r="F419" s="24" t="str">
        <f>IFERROR(VLOOKUP($B$416,$4:$126,MATCH($R419&amp;"/"&amp;F$348,$2:$2,0),FALSE),"")</f>
        <v/>
      </c>
      <c r="G419" s="24" t="str">
        <f>IFERROR(VLOOKUP($B$416,$4:$126,MATCH($R419&amp;"/"&amp;G$348,$2:$2,0),FALSE),"")</f>
        <v/>
      </c>
      <c r="H419" s="24" t="str">
        <f>IFERROR(VLOOKUP($B$416,$4:$126,MATCH($R419&amp;"/"&amp;H$348,$2:$2,0),FALSE),"")</f>
        <v/>
      </c>
      <c r="I419" s="24" t="str">
        <f>IFERROR(VLOOKUP($B$416,$4:$126,MATCH($R419&amp;"/"&amp;I$348,$2:$2,0),FALSE),"")</f>
        <v/>
      </c>
      <c r="J419" s="24" t="str">
        <f>IFERROR(VLOOKUP($B$416,$4:$126,MATCH($R419&amp;"/"&amp;J$348,$2:$2,0),FALSE),"")</f>
        <v/>
      </c>
      <c r="K419" s="24" t="str">
        <f>IFERROR(VLOOKUP($B$416,$4:$126,MATCH($R419&amp;"/"&amp;K$348,$2:$2,0),FALSE),"")</f>
        <v/>
      </c>
      <c r="L419" s="24" t="str">
        <f>IFERROR(VLOOKUP($B$416,$4:$126,MATCH($R419&amp;"/"&amp;L$348,$2:$2,0),FALSE),"")</f>
        <v/>
      </c>
      <c r="M419" s="24" t="str">
        <f>IFERROR(VLOOKUP($B$416,$4:$126,MATCH($R419&amp;"/"&amp;M$348,$2:$2,0),FALSE),"")</f>
        <v/>
      </c>
      <c r="N419" s="24" t="str">
        <f>IFERROR(VLOOKUP($B$416,$4:$126,MATCH($R419&amp;"/"&amp;N$348,$2:$2,0),FALSE),"")</f>
        <v/>
      </c>
      <c r="O419" s="24" t="str">
        <f>IFERROR(VLOOKUP($B$416,$4:$126,MATCH($R419&amp;"/"&amp;O$348,$2:$2,0),FALSE),"")</f>
        <v/>
      </c>
      <c r="P419" s="24" t="str">
        <f>IFERROR(VLOOKUP($B$416,$4:$126,MATCH($R419&amp;"/"&amp;P$348,$2:$2,0),FALSE),"")</f>
        <v/>
      </c>
      <c r="Q419" s="21"/>
      <c r="R419" s="25" t="s">
        <v>2918</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t="str">
        <f>IFERROR(VLOOKUP($B$416,$4:$126,MATCH($R420&amp;"/"&amp;B$348,$2:$2,0),FALSE),"")</f>
        <v/>
      </c>
      <c r="C420" s="24" t="str">
        <f>IFERROR(VLOOKUP($B$416,$4:$126,MATCH($R420&amp;"/"&amp;C$348,$2:$2,0),FALSE),"")</f>
        <v/>
      </c>
      <c r="D420" s="24" t="str">
        <f>IFERROR(VLOOKUP($B$416,$4:$126,MATCH($R420&amp;"/"&amp;D$348,$2:$2,0),FALSE),"")</f>
        <v/>
      </c>
      <c r="E420" s="24" t="str">
        <f>IFERROR(VLOOKUP($B$416,$4:$126,MATCH($R420&amp;"/"&amp;E$348,$2:$2,0),FALSE),"")</f>
        <v/>
      </c>
      <c r="F420" s="24" t="str">
        <f>IFERROR(VLOOKUP($B$416,$4:$126,MATCH($R420&amp;"/"&amp;F$348,$2:$2,0),FALSE),"")</f>
        <v/>
      </c>
      <c r="G420" s="24" t="str">
        <f>IFERROR(VLOOKUP($B$416,$4:$126,MATCH($R420&amp;"/"&amp;G$348,$2:$2,0),FALSE),"")</f>
        <v/>
      </c>
      <c r="H420" s="24" t="str">
        <f>IFERROR(VLOOKUP($B$416,$4:$126,MATCH($R420&amp;"/"&amp;H$348,$2:$2,0),FALSE),"")</f>
        <v/>
      </c>
      <c r="I420" s="24" t="str">
        <f>IFERROR(VLOOKUP($B$416,$4:$126,MATCH($R420&amp;"/"&amp;I$348,$2:$2,0),FALSE),"")</f>
        <v/>
      </c>
      <c r="J420" s="24" t="str">
        <f>IFERROR(VLOOKUP($B$416,$4:$126,MATCH($R420&amp;"/"&amp;J$348,$2:$2,0),FALSE),"")</f>
        <v/>
      </c>
      <c r="K420" s="24" t="str">
        <f>IFERROR(VLOOKUP($B$416,$4:$126,MATCH($R420&amp;"/"&amp;K$348,$2:$2,0),FALSE),"")</f>
        <v/>
      </c>
      <c r="L420" s="24" t="str">
        <f>IFERROR(VLOOKUP($B$416,$4:$126,MATCH($R420&amp;"/"&amp;L$348,$2:$2,0),FALSE),"")</f>
        <v/>
      </c>
      <c r="M420" s="24" t="str">
        <f>IFERROR(VLOOKUP($B$416,$4:$126,MATCH($R420&amp;"/"&amp;M$348,$2:$2,0),FALSE),"")</f>
        <v/>
      </c>
      <c r="N420" s="24" t="str">
        <f>IFERROR(VLOOKUP($B$416,$4:$126,MATCH($R420&amp;"/"&amp;N$348,$2:$2,0),FALSE),IFERROR(VLOOKUP($B$416,$4:$126,MATCH($R419&amp;"/"&amp;N$348,$2:$2,0),FALSE),IFERROR(VLOOKUP($B$416,$4:$126,MATCH($R418&amp;"/"&amp;N$348,$2:$2,0),FALSE),IFERROR(VLOOKUP($B$416,$4:$126,MATCH($R417&amp;"/"&amp;N$348,$2:$2,0),FALSE),""))))</f>
        <v/>
      </c>
      <c r="O420" s="24" t="str">
        <f>IFERROR(VLOOKUP($B$416,$4:$126,MATCH($R420&amp;"/"&amp;O$348,$2:$2,0),FALSE),IFERROR(VLOOKUP($B$416,$4:$126,MATCH($R419&amp;"/"&amp;O$348,$2:$2,0),FALSE),IFERROR(VLOOKUP($B$416,$4:$126,MATCH($R418&amp;"/"&amp;O$348,$2:$2,0),FALSE),IFERROR(VLOOKUP($B$416,$4:$126,MATCH($R417&amp;"/"&amp;O$348,$2:$2,0),FALSE),""))))</f>
        <v/>
      </c>
      <c r="P420" s="24" t="str">
        <f>IFERROR(VLOOKUP($B$416,$4:$126,MATCH($R420&amp;"/"&amp;P$348,$2:$2,0),FALSE),IFERROR(VLOOKUP($B$416,$4:$126,MATCH($R419&amp;"/"&amp;P$348,$2:$2,0),FALSE),IFERROR(VLOOKUP($B$416,$4:$126,MATCH($R418&amp;"/"&amp;P$348,$2:$2,0),FALSE),IFERROR(VLOOKUP($B$416,$4:$126,MATCH($R417&amp;"/"&amp;P$348,$2:$2,0),FALSE),""))))</f>
        <v/>
      </c>
      <c r="Q420" s="21"/>
      <c r="R420" s="25" t="s">
        <v>2919</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t="e">
        <f t="shared" ref="B421:O421" si="30">+B420/B$402</f>
        <v>#VALUE!</v>
      </c>
      <c r="C421" s="26" t="e">
        <f t="shared" si="30"/>
        <v>#VALUE!</v>
      </c>
      <c r="D421" s="26" t="e">
        <f t="shared" si="30"/>
        <v>#VALUE!</v>
      </c>
      <c r="E421" s="26" t="e">
        <f t="shared" si="30"/>
        <v>#VALUE!</v>
      </c>
      <c r="F421" s="26" t="e">
        <f t="shared" si="30"/>
        <v>#VALUE!</v>
      </c>
      <c r="G421" s="26" t="e">
        <f t="shared" si="30"/>
        <v>#VALUE!</v>
      </c>
      <c r="H421" s="26" t="e">
        <f t="shared" si="30"/>
        <v>#VALUE!</v>
      </c>
      <c r="I421" s="26" t="e">
        <f t="shared" si="30"/>
        <v>#VALUE!</v>
      </c>
      <c r="J421" s="26" t="e">
        <f t="shared" si="30"/>
        <v>#VALUE!</v>
      </c>
      <c r="K421" s="26" t="e">
        <f t="shared" si="30"/>
        <v>#VALUE!</v>
      </c>
      <c r="L421" s="26" t="e">
        <f t="shared" si="30"/>
        <v>#VALUE!</v>
      </c>
      <c r="M421" s="26" t="e">
        <f t="shared" si="30"/>
        <v>#VALUE!</v>
      </c>
      <c r="N421" s="26" t="e">
        <f t="shared" si="30"/>
        <v>#VALUE!</v>
      </c>
      <c r="O421" s="26" t="e">
        <f t="shared" si="30"/>
        <v>#VALUE!</v>
      </c>
      <c r="P421" s="26" t="e">
        <f t="shared" ref="P421" si="31">+P420/P$402</f>
        <v>#VALUE!</v>
      </c>
      <c r="Q421" s="21"/>
      <c r="R421" s="27" t="s">
        <v>2920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49" t="s">
        <v>2906</v>
      </c>
      <c r="C422" s="146"/>
      <c r="D422" s="146"/>
      <c r="E422" s="146"/>
      <c r="F422" s="146"/>
      <c r="G422" s="146"/>
      <c r="H422" s="146"/>
      <c r="I422" s="146"/>
      <c r="J422" s="146"/>
      <c r="K422" s="146"/>
      <c r="L422" s="146"/>
      <c r="M422" s="146"/>
      <c r="N422" s="150"/>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t="str">
        <f>IFERROR(VLOOKUP($B$422,$4:$126,MATCH($R423&amp;"/"&amp;B$348,$2:$2,0),FALSE),"")</f>
        <v/>
      </c>
      <c r="C423" s="24" t="str">
        <f>IFERROR(VLOOKUP($B$422,$4:$126,MATCH($R423&amp;"/"&amp;C$348,$2:$2,0),FALSE),"")</f>
        <v/>
      </c>
      <c r="D423" s="24" t="str">
        <f>IFERROR(VLOOKUP($B$422,$4:$126,MATCH($R423&amp;"/"&amp;D$348,$2:$2,0),FALSE),"")</f>
        <v/>
      </c>
      <c r="E423" s="24" t="str">
        <f>IFERROR(VLOOKUP($B$422,$4:$126,MATCH($R423&amp;"/"&amp;E$348,$2:$2,0),FALSE),"")</f>
        <v/>
      </c>
      <c r="F423" s="24" t="str">
        <f>IFERROR(VLOOKUP($B$422,$4:$126,MATCH($R423&amp;"/"&amp;F$348,$2:$2,0),FALSE),"")</f>
        <v/>
      </c>
      <c r="G423" s="24" t="str">
        <f>IFERROR(VLOOKUP($B$422,$4:$126,MATCH($R423&amp;"/"&amp;G$348,$2:$2,0),FALSE),"")</f>
        <v/>
      </c>
      <c r="H423" s="24" t="str">
        <f>IFERROR(VLOOKUP($B$422,$4:$126,MATCH($R423&amp;"/"&amp;H$348,$2:$2,0),FALSE),"")</f>
        <v/>
      </c>
      <c r="I423" s="24" t="str">
        <f>IFERROR(VLOOKUP($B$422,$4:$126,MATCH($R423&amp;"/"&amp;I$348,$2:$2,0),FALSE),"")</f>
        <v/>
      </c>
      <c r="J423" s="24" t="str">
        <f>IFERROR(VLOOKUP($B$422,$4:$126,MATCH($R423&amp;"/"&amp;J$348,$2:$2,0),FALSE),"")</f>
        <v/>
      </c>
      <c r="K423" s="24" t="str">
        <f>IFERROR(VLOOKUP($B$422,$4:$126,MATCH($R423&amp;"/"&amp;K$348,$2:$2,0),FALSE),"")</f>
        <v/>
      </c>
      <c r="L423" s="24" t="str">
        <f>IFERROR(VLOOKUP($B$422,$4:$126,MATCH($R423&amp;"/"&amp;L$348,$2:$2,0),FALSE),"")</f>
        <v/>
      </c>
      <c r="M423" s="24" t="str">
        <f>IFERROR(VLOOKUP($B$422,$4:$126,MATCH($R423&amp;"/"&amp;M$348,$2:$2,0),FALSE),"")</f>
        <v/>
      </c>
      <c r="N423" s="24" t="str">
        <f>IFERROR(VLOOKUP($B$422,$4:$126,MATCH($R423&amp;"/"&amp;N$348,$2:$2,0),FALSE),"")</f>
        <v/>
      </c>
      <c r="O423" s="24" t="str">
        <f>IFERROR(VLOOKUP($B$422,$4:$126,MATCH($R423&amp;"/"&amp;O$348,$2:$2,0),FALSE),"")</f>
        <v/>
      </c>
      <c r="P423" s="24" t="str">
        <f>IFERROR(VLOOKUP($B$422,$4:$126,MATCH($R423&amp;"/"&amp;P$348,$2:$2,0),FALSE),"")</f>
        <v/>
      </c>
      <c r="Q423" s="21"/>
      <c r="R423" s="25" t="s">
        <v>2916</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t="str">
        <f>IFERROR(VLOOKUP($B$422,$4:$126,MATCH($R424&amp;"/"&amp;B$348,$2:$2,0),FALSE),"")</f>
        <v/>
      </c>
      <c r="C424" s="24" t="str">
        <f>IFERROR(VLOOKUP($B$422,$4:$126,MATCH($R424&amp;"/"&amp;C$348,$2:$2,0),FALSE),"")</f>
        <v/>
      </c>
      <c r="D424" s="24" t="str">
        <f>IFERROR(VLOOKUP($B$422,$4:$126,MATCH($R424&amp;"/"&amp;D$348,$2:$2,0),FALSE),"")</f>
        <v/>
      </c>
      <c r="E424" s="24" t="str">
        <f>IFERROR(VLOOKUP($B$422,$4:$126,MATCH($R424&amp;"/"&amp;E$348,$2:$2,0),FALSE),"")</f>
        <v/>
      </c>
      <c r="F424" s="24" t="str">
        <f>IFERROR(VLOOKUP($B$422,$4:$126,MATCH($R424&amp;"/"&amp;F$348,$2:$2,0),FALSE),"")</f>
        <v/>
      </c>
      <c r="G424" s="24" t="str">
        <f>IFERROR(VLOOKUP($B$422,$4:$126,MATCH($R424&amp;"/"&amp;G$348,$2:$2,0),FALSE),"")</f>
        <v/>
      </c>
      <c r="H424" s="24" t="str">
        <f>IFERROR(VLOOKUP($B$422,$4:$126,MATCH($R424&amp;"/"&amp;H$348,$2:$2,0),FALSE),"")</f>
        <v/>
      </c>
      <c r="I424" s="24" t="str">
        <f>IFERROR(VLOOKUP($B$422,$4:$126,MATCH($R424&amp;"/"&amp;I$348,$2:$2,0),FALSE),"")</f>
        <v/>
      </c>
      <c r="J424" s="24" t="str">
        <f>IFERROR(VLOOKUP($B$422,$4:$126,MATCH($R424&amp;"/"&amp;J$348,$2:$2,0),FALSE),"")</f>
        <v/>
      </c>
      <c r="K424" s="24" t="str">
        <f>IFERROR(VLOOKUP($B$422,$4:$126,MATCH($R424&amp;"/"&amp;K$348,$2:$2,0),FALSE),"")</f>
        <v/>
      </c>
      <c r="L424" s="24" t="str">
        <f>IFERROR(VLOOKUP($B$422,$4:$126,MATCH($R424&amp;"/"&amp;L$348,$2:$2,0),FALSE),"")</f>
        <v/>
      </c>
      <c r="M424" s="24" t="str">
        <f>IFERROR(VLOOKUP($B$422,$4:$126,MATCH($R424&amp;"/"&amp;M$348,$2:$2,0),FALSE),"")</f>
        <v/>
      </c>
      <c r="N424" s="24" t="str">
        <f>IFERROR(VLOOKUP($B$422,$4:$126,MATCH($R424&amp;"/"&amp;N$348,$2:$2,0),FALSE),"")</f>
        <v/>
      </c>
      <c r="O424" s="24" t="str">
        <f>IFERROR(VLOOKUP($B$422,$4:$126,MATCH($R424&amp;"/"&amp;O$348,$2:$2,0),FALSE),"")</f>
        <v/>
      </c>
      <c r="P424" s="24" t="str">
        <f>IFERROR(VLOOKUP($B$422,$4:$126,MATCH($R424&amp;"/"&amp;P$348,$2:$2,0),FALSE),"")</f>
        <v/>
      </c>
      <c r="Q424" s="21"/>
      <c r="R424" s="25" t="s">
        <v>2917</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t="str">
        <f>IFERROR(VLOOKUP($B$422,$4:$126,MATCH($R425&amp;"/"&amp;B$348,$2:$2,0),FALSE),"")</f>
        <v/>
      </c>
      <c r="C425" s="24" t="str">
        <f>IFERROR(VLOOKUP($B$422,$4:$126,MATCH($R425&amp;"/"&amp;C$348,$2:$2,0),FALSE),"")</f>
        <v/>
      </c>
      <c r="D425" s="24" t="str">
        <f>IFERROR(VLOOKUP($B$422,$4:$126,MATCH($R425&amp;"/"&amp;D$348,$2:$2,0),FALSE),"")</f>
        <v/>
      </c>
      <c r="E425" s="24" t="str">
        <f>IFERROR(VLOOKUP($B$422,$4:$126,MATCH($R425&amp;"/"&amp;E$348,$2:$2,0),FALSE),"")</f>
        <v/>
      </c>
      <c r="F425" s="24" t="str">
        <f>IFERROR(VLOOKUP($B$422,$4:$126,MATCH($R425&amp;"/"&amp;F$348,$2:$2,0),FALSE),"")</f>
        <v/>
      </c>
      <c r="G425" s="24" t="str">
        <f>IFERROR(VLOOKUP($B$422,$4:$126,MATCH($R425&amp;"/"&amp;G$348,$2:$2,0),FALSE),"")</f>
        <v/>
      </c>
      <c r="H425" s="24" t="str">
        <f>IFERROR(VLOOKUP($B$422,$4:$126,MATCH($R425&amp;"/"&amp;H$348,$2:$2,0),FALSE),"")</f>
        <v/>
      </c>
      <c r="I425" s="24" t="str">
        <f>IFERROR(VLOOKUP($B$422,$4:$126,MATCH($R425&amp;"/"&amp;I$348,$2:$2,0),FALSE),"")</f>
        <v/>
      </c>
      <c r="J425" s="24" t="str">
        <f>IFERROR(VLOOKUP($B$422,$4:$126,MATCH($R425&amp;"/"&amp;J$348,$2:$2,0),FALSE),"")</f>
        <v/>
      </c>
      <c r="K425" s="24" t="str">
        <f>IFERROR(VLOOKUP($B$422,$4:$126,MATCH($R425&amp;"/"&amp;K$348,$2:$2,0),FALSE),"")</f>
        <v/>
      </c>
      <c r="L425" s="24" t="str">
        <f>IFERROR(VLOOKUP($B$422,$4:$126,MATCH($R425&amp;"/"&amp;L$348,$2:$2,0),FALSE),"")</f>
        <v/>
      </c>
      <c r="M425" s="24" t="str">
        <f>IFERROR(VLOOKUP($B$422,$4:$126,MATCH($R425&amp;"/"&amp;M$348,$2:$2,0),FALSE),"")</f>
        <v/>
      </c>
      <c r="N425" s="24" t="str">
        <f>IFERROR(VLOOKUP($B$422,$4:$126,MATCH($R425&amp;"/"&amp;N$348,$2:$2,0),FALSE),"")</f>
        <v/>
      </c>
      <c r="O425" s="24" t="str">
        <f>IFERROR(VLOOKUP($B$422,$4:$126,MATCH($R425&amp;"/"&amp;O$348,$2:$2,0),FALSE),"")</f>
        <v/>
      </c>
      <c r="P425" s="24" t="str">
        <f>IFERROR(VLOOKUP($B$422,$4:$126,MATCH($R425&amp;"/"&amp;P$348,$2:$2,0),FALSE),"")</f>
        <v/>
      </c>
      <c r="Q425" s="21"/>
      <c r="R425" s="25" t="s">
        <v>2918</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t="str">
        <f>IFERROR(VLOOKUP($B$422,$4:$126,MATCH($R426&amp;"/"&amp;B$348,$2:$2,0),FALSE),"")</f>
        <v/>
      </c>
      <c r="C426" s="24" t="str">
        <f>IFERROR(VLOOKUP($B$422,$4:$126,MATCH($R426&amp;"/"&amp;C$348,$2:$2,0),FALSE),"")</f>
        <v/>
      </c>
      <c r="D426" s="24" t="str">
        <f>IFERROR(VLOOKUP($B$422,$4:$126,MATCH($R426&amp;"/"&amp;D$348,$2:$2,0),FALSE),"")</f>
        <v/>
      </c>
      <c r="E426" s="24" t="str">
        <f>IFERROR(VLOOKUP($B$422,$4:$126,MATCH($R426&amp;"/"&amp;E$348,$2:$2,0),FALSE),"")</f>
        <v/>
      </c>
      <c r="F426" s="24" t="str">
        <f>IFERROR(VLOOKUP($B$422,$4:$126,MATCH($R426&amp;"/"&amp;F$348,$2:$2,0),FALSE),"")</f>
        <v/>
      </c>
      <c r="G426" s="24" t="str">
        <f>IFERROR(VLOOKUP($B$422,$4:$126,MATCH($R426&amp;"/"&amp;G$348,$2:$2,0),FALSE),"")</f>
        <v/>
      </c>
      <c r="H426" s="24" t="str">
        <f>IFERROR(VLOOKUP($B$422,$4:$126,MATCH($R426&amp;"/"&amp;H$348,$2:$2,0),FALSE),"")</f>
        <v/>
      </c>
      <c r="I426" s="24" t="str">
        <f>IFERROR(VLOOKUP($B$422,$4:$126,MATCH($R426&amp;"/"&amp;I$348,$2:$2,0),FALSE),"")</f>
        <v/>
      </c>
      <c r="J426" s="24" t="str">
        <f>IFERROR(VLOOKUP($B$422,$4:$126,MATCH($R426&amp;"/"&amp;J$348,$2:$2,0),FALSE),"")</f>
        <v/>
      </c>
      <c r="K426" s="24" t="str">
        <f>IFERROR(VLOOKUP($B$422,$4:$126,MATCH($R426&amp;"/"&amp;K$348,$2:$2,0),FALSE),"")</f>
        <v/>
      </c>
      <c r="L426" s="24" t="str">
        <f>IFERROR(VLOOKUP($B$422,$4:$126,MATCH($R426&amp;"/"&amp;L$348,$2:$2,0),FALSE),"")</f>
        <v/>
      </c>
      <c r="M426" s="24" t="str">
        <f>IFERROR(VLOOKUP($B$422,$4:$126,MATCH($R426&amp;"/"&amp;M$348,$2:$2,0),FALSE),"")</f>
        <v/>
      </c>
      <c r="N426" s="24" t="str">
        <f>IFERROR(VLOOKUP($B$422,$4:$126,MATCH($R426&amp;"/"&amp;N$348,$2:$2,0),FALSE),IFERROR(VLOOKUP($B$422,$4:$126,MATCH($R425&amp;"/"&amp;N$348,$2:$2,0),FALSE),IFERROR(VLOOKUP($B$422,$4:$126,MATCH($R424&amp;"/"&amp;N$348,$2:$2,0),FALSE),IFERROR(VLOOKUP($B$422,$4:$126,MATCH($R423&amp;"/"&amp;N$348,$2:$2,0),FALSE),""))))</f>
        <v/>
      </c>
      <c r="O426" s="24" t="str">
        <f>IFERROR(VLOOKUP($B$422,$4:$126,MATCH($R426&amp;"/"&amp;O$348,$2:$2,0),FALSE),IFERROR(VLOOKUP($B$422,$4:$126,MATCH($R425&amp;"/"&amp;O$348,$2:$2,0),FALSE),IFERROR(VLOOKUP($B$422,$4:$126,MATCH($R424&amp;"/"&amp;O$348,$2:$2,0),FALSE),IFERROR(VLOOKUP($B$422,$4:$126,MATCH($R423&amp;"/"&amp;O$348,$2:$2,0),FALSE),""))))</f>
        <v/>
      </c>
      <c r="P426" s="24" t="str">
        <f>IFERROR(VLOOKUP($B$422,$4:$126,MATCH($R426&amp;"/"&amp;P$348,$2:$2,0),FALSE),IFERROR(VLOOKUP($B$422,$4:$126,MATCH($R425&amp;"/"&amp;P$348,$2:$2,0),FALSE),IFERROR(VLOOKUP($B$422,$4:$126,MATCH($R424&amp;"/"&amp;P$348,$2:$2,0),FALSE),IFERROR(VLOOKUP($B$422,$4:$126,MATCH($R423&amp;"/"&amp;P$348,$2:$2,0),FALSE),""))))</f>
        <v/>
      </c>
      <c r="Q426" s="21"/>
      <c r="R426" s="25" t="s">
        <v>2919</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t="e">
        <f t="shared" ref="B427:O427" si="32">+B426/B$402</f>
        <v>#VALUE!</v>
      </c>
      <c r="C427" s="26" t="e">
        <f t="shared" si="32"/>
        <v>#VALUE!</v>
      </c>
      <c r="D427" s="26" t="e">
        <f t="shared" si="32"/>
        <v>#VALUE!</v>
      </c>
      <c r="E427" s="26" t="e">
        <f t="shared" si="32"/>
        <v>#VALUE!</v>
      </c>
      <c r="F427" s="26" t="e">
        <f t="shared" si="32"/>
        <v>#VALUE!</v>
      </c>
      <c r="G427" s="26" t="e">
        <f t="shared" si="32"/>
        <v>#VALUE!</v>
      </c>
      <c r="H427" s="26" t="e">
        <f t="shared" si="32"/>
        <v>#VALUE!</v>
      </c>
      <c r="I427" s="26" t="e">
        <f t="shared" si="32"/>
        <v>#VALUE!</v>
      </c>
      <c r="J427" s="26" t="e">
        <f t="shared" si="32"/>
        <v>#VALUE!</v>
      </c>
      <c r="K427" s="26" t="e">
        <f t="shared" si="32"/>
        <v>#VALUE!</v>
      </c>
      <c r="L427" s="26" t="e">
        <f t="shared" si="32"/>
        <v>#VALUE!</v>
      </c>
      <c r="M427" s="26" t="e">
        <f t="shared" si="32"/>
        <v>#VALUE!</v>
      </c>
      <c r="N427" s="26" t="e">
        <f t="shared" si="32"/>
        <v>#VALUE!</v>
      </c>
      <c r="O427" s="26" t="e">
        <f t="shared" si="32"/>
        <v>#VALUE!</v>
      </c>
      <c r="P427" s="26" t="e">
        <f t="shared" ref="P427" si="33">+P426/P$402</f>
        <v>#VALUE!</v>
      </c>
      <c r="Q427" s="21"/>
      <c r="R427" s="27" t="s">
        <v>2920</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49" t="s">
        <v>2907</v>
      </c>
      <c r="C428" s="146"/>
      <c r="D428" s="146"/>
      <c r="E428" s="146"/>
      <c r="F428" s="146"/>
      <c r="G428" s="146"/>
      <c r="H428" s="146"/>
      <c r="I428" s="146"/>
      <c r="J428" s="146"/>
      <c r="K428" s="146"/>
      <c r="L428" s="146"/>
      <c r="M428" s="146"/>
      <c r="N428" s="150"/>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t="str">
        <f>IFERROR(VLOOKUP($B$428,$4:$126,MATCH($R429&amp;"/"&amp;B$348,$2:$2,0),FALSE),"")</f>
        <v/>
      </c>
      <c r="C429" s="24" t="str">
        <f>IFERROR(VLOOKUP($B$428,$4:$126,MATCH($R429&amp;"/"&amp;C$348,$2:$2,0),FALSE),"")</f>
        <v/>
      </c>
      <c r="D429" s="24" t="str">
        <f>IFERROR(VLOOKUP($B$428,$4:$126,MATCH($R429&amp;"/"&amp;D$348,$2:$2,0),FALSE),"")</f>
        <v/>
      </c>
      <c r="E429" s="24" t="str">
        <f>IFERROR(VLOOKUP($B$428,$4:$126,MATCH($R429&amp;"/"&amp;E$348,$2:$2,0),FALSE),"")</f>
        <v/>
      </c>
      <c r="F429" s="24" t="str">
        <f>IFERROR(VLOOKUP($B$428,$4:$126,MATCH($R429&amp;"/"&amp;F$348,$2:$2,0),FALSE),"")</f>
        <v/>
      </c>
      <c r="G429" s="24" t="str">
        <f>IFERROR(VLOOKUP($B$428,$4:$126,MATCH($R429&amp;"/"&amp;G$348,$2:$2,0),FALSE),"")</f>
        <v/>
      </c>
      <c r="H429" s="24" t="str">
        <f>IFERROR(VLOOKUP($B$428,$4:$126,MATCH($R429&amp;"/"&amp;H$348,$2:$2,0),FALSE),"")</f>
        <v/>
      </c>
      <c r="I429" s="24" t="str">
        <f>IFERROR(VLOOKUP($B$428,$4:$126,MATCH($R429&amp;"/"&amp;I$348,$2:$2,0),FALSE),"")</f>
        <v/>
      </c>
      <c r="J429" s="24" t="str">
        <f>IFERROR(VLOOKUP($B$428,$4:$126,MATCH($R429&amp;"/"&amp;J$348,$2:$2,0),FALSE),"")</f>
        <v/>
      </c>
      <c r="K429" s="24" t="str">
        <f>IFERROR(VLOOKUP($B$428,$4:$126,MATCH($R429&amp;"/"&amp;K$348,$2:$2,0),FALSE),"")</f>
        <v/>
      </c>
      <c r="L429" s="24" t="str">
        <f>IFERROR(VLOOKUP($B$428,$4:$126,MATCH($R429&amp;"/"&amp;L$348,$2:$2,0),FALSE),"")</f>
        <v/>
      </c>
      <c r="M429" s="24" t="str">
        <f>IFERROR(VLOOKUP($B$428,$4:$126,MATCH($R429&amp;"/"&amp;M$348,$2:$2,0),FALSE),"")</f>
        <v/>
      </c>
      <c r="N429" s="24" t="str">
        <f>IFERROR(VLOOKUP($B$428,$4:$126,MATCH($R429&amp;"/"&amp;N$348,$2:$2,0),FALSE),"")</f>
        <v/>
      </c>
      <c r="O429" s="24" t="str">
        <f>IFERROR(VLOOKUP($B$428,$4:$126,MATCH($R429&amp;"/"&amp;O$348,$2:$2,0),FALSE),"")</f>
        <v/>
      </c>
      <c r="P429" s="24" t="str">
        <f>IFERROR(VLOOKUP($B$428,$4:$126,MATCH($R429&amp;"/"&amp;P$348,$2:$2,0),FALSE),"")</f>
        <v/>
      </c>
      <c r="Q429" s="21"/>
      <c r="R429" s="25" t="s">
        <v>2916</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t="str">
        <f>IFERROR(VLOOKUP($B$428,$4:$126,MATCH($R430&amp;"/"&amp;B$348,$2:$2,0),FALSE),"")</f>
        <v/>
      </c>
      <c r="C430" s="24" t="str">
        <f>IFERROR(VLOOKUP($B$428,$4:$126,MATCH($R430&amp;"/"&amp;C$348,$2:$2,0),FALSE),"")</f>
        <v/>
      </c>
      <c r="D430" s="24" t="str">
        <f>IFERROR(VLOOKUP($B$428,$4:$126,MATCH($R430&amp;"/"&amp;D$348,$2:$2,0),FALSE),"")</f>
        <v/>
      </c>
      <c r="E430" s="24" t="str">
        <f>IFERROR(VLOOKUP($B$428,$4:$126,MATCH($R430&amp;"/"&amp;E$348,$2:$2,0),FALSE),"")</f>
        <v/>
      </c>
      <c r="F430" s="24" t="str">
        <f>IFERROR(VLOOKUP($B$428,$4:$126,MATCH($R430&amp;"/"&amp;F$348,$2:$2,0),FALSE),"")</f>
        <v/>
      </c>
      <c r="G430" s="24" t="str">
        <f>IFERROR(VLOOKUP($B$428,$4:$126,MATCH($R430&amp;"/"&amp;G$348,$2:$2,0),FALSE),"")</f>
        <v/>
      </c>
      <c r="H430" s="24" t="str">
        <f>IFERROR(VLOOKUP($B$428,$4:$126,MATCH($R430&amp;"/"&amp;H$348,$2:$2,0),FALSE),"")</f>
        <v/>
      </c>
      <c r="I430" s="24" t="str">
        <f>IFERROR(VLOOKUP($B$428,$4:$126,MATCH($R430&amp;"/"&amp;I$348,$2:$2,0),FALSE),"")</f>
        <v/>
      </c>
      <c r="J430" s="24" t="str">
        <f>IFERROR(VLOOKUP($B$428,$4:$126,MATCH($R430&amp;"/"&amp;J$348,$2:$2,0),FALSE),"")</f>
        <v/>
      </c>
      <c r="K430" s="24" t="str">
        <f>IFERROR(VLOOKUP($B$428,$4:$126,MATCH($R430&amp;"/"&amp;K$348,$2:$2,0),FALSE),"")</f>
        <v/>
      </c>
      <c r="L430" s="24" t="str">
        <f>IFERROR(VLOOKUP($B$428,$4:$126,MATCH($R430&amp;"/"&amp;L$348,$2:$2,0),FALSE),"")</f>
        <v/>
      </c>
      <c r="M430" s="24" t="str">
        <f>IFERROR(VLOOKUP($B$428,$4:$126,MATCH($R430&amp;"/"&amp;M$348,$2:$2,0),FALSE),"")</f>
        <v/>
      </c>
      <c r="N430" s="24" t="str">
        <f>IFERROR(VLOOKUP($B$428,$4:$126,MATCH($R430&amp;"/"&amp;N$348,$2:$2,0),FALSE),"")</f>
        <v/>
      </c>
      <c r="O430" s="24" t="str">
        <f>IFERROR(VLOOKUP($B$428,$4:$126,MATCH($R430&amp;"/"&amp;O$348,$2:$2,0),FALSE),"")</f>
        <v/>
      </c>
      <c r="P430" s="24" t="str">
        <f>IFERROR(VLOOKUP($B$428,$4:$126,MATCH($R430&amp;"/"&amp;P$348,$2:$2,0),FALSE),"")</f>
        <v/>
      </c>
      <c r="Q430" s="21"/>
      <c r="R430" s="25" t="s">
        <v>2917</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t="str">
        <f>IFERROR(VLOOKUP($B$428,$4:$126,MATCH($R431&amp;"/"&amp;B$348,$2:$2,0),FALSE),"")</f>
        <v/>
      </c>
      <c r="C431" s="24" t="str">
        <f>IFERROR(VLOOKUP($B$428,$4:$126,MATCH($R431&amp;"/"&amp;C$348,$2:$2,0),FALSE),"")</f>
        <v/>
      </c>
      <c r="D431" s="24" t="str">
        <f>IFERROR(VLOOKUP($B$428,$4:$126,MATCH($R431&amp;"/"&amp;D$348,$2:$2,0),FALSE),"")</f>
        <v/>
      </c>
      <c r="E431" s="24" t="str">
        <f>IFERROR(VLOOKUP($B$428,$4:$126,MATCH($R431&amp;"/"&amp;E$348,$2:$2,0),FALSE),"")</f>
        <v/>
      </c>
      <c r="F431" s="24" t="str">
        <f>IFERROR(VLOOKUP($B$428,$4:$126,MATCH($R431&amp;"/"&amp;F$348,$2:$2,0),FALSE),"")</f>
        <v/>
      </c>
      <c r="G431" s="24" t="str">
        <f>IFERROR(VLOOKUP($B$428,$4:$126,MATCH($R431&amp;"/"&amp;G$348,$2:$2,0),FALSE),"")</f>
        <v/>
      </c>
      <c r="H431" s="24" t="str">
        <f>IFERROR(VLOOKUP($B$428,$4:$126,MATCH($R431&amp;"/"&amp;H$348,$2:$2,0),FALSE),"")</f>
        <v/>
      </c>
      <c r="I431" s="24" t="str">
        <f>IFERROR(VLOOKUP($B$428,$4:$126,MATCH($R431&amp;"/"&amp;I$348,$2:$2,0),FALSE),"")</f>
        <v/>
      </c>
      <c r="J431" s="24" t="str">
        <f>IFERROR(VLOOKUP($B$428,$4:$126,MATCH($R431&amp;"/"&amp;J$348,$2:$2,0),FALSE),"")</f>
        <v/>
      </c>
      <c r="K431" s="24" t="str">
        <f>IFERROR(VLOOKUP($B$428,$4:$126,MATCH($R431&amp;"/"&amp;K$348,$2:$2,0),FALSE),"")</f>
        <v/>
      </c>
      <c r="L431" s="24" t="str">
        <f>IFERROR(VLOOKUP($B$428,$4:$126,MATCH($R431&amp;"/"&amp;L$348,$2:$2,0),FALSE),"")</f>
        <v/>
      </c>
      <c r="M431" s="24" t="str">
        <f>IFERROR(VLOOKUP($B$428,$4:$126,MATCH($R431&amp;"/"&amp;M$348,$2:$2,0),FALSE),"")</f>
        <v/>
      </c>
      <c r="N431" s="24" t="str">
        <f>IFERROR(VLOOKUP($B$428,$4:$126,MATCH($R431&amp;"/"&amp;N$348,$2:$2,0),FALSE),"")</f>
        <v/>
      </c>
      <c r="O431" s="24" t="str">
        <f>IFERROR(VLOOKUP($B$428,$4:$126,MATCH($R431&amp;"/"&amp;O$348,$2:$2,0),FALSE),"")</f>
        <v/>
      </c>
      <c r="P431" s="24" t="str">
        <f>IFERROR(VLOOKUP($B$428,$4:$126,MATCH($R431&amp;"/"&amp;P$348,$2:$2,0),FALSE),"")</f>
        <v/>
      </c>
      <c r="Q431" s="21"/>
      <c r="R431" s="25" t="s">
        <v>2918</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t="str">
        <f>IFERROR(VLOOKUP($B$428,$4:$126,MATCH($R432&amp;"/"&amp;B$348,$2:$2,0),FALSE),"")</f>
        <v/>
      </c>
      <c r="C432" s="24" t="str">
        <f>IFERROR(VLOOKUP($B$428,$4:$126,MATCH($R432&amp;"/"&amp;C$348,$2:$2,0),FALSE),"")</f>
        <v/>
      </c>
      <c r="D432" s="24" t="str">
        <f>IFERROR(VLOOKUP($B$428,$4:$126,MATCH($R432&amp;"/"&amp;D$348,$2:$2,0),FALSE),"")</f>
        <v/>
      </c>
      <c r="E432" s="24" t="str">
        <f>IFERROR(VLOOKUP($B$428,$4:$126,MATCH($R432&amp;"/"&amp;E$348,$2:$2,0),FALSE),"")</f>
        <v/>
      </c>
      <c r="F432" s="24" t="str">
        <f>IFERROR(VLOOKUP($B$428,$4:$126,MATCH($R432&amp;"/"&amp;F$348,$2:$2,0),FALSE),"")</f>
        <v/>
      </c>
      <c r="G432" s="24" t="str">
        <f>IFERROR(VLOOKUP($B$428,$4:$126,MATCH($R432&amp;"/"&amp;G$348,$2:$2,0),FALSE),"")</f>
        <v/>
      </c>
      <c r="H432" s="24" t="str">
        <f>IFERROR(VLOOKUP($B$428,$4:$126,MATCH($R432&amp;"/"&amp;H$348,$2:$2,0),FALSE),"")</f>
        <v/>
      </c>
      <c r="I432" s="24" t="str">
        <f>IFERROR(VLOOKUP($B$428,$4:$126,MATCH($R432&amp;"/"&amp;I$348,$2:$2,0),FALSE),"")</f>
        <v/>
      </c>
      <c r="J432" s="24" t="str">
        <f>IFERROR(VLOOKUP($B$428,$4:$126,MATCH($R432&amp;"/"&amp;J$348,$2:$2,0),FALSE),"")</f>
        <v/>
      </c>
      <c r="K432" s="24" t="str">
        <f>IFERROR(VLOOKUP($B$428,$4:$126,MATCH($R432&amp;"/"&amp;K$348,$2:$2,0),FALSE),"")</f>
        <v/>
      </c>
      <c r="L432" s="24" t="str">
        <f>IFERROR(VLOOKUP($B$428,$4:$126,MATCH($R432&amp;"/"&amp;L$348,$2:$2,0),FALSE),"")</f>
        <v/>
      </c>
      <c r="M432" s="24" t="str">
        <f>IFERROR(VLOOKUP($B$428,$4:$126,MATCH($R432&amp;"/"&amp;M$348,$2:$2,0),FALSE),"")</f>
        <v/>
      </c>
      <c r="N432" s="24" t="str">
        <f>IFERROR(VLOOKUP($B$428,$4:$126,MATCH($R432&amp;"/"&amp;N$348,$2:$2,0),FALSE),IFERROR(VLOOKUP($B$428,$4:$126,MATCH($R431&amp;"/"&amp;N$348,$2:$2,0),FALSE),IFERROR(VLOOKUP($B$428,$4:$126,MATCH($R430&amp;"/"&amp;N$348,$2:$2,0),FALSE),IFERROR(VLOOKUP($B$428,$4:$126,MATCH($R429&amp;"/"&amp;N$348,$2:$2,0),FALSE),""))))</f>
        <v/>
      </c>
      <c r="O432" s="24" t="str">
        <f>IFERROR(VLOOKUP($B$428,$4:$126,MATCH($R432&amp;"/"&amp;O$348,$2:$2,0),FALSE),IFERROR(VLOOKUP($B$428,$4:$126,MATCH($R431&amp;"/"&amp;O$348,$2:$2,0),FALSE),IFERROR(VLOOKUP($B$428,$4:$126,MATCH($R430&amp;"/"&amp;O$348,$2:$2,0),FALSE),IFERROR(VLOOKUP($B$428,$4:$126,MATCH($R429&amp;"/"&amp;O$348,$2:$2,0),FALSE),""))))</f>
        <v/>
      </c>
      <c r="P432" s="24" t="str">
        <f>IFERROR(VLOOKUP($B$428,$4:$126,MATCH($R432&amp;"/"&amp;P$348,$2:$2,0),FALSE),IFERROR(VLOOKUP($B$428,$4:$126,MATCH($R431&amp;"/"&amp;P$348,$2:$2,0),FALSE),IFERROR(VLOOKUP($B$428,$4:$126,MATCH($R430&amp;"/"&amp;P$348,$2:$2,0),FALSE),IFERROR(VLOOKUP($B$428,$4:$126,MATCH($R429&amp;"/"&amp;P$348,$2:$2,0),FALSE),""))))</f>
        <v/>
      </c>
      <c r="Q432" s="21"/>
      <c r="R432" s="25" t="s">
        <v>2919</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t="e">
        <f t="shared" ref="B433:O433" si="34">+B432/B$457</f>
        <v>#VALUE!</v>
      </c>
      <c r="C433" s="33" t="e">
        <f t="shared" si="34"/>
        <v>#VALUE!</v>
      </c>
      <c r="D433" s="33" t="e">
        <f t="shared" si="34"/>
        <v>#VALUE!</v>
      </c>
      <c r="E433" s="33" t="e">
        <f t="shared" si="34"/>
        <v>#VALUE!</v>
      </c>
      <c r="F433" s="33" t="e">
        <f t="shared" si="34"/>
        <v>#VALUE!</v>
      </c>
      <c r="G433" s="33" t="e">
        <f t="shared" si="34"/>
        <v>#VALUE!</v>
      </c>
      <c r="H433" s="33" t="e">
        <f t="shared" si="34"/>
        <v>#VALUE!</v>
      </c>
      <c r="I433" s="33" t="e">
        <f t="shared" si="34"/>
        <v>#VALUE!</v>
      </c>
      <c r="J433" s="33" t="e">
        <f t="shared" si="34"/>
        <v>#VALUE!</v>
      </c>
      <c r="K433" s="33" t="e">
        <f t="shared" si="34"/>
        <v>#VALUE!</v>
      </c>
      <c r="L433" s="33" t="e">
        <f t="shared" si="34"/>
        <v>#VALUE!</v>
      </c>
      <c r="M433" s="33" t="e">
        <f t="shared" si="34"/>
        <v>#VALUE!</v>
      </c>
      <c r="N433" s="33" t="e">
        <f t="shared" si="34"/>
        <v>#VALUE!</v>
      </c>
      <c r="O433" s="33" t="e">
        <f t="shared" si="34"/>
        <v>#VALUE!</v>
      </c>
      <c r="P433" s="33" t="e">
        <f t="shared" ref="P433" si="35">+P432/P$457</f>
        <v>#VALUE!</v>
      </c>
      <c r="Q433" s="21"/>
      <c r="R433" s="27" t="s">
        <v>2932</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49" t="s">
        <v>2933</v>
      </c>
      <c r="C434" s="146"/>
      <c r="D434" s="146"/>
      <c r="E434" s="146"/>
      <c r="F434" s="146"/>
      <c r="G434" s="146"/>
      <c r="H434" s="146"/>
      <c r="I434" s="146"/>
      <c r="J434" s="146"/>
      <c r="K434" s="146"/>
      <c r="L434" s="146"/>
      <c r="M434" s="146"/>
      <c r="N434" s="150"/>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t="str">
        <f>IFERROR(VLOOKUP($B$434,$4:$126,MATCH($R435&amp;"/"&amp;B$348,$2:$2,0),FALSE),"")</f>
        <v/>
      </c>
      <c r="C435" s="24" t="str">
        <f>IFERROR(VLOOKUP($B$434,$4:$126,MATCH($R435&amp;"/"&amp;C$348,$2:$2,0),FALSE),"")</f>
        <v/>
      </c>
      <c r="D435" s="24" t="str">
        <f>IFERROR(VLOOKUP($B$434,$4:$126,MATCH($R435&amp;"/"&amp;D$348,$2:$2,0),FALSE),"")</f>
        <v/>
      </c>
      <c r="E435" s="24" t="str">
        <f>IFERROR(VLOOKUP($B$434,$4:$126,MATCH($R435&amp;"/"&amp;E$348,$2:$2,0),FALSE),"")</f>
        <v/>
      </c>
      <c r="F435" s="24" t="str">
        <f>IFERROR(VLOOKUP($B$434,$4:$126,MATCH($R435&amp;"/"&amp;F$348,$2:$2,0),FALSE),"")</f>
        <v/>
      </c>
      <c r="G435" s="24" t="str">
        <f>IFERROR(VLOOKUP($B$434,$4:$126,MATCH($R435&amp;"/"&amp;G$348,$2:$2,0),FALSE),"")</f>
        <v/>
      </c>
      <c r="H435" s="24" t="str">
        <f>IFERROR(VLOOKUP($B$434,$4:$126,MATCH($R435&amp;"/"&amp;H$348,$2:$2,0),FALSE),"")</f>
        <v/>
      </c>
      <c r="I435" s="24" t="str">
        <f>IFERROR(VLOOKUP($B$434,$4:$126,MATCH($R435&amp;"/"&amp;I$348,$2:$2,0),FALSE),"")</f>
        <v/>
      </c>
      <c r="J435" s="24" t="str">
        <f>IFERROR(VLOOKUP($B$434,$4:$126,MATCH($R435&amp;"/"&amp;J$348,$2:$2,0),FALSE),"")</f>
        <v/>
      </c>
      <c r="K435" s="24" t="str">
        <f>IFERROR(VLOOKUP($B$434,$4:$126,MATCH($R435&amp;"/"&amp;K$348,$2:$2,0),FALSE),"")</f>
        <v/>
      </c>
      <c r="L435" s="24" t="str">
        <f>IFERROR(VLOOKUP($B$434,$4:$126,MATCH($R435&amp;"/"&amp;L$348,$2:$2,0),FALSE),"")</f>
        <v/>
      </c>
      <c r="M435" s="24" t="str">
        <f>IFERROR(VLOOKUP($B$434,$4:$126,MATCH($R435&amp;"/"&amp;M$348,$2:$2,0),FALSE),"")</f>
        <v/>
      </c>
      <c r="N435" s="24" t="str">
        <f>IFERROR(VLOOKUP($B$434,$4:$126,MATCH($R435&amp;"/"&amp;N$348,$2:$2,0),FALSE),"")</f>
        <v/>
      </c>
      <c r="O435" s="24" t="str">
        <f>IFERROR(VLOOKUP($B$434,$4:$126,MATCH($R435&amp;"/"&amp;O$348,$2:$2,0),FALSE),"")</f>
        <v/>
      </c>
      <c r="P435" s="24" t="str">
        <f>IFERROR(VLOOKUP($B$434,$4:$126,MATCH($R435&amp;"/"&amp;P$348,$2:$2,0),FALSE),"")</f>
        <v/>
      </c>
      <c r="Q435" s="21"/>
      <c r="R435" s="25" t="s">
        <v>2916</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t="str">
        <f>IFERROR(VLOOKUP($B$434,$4:$126,MATCH($R436&amp;"/"&amp;B$348,$2:$2,0),FALSE),"")</f>
        <v/>
      </c>
      <c r="C436" s="24" t="str">
        <f>IFERROR(VLOOKUP($B$434,$4:$126,MATCH($R436&amp;"/"&amp;C$348,$2:$2,0),FALSE),"")</f>
        <v/>
      </c>
      <c r="D436" s="24" t="str">
        <f>IFERROR(VLOOKUP($B$434,$4:$126,MATCH($R436&amp;"/"&amp;D$348,$2:$2,0),FALSE),"")</f>
        <v/>
      </c>
      <c r="E436" s="24" t="str">
        <f>IFERROR(VLOOKUP($B$434,$4:$126,MATCH($R436&amp;"/"&amp;E$348,$2:$2,0),FALSE),"")</f>
        <v/>
      </c>
      <c r="F436" s="24" t="str">
        <f>IFERROR(VLOOKUP($B$434,$4:$126,MATCH($R436&amp;"/"&amp;F$348,$2:$2,0),FALSE),"")</f>
        <v/>
      </c>
      <c r="G436" s="24" t="str">
        <f>IFERROR(VLOOKUP($B$434,$4:$126,MATCH($R436&amp;"/"&amp;G$348,$2:$2,0),FALSE),"")</f>
        <v/>
      </c>
      <c r="H436" s="24" t="str">
        <f>IFERROR(VLOOKUP($B$434,$4:$126,MATCH($R436&amp;"/"&amp;H$348,$2:$2,0),FALSE),"")</f>
        <v/>
      </c>
      <c r="I436" s="24" t="str">
        <f>IFERROR(VLOOKUP($B$434,$4:$126,MATCH($R436&amp;"/"&amp;I$348,$2:$2,0),FALSE),"")</f>
        <v/>
      </c>
      <c r="J436" s="24" t="str">
        <f>IFERROR(VLOOKUP($B$434,$4:$126,MATCH($R436&amp;"/"&amp;J$348,$2:$2,0),FALSE),"")</f>
        <v/>
      </c>
      <c r="K436" s="24" t="str">
        <f>IFERROR(VLOOKUP($B$434,$4:$126,MATCH($R436&amp;"/"&amp;K$348,$2:$2,0),FALSE),"")</f>
        <v/>
      </c>
      <c r="L436" s="24" t="str">
        <f>IFERROR(VLOOKUP($B$434,$4:$126,MATCH($R436&amp;"/"&amp;L$348,$2:$2,0),FALSE),"")</f>
        <v/>
      </c>
      <c r="M436" s="24" t="str">
        <f>IFERROR(VLOOKUP($B$434,$4:$126,MATCH($R436&amp;"/"&amp;M$348,$2:$2,0),FALSE),"")</f>
        <v/>
      </c>
      <c r="N436" s="24" t="str">
        <f>IFERROR(VLOOKUP($B$434,$4:$126,MATCH($R436&amp;"/"&amp;N$348,$2:$2,0),FALSE),"")</f>
        <v/>
      </c>
      <c r="O436" s="24" t="str">
        <f>IFERROR(VLOOKUP($B$434,$4:$126,MATCH($R436&amp;"/"&amp;O$348,$2:$2,0),FALSE),"")</f>
        <v/>
      </c>
      <c r="P436" s="24" t="str">
        <f>IFERROR(VLOOKUP($B$434,$4:$126,MATCH($R436&amp;"/"&amp;P$348,$2:$2,0),FALSE),"")</f>
        <v/>
      </c>
      <c r="Q436" s="21"/>
      <c r="R436" s="25" t="s">
        <v>2917</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t="str">
        <f>IFERROR(VLOOKUP($B$434,$4:$126,MATCH($R437&amp;"/"&amp;B$348,$2:$2,0),FALSE),"")</f>
        <v/>
      </c>
      <c r="C437" s="24" t="str">
        <f>IFERROR(VLOOKUP($B$434,$4:$126,MATCH($R437&amp;"/"&amp;C$348,$2:$2,0),FALSE),"")</f>
        <v/>
      </c>
      <c r="D437" s="24" t="str">
        <f>IFERROR(VLOOKUP($B$434,$4:$126,MATCH($R437&amp;"/"&amp;D$348,$2:$2,0),FALSE),"")</f>
        <v/>
      </c>
      <c r="E437" s="24" t="str">
        <f>IFERROR(VLOOKUP($B$434,$4:$126,MATCH($R437&amp;"/"&amp;E$348,$2:$2,0),FALSE),"")</f>
        <v/>
      </c>
      <c r="F437" s="24" t="str">
        <f>IFERROR(VLOOKUP($B$434,$4:$126,MATCH($R437&amp;"/"&amp;F$348,$2:$2,0),FALSE),"")</f>
        <v/>
      </c>
      <c r="G437" s="24" t="str">
        <f>IFERROR(VLOOKUP($B$434,$4:$126,MATCH($R437&amp;"/"&amp;G$348,$2:$2,0),FALSE),"")</f>
        <v/>
      </c>
      <c r="H437" s="24" t="str">
        <f>IFERROR(VLOOKUP($B$434,$4:$126,MATCH($R437&amp;"/"&amp;H$348,$2:$2,0),FALSE),"")</f>
        <v/>
      </c>
      <c r="I437" s="24" t="str">
        <f>IFERROR(VLOOKUP($B$434,$4:$126,MATCH($R437&amp;"/"&amp;I$348,$2:$2,0),FALSE),"")</f>
        <v/>
      </c>
      <c r="J437" s="24" t="str">
        <f>IFERROR(VLOOKUP($B$434,$4:$126,MATCH($R437&amp;"/"&amp;J$348,$2:$2,0),FALSE),"")</f>
        <v/>
      </c>
      <c r="K437" s="24" t="str">
        <f>IFERROR(VLOOKUP($B$434,$4:$126,MATCH($R437&amp;"/"&amp;K$348,$2:$2,0),FALSE),"")</f>
        <v/>
      </c>
      <c r="L437" s="24" t="str">
        <f>IFERROR(VLOOKUP($B$434,$4:$126,MATCH($R437&amp;"/"&amp;L$348,$2:$2,0),FALSE),"")</f>
        <v/>
      </c>
      <c r="M437" s="24" t="str">
        <f>IFERROR(VLOOKUP($B$434,$4:$126,MATCH($R437&amp;"/"&amp;M$348,$2:$2,0),FALSE),"")</f>
        <v/>
      </c>
      <c r="N437" s="24" t="str">
        <f>IFERROR(VLOOKUP($B$434,$4:$126,MATCH($R437&amp;"/"&amp;N$348,$2:$2,0),FALSE),"")</f>
        <v/>
      </c>
      <c r="O437" s="24" t="str">
        <f>IFERROR(VLOOKUP($B$434,$4:$126,MATCH($R437&amp;"/"&amp;O$348,$2:$2,0),FALSE),"")</f>
        <v/>
      </c>
      <c r="P437" s="24" t="str">
        <f>IFERROR(VLOOKUP($B$434,$4:$126,MATCH($R437&amp;"/"&amp;P$348,$2:$2,0),FALSE),"")</f>
        <v/>
      </c>
      <c r="Q437" s="21"/>
      <c r="R437" s="25" t="s">
        <v>2918</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t="str">
        <f>IFERROR(VLOOKUP($B$434,$4:$126,MATCH($R438&amp;"/"&amp;B$348,$2:$2,0),FALSE),"")</f>
        <v/>
      </c>
      <c r="C438" s="24" t="str">
        <f>IFERROR(VLOOKUP($B$434,$4:$126,MATCH($R438&amp;"/"&amp;C$348,$2:$2,0),FALSE),"")</f>
        <v/>
      </c>
      <c r="D438" s="24" t="str">
        <f>IFERROR(VLOOKUP($B$434,$4:$126,MATCH($R438&amp;"/"&amp;D$348,$2:$2,0),FALSE),"")</f>
        <v/>
      </c>
      <c r="E438" s="24" t="str">
        <f>IFERROR(VLOOKUP($B$434,$4:$126,MATCH($R438&amp;"/"&amp;E$348,$2:$2,0),FALSE),"")</f>
        <v/>
      </c>
      <c r="F438" s="24" t="str">
        <f>IFERROR(VLOOKUP($B$434,$4:$126,MATCH($R438&amp;"/"&amp;F$348,$2:$2,0),FALSE),"")</f>
        <v/>
      </c>
      <c r="G438" s="24" t="str">
        <f>IFERROR(VLOOKUP($B$434,$4:$126,MATCH($R438&amp;"/"&amp;G$348,$2:$2,0),FALSE),"")</f>
        <v/>
      </c>
      <c r="H438" s="24" t="str">
        <f>IFERROR(VLOOKUP($B$434,$4:$126,MATCH($R438&amp;"/"&amp;H$348,$2:$2,0),FALSE),"")</f>
        <v/>
      </c>
      <c r="I438" s="24" t="str">
        <f>IFERROR(VLOOKUP($B$434,$4:$126,MATCH($R438&amp;"/"&amp;I$348,$2:$2,0),FALSE),"")</f>
        <v/>
      </c>
      <c r="J438" s="24" t="str">
        <f>IFERROR(VLOOKUP($B$434,$4:$126,MATCH($R438&amp;"/"&amp;J$348,$2:$2,0),FALSE),"")</f>
        <v/>
      </c>
      <c r="K438" s="24" t="str">
        <f>IFERROR(VLOOKUP($B$434,$4:$126,MATCH($R438&amp;"/"&amp;K$348,$2:$2,0),FALSE),"")</f>
        <v/>
      </c>
      <c r="L438" s="24" t="str">
        <f>IFERROR(VLOOKUP($B$434,$4:$126,MATCH($R438&amp;"/"&amp;L$348,$2:$2,0),FALSE),"")</f>
        <v/>
      </c>
      <c r="M438" s="24" t="str">
        <f>IFERROR(VLOOKUP($B$434,$4:$126,MATCH($R438&amp;"/"&amp;M$348,$2:$2,0),FALSE),"")</f>
        <v/>
      </c>
      <c r="N438" s="24" t="str">
        <f>IFERROR(VLOOKUP($B$434,$4:$126,MATCH($R438&amp;"/"&amp;N$348,$2:$2,0),FALSE),IFERROR(VLOOKUP($B$434,$4:$126,MATCH($R437&amp;"/"&amp;N$348,$2:$2,0),FALSE),IFERROR(VLOOKUP($B$434,$4:$126,MATCH($R436&amp;"/"&amp;N$348,$2:$2,0),FALSE),IFERROR(VLOOKUP($B$434,$4:$126,MATCH($R435&amp;"/"&amp;N$348,$2:$2,0),FALSE),""))))</f>
        <v/>
      </c>
      <c r="O438" s="24" t="str">
        <f>IFERROR(VLOOKUP($B$434,$4:$126,MATCH($R438&amp;"/"&amp;O$348,$2:$2,0),FALSE),IFERROR(VLOOKUP($B$434,$4:$126,MATCH($R437&amp;"/"&amp;O$348,$2:$2,0),FALSE),IFERROR(VLOOKUP($B$434,$4:$126,MATCH($R436&amp;"/"&amp;O$348,$2:$2,0),FALSE),IFERROR(VLOOKUP($B$434,$4:$126,MATCH($R435&amp;"/"&amp;O$348,$2:$2,0),FALSE),""))))</f>
        <v/>
      </c>
      <c r="P438" s="24" t="str">
        <f>IFERROR(VLOOKUP($B$434,$4:$126,MATCH($R438&amp;"/"&amp;P$348,$2:$2,0),FALSE),IFERROR(VLOOKUP($B$434,$4:$126,MATCH($R437&amp;"/"&amp;P$348,$2:$2,0),FALSE),IFERROR(VLOOKUP($B$434,$4:$126,MATCH($R436&amp;"/"&amp;P$348,$2:$2,0),FALSE),IFERROR(VLOOKUP($B$434,$4:$126,MATCH($R435&amp;"/"&amp;P$348,$2:$2,0),FALSE),""))))</f>
        <v/>
      </c>
      <c r="Q438" s="21"/>
      <c r="R438" s="25" t="s">
        <v>2919</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t="e">
        <f t="shared" ref="B439:O439" si="36">+B438/B$402</f>
        <v>#VALUE!</v>
      </c>
      <c r="C439" s="26" t="e">
        <f t="shared" si="36"/>
        <v>#VALUE!</v>
      </c>
      <c r="D439" s="26" t="e">
        <f t="shared" si="36"/>
        <v>#VALUE!</v>
      </c>
      <c r="E439" s="26" t="e">
        <f t="shared" si="36"/>
        <v>#VALUE!</v>
      </c>
      <c r="F439" s="26" t="e">
        <f t="shared" si="36"/>
        <v>#VALUE!</v>
      </c>
      <c r="G439" s="26" t="e">
        <f t="shared" si="36"/>
        <v>#VALUE!</v>
      </c>
      <c r="H439" s="26" t="e">
        <f t="shared" si="36"/>
        <v>#VALUE!</v>
      </c>
      <c r="I439" s="26" t="e">
        <f t="shared" si="36"/>
        <v>#VALUE!</v>
      </c>
      <c r="J439" s="26" t="e">
        <f t="shared" si="36"/>
        <v>#VALUE!</v>
      </c>
      <c r="K439" s="26" t="e">
        <f t="shared" si="36"/>
        <v>#VALUE!</v>
      </c>
      <c r="L439" s="26" t="e">
        <f t="shared" si="36"/>
        <v>#VALUE!</v>
      </c>
      <c r="M439" s="26" t="e">
        <f t="shared" si="36"/>
        <v>#VALUE!</v>
      </c>
      <c r="N439" s="26" t="e">
        <f t="shared" si="36"/>
        <v>#VALUE!</v>
      </c>
      <c r="O439" s="26" t="e">
        <f t="shared" si="36"/>
        <v>#VALUE!</v>
      </c>
      <c r="P439" s="26" t="e">
        <f t="shared" ref="P439" si="37">+P438/P$402</f>
        <v>#VALUE!</v>
      </c>
      <c r="Q439" s="21"/>
      <c r="R439" s="27" t="s">
        <v>2920</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48" t="s">
        <v>2934</v>
      </c>
      <c r="C440" s="146"/>
      <c r="D440" s="146"/>
      <c r="E440" s="146"/>
      <c r="F440" s="146"/>
      <c r="G440" s="146"/>
      <c r="H440" s="146"/>
      <c r="I440" s="146"/>
      <c r="J440" s="146"/>
      <c r="K440" s="146"/>
      <c r="L440" s="146"/>
      <c r="M440" s="146"/>
      <c r="N440" s="150"/>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t="str">
        <f>IFERROR(VLOOKUP($B$440,$4:$126,MATCH($R441&amp;"/"&amp;B$348,$2:$2,0),FALSE),"")</f>
        <v/>
      </c>
      <c r="C441" s="24" t="str">
        <f>IFERROR(VLOOKUP($B$440,$4:$126,MATCH($R441&amp;"/"&amp;C$348,$2:$2,0),FALSE),"")</f>
        <v/>
      </c>
      <c r="D441" s="24" t="str">
        <f>IFERROR(VLOOKUP($B$440,$4:$126,MATCH($R441&amp;"/"&amp;D$348,$2:$2,0),FALSE),"")</f>
        <v/>
      </c>
      <c r="E441" s="24" t="str">
        <f>IFERROR(VLOOKUP($B$440,$4:$126,MATCH($R441&amp;"/"&amp;E$348,$2:$2,0),FALSE),"")</f>
        <v/>
      </c>
      <c r="F441" s="24" t="str">
        <f>IFERROR(VLOOKUP($B$440,$4:$126,MATCH($R441&amp;"/"&amp;F$348,$2:$2,0),FALSE),"")</f>
        <v/>
      </c>
      <c r="G441" s="24" t="str">
        <f>IFERROR(VLOOKUP($B$440,$4:$126,MATCH($R441&amp;"/"&amp;G$348,$2:$2,0),FALSE),"")</f>
        <v/>
      </c>
      <c r="H441" s="24" t="str">
        <f>IFERROR(VLOOKUP($B$440,$4:$126,MATCH($R441&amp;"/"&amp;H$348,$2:$2,0),FALSE),"")</f>
        <v/>
      </c>
      <c r="I441" s="24" t="str">
        <f>IFERROR(VLOOKUP($B$440,$4:$126,MATCH($R441&amp;"/"&amp;I$348,$2:$2,0),FALSE),"")</f>
        <v/>
      </c>
      <c r="J441" s="24" t="str">
        <f>IFERROR(VLOOKUP($B$440,$4:$126,MATCH($R441&amp;"/"&amp;J$348,$2:$2,0),FALSE),"")</f>
        <v/>
      </c>
      <c r="K441" s="24" t="str">
        <f>IFERROR(VLOOKUP($B$440,$4:$126,MATCH($R441&amp;"/"&amp;K$348,$2:$2,0),FALSE),"")</f>
        <v/>
      </c>
      <c r="L441" s="24" t="str">
        <f>IFERROR(VLOOKUP($B$440,$4:$126,MATCH($R441&amp;"/"&amp;L$348,$2:$2,0),FALSE),"")</f>
        <v/>
      </c>
      <c r="M441" s="24" t="str">
        <f>IFERROR(VLOOKUP($B$440,$4:$126,MATCH($R441&amp;"/"&amp;M$348,$2:$2,0),FALSE),"")</f>
        <v/>
      </c>
      <c r="N441" s="24" t="str">
        <f>IFERROR(VLOOKUP($B$440,$4:$126,MATCH($R441&amp;"/"&amp;N$348,$2:$2,0),FALSE),"")</f>
        <v/>
      </c>
      <c r="O441" s="24" t="str">
        <f>IFERROR(VLOOKUP($B$440,$4:$126,MATCH($R441&amp;"/"&amp;O$348,$2:$2,0),FALSE),"")</f>
        <v/>
      </c>
      <c r="P441" s="24" t="str">
        <f>IFERROR(VLOOKUP($B$440,$4:$126,MATCH($R441&amp;"/"&amp;P$348,$2:$2,0),FALSE),"")</f>
        <v/>
      </c>
      <c r="Q441" s="21"/>
      <c r="R441" s="25" t="s">
        <v>2916</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t="str">
        <f>IFERROR(VLOOKUP($B$440,$4:$126,MATCH($R442&amp;"/"&amp;B$348,$2:$2,0),FALSE),"")</f>
        <v/>
      </c>
      <c r="C442" s="24" t="str">
        <f>IFERROR(VLOOKUP($B$440,$4:$126,MATCH($R442&amp;"/"&amp;C$348,$2:$2,0),FALSE),"")</f>
        <v/>
      </c>
      <c r="D442" s="24" t="str">
        <f>IFERROR(VLOOKUP($B$440,$4:$126,MATCH($R442&amp;"/"&amp;D$348,$2:$2,0),FALSE),"")</f>
        <v/>
      </c>
      <c r="E442" s="24" t="str">
        <f>IFERROR(VLOOKUP($B$440,$4:$126,MATCH($R442&amp;"/"&amp;E$348,$2:$2,0),FALSE),"")</f>
        <v/>
      </c>
      <c r="F442" s="24" t="str">
        <f>IFERROR(VLOOKUP($B$440,$4:$126,MATCH($R442&amp;"/"&amp;F$348,$2:$2,0),FALSE),"")</f>
        <v/>
      </c>
      <c r="G442" s="24" t="str">
        <f>IFERROR(VLOOKUP($B$440,$4:$126,MATCH($R442&amp;"/"&amp;G$348,$2:$2,0),FALSE),"")</f>
        <v/>
      </c>
      <c r="H442" s="24" t="str">
        <f>IFERROR(VLOOKUP($B$440,$4:$126,MATCH($R442&amp;"/"&amp;H$348,$2:$2,0),FALSE),"")</f>
        <v/>
      </c>
      <c r="I442" s="24" t="str">
        <f>IFERROR(VLOOKUP($B$440,$4:$126,MATCH($R442&amp;"/"&amp;I$348,$2:$2,0),FALSE),"")</f>
        <v/>
      </c>
      <c r="J442" s="24" t="str">
        <f>IFERROR(VLOOKUP($B$440,$4:$126,MATCH($R442&amp;"/"&amp;J$348,$2:$2,0),FALSE),"")</f>
        <v/>
      </c>
      <c r="K442" s="24" t="str">
        <f>IFERROR(VLOOKUP($B$440,$4:$126,MATCH($R442&amp;"/"&amp;K$348,$2:$2,0),FALSE),"")</f>
        <v/>
      </c>
      <c r="L442" s="24" t="str">
        <f>IFERROR(VLOOKUP($B$440,$4:$126,MATCH($R442&amp;"/"&amp;L$348,$2:$2,0),FALSE),"")</f>
        <v/>
      </c>
      <c r="M442" s="24" t="str">
        <f>IFERROR(VLOOKUP($B$440,$4:$126,MATCH($R442&amp;"/"&amp;M$348,$2:$2,0),FALSE),"")</f>
        <v/>
      </c>
      <c r="N442" s="24" t="str">
        <f>IFERROR(VLOOKUP($B$440,$4:$126,MATCH($R442&amp;"/"&amp;N$348,$2:$2,0),FALSE),"")</f>
        <v/>
      </c>
      <c r="O442" s="24" t="str">
        <f>IFERROR(VLOOKUP($B$440,$4:$126,MATCH($R442&amp;"/"&amp;O$348,$2:$2,0),FALSE),"")</f>
        <v/>
      </c>
      <c r="P442" s="24" t="str">
        <f>IFERROR(VLOOKUP($B$440,$4:$126,MATCH($R442&amp;"/"&amp;P$348,$2:$2,0),FALSE),"")</f>
        <v/>
      </c>
      <c r="Q442" s="21"/>
      <c r="R442" s="25" t="s">
        <v>2917</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t="str">
        <f>IFERROR(VLOOKUP($B$440,$4:$126,MATCH($R443&amp;"/"&amp;B$348,$2:$2,0),FALSE),"")</f>
        <v/>
      </c>
      <c r="C443" s="24" t="str">
        <f>IFERROR(VLOOKUP($B$440,$4:$126,MATCH($R443&amp;"/"&amp;C$348,$2:$2,0),FALSE),"")</f>
        <v/>
      </c>
      <c r="D443" s="24" t="str">
        <f>IFERROR(VLOOKUP($B$440,$4:$126,MATCH($R443&amp;"/"&amp;D$348,$2:$2,0),FALSE),"")</f>
        <v/>
      </c>
      <c r="E443" s="24" t="str">
        <f>IFERROR(VLOOKUP($B$440,$4:$126,MATCH($R443&amp;"/"&amp;E$348,$2:$2,0),FALSE),"")</f>
        <v/>
      </c>
      <c r="F443" s="24" t="str">
        <f>IFERROR(VLOOKUP($B$440,$4:$126,MATCH($R443&amp;"/"&amp;F$348,$2:$2,0),FALSE),"")</f>
        <v/>
      </c>
      <c r="G443" s="24" t="str">
        <f>IFERROR(VLOOKUP($B$440,$4:$126,MATCH($R443&amp;"/"&amp;G$348,$2:$2,0),FALSE),"")</f>
        <v/>
      </c>
      <c r="H443" s="24" t="str">
        <f>IFERROR(VLOOKUP($B$440,$4:$126,MATCH($R443&amp;"/"&amp;H$348,$2:$2,0),FALSE),"")</f>
        <v/>
      </c>
      <c r="I443" s="24" t="str">
        <f>IFERROR(VLOOKUP($B$440,$4:$126,MATCH($R443&amp;"/"&amp;I$348,$2:$2,0),FALSE),"")</f>
        <v/>
      </c>
      <c r="J443" s="24" t="str">
        <f>IFERROR(VLOOKUP($B$440,$4:$126,MATCH($R443&amp;"/"&amp;J$348,$2:$2,0),FALSE),"")</f>
        <v/>
      </c>
      <c r="K443" s="24" t="str">
        <f>IFERROR(VLOOKUP($B$440,$4:$126,MATCH($R443&amp;"/"&amp;K$348,$2:$2,0),FALSE),"")</f>
        <v/>
      </c>
      <c r="L443" s="24" t="str">
        <f>IFERROR(VLOOKUP($B$440,$4:$126,MATCH($R443&amp;"/"&amp;L$348,$2:$2,0),FALSE),"")</f>
        <v/>
      </c>
      <c r="M443" s="24" t="str">
        <f>IFERROR(VLOOKUP($B$440,$4:$126,MATCH($R443&amp;"/"&amp;M$348,$2:$2,0),FALSE),"")</f>
        <v/>
      </c>
      <c r="N443" s="24" t="str">
        <f>IFERROR(VLOOKUP($B$440,$4:$126,MATCH($R443&amp;"/"&amp;N$348,$2:$2,0),FALSE),"")</f>
        <v/>
      </c>
      <c r="O443" s="24" t="str">
        <f>IFERROR(VLOOKUP($B$440,$4:$126,MATCH($R443&amp;"/"&amp;O$348,$2:$2,0),FALSE),"")</f>
        <v/>
      </c>
      <c r="P443" s="24" t="str">
        <f>IFERROR(VLOOKUP($B$440,$4:$126,MATCH($R443&amp;"/"&amp;P$348,$2:$2,0),FALSE),"")</f>
        <v/>
      </c>
      <c r="Q443" s="21"/>
      <c r="R443" s="25" t="s">
        <v>2918</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t="str">
        <f>IFERROR(VLOOKUP($B$440,$4:$126,MATCH($R444&amp;"/"&amp;B$348,$2:$2,0),FALSE),"")</f>
        <v/>
      </c>
      <c r="C444" s="24" t="str">
        <f>IFERROR(VLOOKUP($B$440,$4:$126,MATCH($R444&amp;"/"&amp;C$348,$2:$2,0),FALSE),"")</f>
        <v/>
      </c>
      <c r="D444" s="24" t="str">
        <f>IFERROR(VLOOKUP($B$440,$4:$126,MATCH($R444&amp;"/"&amp;D$348,$2:$2,0),FALSE),"")</f>
        <v/>
      </c>
      <c r="E444" s="24" t="str">
        <f>IFERROR(VLOOKUP($B$440,$4:$126,MATCH($R444&amp;"/"&amp;E$348,$2:$2,0),FALSE),"")</f>
        <v/>
      </c>
      <c r="F444" s="24" t="str">
        <f>IFERROR(VLOOKUP($B$440,$4:$126,MATCH($R444&amp;"/"&amp;F$348,$2:$2,0),FALSE),"")</f>
        <v/>
      </c>
      <c r="G444" s="24" t="str">
        <f>IFERROR(VLOOKUP($B$440,$4:$126,MATCH($R444&amp;"/"&amp;G$348,$2:$2,0),FALSE),"")</f>
        <v/>
      </c>
      <c r="H444" s="24" t="str">
        <f>IFERROR(VLOOKUP($B$440,$4:$126,MATCH($R444&amp;"/"&amp;H$348,$2:$2,0),FALSE),"")</f>
        <v/>
      </c>
      <c r="I444" s="24" t="str">
        <f>IFERROR(VLOOKUP($B$440,$4:$126,MATCH($R444&amp;"/"&amp;I$348,$2:$2,0),FALSE),"")</f>
        <v/>
      </c>
      <c r="J444" s="24" t="str">
        <f>IFERROR(VLOOKUP($B$440,$4:$126,MATCH($R444&amp;"/"&amp;J$348,$2:$2,0),FALSE),"")</f>
        <v/>
      </c>
      <c r="K444" s="24" t="str">
        <f>IFERROR(VLOOKUP($B$440,$4:$126,MATCH($R444&amp;"/"&amp;K$348,$2:$2,0),FALSE),"")</f>
        <v/>
      </c>
      <c r="L444" s="24" t="str">
        <f>IFERROR(VLOOKUP($B$440,$4:$126,MATCH($R444&amp;"/"&amp;L$348,$2:$2,0),FALSE),"")</f>
        <v/>
      </c>
      <c r="M444" s="24" t="str">
        <f>IFERROR(VLOOKUP($B$440,$4:$126,MATCH($R444&amp;"/"&amp;M$348,$2:$2,0),FALSE),"")</f>
        <v/>
      </c>
      <c r="N444" s="24" t="str">
        <f>IFERROR(VLOOKUP($B$440,$4:$126,MATCH($R444&amp;"/"&amp;N$348,$2:$2,0),FALSE),IFERROR(VLOOKUP($B$440,$4:$126,MATCH($R443&amp;"/"&amp;N$348,$2:$2,0),FALSE),IFERROR(VLOOKUP($B$440,$4:$126,MATCH($R442&amp;"/"&amp;N$348,$2:$2,0),FALSE),IFERROR(VLOOKUP($B$440,$4:$126,MATCH($R441&amp;"/"&amp;N$348,$2:$2,0),FALSE),""))))</f>
        <v/>
      </c>
      <c r="O444" s="24" t="str">
        <f>IFERROR(VLOOKUP($B$440,$4:$126,MATCH($R444&amp;"/"&amp;O$348,$2:$2,0),FALSE),IFERROR(VLOOKUP($B$440,$4:$126,MATCH($R443&amp;"/"&amp;O$348,$2:$2,0),FALSE),IFERROR(VLOOKUP($B$440,$4:$126,MATCH($R442&amp;"/"&amp;O$348,$2:$2,0),FALSE),IFERROR(VLOOKUP($B$440,$4:$126,MATCH($R441&amp;"/"&amp;O$348,$2:$2,0),FALSE),""))))</f>
        <v/>
      </c>
      <c r="P444" s="24" t="str">
        <f>IFERROR(VLOOKUP($B$440,$4:$126,MATCH($R444&amp;"/"&amp;P$348,$2:$2,0),FALSE),IFERROR(VLOOKUP($B$440,$4:$126,MATCH($R443&amp;"/"&amp;P$348,$2:$2,0),FALSE),IFERROR(VLOOKUP($B$440,$4:$126,MATCH($R442&amp;"/"&amp;P$348,$2:$2,0),FALSE),IFERROR(VLOOKUP($B$440,$4:$126,MATCH($R441&amp;"/"&amp;P$348,$2:$2,0),FALSE),""))))</f>
        <v/>
      </c>
      <c r="Q444" s="21"/>
      <c r="R444" s="25" t="s">
        <v>2919</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t="e">
        <f t="shared" ref="B445:O445" si="38">+B444/B$402</f>
        <v>#VALUE!</v>
      </c>
      <c r="C445" s="26" t="e">
        <f t="shared" si="38"/>
        <v>#VALUE!</v>
      </c>
      <c r="D445" s="26" t="e">
        <f t="shared" si="38"/>
        <v>#VALUE!</v>
      </c>
      <c r="E445" s="26" t="e">
        <f t="shared" si="38"/>
        <v>#VALUE!</v>
      </c>
      <c r="F445" s="26" t="e">
        <f t="shared" si="38"/>
        <v>#VALUE!</v>
      </c>
      <c r="G445" s="26" t="e">
        <f t="shared" si="38"/>
        <v>#VALUE!</v>
      </c>
      <c r="H445" s="26" t="e">
        <f t="shared" si="38"/>
        <v>#VALUE!</v>
      </c>
      <c r="I445" s="26" t="e">
        <f t="shared" si="38"/>
        <v>#VALUE!</v>
      </c>
      <c r="J445" s="26" t="e">
        <f t="shared" si="38"/>
        <v>#VALUE!</v>
      </c>
      <c r="K445" s="26" t="e">
        <f t="shared" si="38"/>
        <v>#VALUE!</v>
      </c>
      <c r="L445" s="26" t="e">
        <f t="shared" si="38"/>
        <v>#VALUE!</v>
      </c>
      <c r="M445" s="26" t="e">
        <f t="shared" si="38"/>
        <v>#VALUE!</v>
      </c>
      <c r="N445" s="26" t="e">
        <f t="shared" si="38"/>
        <v>#VALUE!</v>
      </c>
      <c r="O445" s="26" t="e">
        <f t="shared" si="38"/>
        <v>#VALUE!</v>
      </c>
      <c r="P445" s="26" t="e">
        <f t="shared" ref="P445" si="39">+P444/P$402</f>
        <v>#VALUE!</v>
      </c>
      <c r="Q445" s="21"/>
      <c r="R445" s="27" t="s">
        <v>2920</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45" t="s">
        <v>2935</v>
      </c>
      <c r="C446" s="146"/>
      <c r="D446" s="146"/>
      <c r="E446" s="146"/>
      <c r="F446" s="146"/>
      <c r="G446" s="146"/>
      <c r="H446" s="146"/>
      <c r="I446" s="146"/>
      <c r="J446" s="146"/>
      <c r="K446" s="146"/>
      <c r="L446" s="146"/>
      <c r="M446" s="146"/>
      <c r="N446" s="150"/>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53" t="s">
        <v>2936</v>
      </c>
      <c r="C447" s="146"/>
      <c r="D447" s="146"/>
      <c r="E447" s="146"/>
      <c r="F447" s="146"/>
      <c r="G447" s="146"/>
      <c r="H447" s="146"/>
      <c r="I447" s="146"/>
      <c r="J447" s="146"/>
      <c r="K447" s="146"/>
      <c r="L447" s="146"/>
      <c r="M447" s="146"/>
      <c r="N447" s="150"/>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t="str">
        <f>IFERROR(VLOOKUP($B$447,$4:$126,MATCH($R448&amp;"/"&amp;B$348,$2:$2,0),FALSE),"")</f>
        <v/>
      </c>
      <c r="C448" s="24" t="str">
        <f>IFERROR(VLOOKUP($B$447,$4:$126,MATCH($R448&amp;"/"&amp;C$348,$2:$2,0),FALSE),"")</f>
        <v/>
      </c>
      <c r="D448" s="24" t="str">
        <f>IFERROR(VLOOKUP($B$447,$4:$126,MATCH($R448&amp;"/"&amp;D$348,$2:$2,0),FALSE),"")</f>
        <v/>
      </c>
      <c r="E448" s="24" t="str">
        <f>IFERROR(VLOOKUP($B$447,$4:$126,MATCH($R448&amp;"/"&amp;E$348,$2:$2,0),FALSE),"")</f>
        <v/>
      </c>
      <c r="F448" s="24" t="str">
        <f>IFERROR(VLOOKUP($B$447,$4:$126,MATCH($R448&amp;"/"&amp;F$348,$2:$2,0),FALSE),"")</f>
        <v/>
      </c>
      <c r="G448" s="24" t="str">
        <f>IFERROR(VLOOKUP($B$447,$4:$126,MATCH($R448&amp;"/"&amp;G$348,$2:$2,0),FALSE),"")</f>
        <v/>
      </c>
      <c r="H448" s="24" t="str">
        <f>IFERROR(VLOOKUP($B$447,$4:$126,MATCH($R448&amp;"/"&amp;H$348,$2:$2,0),FALSE),"")</f>
        <v/>
      </c>
      <c r="I448" s="24" t="str">
        <f>IFERROR(VLOOKUP($B$447,$4:$126,MATCH($R448&amp;"/"&amp;I$348,$2:$2,0),FALSE),"")</f>
        <v/>
      </c>
      <c r="J448" s="24" t="str">
        <f>IFERROR(VLOOKUP($B$447,$4:$126,MATCH($R448&amp;"/"&amp;J$348,$2:$2,0),FALSE),"")</f>
        <v/>
      </c>
      <c r="K448" s="24" t="str">
        <f>IFERROR(VLOOKUP($B$447,$4:$126,MATCH($R448&amp;"/"&amp;K$348,$2:$2,0),FALSE),"")</f>
        <v/>
      </c>
      <c r="L448" s="24" t="str">
        <f>IFERROR(VLOOKUP($B$447,$4:$126,MATCH($R448&amp;"/"&amp;L$348,$2:$2,0),FALSE),"")</f>
        <v/>
      </c>
      <c r="M448" s="24" t="str">
        <f>IFERROR(VLOOKUP($B$447,$4:$126,MATCH($R448&amp;"/"&amp;M$348,$2:$2,0),FALSE),"")</f>
        <v/>
      </c>
      <c r="N448" s="24" t="str">
        <f>IFERROR(VLOOKUP($B$447,$4:$126,MATCH($R448&amp;"/"&amp;N$348,$2:$2,0),FALSE),"")</f>
        <v/>
      </c>
      <c r="O448" s="24" t="str">
        <f>IFERROR(VLOOKUP($B$447,$4:$126,MATCH($R448&amp;"/"&amp;O$348,$2:$2,0),FALSE),"")</f>
        <v/>
      </c>
      <c r="P448" s="24" t="str">
        <f>IFERROR(VLOOKUP($B$447,$4:$126,MATCH($R448&amp;"/"&amp;P$348,$2:$2,0),FALSE),"")</f>
        <v/>
      </c>
      <c r="Q448" s="21"/>
      <c r="R448" s="25" t="s">
        <v>2916</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t="str">
        <f>IFERROR(VLOOKUP($B$447,$4:$126,MATCH($R449&amp;"/"&amp;B$348,$2:$2,0),FALSE),"")</f>
        <v/>
      </c>
      <c r="C449" s="24" t="str">
        <f>IFERROR(VLOOKUP($B$447,$4:$126,MATCH($R449&amp;"/"&amp;C$348,$2:$2,0),FALSE),"")</f>
        <v/>
      </c>
      <c r="D449" s="24" t="str">
        <f>IFERROR(VLOOKUP($B$447,$4:$126,MATCH($R449&amp;"/"&amp;D$348,$2:$2,0),FALSE),"")</f>
        <v/>
      </c>
      <c r="E449" s="24" t="str">
        <f>IFERROR(VLOOKUP($B$447,$4:$126,MATCH($R449&amp;"/"&amp;E$348,$2:$2,0),FALSE),"")</f>
        <v/>
      </c>
      <c r="F449" s="24" t="str">
        <f>IFERROR(VLOOKUP($B$447,$4:$126,MATCH($R449&amp;"/"&amp;F$348,$2:$2,0),FALSE),"")</f>
        <v/>
      </c>
      <c r="G449" s="24" t="str">
        <f>IFERROR(VLOOKUP($B$447,$4:$126,MATCH($R449&amp;"/"&amp;G$348,$2:$2,0),FALSE),"")</f>
        <v/>
      </c>
      <c r="H449" s="24" t="str">
        <f>IFERROR(VLOOKUP($B$447,$4:$126,MATCH($R449&amp;"/"&amp;H$348,$2:$2,0),FALSE),"")</f>
        <v/>
      </c>
      <c r="I449" s="24" t="str">
        <f>IFERROR(VLOOKUP($B$447,$4:$126,MATCH($R449&amp;"/"&amp;I$348,$2:$2,0),FALSE),"")</f>
        <v/>
      </c>
      <c r="J449" s="24" t="str">
        <f>IFERROR(VLOOKUP($B$447,$4:$126,MATCH($R449&amp;"/"&amp;J$348,$2:$2,0),FALSE),"")</f>
        <v/>
      </c>
      <c r="K449" s="24" t="str">
        <f>IFERROR(VLOOKUP($B$447,$4:$126,MATCH($R449&amp;"/"&amp;K$348,$2:$2,0),FALSE),"")</f>
        <v/>
      </c>
      <c r="L449" s="24" t="str">
        <f>IFERROR(VLOOKUP($B$447,$4:$126,MATCH($R449&amp;"/"&amp;L$348,$2:$2,0),FALSE),"")</f>
        <v/>
      </c>
      <c r="M449" s="24" t="str">
        <f>IFERROR(VLOOKUP($B$447,$4:$126,MATCH($R449&amp;"/"&amp;M$348,$2:$2,0),FALSE),"")</f>
        <v/>
      </c>
      <c r="N449" s="24" t="str">
        <f>IFERROR(VLOOKUP($B$447,$4:$126,MATCH($R449&amp;"/"&amp;N$348,$2:$2,0),FALSE),"")</f>
        <v/>
      </c>
      <c r="O449" s="24" t="str">
        <f>IFERROR(VLOOKUP($B$447,$4:$126,MATCH($R449&amp;"/"&amp;O$348,$2:$2,0),FALSE),"")</f>
        <v/>
      </c>
      <c r="P449" s="24" t="str">
        <f>IFERROR(VLOOKUP($B$447,$4:$126,MATCH($R449&amp;"/"&amp;P$348,$2:$2,0),FALSE),"")</f>
        <v/>
      </c>
      <c r="Q449" s="21"/>
      <c r="R449" s="25" t="s">
        <v>2917</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t="str">
        <f>IFERROR(VLOOKUP($B$447,$4:$126,MATCH($R450&amp;"/"&amp;B$348,$2:$2,0),FALSE),"")</f>
        <v/>
      </c>
      <c r="C450" s="24" t="str">
        <f>IFERROR(VLOOKUP($B$447,$4:$126,MATCH($R450&amp;"/"&amp;C$348,$2:$2,0),FALSE),"")</f>
        <v/>
      </c>
      <c r="D450" s="24" t="str">
        <f>IFERROR(VLOOKUP($B$447,$4:$126,MATCH($R450&amp;"/"&amp;D$348,$2:$2,0),FALSE),"")</f>
        <v/>
      </c>
      <c r="E450" s="24" t="str">
        <f>IFERROR(VLOOKUP($B$447,$4:$126,MATCH($R450&amp;"/"&amp;E$348,$2:$2,0),FALSE),"")</f>
        <v/>
      </c>
      <c r="F450" s="24" t="str">
        <f>IFERROR(VLOOKUP($B$447,$4:$126,MATCH($R450&amp;"/"&amp;F$348,$2:$2,0),FALSE),"")</f>
        <v/>
      </c>
      <c r="G450" s="24" t="str">
        <f>IFERROR(VLOOKUP($B$447,$4:$126,MATCH($R450&amp;"/"&amp;G$348,$2:$2,0),FALSE),"")</f>
        <v/>
      </c>
      <c r="H450" s="24" t="str">
        <f>IFERROR(VLOOKUP($B$447,$4:$126,MATCH($R450&amp;"/"&amp;H$348,$2:$2,0),FALSE),"")</f>
        <v/>
      </c>
      <c r="I450" s="24" t="str">
        <f>IFERROR(VLOOKUP($B$447,$4:$126,MATCH($R450&amp;"/"&amp;I$348,$2:$2,0),FALSE),"")</f>
        <v/>
      </c>
      <c r="J450" s="24" t="str">
        <f>IFERROR(VLOOKUP($B$447,$4:$126,MATCH($R450&amp;"/"&amp;J$348,$2:$2,0),FALSE),"")</f>
        <v/>
      </c>
      <c r="K450" s="24" t="str">
        <f>IFERROR(VLOOKUP($B$447,$4:$126,MATCH($R450&amp;"/"&amp;K$348,$2:$2,0),FALSE),"")</f>
        <v/>
      </c>
      <c r="L450" s="24" t="str">
        <f>IFERROR(VLOOKUP($B$447,$4:$126,MATCH($R450&amp;"/"&amp;L$348,$2:$2,0),FALSE),"")</f>
        <v/>
      </c>
      <c r="M450" s="24" t="str">
        <f>IFERROR(VLOOKUP($B$447,$4:$126,MATCH($R450&amp;"/"&amp;M$348,$2:$2,0),FALSE),"")</f>
        <v/>
      </c>
      <c r="N450" s="24" t="str">
        <f>IFERROR(VLOOKUP($B$447,$4:$126,MATCH($R450&amp;"/"&amp;N$348,$2:$2,0),FALSE),"")</f>
        <v/>
      </c>
      <c r="O450" s="24" t="str">
        <f>IFERROR(VLOOKUP($B$447,$4:$126,MATCH($R450&amp;"/"&amp;O$348,$2:$2,0),FALSE),"")</f>
        <v/>
      </c>
      <c r="P450" s="24" t="str">
        <f>IFERROR(VLOOKUP($B$447,$4:$126,MATCH($R450&amp;"/"&amp;P$348,$2:$2,0),FALSE),"")</f>
        <v/>
      </c>
      <c r="Q450" s="21"/>
      <c r="R450" s="25" t="s">
        <v>2918</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t="str">
        <f>IFERROR(VLOOKUP($B$447,$4:$126,MATCH($R451&amp;"/"&amp;B$348,$2:$2,0),FALSE),"")</f>
        <v/>
      </c>
      <c r="C451" s="24" t="str">
        <f>IFERROR(VLOOKUP($B$447,$4:$126,MATCH($R451&amp;"/"&amp;C$348,$2:$2,0),FALSE),"")</f>
        <v/>
      </c>
      <c r="D451" s="24" t="str">
        <f>IFERROR(VLOOKUP($B$447,$4:$126,MATCH($R451&amp;"/"&amp;D$348,$2:$2,0),FALSE),"")</f>
        <v/>
      </c>
      <c r="E451" s="24" t="str">
        <f>IFERROR(VLOOKUP($B$447,$4:$126,MATCH($R451&amp;"/"&amp;E$348,$2:$2,0),FALSE),"")</f>
        <v/>
      </c>
      <c r="F451" s="24" t="str">
        <f>IFERROR(VLOOKUP($B$447,$4:$126,MATCH($R451&amp;"/"&amp;F$348,$2:$2,0),FALSE),"")</f>
        <v/>
      </c>
      <c r="G451" s="24" t="str">
        <f>IFERROR(VLOOKUP($B$447,$4:$126,MATCH($R451&amp;"/"&amp;G$348,$2:$2,0),FALSE),"")</f>
        <v/>
      </c>
      <c r="H451" s="24" t="str">
        <f>IFERROR(VLOOKUP($B$447,$4:$126,MATCH($R451&amp;"/"&amp;H$348,$2:$2,0),FALSE),"")</f>
        <v/>
      </c>
      <c r="I451" s="24" t="str">
        <f>IFERROR(VLOOKUP($B$447,$4:$126,MATCH($R451&amp;"/"&amp;I$348,$2:$2,0),FALSE),"")</f>
        <v/>
      </c>
      <c r="J451" s="24" t="str">
        <f>IFERROR(VLOOKUP($B$447,$4:$126,MATCH($R451&amp;"/"&amp;J$348,$2:$2,0),FALSE),"")</f>
        <v/>
      </c>
      <c r="K451" s="24" t="str">
        <f>IFERROR(VLOOKUP($B$447,$4:$126,MATCH($R451&amp;"/"&amp;K$348,$2:$2,0),FALSE),"")</f>
        <v/>
      </c>
      <c r="L451" s="24" t="str">
        <f>IFERROR(VLOOKUP($B$447,$4:$126,MATCH($R451&amp;"/"&amp;L$348,$2:$2,0),FALSE),"")</f>
        <v/>
      </c>
      <c r="M451" s="24" t="str">
        <f>IFERROR(VLOOKUP($B$447,$4:$126,MATCH($R451&amp;"/"&amp;M$348,$2:$2,0),FALSE),"")</f>
        <v/>
      </c>
      <c r="N451" s="24" t="str">
        <f>IFERROR(VLOOKUP($B$447,$4:$126,MATCH($R451&amp;"/"&amp;N$348,$2:$2,0),FALSE),IFERROR(VLOOKUP($B$447,$4:$126,MATCH($R450&amp;"/"&amp;N$348,$2:$2,0),FALSE),IFERROR(VLOOKUP($B$447,$4:$126,MATCH($R449&amp;"/"&amp;N$348,$2:$2,0),FALSE),IFERROR(VLOOKUP($B$447,$4:$126,MATCH($R448&amp;"/"&amp;N$348,$2:$2,0),FALSE),""))))</f>
        <v/>
      </c>
      <c r="O451" s="24" t="str">
        <f>IFERROR(VLOOKUP($B$447,$4:$126,MATCH($R451&amp;"/"&amp;O$348,$2:$2,0),FALSE),IFERROR(VLOOKUP($B$447,$4:$126,MATCH($R450&amp;"/"&amp;O$348,$2:$2,0),FALSE),IFERROR(VLOOKUP($B$447,$4:$126,MATCH($R449&amp;"/"&amp;O$348,$2:$2,0),FALSE),IFERROR(VLOOKUP($B$447,$4:$126,MATCH($R448&amp;"/"&amp;O$348,$2:$2,0),FALSE),""))))</f>
        <v/>
      </c>
      <c r="P451" s="24" t="str">
        <f>IFERROR(VLOOKUP($B$447,$4:$126,MATCH($R451&amp;"/"&amp;P$348,$2:$2,0),FALSE),IFERROR(VLOOKUP($B$447,$4:$126,MATCH($R450&amp;"/"&amp;P$348,$2:$2,0),FALSE),IFERROR(VLOOKUP($B$447,$4:$126,MATCH($R449&amp;"/"&amp;P$348,$2:$2,0),FALSE),IFERROR(VLOOKUP($B$447,$4:$126,MATCH($R448&amp;"/"&amp;P$348,$2:$2,0),FALSE),""))))</f>
        <v/>
      </c>
      <c r="Q451" s="21"/>
      <c r="R451" s="25" t="s">
        <v>2919</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t="e">
        <f t="shared" ref="B452:O452" si="40">+B451/B$402</f>
        <v>#VALUE!</v>
      </c>
      <c r="C452" s="26" t="e">
        <f t="shared" si="40"/>
        <v>#VALUE!</v>
      </c>
      <c r="D452" s="26" t="e">
        <f t="shared" si="40"/>
        <v>#VALUE!</v>
      </c>
      <c r="E452" s="26" t="e">
        <f t="shared" si="40"/>
        <v>#VALUE!</v>
      </c>
      <c r="F452" s="26" t="e">
        <f t="shared" si="40"/>
        <v>#VALUE!</v>
      </c>
      <c r="G452" s="26" t="e">
        <f t="shared" si="40"/>
        <v>#VALUE!</v>
      </c>
      <c r="H452" s="26" t="e">
        <f t="shared" si="40"/>
        <v>#VALUE!</v>
      </c>
      <c r="I452" s="26" t="e">
        <f t="shared" si="40"/>
        <v>#VALUE!</v>
      </c>
      <c r="J452" s="26" t="e">
        <f t="shared" si="40"/>
        <v>#VALUE!</v>
      </c>
      <c r="K452" s="26" t="e">
        <f t="shared" si="40"/>
        <v>#VALUE!</v>
      </c>
      <c r="L452" s="26" t="e">
        <f t="shared" si="40"/>
        <v>#VALUE!</v>
      </c>
      <c r="M452" s="26" t="e">
        <f t="shared" si="40"/>
        <v>#VALUE!</v>
      </c>
      <c r="N452" s="26" t="e">
        <f t="shared" si="40"/>
        <v>#VALUE!</v>
      </c>
      <c r="O452" s="26" t="e">
        <f t="shared" si="40"/>
        <v>#VALUE!</v>
      </c>
      <c r="P452" s="26" t="e">
        <f t="shared" ref="P452" si="41">+P451/P$402</f>
        <v>#VALUE!</v>
      </c>
      <c r="Q452" s="21"/>
      <c r="R452" s="27" t="s">
        <v>2920</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45" t="s">
        <v>2937</v>
      </c>
      <c r="C453" s="146"/>
      <c r="D453" s="146"/>
      <c r="E453" s="146"/>
      <c r="F453" s="146"/>
      <c r="G453" s="146"/>
      <c r="H453" s="146"/>
      <c r="I453" s="146"/>
      <c r="J453" s="146"/>
      <c r="K453" s="146"/>
      <c r="L453" s="146"/>
      <c r="M453" s="146"/>
      <c r="N453" s="150"/>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t="str">
        <f>IFERROR(VLOOKUP($B$453,$4:$126,MATCH($R454&amp;"/"&amp;B$348,$2:$2,0),FALSE),"")</f>
        <v/>
      </c>
      <c r="C454" s="24" t="str">
        <f>IFERROR(VLOOKUP($B$453,$4:$126,MATCH($R454&amp;"/"&amp;C$348,$2:$2,0),FALSE),"")</f>
        <v/>
      </c>
      <c r="D454" s="24" t="str">
        <f>IFERROR(VLOOKUP($B$453,$4:$126,MATCH($R454&amp;"/"&amp;D$348,$2:$2,0),FALSE),"")</f>
        <v/>
      </c>
      <c r="E454" s="24" t="str">
        <f>IFERROR(VLOOKUP($B$453,$4:$126,MATCH($R454&amp;"/"&amp;E$348,$2:$2,0),FALSE),"")</f>
        <v/>
      </c>
      <c r="F454" s="24" t="str">
        <f>IFERROR(VLOOKUP($B$453,$4:$126,MATCH($R454&amp;"/"&amp;F$348,$2:$2,0),FALSE),"")</f>
        <v/>
      </c>
      <c r="G454" s="24" t="str">
        <f>IFERROR(VLOOKUP($B$453,$4:$126,MATCH($R454&amp;"/"&amp;G$348,$2:$2,0),FALSE),"")</f>
        <v/>
      </c>
      <c r="H454" s="24" t="str">
        <f>IFERROR(VLOOKUP($B$453,$4:$126,MATCH($R454&amp;"/"&amp;H$348,$2:$2,0),FALSE),"")</f>
        <v/>
      </c>
      <c r="I454" s="24" t="str">
        <f>IFERROR(VLOOKUP($B$453,$4:$126,MATCH($R454&amp;"/"&amp;I$348,$2:$2,0),FALSE),"")</f>
        <v/>
      </c>
      <c r="J454" s="24" t="str">
        <f>IFERROR(VLOOKUP($B$453,$4:$126,MATCH($R454&amp;"/"&amp;J$348,$2:$2,0),FALSE),"")</f>
        <v/>
      </c>
      <c r="K454" s="24" t="str">
        <f>IFERROR(VLOOKUP($B$453,$4:$126,MATCH($R454&amp;"/"&amp;K$348,$2:$2,0),FALSE),"")</f>
        <v/>
      </c>
      <c r="L454" s="24" t="str">
        <f>IFERROR(VLOOKUP($B$453,$4:$126,MATCH($R454&amp;"/"&amp;L$348,$2:$2,0),FALSE),"")</f>
        <v/>
      </c>
      <c r="M454" s="24" t="str">
        <f>IFERROR(VLOOKUP($B$453,$4:$126,MATCH($R454&amp;"/"&amp;M$348,$2:$2,0),FALSE),"")</f>
        <v/>
      </c>
      <c r="N454" s="24" t="str">
        <f>IFERROR(VLOOKUP($B$453,$4:$126,MATCH($R454&amp;"/"&amp;N$348,$2:$2,0),FALSE),"")</f>
        <v/>
      </c>
      <c r="O454" s="24" t="str">
        <f>IFERROR(VLOOKUP($B$453,$4:$126,MATCH($R454&amp;"/"&amp;O$348,$2:$2,0),FALSE),"")</f>
        <v/>
      </c>
      <c r="P454" s="24" t="str">
        <f>IFERROR(VLOOKUP($B$453,$4:$126,MATCH($R454&amp;"/"&amp;P$348,$2:$2,0),FALSE),"")</f>
        <v/>
      </c>
      <c r="Q454" s="21"/>
      <c r="R454" s="25" t="s">
        <v>2916</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t="str">
        <f>IFERROR(VLOOKUP($B$453,$4:$126,MATCH($R455&amp;"/"&amp;B$348,$2:$2,0),FALSE),"")</f>
        <v/>
      </c>
      <c r="C455" s="24" t="str">
        <f>IFERROR(VLOOKUP($B$453,$4:$126,MATCH($R455&amp;"/"&amp;C$348,$2:$2,0),FALSE),"")</f>
        <v/>
      </c>
      <c r="D455" s="24" t="str">
        <f>IFERROR(VLOOKUP($B$453,$4:$126,MATCH($R455&amp;"/"&amp;D$348,$2:$2,0),FALSE),"")</f>
        <v/>
      </c>
      <c r="E455" s="24" t="str">
        <f>IFERROR(VLOOKUP($B$453,$4:$126,MATCH($R455&amp;"/"&amp;E$348,$2:$2,0),FALSE),"")</f>
        <v/>
      </c>
      <c r="F455" s="24" t="str">
        <f>IFERROR(VLOOKUP($B$453,$4:$126,MATCH($R455&amp;"/"&amp;F$348,$2:$2,0),FALSE),"")</f>
        <v/>
      </c>
      <c r="G455" s="24" t="str">
        <f>IFERROR(VLOOKUP($B$453,$4:$126,MATCH($R455&amp;"/"&amp;G$348,$2:$2,0),FALSE),"")</f>
        <v/>
      </c>
      <c r="H455" s="24" t="str">
        <f>IFERROR(VLOOKUP($B$453,$4:$126,MATCH($R455&amp;"/"&amp;H$348,$2:$2,0),FALSE),"")</f>
        <v/>
      </c>
      <c r="I455" s="24" t="str">
        <f>IFERROR(VLOOKUP($B$453,$4:$126,MATCH($R455&amp;"/"&amp;I$348,$2:$2,0),FALSE),"")</f>
        <v/>
      </c>
      <c r="J455" s="24" t="str">
        <f>IFERROR(VLOOKUP($B$453,$4:$126,MATCH($R455&amp;"/"&amp;J$348,$2:$2,0),FALSE),"")</f>
        <v/>
      </c>
      <c r="K455" s="24" t="str">
        <f>IFERROR(VLOOKUP($B$453,$4:$126,MATCH($R455&amp;"/"&amp;K$348,$2:$2,0),FALSE),"")</f>
        <v/>
      </c>
      <c r="L455" s="24" t="str">
        <f>IFERROR(VLOOKUP($B$453,$4:$126,MATCH($R455&amp;"/"&amp;L$348,$2:$2,0),FALSE),"")</f>
        <v/>
      </c>
      <c r="M455" s="24" t="str">
        <f>IFERROR(VLOOKUP($B$453,$4:$126,MATCH($R455&amp;"/"&amp;M$348,$2:$2,0),FALSE),"")</f>
        <v/>
      </c>
      <c r="N455" s="24" t="str">
        <f>IFERROR(VLOOKUP($B$453,$4:$126,MATCH($R455&amp;"/"&amp;N$348,$2:$2,0),FALSE),"")</f>
        <v/>
      </c>
      <c r="O455" s="24" t="str">
        <f>IFERROR(VLOOKUP($B$453,$4:$126,MATCH($R455&amp;"/"&amp;O$348,$2:$2,0),FALSE),"")</f>
        <v/>
      </c>
      <c r="P455" s="24" t="str">
        <f>IFERROR(VLOOKUP($B$453,$4:$126,MATCH($R455&amp;"/"&amp;P$348,$2:$2,0),FALSE),"")</f>
        <v/>
      </c>
      <c r="Q455" s="21"/>
      <c r="R455" s="25" t="s">
        <v>2917</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t="str">
        <f>IFERROR(VLOOKUP($B$453,$4:$126,MATCH($R456&amp;"/"&amp;B$348,$2:$2,0),FALSE),"")</f>
        <v/>
      </c>
      <c r="C456" s="24" t="str">
        <f>IFERROR(VLOOKUP($B$453,$4:$126,MATCH($R456&amp;"/"&amp;C$348,$2:$2,0),FALSE),"")</f>
        <v/>
      </c>
      <c r="D456" s="24" t="str">
        <f>IFERROR(VLOOKUP($B$453,$4:$126,MATCH($R456&amp;"/"&amp;D$348,$2:$2,0),FALSE),"")</f>
        <v/>
      </c>
      <c r="E456" s="24" t="str">
        <f>IFERROR(VLOOKUP($B$453,$4:$126,MATCH($R456&amp;"/"&amp;E$348,$2:$2,0),FALSE),"")</f>
        <v/>
      </c>
      <c r="F456" s="24" t="str">
        <f>IFERROR(VLOOKUP($B$453,$4:$126,MATCH($R456&amp;"/"&amp;F$348,$2:$2,0),FALSE),"")</f>
        <v/>
      </c>
      <c r="G456" s="24" t="str">
        <f>IFERROR(VLOOKUP($B$453,$4:$126,MATCH($R456&amp;"/"&amp;G$348,$2:$2,0),FALSE),"")</f>
        <v/>
      </c>
      <c r="H456" s="24" t="str">
        <f>IFERROR(VLOOKUP($B$453,$4:$126,MATCH($R456&amp;"/"&amp;H$348,$2:$2,0),FALSE),"")</f>
        <v/>
      </c>
      <c r="I456" s="24" t="str">
        <f>IFERROR(VLOOKUP($B$453,$4:$126,MATCH($R456&amp;"/"&amp;I$348,$2:$2,0),FALSE),"")</f>
        <v/>
      </c>
      <c r="J456" s="24" t="str">
        <f>IFERROR(VLOOKUP($B$453,$4:$126,MATCH($R456&amp;"/"&amp;J$348,$2:$2,0),FALSE),"")</f>
        <v/>
      </c>
      <c r="K456" s="24" t="str">
        <f>IFERROR(VLOOKUP($B$453,$4:$126,MATCH($R456&amp;"/"&amp;K$348,$2:$2,0),FALSE),"")</f>
        <v/>
      </c>
      <c r="L456" s="24" t="str">
        <f>IFERROR(VLOOKUP($B$453,$4:$126,MATCH($R456&amp;"/"&amp;L$348,$2:$2,0),FALSE),"")</f>
        <v/>
      </c>
      <c r="M456" s="24" t="str">
        <f>IFERROR(VLOOKUP($B$453,$4:$126,MATCH($R456&amp;"/"&amp;M$348,$2:$2,0),FALSE),"")</f>
        <v/>
      </c>
      <c r="N456" s="24" t="str">
        <f>IFERROR(VLOOKUP($B$453,$4:$126,MATCH($R456&amp;"/"&amp;N$348,$2:$2,0),FALSE),"")</f>
        <v/>
      </c>
      <c r="O456" s="24" t="str">
        <f>IFERROR(VLOOKUP($B$453,$4:$126,MATCH($R456&amp;"/"&amp;O$348,$2:$2,0),FALSE),"")</f>
        <v/>
      </c>
      <c r="P456" s="24" t="str">
        <f>IFERROR(VLOOKUP($B$453,$4:$126,MATCH($R456&amp;"/"&amp;P$348,$2:$2,0),FALSE),"")</f>
        <v/>
      </c>
      <c r="Q456" s="21"/>
      <c r="R456" s="25" t="s">
        <v>2918</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t="str">
        <f>IFERROR(VLOOKUP($B$453,$4:$126,MATCH($R457&amp;"/"&amp;B$348,$2:$2,0),FALSE),"")</f>
        <v/>
      </c>
      <c r="C457" s="24" t="str">
        <f>IFERROR(VLOOKUP($B$453,$4:$126,MATCH($R457&amp;"/"&amp;C$348,$2:$2,0),FALSE),"")</f>
        <v/>
      </c>
      <c r="D457" s="24" t="str">
        <f>IFERROR(VLOOKUP($B$453,$4:$126,MATCH($R457&amp;"/"&amp;D$348,$2:$2,0),FALSE),"")</f>
        <v/>
      </c>
      <c r="E457" s="24" t="str">
        <f>IFERROR(VLOOKUP($B$453,$4:$126,MATCH($R457&amp;"/"&amp;E$348,$2:$2,0),FALSE),"")</f>
        <v/>
      </c>
      <c r="F457" s="24" t="str">
        <f>IFERROR(VLOOKUP($B$453,$4:$126,MATCH($R457&amp;"/"&amp;F$348,$2:$2,0),FALSE),"")</f>
        <v/>
      </c>
      <c r="G457" s="24" t="str">
        <f>IFERROR(VLOOKUP($B$453,$4:$126,MATCH($R457&amp;"/"&amp;G$348,$2:$2,0),FALSE),"")</f>
        <v/>
      </c>
      <c r="H457" s="24" t="str">
        <f>IFERROR(VLOOKUP($B$453,$4:$126,MATCH($R457&amp;"/"&amp;H$348,$2:$2,0),FALSE),"")</f>
        <v/>
      </c>
      <c r="I457" s="24" t="str">
        <f>IFERROR(VLOOKUP($B$453,$4:$126,MATCH($R457&amp;"/"&amp;I$348,$2:$2,0),FALSE),"")</f>
        <v/>
      </c>
      <c r="J457" s="24" t="str">
        <f>IFERROR(VLOOKUP($B$453,$4:$126,MATCH($R457&amp;"/"&amp;J$348,$2:$2,0),FALSE),"")</f>
        <v/>
      </c>
      <c r="K457" s="24" t="str">
        <f>IFERROR(VLOOKUP($B$453,$4:$126,MATCH($R457&amp;"/"&amp;K$348,$2:$2,0),FALSE),"")</f>
        <v/>
      </c>
      <c r="L457" s="24" t="str">
        <f>IFERROR(VLOOKUP($B$453,$4:$126,MATCH($R457&amp;"/"&amp;L$348,$2:$2,0),FALSE),"")</f>
        <v/>
      </c>
      <c r="M457" s="24" t="str">
        <f>IFERROR(VLOOKUP($B$453,$4:$126,MATCH($R457&amp;"/"&amp;M$348,$2:$2,0),FALSE),"")</f>
        <v/>
      </c>
      <c r="N457" s="24" t="str">
        <f>IFERROR(VLOOKUP($B$453,$4:$126,MATCH($R457&amp;"/"&amp;N$348,$2:$2,0),FALSE),IFERROR(VLOOKUP($B$453,$4:$126,MATCH($R456&amp;"/"&amp;N$348,$2:$2,0),FALSE),IFERROR(VLOOKUP($B$453,$4:$126,MATCH($R455&amp;"/"&amp;N$348,$2:$2,0),FALSE),IFERROR(VLOOKUP($B$453,$4:$126,MATCH($R454&amp;"/"&amp;N$348,$2:$2,0),FALSE),""))))</f>
        <v/>
      </c>
      <c r="O457" s="24" t="str">
        <f>IFERROR(VLOOKUP($B$453,$4:$126,MATCH($R457&amp;"/"&amp;O$348,$2:$2,0),FALSE),IFERROR(VLOOKUP($B$453,$4:$126,MATCH($R456&amp;"/"&amp;O$348,$2:$2,0),FALSE),IFERROR(VLOOKUP($B$453,$4:$126,MATCH($R455&amp;"/"&amp;O$348,$2:$2,0),FALSE),IFERROR(VLOOKUP($B$453,$4:$126,MATCH($R454&amp;"/"&amp;O$348,$2:$2,0),FALSE),""))))</f>
        <v/>
      </c>
      <c r="P457" s="24" t="str">
        <f>IFERROR(VLOOKUP($B$453,$4:$126,MATCH($R457&amp;"/"&amp;P$348,$2:$2,0),FALSE),IFERROR(VLOOKUP($B$453,$4:$126,MATCH($R456&amp;"/"&amp;P$348,$2:$2,0),FALSE),IFERROR(VLOOKUP($B$453,$4:$126,MATCH($R455&amp;"/"&amp;P$348,$2:$2,0),FALSE),IFERROR(VLOOKUP($B$453,$4:$126,MATCH($R454&amp;"/"&amp;P$348,$2:$2,0),FALSE),""))))</f>
        <v/>
      </c>
      <c r="Q457" s="21"/>
      <c r="R457" s="25" t="s">
        <v>2919</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t="e">
        <f t="shared" ref="B458:O458" si="42">+B457/B$402</f>
        <v>#VALUE!</v>
      </c>
      <c r="C458" s="26" t="e">
        <f t="shared" si="42"/>
        <v>#VALUE!</v>
      </c>
      <c r="D458" s="26" t="e">
        <f t="shared" si="42"/>
        <v>#VALUE!</v>
      </c>
      <c r="E458" s="26" t="e">
        <f t="shared" si="42"/>
        <v>#VALUE!</v>
      </c>
      <c r="F458" s="26" t="e">
        <f t="shared" si="42"/>
        <v>#VALUE!</v>
      </c>
      <c r="G458" s="26" t="e">
        <f t="shared" si="42"/>
        <v>#VALUE!</v>
      </c>
      <c r="H458" s="26" t="e">
        <f t="shared" si="42"/>
        <v>#VALUE!</v>
      </c>
      <c r="I458" s="26" t="e">
        <f t="shared" si="42"/>
        <v>#VALUE!</v>
      </c>
      <c r="J458" s="26" t="e">
        <f t="shared" si="42"/>
        <v>#VALUE!</v>
      </c>
      <c r="K458" s="26" t="e">
        <f t="shared" si="42"/>
        <v>#VALUE!</v>
      </c>
      <c r="L458" s="26" t="e">
        <f t="shared" si="42"/>
        <v>#VALUE!</v>
      </c>
      <c r="M458" s="26" t="e">
        <f t="shared" si="42"/>
        <v>#VALUE!</v>
      </c>
      <c r="N458" s="26" t="e">
        <f t="shared" si="42"/>
        <v>#VALUE!</v>
      </c>
      <c r="O458" s="26" t="e">
        <f t="shared" si="42"/>
        <v>#VALUE!</v>
      </c>
      <c r="P458" s="26" t="e">
        <f t="shared" ref="P458" si="43">+P457/P$402</f>
        <v>#VALUE!</v>
      </c>
      <c r="Q458" s="21"/>
      <c r="R458" s="27" t="s">
        <v>2920</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51" t="s">
        <v>2938</v>
      </c>
      <c r="C459" s="146"/>
      <c r="D459" s="146"/>
      <c r="E459" s="146"/>
      <c r="F459" s="146"/>
      <c r="G459" s="146"/>
      <c r="H459" s="146"/>
      <c r="I459" s="146"/>
      <c r="J459" s="146"/>
      <c r="K459" s="146"/>
      <c r="L459" s="146"/>
      <c r="M459" s="146"/>
      <c r="N459" s="150"/>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51" t="s">
        <v>2939</v>
      </c>
      <c r="C460" s="146"/>
      <c r="D460" s="146"/>
      <c r="E460" s="146"/>
      <c r="F460" s="146"/>
      <c r="G460" s="146"/>
      <c r="H460" s="146"/>
      <c r="I460" s="146"/>
      <c r="J460" s="146"/>
      <c r="K460" s="146"/>
      <c r="L460" s="146"/>
      <c r="M460" s="146"/>
      <c r="N460" s="150"/>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t="str">
        <f>IFERROR(VLOOKUP($B$460,$130:$216,MATCH($R461&amp;"/"&amp;B$348,$128:$128,0),FALSE),"")</f>
        <v/>
      </c>
      <c r="C461" s="23" t="str">
        <f>IFERROR(VLOOKUP($B$460,$130:$216,MATCH($R461&amp;"/"&amp;C$348,$128:$128,0),FALSE),"")</f>
        <v/>
      </c>
      <c r="D461" s="23" t="str">
        <f>IFERROR(VLOOKUP($B$460,$130:$216,MATCH($R461&amp;"/"&amp;D$348,$128:$128,0),FALSE),"")</f>
        <v/>
      </c>
      <c r="E461" s="23" t="str">
        <f>IFERROR(VLOOKUP($B$460,$130:$216,MATCH($R461&amp;"/"&amp;E$348,$128:$128,0),FALSE),"")</f>
        <v/>
      </c>
      <c r="F461" s="23" t="str">
        <f>IFERROR(VLOOKUP($B$460,$130:$216,MATCH($R461&amp;"/"&amp;F$348,$128:$128,0),FALSE),"")</f>
        <v/>
      </c>
      <c r="G461" s="23" t="str">
        <f>IFERROR(VLOOKUP($B$460,$130:$216,MATCH($R461&amp;"/"&amp;G$348,$128:$128,0),FALSE),"")</f>
        <v/>
      </c>
      <c r="H461" s="23" t="str">
        <f>IFERROR(VLOOKUP($B$460,$130:$216,MATCH($R461&amp;"/"&amp;H$348,$128:$128,0),FALSE),"")</f>
        <v/>
      </c>
      <c r="I461" s="23" t="str">
        <f>IFERROR(VLOOKUP($B$460,$130:$216,MATCH($R461&amp;"/"&amp;I$348,$128:$128,0),FALSE),"")</f>
        <v/>
      </c>
      <c r="J461" s="23" t="str">
        <f>IFERROR(VLOOKUP($B$460,$130:$216,MATCH($R461&amp;"/"&amp;J$348,$128:$128,0),FALSE),"")</f>
        <v/>
      </c>
      <c r="K461" s="23" t="str">
        <f>IFERROR(VLOOKUP($B$460,$130:$216,MATCH($R461&amp;"/"&amp;K$348,$128:$128,0),FALSE),"")</f>
        <v/>
      </c>
      <c r="L461" s="23" t="str">
        <f>IFERROR(VLOOKUP($B$460,$130:$216,MATCH($R461&amp;"/"&amp;L$348,$128:$128,0),FALSE),"")</f>
        <v/>
      </c>
      <c r="M461" s="23" t="str">
        <f>IFERROR(VLOOKUP($B$460,$130:$216,MATCH($R461&amp;"/"&amp;M$348,$128:$128,0),FALSE),"")</f>
        <v/>
      </c>
      <c r="N461" s="23" t="str">
        <f>IFERROR(VLOOKUP($B$460,$130:$216,MATCH($R461&amp;"/"&amp;N$348,$128:$128,0),FALSE),"")</f>
        <v/>
      </c>
      <c r="O461" s="23" t="str">
        <f>IFERROR(VLOOKUP($B$460,$130:$216,MATCH($R461&amp;"/"&amp;O$348,$128:$128,0),FALSE),"")</f>
        <v/>
      </c>
      <c r="P461" s="23" t="str">
        <f>IFERROR(VLOOKUP($B$460,$130:$216,MATCH($R461&amp;"/"&amp;P$348,$128:$128,0),FALSE),"")</f>
        <v/>
      </c>
      <c r="Q461" s="37"/>
      <c r="R461" s="25" t="s">
        <v>2916</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t="str">
        <f>IFERROR(VLOOKUP($B$460,$130:$216,MATCH($R462&amp;"/"&amp;B$348,$128:$128,0),FALSE),"")</f>
        <v/>
      </c>
      <c r="C462" s="23" t="str">
        <f>IFERROR(VLOOKUP($B$460,$130:$216,MATCH($R462&amp;"/"&amp;C$348,$128:$128,0),FALSE),"")</f>
        <v/>
      </c>
      <c r="D462" s="23" t="str">
        <f>IFERROR(VLOOKUP($B$460,$130:$216,MATCH($R462&amp;"/"&amp;D$348,$128:$128,0),FALSE),"")</f>
        <v/>
      </c>
      <c r="E462" s="23" t="str">
        <f>IFERROR(VLOOKUP($B$460,$130:$216,MATCH($R462&amp;"/"&amp;E$348,$128:$128,0),FALSE),"")</f>
        <v/>
      </c>
      <c r="F462" s="23" t="str">
        <f>IFERROR(VLOOKUP($B$460,$130:$216,MATCH($R462&amp;"/"&amp;F$348,$128:$128,0),FALSE),"")</f>
        <v/>
      </c>
      <c r="G462" s="23" t="str">
        <f>IFERROR(VLOOKUP($B$460,$130:$216,MATCH($R462&amp;"/"&amp;G$348,$128:$128,0),FALSE),"")</f>
        <v/>
      </c>
      <c r="H462" s="23" t="str">
        <f>IFERROR(VLOOKUP($B$460,$130:$216,MATCH($R462&amp;"/"&amp;H$348,$128:$128,0),FALSE),"")</f>
        <v/>
      </c>
      <c r="I462" s="23" t="str">
        <f>IFERROR(VLOOKUP($B$460,$130:$216,MATCH($R462&amp;"/"&amp;I$348,$128:$128,0),FALSE),"")</f>
        <v/>
      </c>
      <c r="J462" s="23" t="str">
        <f>IFERROR(VLOOKUP($B$460,$130:$216,MATCH($R462&amp;"/"&amp;J$348,$128:$128,0),FALSE),"")</f>
        <v/>
      </c>
      <c r="K462" s="23" t="str">
        <f>IFERROR(VLOOKUP($B$460,$130:$216,MATCH($R462&amp;"/"&amp;K$348,$128:$128,0),FALSE),"")</f>
        <v/>
      </c>
      <c r="L462" s="23" t="str">
        <f>IFERROR(VLOOKUP($B$460,$130:$216,MATCH($R462&amp;"/"&amp;L$348,$128:$128,0),FALSE),"")</f>
        <v/>
      </c>
      <c r="M462" s="23" t="str">
        <f>IFERROR(VLOOKUP($B$460,$130:$216,MATCH($R462&amp;"/"&amp;M$348,$128:$128,0),FALSE),"")</f>
        <v/>
      </c>
      <c r="N462" s="23" t="str">
        <f>IFERROR(VLOOKUP($B$460,$130:$216,MATCH($R462&amp;"/"&amp;N$348,$128:$128,0),FALSE),"")</f>
        <v/>
      </c>
      <c r="O462" s="23" t="str">
        <f>IFERROR(VLOOKUP($B$460,$130:$216,MATCH($R462&amp;"/"&amp;O$348,$128:$128,0),FALSE),"")</f>
        <v/>
      </c>
      <c r="P462" s="23" t="str">
        <f>IFERROR(VLOOKUP($B$460,$130:$216,MATCH($R462&amp;"/"&amp;P$348,$128:$128,0),FALSE),"")</f>
        <v/>
      </c>
      <c r="Q462" s="37"/>
      <c r="R462" s="25" t="s">
        <v>2917</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t="str">
        <f>IFERROR(VLOOKUP($B$460,$130:$216,MATCH($R463&amp;"/"&amp;B$348,$128:$128,0),FALSE),"")</f>
        <v/>
      </c>
      <c r="C463" s="23" t="str">
        <f>IFERROR(VLOOKUP($B$460,$130:$216,MATCH($R463&amp;"/"&amp;C$348,$128:$128,0),FALSE),"")</f>
        <v/>
      </c>
      <c r="D463" s="23" t="str">
        <f>IFERROR(VLOOKUP($B$460,$130:$216,MATCH($R463&amp;"/"&amp;D$348,$128:$128,0),FALSE),"")</f>
        <v/>
      </c>
      <c r="E463" s="23" t="str">
        <f>IFERROR(VLOOKUP($B$460,$130:$216,MATCH($R463&amp;"/"&amp;E$348,$128:$128,0),FALSE),"")</f>
        <v/>
      </c>
      <c r="F463" s="23" t="str">
        <f>IFERROR(VLOOKUP($B$460,$130:$216,MATCH($R463&amp;"/"&amp;F$348,$128:$128,0),FALSE),"")</f>
        <v/>
      </c>
      <c r="G463" s="23" t="str">
        <f>IFERROR(VLOOKUP($B$460,$130:$216,MATCH($R463&amp;"/"&amp;G$348,$128:$128,0),FALSE),"")</f>
        <v/>
      </c>
      <c r="H463" s="23" t="str">
        <f>IFERROR(VLOOKUP($B$460,$130:$216,MATCH($R463&amp;"/"&amp;H$348,$128:$128,0),FALSE),"")</f>
        <v/>
      </c>
      <c r="I463" s="23" t="str">
        <f>IFERROR(VLOOKUP($B$460,$130:$216,MATCH($R463&amp;"/"&amp;I$348,$128:$128,0),FALSE),"")</f>
        <v/>
      </c>
      <c r="J463" s="23" t="str">
        <f>IFERROR(VLOOKUP($B$460,$130:$216,MATCH($R463&amp;"/"&amp;J$348,$128:$128,0),FALSE),"")</f>
        <v/>
      </c>
      <c r="K463" s="23" t="str">
        <f>IFERROR(VLOOKUP($B$460,$130:$216,MATCH($R463&amp;"/"&amp;K$348,$128:$128,0),FALSE),"")</f>
        <v/>
      </c>
      <c r="L463" s="23" t="str">
        <f>IFERROR(VLOOKUP($B$460,$130:$216,MATCH($R463&amp;"/"&amp;L$348,$128:$128,0),FALSE),"")</f>
        <v/>
      </c>
      <c r="M463" s="23" t="str">
        <f>IFERROR(VLOOKUP($B$460,$130:$216,MATCH($R463&amp;"/"&amp;M$348,$128:$128,0),FALSE),"")</f>
        <v/>
      </c>
      <c r="N463" s="23" t="str">
        <f>IFERROR(VLOOKUP($B$460,$130:$216,MATCH($R463&amp;"/"&amp;N$348,$128:$128,0),FALSE),"")</f>
        <v/>
      </c>
      <c r="O463" s="23" t="str">
        <f>IFERROR(VLOOKUP($B$460,$130:$216,MATCH($R463&amp;"/"&amp;O$348,$128:$128,0),FALSE),"")</f>
        <v/>
      </c>
      <c r="P463" s="23" t="str">
        <f>IFERROR(VLOOKUP($B$460,$130:$216,MATCH($R463&amp;"/"&amp;P$348,$128:$128,0),FALSE),"")</f>
        <v/>
      </c>
      <c r="Q463" s="37"/>
      <c r="R463" s="25" t="s">
        <v>2918</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t="str">
        <f>IFERROR(VLOOKUP($B$460,$130:$216,MATCH($R464&amp;"/"&amp;B$348,$128:$128,0),FALSE),"")</f>
        <v/>
      </c>
      <c r="C464" s="39" t="str">
        <f>IFERROR(VLOOKUP($B$460,$130:$216,MATCH($R464&amp;"/"&amp;C$348,$128:$128,0),FALSE),"")</f>
        <v/>
      </c>
      <c r="D464" s="39" t="str">
        <f>IFERROR(VLOOKUP($B$460,$130:$216,MATCH($R464&amp;"/"&amp;D$348,$128:$128,0),FALSE),"")</f>
        <v/>
      </c>
      <c r="E464" s="39" t="str">
        <f>IFERROR(VLOOKUP($B$460,$130:$216,MATCH($R464&amp;"/"&amp;E$348,$128:$128,0),FALSE),"")</f>
        <v/>
      </c>
      <c r="F464" s="39" t="str">
        <f>IFERROR(VLOOKUP($B$460,$130:$216,MATCH($R464&amp;"/"&amp;F$348,$128:$128,0),FALSE),"")</f>
        <v/>
      </c>
      <c r="G464" s="39" t="str">
        <f>IFERROR(VLOOKUP($B$460,$130:$216,MATCH($R464&amp;"/"&amp;G$348,$128:$128,0),FALSE),"")</f>
        <v/>
      </c>
      <c r="H464" s="39" t="str">
        <f>IFERROR(VLOOKUP($B$460,$130:$216,MATCH($R464&amp;"/"&amp;H$348,$128:$128,0),FALSE),"")</f>
        <v/>
      </c>
      <c r="I464" s="39" t="str">
        <f>IFERROR(VLOOKUP($B$460,$130:$216,MATCH($R464&amp;"/"&amp;I$348,$128:$128,0),FALSE),"")</f>
        <v/>
      </c>
      <c r="J464" s="39" t="str">
        <f>IFERROR(VLOOKUP($B$460,$130:$216,MATCH($R464&amp;"/"&amp;J$348,$128:$128,0),FALSE),"")</f>
        <v/>
      </c>
      <c r="K464" s="39" t="str">
        <f>IFERROR(VLOOKUP($B$460,$130:$216,MATCH($R464&amp;"/"&amp;K$348,$128:$128,0),FALSE),"")</f>
        <v/>
      </c>
      <c r="L464" s="39" t="str">
        <f>IFERROR(VLOOKUP($B$460,$130:$216,MATCH($R464&amp;"/"&amp;L$348,$128:$128,0),FALSE),"")</f>
        <v/>
      </c>
      <c r="M464" s="39" t="str">
        <f>IFERROR(VLOOKUP($B$460,$130:$216,MATCH($R464&amp;"/"&amp;M$348,$128:$128,0),FALSE),"")</f>
        <v/>
      </c>
      <c r="N464" s="39" t="str">
        <f>IFERROR(VLOOKUP($B$460,$130:$216,MATCH($R464&amp;"/"&amp;N$348,$128:$128,0),FALSE),"")</f>
        <v/>
      </c>
      <c r="O464" s="39" t="str">
        <f>IFERROR(VLOOKUP($B$460,$130:$216,MATCH($R464&amp;"/"&amp;O$348,$128:$128,0),FALSE),"")</f>
        <v/>
      </c>
      <c r="P464" s="39" t="str">
        <f>IFERROR(VLOOKUP($B$460,$130:$216,MATCH($R464&amp;"/"&amp;P$348,$128:$128,0),FALSE),"")</f>
        <v/>
      </c>
      <c r="Q464" s="37"/>
      <c r="R464" s="25" t="s">
        <v>2940</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44">SUM(B461:B464)</f>
        <v>0</v>
      </c>
      <c r="C465" s="40">
        <f t="shared" si="44"/>
        <v>0</v>
      </c>
      <c r="D465" s="40">
        <f t="shared" si="44"/>
        <v>0</v>
      </c>
      <c r="E465" s="40">
        <f t="shared" si="44"/>
        <v>0</v>
      </c>
      <c r="F465" s="40">
        <f t="shared" si="44"/>
        <v>0</v>
      </c>
      <c r="G465" s="40">
        <f t="shared" si="44"/>
        <v>0</v>
      </c>
      <c r="H465" s="40">
        <f t="shared" si="44"/>
        <v>0</v>
      </c>
      <c r="I465" s="40">
        <f t="shared" si="44"/>
        <v>0</v>
      </c>
      <c r="J465" s="40">
        <f t="shared" si="44"/>
        <v>0</v>
      </c>
      <c r="K465" s="40">
        <f t="shared" si="44"/>
        <v>0</v>
      </c>
      <c r="L465" s="40">
        <f t="shared" si="44"/>
        <v>0</v>
      </c>
      <c r="M465" s="40">
        <f t="shared" si="44"/>
        <v>0</v>
      </c>
      <c r="N465" s="40" t="e">
        <f t="shared" ref="N465:O465" si="45">IF(N462="",N461*4,IF(N463="",(N462+N461)*2,IF(N464="",((N463+N462+N461)/3)*4,SUM(N461:N464))))</f>
        <v>#VALUE!</v>
      </c>
      <c r="O465" s="40" t="e">
        <f t="shared" si="45"/>
        <v>#VALUE!</v>
      </c>
      <c r="P465" s="40" t="e">
        <f t="shared" ref="P465" si="46">IF(P462="",P461*4,IF(P463="",(P462+P461)*2,IF(P464="",((P463+P462+P461)/3)*4,SUM(P461:P464))))</f>
        <v>#VALUE!</v>
      </c>
      <c r="Q465" s="21"/>
      <c r="R465" s="25" t="s">
        <v>2919</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t="e">
        <f t="shared" ref="C466:P466" si="47">C465/B465-1</f>
        <v>#DIV/0!</v>
      </c>
      <c r="D466" s="42" t="e">
        <f t="shared" si="47"/>
        <v>#DIV/0!</v>
      </c>
      <c r="E466" s="42" t="e">
        <f t="shared" si="47"/>
        <v>#DIV/0!</v>
      </c>
      <c r="F466" s="42" t="e">
        <f t="shared" si="47"/>
        <v>#DIV/0!</v>
      </c>
      <c r="G466" s="42" t="e">
        <f t="shared" si="47"/>
        <v>#DIV/0!</v>
      </c>
      <c r="H466" s="42" t="e">
        <f t="shared" si="47"/>
        <v>#DIV/0!</v>
      </c>
      <c r="I466" s="42" t="e">
        <f t="shared" si="47"/>
        <v>#DIV/0!</v>
      </c>
      <c r="J466" s="42" t="e">
        <f t="shared" si="47"/>
        <v>#DIV/0!</v>
      </c>
      <c r="K466" s="42" t="e">
        <f t="shared" si="47"/>
        <v>#DIV/0!</v>
      </c>
      <c r="L466" s="42" t="e">
        <f t="shared" si="47"/>
        <v>#DIV/0!</v>
      </c>
      <c r="M466" s="42" t="e">
        <f t="shared" si="47"/>
        <v>#DIV/0!</v>
      </c>
      <c r="N466" s="26" t="e">
        <f t="shared" si="47"/>
        <v>#VALUE!</v>
      </c>
      <c r="O466" s="26" t="e">
        <f t="shared" si="47"/>
        <v>#VALUE!</v>
      </c>
      <c r="P466" s="26" t="e">
        <f t="shared" si="47"/>
        <v>#VALUE!</v>
      </c>
      <c r="Q466" s="37"/>
      <c r="R466" s="27" t="s">
        <v>2941</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51" t="s">
        <v>2942</v>
      </c>
      <c r="C467" s="146"/>
      <c r="D467" s="146"/>
      <c r="E467" s="146"/>
      <c r="F467" s="146"/>
      <c r="G467" s="146"/>
      <c r="H467" s="146"/>
      <c r="I467" s="146"/>
      <c r="J467" s="146"/>
      <c r="K467" s="146"/>
      <c r="L467" s="146"/>
      <c r="M467" s="146"/>
      <c r="N467" s="150"/>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t="str">
        <f>IFERROR(VLOOKUP($B$467,$130:$216,MATCH($R468&amp;"/"&amp;B$348,$128:$128,0),FALSE),"")</f>
        <v/>
      </c>
      <c r="C468" s="23" t="str">
        <f>IFERROR(VLOOKUP($B$467,$130:$216,MATCH($R468&amp;"/"&amp;C$348,$128:$128,0),FALSE),"")</f>
        <v/>
      </c>
      <c r="D468" s="23" t="str">
        <f>IFERROR(VLOOKUP($B$467,$130:$216,MATCH($R468&amp;"/"&amp;D$348,$128:$128,0),FALSE),"")</f>
        <v/>
      </c>
      <c r="E468" s="23" t="str">
        <f>IFERROR(VLOOKUP($B$467,$130:$216,MATCH($R468&amp;"/"&amp;E$348,$128:$128,0),FALSE),"")</f>
        <v/>
      </c>
      <c r="F468" s="23" t="str">
        <f>IFERROR(VLOOKUP($B$467,$130:$216,MATCH($R468&amp;"/"&amp;F$348,$128:$128,0),FALSE),"")</f>
        <v/>
      </c>
      <c r="G468" s="23" t="str">
        <f>IFERROR(VLOOKUP($B$467,$130:$216,MATCH($R468&amp;"/"&amp;G$348,$128:$128,0),FALSE),"")</f>
        <v/>
      </c>
      <c r="H468" s="23" t="str">
        <f>IFERROR(VLOOKUP($B$467,$130:$216,MATCH($R468&amp;"/"&amp;H$348,$128:$128,0),FALSE),"")</f>
        <v/>
      </c>
      <c r="I468" s="23" t="str">
        <f>IFERROR(VLOOKUP($B$467,$130:$216,MATCH($R468&amp;"/"&amp;I$348,$128:$128,0),FALSE),"")</f>
        <v/>
      </c>
      <c r="J468" s="23" t="str">
        <f>IFERROR(VLOOKUP($B$467,$130:$216,MATCH($R468&amp;"/"&amp;J$348,$128:$128,0),FALSE),"")</f>
        <v/>
      </c>
      <c r="K468" s="23" t="str">
        <f>IFERROR(VLOOKUP($B$467,$130:$216,MATCH($R468&amp;"/"&amp;K$348,$128:$128,0),FALSE),"")</f>
        <v/>
      </c>
      <c r="L468" s="23" t="str">
        <f>IFERROR(VLOOKUP($B$467,$130:$216,MATCH($R468&amp;"/"&amp;L$348,$128:$128,0),FALSE),"")</f>
        <v/>
      </c>
      <c r="M468" s="23" t="str">
        <f>IFERROR(VLOOKUP($B$467,$130:$216,MATCH($R468&amp;"/"&amp;M$348,$128:$128,0),FALSE),"")</f>
        <v/>
      </c>
      <c r="N468" s="23" t="str">
        <f>IFERROR(VLOOKUP($B$467,$130:$216,MATCH($R468&amp;"/"&amp;N$348,$128:$128,0),FALSE),"")</f>
        <v/>
      </c>
      <c r="O468" s="23" t="str">
        <f>IFERROR(VLOOKUP($B$467,$130:$216,MATCH($R468&amp;"/"&amp;O$348,$128:$128,0),FALSE),"")</f>
        <v/>
      </c>
      <c r="P468" s="23" t="str">
        <f>IFERROR(VLOOKUP($B$467,$130:$216,MATCH($R468&amp;"/"&amp;P$348,$128:$128,0),FALSE),"")</f>
        <v/>
      </c>
      <c r="Q468" s="21"/>
      <c r="R468" s="25" t="s">
        <v>2916</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t="str">
        <f>IFERROR(VLOOKUP($B$467,$130:$216,MATCH($R469&amp;"/"&amp;B$348,$128:$128,0),FALSE),"")</f>
        <v/>
      </c>
      <c r="C469" s="23" t="str">
        <f>IFERROR(VLOOKUP($B$467,$130:$216,MATCH($R469&amp;"/"&amp;C$348,$128:$128,0),FALSE),"")</f>
        <v/>
      </c>
      <c r="D469" s="23" t="str">
        <f>IFERROR(VLOOKUP($B$467,$130:$216,MATCH($R469&amp;"/"&amp;D$348,$128:$128,0),FALSE),"")</f>
        <v/>
      </c>
      <c r="E469" s="23" t="str">
        <f>IFERROR(VLOOKUP($B$467,$130:$216,MATCH($R469&amp;"/"&amp;E$348,$128:$128,0),FALSE),"")</f>
        <v/>
      </c>
      <c r="F469" s="23" t="str">
        <f>IFERROR(VLOOKUP($B$467,$130:$216,MATCH($R469&amp;"/"&amp;F$348,$128:$128,0),FALSE),"")</f>
        <v/>
      </c>
      <c r="G469" s="23" t="str">
        <f>IFERROR(VLOOKUP($B$467,$130:$216,MATCH($R469&amp;"/"&amp;G$348,$128:$128,0),FALSE),"")</f>
        <v/>
      </c>
      <c r="H469" s="23" t="str">
        <f>IFERROR(VLOOKUP($B$467,$130:$216,MATCH($R469&amp;"/"&amp;H$348,$128:$128,0),FALSE),"")</f>
        <v/>
      </c>
      <c r="I469" s="23" t="str">
        <f>IFERROR(VLOOKUP($B$467,$130:$216,MATCH($R469&amp;"/"&amp;I$348,$128:$128,0),FALSE),"")</f>
        <v/>
      </c>
      <c r="J469" s="23" t="str">
        <f>IFERROR(VLOOKUP($B$467,$130:$216,MATCH($R469&amp;"/"&amp;J$348,$128:$128,0),FALSE),"")</f>
        <v/>
      </c>
      <c r="K469" s="23" t="str">
        <f>IFERROR(VLOOKUP($B$467,$130:$216,MATCH($R469&amp;"/"&amp;K$348,$128:$128,0),FALSE),"")</f>
        <v/>
      </c>
      <c r="L469" s="23" t="str">
        <f>IFERROR(VLOOKUP($B$467,$130:$216,MATCH($R469&amp;"/"&amp;L$348,$128:$128,0),FALSE),"")</f>
        <v/>
      </c>
      <c r="M469" s="23" t="str">
        <f>IFERROR(VLOOKUP($B$467,$130:$216,MATCH($R469&amp;"/"&amp;M$348,$128:$128,0),FALSE),"")</f>
        <v/>
      </c>
      <c r="N469" s="23" t="str">
        <f>IFERROR(VLOOKUP($B$467,$130:$216,MATCH($R469&amp;"/"&amp;N$348,$128:$128,0),FALSE),"")</f>
        <v/>
      </c>
      <c r="O469" s="23" t="str">
        <f>IFERROR(VLOOKUP($B$467,$130:$216,MATCH($R469&amp;"/"&amp;O$348,$128:$128,0),FALSE),"")</f>
        <v/>
      </c>
      <c r="P469" s="23" t="str">
        <f>IFERROR(VLOOKUP($B$467,$130:$216,MATCH($R469&amp;"/"&amp;P$348,$128:$128,0),FALSE),"")</f>
        <v/>
      </c>
      <c r="Q469" s="21"/>
      <c r="R469" s="25" t="s">
        <v>2917</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t="str">
        <f>IFERROR(VLOOKUP($B$467,$130:$216,MATCH($R470&amp;"/"&amp;B$348,$128:$128,0),FALSE),"")</f>
        <v/>
      </c>
      <c r="C470" s="23" t="str">
        <f>IFERROR(VLOOKUP($B$467,$130:$216,MATCH($R470&amp;"/"&amp;C$348,$128:$128,0),FALSE),"")</f>
        <v/>
      </c>
      <c r="D470" s="23" t="str">
        <f>IFERROR(VLOOKUP($B$467,$130:$216,MATCH($R470&amp;"/"&amp;D$348,$128:$128,0),FALSE),"")</f>
        <v/>
      </c>
      <c r="E470" s="23" t="str">
        <f>IFERROR(VLOOKUP($B$467,$130:$216,MATCH($R470&amp;"/"&amp;E$348,$128:$128,0),FALSE),"")</f>
        <v/>
      </c>
      <c r="F470" s="23" t="str">
        <f>IFERROR(VLOOKUP($B$467,$130:$216,MATCH($R470&amp;"/"&amp;F$348,$128:$128,0),FALSE),"")</f>
        <v/>
      </c>
      <c r="G470" s="23" t="str">
        <f>IFERROR(VLOOKUP($B$467,$130:$216,MATCH($R470&amp;"/"&amp;G$348,$128:$128,0),FALSE),"")</f>
        <v/>
      </c>
      <c r="H470" s="23" t="str">
        <f>IFERROR(VLOOKUP($B$467,$130:$216,MATCH($R470&amp;"/"&amp;H$348,$128:$128,0),FALSE),"")</f>
        <v/>
      </c>
      <c r="I470" s="23" t="str">
        <f>IFERROR(VLOOKUP($B$467,$130:$216,MATCH($R470&amp;"/"&amp;I$348,$128:$128,0),FALSE),"")</f>
        <v/>
      </c>
      <c r="J470" s="23" t="str">
        <f>IFERROR(VLOOKUP($B$467,$130:$216,MATCH($R470&amp;"/"&amp;J$348,$128:$128,0),FALSE),"")</f>
        <v/>
      </c>
      <c r="K470" s="23" t="str">
        <f>IFERROR(VLOOKUP($B$467,$130:$216,MATCH($R470&amp;"/"&amp;K$348,$128:$128,0),FALSE),"")</f>
        <v/>
      </c>
      <c r="L470" s="23" t="str">
        <f>IFERROR(VLOOKUP($B$467,$130:$216,MATCH($R470&amp;"/"&amp;L$348,$128:$128,0),FALSE),"")</f>
        <v/>
      </c>
      <c r="M470" s="23" t="str">
        <f>IFERROR(VLOOKUP($B$467,$130:$216,MATCH($R470&amp;"/"&amp;M$348,$128:$128,0),FALSE),"")</f>
        <v/>
      </c>
      <c r="N470" s="23" t="str">
        <f>IFERROR(VLOOKUP($B$467,$130:$216,MATCH($R470&amp;"/"&amp;N$348,$128:$128,0),FALSE),"")</f>
        <v/>
      </c>
      <c r="O470" s="23" t="str">
        <f>IFERROR(VLOOKUP($B$467,$130:$216,MATCH($R470&amp;"/"&amp;O$348,$128:$128,0),FALSE),"")</f>
        <v/>
      </c>
      <c r="P470" s="23" t="str">
        <f>IFERROR(VLOOKUP($B$467,$130:$216,MATCH($R470&amp;"/"&amp;P$348,$128:$128,0),FALSE),"")</f>
        <v/>
      </c>
      <c r="Q470" s="21"/>
      <c r="R470" s="25" t="s">
        <v>2918</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t="str">
        <f>IFERROR(VLOOKUP($B$467,$130:$216,MATCH($R471&amp;"/"&amp;B$348,$128:$128,0),FALSE),"")</f>
        <v/>
      </c>
      <c r="C471" s="39" t="str">
        <f>IFERROR(VLOOKUP($B$467,$130:$216,MATCH($R471&amp;"/"&amp;C$348,$128:$128,0),FALSE),"")</f>
        <v/>
      </c>
      <c r="D471" s="39" t="str">
        <f>IFERROR(VLOOKUP($B$467,$130:$216,MATCH($R471&amp;"/"&amp;D$348,$128:$128,0),FALSE),"")</f>
        <v/>
      </c>
      <c r="E471" s="39" t="str">
        <f>IFERROR(VLOOKUP($B$467,$130:$216,MATCH($R471&amp;"/"&amp;E$348,$128:$128,0),FALSE),"")</f>
        <v/>
      </c>
      <c r="F471" s="39" t="str">
        <f>IFERROR(VLOOKUP($B$467,$130:$216,MATCH($R471&amp;"/"&amp;F$348,$128:$128,0),FALSE),"")</f>
        <v/>
      </c>
      <c r="G471" s="39" t="str">
        <f>IFERROR(VLOOKUP($B$467,$130:$216,MATCH($R471&amp;"/"&amp;G$348,$128:$128,0),FALSE),"")</f>
        <v/>
      </c>
      <c r="H471" s="39" t="str">
        <f>IFERROR(VLOOKUP($B$467,$130:$216,MATCH($R471&amp;"/"&amp;H$348,$128:$128,0),FALSE),"")</f>
        <v/>
      </c>
      <c r="I471" s="39" t="str">
        <f>IFERROR(VLOOKUP($B$467,$130:$216,MATCH($R471&amp;"/"&amp;I$348,$128:$128,0),FALSE),"")</f>
        <v/>
      </c>
      <c r="J471" s="39" t="str">
        <f>IFERROR(VLOOKUP($B$467,$130:$216,MATCH($R471&amp;"/"&amp;J$348,$128:$128,0),FALSE),"")</f>
        <v/>
      </c>
      <c r="K471" s="39" t="str">
        <f>IFERROR(VLOOKUP($B$467,$130:$216,MATCH($R471&amp;"/"&amp;K$348,$128:$128,0),FALSE),"")</f>
        <v/>
      </c>
      <c r="L471" s="39" t="str">
        <f>IFERROR(VLOOKUP($B$467,$130:$216,MATCH($R471&amp;"/"&amp;L$348,$128:$128,0),FALSE),"")</f>
        <v/>
      </c>
      <c r="M471" s="39" t="str">
        <f>IFERROR(VLOOKUP($B$467,$130:$216,MATCH($R471&amp;"/"&amp;M$348,$128:$128,0),FALSE),"")</f>
        <v/>
      </c>
      <c r="N471" s="39" t="str">
        <f>IFERROR(VLOOKUP($B$467,$130:$216,MATCH($R471&amp;"/"&amp;N$348,$128:$128,0),FALSE),"")</f>
        <v/>
      </c>
      <c r="O471" s="39" t="str">
        <f>IFERROR(VLOOKUP($B$467,$130:$216,MATCH($R471&amp;"/"&amp;O$348,$128:$128,0),FALSE),"")</f>
        <v/>
      </c>
      <c r="P471" s="39" t="str">
        <f>IFERROR(VLOOKUP($B$467,$130:$216,MATCH($R471&amp;"/"&amp;P$348,$128:$128,0),FALSE),"")</f>
        <v/>
      </c>
      <c r="Q471" s="21"/>
      <c r="R471" s="25" t="s">
        <v>2940</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48">SUM(B468:B471)</f>
        <v>0</v>
      </c>
      <c r="C472" s="23">
        <f t="shared" si="48"/>
        <v>0</v>
      </c>
      <c r="D472" s="23">
        <f t="shared" si="48"/>
        <v>0</v>
      </c>
      <c r="E472" s="23">
        <f t="shared" si="48"/>
        <v>0</v>
      </c>
      <c r="F472" s="23">
        <f t="shared" si="48"/>
        <v>0</v>
      </c>
      <c r="G472" s="23">
        <f t="shared" si="48"/>
        <v>0</v>
      </c>
      <c r="H472" s="23">
        <f t="shared" si="48"/>
        <v>0</v>
      </c>
      <c r="I472" s="23">
        <f t="shared" si="48"/>
        <v>0</v>
      </c>
      <c r="J472" s="23">
        <f t="shared" si="48"/>
        <v>0</v>
      </c>
      <c r="K472" s="23">
        <f t="shared" si="48"/>
        <v>0</v>
      </c>
      <c r="L472" s="23">
        <f t="shared" si="48"/>
        <v>0</v>
      </c>
      <c r="M472" s="23">
        <f t="shared" si="48"/>
        <v>0</v>
      </c>
      <c r="N472" s="23" t="e">
        <f t="shared" ref="N472:O472" si="49">IF(N469="",N468*4,IF(N470="",(N469+N468)*2,IF(N471="",((N470+N469+N468)/3)*4,SUM(N468:N471))))</f>
        <v>#VALUE!</v>
      </c>
      <c r="O472" s="23" t="e">
        <f t="shared" si="49"/>
        <v>#VALUE!</v>
      </c>
      <c r="P472" s="23" t="e">
        <f t="shared" ref="P472" si="50">IF(P469="",P468*4,IF(P470="",(P469+P468)*2,IF(P471="",((P470+P469+P468)/3)*4,SUM(P468:P471))))</f>
        <v>#VALUE!</v>
      </c>
      <c r="Q472" s="21"/>
      <c r="R472" s="25" t="s">
        <v>2919</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51" t="s">
        <v>2943</v>
      </c>
      <c r="C473" s="146"/>
      <c r="D473" s="146"/>
      <c r="E473" s="146"/>
      <c r="F473" s="146"/>
      <c r="G473" s="146"/>
      <c r="H473" s="146"/>
      <c r="I473" s="146"/>
      <c r="J473" s="146"/>
      <c r="K473" s="146"/>
      <c r="L473" s="146"/>
      <c r="M473" s="146"/>
      <c r="N473" s="150"/>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IFERROR(VLOOKUP($B$473,$130:$216,MATCH($R474&amp;"/"&amp;B$348,$128:$128,0),FALSE),"")</f>
        <v/>
      </c>
      <c r="C474" s="23" t="str">
        <f>IFERROR(VLOOKUP($B$473,$130:$216,MATCH($R474&amp;"/"&amp;C$348,$128:$128,0),FALSE),"")</f>
        <v/>
      </c>
      <c r="D474" s="23" t="str">
        <f>IFERROR(VLOOKUP($B$473,$130:$216,MATCH($R474&amp;"/"&amp;D$348,$128:$128,0),FALSE),"")</f>
        <v/>
      </c>
      <c r="E474" s="23" t="str">
        <f>IFERROR(VLOOKUP($B$473,$130:$216,MATCH($R474&amp;"/"&amp;E$348,$128:$128,0),FALSE),"")</f>
        <v/>
      </c>
      <c r="F474" s="23" t="str">
        <f>IFERROR(VLOOKUP($B$473,$130:$216,MATCH($R474&amp;"/"&amp;F$348,$128:$128,0),FALSE),"")</f>
        <v/>
      </c>
      <c r="G474" s="23" t="str">
        <f>IFERROR(VLOOKUP($B$473,$130:$216,MATCH($R474&amp;"/"&amp;G$348,$128:$128,0),FALSE),"")</f>
        <v/>
      </c>
      <c r="H474" s="23" t="str">
        <f>IFERROR(VLOOKUP($B$473,$130:$216,MATCH($R474&amp;"/"&amp;H$348,$128:$128,0),FALSE),"")</f>
        <v/>
      </c>
      <c r="I474" s="23" t="str">
        <f>IFERROR(VLOOKUP($B$473,$130:$216,MATCH($R474&amp;"/"&amp;I$348,$128:$128,0),FALSE),"")</f>
        <v/>
      </c>
      <c r="J474" s="23" t="str">
        <f>IFERROR(VLOOKUP($B$473,$130:$216,MATCH($R474&amp;"/"&amp;J$348,$128:$128,0),FALSE),"")</f>
        <v/>
      </c>
      <c r="K474" s="23" t="str">
        <f>IFERROR(VLOOKUP($B$473,$130:$216,MATCH($R474&amp;"/"&amp;K$348,$128:$128,0),FALSE),"")</f>
        <v/>
      </c>
      <c r="L474" s="23" t="str">
        <f>IFERROR(VLOOKUP($B$473,$130:$216,MATCH($R474&amp;"/"&amp;L$348,$128:$128,0),FALSE),"")</f>
        <v/>
      </c>
      <c r="M474" s="23" t="str">
        <f>IFERROR(VLOOKUP($B$473,$130:$216,MATCH($R474&amp;"/"&amp;M$348,$128:$128,0),FALSE),"")</f>
        <v/>
      </c>
      <c r="N474" s="23" t="str">
        <f>IFERROR(VLOOKUP($B$473,$130:$216,MATCH($R474&amp;"/"&amp;N$348,$128:$128,0),FALSE),"")</f>
        <v/>
      </c>
      <c r="O474" s="23" t="str">
        <f>IFERROR(VLOOKUP($B$473,$130:$216,MATCH($R474&amp;"/"&amp;O$348,$128:$128,0),FALSE),"")</f>
        <v/>
      </c>
      <c r="P474" s="23" t="str">
        <f>IFERROR(VLOOKUP($B$473,$130:$216,MATCH($R474&amp;"/"&amp;P$348,$128:$128,0),FALSE),"")</f>
        <v/>
      </c>
      <c r="Q474" s="21"/>
      <c r="R474" s="25" t="s">
        <v>2916</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IFERROR(VLOOKUP($B$473,$130:$216,MATCH($R475&amp;"/"&amp;B$348,$128:$128,0),FALSE),"")</f>
        <v/>
      </c>
      <c r="C475" s="23" t="str">
        <f>IFERROR(VLOOKUP($B$473,$130:$216,MATCH($R475&amp;"/"&amp;C$348,$128:$128,0),FALSE),"")</f>
        <v/>
      </c>
      <c r="D475" s="23" t="str">
        <f>IFERROR(VLOOKUP($B$473,$130:$216,MATCH($R475&amp;"/"&amp;D$348,$128:$128,0),FALSE),"")</f>
        <v/>
      </c>
      <c r="E475" s="23" t="str">
        <f>IFERROR(VLOOKUP($B$473,$130:$216,MATCH($R475&amp;"/"&amp;E$348,$128:$128,0),FALSE),"")</f>
        <v/>
      </c>
      <c r="F475" s="23" t="str">
        <f>IFERROR(VLOOKUP($B$473,$130:$216,MATCH($R475&amp;"/"&amp;F$348,$128:$128,0),FALSE),"")</f>
        <v/>
      </c>
      <c r="G475" s="23" t="str">
        <f>IFERROR(VLOOKUP($B$473,$130:$216,MATCH($R475&amp;"/"&amp;G$348,$128:$128,0),FALSE),"")</f>
        <v/>
      </c>
      <c r="H475" s="23" t="str">
        <f>IFERROR(VLOOKUP($B$473,$130:$216,MATCH($R475&amp;"/"&amp;H$348,$128:$128,0),FALSE),"")</f>
        <v/>
      </c>
      <c r="I475" s="23" t="str">
        <f>IFERROR(VLOOKUP($B$473,$130:$216,MATCH($R475&amp;"/"&amp;I$348,$128:$128,0),FALSE),"")</f>
        <v/>
      </c>
      <c r="J475" s="23" t="str">
        <f>IFERROR(VLOOKUP($B$473,$130:$216,MATCH($R475&amp;"/"&amp;J$348,$128:$128,0),FALSE),"")</f>
        <v/>
      </c>
      <c r="K475" s="23" t="str">
        <f>IFERROR(VLOOKUP($B$473,$130:$216,MATCH($R475&amp;"/"&amp;K$348,$128:$128,0),FALSE),"")</f>
        <v/>
      </c>
      <c r="L475" s="23" t="str">
        <f>IFERROR(VLOOKUP($B$473,$130:$216,MATCH($R475&amp;"/"&amp;L$348,$128:$128,0),FALSE),"")</f>
        <v/>
      </c>
      <c r="M475" s="23" t="str">
        <f>IFERROR(VLOOKUP($B$473,$130:$216,MATCH($R475&amp;"/"&amp;M$348,$128:$128,0),FALSE),"")</f>
        <v/>
      </c>
      <c r="N475" s="23" t="str">
        <f>IFERROR(VLOOKUP($B$473,$130:$216,MATCH($R475&amp;"/"&amp;N$348,$128:$128,0),FALSE),"")</f>
        <v/>
      </c>
      <c r="O475" s="23" t="str">
        <f>IFERROR(VLOOKUP($B$473,$130:$216,MATCH($R475&amp;"/"&amp;O$348,$128:$128,0),FALSE),"")</f>
        <v/>
      </c>
      <c r="P475" s="23" t="str">
        <f>IFERROR(VLOOKUP($B$473,$130:$216,MATCH($R475&amp;"/"&amp;P$348,$128:$128,0),FALSE),"")</f>
        <v/>
      </c>
      <c r="Q475" s="21"/>
      <c r="R475" s="25" t="s">
        <v>2917</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IFERROR(VLOOKUP($B$473,$130:$216,MATCH($R476&amp;"/"&amp;B$348,$128:$128,0),FALSE),"")</f>
        <v/>
      </c>
      <c r="C476" s="23" t="str">
        <f>IFERROR(VLOOKUP($B$473,$130:$216,MATCH($R476&amp;"/"&amp;C$348,$128:$128,0),FALSE),"")</f>
        <v/>
      </c>
      <c r="D476" s="23" t="str">
        <f>IFERROR(VLOOKUP($B$473,$130:$216,MATCH($R476&amp;"/"&amp;D$348,$128:$128,0),FALSE),"")</f>
        <v/>
      </c>
      <c r="E476" s="23" t="str">
        <f>IFERROR(VLOOKUP($B$473,$130:$216,MATCH($R476&amp;"/"&amp;E$348,$128:$128,0),FALSE),"")</f>
        <v/>
      </c>
      <c r="F476" s="23" t="str">
        <f>IFERROR(VLOOKUP($B$473,$130:$216,MATCH($R476&amp;"/"&amp;F$348,$128:$128,0),FALSE),"")</f>
        <v/>
      </c>
      <c r="G476" s="23" t="str">
        <f>IFERROR(VLOOKUP($B$473,$130:$216,MATCH($R476&amp;"/"&amp;G$348,$128:$128,0),FALSE),"")</f>
        <v/>
      </c>
      <c r="H476" s="23" t="str">
        <f>IFERROR(VLOOKUP($B$473,$130:$216,MATCH($R476&amp;"/"&amp;H$348,$128:$128,0),FALSE),"")</f>
        <v/>
      </c>
      <c r="I476" s="23" t="str">
        <f>IFERROR(VLOOKUP($B$473,$130:$216,MATCH($R476&amp;"/"&amp;I$348,$128:$128,0),FALSE),"")</f>
        <v/>
      </c>
      <c r="J476" s="23" t="str">
        <f>IFERROR(VLOOKUP($B$473,$130:$216,MATCH($R476&amp;"/"&amp;J$348,$128:$128,0),FALSE),"")</f>
        <v/>
      </c>
      <c r="K476" s="23" t="str">
        <f>IFERROR(VLOOKUP($B$473,$130:$216,MATCH($R476&amp;"/"&amp;K$348,$128:$128,0),FALSE),"")</f>
        <v/>
      </c>
      <c r="L476" s="23" t="str">
        <f>IFERROR(VLOOKUP($B$473,$130:$216,MATCH($R476&amp;"/"&amp;L$348,$128:$128,0),FALSE),"")</f>
        <v/>
      </c>
      <c r="M476" s="23" t="str">
        <f>IFERROR(VLOOKUP($B$473,$130:$216,MATCH($R476&amp;"/"&amp;M$348,$128:$128,0),FALSE),"")</f>
        <v/>
      </c>
      <c r="N476" s="23" t="str">
        <f>IFERROR(VLOOKUP($B$473,$130:$216,MATCH($R476&amp;"/"&amp;N$348,$128:$128,0),FALSE),"")</f>
        <v/>
      </c>
      <c r="O476" s="23" t="str">
        <f>IFERROR(VLOOKUP($B$473,$130:$216,MATCH($R476&amp;"/"&amp;O$348,$128:$128,0),FALSE),"")</f>
        <v/>
      </c>
      <c r="P476" s="23" t="str">
        <f>IFERROR(VLOOKUP($B$473,$130:$216,MATCH($R476&amp;"/"&amp;P$348,$128:$128,0),FALSE),"")</f>
        <v/>
      </c>
      <c r="Q476" s="21"/>
      <c r="R476" s="25" t="s">
        <v>2918</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IFERROR(VLOOKUP($B$473,$130:$216,MATCH($R477&amp;"/"&amp;B$348,$128:$128,0),FALSE),"")</f>
        <v/>
      </c>
      <c r="C477" s="39" t="str">
        <f>IFERROR(VLOOKUP($B$473,$130:$216,MATCH($R477&amp;"/"&amp;C$348,$128:$128,0),FALSE),"")</f>
        <v/>
      </c>
      <c r="D477" s="39" t="str">
        <f>IFERROR(VLOOKUP($B$473,$130:$216,MATCH($R477&amp;"/"&amp;D$348,$128:$128,0),FALSE),"")</f>
        <v/>
      </c>
      <c r="E477" s="39" t="str">
        <f>IFERROR(VLOOKUP($B$473,$130:$216,MATCH($R477&amp;"/"&amp;E$348,$128:$128,0),FALSE),"")</f>
        <v/>
      </c>
      <c r="F477" s="39" t="str">
        <f>IFERROR(VLOOKUP($B$473,$130:$216,MATCH($R477&amp;"/"&amp;F$348,$128:$128,0),FALSE),"")</f>
        <v/>
      </c>
      <c r="G477" s="39" t="str">
        <f>IFERROR(VLOOKUP($B$473,$130:$216,MATCH($R477&amp;"/"&amp;G$348,$128:$128,0),FALSE),"")</f>
        <v/>
      </c>
      <c r="H477" s="39" t="str">
        <f>IFERROR(VLOOKUP($B$473,$130:$216,MATCH($R477&amp;"/"&amp;H$348,$128:$128,0),FALSE),"")</f>
        <v/>
      </c>
      <c r="I477" s="39" t="str">
        <f>IFERROR(VLOOKUP($B$473,$130:$216,MATCH($R477&amp;"/"&amp;I$348,$128:$128,0),FALSE),"")</f>
        <v/>
      </c>
      <c r="J477" s="39" t="str">
        <f>IFERROR(VLOOKUP($B$473,$130:$216,MATCH($R477&amp;"/"&amp;J$348,$128:$128,0),FALSE),"")</f>
        <v/>
      </c>
      <c r="K477" s="39" t="str">
        <f>IFERROR(VLOOKUP($B$473,$130:$216,MATCH($R477&amp;"/"&amp;K$348,$128:$128,0),FALSE),"")</f>
        <v/>
      </c>
      <c r="L477" s="39" t="str">
        <f>IFERROR(VLOOKUP($B$473,$130:$216,MATCH($R477&amp;"/"&amp;L$348,$128:$128,0),FALSE),"")</f>
        <v/>
      </c>
      <c r="M477" s="39" t="str">
        <f>IFERROR(VLOOKUP($B$473,$130:$216,MATCH($R477&amp;"/"&amp;M$348,$128:$128,0),FALSE),"")</f>
        <v/>
      </c>
      <c r="N477" s="39" t="str">
        <f>IFERROR(VLOOKUP($B$473,$130:$216,MATCH($R477&amp;"/"&amp;N$348,$128:$128,0),FALSE),"")</f>
        <v/>
      </c>
      <c r="O477" s="39" t="str">
        <f>IFERROR(VLOOKUP($B$473,$130:$216,MATCH($R477&amp;"/"&amp;O$348,$128:$128,0),FALSE),"")</f>
        <v/>
      </c>
      <c r="P477" s="39" t="str">
        <f>IFERROR(VLOOKUP($B$473,$130:$216,MATCH($R477&amp;"/"&amp;P$348,$128:$128,0),FALSE),"")</f>
        <v/>
      </c>
      <c r="Q477" s="21"/>
      <c r="R477" s="25" t="s">
        <v>2940</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51">SUM(B474:B477)</f>
        <v>0</v>
      </c>
      <c r="C478" s="23">
        <f t="shared" si="51"/>
        <v>0</v>
      </c>
      <c r="D478" s="23">
        <f t="shared" si="51"/>
        <v>0</v>
      </c>
      <c r="E478" s="23">
        <f t="shared" si="51"/>
        <v>0</v>
      </c>
      <c r="F478" s="23">
        <f t="shared" si="51"/>
        <v>0</v>
      </c>
      <c r="G478" s="23">
        <f t="shared" si="51"/>
        <v>0</v>
      </c>
      <c r="H478" s="23">
        <f t="shared" si="51"/>
        <v>0</v>
      </c>
      <c r="I478" s="23">
        <f t="shared" si="51"/>
        <v>0</v>
      </c>
      <c r="J478" s="23">
        <f t="shared" si="51"/>
        <v>0</v>
      </c>
      <c r="K478" s="23">
        <f t="shared" si="51"/>
        <v>0</v>
      </c>
      <c r="L478" s="23">
        <f t="shared" si="51"/>
        <v>0</v>
      </c>
      <c r="M478" s="23">
        <f t="shared" si="51"/>
        <v>0</v>
      </c>
      <c r="N478" s="23" t="e">
        <f t="shared" ref="N478:O478" si="52">IF(N475="",N474*4,IF(N476="",(N475+N474)*2,IF(N477="",((N476+N475+N474)/3)*4,SUM(N474:N477))))</f>
        <v>#VALUE!</v>
      </c>
      <c r="O478" s="23" t="e">
        <f t="shared" si="52"/>
        <v>#VALUE!</v>
      </c>
      <c r="P478" s="23" t="e">
        <f t="shared" ref="P478" si="53">IF(P475="",P474*4,IF(P476="",(P475+P474)*2,IF(P477="",((P476+P475+P474)/3)*4,SUM(P474:P477))))</f>
        <v>#VALUE!</v>
      </c>
      <c r="Q478" s="21"/>
      <c r="R478" s="25" t="s">
        <v>2919</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51" t="s">
        <v>2944</v>
      </c>
      <c r="C479" s="146"/>
      <c r="D479" s="146"/>
      <c r="E479" s="146"/>
      <c r="F479" s="146"/>
      <c r="G479" s="146"/>
      <c r="H479" s="146"/>
      <c r="I479" s="146"/>
      <c r="J479" s="146"/>
      <c r="K479" s="146"/>
      <c r="L479" s="146"/>
      <c r="M479" s="146"/>
      <c r="N479" s="150"/>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t="str">
        <f>IFERROR(VLOOKUP($B$479,$130:$216,MATCH($R480&amp;"/"&amp;B$348,$128:$128,0),FALSE),"")</f>
        <v/>
      </c>
      <c r="C480" s="23" t="str">
        <f>IFERROR(VLOOKUP($B$479,$130:$216,MATCH($R480&amp;"/"&amp;C$348,$128:$128,0),FALSE),"")</f>
        <v/>
      </c>
      <c r="D480" s="23" t="str">
        <f>IFERROR(VLOOKUP($B$479,$130:$216,MATCH($R480&amp;"/"&amp;D$348,$128:$128,0),FALSE),"")</f>
        <v/>
      </c>
      <c r="E480" s="23" t="str">
        <f>IFERROR(VLOOKUP($B$479,$130:$216,MATCH($R480&amp;"/"&amp;E$348,$128:$128,0),FALSE),"")</f>
        <v/>
      </c>
      <c r="F480" s="23" t="str">
        <f>IFERROR(VLOOKUP($B$479,$130:$216,MATCH($R480&amp;"/"&amp;F$348,$128:$128,0),FALSE),"")</f>
        <v/>
      </c>
      <c r="G480" s="23" t="str">
        <f>IFERROR(VLOOKUP($B$479,$130:$216,MATCH($R480&amp;"/"&amp;G$348,$128:$128,0),FALSE),"")</f>
        <v/>
      </c>
      <c r="H480" s="23" t="str">
        <f>IFERROR(VLOOKUP($B$479,$130:$216,MATCH($R480&amp;"/"&amp;H$348,$128:$128,0),FALSE),"")</f>
        <v/>
      </c>
      <c r="I480" s="23" t="str">
        <f>IFERROR(VLOOKUP($B$479,$130:$216,MATCH($R480&amp;"/"&amp;I$348,$128:$128,0),FALSE),"")</f>
        <v/>
      </c>
      <c r="J480" s="23" t="str">
        <f>IFERROR(VLOOKUP($B$479,$130:$216,MATCH($R480&amp;"/"&amp;J$348,$128:$128,0),FALSE),"")</f>
        <v/>
      </c>
      <c r="K480" s="23" t="str">
        <f>IFERROR(VLOOKUP($B$479,$130:$216,MATCH($R480&amp;"/"&amp;K$348,$128:$128,0),FALSE),"")</f>
        <v/>
      </c>
      <c r="L480" s="23" t="str">
        <f>IFERROR(VLOOKUP($B$479,$130:$216,MATCH($R480&amp;"/"&amp;L$348,$128:$128,0),FALSE),"")</f>
        <v/>
      </c>
      <c r="M480" s="23" t="str">
        <f>IFERROR(VLOOKUP($B$479,$130:$216,MATCH($R480&amp;"/"&amp;M$348,$128:$128,0),FALSE),"")</f>
        <v/>
      </c>
      <c r="N480" s="23" t="str">
        <f>IFERROR(VLOOKUP($B$479,$130:$216,MATCH($R480&amp;"/"&amp;N$348,$128:$128,0),FALSE),"")</f>
        <v/>
      </c>
      <c r="O480" s="23" t="str">
        <f>IFERROR(VLOOKUP($B$479,$130:$216,MATCH($R480&amp;"/"&amp;O$348,$128:$128,0),FALSE),"")</f>
        <v/>
      </c>
      <c r="P480" s="23" t="str">
        <f>IFERROR(VLOOKUP($B$479,$130:$216,MATCH($R480&amp;"/"&amp;P$348,$128:$128,0),FALSE),"")</f>
        <v/>
      </c>
      <c r="Q480" s="21"/>
      <c r="R480" s="25" t="s">
        <v>2916</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t="str">
        <f>IFERROR(VLOOKUP($B$479,$130:$216,MATCH($R481&amp;"/"&amp;B$348,$128:$128,0),FALSE),"")</f>
        <v/>
      </c>
      <c r="C481" s="23" t="str">
        <f>IFERROR(VLOOKUP($B$479,$130:$216,MATCH($R481&amp;"/"&amp;C$348,$128:$128,0),FALSE),"")</f>
        <v/>
      </c>
      <c r="D481" s="23" t="str">
        <f>IFERROR(VLOOKUP($B$479,$130:$216,MATCH($R481&amp;"/"&amp;D$348,$128:$128,0),FALSE),"")</f>
        <v/>
      </c>
      <c r="E481" s="23" t="str">
        <f>IFERROR(VLOOKUP($B$479,$130:$216,MATCH($R481&amp;"/"&amp;E$348,$128:$128,0),FALSE),"")</f>
        <v/>
      </c>
      <c r="F481" s="23" t="str">
        <f>IFERROR(VLOOKUP($B$479,$130:$216,MATCH($R481&amp;"/"&amp;F$348,$128:$128,0),FALSE),"")</f>
        <v/>
      </c>
      <c r="G481" s="23" t="str">
        <f>IFERROR(VLOOKUP($B$479,$130:$216,MATCH($R481&amp;"/"&amp;G$348,$128:$128,0),FALSE),"")</f>
        <v/>
      </c>
      <c r="H481" s="23" t="str">
        <f>IFERROR(VLOOKUP($B$479,$130:$216,MATCH($R481&amp;"/"&amp;H$348,$128:$128,0),FALSE),"")</f>
        <v/>
      </c>
      <c r="I481" s="23" t="str">
        <f>IFERROR(VLOOKUP($B$479,$130:$216,MATCH($R481&amp;"/"&amp;I$348,$128:$128,0),FALSE),"")</f>
        <v/>
      </c>
      <c r="J481" s="23" t="str">
        <f>IFERROR(VLOOKUP($B$479,$130:$216,MATCH($R481&amp;"/"&amp;J$348,$128:$128,0),FALSE),"")</f>
        <v/>
      </c>
      <c r="K481" s="23" t="str">
        <f>IFERROR(VLOOKUP($B$479,$130:$216,MATCH($R481&amp;"/"&amp;K$348,$128:$128,0),FALSE),"")</f>
        <v/>
      </c>
      <c r="L481" s="23" t="str">
        <f>IFERROR(VLOOKUP($B$479,$130:$216,MATCH($R481&amp;"/"&amp;L$348,$128:$128,0),FALSE),"")</f>
        <v/>
      </c>
      <c r="M481" s="23" t="str">
        <f>IFERROR(VLOOKUP($B$479,$130:$216,MATCH($R481&amp;"/"&amp;M$348,$128:$128,0),FALSE),"")</f>
        <v/>
      </c>
      <c r="N481" s="23" t="str">
        <f>IFERROR(VLOOKUP($B$479,$130:$216,MATCH($R481&amp;"/"&amp;N$348,$128:$128,0),FALSE),"")</f>
        <v/>
      </c>
      <c r="O481" s="23" t="str">
        <f>IFERROR(VLOOKUP($B$479,$130:$216,MATCH($R481&amp;"/"&amp;O$348,$128:$128,0),FALSE),"")</f>
        <v/>
      </c>
      <c r="P481" s="23" t="str">
        <f>IFERROR(VLOOKUP($B$479,$130:$216,MATCH($R481&amp;"/"&amp;P$348,$128:$128,0),FALSE),"")</f>
        <v/>
      </c>
      <c r="Q481" s="21"/>
      <c r="R481" s="25" t="s">
        <v>2917</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t="str">
        <f>IFERROR(VLOOKUP($B$479,$130:$216,MATCH($R482&amp;"/"&amp;B$348,$128:$128,0),FALSE),"")</f>
        <v/>
      </c>
      <c r="C482" s="23" t="str">
        <f>IFERROR(VLOOKUP($B$479,$130:$216,MATCH($R482&amp;"/"&amp;C$348,$128:$128,0),FALSE),"")</f>
        <v/>
      </c>
      <c r="D482" s="23" t="str">
        <f>IFERROR(VLOOKUP($B$479,$130:$216,MATCH($R482&amp;"/"&amp;D$348,$128:$128,0),FALSE),"")</f>
        <v/>
      </c>
      <c r="E482" s="23" t="str">
        <f>IFERROR(VLOOKUP($B$479,$130:$216,MATCH($R482&amp;"/"&amp;E$348,$128:$128,0),FALSE),"")</f>
        <v/>
      </c>
      <c r="F482" s="23" t="str">
        <f>IFERROR(VLOOKUP($B$479,$130:$216,MATCH($R482&amp;"/"&amp;F$348,$128:$128,0),FALSE),"")</f>
        <v/>
      </c>
      <c r="G482" s="23" t="str">
        <f>IFERROR(VLOOKUP($B$479,$130:$216,MATCH($R482&amp;"/"&amp;G$348,$128:$128,0),FALSE),"")</f>
        <v/>
      </c>
      <c r="H482" s="23" t="str">
        <f>IFERROR(VLOOKUP($B$479,$130:$216,MATCH($R482&amp;"/"&amp;H$348,$128:$128,0),FALSE),"")</f>
        <v/>
      </c>
      <c r="I482" s="23" t="str">
        <f>IFERROR(VLOOKUP($B$479,$130:$216,MATCH($R482&amp;"/"&amp;I$348,$128:$128,0),FALSE),"")</f>
        <v/>
      </c>
      <c r="J482" s="23" t="str">
        <f>IFERROR(VLOOKUP($B$479,$130:$216,MATCH($R482&amp;"/"&amp;J$348,$128:$128,0),FALSE),"")</f>
        <v/>
      </c>
      <c r="K482" s="23" t="str">
        <f>IFERROR(VLOOKUP($B$479,$130:$216,MATCH($R482&amp;"/"&amp;K$348,$128:$128,0),FALSE),"")</f>
        <v/>
      </c>
      <c r="L482" s="23" t="str">
        <f>IFERROR(VLOOKUP($B$479,$130:$216,MATCH($R482&amp;"/"&amp;L$348,$128:$128,0),FALSE),"")</f>
        <v/>
      </c>
      <c r="M482" s="23" t="str">
        <f>IFERROR(VLOOKUP($B$479,$130:$216,MATCH($R482&amp;"/"&amp;M$348,$128:$128,0),FALSE),"")</f>
        <v/>
      </c>
      <c r="N482" s="23" t="str">
        <f>IFERROR(VLOOKUP($B$479,$130:$216,MATCH($R482&amp;"/"&amp;N$348,$128:$128,0),FALSE),"")</f>
        <v/>
      </c>
      <c r="O482" s="23" t="str">
        <f>IFERROR(VLOOKUP($B$479,$130:$216,MATCH($R482&amp;"/"&amp;O$348,$128:$128,0),FALSE),"")</f>
        <v/>
      </c>
      <c r="P482" s="23" t="str">
        <f>IFERROR(VLOOKUP($B$479,$130:$216,MATCH($R482&amp;"/"&amp;P$348,$128:$128,0),FALSE),"")</f>
        <v/>
      </c>
      <c r="Q482" s="21"/>
      <c r="R482" s="25" t="s">
        <v>2918</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t="str">
        <f>IFERROR(VLOOKUP($B$479,$130:$216,MATCH($R483&amp;"/"&amp;B$348,$128:$128,0),FALSE),"")</f>
        <v/>
      </c>
      <c r="C483" s="39" t="str">
        <f>IFERROR(VLOOKUP($B$479,$130:$216,MATCH($R483&amp;"/"&amp;C$348,$128:$128,0),FALSE),"")</f>
        <v/>
      </c>
      <c r="D483" s="39" t="str">
        <f>IFERROR(VLOOKUP($B$479,$130:$216,MATCH($R483&amp;"/"&amp;D$348,$128:$128,0),FALSE),"")</f>
        <v/>
      </c>
      <c r="E483" s="39" t="str">
        <f>IFERROR(VLOOKUP($B$479,$130:$216,MATCH($R483&amp;"/"&amp;E$348,$128:$128,0),FALSE),"")</f>
        <v/>
      </c>
      <c r="F483" s="39" t="str">
        <f>IFERROR(VLOOKUP($B$479,$130:$216,MATCH($R483&amp;"/"&amp;F$348,$128:$128,0),FALSE),"")</f>
        <v/>
      </c>
      <c r="G483" s="39" t="str">
        <f>IFERROR(VLOOKUP($B$479,$130:$216,MATCH($R483&amp;"/"&amp;G$348,$128:$128,0),FALSE),"")</f>
        <v/>
      </c>
      <c r="H483" s="39" t="str">
        <f>IFERROR(VLOOKUP($B$479,$130:$216,MATCH($R483&amp;"/"&amp;H$348,$128:$128,0),FALSE),"")</f>
        <v/>
      </c>
      <c r="I483" s="39" t="str">
        <f>IFERROR(VLOOKUP($B$479,$130:$216,MATCH($R483&amp;"/"&amp;I$348,$128:$128,0),FALSE),"")</f>
        <v/>
      </c>
      <c r="J483" s="39" t="str">
        <f>IFERROR(VLOOKUP($B$479,$130:$216,MATCH($R483&amp;"/"&amp;J$348,$128:$128,0),FALSE),"")</f>
        <v/>
      </c>
      <c r="K483" s="39" t="str">
        <f>IFERROR(VLOOKUP($B$479,$130:$216,MATCH($R483&amp;"/"&amp;K$348,$128:$128,0),FALSE),"")</f>
        <v/>
      </c>
      <c r="L483" s="39" t="str">
        <f>IFERROR(VLOOKUP($B$479,$130:$216,MATCH($R483&amp;"/"&amp;L$348,$128:$128,0),FALSE),"")</f>
        <v/>
      </c>
      <c r="M483" s="39" t="str">
        <f>IFERROR(VLOOKUP($B$479,$130:$216,MATCH($R483&amp;"/"&amp;M$348,$128:$128,0),FALSE),"")</f>
        <v/>
      </c>
      <c r="N483" s="39" t="str">
        <f>IFERROR(VLOOKUP($B$479,$130:$216,MATCH($R483&amp;"/"&amp;N$348,$128:$128,0),FALSE),"")</f>
        <v/>
      </c>
      <c r="O483" s="39" t="str">
        <f>IFERROR(VLOOKUP($B$479,$130:$216,MATCH($R483&amp;"/"&amp;O$348,$128:$128,0),FALSE),"")</f>
        <v/>
      </c>
      <c r="P483" s="39" t="str">
        <f>IFERROR(VLOOKUP($B$479,$130:$216,MATCH($R483&amp;"/"&amp;P$348,$128:$128,0),FALSE),"")</f>
        <v/>
      </c>
      <c r="Q483" s="21"/>
      <c r="R483" s="25" t="s">
        <v>2940</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54">SUM(B480:B483)</f>
        <v>0</v>
      </c>
      <c r="C484" s="23">
        <f t="shared" si="54"/>
        <v>0</v>
      </c>
      <c r="D484" s="23">
        <f t="shared" si="54"/>
        <v>0</v>
      </c>
      <c r="E484" s="23">
        <f t="shared" si="54"/>
        <v>0</v>
      </c>
      <c r="F484" s="23">
        <f t="shared" si="54"/>
        <v>0</v>
      </c>
      <c r="G484" s="23">
        <f t="shared" si="54"/>
        <v>0</v>
      </c>
      <c r="H484" s="23">
        <f t="shared" si="54"/>
        <v>0</v>
      </c>
      <c r="I484" s="23">
        <f t="shared" si="54"/>
        <v>0</v>
      </c>
      <c r="J484" s="23">
        <f t="shared" si="54"/>
        <v>0</v>
      </c>
      <c r="K484" s="23">
        <f t="shared" si="54"/>
        <v>0</v>
      </c>
      <c r="L484" s="23">
        <f t="shared" si="54"/>
        <v>0</v>
      </c>
      <c r="M484" s="23">
        <f t="shared" si="54"/>
        <v>0</v>
      </c>
      <c r="N484" s="23" t="e">
        <f t="shared" ref="N484:O484" si="55">IF(N481="",N480*4,IF(N482="",(N481+N480)*2,IF(N483="",((N482+N481+N480)/3)*4,SUM(N480:N483))))</f>
        <v>#VALUE!</v>
      </c>
      <c r="O484" s="23" t="e">
        <f t="shared" si="55"/>
        <v>#VALUE!</v>
      </c>
      <c r="P484" s="23" t="e">
        <f t="shared" ref="P484" si="56">IF(P481="",P480*4,IF(P482="",(P481+P480)*2,IF(P483="",((P482+P481+P480)/3)*4,SUM(P480:P483))))</f>
        <v>#VALUE!</v>
      </c>
      <c r="Q484" s="21"/>
      <c r="R484" s="25" t="s">
        <v>2919</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51" t="s">
        <v>2945</v>
      </c>
      <c r="C485" s="146"/>
      <c r="D485" s="146"/>
      <c r="E485" s="146"/>
      <c r="F485" s="146"/>
      <c r="G485" s="146"/>
      <c r="H485" s="146"/>
      <c r="I485" s="146"/>
      <c r="J485" s="146"/>
      <c r="K485" s="146"/>
      <c r="L485" s="146"/>
      <c r="M485" s="146"/>
      <c r="N485" s="150"/>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t="str">
        <f>IFERROR(VLOOKUP($B$485,$130:$216,MATCH($R486&amp;"/"&amp;B$348,$128:$128,0),FALSE),"")</f>
        <v/>
      </c>
      <c r="C486" s="23" t="str">
        <f>IFERROR(VLOOKUP($B$485,$130:$216,MATCH($R486&amp;"/"&amp;C$348,$128:$128,0),FALSE),"")</f>
        <v/>
      </c>
      <c r="D486" s="23" t="str">
        <f>IFERROR(VLOOKUP($B$485,$130:$216,MATCH($R486&amp;"/"&amp;D$348,$128:$128,0),FALSE),"")</f>
        <v/>
      </c>
      <c r="E486" s="23" t="str">
        <f>IFERROR(VLOOKUP($B$485,$130:$216,MATCH($R486&amp;"/"&amp;E$348,$128:$128,0),FALSE),"")</f>
        <v/>
      </c>
      <c r="F486" s="23" t="str">
        <f>IFERROR(VLOOKUP($B$485,$130:$216,MATCH($R486&amp;"/"&amp;F$348,$128:$128,0),FALSE),"")</f>
        <v/>
      </c>
      <c r="G486" s="23" t="str">
        <f>IFERROR(VLOOKUP($B$485,$130:$216,MATCH($R486&amp;"/"&amp;G$348,$128:$128,0),FALSE),"")</f>
        <v/>
      </c>
      <c r="H486" s="23" t="str">
        <f>IFERROR(VLOOKUP($B$485,$130:$216,MATCH($R486&amp;"/"&amp;H$348,$128:$128,0),FALSE),"")</f>
        <v/>
      </c>
      <c r="I486" s="23" t="str">
        <f>IFERROR(VLOOKUP($B$485,$130:$216,MATCH($R486&amp;"/"&amp;I$348,$128:$128,0),FALSE),"")</f>
        <v/>
      </c>
      <c r="J486" s="23" t="str">
        <f>IFERROR(VLOOKUP($B$485,$130:$216,MATCH($R486&amp;"/"&amp;J$348,$128:$128,0),FALSE),"")</f>
        <v/>
      </c>
      <c r="K486" s="23" t="str">
        <f>IFERROR(VLOOKUP($B$485,$130:$216,MATCH($R486&amp;"/"&amp;K$348,$128:$128,0),FALSE),"")</f>
        <v/>
      </c>
      <c r="L486" s="23" t="str">
        <f>IFERROR(VLOOKUP($B$485,$130:$216,MATCH($R486&amp;"/"&amp;L$348,$128:$128,0),FALSE),"")</f>
        <v/>
      </c>
      <c r="M486" s="23" t="str">
        <f>IFERROR(VLOOKUP($B$485,$130:$216,MATCH($R486&amp;"/"&amp;M$348,$128:$128,0),FALSE),"")</f>
        <v/>
      </c>
      <c r="N486" s="23" t="str">
        <f>IFERROR(VLOOKUP($B$485,$130:$216,MATCH($R486&amp;"/"&amp;N$348,$128:$128,0),FALSE),"")</f>
        <v/>
      </c>
      <c r="O486" s="23" t="str">
        <f>IFERROR(VLOOKUP($B$485,$130:$216,MATCH($R486&amp;"/"&amp;O$348,$128:$128,0),FALSE),"")</f>
        <v/>
      </c>
      <c r="P486" s="23" t="str">
        <f>IFERROR(VLOOKUP($B$485,$130:$216,MATCH($R486&amp;"/"&amp;P$348,$128:$128,0),FALSE),"")</f>
        <v/>
      </c>
      <c r="Q486" s="21"/>
      <c r="R486" s="25" t="s">
        <v>2916</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t="str">
        <f>IFERROR(VLOOKUP($B$485,$130:$216,MATCH($R487&amp;"/"&amp;B$348,$128:$128,0),FALSE),"")</f>
        <v/>
      </c>
      <c r="C487" s="23" t="str">
        <f>IFERROR(VLOOKUP($B$485,$130:$216,MATCH($R487&amp;"/"&amp;C$348,$128:$128,0),FALSE),"")</f>
        <v/>
      </c>
      <c r="D487" s="23" t="str">
        <f>IFERROR(VLOOKUP($B$485,$130:$216,MATCH($R487&amp;"/"&amp;D$348,$128:$128,0),FALSE),"")</f>
        <v/>
      </c>
      <c r="E487" s="23" t="str">
        <f>IFERROR(VLOOKUP($B$485,$130:$216,MATCH($R487&amp;"/"&amp;E$348,$128:$128,0),FALSE),"")</f>
        <v/>
      </c>
      <c r="F487" s="23" t="str">
        <f>IFERROR(VLOOKUP($B$485,$130:$216,MATCH($R487&amp;"/"&amp;F$348,$128:$128,0),FALSE),"")</f>
        <v/>
      </c>
      <c r="G487" s="23" t="str">
        <f>IFERROR(VLOOKUP($B$485,$130:$216,MATCH($R487&amp;"/"&amp;G$348,$128:$128,0),FALSE),"")</f>
        <v/>
      </c>
      <c r="H487" s="23" t="str">
        <f>IFERROR(VLOOKUP($B$485,$130:$216,MATCH($R487&amp;"/"&amp;H$348,$128:$128,0),FALSE),"")</f>
        <v/>
      </c>
      <c r="I487" s="23" t="str">
        <f>IFERROR(VLOOKUP($B$485,$130:$216,MATCH($R487&amp;"/"&amp;I$348,$128:$128,0),FALSE),"")</f>
        <v/>
      </c>
      <c r="J487" s="23" t="str">
        <f>IFERROR(VLOOKUP($B$485,$130:$216,MATCH($R487&amp;"/"&amp;J$348,$128:$128,0),FALSE),"")</f>
        <v/>
      </c>
      <c r="K487" s="23" t="str">
        <f>IFERROR(VLOOKUP($B$485,$130:$216,MATCH($R487&amp;"/"&amp;K$348,$128:$128,0),FALSE),"")</f>
        <v/>
      </c>
      <c r="L487" s="23" t="str">
        <f>IFERROR(VLOOKUP($B$485,$130:$216,MATCH($R487&amp;"/"&amp;L$348,$128:$128,0),FALSE),"")</f>
        <v/>
      </c>
      <c r="M487" s="23" t="str">
        <f>IFERROR(VLOOKUP($B$485,$130:$216,MATCH($R487&amp;"/"&amp;M$348,$128:$128,0),FALSE),"")</f>
        <v/>
      </c>
      <c r="N487" s="23" t="str">
        <f>IFERROR(VLOOKUP($B$485,$130:$216,MATCH($R487&amp;"/"&amp;N$348,$128:$128,0),FALSE),"")</f>
        <v/>
      </c>
      <c r="O487" s="23" t="str">
        <f>IFERROR(VLOOKUP($B$485,$130:$216,MATCH($R487&amp;"/"&amp;O$348,$128:$128,0),FALSE),"")</f>
        <v/>
      </c>
      <c r="P487" s="23" t="str">
        <f>IFERROR(VLOOKUP($B$485,$130:$216,MATCH($R487&amp;"/"&amp;P$348,$128:$128,0),FALSE),"")</f>
        <v/>
      </c>
      <c r="Q487" s="21"/>
      <c r="R487" s="25" t="s">
        <v>2917</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t="str">
        <f>IFERROR(VLOOKUP($B$485,$130:$216,MATCH($R488&amp;"/"&amp;B$348,$128:$128,0),FALSE),"")</f>
        <v/>
      </c>
      <c r="C488" s="23" t="str">
        <f>IFERROR(VLOOKUP($B$485,$130:$216,MATCH($R488&amp;"/"&amp;C$348,$128:$128,0),FALSE),"")</f>
        <v/>
      </c>
      <c r="D488" s="23" t="str">
        <f>IFERROR(VLOOKUP($B$485,$130:$216,MATCH($R488&amp;"/"&amp;D$348,$128:$128,0),FALSE),"")</f>
        <v/>
      </c>
      <c r="E488" s="23" t="str">
        <f>IFERROR(VLOOKUP($B$485,$130:$216,MATCH($R488&amp;"/"&amp;E$348,$128:$128,0),FALSE),"")</f>
        <v/>
      </c>
      <c r="F488" s="23" t="str">
        <f>IFERROR(VLOOKUP($B$485,$130:$216,MATCH($R488&amp;"/"&amp;F$348,$128:$128,0),FALSE),"")</f>
        <v/>
      </c>
      <c r="G488" s="23" t="str">
        <f>IFERROR(VLOOKUP($B$485,$130:$216,MATCH($R488&amp;"/"&amp;G$348,$128:$128,0),FALSE),"")</f>
        <v/>
      </c>
      <c r="H488" s="23" t="str">
        <f>IFERROR(VLOOKUP($B$485,$130:$216,MATCH($R488&amp;"/"&amp;H$348,$128:$128,0),FALSE),"")</f>
        <v/>
      </c>
      <c r="I488" s="23" t="str">
        <f>IFERROR(VLOOKUP($B$485,$130:$216,MATCH($R488&amp;"/"&amp;I$348,$128:$128,0),FALSE),"")</f>
        <v/>
      </c>
      <c r="J488" s="23" t="str">
        <f>IFERROR(VLOOKUP($B$485,$130:$216,MATCH($R488&amp;"/"&amp;J$348,$128:$128,0),FALSE),"")</f>
        <v/>
      </c>
      <c r="K488" s="23" t="str">
        <f>IFERROR(VLOOKUP($B$485,$130:$216,MATCH($R488&amp;"/"&amp;K$348,$128:$128,0),FALSE),"")</f>
        <v/>
      </c>
      <c r="L488" s="23" t="str">
        <f>IFERROR(VLOOKUP($B$485,$130:$216,MATCH($R488&amp;"/"&amp;L$348,$128:$128,0),FALSE),"")</f>
        <v/>
      </c>
      <c r="M488" s="23" t="str">
        <f>IFERROR(VLOOKUP($B$485,$130:$216,MATCH($R488&amp;"/"&amp;M$348,$128:$128,0),FALSE),"")</f>
        <v/>
      </c>
      <c r="N488" s="23" t="str">
        <f>IFERROR(VLOOKUP($B$485,$130:$216,MATCH($R488&amp;"/"&amp;N$348,$128:$128,0),FALSE),"")</f>
        <v/>
      </c>
      <c r="O488" s="23" t="str">
        <f>IFERROR(VLOOKUP($B$485,$130:$216,MATCH($R488&amp;"/"&amp;O$348,$128:$128,0),FALSE),"")</f>
        <v/>
      </c>
      <c r="P488" s="23" t="str">
        <f>IFERROR(VLOOKUP($B$485,$130:$216,MATCH($R488&amp;"/"&amp;P$348,$128:$128,0),FALSE),"")</f>
        <v/>
      </c>
      <c r="Q488" s="21"/>
      <c r="R488" s="25" t="s">
        <v>2918</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t="str">
        <f>IFERROR(VLOOKUP($B$485,$130:$216,MATCH($R489&amp;"/"&amp;B$348,$128:$128,0),FALSE),"")</f>
        <v/>
      </c>
      <c r="C489" s="39" t="str">
        <f>IFERROR(VLOOKUP($B$485,$130:$216,MATCH($R489&amp;"/"&amp;C$348,$128:$128,0),FALSE),"")</f>
        <v/>
      </c>
      <c r="D489" s="39" t="str">
        <f>IFERROR(VLOOKUP($B$485,$130:$216,MATCH($R489&amp;"/"&amp;D$348,$128:$128,0),FALSE),"")</f>
        <v/>
      </c>
      <c r="E489" s="39" t="str">
        <f>IFERROR(VLOOKUP($B$485,$130:$216,MATCH($R489&amp;"/"&amp;E$348,$128:$128,0),FALSE),"")</f>
        <v/>
      </c>
      <c r="F489" s="39" t="str">
        <f>IFERROR(VLOOKUP($B$485,$130:$216,MATCH($R489&amp;"/"&amp;F$348,$128:$128,0),FALSE),"")</f>
        <v/>
      </c>
      <c r="G489" s="39" t="str">
        <f>IFERROR(VLOOKUP($B$485,$130:$216,MATCH($R489&amp;"/"&amp;G$348,$128:$128,0),FALSE),"")</f>
        <v/>
      </c>
      <c r="H489" s="39" t="str">
        <f>IFERROR(VLOOKUP($B$485,$130:$216,MATCH($R489&amp;"/"&amp;H$348,$128:$128,0),FALSE),"")</f>
        <v/>
      </c>
      <c r="I489" s="39" t="str">
        <f>IFERROR(VLOOKUP($B$485,$130:$216,MATCH($R489&amp;"/"&amp;I$348,$128:$128,0),FALSE),"")</f>
        <v/>
      </c>
      <c r="J489" s="39" t="str">
        <f>IFERROR(VLOOKUP($B$485,$130:$216,MATCH($R489&amp;"/"&amp;J$348,$128:$128,0),FALSE),"")</f>
        <v/>
      </c>
      <c r="K489" s="39" t="str">
        <f>IFERROR(VLOOKUP($B$485,$130:$216,MATCH($R489&amp;"/"&amp;K$348,$128:$128,0),FALSE),"")</f>
        <v/>
      </c>
      <c r="L489" s="39" t="str">
        <f>IFERROR(VLOOKUP($B$485,$130:$216,MATCH($R489&amp;"/"&amp;L$348,$128:$128,0),FALSE),"")</f>
        <v/>
      </c>
      <c r="M489" s="39" t="str">
        <f>IFERROR(VLOOKUP($B$485,$130:$216,MATCH($R489&amp;"/"&amp;M$348,$128:$128,0),FALSE),"")</f>
        <v/>
      </c>
      <c r="N489" s="39" t="str">
        <f>IFERROR(VLOOKUP($B$485,$130:$216,MATCH($R489&amp;"/"&amp;N$348,$128:$128,0),FALSE),"")</f>
        <v/>
      </c>
      <c r="O489" s="39" t="str">
        <f>IFERROR(VLOOKUP($B$485,$130:$216,MATCH($R489&amp;"/"&amp;O$348,$128:$128,0),FALSE),"")</f>
        <v/>
      </c>
      <c r="P489" s="39" t="str">
        <f>IFERROR(VLOOKUP($B$485,$130:$216,MATCH($R489&amp;"/"&amp;P$348,$128:$128,0),FALSE),"")</f>
        <v/>
      </c>
      <c r="Q489" s="21"/>
      <c r="R489" s="25" t="s">
        <v>2940</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57">SUM(B486:B489)</f>
        <v>0</v>
      </c>
      <c r="C490" s="23">
        <f t="shared" si="57"/>
        <v>0</v>
      </c>
      <c r="D490" s="23">
        <f t="shared" si="57"/>
        <v>0</v>
      </c>
      <c r="E490" s="23">
        <f t="shared" si="57"/>
        <v>0</v>
      </c>
      <c r="F490" s="23">
        <f t="shared" si="57"/>
        <v>0</v>
      </c>
      <c r="G490" s="23">
        <f t="shared" si="57"/>
        <v>0</v>
      </c>
      <c r="H490" s="23">
        <f t="shared" si="57"/>
        <v>0</v>
      </c>
      <c r="I490" s="23">
        <f t="shared" si="57"/>
        <v>0</v>
      </c>
      <c r="J490" s="23">
        <f t="shared" si="57"/>
        <v>0</v>
      </c>
      <c r="K490" s="23">
        <f t="shared" si="57"/>
        <v>0</v>
      </c>
      <c r="L490" s="23">
        <f t="shared" si="57"/>
        <v>0</v>
      </c>
      <c r="M490" s="23">
        <f t="shared" si="57"/>
        <v>0</v>
      </c>
      <c r="N490" s="23" t="e">
        <f t="shared" ref="N490:O490" si="58">IF(N487="",N486*4,IF(N488="",(N487+N486)*2,IF(N489="",((N488+N487+N486)/3)*4,SUM(N486:N489))))</f>
        <v>#VALUE!</v>
      </c>
      <c r="O490" s="23" t="e">
        <f t="shared" si="58"/>
        <v>#VALUE!</v>
      </c>
      <c r="P490" s="23" t="e">
        <f t="shared" ref="P490" si="59">IF(P487="",P486*4,IF(P488="",(P487+P486)*2,IF(P489="",((P488+P487+P486)/3)*4,SUM(P486:P489))))</f>
        <v>#VALUE!</v>
      </c>
      <c r="Q490" s="21"/>
      <c r="R490" s="25" t="s">
        <v>2919</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51" t="s">
        <v>2946</v>
      </c>
      <c r="C491" s="146"/>
      <c r="D491" s="146"/>
      <c r="E491" s="146"/>
      <c r="F491" s="146"/>
      <c r="G491" s="146"/>
      <c r="H491" s="146"/>
      <c r="I491" s="146"/>
      <c r="J491" s="146"/>
      <c r="K491" s="146"/>
      <c r="L491" s="146"/>
      <c r="M491" s="146"/>
      <c r="N491" s="150"/>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t="str">
        <f>IFERROR(VLOOKUP($B$491,$130:$216,MATCH($R492&amp;"/"&amp;B$348,$128:$128,0),FALSE),"")</f>
        <v/>
      </c>
      <c r="C492" s="23" t="str">
        <f>IFERROR(VLOOKUP($B$491,$130:$216,MATCH($R492&amp;"/"&amp;C$348,$128:$128,0),FALSE),"")</f>
        <v/>
      </c>
      <c r="D492" s="23" t="str">
        <f>IFERROR(VLOOKUP($B$491,$130:$216,MATCH($R492&amp;"/"&amp;D$348,$128:$128,0),FALSE),"")</f>
        <v/>
      </c>
      <c r="E492" s="23" t="str">
        <f>IFERROR(VLOOKUP($B$491,$130:$216,MATCH($R492&amp;"/"&amp;E$348,$128:$128,0),FALSE),"")</f>
        <v/>
      </c>
      <c r="F492" s="23" t="str">
        <f>IFERROR(VLOOKUP($B$491,$130:$216,MATCH($R492&amp;"/"&amp;F$348,$128:$128,0),FALSE),"")</f>
        <v/>
      </c>
      <c r="G492" s="23" t="str">
        <f>IFERROR(VLOOKUP($B$491,$130:$216,MATCH($R492&amp;"/"&amp;G$348,$128:$128,0),FALSE),"")</f>
        <v/>
      </c>
      <c r="H492" s="23" t="str">
        <f>IFERROR(VLOOKUP($B$491,$130:$216,MATCH($R492&amp;"/"&amp;H$348,$128:$128,0),FALSE),"")</f>
        <v/>
      </c>
      <c r="I492" s="23" t="str">
        <f>IFERROR(VLOOKUP($B$491,$130:$216,MATCH($R492&amp;"/"&amp;I$348,$128:$128,0),FALSE),"")</f>
        <v/>
      </c>
      <c r="J492" s="23" t="str">
        <f>IFERROR(VLOOKUP($B$491,$130:$216,MATCH($R492&amp;"/"&amp;J$348,$128:$128,0),FALSE),"")</f>
        <v/>
      </c>
      <c r="K492" s="23" t="str">
        <f>IFERROR(VLOOKUP($B$491,$130:$216,MATCH($R492&amp;"/"&amp;K$348,$128:$128,0),FALSE),"")</f>
        <v/>
      </c>
      <c r="L492" s="23" t="str">
        <f>IFERROR(VLOOKUP($B$491,$130:$216,MATCH($R492&amp;"/"&amp;L$348,$128:$128,0),FALSE),"")</f>
        <v/>
      </c>
      <c r="M492" s="23" t="str">
        <f>IFERROR(VLOOKUP($B$491,$130:$216,MATCH($R492&amp;"/"&amp;M$348,$128:$128,0),FALSE),"")</f>
        <v/>
      </c>
      <c r="N492" s="23" t="str">
        <f>IFERROR(VLOOKUP($B$491,$130:$216,MATCH($R492&amp;"/"&amp;N$348,$128:$128,0),FALSE),"")</f>
        <v/>
      </c>
      <c r="O492" s="23" t="str">
        <f>IFERROR(VLOOKUP($B$491,$130:$216,MATCH($R492&amp;"/"&amp;O$348,$128:$128,0),FALSE),"")</f>
        <v/>
      </c>
      <c r="P492" s="23" t="str">
        <f>IFERROR(VLOOKUP($B$491,$130:$216,MATCH($R492&amp;"/"&amp;P$348,$128:$128,0),FALSE),"")</f>
        <v/>
      </c>
      <c r="Q492" s="21"/>
      <c r="R492" s="25" t="s">
        <v>2916</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t="str">
        <f>IFERROR(VLOOKUP($B$491,$130:$216,MATCH($R493&amp;"/"&amp;B$348,$128:$128,0),FALSE),"")</f>
        <v/>
      </c>
      <c r="C493" s="23" t="str">
        <f>IFERROR(VLOOKUP($B$491,$130:$216,MATCH($R493&amp;"/"&amp;C$348,$128:$128,0),FALSE),"")</f>
        <v/>
      </c>
      <c r="D493" s="23" t="str">
        <f>IFERROR(VLOOKUP($B$491,$130:$216,MATCH($R493&amp;"/"&amp;D$348,$128:$128,0),FALSE),"")</f>
        <v/>
      </c>
      <c r="E493" s="23" t="str">
        <f>IFERROR(VLOOKUP($B$491,$130:$216,MATCH($R493&amp;"/"&amp;E$348,$128:$128,0),FALSE),"")</f>
        <v/>
      </c>
      <c r="F493" s="23" t="str">
        <f>IFERROR(VLOOKUP($B$491,$130:$216,MATCH($R493&amp;"/"&amp;F$348,$128:$128,0),FALSE),"")</f>
        <v/>
      </c>
      <c r="G493" s="23" t="str">
        <f>IFERROR(VLOOKUP($B$491,$130:$216,MATCH($R493&amp;"/"&amp;G$348,$128:$128,0),FALSE),"")</f>
        <v/>
      </c>
      <c r="H493" s="23" t="str">
        <f>IFERROR(VLOOKUP($B$491,$130:$216,MATCH($R493&amp;"/"&amp;H$348,$128:$128,0),FALSE),"")</f>
        <v/>
      </c>
      <c r="I493" s="23" t="str">
        <f>IFERROR(VLOOKUP($B$491,$130:$216,MATCH($R493&amp;"/"&amp;I$348,$128:$128,0),FALSE),"")</f>
        <v/>
      </c>
      <c r="J493" s="23" t="str">
        <f>IFERROR(VLOOKUP($B$491,$130:$216,MATCH($R493&amp;"/"&amp;J$348,$128:$128,0),FALSE),"")</f>
        <v/>
      </c>
      <c r="K493" s="23" t="str">
        <f>IFERROR(VLOOKUP($B$491,$130:$216,MATCH($R493&amp;"/"&amp;K$348,$128:$128,0),FALSE),"")</f>
        <v/>
      </c>
      <c r="L493" s="23" t="str">
        <f>IFERROR(VLOOKUP($B$491,$130:$216,MATCH($R493&amp;"/"&amp;L$348,$128:$128,0),FALSE),"")</f>
        <v/>
      </c>
      <c r="M493" s="23" t="str">
        <f>IFERROR(VLOOKUP($B$491,$130:$216,MATCH($R493&amp;"/"&amp;M$348,$128:$128,0),FALSE),"")</f>
        <v/>
      </c>
      <c r="N493" s="23" t="str">
        <f>IFERROR(VLOOKUP($B$491,$130:$216,MATCH($R493&amp;"/"&amp;N$348,$128:$128,0),FALSE),"")</f>
        <v/>
      </c>
      <c r="O493" s="23" t="str">
        <f>IFERROR(VLOOKUP($B$491,$130:$216,MATCH($R493&amp;"/"&amp;O$348,$128:$128,0),FALSE),"")</f>
        <v/>
      </c>
      <c r="P493" s="23" t="str">
        <f>IFERROR(VLOOKUP($B$491,$130:$216,MATCH($R493&amp;"/"&amp;P$348,$128:$128,0),FALSE),"")</f>
        <v/>
      </c>
      <c r="Q493" s="21"/>
      <c r="R493" s="25" t="s">
        <v>2917</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t="str">
        <f>IFERROR(VLOOKUP($B$491,$130:$216,MATCH($R494&amp;"/"&amp;B$348,$128:$128,0),FALSE),"")</f>
        <v/>
      </c>
      <c r="C494" s="23" t="str">
        <f>IFERROR(VLOOKUP($B$491,$130:$216,MATCH($R494&amp;"/"&amp;C$348,$128:$128,0),FALSE),"")</f>
        <v/>
      </c>
      <c r="D494" s="23" t="str">
        <f>IFERROR(VLOOKUP($B$491,$130:$216,MATCH($R494&amp;"/"&amp;D$348,$128:$128,0),FALSE),"")</f>
        <v/>
      </c>
      <c r="E494" s="23" t="str">
        <f>IFERROR(VLOOKUP($B$491,$130:$216,MATCH($R494&amp;"/"&amp;E$348,$128:$128,0),FALSE),"")</f>
        <v/>
      </c>
      <c r="F494" s="23" t="str">
        <f>IFERROR(VLOOKUP($B$491,$130:$216,MATCH($R494&amp;"/"&amp;F$348,$128:$128,0),FALSE),"")</f>
        <v/>
      </c>
      <c r="G494" s="23" t="str">
        <f>IFERROR(VLOOKUP($B$491,$130:$216,MATCH($R494&amp;"/"&amp;G$348,$128:$128,0),FALSE),"")</f>
        <v/>
      </c>
      <c r="H494" s="23" t="str">
        <f>IFERROR(VLOOKUP($B$491,$130:$216,MATCH($R494&amp;"/"&amp;H$348,$128:$128,0),FALSE),"")</f>
        <v/>
      </c>
      <c r="I494" s="23" t="str">
        <f>IFERROR(VLOOKUP($B$491,$130:$216,MATCH($R494&amp;"/"&amp;I$348,$128:$128,0),FALSE),"")</f>
        <v/>
      </c>
      <c r="J494" s="23" t="str">
        <f>IFERROR(VLOOKUP($B$491,$130:$216,MATCH($R494&amp;"/"&amp;J$348,$128:$128,0),FALSE),"")</f>
        <v/>
      </c>
      <c r="K494" s="23" t="str">
        <f>IFERROR(VLOOKUP($B$491,$130:$216,MATCH($R494&amp;"/"&amp;K$348,$128:$128,0),FALSE),"")</f>
        <v/>
      </c>
      <c r="L494" s="23" t="str">
        <f>IFERROR(VLOOKUP($B$491,$130:$216,MATCH($R494&amp;"/"&amp;L$348,$128:$128,0),FALSE),"")</f>
        <v/>
      </c>
      <c r="M494" s="23" t="str">
        <f>IFERROR(VLOOKUP($B$491,$130:$216,MATCH($R494&amp;"/"&amp;M$348,$128:$128,0),FALSE),"")</f>
        <v/>
      </c>
      <c r="N494" s="23" t="str">
        <f>IFERROR(VLOOKUP($B$491,$130:$216,MATCH($R494&amp;"/"&amp;N$348,$128:$128,0),FALSE),"")</f>
        <v/>
      </c>
      <c r="O494" s="23" t="str">
        <f>IFERROR(VLOOKUP($B$491,$130:$216,MATCH($R494&amp;"/"&amp;O$348,$128:$128,0),FALSE),"")</f>
        <v/>
      </c>
      <c r="P494" s="23" t="str">
        <f>IFERROR(VLOOKUP($B$491,$130:$216,MATCH($R494&amp;"/"&amp;P$348,$128:$128,0),FALSE),"")</f>
        <v/>
      </c>
      <c r="Q494" s="21"/>
      <c r="R494" s="25" t="s">
        <v>2918</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t="str">
        <f>IFERROR(VLOOKUP($B$491,$130:$216,MATCH($R495&amp;"/"&amp;B$348,$128:$128,0),FALSE),"")</f>
        <v/>
      </c>
      <c r="C495" s="23" t="str">
        <f>IFERROR(VLOOKUP($B$491,$130:$216,MATCH($R495&amp;"/"&amp;C$348,$128:$128,0),FALSE),"")</f>
        <v/>
      </c>
      <c r="D495" s="23" t="str">
        <f>IFERROR(VLOOKUP($B$491,$130:$216,MATCH($R495&amp;"/"&amp;D$348,$128:$128,0),FALSE),"")</f>
        <v/>
      </c>
      <c r="E495" s="23" t="str">
        <f>IFERROR(VLOOKUP($B$491,$130:$216,MATCH($R495&amp;"/"&amp;E$348,$128:$128,0),FALSE),"")</f>
        <v/>
      </c>
      <c r="F495" s="23" t="str">
        <f>IFERROR(VLOOKUP($B$491,$130:$216,MATCH($R495&amp;"/"&amp;F$348,$128:$128,0),FALSE),"")</f>
        <v/>
      </c>
      <c r="G495" s="23" t="str">
        <f>IFERROR(VLOOKUP($B$491,$130:$216,MATCH($R495&amp;"/"&amp;G$348,$128:$128,0),FALSE),"")</f>
        <v/>
      </c>
      <c r="H495" s="23" t="str">
        <f>IFERROR(VLOOKUP($B$491,$130:$216,MATCH($R495&amp;"/"&amp;H$348,$128:$128,0),FALSE),"")</f>
        <v/>
      </c>
      <c r="I495" s="23" t="str">
        <f>IFERROR(VLOOKUP($B$491,$130:$216,MATCH($R495&amp;"/"&amp;I$348,$128:$128,0),FALSE),"")</f>
        <v/>
      </c>
      <c r="J495" s="23" t="str">
        <f>IFERROR(VLOOKUP($B$491,$130:$216,MATCH($R495&amp;"/"&amp;J$348,$128:$128,0),FALSE),"")</f>
        <v/>
      </c>
      <c r="K495" s="23" t="str">
        <f>IFERROR(VLOOKUP($B$491,$130:$216,MATCH($R495&amp;"/"&amp;K$348,$128:$128,0),FALSE),"")</f>
        <v/>
      </c>
      <c r="L495" s="23" t="str">
        <f>IFERROR(VLOOKUP($B$491,$130:$216,MATCH($R495&amp;"/"&amp;L$348,$128:$128,0),FALSE),"")</f>
        <v/>
      </c>
      <c r="M495" s="23" t="str">
        <f>IFERROR(VLOOKUP($B$491,$130:$216,MATCH($R495&amp;"/"&amp;M$348,$128:$128,0),FALSE),"")</f>
        <v/>
      </c>
      <c r="N495" s="23" t="str">
        <f>IFERROR(VLOOKUP($B$491,$130:$216,MATCH($R495&amp;"/"&amp;N$348,$128:$128,0),FALSE),"")</f>
        <v/>
      </c>
      <c r="O495" s="23" t="str">
        <f>IFERROR(VLOOKUP($B$491,$130:$216,MATCH($R495&amp;"/"&amp;O$348,$128:$128,0),FALSE),"")</f>
        <v/>
      </c>
      <c r="P495" s="23" t="str">
        <f>IFERROR(VLOOKUP($B$491,$130:$216,MATCH($R495&amp;"/"&amp;P$348,$128:$128,0),FALSE),"")</f>
        <v/>
      </c>
      <c r="Q495" s="21"/>
      <c r="R495" s="25" t="s">
        <v>2940</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60">SUM(B492:B495)</f>
        <v>0</v>
      </c>
      <c r="C496" s="40">
        <f t="shared" si="60"/>
        <v>0</v>
      </c>
      <c r="D496" s="40">
        <f t="shared" si="60"/>
        <v>0</v>
      </c>
      <c r="E496" s="40">
        <f t="shared" si="60"/>
        <v>0</v>
      </c>
      <c r="F496" s="40">
        <f t="shared" si="60"/>
        <v>0</v>
      </c>
      <c r="G496" s="40">
        <f t="shared" si="60"/>
        <v>0</v>
      </c>
      <c r="H496" s="40">
        <f t="shared" si="60"/>
        <v>0</v>
      </c>
      <c r="I496" s="40">
        <f t="shared" si="60"/>
        <v>0</v>
      </c>
      <c r="J496" s="40">
        <f t="shared" si="60"/>
        <v>0</v>
      </c>
      <c r="K496" s="40">
        <f t="shared" si="60"/>
        <v>0</v>
      </c>
      <c r="L496" s="40">
        <f t="shared" si="60"/>
        <v>0</v>
      </c>
      <c r="M496" s="40">
        <f t="shared" si="60"/>
        <v>0</v>
      </c>
      <c r="N496" s="40" t="e">
        <f t="shared" ref="N496:O496" si="61">IF(N493="",N492*4,IF(N494="",(N493+N492)*2,IF(N495="",((N494+N493+N492)/3)*4,SUM(N492:N495))))</f>
        <v>#VALUE!</v>
      </c>
      <c r="O496" s="40" t="e">
        <f t="shared" si="61"/>
        <v>#VALUE!</v>
      </c>
      <c r="P496" s="40" t="e">
        <f t="shared" ref="P496" si="62">IF(P493="",P492*4,IF(P494="",(P493+P492)*2,IF(P495="",((P494+P493+P492)/3)*4,SUM(P492:P495))))</f>
        <v>#VALUE!</v>
      </c>
      <c r="Q496" s="21"/>
      <c r="R496" s="25" t="s">
        <v>2919</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48" t="s">
        <v>2947</v>
      </c>
      <c r="C497" s="146"/>
      <c r="D497" s="146"/>
      <c r="E497" s="146"/>
      <c r="F497" s="146"/>
      <c r="G497" s="146"/>
      <c r="H497" s="146"/>
      <c r="I497" s="146"/>
      <c r="J497" s="146"/>
      <c r="K497" s="146"/>
      <c r="L497" s="146"/>
      <c r="M497" s="146"/>
      <c r="N497" s="150"/>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49" t="s">
        <v>2948</v>
      </c>
      <c r="C498" s="146"/>
      <c r="D498" s="146"/>
      <c r="E498" s="146"/>
      <c r="F498" s="146"/>
      <c r="G498" s="146"/>
      <c r="H498" s="146"/>
      <c r="I498" s="146"/>
      <c r="J498" s="146"/>
      <c r="K498" s="146"/>
      <c r="L498" s="146"/>
      <c r="M498" s="146"/>
      <c r="N498" s="150"/>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t="str">
        <f>IFERROR(VLOOKUP($B$498,$130:$216,MATCH($R499&amp;"/"&amp;B$348,$128:$128,0),FALSE),"")</f>
        <v/>
      </c>
      <c r="C499" s="23" t="str">
        <f>IFERROR(VLOOKUP($B$498,$130:$216,MATCH($R499&amp;"/"&amp;C$348,$128:$128,0),FALSE),"")</f>
        <v/>
      </c>
      <c r="D499" s="23" t="str">
        <f>IFERROR(VLOOKUP($B$498,$130:$216,MATCH($R499&amp;"/"&amp;D$348,$128:$128,0),FALSE),"")</f>
        <v/>
      </c>
      <c r="E499" s="23" t="str">
        <f>IFERROR(VLOOKUP($B$498,$130:$216,MATCH($R499&amp;"/"&amp;E$348,$128:$128,0),FALSE),"")</f>
        <v/>
      </c>
      <c r="F499" s="23" t="str">
        <f>IFERROR(VLOOKUP($B$498,$130:$216,MATCH($R499&amp;"/"&amp;F$348,$128:$128,0),FALSE),"")</f>
        <v/>
      </c>
      <c r="G499" s="23" t="str">
        <f>IFERROR(VLOOKUP($B$498,$130:$216,MATCH($R499&amp;"/"&amp;G$348,$128:$128,0),FALSE),"")</f>
        <v/>
      </c>
      <c r="H499" s="23" t="str">
        <f>IFERROR(VLOOKUP($B$498,$130:$216,MATCH($R499&amp;"/"&amp;H$348,$128:$128,0),FALSE),"")</f>
        <v/>
      </c>
      <c r="I499" s="23" t="str">
        <f>IFERROR(VLOOKUP($B$498,$130:$216,MATCH($R499&amp;"/"&amp;I$348,$128:$128,0),FALSE),"")</f>
        <v/>
      </c>
      <c r="J499" s="23" t="str">
        <f>IFERROR(VLOOKUP($B$498,$130:$216,MATCH($R499&amp;"/"&amp;J$348,$128:$128,0),FALSE),"")</f>
        <v/>
      </c>
      <c r="K499" s="23" t="str">
        <f>IFERROR(VLOOKUP($B$498,$130:$216,MATCH($R499&amp;"/"&amp;K$348,$128:$128,0),FALSE),"")</f>
        <v/>
      </c>
      <c r="L499" s="23" t="str">
        <f>IFERROR(VLOOKUP($B$498,$130:$216,MATCH($R499&amp;"/"&amp;L$348,$128:$128,0),FALSE),"")</f>
        <v/>
      </c>
      <c r="M499" s="23" t="str">
        <f>IFERROR(VLOOKUP($B$498,$130:$216,MATCH($R499&amp;"/"&amp;M$348,$128:$128,0),FALSE),"")</f>
        <v/>
      </c>
      <c r="N499" s="23" t="str">
        <f>IFERROR(VLOOKUP($B$498,$130:$216,MATCH($R499&amp;"/"&amp;N$348,$128:$128,0),FALSE),"")</f>
        <v/>
      </c>
      <c r="O499" s="23" t="str">
        <f>IFERROR(VLOOKUP($B$498,$130:$216,MATCH($R499&amp;"/"&amp;O$348,$128:$128,0),FALSE),"")</f>
        <v/>
      </c>
      <c r="P499" s="23" t="str">
        <f>IFERROR(VLOOKUP($B$498,$130:$216,MATCH($R499&amp;"/"&amp;P$348,$128:$128,0),FALSE),"")</f>
        <v/>
      </c>
      <c r="Q499" s="21"/>
      <c r="R499" s="25" t="s">
        <v>2916</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t="str">
        <f>IFERROR(VLOOKUP($B$498,$130:$216,MATCH($R500&amp;"/"&amp;B$348,$128:$128,0),FALSE),"")</f>
        <v/>
      </c>
      <c r="C500" s="23" t="str">
        <f>IFERROR(VLOOKUP($B$498,$130:$216,MATCH($R500&amp;"/"&amp;C$348,$128:$128,0),FALSE),"")</f>
        <v/>
      </c>
      <c r="D500" s="23" t="str">
        <f>IFERROR(VLOOKUP($B$498,$130:$216,MATCH($R500&amp;"/"&amp;D$348,$128:$128,0),FALSE),"")</f>
        <v/>
      </c>
      <c r="E500" s="23" t="str">
        <f>IFERROR(VLOOKUP($B$498,$130:$216,MATCH($R500&amp;"/"&amp;E$348,$128:$128,0),FALSE),"")</f>
        <v/>
      </c>
      <c r="F500" s="23" t="str">
        <f>IFERROR(VLOOKUP($B$498,$130:$216,MATCH($R500&amp;"/"&amp;F$348,$128:$128,0),FALSE),"")</f>
        <v/>
      </c>
      <c r="G500" s="23" t="str">
        <f>IFERROR(VLOOKUP($B$498,$130:$216,MATCH($R500&amp;"/"&amp;G$348,$128:$128,0),FALSE),"")</f>
        <v/>
      </c>
      <c r="H500" s="23" t="str">
        <f>IFERROR(VLOOKUP($B$498,$130:$216,MATCH($R500&amp;"/"&amp;H$348,$128:$128,0),FALSE),"")</f>
        <v/>
      </c>
      <c r="I500" s="23" t="str">
        <f>IFERROR(VLOOKUP($B$498,$130:$216,MATCH($R500&amp;"/"&amp;I$348,$128:$128,0),FALSE),"")</f>
        <v/>
      </c>
      <c r="J500" s="23" t="str">
        <f>IFERROR(VLOOKUP($B$498,$130:$216,MATCH($R500&amp;"/"&amp;J$348,$128:$128,0),FALSE),"")</f>
        <v/>
      </c>
      <c r="K500" s="23" t="str">
        <f>IFERROR(VLOOKUP($B$498,$130:$216,MATCH($R500&amp;"/"&amp;K$348,$128:$128,0),FALSE),"")</f>
        <v/>
      </c>
      <c r="L500" s="23" t="str">
        <f>IFERROR(VLOOKUP($B$498,$130:$216,MATCH($R500&amp;"/"&amp;L$348,$128:$128,0),FALSE),"")</f>
        <v/>
      </c>
      <c r="M500" s="23" t="str">
        <f>IFERROR(VLOOKUP($B$498,$130:$216,MATCH($R500&amp;"/"&amp;M$348,$128:$128,0),FALSE),"")</f>
        <v/>
      </c>
      <c r="N500" s="23" t="str">
        <f>IFERROR(VLOOKUP($B$498,$130:$216,MATCH($R500&amp;"/"&amp;N$348,$128:$128,0),FALSE),"")</f>
        <v/>
      </c>
      <c r="O500" s="23" t="str">
        <f>IFERROR(VLOOKUP($B$498,$130:$216,MATCH($R500&amp;"/"&amp;O$348,$128:$128,0),FALSE),"")</f>
        <v/>
      </c>
      <c r="P500" s="23" t="str">
        <f>IFERROR(VLOOKUP($B$498,$130:$216,MATCH($R500&amp;"/"&amp;P$348,$128:$128,0),FALSE),"")</f>
        <v/>
      </c>
      <c r="Q500" s="21"/>
      <c r="R500" s="25" t="s">
        <v>2917</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t="str">
        <f>IFERROR(VLOOKUP($B$498,$130:$216,MATCH($R501&amp;"/"&amp;B$348,$128:$128,0),FALSE),"")</f>
        <v/>
      </c>
      <c r="C501" s="23" t="str">
        <f>IFERROR(VLOOKUP($B$498,$130:$216,MATCH($R501&amp;"/"&amp;C$348,$128:$128,0),FALSE),"")</f>
        <v/>
      </c>
      <c r="D501" s="23" t="str">
        <f>IFERROR(VLOOKUP($B$498,$130:$216,MATCH($R501&amp;"/"&amp;D$348,$128:$128,0),FALSE),"")</f>
        <v/>
      </c>
      <c r="E501" s="23" t="str">
        <f>IFERROR(VLOOKUP($B$498,$130:$216,MATCH($R501&amp;"/"&amp;E$348,$128:$128,0),FALSE),"")</f>
        <v/>
      </c>
      <c r="F501" s="23" t="str">
        <f>IFERROR(VLOOKUP($B$498,$130:$216,MATCH($R501&amp;"/"&amp;F$348,$128:$128,0),FALSE),"")</f>
        <v/>
      </c>
      <c r="G501" s="23" t="str">
        <f>IFERROR(VLOOKUP($B$498,$130:$216,MATCH($R501&amp;"/"&amp;G$348,$128:$128,0),FALSE),"")</f>
        <v/>
      </c>
      <c r="H501" s="23" t="str">
        <f>IFERROR(VLOOKUP($B$498,$130:$216,MATCH($R501&amp;"/"&amp;H$348,$128:$128,0),FALSE),"")</f>
        <v/>
      </c>
      <c r="I501" s="23" t="str">
        <f>IFERROR(VLOOKUP($B$498,$130:$216,MATCH($R501&amp;"/"&amp;I$348,$128:$128,0),FALSE),"")</f>
        <v/>
      </c>
      <c r="J501" s="23" t="str">
        <f>IFERROR(VLOOKUP($B$498,$130:$216,MATCH($R501&amp;"/"&amp;J$348,$128:$128,0),FALSE),"")</f>
        <v/>
      </c>
      <c r="K501" s="23" t="str">
        <f>IFERROR(VLOOKUP($B$498,$130:$216,MATCH($R501&amp;"/"&amp;K$348,$128:$128,0),FALSE),"")</f>
        <v/>
      </c>
      <c r="L501" s="23" t="str">
        <f>IFERROR(VLOOKUP($B$498,$130:$216,MATCH($R501&amp;"/"&amp;L$348,$128:$128,0),FALSE),"")</f>
        <v/>
      </c>
      <c r="M501" s="23" t="str">
        <f>IFERROR(VLOOKUP($B$498,$130:$216,MATCH($R501&amp;"/"&amp;M$348,$128:$128,0),FALSE),"")</f>
        <v/>
      </c>
      <c r="N501" s="23" t="str">
        <f>IFERROR(VLOOKUP($B$498,$130:$216,MATCH($R501&amp;"/"&amp;N$348,$128:$128,0),FALSE),"")</f>
        <v/>
      </c>
      <c r="O501" s="23" t="str">
        <f>IFERROR(VLOOKUP($B$498,$130:$216,MATCH($R501&amp;"/"&amp;O$348,$128:$128,0),FALSE),"")</f>
        <v/>
      </c>
      <c r="P501" s="23" t="str">
        <f>IFERROR(VLOOKUP($B$498,$130:$216,MATCH($R501&amp;"/"&amp;P$348,$128:$128,0),FALSE),"")</f>
        <v/>
      </c>
      <c r="Q501" s="21"/>
      <c r="R501" s="25" t="s">
        <v>2918</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t="str">
        <f>IFERROR(VLOOKUP($B$498,$130:$216,MATCH($R502&amp;"/"&amp;B$348,$128:$128,0),FALSE),"")</f>
        <v/>
      </c>
      <c r="C502" s="39" t="str">
        <f>IFERROR(VLOOKUP($B$498,$130:$216,MATCH($R502&amp;"/"&amp;C$348,$128:$128,0),FALSE),"")</f>
        <v/>
      </c>
      <c r="D502" s="39" t="str">
        <f>IFERROR(VLOOKUP($B$498,$130:$216,MATCH($R502&amp;"/"&amp;D$348,$128:$128,0),FALSE),"")</f>
        <v/>
      </c>
      <c r="E502" s="39" t="str">
        <f>IFERROR(VLOOKUP($B$498,$130:$216,MATCH($R502&amp;"/"&amp;E$348,$128:$128,0),FALSE),"")</f>
        <v/>
      </c>
      <c r="F502" s="39" t="str">
        <f>IFERROR(VLOOKUP($B$498,$130:$216,MATCH($R502&amp;"/"&amp;F$348,$128:$128,0),FALSE),"")</f>
        <v/>
      </c>
      <c r="G502" s="39" t="str">
        <f>IFERROR(VLOOKUP($B$498,$130:$216,MATCH($R502&amp;"/"&amp;G$348,$128:$128,0),FALSE),"")</f>
        <v/>
      </c>
      <c r="H502" s="39" t="str">
        <f>IFERROR(VLOOKUP($B$498,$130:$216,MATCH($R502&amp;"/"&amp;H$348,$128:$128,0),FALSE),"")</f>
        <v/>
      </c>
      <c r="I502" s="39" t="str">
        <f>IFERROR(VLOOKUP($B$498,$130:$216,MATCH($R502&amp;"/"&amp;I$348,$128:$128,0),FALSE),"")</f>
        <v/>
      </c>
      <c r="J502" s="39" t="str">
        <f>IFERROR(VLOOKUP($B$498,$130:$216,MATCH($R502&amp;"/"&amp;J$348,$128:$128,0),FALSE),"")</f>
        <v/>
      </c>
      <c r="K502" s="39" t="str">
        <f>IFERROR(VLOOKUP($B$498,$130:$216,MATCH($R502&amp;"/"&amp;K$348,$128:$128,0),FALSE),"")</f>
        <v/>
      </c>
      <c r="L502" s="39" t="str">
        <f>IFERROR(VLOOKUP($B$498,$130:$216,MATCH($R502&amp;"/"&amp;L$348,$128:$128,0),FALSE),"")</f>
        <v/>
      </c>
      <c r="M502" s="39" t="str">
        <f>IFERROR(VLOOKUP($B$498,$130:$216,MATCH($R502&amp;"/"&amp;M$348,$128:$128,0),FALSE),"")</f>
        <v/>
      </c>
      <c r="N502" s="39" t="str">
        <f>IFERROR(VLOOKUP($B$498,$130:$216,MATCH($R502&amp;"/"&amp;N$348,$128:$128,0),FALSE),"")</f>
        <v/>
      </c>
      <c r="O502" s="39" t="str">
        <f>IFERROR(VLOOKUP($B$498,$130:$216,MATCH($R502&amp;"/"&amp;O$348,$128:$128,0),FALSE),"")</f>
        <v/>
      </c>
      <c r="P502" s="39" t="str">
        <f>IFERROR(VLOOKUP($B$498,$130:$216,MATCH($R502&amp;"/"&amp;P$348,$128:$128,0),FALSE),"")</f>
        <v/>
      </c>
      <c r="Q502" s="21"/>
      <c r="R502" s="25" t="s">
        <v>2940</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63">SUM(B499:B502)</f>
        <v>0</v>
      </c>
      <c r="C503" s="39">
        <f t="shared" si="63"/>
        <v>0</v>
      </c>
      <c r="D503" s="39">
        <f t="shared" si="63"/>
        <v>0</v>
      </c>
      <c r="E503" s="39">
        <f t="shared" si="63"/>
        <v>0</v>
      </c>
      <c r="F503" s="39">
        <f t="shared" si="63"/>
        <v>0</v>
      </c>
      <c r="G503" s="39">
        <f t="shared" si="63"/>
        <v>0</v>
      </c>
      <c r="H503" s="39">
        <f t="shared" si="63"/>
        <v>0</v>
      </c>
      <c r="I503" s="39">
        <f t="shared" si="63"/>
        <v>0</v>
      </c>
      <c r="J503" s="39">
        <f t="shared" si="63"/>
        <v>0</v>
      </c>
      <c r="K503" s="39">
        <f t="shared" si="63"/>
        <v>0</v>
      </c>
      <c r="L503" s="39">
        <f t="shared" si="63"/>
        <v>0</v>
      </c>
      <c r="M503" s="39">
        <f t="shared" si="63"/>
        <v>0</v>
      </c>
      <c r="N503" s="39" t="e">
        <f t="shared" ref="N503:O503" si="64">IF(N500="",N499*4,IF(N501="",(N500+N499)*2,IF(N502="",((N501+N500+N499)/3)*4,SUM(N499:N502))))</f>
        <v>#VALUE!</v>
      </c>
      <c r="O503" s="39" t="e">
        <f t="shared" si="64"/>
        <v>#VALUE!</v>
      </c>
      <c r="P503" s="39" t="e">
        <f t="shared" ref="P503" si="65">IF(P500="",P499*4,IF(P501="",(P500+P499)*2,IF(P502="",((P501+P500+P499)/3)*4,SUM(P499:P502))))</f>
        <v>#VALUE!</v>
      </c>
      <c r="Q503" s="21"/>
      <c r="R503" s="25" t="s">
        <v>2919</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t="e">
        <f t="shared" ref="B504:O504" si="66">B503/B$465</f>
        <v>#DIV/0!</v>
      </c>
      <c r="C504" s="44" t="e">
        <f t="shared" si="66"/>
        <v>#DIV/0!</v>
      </c>
      <c r="D504" s="44" t="e">
        <f t="shared" si="66"/>
        <v>#DIV/0!</v>
      </c>
      <c r="E504" s="44" t="e">
        <f t="shared" si="66"/>
        <v>#DIV/0!</v>
      </c>
      <c r="F504" s="44" t="e">
        <f t="shared" si="66"/>
        <v>#DIV/0!</v>
      </c>
      <c r="G504" s="44" t="e">
        <f t="shared" si="66"/>
        <v>#DIV/0!</v>
      </c>
      <c r="H504" s="44" t="e">
        <f t="shared" si="66"/>
        <v>#DIV/0!</v>
      </c>
      <c r="I504" s="44" t="e">
        <f t="shared" si="66"/>
        <v>#DIV/0!</v>
      </c>
      <c r="J504" s="44" t="e">
        <f t="shared" si="66"/>
        <v>#DIV/0!</v>
      </c>
      <c r="K504" s="44" t="e">
        <f t="shared" si="66"/>
        <v>#DIV/0!</v>
      </c>
      <c r="L504" s="44" t="e">
        <f t="shared" si="66"/>
        <v>#DIV/0!</v>
      </c>
      <c r="M504" s="44" t="e">
        <f t="shared" si="66"/>
        <v>#DIV/0!</v>
      </c>
      <c r="N504" s="45" t="e">
        <f t="shared" si="66"/>
        <v>#VALUE!</v>
      </c>
      <c r="O504" s="45" t="e">
        <f t="shared" si="66"/>
        <v>#VALUE!</v>
      </c>
      <c r="P504" s="45" t="e">
        <f t="shared" ref="P504" si="67">P503/P$465</f>
        <v>#VALUE!</v>
      </c>
      <c r="Q504" s="21"/>
      <c r="R504" s="27" t="s">
        <v>2920</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t="e">
        <f t="shared" ref="C505:P505" si="68">C503/B503-1</f>
        <v>#DIV/0!</v>
      </c>
      <c r="D505" s="46" t="e">
        <f t="shared" si="68"/>
        <v>#DIV/0!</v>
      </c>
      <c r="E505" s="46" t="e">
        <f t="shared" si="68"/>
        <v>#DIV/0!</v>
      </c>
      <c r="F505" s="46" t="e">
        <f t="shared" si="68"/>
        <v>#DIV/0!</v>
      </c>
      <c r="G505" s="46" t="e">
        <f t="shared" si="68"/>
        <v>#DIV/0!</v>
      </c>
      <c r="H505" s="46" t="e">
        <f t="shared" si="68"/>
        <v>#DIV/0!</v>
      </c>
      <c r="I505" s="46" t="e">
        <f t="shared" si="68"/>
        <v>#DIV/0!</v>
      </c>
      <c r="J505" s="46" t="e">
        <f t="shared" si="68"/>
        <v>#DIV/0!</v>
      </c>
      <c r="K505" s="46" t="e">
        <f t="shared" si="68"/>
        <v>#DIV/0!</v>
      </c>
      <c r="L505" s="46" t="e">
        <f t="shared" si="68"/>
        <v>#DIV/0!</v>
      </c>
      <c r="M505" s="46" t="e">
        <f t="shared" si="68"/>
        <v>#DIV/0!</v>
      </c>
      <c r="N505" s="46" t="e">
        <f t="shared" si="68"/>
        <v>#VALUE!</v>
      </c>
      <c r="O505" s="46" t="e">
        <f t="shared" si="68"/>
        <v>#VALUE!</v>
      </c>
      <c r="P505" s="46" t="e">
        <f t="shared" si="68"/>
        <v>#VALUE!</v>
      </c>
      <c r="Q505" s="37"/>
      <c r="R505" s="27" t="s">
        <v>2941</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45" t="s">
        <v>2949</v>
      </c>
      <c r="C506" s="146"/>
      <c r="D506" s="146"/>
      <c r="E506" s="146"/>
      <c r="F506" s="146"/>
      <c r="G506" s="146"/>
      <c r="H506" s="146"/>
      <c r="I506" s="146"/>
      <c r="J506" s="146"/>
      <c r="K506" s="146"/>
      <c r="L506" s="146"/>
      <c r="M506" s="146"/>
      <c r="N506" s="150"/>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t="str">
        <f t="shared" ref="B507:O511" si="69">IFERROR(B461-B499,"")</f>
        <v/>
      </c>
      <c r="C507" s="40" t="str">
        <f t="shared" si="69"/>
        <v/>
      </c>
      <c r="D507" s="40" t="str">
        <f t="shared" si="69"/>
        <v/>
      </c>
      <c r="E507" s="40" t="str">
        <f t="shared" si="69"/>
        <v/>
      </c>
      <c r="F507" s="40" t="str">
        <f t="shared" si="69"/>
        <v/>
      </c>
      <c r="G507" s="40" t="str">
        <f t="shared" si="69"/>
        <v/>
      </c>
      <c r="H507" s="40" t="str">
        <f t="shared" si="69"/>
        <v/>
      </c>
      <c r="I507" s="40" t="str">
        <f t="shared" si="69"/>
        <v/>
      </c>
      <c r="J507" s="40" t="str">
        <f t="shared" si="69"/>
        <v/>
      </c>
      <c r="K507" s="40" t="str">
        <f t="shared" si="69"/>
        <v/>
      </c>
      <c r="L507" s="40" t="str">
        <f t="shared" si="69"/>
        <v/>
      </c>
      <c r="M507" s="40" t="str">
        <f t="shared" si="69"/>
        <v/>
      </c>
      <c r="N507" s="40" t="str">
        <f t="shared" si="69"/>
        <v/>
      </c>
      <c r="O507" s="40" t="str">
        <f t="shared" si="69"/>
        <v/>
      </c>
      <c r="P507" s="40" t="str">
        <f t="shared" ref="P507" si="70">IFERROR(P461-P499,"")</f>
        <v/>
      </c>
      <c r="Q507" s="21"/>
      <c r="R507" s="25" t="s">
        <v>2916</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t="str">
        <f t="shared" si="69"/>
        <v/>
      </c>
      <c r="C508" s="23" t="str">
        <f t="shared" si="69"/>
        <v/>
      </c>
      <c r="D508" s="23" t="str">
        <f t="shared" si="69"/>
        <v/>
      </c>
      <c r="E508" s="23" t="str">
        <f t="shared" si="69"/>
        <v/>
      </c>
      <c r="F508" s="23" t="str">
        <f t="shared" si="69"/>
        <v/>
      </c>
      <c r="G508" s="23" t="str">
        <f t="shared" si="69"/>
        <v/>
      </c>
      <c r="H508" s="23" t="str">
        <f t="shared" si="69"/>
        <v/>
      </c>
      <c r="I508" s="23" t="str">
        <f t="shared" si="69"/>
        <v/>
      </c>
      <c r="J508" s="23" t="str">
        <f t="shared" si="69"/>
        <v/>
      </c>
      <c r="K508" s="23" t="str">
        <f t="shared" si="69"/>
        <v/>
      </c>
      <c r="L508" s="23" t="str">
        <f t="shared" si="69"/>
        <v/>
      </c>
      <c r="M508" s="23" t="str">
        <f t="shared" si="69"/>
        <v/>
      </c>
      <c r="N508" s="23" t="str">
        <f t="shared" si="69"/>
        <v/>
      </c>
      <c r="O508" s="23" t="str">
        <f t="shared" si="69"/>
        <v/>
      </c>
      <c r="P508" s="23" t="str">
        <f t="shared" ref="P508" si="71">IFERROR(P462-P500,"")</f>
        <v/>
      </c>
      <c r="Q508" s="21"/>
      <c r="R508" s="25" t="s">
        <v>2917</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t="str">
        <f t="shared" si="69"/>
        <v/>
      </c>
      <c r="C509" s="23" t="str">
        <f t="shared" si="69"/>
        <v/>
      </c>
      <c r="D509" s="23" t="str">
        <f t="shared" si="69"/>
        <v/>
      </c>
      <c r="E509" s="23" t="str">
        <f t="shared" si="69"/>
        <v/>
      </c>
      <c r="F509" s="23" t="str">
        <f t="shared" si="69"/>
        <v/>
      </c>
      <c r="G509" s="23" t="str">
        <f t="shared" si="69"/>
        <v/>
      </c>
      <c r="H509" s="23" t="str">
        <f t="shared" si="69"/>
        <v/>
      </c>
      <c r="I509" s="23" t="str">
        <f t="shared" si="69"/>
        <v/>
      </c>
      <c r="J509" s="23" t="str">
        <f t="shared" si="69"/>
        <v/>
      </c>
      <c r="K509" s="23" t="str">
        <f t="shared" si="69"/>
        <v/>
      </c>
      <c r="L509" s="23" t="str">
        <f t="shared" si="69"/>
        <v/>
      </c>
      <c r="M509" s="23" t="str">
        <f t="shared" si="69"/>
        <v/>
      </c>
      <c r="N509" s="23" t="str">
        <f t="shared" si="69"/>
        <v/>
      </c>
      <c r="O509" s="23" t="str">
        <f t="shared" si="69"/>
        <v/>
      </c>
      <c r="P509" s="23" t="str">
        <f t="shared" ref="P509" si="72">IFERROR(P463-P501,"")</f>
        <v/>
      </c>
      <c r="Q509" s="21"/>
      <c r="R509" s="25" t="s">
        <v>2918</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t="str">
        <f t="shared" si="69"/>
        <v/>
      </c>
      <c r="C510" s="39" t="str">
        <f t="shared" si="69"/>
        <v/>
      </c>
      <c r="D510" s="39" t="str">
        <f t="shared" si="69"/>
        <v/>
      </c>
      <c r="E510" s="39" t="str">
        <f t="shared" si="69"/>
        <v/>
      </c>
      <c r="F510" s="39" t="str">
        <f t="shared" si="69"/>
        <v/>
      </c>
      <c r="G510" s="39" t="str">
        <f t="shared" si="69"/>
        <v/>
      </c>
      <c r="H510" s="39" t="str">
        <f t="shared" si="69"/>
        <v/>
      </c>
      <c r="I510" s="39" t="str">
        <f t="shared" si="69"/>
        <v/>
      </c>
      <c r="J510" s="39" t="str">
        <f t="shared" si="69"/>
        <v/>
      </c>
      <c r="K510" s="39" t="str">
        <f t="shared" si="69"/>
        <v/>
      </c>
      <c r="L510" s="39" t="str">
        <f t="shared" si="69"/>
        <v/>
      </c>
      <c r="M510" s="39" t="str">
        <f t="shared" si="69"/>
        <v/>
      </c>
      <c r="N510" s="39" t="str">
        <f t="shared" si="69"/>
        <v/>
      </c>
      <c r="O510" s="39" t="str">
        <f t="shared" si="69"/>
        <v/>
      </c>
      <c r="P510" s="39" t="str">
        <f t="shared" ref="P510" si="73">IFERROR(P464-P502,"")</f>
        <v/>
      </c>
      <c r="Q510" s="21"/>
      <c r="R510" s="25" t="s">
        <v>2940</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69"/>
        <v>0</v>
      </c>
      <c r="C511" s="40">
        <f t="shared" si="69"/>
        <v>0</v>
      </c>
      <c r="D511" s="40">
        <f t="shared" si="69"/>
        <v>0</v>
      </c>
      <c r="E511" s="40">
        <f t="shared" si="69"/>
        <v>0</v>
      </c>
      <c r="F511" s="40">
        <f t="shared" si="69"/>
        <v>0</v>
      </c>
      <c r="G511" s="40">
        <f t="shared" si="69"/>
        <v>0</v>
      </c>
      <c r="H511" s="40">
        <f t="shared" si="69"/>
        <v>0</v>
      </c>
      <c r="I511" s="40">
        <f t="shared" si="69"/>
        <v>0</v>
      </c>
      <c r="J511" s="40">
        <f t="shared" si="69"/>
        <v>0</v>
      </c>
      <c r="K511" s="40">
        <f t="shared" si="69"/>
        <v>0</v>
      </c>
      <c r="L511" s="40">
        <f t="shared" si="69"/>
        <v>0</v>
      </c>
      <c r="M511" s="40">
        <f t="shared" si="69"/>
        <v>0</v>
      </c>
      <c r="N511" s="40" t="str">
        <f t="shared" si="69"/>
        <v/>
      </c>
      <c r="O511" s="40" t="str">
        <f t="shared" si="69"/>
        <v/>
      </c>
      <c r="P511" s="40" t="str">
        <f t="shared" ref="P511" si="74">IFERROR(P465-P503,"")</f>
        <v/>
      </c>
      <c r="Q511" s="21"/>
      <c r="R511" s="25" t="s">
        <v>2919</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t="e">
        <f t="shared" ref="B512:O512" si="75">B511/B$465</f>
        <v>#DIV/0!</v>
      </c>
      <c r="C512" s="46" t="e">
        <f t="shared" si="75"/>
        <v>#DIV/0!</v>
      </c>
      <c r="D512" s="46" t="e">
        <f t="shared" si="75"/>
        <v>#DIV/0!</v>
      </c>
      <c r="E512" s="46" t="e">
        <f t="shared" si="75"/>
        <v>#DIV/0!</v>
      </c>
      <c r="F512" s="46" t="e">
        <f t="shared" si="75"/>
        <v>#DIV/0!</v>
      </c>
      <c r="G512" s="46" t="e">
        <f t="shared" si="75"/>
        <v>#DIV/0!</v>
      </c>
      <c r="H512" s="46" t="e">
        <f t="shared" si="75"/>
        <v>#DIV/0!</v>
      </c>
      <c r="I512" s="46" t="e">
        <f t="shared" si="75"/>
        <v>#DIV/0!</v>
      </c>
      <c r="J512" s="46" t="e">
        <f t="shared" si="75"/>
        <v>#DIV/0!</v>
      </c>
      <c r="K512" s="46" t="e">
        <f t="shared" si="75"/>
        <v>#DIV/0!</v>
      </c>
      <c r="L512" s="46" t="e">
        <f t="shared" si="75"/>
        <v>#DIV/0!</v>
      </c>
      <c r="M512" s="46" t="e">
        <f t="shared" si="75"/>
        <v>#DIV/0!</v>
      </c>
      <c r="N512" s="46" t="e">
        <f t="shared" si="75"/>
        <v>#VALUE!</v>
      </c>
      <c r="O512" s="46" t="e">
        <f t="shared" si="75"/>
        <v>#VALUE!</v>
      </c>
      <c r="P512" s="46" t="e">
        <f t="shared" ref="P512" si="76">P511/P$465</f>
        <v>#VALUE!</v>
      </c>
      <c r="Q512" s="21"/>
      <c r="R512" s="47" t="s">
        <v>2950</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t="e">
        <f t="shared" ref="C513:P513" si="77">C511/B511-1</f>
        <v>#DIV/0!</v>
      </c>
      <c r="D513" s="46" t="e">
        <f t="shared" si="77"/>
        <v>#DIV/0!</v>
      </c>
      <c r="E513" s="46" t="e">
        <f t="shared" si="77"/>
        <v>#DIV/0!</v>
      </c>
      <c r="F513" s="46" t="e">
        <f t="shared" si="77"/>
        <v>#DIV/0!</v>
      </c>
      <c r="G513" s="46" t="e">
        <f t="shared" si="77"/>
        <v>#DIV/0!</v>
      </c>
      <c r="H513" s="46" t="e">
        <f t="shared" si="77"/>
        <v>#DIV/0!</v>
      </c>
      <c r="I513" s="46" t="e">
        <f t="shared" si="77"/>
        <v>#DIV/0!</v>
      </c>
      <c r="J513" s="46" t="e">
        <f t="shared" si="77"/>
        <v>#DIV/0!</v>
      </c>
      <c r="K513" s="46" t="e">
        <f t="shared" si="77"/>
        <v>#DIV/0!</v>
      </c>
      <c r="L513" s="46" t="e">
        <f t="shared" si="77"/>
        <v>#DIV/0!</v>
      </c>
      <c r="M513" s="46" t="e">
        <f t="shared" si="77"/>
        <v>#DIV/0!</v>
      </c>
      <c r="N513" s="46" t="e">
        <f t="shared" si="77"/>
        <v>#VALUE!</v>
      </c>
      <c r="O513" s="46" t="e">
        <f t="shared" si="77"/>
        <v>#VALUE!</v>
      </c>
      <c r="P513" s="46" t="e">
        <f t="shared" si="77"/>
        <v>#VALUE!</v>
      </c>
      <c r="Q513" s="37"/>
      <c r="R513" s="27" t="s">
        <v>2941</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48" t="s">
        <v>2951</v>
      </c>
      <c r="C514" s="146"/>
      <c r="D514" s="146"/>
      <c r="E514" s="146"/>
      <c r="F514" s="146"/>
      <c r="G514" s="146"/>
      <c r="H514" s="146"/>
      <c r="I514" s="146"/>
      <c r="J514" s="146"/>
      <c r="K514" s="146"/>
      <c r="L514" s="146"/>
      <c r="M514" s="146"/>
      <c r="N514" s="150"/>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49" t="s">
        <v>2952</v>
      </c>
      <c r="C515" s="146"/>
      <c r="D515" s="146"/>
      <c r="E515" s="146"/>
      <c r="F515" s="146"/>
      <c r="G515" s="146"/>
      <c r="H515" s="146"/>
      <c r="I515" s="146"/>
      <c r="J515" s="146"/>
      <c r="K515" s="146"/>
      <c r="L515" s="146"/>
      <c r="M515" s="146"/>
      <c r="N515" s="150"/>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t="str">
        <f>IFERROR(VLOOKUP($B$515,$130:$216,MATCH($R516&amp;"/"&amp;B$348,$128:$128,0),FALSE),"")</f>
        <v/>
      </c>
      <c r="C516" s="40" t="str">
        <f>IFERROR(VLOOKUP($B$515,$130:$216,MATCH($R516&amp;"/"&amp;C$348,$128:$128,0),FALSE),"")</f>
        <v/>
      </c>
      <c r="D516" s="40" t="str">
        <f>IFERROR(VLOOKUP($B$515,$130:$216,MATCH($R516&amp;"/"&amp;D$348,$128:$128,0),FALSE),"")</f>
        <v/>
      </c>
      <c r="E516" s="40" t="str">
        <f>IFERROR(VLOOKUP($B$515,$130:$216,MATCH($R516&amp;"/"&amp;E$348,$128:$128,0),FALSE),"")</f>
        <v/>
      </c>
      <c r="F516" s="40" t="str">
        <f>IFERROR(VLOOKUP($B$515,$130:$216,MATCH($R516&amp;"/"&amp;F$348,$128:$128,0),FALSE),"")</f>
        <v/>
      </c>
      <c r="G516" s="40" t="str">
        <f>IFERROR(VLOOKUP($B$515,$130:$216,MATCH($R516&amp;"/"&amp;G$348,$128:$128,0),FALSE),"")</f>
        <v/>
      </c>
      <c r="H516" s="40" t="str">
        <f>IFERROR(VLOOKUP($B$515,$130:$216,MATCH($R516&amp;"/"&amp;H$348,$128:$128,0),FALSE),"")</f>
        <v/>
      </c>
      <c r="I516" s="40" t="str">
        <f>IFERROR(VLOOKUP($B$515,$130:$216,MATCH($R516&amp;"/"&amp;I$348,$128:$128,0),FALSE),"")</f>
        <v/>
      </c>
      <c r="J516" s="40" t="str">
        <f>IFERROR(VLOOKUP($B$515,$130:$216,MATCH($R516&amp;"/"&amp;J$348,$128:$128,0),FALSE),"")</f>
        <v/>
      </c>
      <c r="K516" s="40" t="str">
        <f>IFERROR(VLOOKUP($B$515,$130:$216,MATCH($R516&amp;"/"&amp;K$348,$128:$128,0),FALSE),"")</f>
        <v/>
      </c>
      <c r="L516" s="40" t="str">
        <f>IFERROR(VLOOKUP($B$515,$130:$216,MATCH($R516&amp;"/"&amp;L$348,$128:$128,0),FALSE),"")</f>
        <v/>
      </c>
      <c r="M516" s="40" t="str">
        <f>IFERROR(VLOOKUP($B$515,$130:$216,MATCH($R516&amp;"/"&amp;M$348,$128:$128,0),FALSE),"")</f>
        <v/>
      </c>
      <c r="N516" s="40" t="str">
        <f>IFERROR(VLOOKUP($B$515,$130:$216,MATCH($R516&amp;"/"&amp;N$348,$128:$128,0),FALSE),"")</f>
        <v/>
      </c>
      <c r="O516" s="40" t="str">
        <f>IFERROR(VLOOKUP($B$515,$130:$216,MATCH($R516&amp;"/"&amp;O$348,$128:$128,0),FALSE),"")</f>
        <v/>
      </c>
      <c r="P516" s="40" t="str">
        <f>IFERROR(VLOOKUP($B$515,$130:$216,MATCH($R516&amp;"/"&amp;P$348,$128:$128,0),FALSE),"")</f>
        <v/>
      </c>
      <c r="Q516" s="21"/>
      <c r="R516" s="25" t="s">
        <v>2916</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t="str">
        <f>IFERROR(VLOOKUP($B$515,$130:$216,MATCH($R517&amp;"/"&amp;B$348,$128:$128,0),FALSE),"")</f>
        <v/>
      </c>
      <c r="C517" s="23" t="str">
        <f>IFERROR(VLOOKUP($B$515,$130:$216,MATCH($R517&amp;"/"&amp;C$348,$128:$128,0),FALSE),"")</f>
        <v/>
      </c>
      <c r="D517" s="23" t="str">
        <f>IFERROR(VLOOKUP($B$515,$130:$216,MATCH($R517&amp;"/"&amp;D$348,$128:$128,0),FALSE),"")</f>
        <v/>
      </c>
      <c r="E517" s="23" t="str">
        <f>IFERROR(VLOOKUP($B$515,$130:$216,MATCH($R517&amp;"/"&amp;E$348,$128:$128,0),FALSE),"")</f>
        <v/>
      </c>
      <c r="F517" s="23" t="str">
        <f>IFERROR(VLOOKUP($B$515,$130:$216,MATCH($R517&amp;"/"&amp;F$348,$128:$128,0),FALSE),"")</f>
        <v/>
      </c>
      <c r="G517" s="23" t="str">
        <f>IFERROR(VLOOKUP($B$515,$130:$216,MATCH($R517&amp;"/"&amp;G$348,$128:$128,0),FALSE),"")</f>
        <v/>
      </c>
      <c r="H517" s="23" t="str">
        <f>IFERROR(VLOOKUP($B$515,$130:$216,MATCH($R517&amp;"/"&amp;H$348,$128:$128,0),FALSE),"")</f>
        <v/>
      </c>
      <c r="I517" s="23" t="str">
        <f>IFERROR(VLOOKUP($B$515,$130:$216,MATCH($R517&amp;"/"&amp;I$348,$128:$128,0),FALSE),"")</f>
        <v/>
      </c>
      <c r="J517" s="23" t="str">
        <f>IFERROR(VLOOKUP($B$515,$130:$216,MATCH($R517&amp;"/"&amp;J$348,$128:$128,0),FALSE),"")</f>
        <v/>
      </c>
      <c r="K517" s="23" t="str">
        <f>IFERROR(VLOOKUP($B$515,$130:$216,MATCH($R517&amp;"/"&amp;K$348,$128:$128,0),FALSE),"")</f>
        <v/>
      </c>
      <c r="L517" s="23" t="str">
        <f>IFERROR(VLOOKUP($B$515,$130:$216,MATCH($R517&amp;"/"&amp;L$348,$128:$128,0),FALSE),"")</f>
        <v/>
      </c>
      <c r="M517" s="23" t="str">
        <f>IFERROR(VLOOKUP($B$515,$130:$216,MATCH($R517&amp;"/"&amp;M$348,$128:$128,0),FALSE),"")</f>
        <v/>
      </c>
      <c r="N517" s="23" t="str">
        <f>IFERROR(VLOOKUP($B$515,$130:$216,MATCH($R517&amp;"/"&amp;N$348,$128:$128,0),FALSE),"")</f>
        <v/>
      </c>
      <c r="O517" s="23" t="str">
        <f>IFERROR(VLOOKUP($B$515,$130:$216,MATCH($R517&amp;"/"&amp;O$348,$128:$128,0),FALSE),"")</f>
        <v/>
      </c>
      <c r="P517" s="23" t="str">
        <f>IFERROR(VLOOKUP($B$515,$130:$216,MATCH($R517&amp;"/"&amp;P$348,$128:$128,0),FALSE),"")</f>
        <v/>
      </c>
      <c r="Q517" s="21"/>
      <c r="R517" s="25" t="s">
        <v>2917</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t="str">
        <f>IFERROR(VLOOKUP($B$515,$130:$216,MATCH($R518&amp;"/"&amp;B$348,$128:$128,0),FALSE),"")</f>
        <v/>
      </c>
      <c r="C518" s="23" t="str">
        <f>IFERROR(VLOOKUP($B$515,$130:$216,MATCH($R518&amp;"/"&amp;C$348,$128:$128,0),FALSE),"")</f>
        <v/>
      </c>
      <c r="D518" s="23" t="str">
        <f>IFERROR(VLOOKUP($B$515,$130:$216,MATCH($R518&amp;"/"&amp;D$348,$128:$128,0),FALSE),"")</f>
        <v/>
      </c>
      <c r="E518" s="23" t="str">
        <f>IFERROR(VLOOKUP($B$515,$130:$216,MATCH($R518&amp;"/"&amp;E$348,$128:$128,0),FALSE),"")</f>
        <v/>
      </c>
      <c r="F518" s="23" t="str">
        <f>IFERROR(VLOOKUP($B$515,$130:$216,MATCH($R518&amp;"/"&amp;F$348,$128:$128,0),FALSE),"")</f>
        <v/>
      </c>
      <c r="G518" s="23" t="str">
        <f>IFERROR(VLOOKUP($B$515,$130:$216,MATCH($R518&amp;"/"&amp;G$348,$128:$128,0),FALSE),"")</f>
        <v/>
      </c>
      <c r="H518" s="23" t="str">
        <f>IFERROR(VLOOKUP($B$515,$130:$216,MATCH($R518&amp;"/"&amp;H$348,$128:$128,0),FALSE),"")</f>
        <v/>
      </c>
      <c r="I518" s="23" t="str">
        <f>IFERROR(VLOOKUP($B$515,$130:$216,MATCH($R518&amp;"/"&amp;I$348,$128:$128,0),FALSE),"")</f>
        <v/>
      </c>
      <c r="J518" s="23" t="str">
        <f>IFERROR(VLOOKUP($B$515,$130:$216,MATCH($R518&amp;"/"&amp;J$348,$128:$128,0),FALSE),"")</f>
        <v/>
      </c>
      <c r="K518" s="23" t="str">
        <f>IFERROR(VLOOKUP($B$515,$130:$216,MATCH($R518&amp;"/"&amp;K$348,$128:$128,0),FALSE),"")</f>
        <v/>
      </c>
      <c r="L518" s="23" t="str">
        <f>IFERROR(VLOOKUP($B$515,$130:$216,MATCH($R518&amp;"/"&amp;L$348,$128:$128,0),FALSE),"")</f>
        <v/>
      </c>
      <c r="M518" s="23" t="str">
        <f>IFERROR(VLOOKUP($B$515,$130:$216,MATCH($R518&amp;"/"&amp;M$348,$128:$128,0),FALSE),"")</f>
        <v/>
      </c>
      <c r="N518" s="23" t="str">
        <f>IFERROR(VLOOKUP($B$515,$130:$216,MATCH($R518&amp;"/"&amp;N$348,$128:$128,0),FALSE),"")</f>
        <v/>
      </c>
      <c r="O518" s="23" t="str">
        <f>IFERROR(VLOOKUP($B$515,$130:$216,MATCH($R518&amp;"/"&amp;O$348,$128:$128,0),FALSE),"")</f>
        <v/>
      </c>
      <c r="P518" s="23" t="str">
        <f>IFERROR(VLOOKUP($B$515,$130:$216,MATCH($R518&amp;"/"&amp;P$348,$128:$128,0),FALSE),"")</f>
        <v/>
      </c>
      <c r="Q518" s="21"/>
      <c r="R518" s="25" t="s">
        <v>2918</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t="str">
        <f>IFERROR(VLOOKUP($B$515,$130:$216,MATCH($R519&amp;"/"&amp;B$348,$128:$128,0),FALSE),"")</f>
        <v/>
      </c>
      <c r="C519" s="39" t="str">
        <f>IFERROR(VLOOKUP($B$515,$130:$216,MATCH($R519&amp;"/"&amp;C$348,$128:$128,0),FALSE),"")</f>
        <v/>
      </c>
      <c r="D519" s="39" t="str">
        <f>IFERROR(VLOOKUP($B$515,$130:$216,MATCH($R519&amp;"/"&amp;D$348,$128:$128,0),FALSE),"")</f>
        <v/>
      </c>
      <c r="E519" s="39" t="str">
        <f>IFERROR(VLOOKUP($B$515,$130:$216,MATCH($R519&amp;"/"&amp;E$348,$128:$128,0),FALSE),"")</f>
        <v/>
      </c>
      <c r="F519" s="39" t="str">
        <f>IFERROR(VLOOKUP($B$515,$130:$216,MATCH($R519&amp;"/"&amp;F$348,$128:$128,0),FALSE),"")</f>
        <v/>
      </c>
      <c r="G519" s="39" t="str">
        <f>IFERROR(VLOOKUP($B$515,$130:$216,MATCH($R519&amp;"/"&amp;G$348,$128:$128,0),FALSE),"")</f>
        <v/>
      </c>
      <c r="H519" s="39" t="str">
        <f>IFERROR(VLOOKUP($B$515,$130:$216,MATCH($R519&amp;"/"&amp;H$348,$128:$128,0),FALSE),"")</f>
        <v/>
      </c>
      <c r="I519" s="39" t="str">
        <f>IFERROR(VLOOKUP($B$515,$130:$216,MATCH($R519&amp;"/"&amp;I$348,$128:$128,0),FALSE),"")</f>
        <v/>
      </c>
      <c r="J519" s="39" t="str">
        <f>IFERROR(VLOOKUP($B$515,$130:$216,MATCH($R519&amp;"/"&amp;J$348,$128:$128,0),FALSE),"")</f>
        <v/>
      </c>
      <c r="K519" s="39" t="str">
        <f>IFERROR(VLOOKUP($B$515,$130:$216,MATCH($R519&amp;"/"&amp;K$348,$128:$128,0),FALSE),"")</f>
        <v/>
      </c>
      <c r="L519" s="39" t="str">
        <f>IFERROR(VLOOKUP($B$515,$130:$216,MATCH($R519&amp;"/"&amp;L$348,$128:$128,0),FALSE),"")</f>
        <v/>
      </c>
      <c r="M519" s="39" t="str">
        <f>IFERROR(VLOOKUP($B$515,$130:$216,MATCH($R519&amp;"/"&amp;M$348,$128:$128,0),FALSE),"")</f>
        <v/>
      </c>
      <c r="N519" s="39" t="str">
        <f>IFERROR(VLOOKUP($B$515,$130:$216,MATCH($R519&amp;"/"&amp;N$348,$128:$128,0),FALSE),"")</f>
        <v/>
      </c>
      <c r="O519" s="39" t="str">
        <f>IFERROR(VLOOKUP($B$515,$130:$216,MATCH($R519&amp;"/"&amp;O$348,$128:$128,0),FALSE),"")</f>
        <v/>
      </c>
      <c r="P519" s="39" t="str">
        <f>IFERROR(VLOOKUP($B$515,$130:$216,MATCH($R519&amp;"/"&amp;P$348,$128:$128,0),FALSE),"")</f>
        <v/>
      </c>
      <c r="Q519" s="21"/>
      <c r="R519" s="25" t="s">
        <v>2940</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78">SUM(B516:B519)</f>
        <v>0</v>
      </c>
      <c r="C520" s="39">
        <f t="shared" si="78"/>
        <v>0</v>
      </c>
      <c r="D520" s="39">
        <f t="shared" si="78"/>
        <v>0</v>
      </c>
      <c r="E520" s="39">
        <f t="shared" si="78"/>
        <v>0</v>
      </c>
      <c r="F520" s="39">
        <f t="shared" si="78"/>
        <v>0</v>
      </c>
      <c r="G520" s="39">
        <f t="shared" si="78"/>
        <v>0</v>
      </c>
      <c r="H520" s="39">
        <f t="shared" si="78"/>
        <v>0</v>
      </c>
      <c r="I520" s="39">
        <f t="shared" si="78"/>
        <v>0</v>
      </c>
      <c r="J520" s="39">
        <f t="shared" si="78"/>
        <v>0</v>
      </c>
      <c r="K520" s="39">
        <f t="shared" si="78"/>
        <v>0</v>
      </c>
      <c r="L520" s="39">
        <f t="shared" si="78"/>
        <v>0</v>
      </c>
      <c r="M520" s="39">
        <f t="shared" si="78"/>
        <v>0</v>
      </c>
      <c r="N520" s="39" t="e">
        <f t="shared" ref="N520:O520" si="79">IF(N517="",N516*4,IF(N518="",(N517+N516)*2,IF(N519="",((N518+N517+N516)/3)*4,SUM(N516:N519))))</f>
        <v>#VALUE!</v>
      </c>
      <c r="O520" s="39" t="e">
        <f t="shared" si="79"/>
        <v>#VALUE!</v>
      </c>
      <c r="P520" s="39" t="e">
        <f t="shared" ref="P520" si="80">IF(P517="",P516*4,IF(P518="",(P517+P516)*2,IF(P519="",((P518+P517+P516)/3)*4,SUM(P516:P519))))</f>
        <v>#VALUE!</v>
      </c>
      <c r="Q520" s="21"/>
      <c r="R520" s="25" t="s">
        <v>2919</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t="e">
        <f t="shared" ref="B521:O521" si="81">+B520/(B$465+B$472)</f>
        <v>#DIV/0!</v>
      </c>
      <c r="C521" s="46" t="e">
        <f t="shared" si="81"/>
        <v>#DIV/0!</v>
      </c>
      <c r="D521" s="46" t="e">
        <f t="shared" si="81"/>
        <v>#DIV/0!</v>
      </c>
      <c r="E521" s="46" t="e">
        <f t="shared" si="81"/>
        <v>#DIV/0!</v>
      </c>
      <c r="F521" s="46" t="e">
        <f t="shared" si="81"/>
        <v>#DIV/0!</v>
      </c>
      <c r="G521" s="46" t="e">
        <f t="shared" si="81"/>
        <v>#DIV/0!</v>
      </c>
      <c r="H521" s="46" t="e">
        <f t="shared" si="81"/>
        <v>#DIV/0!</v>
      </c>
      <c r="I521" s="46" t="e">
        <f t="shared" si="81"/>
        <v>#DIV/0!</v>
      </c>
      <c r="J521" s="46" t="e">
        <f t="shared" si="81"/>
        <v>#DIV/0!</v>
      </c>
      <c r="K521" s="46" t="e">
        <f t="shared" si="81"/>
        <v>#DIV/0!</v>
      </c>
      <c r="L521" s="46" t="e">
        <f t="shared" si="81"/>
        <v>#DIV/0!</v>
      </c>
      <c r="M521" s="46" t="e">
        <f t="shared" si="81"/>
        <v>#DIV/0!</v>
      </c>
      <c r="N521" s="46" t="e">
        <f t="shared" si="81"/>
        <v>#VALUE!</v>
      </c>
      <c r="O521" s="46" t="e">
        <f t="shared" si="81"/>
        <v>#VALUE!</v>
      </c>
      <c r="P521" s="46" t="e">
        <f t="shared" ref="P521" si="82">+P520/(P$465+P$472)</f>
        <v>#VALUE!</v>
      </c>
      <c r="Q521" s="21"/>
      <c r="R521" s="27" t="s">
        <v>2920</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P522" si="83">C520/B520-1</f>
        <v>#DIV/0!</v>
      </c>
      <c r="D522" s="46" t="e">
        <f t="shared" si="83"/>
        <v>#DIV/0!</v>
      </c>
      <c r="E522" s="46" t="e">
        <f t="shared" si="83"/>
        <v>#DIV/0!</v>
      </c>
      <c r="F522" s="46" t="e">
        <f t="shared" si="83"/>
        <v>#DIV/0!</v>
      </c>
      <c r="G522" s="46" t="e">
        <f t="shared" si="83"/>
        <v>#DIV/0!</v>
      </c>
      <c r="H522" s="46" t="e">
        <f t="shared" si="83"/>
        <v>#DIV/0!</v>
      </c>
      <c r="I522" s="46" t="e">
        <f t="shared" si="83"/>
        <v>#DIV/0!</v>
      </c>
      <c r="J522" s="46" t="e">
        <f t="shared" si="83"/>
        <v>#DIV/0!</v>
      </c>
      <c r="K522" s="46" t="e">
        <f t="shared" si="83"/>
        <v>#DIV/0!</v>
      </c>
      <c r="L522" s="46" t="e">
        <f t="shared" si="83"/>
        <v>#DIV/0!</v>
      </c>
      <c r="M522" s="46" t="e">
        <f t="shared" si="83"/>
        <v>#DIV/0!</v>
      </c>
      <c r="N522" s="46" t="e">
        <f t="shared" si="83"/>
        <v>#VALUE!</v>
      </c>
      <c r="O522" s="46" t="e">
        <f t="shared" si="83"/>
        <v>#VALUE!</v>
      </c>
      <c r="P522" s="46" t="e">
        <f t="shared" si="83"/>
        <v>#VALUE!</v>
      </c>
      <c r="Q522" s="37"/>
      <c r="R522" s="27" t="s">
        <v>2941</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49" t="s">
        <v>2953</v>
      </c>
      <c r="C523" s="146"/>
      <c r="D523" s="146"/>
      <c r="E523" s="146"/>
      <c r="F523" s="146"/>
      <c r="G523" s="146"/>
      <c r="H523" s="146"/>
      <c r="I523" s="146"/>
      <c r="J523" s="146"/>
      <c r="K523" s="146"/>
      <c r="L523" s="146"/>
      <c r="M523" s="146"/>
      <c r="N523" s="150"/>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t="str">
        <f>IFERROR(VLOOKUP($B$523,$130:$216,MATCH($R524&amp;"/"&amp;B$348,$128:$128,0),FALSE),"")</f>
        <v/>
      </c>
      <c r="C524" s="40" t="str">
        <f>IFERROR(VLOOKUP($B$523,$130:$216,MATCH($R524&amp;"/"&amp;C$348,$128:$128,0),FALSE),"")</f>
        <v/>
      </c>
      <c r="D524" s="40" t="str">
        <f>IFERROR(VLOOKUP($B$523,$130:$216,MATCH($R524&amp;"/"&amp;D$348,$128:$128,0),FALSE),"")</f>
        <v/>
      </c>
      <c r="E524" s="40" t="str">
        <f>IFERROR(VLOOKUP($B$523,$130:$216,MATCH($R524&amp;"/"&amp;E$348,$128:$128,0),FALSE),"")</f>
        <v/>
      </c>
      <c r="F524" s="40" t="str">
        <f>IFERROR(VLOOKUP($B$523,$130:$216,MATCH($R524&amp;"/"&amp;F$348,$128:$128,0),FALSE),"")</f>
        <v/>
      </c>
      <c r="G524" s="40" t="str">
        <f>IFERROR(VLOOKUP($B$523,$130:$216,MATCH($R524&amp;"/"&amp;G$348,$128:$128,0),FALSE),"")</f>
        <v/>
      </c>
      <c r="H524" s="40" t="str">
        <f>IFERROR(VLOOKUP($B$523,$130:$216,MATCH($R524&amp;"/"&amp;H$348,$128:$128,0),FALSE),"")</f>
        <v/>
      </c>
      <c r="I524" s="40" t="str">
        <f>IFERROR(VLOOKUP($B$523,$130:$216,MATCH($R524&amp;"/"&amp;I$348,$128:$128,0),FALSE),"")</f>
        <v/>
      </c>
      <c r="J524" s="40" t="str">
        <f>IFERROR(VLOOKUP($B$523,$130:$216,MATCH($R524&amp;"/"&amp;J$348,$128:$128,0),FALSE),"")</f>
        <v/>
      </c>
      <c r="K524" s="40" t="str">
        <f>IFERROR(VLOOKUP($B$523,$130:$216,MATCH($R524&amp;"/"&amp;K$348,$128:$128,0),FALSE),"")</f>
        <v/>
      </c>
      <c r="L524" s="40" t="str">
        <f>IFERROR(VLOOKUP($B$523,$130:$216,MATCH($R524&amp;"/"&amp;L$348,$128:$128,0),FALSE),"")</f>
        <v/>
      </c>
      <c r="M524" s="40" t="str">
        <f>IFERROR(VLOOKUP($B$523,$130:$216,MATCH($R524&amp;"/"&amp;M$348,$128:$128,0),FALSE),"")</f>
        <v/>
      </c>
      <c r="N524" s="40" t="str">
        <f>IFERROR(VLOOKUP($B$523,$130:$216,MATCH($R524&amp;"/"&amp;N$348,$128:$128,0),FALSE),"")</f>
        <v/>
      </c>
      <c r="O524" s="40" t="str">
        <f>IFERROR(VLOOKUP($B$523,$130:$216,MATCH($R524&amp;"/"&amp;O$348,$128:$128,0),FALSE),"")</f>
        <v/>
      </c>
      <c r="P524" s="40" t="str">
        <f>IFERROR(VLOOKUP($B$523,$130:$216,MATCH($R524&amp;"/"&amp;P$348,$128:$128,0),FALSE),"")</f>
        <v/>
      </c>
      <c r="Q524" s="21"/>
      <c r="R524" s="25" t="s">
        <v>2916</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t="str">
        <f>IFERROR(VLOOKUP($B$523,$130:$216,MATCH($R525&amp;"/"&amp;B$348,$128:$128,0),FALSE),"")</f>
        <v/>
      </c>
      <c r="C525" s="23" t="str">
        <f>IFERROR(VLOOKUP($B$523,$130:$216,MATCH($R525&amp;"/"&amp;C$348,$128:$128,0),FALSE),"")</f>
        <v/>
      </c>
      <c r="D525" s="23" t="str">
        <f>IFERROR(VLOOKUP($B$523,$130:$216,MATCH($R525&amp;"/"&amp;D$348,$128:$128,0),FALSE),"")</f>
        <v/>
      </c>
      <c r="E525" s="23" t="str">
        <f>IFERROR(VLOOKUP($B$523,$130:$216,MATCH($R525&amp;"/"&amp;E$348,$128:$128,0),FALSE),"")</f>
        <v/>
      </c>
      <c r="F525" s="23" t="str">
        <f>IFERROR(VLOOKUP($B$523,$130:$216,MATCH($R525&amp;"/"&amp;F$348,$128:$128,0),FALSE),"")</f>
        <v/>
      </c>
      <c r="G525" s="23" t="str">
        <f>IFERROR(VLOOKUP($B$523,$130:$216,MATCH($R525&amp;"/"&amp;G$348,$128:$128,0),FALSE),"")</f>
        <v/>
      </c>
      <c r="H525" s="23" t="str">
        <f>IFERROR(VLOOKUP($B$523,$130:$216,MATCH($R525&amp;"/"&amp;H$348,$128:$128,0),FALSE),"")</f>
        <v/>
      </c>
      <c r="I525" s="23" t="str">
        <f>IFERROR(VLOOKUP($B$523,$130:$216,MATCH($R525&amp;"/"&amp;I$348,$128:$128,0),FALSE),"")</f>
        <v/>
      </c>
      <c r="J525" s="23" t="str">
        <f>IFERROR(VLOOKUP($B$523,$130:$216,MATCH($R525&amp;"/"&amp;J$348,$128:$128,0),FALSE),"")</f>
        <v/>
      </c>
      <c r="K525" s="23" t="str">
        <f>IFERROR(VLOOKUP($B$523,$130:$216,MATCH($R525&amp;"/"&amp;K$348,$128:$128,0),FALSE),"")</f>
        <v/>
      </c>
      <c r="L525" s="23" t="str">
        <f>IFERROR(VLOOKUP($B$523,$130:$216,MATCH($R525&amp;"/"&amp;L$348,$128:$128,0),FALSE),"")</f>
        <v/>
      </c>
      <c r="M525" s="23" t="str">
        <f>IFERROR(VLOOKUP($B$523,$130:$216,MATCH($R525&amp;"/"&amp;M$348,$128:$128,0),FALSE),"")</f>
        <v/>
      </c>
      <c r="N525" s="23" t="str">
        <f>IFERROR(VLOOKUP($B$523,$130:$216,MATCH($R525&amp;"/"&amp;N$348,$128:$128,0),FALSE),"")</f>
        <v/>
      </c>
      <c r="O525" s="23" t="str">
        <f>IFERROR(VLOOKUP($B$523,$130:$216,MATCH($R525&amp;"/"&amp;O$348,$128:$128,0),FALSE),"")</f>
        <v/>
      </c>
      <c r="P525" s="23" t="str">
        <f>IFERROR(VLOOKUP($B$523,$130:$216,MATCH($R525&amp;"/"&amp;P$348,$128:$128,0),FALSE),"")</f>
        <v/>
      </c>
      <c r="Q525" s="21"/>
      <c r="R525" s="25" t="s">
        <v>2917</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t="str">
        <f>IFERROR(VLOOKUP($B$523,$130:$216,MATCH($R526&amp;"/"&amp;B$348,$128:$128,0),FALSE),"")</f>
        <v/>
      </c>
      <c r="C526" s="23" t="str">
        <f>IFERROR(VLOOKUP($B$523,$130:$216,MATCH($R526&amp;"/"&amp;C$348,$128:$128,0),FALSE),"")</f>
        <v/>
      </c>
      <c r="D526" s="23" t="str">
        <f>IFERROR(VLOOKUP($B$523,$130:$216,MATCH($R526&amp;"/"&amp;D$348,$128:$128,0),FALSE),"")</f>
        <v/>
      </c>
      <c r="E526" s="23" t="str">
        <f>IFERROR(VLOOKUP($B$523,$130:$216,MATCH($R526&amp;"/"&amp;E$348,$128:$128,0),FALSE),"")</f>
        <v/>
      </c>
      <c r="F526" s="23" t="str">
        <f>IFERROR(VLOOKUP($B$523,$130:$216,MATCH($R526&amp;"/"&amp;F$348,$128:$128,0),FALSE),"")</f>
        <v/>
      </c>
      <c r="G526" s="23" t="str">
        <f>IFERROR(VLOOKUP($B$523,$130:$216,MATCH($R526&amp;"/"&amp;G$348,$128:$128,0),FALSE),"")</f>
        <v/>
      </c>
      <c r="H526" s="23" t="str">
        <f>IFERROR(VLOOKUP($B$523,$130:$216,MATCH($R526&amp;"/"&amp;H$348,$128:$128,0),FALSE),"")</f>
        <v/>
      </c>
      <c r="I526" s="23" t="str">
        <f>IFERROR(VLOOKUP($B$523,$130:$216,MATCH($R526&amp;"/"&amp;I$348,$128:$128,0),FALSE),"")</f>
        <v/>
      </c>
      <c r="J526" s="23" t="str">
        <f>IFERROR(VLOOKUP($B$523,$130:$216,MATCH($R526&amp;"/"&amp;J$348,$128:$128,0),FALSE),"")</f>
        <v/>
      </c>
      <c r="K526" s="23" t="str">
        <f>IFERROR(VLOOKUP($B$523,$130:$216,MATCH($R526&amp;"/"&amp;K$348,$128:$128,0),FALSE),"")</f>
        <v/>
      </c>
      <c r="L526" s="23" t="str">
        <f>IFERROR(VLOOKUP($B$523,$130:$216,MATCH($R526&amp;"/"&amp;L$348,$128:$128,0),FALSE),"")</f>
        <v/>
      </c>
      <c r="M526" s="23" t="str">
        <f>IFERROR(VLOOKUP($B$523,$130:$216,MATCH($R526&amp;"/"&amp;M$348,$128:$128,0),FALSE),"")</f>
        <v/>
      </c>
      <c r="N526" s="23" t="str">
        <f>IFERROR(VLOOKUP($B$523,$130:$216,MATCH($R526&amp;"/"&amp;N$348,$128:$128,0),FALSE),"")</f>
        <v/>
      </c>
      <c r="O526" s="23" t="str">
        <f>IFERROR(VLOOKUP($B$523,$130:$216,MATCH($R526&amp;"/"&amp;O$348,$128:$128,0),FALSE),"")</f>
        <v/>
      </c>
      <c r="P526" s="23" t="str">
        <f>IFERROR(VLOOKUP($B$523,$130:$216,MATCH($R526&amp;"/"&amp;P$348,$128:$128,0),FALSE),"")</f>
        <v/>
      </c>
      <c r="Q526" s="21"/>
      <c r="R526" s="25" t="s">
        <v>2918</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t="str">
        <f>IFERROR(VLOOKUP($B$523,$130:$216,MATCH($R527&amp;"/"&amp;B$348,$128:$128,0),FALSE),"")</f>
        <v/>
      </c>
      <c r="C527" s="39" t="str">
        <f>IFERROR(VLOOKUP($B$523,$130:$216,MATCH($R527&amp;"/"&amp;C$348,$128:$128,0),FALSE),"")</f>
        <v/>
      </c>
      <c r="D527" s="39" t="str">
        <f>IFERROR(VLOOKUP($B$523,$130:$216,MATCH($R527&amp;"/"&amp;D$348,$128:$128,0),FALSE),"")</f>
        <v/>
      </c>
      <c r="E527" s="39" t="str">
        <f>IFERROR(VLOOKUP($B$523,$130:$216,MATCH($R527&amp;"/"&amp;E$348,$128:$128,0),FALSE),"")</f>
        <v/>
      </c>
      <c r="F527" s="39" t="str">
        <f>IFERROR(VLOOKUP($B$523,$130:$216,MATCH($R527&amp;"/"&amp;F$348,$128:$128,0),FALSE),"")</f>
        <v/>
      </c>
      <c r="G527" s="39" t="str">
        <f>IFERROR(VLOOKUP($B$523,$130:$216,MATCH($R527&amp;"/"&amp;G$348,$128:$128,0),FALSE),"")</f>
        <v/>
      </c>
      <c r="H527" s="39" t="str">
        <f>IFERROR(VLOOKUP($B$523,$130:$216,MATCH($R527&amp;"/"&amp;H$348,$128:$128,0),FALSE),"")</f>
        <v/>
      </c>
      <c r="I527" s="39" t="str">
        <f>IFERROR(VLOOKUP($B$523,$130:$216,MATCH($R527&amp;"/"&amp;I$348,$128:$128,0),FALSE),"")</f>
        <v/>
      </c>
      <c r="J527" s="39" t="str">
        <f>IFERROR(VLOOKUP($B$523,$130:$216,MATCH($R527&amp;"/"&amp;J$348,$128:$128,0),FALSE),"")</f>
        <v/>
      </c>
      <c r="K527" s="39" t="str">
        <f>IFERROR(VLOOKUP($B$523,$130:$216,MATCH($R527&amp;"/"&amp;K$348,$128:$128,0),FALSE),"")</f>
        <v/>
      </c>
      <c r="L527" s="39" t="str">
        <f>IFERROR(VLOOKUP($B$523,$130:$216,MATCH($R527&amp;"/"&amp;L$348,$128:$128,0),FALSE),"")</f>
        <v/>
      </c>
      <c r="M527" s="39" t="str">
        <f>IFERROR(VLOOKUP($B$523,$130:$216,MATCH($R527&amp;"/"&amp;M$348,$128:$128,0),FALSE),"")</f>
        <v/>
      </c>
      <c r="N527" s="39" t="str">
        <f>IFERROR(VLOOKUP($B$523,$130:$216,MATCH($R527&amp;"/"&amp;N$348,$128:$128,0),FALSE),"")</f>
        <v/>
      </c>
      <c r="O527" s="39" t="str">
        <f>IFERROR(VLOOKUP($B$523,$130:$216,MATCH($R527&amp;"/"&amp;O$348,$128:$128,0),FALSE),"")</f>
        <v/>
      </c>
      <c r="P527" s="39" t="str">
        <f>IFERROR(VLOOKUP($B$523,$130:$216,MATCH($R527&amp;"/"&amp;P$348,$128:$128,0),FALSE),"")</f>
        <v/>
      </c>
      <c r="Q527" s="21"/>
      <c r="R527" s="25" t="s">
        <v>2940</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84">SUM(B524:B527)</f>
        <v>0</v>
      </c>
      <c r="C528" s="39">
        <f t="shared" si="84"/>
        <v>0</v>
      </c>
      <c r="D528" s="39">
        <f t="shared" si="84"/>
        <v>0</v>
      </c>
      <c r="E528" s="39">
        <f t="shared" si="84"/>
        <v>0</v>
      </c>
      <c r="F528" s="39">
        <f t="shared" si="84"/>
        <v>0</v>
      </c>
      <c r="G528" s="39">
        <f t="shared" si="84"/>
        <v>0</v>
      </c>
      <c r="H528" s="39">
        <f t="shared" si="84"/>
        <v>0</v>
      </c>
      <c r="I528" s="39">
        <f t="shared" si="84"/>
        <v>0</v>
      </c>
      <c r="J528" s="39">
        <f t="shared" si="84"/>
        <v>0</v>
      </c>
      <c r="K528" s="39">
        <f t="shared" si="84"/>
        <v>0</v>
      </c>
      <c r="L528" s="39">
        <f t="shared" si="84"/>
        <v>0</v>
      </c>
      <c r="M528" s="39">
        <f t="shared" si="84"/>
        <v>0</v>
      </c>
      <c r="N528" s="39" t="e">
        <f t="shared" ref="N528:O528" si="85">IF(N525="",N524*4,IF(N526="",(N525+N524)*2,IF(N527="",((N526+N525+N524)/3)*4,SUM(N524:N527))))</f>
        <v>#VALUE!</v>
      </c>
      <c r="O528" s="39" t="e">
        <f t="shared" si="85"/>
        <v>#VALUE!</v>
      </c>
      <c r="P528" s="39" t="e">
        <f t="shared" ref="P528" si="86">IF(P525="",P524*4,IF(P526="",(P525+P524)*2,IF(P527="",((P526+P525+P524)/3)*4,SUM(P524:P527))))</f>
        <v>#VALUE!</v>
      </c>
      <c r="Q528" s="21"/>
      <c r="R528" s="25" t="s">
        <v>2919</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t="e">
        <f t="shared" ref="B529:O529" si="87">+B528/(B$465+B$472)</f>
        <v>#DIV/0!</v>
      </c>
      <c r="C529" s="46" t="e">
        <f t="shared" si="87"/>
        <v>#DIV/0!</v>
      </c>
      <c r="D529" s="46" t="e">
        <f t="shared" si="87"/>
        <v>#DIV/0!</v>
      </c>
      <c r="E529" s="46" t="e">
        <f t="shared" si="87"/>
        <v>#DIV/0!</v>
      </c>
      <c r="F529" s="46" t="e">
        <f t="shared" si="87"/>
        <v>#DIV/0!</v>
      </c>
      <c r="G529" s="46" t="e">
        <f t="shared" si="87"/>
        <v>#DIV/0!</v>
      </c>
      <c r="H529" s="46" t="e">
        <f t="shared" si="87"/>
        <v>#DIV/0!</v>
      </c>
      <c r="I529" s="46" t="e">
        <f t="shared" si="87"/>
        <v>#DIV/0!</v>
      </c>
      <c r="J529" s="46" t="e">
        <f t="shared" si="87"/>
        <v>#DIV/0!</v>
      </c>
      <c r="K529" s="46" t="e">
        <f t="shared" si="87"/>
        <v>#DIV/0!</v>
      </c>
      <c r="L529" s="46" t="e">
        <f t="shared" si="87"/>
        <v>#DIV/0!</v>
      </c>
      <c r="M529" s="46" t="e">
        <f t="shared" si="87"/>
        <v>#DIV/0!</v>
      </c>
      <c r="N529" s="46" t="e">
        <f t="shared" si="87"/>
        <v>#VALUE!</v>
      </c>
      <c r="O529" s="46" t="e">
        <f t="shared" si="87"/>
        <v>#VALUE!</v>
      </c>
      <c r="P529" s="46" t="e">
        <f t="shared" ref="P529" si="88">+P528/(P$465+P$472)</f>
        <v>#VALUE!</v>
      </c>
      <c r="Q529" s="21"/>
      <c r="R529" s="27" t="s">
        <v>2920</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P530" si="89">C528/B528-1</f>
        <v>#DIV/0!</v>
      </c>
      <c r="D530" s="46" t="e">
        <f t="shared" si="89"/>
        <v>#DIV/0!</v>
      </c>
      <c r="E530" s="46" t="e">
        <f t="shared" si="89"/>
        <v>#DIV/0!</v>
      </c>
      <c r="F530" s="46" t="e">
        <f t="shared" si="89"/>
        <v>#DIV/0!</v>
      </c>
      <c r="G530" s="46" t="e">
        <f t="shared" si="89"/>
        <v>#DIV/0!</v>
      </c>
      <c r="H530" s="46" t="e">
        <f t="shared" si="89"/>
        <v>#DIV/0!</v>
      </c>
      <c r="I530" s="46" t="e">
        <f t="shared" si="89"/>
        <v>#DIV/0!</v>
      </c>
      <c r="J530" s="46" t="e">
        <f t="shared" si="89"/>
        <v>#DIV/0!</v>
      </c>
      <c r="K530" s="46" t="e">
        <f t="shared" si="89"/>
        <v>#DIV/0!</v>
      </c>
      <c r="L530" s="46" t="e">
        <f t="shared" si="89"/>
        <v>#DIV/0!</v>
      </c>
      <c r="M530" s="46" t="e">
        <f t="shared" si="89"/>
        <v>#DIV/0!</v>
      </c>
      <c r="N530" s="46" t="e">
        <f t="shared" si="89"/>
        <v>#VALUE!</v>
      </c>
      <c r="O530" s="46" t="e">
        <f t="shared" si="89"/>
        <v>#VALUE!</v>
      </c>
      <c r="P530" s="46" t="e">
        <f t="shared" si="89"/>
        <v>#VALUE!</v>
      </c>
      <c r="Q530" s="37"/>
      <c r="R530" s="27" t="s">
        <v>2941</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48" t="s">
        <v>2954</v>
      </c>
      <c r="C531" s="146"/>
      <c r="D531" s="146"/>
      <c r="E531" s="146"/>
      <c r="F531" s="146"/>
      <c r="G531" s="146"/>
      <c r="H531" s="146"/>
      <c r="I531" s="146"/>
      <c r="J531" s="146"/>
      <c r="K531" s="146"/>
      <c r="L531" s="146"/>
      <c r="M531" s="146"/>
      <c r="N531" s="150"/>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t="str">
        <f>IFERROR(VLOOKUP($B$531,$130:$216,MATCH($R532&amp;"/"&amp;B$348,$128:$128,0),FALSE),"")</f>
        <v/>
      </c>
      <c r="C532" s="40" t="str">
        <f>IFERROR(VLOOKUP($B$531,$130:$216,MATCH($R532&amp;"/"&amp;C$348,$128:$128,0),FALSE),"")</f>
        <v/>
      </c>
      <c r="D532" s="40" t="str">
        <f>IFERROR(VLOOKUP($B$531,$130:$216,MATCH($R532&amp;"/"&amp;D$348,$128:$128,0),FALSE),"")</f>
        <v/>
      </c>
      <c r="E532" s="40" t="str">
        <f>IFERROR(VLOOKUP($B$531,$130:$216,MATCH($R532&amp;"/"&amp;E$348,$128:$128,0),FALSE),"")</f>
        <v/>
      </c>
      <c r="F532" s="40" t="str">
        <f>IFERROR(VLOOKUP($B$531,$130:$216,MATCH($R532&amp;"/"&amp;F$348,$128:$128,0),FALSE),"")</f>
        <v/>
      </c>
      <c r="G532" s="40" t="str">
        <f>IFERROR(VLOOKUP($B$531,$130:$216,MATCH($R532&amp;"/"&amp;G$348,$128:$128,0),FALSE),"")</f>
        <v/>
      </c>
      <c r="H532" s="40" t="str">
        <f>IFERROR(VLOOKUP($B$531,$130:$216,MATCH($R532&amp;"/"&amp;H$348,$128:$128,0),FALSE),"")</f>
        <v/>
      </c>
      <c r="I532" s="40" t="str">
        <f>IFERROR(VLOOKUP($B$531,$130:$216,MATCH($R532&amp;"/"&amp;I$348,$128:$128,0),FALSE),"")</f>
        <v/>
      </c>
      <c r="J532" s="40" t="str">
        <f>IFERROR(VLOOKUP($B$531,$130:$216,MATCH($R532&amp;"/"&amp;J$348,$128:$128,0),FALSE),"")</f>
        <v/>
      </c>
      <c r="K532" s="40" t="str">
        <f>IFERROR(VLOOKUP($B$531,$130:$216,MATCH($R532&amp;"/"&amp;K$348,$128:$128,0),FALSE),"")</f>
        <v/>
      </c>
      <c r="L532" s="40" t="str">
        <f>IFERROR(VLOOKUP($B$531,$130:$216,MATCH($R532&amp;"/"&amp;L$348,$128:$128,0),FALSE),"")</f>
        <v/>
      </c>
      <c r="M532" s="40" t="str">
        <f>IFERROR(VLOOKUP($B$531,$130:$216,MATCH($R532&amp;"/"&amp;M$348,$128:$128,0),FALSE),"")</f>
        <v/>
      </c>
      <c r="N532" s="40" t="str">
        <f>IFERROR(VLOOKUP($B$531,$130:$216,MATCH($R532&amp;"/"&amp;N$348,$128:$128,0),FALSE),"")</f>
        <v/>
      </c>
      <c r="O532" s="40" t="str">
        <f>IFERROR(VLOOKUP($B$531,$130:$216,MATCH($R532&amp;"/"&amp;O$348,$128:$128,0),FALSE),"")</f>
        <v/>
      </c>
      <c r="P532" s="40" t="str">
        <f>IFERROR(VLOOKUP($B$531,$130:$216,MATCH($R532&amp;"/"&amp;P$348,$128:$128,0),FALSE),"")</f>
        <v/>
      </c>
      <c r="Q532" s="21"/>
      <c r="R532" s="25" t="s">
        <v>2916</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t="str">
        <f>IFERROR(VLOOKUP($B$531,$130:$216,MATCH($R533&amp;"/"&amp;B$348,$128:$128,0),FALSE),"")</f>
        <v/>
      </c>
      <c r="C533" s="23" t="str">
        <f>IFERROR(VLOOKUP($B$531,$130:$216,MATCH($R533&amp;"/"&amp;C$348,$128:$128,0),FALSE),"")</f>
        <v/>
      </c>
      <c r="D533" s="23" t="str">
        <f>IFERROR(VLOOKUP($B$531,$130:$216,MATCH($R533&amp;"/"&amp;D$348,$128:$128,0),FALSE),"")</f>
        <v/>
      </c>
      <c r="E533" s="23" t="str">
        <f>IFERROR(VLOOKUP($B$531,$130:$216,MATCH($R533&amp;"/"&amp;E$348,$128:$128,0),FALSE),"")</f>
        <v/>
      </c>
      <c r="F533" s="23" t="str">
        <f>IFERROR(VLOOKUP($B$531,$130:$216,MATCH($R533&amp;"/"&amp;F$348,$128:$128,0),FALSE),"")</f>
        <v/>
      </c>
      <c r="G533" s="23" t="str">
        <f>IFERROR(VLOOKUP($B$531,$130:$216,MATCH($R533&amp;"/"&amp;G$348,$128:$128,0),FALSE),"")</f>
        <v/>
      </c>
      <c r="H533" s="23" t="str">
        <f>IFERROR(VLOOKUP($B$531,$130:$216,MATCH($R533&amp;"/"&amp;H$348,$128:$128,0),FALSE),"")</f>
        <v/>
      </c>
      <c r="I533" s="23" t="str">
        <f>IFERROR(VLOOKUP($B$531,$130:$216,MATCH($R533&amp;"/"&amp;I$348,$128:$128,0),FALSE),"")</f>
        <v/>
      </c>
      <c r="J533" s="23" t="str">
        <f>IFERROR(VLOOKUP($B$531,$130:$216,MATCH($R533&amp;"/"&amp;J$348,$128:$128,0),FALSE),"")</f>
        <v/>
      </c>
      <c r="K533" s="23" t="str">
        <f>IFERROR(VLOOKUP($B$531,$130:$216,MATCH($R533&amp;"/"&amp;K$348,$128:$128,0),FALSE),"")</f>
        <v/>
      </c>
      <c r="L533" s="23" t="str">
        <f>IFERROR(VLOOKUP($B$531,$130:$216,MATCH($R533&amp;"/"&amp;L$348,$128:$128,0),FALSE),"")</f>
        <v/>
      </c>
      <c r="M533" s="23" t="str">
        <f>IFERROR(VLOOKUP($B$531,$130:$216,MATCH($R533&amp;"/"&amp;M$348,$128:$128,0),FALSE),"")</f>
        <v/>
      </c>
      <c r="N533" s="23" t="str">
        <f>IFERROR(VLOOKUP($B$531,$130:$216,MATCH($R533&amp;"/"&amp;N$348,$128:$128,0),FALSE),"")</f>
        <v/>
      </c>
      <c r="O533" s="23" t="str">
        <f>IFERROR(VLOOKUP($B$531,$130:$216,MATCH($R533&amp;"/"&amp;O$348,$128:$128,0),FALSE),"")</f>
        <v/>
      </c>
      <c r="P533" s="23" t="str">
        <f>IFERROR(VLOOKUP($B$531,$130:$216,MATCH($R533&amp;"/"&amp;P$348,$128:$128,0),FALSE),"")</f>
        <v/>
      </c>
      <c r="Q533" s="21"/>
      <c r="R533" s="25" t="s">
        <v>2917</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t="str">
        <f>IFERROR(VLOOKUP($B$531,$130:$216,MATCH($R534&amp;"/"&amp;B$348,$128:$128,0),FALSE),"")</f>
        <v/>
      </c>
      <c r="C534" s="23" t="str">
        <f>IFERROR(VLOOKUP($B$531,$130:$216,MATCH($R534&amp;"/"&amp;C$348,$128:$128,0),FALSE),"")</f>
        <v/>
      </c>
      <c r="D534" s="23" t="str">
        <f>IFERROR(VLOOKUP($B$531,$130:$216,MATCH($R534&amp;"/"&amp;D$348,$128:$128,0),FALSE),"")</f>
        <v/>
      </c>
      <c r="E534" s="23" t="str">
        <f>IFERROR(VLOOKUP($B$531,$130:$216,MATCH($R534&amp;"/"&amp;E$348,$128:$128,0),FALSE),"")</f>
        <v/>
      </c>
      <c r="F534" s="23" t="str">
        <f>IFERROR(VLOOKUP($B$531,$130:$216,MATCH($R534&amp;"/"&amp;F$348,$128:$128,0),FALSE),"")</f>
        <v/>
      </c>
      <c r="G534" s="23" t="str">
        <f>IFERROR(VLOOKUP($B$531,$130:$216,MATCH($R534&amp;"/"&amp;G$348,$128:$128,0),FALSE),"")</f>
        <v/>
      </c>
      <c r="H534" s="23" t="str">
        <f>IFERROR(VLOOKUP($B$531,$130:$216,MATCH($R534&amp;"/"&amp;H$348,$128:$128,0),FALSE),"")</f>
        <v/>
      </c>
      <c r="I534" s="23" t="str">
        <f>IFERROR(VLOOKUP($B$531,$130:$216,MATCH($R534&amp;"/"&amp;I$348,$128:$128,0),FALSE),"")</f>
        <v/>
      </c>
      <c r="J534" s="23" t="str">
        <f>IFERROR(VLOOKUP($B$531,$130:$216,MATCH($R534&amp;"/"&amp;J$348,$128:$128,0),FALSE),"")</f>
        <v/>
      </c>
      <c r="K534" s="23" t="str">
        <f>IFERROR(VLOOKUP($B$531,$130:$216,MATCH($R534&amp;"/"&amp;K$348,$128:$128,0),FALSE),"")</f>
        <v/>
      </c>
      <c r="L534" s="23" t="str">
        <f>IFERROR(VLOOKUP($B$531,$130:$216,MATCH($R534&amp;"/"&amp;L$348,$128:$128,0),FALSE),"")</f>
        <v/>
      </c>
      <c r="M534" s="23" t="str">
        <f>IFERROR(VLOOKUP($B$531,$130:$216,MATCH($R534&amp;"/"&amp;M$348,$128:$128,0),FALSE),"")</f>
        <v/>
      </c>
      <c r="N534" s="23" t="str">
        <f>IFERROR(VLOOKUP($B$531,$130:$216,MATCH($R534&amp;"/"&amp;N$348,$128:$128,0),FALSE),"")</f>
        <v/>
      </c>
      <c r="O534" s="23" t="str">
        <f>IFERROR(VLOOKUP($B$531,$130:$216,MATCH($R534&amp;"/"&amp;O$348,$128:$128,0),FALSE),"")</f>
        <v/>
      </c>
      <c r="P534" s="23" t="str">
        <f>IFERROR(VLOOKUP($B$531,$130:$216,MATCH($R534&amp;"/"&amp;P$348,$128:$128,0),FALSE),"")</f>
        <v/>
      </c>
      <c r="Q534" s="21"/>
      <c r="R534" s="25" t="s">
        <v>2918</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t="str">
        <f>IFERROR(VLOOKUP($B$531,$130:$216,MATCH($R535&amp;"/"&amp;B$348,$128:$128,0),FALSE),"")</f>
        <v/>
      </c>
      <c r="C535" s="39" t="str">
        <f>IFERROR(VLOOKUP($B$531,$130:$216,MATCH($R535&amp;"/"&amp;C$348,$128:$128,0),FALSE),"")</f>
        <v/>
      </c>
      <c r="D535" s="39" t="str">
        <f>IFERROR(VLOOKUP($B$531,$130:$216,MATCH($R535&amp;"/"&amp;D$348,$128:$128,0),FALSE),"")</f>
        <v/>
      </c>
      <c r="E535" s="39" t="str">
        <f>IFERROR(VLOOKUP($B$531,$130:$216,MATCH($R535&amp;"/"&amp;E$348,$128:$128,0),FALSE),"")</f>
        <v/>
      </c>
      <c r="F535" s="39" t="str">
        <f>IFERROR(VLOOKUP($B$531,$130:$216,MATCH($R535&amp;"/"&amp;F$348,$128:$128,0),FALSE),"")</f>
        <v/>
      </c>
      <c r="G535" s="39" t="str">
        <f>IFERROR(VLOOKUP($B$531,$130:$216,MATCH($R535&amp;"/"&amp;G$348,$128:$128,0),FALSE),"")</f>
        <v/>
      </c>
      <c r="H535" s="39" t="str">
        <f>IFERROR(VLOOKUP($B$531,$130:$216,MATCH($R535&amp;"/"&amp;H$348,$128:$128,0),FALSE),"")</f>
        <v/>
      </c>
      <c r="I535" s="39" t="str">
        <f>IFERROR(VLOOKUP($B$531,$130:$216,MATCH($R535&amp;"/"&amp;I$348,$128:$128,0),FALSE),"")</f>
        <v/>
      </c>
      <c r="J535" s="39" t="str">
        <f>IFERROR(VLOOKUP($B$531,$130:$216,MATCH($R535&amp;"/"&amp;J$348,$128:$128,0),FALSE),"")</f>
        <v/>
      </c>
      <c r="K535" s="39" t="str">
        <f>IFERROR(VLOOKUP($B$531,$130:$216,MATCH($R535&amp;"/"&amp;K$348,$128:$128,0),FALSE),"")</f>
        <v/>
      </c>
      <c r="L535" s="39" t="str">
        <f>IFERROR(VLOOKUP($B$531,$130:$216,MATCH($R535&amp;"/"&amp;L$348,$128:$128,0),FALSE),"")</f>
        <v/>
      </c>
      <c r="M535" s="39" t="str">
        <f>IFERROR(VLOOKUP($B$531,$130:$216,MATCH($R535&amp;"/"&amp;M$348,$128:$128,0),FALSE),"")</f>
        <v/>
      </c>
      <c r="N535" s="39" t="str">
        <f>IFERROR(VLOOKUP($B$531,$130:$216,MATCH($R535&amp;"/"&amp;N$348,$128:$128,0),FALSE),"")</f>
        <v/>
      </c>
      <c r="O535" s="39" t="str">
        <f>IFERROR(VLOOKUP($B$531,$130:$216,MATCH($R535&amp;"/"&amp;O$348,$128:$128,0),FALSE),"")</f>
        <v/>
      </c>
      <c r="P535" s="39" t="str">
        <f>IFERROR(VLOOKUP($B$531,$130:$216,MATCH($R535&amp;"/"&amp;P$348,$128:$128,0),FALSE),"")</f>
        <v/>
      </c>
      <c r="Q535" s="21"/>
      <c r="R535" s="25" t="s">
        <v>2940</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90">SUM(B532:B535)</f>
        <v>0</v>
      </c>
      <c r="C536" s="48">
        <f t="shared" si="90"/>
        <v>0</v>
      </c>
      <c r="D536" s="48">
        <f t="shared" si="90"/>
        <v>0</v>
      </c>
      <c r="E536" s="48">
        <f t="shared" si="90"/>
        <v>0</v>
      </c>
      <c r="F536" s="48">
        <f t="shared" si="90"/>
        <v>0</v>
      </c>
      <c r="G536" s="48">
        <f t="shared" si="90"/>
        <v>0</v>
      </c>
      <c r="H536" s="48">
        <f t="shared" si="90"/>
        <v>0</v>
      </c>
      <c r="I536" s="48">
        <f t="shared" si="90"/>
        <v>0</v>
      </c>
      <c r="J536" s="48">
        <f t="shared" si="90"/>
        <v>0</v>
      </c>
      <c r="K536" s="48">
        <f t="shared" si="90"/>
        <v>0</v>
      </c>
      <c r="L536" s="48">
        <f t="shared" si="90"/>
        <v>0</v>
      </c>
      <c r="M536" s="48">
        <f t="shared" si="90"/>
        <v>0</v>
      </c>
      <c r="N536" s="48" t="e">
        <f t="shared" ref="N536:O536" si="91">IF(N533="",N532*4,IF(N534="",(N533+N532)*2,IF(N535="",((N534+N533+N532)/3)*4,SUM(N532:N535))))</f>
        <v>#VALUE!</v>
      </c>
      <c r="O536" s="48" t="e">
        <f t="shared" si="91"/>
        <v>#VALUE!</v>
      </c>
      <c r="P536" s="48" t="e">
        <f t="shared" ref="P536" si="92">IF(P533="",P532*4,IF(P534="",(P533+P532)*2,IF(P535="",((P534+P533+P532)/3)*4,SUM(P532:P535))))</f>
        <v>#VALUE!</v>
      </c>
      <c r="Q536" s="21"/>
      <c r="R536" s="25" t="s">
        <v>2919</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t="e">
        <f t="shared" ref="B537:O537" si="93">+B536/(B$465+B$472)</f>
        <v>#DIV/0!</v>
      </c>
      <c r="C537" s="46" t="e">
        <f t="shared" si="93"/>
        <v>#DIV/0!</v>
      </c>
      <c r="D537" s="46" t="e">
        <f t="shared" si="93"/>
        <v>#DIV/0!</v>
      </c>
      <c r="E537" s="46" t="e">
        <f t="shared" si="93"/>
        <v>#DIV/0!</v>
      </c>
      <c r="F537" s="46" t="e">
        <f t="shared" si="93"/>
        <v>#DIV/0!</v>
      </c>
      <c r="G537" s="46" t="e">
        <f t="shared" si="93"/>
        <v>#DIV/0!</v>
      </c>
      <c r="H537" s="46" t="e">
        <f t="shared" si="93"/>
        <v>#DIV/0!</v>
      </c>
      <c r="I537" s="46" t="e">
        <f t="shared" si="93"/>
        <v>#DIV/0!</v>
      </c>
      <c r="J537" s="46" t="e">
        <f t="shared" si="93"/>
        <v>#DIV/0!</v>
      </c>
      <c r="K537" s="46" t="e">
        <f t="shared" si="93"/>
        <v>#DIV/0!</v>
      </c>
      <c r="L537" s="46" t="e">
        <f t="shared" si="93"/>
        <v>#DIV/0!</v>
      </c>
      <c r="M537" s="46" t="e">
        <f t="shared" si="93"/>
        <v>#DIV/0!</v>
      </c>
      <c r="N537" s="46" t="e">
        <f t="shared" si="93"/>
        <v>#VALUE!</v>
      </c>
      <c r="O537" s="46" t="e">
        <f t="shared" si="93"/>
        <v>#VALUE!</v>
      </c>
      <c r="P537" s="46" t="e">
        <f t="shared" ref="P537" si="94">+P536/(P$465+P$472)</f>
        <v>#VALUE!</v>
      </c>
      <c r="Q537" s="21"/>
      <c r="R537" s="27" t="s">
        <v>2920</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t="e">
        <f t="shared" ref="C538:P538" si="95">C536/B536-1</f>
        <v>#DIV/0!</v>
      </c>
      <c r="D538" s="46" t="e">
        <f t="shared" si="95"/>
        <v>#DIV/0!</v>
      </c>
      <c r="E538" s="46" t="e">
        <f t="shared" si="95"/>
        <v>#DIV/0!</v>
      </c>
      <c r="F538" s="46" t="e">
        <f t="shared" si="95"/>
        <v>#DIV/0!</v>
      </c>
      <c r="G538" s="46" t="e">
        <f t="shared" si="95"/>
        <v>#DIV/0!</v>
      </c>
      <c r="H538" s="46" t="e">
        <f t="shared" si="95"/>
        <v>#DIV/0!</v>
      </c>
      <c r="I538" s="46" t="e">
        <f t="shared" si="95"/>
        <v>#DIV/0!</v>
      </c>
      <c r="J538" s="46" t="e">
        <f t="shared" si="95"/>
        <v>#DIV/0!</v>
      </c>
      <c r="K538" s="46" t="e">
        <f t="shared" si="95"/>
        <v>#DIV/0!</v>
      </c>
      <c r="L538" s="46" t="e">
        <f t="shared" si="95"/>
        <v>#DIV/0!</v>
      </c>
      <c r="M538" s="46" t="e">
        <f t="shared" si="95"/>
        <v>#DIV/0!</v>
      </c>
      <c r="N538" s="46" t="e">
        <f t="shared" si="95"/>
        <v>#VALUE!</v>
      </c>
      <c r="O538" s="46" t="e">
        <f t="shared" si="95"/>
        <v>#VALUE!</v>
      </c>
      <c r="P538" s="46" t="e">
        <f t="shared" si="95"/>
        <v>#VALUE!</v>
      </c>
      <c r="Q538" s="37"/>
      <c r="R538" s="27" t="s">
        <v>2941</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49" t="s">
        <v>2910</v>
      </c>
      <c r="C539" s="146"/>
      <c r="D539" s="146"/>
      <c r="E539" s="146"/>
      <c r="F539" s="146"/>
      <c r="G539" s="146"/>
      <c r="H539" s="146"/>
      <c r="I539" s="146"/>
      <c r="J539" s="146"/>
      <c r="K539" s="146"/>
      <c r="L539" s="146"/>
      <c r="M539" s="146"/>
      <c r="N539" s="150"/>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t="str">
        <f>IFERROR(VLOOKUP($B$539,$130:$216,MATCH($R540&amp;"/"&amp;B$348,$128:$128,0),FALSE),"")</f>
        <v/>
      </c>
      <c r="C540" s="40" t="str">
        <f>IFERROR(VLOOKUP($B$539,$130:$216,MATCH($R540&amp;"/"&amp;C$348,$128:$128,0),FALSE),"")</f>
        <v/>
      </c>
      <c r="D540" s="40" t="str">
        <f>IFERROR(VLOOKUP($B$539,$130:$216,MATCH($R540&amp;"/"&amp;D$348,$128:$128,0),FALSE),"")</f>
        <v/>
      </c>
      <c r="E540" s="40" t="str">
        <f>IFERROR(VLOOKUP($B$539,$130:$216,MATCH($R540&amp;"/"&amp;E$348,$128:$128,0),FALSE),"")</f>
        <v/>
      </c>
      <c r="F540" s="40" t="str">
        <f>IFERROR(VLOOKUP($B$539,$130:$216,MATCH($R540&amp;"/"&amp;F$348,$128:$128,0),FALSE),"")</f>
        <v/>
      </c>
      <c r="G540" s="40" t="str">
        <f>IFERROR(VLOOKUP($B$539,$130:$216,MATCH($R540&amp;"/"&amp;G$348,$128:$128,0),FALSE),"")</f>
        <v/>
      </c>
      <c r="H540" s="40" t="str">
        <f>IFERROR(VLOOKUP($B$539,$130:$216,MATCH($R540&amp;"/"&amp;H$348,$128:$128,0),FALSE),"")</f>
        <v/>
      </c>
      <c r="I540" s="40" t="str">
        <f>IFERROR(VLOOKUP($B$539,$130:$216,MATCH($R540&amp;"/"&amp;I$348,$128:$128,0),FALSE),"")</f>
        <v/>
      </c>
      <c r="J540" s="40" t="str">
        <f>IFERROR(VLOOKUP($B$539,$130:$216,MATCH($R540&amp;"/"&amp;J$348,$128:$128,0),FALSE),"")</f>
        <v/>
      </c>
      <c r="K540" s="40" t="str">
        <f>IFERROR(VLOOKUP($B$539,$130:$216,MATCH($R540&amp;"/"&amp;K$348,$128:$128,0),FALSE),"")</f>
        <v/>
      </c>
      <c r="L540" s="40" t="str">
        <f>IFERROR(VLOOKUP($B$539,$130:$216,MATCH($R540&amp;"/"&amp;L$348,$128:$128,0),FALSE),"")</f>
        <v/>
      </c>
      <c r="M540" s="40" t="str">
        <f>IFERROR(VLOOKUP($B$539,$130:$216,MATCH($R540&amp;"/"&amp;M$348,$128:$128,0),FALSE),"")</f>
        <v/>
      </c>
      <c r="N540" s="40" t="str">
        <f>IFERROR(VLOOKUP($B$539,$130:$216,MATCH($R540&amp;"/"&amp;N$348,$128:$128,0),FALSE),"")</f>
        <v/>
      </c>
      <c r="O540" s="40" t="str">
        <f>IFERROR(VLOOKUP($B$539,$130:$216,MATCH($R540&amp;"/"&amp;O$348,$128:$128,0),FALSE),"")</f>
        <v/>
      </c>
      <c r="P540" s="40" t="str">
        <f>IFERROR(VLOOKUP($B$539,$130:$216,MATCH($R540&amp;"/"&amp;P$348,$128:$128,0),FALSE),"")</f>
        <v/>
      </c>
      <c r="Q540" s="21"/>
      <c r="R540" s="25" t="s">
        <v>2916</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t="str">
        <f>IFERROR(VLOOKUP($B$539,$130:$216,MATCH($R541&amp;"/"&amp;B$348,$128:$128,0),FALSE),"")</f>
        <v/>
      </c>
      <c r="C541" s="23" t="str">
        <f>IFERROR(VLOOKUP($B$539,$130:$216,MATCH($R541&amp;"/"&amp;C$348,$128:$128,0),FALSE),"")</f>
        <v/>
      </c>
      <c r="D541" s="23" t="str">
        <f>IFERROR(VLOOKUP($B$539,$130:$216,MATCH($R541&amp;"/"&amp;D$348,$128:$128,0),FALSE),"")</f>
        <v/>
      </c>
      <c r="E541" s="23" t="str">
        <f>IFERROR(VLOOKUP($B$539,$130:$216,MATCH($R541&amp;"/"&amp;E$348,$128:$128,0),FALSE),"")</f>
        <v/>
      </c>
      <c r="F541" s="23" t="str">
        <f>IFERROR(VLOOKUP($B$539,$130:$216,MATCH($R541&amp;"/"&amp;F$348,$128:$128,0),FALSE),"")</f>
        <v/>
      </c>
      <c r="G541" s="23" t="str">
        <f>IFERROR(VLOOKUP($B$539,$130:$216,MATCH($R541&amp;"/"&amp;G$348,$128:$128,0),FALSE),"")</f>
        <v/>
      </c>
      <c r="H541" s="23" t="str">
        <f>IFERROR(VLOOKUP($B$539,$130:$216,MATCH($R541&amp;"/"&amp;H$348,$128:$128,0),FALSE),"")</f>
        <v/>
      </c>
      <c r="I541" s="23" t="str">
        <f>IFERROR(VLOOKUP($B$539,$130:$216,MATCH($R541&amp;"/"&amp;I$348,$128:$128,0),FALSE),"")</f>
        <v/>
      </c>
      <c r="J541" s="23" t="str">
        <f>IFERROR(VLOOKUP($B$539,$130:$216,MATCH($R541&amp;"/"&amp;J$348,$128:$128,0),FALSE),"")</f>
        <v/>
      </c>
      <c r="K541" s="23" t="str">
        <f>IFERROR(VLOOKUP($B$539,$130:$216,MATCH($R541&amp;"/"&amp;K$348,$128:$128,0),FALSE),"")</f>
        <v/>
      </c>
      <c r="L541" s="23" t="str">
        <f>IFERROR(VLOOKUP($B$539,$130:$216,MATCH($R541&amp;"/"&amp;L$348,$128:$128,0),FALSE),"")</f>
        <v/>
      </c>
      <c r="M541" s="23" t="str">
        <f>IFERROR(VLOOKUP($B$539,$130:$216,MATCH($R541&amp;"/"&amp;M$348,$128:$128,0),FALSE),"")</f>
        <v/>
      </c>
      <c r="N541" s="23" t="str">
        <f>IFERROR(VLOOKUP($B$539,$130:$216,MATCH($R541&amp;"/"&amp;N$348,$128:$128,0),FALSE),"")</f>
        <v/>
      </c>
      <c r="O541" s="23" t="str">
        <f>IFERROR(VLOOKUP($B$539,$130:$216,MATCH($R541&amp;"/"&amp;O$348,$128:$128,0),FALSE),"")</f>
        <v/>
      </c>
      <c r="P541" s="23" t="str">
        <f>IFERROR(VLOOKUP($B$539,$130:$216,MATCH($R541&amp;"/"&amp;P$348,$128:$128,0),FALSE),"")</f>
        <v/>
      </c>
      <c r="Q541" s="21"/>
      <c r="R541" s="25" t="s">
        <v>2917</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t="str">
        <f>IFERROR(VLOOKUP($B$539,$130:$216,MATCH($R542&amp;"/"&amp;B$348,$128:$128,0),FALSE),"")</f>
        <v/>
      </c>
      <c r="C542" s="23" t="str">
        <f>IFERROR(VLOOKUP($B$539,$130:$216,MATCH($R542&amp;"/"&amp;C$348,$128:$128,0),FALSE),"")</f>
        <v/>
      </c>
      <c r="D542" s="23" t="str">
        <f>IFERROR(VLOOKUP($B$539,$130:$216,MATCH($R542&amp;"/"&amp;D$348,$128:$128,0),FALSE),"")</f>
        <v/>
      </c>
      <c r="E542" s="23" t="str">
        <f>IFERROR(VLOOKUP($B$539,$130:$216,MATCH($R542&amp;"/"&amp;E$348,$128:$128,0),FALSE),"")</f>
        <v/>
      </c>
      <c r="F542" s="23" t="str">
        <f>IFERROR(VLOOKUP($B$539,$130:$216,MATCH($R542&amp;"/"&amp;F$348,$128:$128,0),FALSE),"")</f>
        <v/>
      </c>
      <c r="G542" s="23" t="str">
        <f>IFERROR(VLOOKUP($B$539,$130:$216,MATCH($R542&amp;"/"&amp;G$348,$128:$128,0),FALSE),"")</f>
        <v/>
      </c>
      <c r="H542" s="23" t="str">
        <f>IFERROR(VLOOKUP($B$539,$130:$216,MATCH($R542&amp;"/"&amp;H$348,$128:$128,0),FALSE),"")</f>
        <v/>
      </c>
      <c r="I542" s="23" t="str">
        <f>IFERROR(VLOOKUP($B$539,$130:$216,MATCH($R542&amp;"/"&amp;I$348,$128:$128,0),FALSE),"")</f>
        <v/>
      </c>
      <c r="J542" s="23" t="str">
        <f>IFERROR(VLOOKUP($B$539,$130:$216,MATCH($R542&amp;"/"&amp;J$348,$128:$128,0),FALSE),"")</f>
        <v/>
      </c>
      <c r="K542" s="23" t="str">
        <f>IFERROR(VLOOKUP($B$539,$130:$216,MATCH($R542&amp;"/"&amp;K$348,$128:$128,0),FALSE),"")</f>
        <v/>
      </c>
      <c r="L542" s="23" t="str">
        <f>IFERROR(VLOOKUP($B$539,$130:$216,MATCH($R542&amp;"/"&amp;L$348,$128:$128,0),FALSE),"")</f>
        <v/>
      </c>
      <c r="M542" s="23" t="str">
        <f>IFERROR(VLOOKUP($B$539,$130:$216,MATCH($R542&amp;"/"&amp;M$348,$128:$128,0),FALSE),"")</f>
        <v/>
      </c>
      <c r="N542" s="23" t="str">
        <f>IFERROR(VLOOKUP($B$539,$130:$216,MATCH($R542&amp;"/"&amp;N$348,$128:$128,0),FALSE),"")</f>
        <v/>
      </c>
      <c r="O542" s="23" t="str">
        <f>IFERROR(VLOOKUP($B$539,$130:$216,MATCH($R542&amp;"/"&amp;O$348,$128:$128,0),FALSE),"")</f>
        <v/>
      </c>
      <c r="P542" s="23" t="str">
        <f>IFERROR(VLOOKUP($B$539,$130:$216,MATCH($R542&amp;"/"&amp;P$348,$128:$128,0),FALSE),"")</f>
        <v/>
      </c>
      <c r="Q542" s="21"/>
      <c r="R542" s="25" t="s">
        <v>2918</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t="str">
        <f>IFERROR(VLOOKUP($B$539,$130:$216,MATCH($R543&amp;"/"&amp;B$348,$128:$128,0),FALSE),"")</f>
        <v/>
      </c>
      <c r="C543" s="39" t="str">
        <f>IFERROR(VLOOKUP($B$539,$130:$216,MATCH($R543&amp;"/"&amp;C$348,$128:$128,0),FALSE),"")</f>
        <v/>
      </c>
      <c r="D543" s="39" t="str">
        <f>IFERROR(VLOOKUP($B$539,$130:$216,MATCH($R543&amp;"/"&amp;D$348,$128:$128,0),FALSE),"")</f>
        <v/>
      </c>
      <c r="E543" s="39" t="str">
        <f>IFERROR(VLOOKUP($B$539,$130:$216,MATCH($R543&amp;"/"&amp;E$348,$128:$128,0),FALSE),"")</f>
        <v/>
      </c>
      <c r="F543" s="39" t="str">
        <f>IFERROR(VLOOKUP($B$539,$130:$216,MATCH($R543&amp;"/"&amp;F$348,$128:$128,0),FALSE),"")</f>
        <v/>
      </c>
      <c r="G543" s="39" t="str">
        <f>IFERROR(VLOOKUP($B$539,$130:$216,MATCH($R543&amp;"/"&amp;G$348,$128:$128,0),FALSE),"")</f>
        <v/>
      </c>
      <c r="H543" s="39" t="str">
        <f>IFERROR(VLOOKUP($B$539,$130:$216,MATCH($R543&amp;"/"&amp;H$348,$128:$128,0),FALSE),"")</f>
        <v/>
      </c>
      <c r="I543" s="39" t="str">
        <f>IFERROR(VLOOKUP($B$539,$130:$216,MATCH($R543&amp;"/"&amp;I$348,$128:$128,0),FALSE),"")</f>
        <v/>
      </c>
      <c r="J543" s="39" t="str">
        <f>IFERROR(VLOOKUP($B$539,$130:$216,MATCH($R543&amp;"/"&amp;J$348,$128:$128,0),FALSE),"")</f>
        <v/>
      </c>
      <c r="K543" s="39" t="str">
        <f>IFERROR(VLOOKUP($B$539,$130:$216,MATCH($R543&amp;"/"&amp;K$348,$128:$128,0),FALSE),"")</f>
        <v/>
      </c>
      <c r="L543" s="39" t="str">
        <f>IFERROR(VLOOKUP($B$539,$130:$216,MATCH($R543&amp;"/"&amp;L$348,$128:$128,0),FALSE),"")</f>
        <v/>
      </c>
      <c r="M543" s="39" t="str">
        <f>IFERROR(VLOOKUP($B$539,$130:$216,MATCH($R543&amp;"/"&amp;M$348,$128:$128,0),FALSE),"")</f>
        <v/>
      </c>
      <c r="N543" s="39" t="str">
        <f>IFERROR(VLOOKUP($B$539,$130:$216,MATCH($R543&amp;"/"&amp;N$348,$128:$128,0),FALSE),"")</f>
        <v/>
      </c>
      <c r="O543" s="39" t="str">
        <f>IFERROR(VLOOKUP($B$539,$130:$216,MATCH($R543&amp;"/"&amp;O$348,$128:$128,0),FALSE),"")</f>
        <v/>
      </c>
      <c r="P543" s="39" t="str">
        <f>IFERROR(VLOOKUP($B$539,$130:$216,MATCH($R543&amp;"/"&amp;P$348,$128:$128,0),FALSE),"")</f>
        <v/>
      </c>
      <c r="Q543" s="21"/>
      <c r="R543" s="25" t="s">
        <v>2940</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96">SUM(B540:B543)</f>
        <v>0</v>
      </c>
      <c r="C544" s="39">
        <f t="shared" si="96"/>
        <v>0</v>
      </c>
      <c r="D544" s="39">
        <f t="shared" si="96"/>
        <v>0</v>
      </c>
      <c r="E544" s="39">
        <f t="shared" si="96"/>
        <v>0</v>
      </c>
      <c r="F544" s="39">
        <f t="shared" si="96"/>
        <v>0</v>
      </c>
      <c r="G544" s="39">
        <f t="shared" si="96"/>
        <v>0</v>
      </c>
      <c r="H544" s="39">
        <f t="shared" si="96"/>
        <v>0</v>
      </c>
      <c r="I544" s="39">
        <f t="shared" si="96"/>
        <v>0</v>
      </c>
      <c r="J544" s="39">
        <f t="shared" si="96"/>
        <v>0</v>
      </c>
      <c r="K544" s="39">
        <f t="shared" si="96"/>
        <v>0</v>
      </c>
      <c r="L544" s="39">
        <f t="shared" si="96"/>
        <v>0</v>
      </c>
      <c r="M544" s="39">
        <f t="shared" si="96"/>
        <v>0</v>
      </c>
      <c r="N544" s="39" t="e">
        <f t="shared" ref="N544:O544" si="97">IF(N541="",N540*4,IF(N542="",(N541+N540)*2,IF(N543="",((N542+N541+N540)/3)*4,SUM(N540:N543))))</f>
        <v>#VALUE!</v>
      </c>
      <c r="O544" s="39" t="e">
        <f t="shared" si="97"/>
        <v>#VALUE!</v>
      </c>
      <c r="P544" s="39" t="e">
        <f t="shared" ref="P544" si="98">IF(P541="",P540*4,IF(P542="",(P541+P540)*2,IF(P543="",((P542+P541+P540)/3)*4,SUM(P540:P543))))</f>
        <v>#VALUE!</v>
      </c>
      <c r="Q544" s="21"/>
      <c r="R544" s="25" t="s">
        <v>2919</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t="e">
        <f t="shared" ref="B545:O545" si="99">+B544/(B$465+B$472)</f>
        <v>#DIV/0!</v>
      </c>
      <c r="C545" s="44" t="e">
        <f t="shared" si="99"/>
        <v>#DIV/0!</v>
      </c>
      <c r="D545" s="44" t="e">
        <f t="shared" si="99"/>
        <v>#DIV/0!</v>
      </c>
      <c r="E545" s="44" t="e">
        <f t="shared" si="99"/>
        <v>#DIV/0!</v>
      </c>
      <c r="F545" s="44" t="e">
        <f t="shared" si="99"/>
        <v>#DIV/0!</v>
      </c>
      <c r="G545" s="44" t="e">
        <f t="shared" si="99"/>
        <v>#DIV/0!</v>
      </c>
      <c r="H545" s="44" t="e">
        <f t="shared" si="99"/>
        <v>#DIV/0!</v>
      </c>
      <c r="I545" s="44" t="e">
        <f t="shared" si="99"/>
        <v>#DIV/0!</v>
      </c>
      <c r="J545" s="44" t="e">
        <f t="shared" si="99"/>
        <v>#DIV/0!</v>
      </c>
      <c r="K545" s="44" t="e">
        <f t="shared" si="99"/>
        <v>#DIV/0!</v>
      </c>
      <c r="L545" s="44" t="e">
        <f t="shared" si="99"/>
        <v>#DIV/0!</v>
      </c>
      <c r="M545" s="44" t="e">
        <f t="shared" si="99"/>
        <v>#DIV/0!</v>
      </c>
      <c r="N545" s="45" t="e">
        <f t="shared" si="99"/>
        <v>#VALUE!</v>
      </c>
      <c r="O545" s="45" t="e">
        <f t="shared" si="99"/>
        <v>#VALUE!</v>
      </c>
      <c r="P545" s="45" t="e">
        <f t="shared" ref="P545" si="100">+P544/(P$465+P$472)</f>
        <v>#VALUE!</v>
      </c>
      <c r="Q545" s="21"/>
      <c r="R545" s="27" t="s">
        <v>2920</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45" t="s">
        <v>2955</v>
      </c>
      <c r="C546" s="146"/>
      <c r="D546" s="146"/>
      <c r="E546" s="146"/>
      <c r="F546" s="146"/>
      <c r="G546" s="146"/>
      <c r="H546" s="146"/>
      <c r="I546" s="146"/>
      <c r="J546" s="146"/>
      <c r="K546" s="146"/>
      <c r="L546" s="146"/>
      <c r="M546" s="146"/>
      <c r="N546" s="150"/>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t="str">
        <f t="shared" ref="B547:P551" si="101">IFERROR(B507+B468-B532-B540,"")</f>
        <v/>
      </c>
      <c r="C547" s="40" t="str">
        <f t="shared" si="101"/>
        <v/>
      </c>
      <c r="D547" s="40" t="str">
        <f t="shared" si="101"/>
        <v/>
      </c>
      <c r="E547" s="40" t="str">
        <f t="shared" si="101"/>
        <v/>
      </c>
      <c r="F547" s="40" t="str">
        <f t="shared" si="101"/>
        <v/>
      </c>
      <c r="G547" s="40" t="str">
        <f t="shared" si="101"/>
        <v/>
      </c>
      <c r="H547" s="40" t="str">
        <f t="shared" si="101"/>
        <v/>
      </c>
      <c r="I547" s="40" t="str">
        <f t="shared" si="101"/>
        <v/>
      </c>
      <c r="J547" s="40" t="str">
        <f t="shared" si="101"/>
        <v/>
      </c>
      <c r="K547" s="40" t="str">
        <f t="shared" si="101"/>
        <v/>
      </c>
      <c r="L547" s="40" t="str">
        <f t="shared" si="101"/>
        <v/>
      </c>
      <c r="M547" s="40" t="str">
        <f t="shared" si="101"/>
        <v/>
      </c>
      <c r="N547" s="40" t="str">
        <f t="shared" si="101"/>
        <v/>
      </c>
      <c r="O547" s="40" t="str">
        <f t="shared" si="101"/>
        <v/>
      </c>
      <c r="P547" s="40" t="str">
        <f t="shared" ref="P547" si="102">IFERROR(P507+P468-P532-P540,"")</f>
        <v/>
      </c>
      <c r="Q547" s="21"/>
      <c r="R547" s="25" t="s">
        <v>2916</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t="str">
        <f t="shared" si="101"/>
        <v/>
      </c>
      <c r="C548" s="23" t="str">
        <f t="shared" si="101"/>
        <v/>
      </c>
      <c r="D548" s="23" t="str">
        <f t="shared" si="101"/>
        <v/>
      </c>
      <c r="E548" s="23" t="str">
        <f t="shared" si="101"/>
        <v/>
      </c>
      <c r="F548" s="23" t="str">
        <f t="shared" si="101"/>
        <v/>
      </c>
      <c r="G548" s="23" t="str">
        <f t="shared" si="101"/>
        <v/>
      </c>
      <c r="H548" s="23" t="str">
        <f t="shared" si="101"/>
        <v/>
      </c>
      <c r="I548" s="23" t="str">
        <f t="shared" si="101"/>
        <v/>
      </c>
      <c r="J548" s="23" t="str">
        <f t="shared" si="101"/>
        <v/>
      </c>
      <c r="K548" s="23" t="str">
        <f t="shared" si="101"/>
        <v/>
      </c>
      <c r="L548" s="23" t="str">
        <f t="shared" si="101"/>
        <v/>
      </c>
      <c r="M548" s="23" t="str">
        <f t="shared" si="101"/>
        <v/>
      </c>
      <c r="N548" s="23" t="str">
        <f t="shared" si="101"/>
        <v/>
      </c>
      <c r="O548" s="23" t="str">
        <f t="shared" si="101"/>
        <v/>
      </c>
      <c r="P548" s="23" t="str">
        <f t="shared" ref="P548" si="103">IFERROR(P508+P469-P533-P541,"")</f>
        <v/>
      </c>
      <c r="Q548" s="21"/>
      <c r="R548" s="25" t="s">
        <v>2917</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t="str">
        <f t="shared" si="101"/>
        <v/>
      </c>
      <c r="C549" s="23" t="str">
        <f t="shared" si="101"/>
        <v/>
      </c>
      <c r="D549" s="23" t="str">
        <f t="shared" si="101"/>
        <v/>
      </c>
      <c r="E549" s="23" t="str">
        <f t="shared" si="101"/>
        <v/>
      </c>
      <c r="F549" s="23" t="str">
        <f t="shared" si="101"/>
        <v/>
      </c>
      <c r="G549" s="23" t="str">
        <f t="shared" si="101"/>
        <v/>
      </c>
      <c r="H549" s="23" t="str">
        <f t="shared" si="101"/>
        <v/>
      </c>
      <c r="I549" s="23" t="str">
        <f t="shared" si="101"/>
        <v/>
      </c>
      <c r="J549" s="23" t="str">
        <f t="shared" si="101"/>
        <v/>
      </c>
      <c r="K549" s="23" t="str">
        <f t="shared" si="101"/>
        <v/>
      </c>
      <c r="L549" s="23" t="str">
        <f t="shared" si="101"/>
        <v/>
      </c>
      <c r="M549" s="23" t="str">
        <f t="shared" si="101"/>
        <v/>
      </c>
      <c r="N549" s="23" t="str">
        <f t="shared" si="101"/>
        <v/>
      </c>
      <c r="O549" s="23" t="str">
        <f t="shared" si="101"/>
        <v/>
      </c>
      <c r="P549" s="23" t="str">
        <f t="shared" ref="P549" si="104">IFERROR(P509+P470-P534-P542,"")</f>
        <v/>
      </c>
      <c r="Q549" s="21"/>
      <c r="R549" s="25" t="s">
        <v>2918</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t="str">
        <f t="shared" si="101"/>
        <v/>
      </c>
      <c r="C550" s="39" t="str">
        <f t="shared" si="101"/>
        <v/>
      </c>
      <c r="D550" s="39" t="str">
        <f t="shared" si="101"/>
        <v/>
      </c>
      <c r="E550" s="39" t="str">
        <f t="shared" si="101"/>
        <v/>
      </c>
      <c r="F550" s="39" t="str">
        <f t="shared" si="101"/>
        <v/>
      </c>
      <c r="G550" s="39" t="str">
        <f t="shared" si="101"/>
        <v/>
      </c>
      <c r="H550" s="39" t="str">
        <f t="shared" si="101"/>
        <v/>
      </c>
      <c r="I550" s="39" t="str">
        <f t="shared" si="101"/>
        <v/>
      </c>
      <c r="J550" s="39" t="str">
        <f t="shared" si="101"/>
        <v/>
      </c>
      <c r="K550" s="39" t="str">
        <f t="shared" si="101"/>
        <v/>
      </c>
      <c r="L550" s="39" t="str">
        <f t="shared" si="101"/>
        <v/>
      </c>
      <c r="M550" s="39" t="str">
        <f t="shared" si="101"/>
        <v/>
      </c>
      <c r="N550" s="39" t="str">
        <f t="shared" si="101"/>
        <v/>
      </c>
      <c r="O550" s="39" t="str">
        <f t="shared" si="101"/>
        <v/>
      </c>
      <c r="P550" s="39" t="str">
        <f t="shared" ref="P550" si="105">IFERROR(P510+P471-P535-P543,"")</f>
        <v/>
      </c>
      <c r="Q550" s="21"/>
      <c r="R550" s="25" t="s">
        <v>2940</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101"/>
        <v>0</v>
      </c>
      <c r="C551" s="39">
        <f t="shared" si="101"/>
        <v>0</v>
      </c>
      <c r="D551" s="39">
        <f t="shared" si="101"/>
        <v>0</v>
      </c>
      <c r="E551" s="39">
        <f t="shared" si="101"/>
        <v>0</v>
      </c>
      <c r="F551" s="39">
        <f t="shared" si="101"/>
        <v>0</v>
      </c>
      <c r="G551" s="39">
        <f t="shared" si="101"/>
        <v>0</v>
      </c>
      <c r="H551" s="39">
        <f t="shared" si="101"/>
        <v>0</v>
      </c>
      <c r="I551" s="39">
        <f t="shared" si="101"/>
        <v>0</v>
      </c>
      <c r="J551" s="39">
        <f t="shared" si="101"/>
        <v>0</v>
      </c>
      <c r="K551" s="39">
        <f t="shared" si="101"/>
        <v>0</v>
      </c>
      <c r="L551" s="39">
        <f t="shared" si="101"/>
        <v>0</v>
      </c>
      <c r="M551" s="39">
        <f t="shared" si="101"/>
        <v>0</v>
      </c>
      <c r="N551" s="39" t="str">
        <f t="shared" si="101"/>
        <v/>
      </c>
      <c r="O551" s="39" t="str">
        <f t="shared" si="101"/>
        <v/>
      </c>
      <c r="P551" s="39" t="str">
        <f t="shared" si="101"/>
        <v/>
      </c>
      <c r="Q551" s="21"/>
      <c r="R551" s="25" t="s">
        <v>2919</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t="e">
        <f t="shared" ref="B552:O552" si="106">+B551/(B$465+B$472)</f>
        <v>#DIV/0!</v>
      </c>
      <c r="C552" s="46" t="e">
        <f t="shared" si="106"/>
        <v>#DIV/0!</v>
      </c>
      <c r="D552" s="46" t="e">
        <f t="shared" si="106"/>
        <v>#DIV/0!</v>
      </c>
      <c r="E552" s="46" t="e">
        <f t="shared" si="106"/>
        <v>#DIV/0!</v>
      </c>
      <c r="F552" s="46" t="e">
        <f t="shared" si="106"/>
        <v>#DIV/0!</v>
      </c>
      <c r="G552" s="46" t="e">
        <f t="shared" si="106"/>
        <v>#DIV/0!</v>
      </c>
      <c r="H552" s="46" t="e">
        <f t="shared" si="106"/>
        <v>#DIV/0!</v>
      </c>
      <c r="I552" s="46" t="e">
        <f t="shared" si="106"/>
        <v>#DIV/0!</v>
      </c>
      <c r="J552" s="46" t="e">
        <f t="shared" si="106"/>
        <v>#DIV/0!</v>
      </c>
      <c r="K552" s="46" t="e">
        <f t="shared" si="106"/>
        <v>#DIV/0!</v>
      </c>
      <c r="L552" s="46" t="e">
        <f t="shared" si="106"/>
        <v>#DIV/0!</v>
      </c>
      <c r="M552" s="46" t="e">
        <f t="shared" si="106"/>
        <v>#DIV/0!</v>
      </c>
      <c r="N552" s="46" t="e">
        <f t="shared" si="106"/>
        <v>#VALUE!</v>
      </c>
      <c r="O552" s="46" t="e">
        <f t="shared" si="106"/>
        <v>#VALUE!</v>
      </c>
      <c r="P552" s="46" t="e">
        <f t="shared" ref="P552" si="107">+P551/(P$465+P$472)</f>
        <v>#VALUE!</v>
      </c>
      <c r="Q552" s="21"/>
      <c r="R552" s="27" t="s">
        <v>2956</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t="e">
        <f t="shared" ref="C553:P553" si="108">C551/B551-1</f>
        <v>#DIV/0!</v>
      </c>
      <c r="D553" s="46" t="e">
        <f t="shared" si="108"/>
        <v>#DIV/0!</v>
      </c>
      <c r="E553" s="46" t="e">
        <f t="shared" si="108"/>
        <v>#DIV/0!</v>
      </c>
      <c r="F553" s="46" t="e">
        <f t="shared" si="108"/>
        <v>#DIV/0!</v>
      </c>
      <c r="G553" s="46" t="e">
        <f t="shared" si="108"/>
        <v>#DIV/0!</v>
      </c>
      <c r="H553" s="46" t="e">
        <f t="shared" si="108"/>
        <v>#DIV/0!</v>
      </c>
      <c r="I553" s="46" t="e">
        <f t="shared" si="108"/>
        <v>#DIV/0!</v>
      </c>
      <c r="J553" s="46" t="e">
        <f t="shared" si="108"/>
        <v>#DIV/0!</v>
      </c>
      <c r="K553" s="46" t="e">
        <f t="shared" si="108"/>
        <v>#DIV/0!</v>
      </c>
      <c r="L553" s="46" t="e">
        <f t="shared" si="108"/>
        <v>#DIV/0!</v>
      </c>
      <c r="M553" s="46" t="e">
        <f t="shared" si="108"/>
        <v>#DIV/0!</v>
      </c>
      <c r="N553" s="46" t="e">
        <f t="shared" si="108"/>
        <v>#VALUE!</v>
      </c>
      <c r="O553" s="46" t="e">
        <f t="shared" si="108"/>
        <v>#VALUE!</v>
      </c>
      <c r="P553" s="46" t="e">
        <f t="shared" si="108"/>
        <v>#VALUE!</v>
      </c>
      <c r="Q553" s="37"/>
      <c r="R553" s="27" t="s">
        <v>2941</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45" t="s">
        <v>2957</v>
      </c>
      <c r="C554" s="146"/>
      <c r="D554" s="146"/>
      <c r="E554" s="146"/>
      <c r="F554" s="146"/>
      <c r="G554" s="146"/>
      <c r="H554" s="146"/>
      <c r="I554" s="146"/>
      <c r="J554" s="146"/>
      <c r="K554" s="146"/>
      <c r="L554" s="146"/>
      <c r="M554" s="146"/>
      <c r="N554" s="150"/>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t="str">
        <f t="shared" ref="B555:O555" si="109">IFERROR(B547+B593,"")</f>
        <v/>
      </c>
      <c r="C555" s="40" t="str">
        <f t="shared" si="109"/>
        <v/>
      </c>
      <c r="D555" s="40" t="str">
        <f t="shared" si="109"/>
        <v/>
      </c>
      <c r="E555" s="40" t="str">
        <f t="shared" si="109"/>
        <v/>
      </c>
      <c r="F555" s="40" t="str">
        <f t="shared" si="109"/>
        <v/>
      </c>
      <c r="G555" s="40" t="str">
        <f t="shared" si="109"/>
        <v/>
      </c>
      <c r="H555" s="40" t="str">
        <f t="shared" si="109"/>
        <v/>
      </c>
      <c r="I555" s="40" t="str">
        <f t="shared" si="109"/>
        <v/>
      </c>
      <c r="J555" s="40" t="str">
        <f t="shared" si="109"/>
        <v/>
      </c>
      <c r="K555" s="40" t="str">
        <f t="shared" si="109"/>
        <v/>
      </c>
      <c r="L555" s="40" t="str">
        <f t="shared" si="109"/>
        <v/>
      </c>
      <c r="M555" s="40" t="str">
        <f t="shared" si="109"/>
        <v/>
      </c>
      <c r="N555" s="40" t="str">
        <f t="shared" si="109"/>
        <v/>
      </c>
      <c r="O555" s="40" t="str">
        <f t="shared" si="109"/>
        <v/>
      </c>
      <c r="P555" s="40" t="str">
        <f t="shared" ref="P555" si="110">IFERROR(P547+P593,"")</f>
        <v/>
      </c>
      <c r="Q555" s="21"/>
      <c r="R555" s="25" t="s">
        <v>2916</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t="str">
        <f t="shared" ref="B556:O558" si="111">IFERROR(B548+B594-B593,"")</f>
        <v/>
      </c>
      <c r="C556" s="23" t="str">
        <f t="shared" si="111"/>
        <v/>
      </c>
      <c r="D556" s="23" t="str">
        <f t="shared" si="111"/>
        <v/>
      </c>
      <c r="E556" s="23" t="str">
        <f t="shared" si="111"/>
        <v/>
      </c>
      <c r="F556" s="23" t="str">
        <f t="shared" si="111"/>
        <v/>
      </c>
      <c r="G556" s="23" t="str">
        <f t="shared" si="111"/>
        <v/>
      </c>
      <c r="H556" s="23" t="str">
        <f t="shared" si="111"/>
        <v/>
      </c>
      <c r="I556" s="23" t="str">
        <f t="shared" si="111"/>
        <v/>
      </c>
      <c r="J556" s="23" t="str">
        <f t="shared" si="111"/>
        <v/>
      </c>
      <c r="K556" s="23" t="str">
        <f t="shared" si="111"/>
        <v/>
      </c>
      <c r="L556" s="23" t="str">
        <f t="shared" si="111"/>
        <v/>
      </c>
      <c r="M556" s="23" t="str">
        <f t="shared" si="111"/>
        <v/>
      </c>
      <c r="N556" s="23" t="str">
        <f t="shared" si="111"/>
        <v/>
      </c>
      <c r="O556" s="23" t="str">
        <f t="shared" si="111"/>
        <v/>
      </c>
      <c r="P556" s="23" t="str">
        <f t="shared" ref="P556" si="112">IFERROR(P548+P594-P593,"")</f>
        <v/>
      </c>
      <c r="Q556" s="21"/>
      <c r="R556" s="25" t="s">
        <v>2917</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t="str">
        <f t="shared" si="111"/>
        <v/>
      </c>
      <c r="C557" s="23" t="str">
        <f t="shared" si="111"/>
        <v/>
      </c>
      <c r="D557" s="23" t="str">
        <f t="shared" si="111"/>
        <v/>
      </c>
      <c r="E557" s="23" t="str">
        <f t="shared" si="111"/>
        <v/>
      </c>
      <c r="F557" s="23" t="str">
        <f t="shared" si="111"/>
        <v/>
      </c>
      <c r="G557" s="23" t="str">
        <f t="shared" si="111"/>
        <v/>
      </c>
      <c r="H557" s="23" t="str">
        <f t="shared" si="111"/>
        <v/>
      </c>
      <c r="I557" s="23" t="str">
        <f t="shared" si="111"/>
        <v/>
      </c>
      <c r="J557" s="23" t="str">
        <f t="shared" si="111"/>
        <v/>
      </c>
      <c r="K557" s="23" t="str">
        <f t="shared" si="111"/>
        <v/>
      </c>
      <c r="L557" s="23" t="str">
        <f t="shared" si="111"/>
        <v/>
      </c>
      <c r="M557" s="23" t="str">
        <f t="shared" si="111"/>
        <v/>
      </c>
      <c r="N557" s="23" t="str">
        <f t="shared" si="111"/>
        <v/>
      </c>
      <c r="O557" s="23" t="str">
        <f t="shared" si="111"/>
        <v/>
      </c>
      <c r="P557" s="23" t="str">
        <f t="shared" ref="P557" si="113">IFERROR(P549+P595-P594,"")</f>
        <v/>
      </c>
      <c r="Q557" s="21"/>
      <c r="R557" s="25" t="s">
        <v>2918</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t="str">
        <f t="shared" si="111"/>
        <v/>
      </c>
      <c r="C558" s="39" t="str">
        <f t="shared" si="111"/>
        <v/>
      </c>
      <c r="D558" s="39" t="str">
        <f t="shared" si="111"/>
        <v/>
      </c>
      <c r="E558" s="39" t="str">
        <f t="shared" si="111"/>
        <v/>
      </c>
      <c r="F558" s="39" t="str">
        <f t="shared" si="111"/>
        <v/>
      </c>
      <c r="G558" s="39" t="str">
        <f t="shared" si="111"/>
        <v/>
      </c>
      <c r="H558" s="39" t="str">
        <f t="shared" si="111"/>
        <v/>
      </c>
      <c r="I558" s="39" t="str">
        <f t="shared" si="111"/>
        <v/>
      </c>
      <c r="J558" s="39" t="str">
        <f t="shared" si="111"/>
        <v/>
      </c>
      <c r="K558" s="39" t="str">
        <f t="shared" si="111"/>
        <v/>
      </c>
      <c r="L558" s="39" t="str">
        <f t="shared" si="111"/>
        <v/>
      </c>
      <c r="M558" s="39" t="str">
        <f t="shared" si="111"/>
        <v/>
      </c>
      <c r="N558" s="39" t="str">
        <f t="shared" si="111"/>
        <v/>
      </c>
      <c r="O558" s="39" t="str">
        <f t="shared" si="111"/>
        <v/>
      </c>
      <c r="P558" s="39" t="str">
        <f t="shared" ref="P558" si="114">IFERROR(P550+P596-P595,"")</f>
        <v/>
      </c>
      <c r="Q558" s="21"/>
      <c r="R558" s="25" t="s">
        <v>2940</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t="str">
        <f t="shared" ref="B559:O559" si="115">IFERROR(B551+B596,"")</f>
        <v/>
      </c>
      <c r="C559" s="39" t="str">
        <f t="shared" si="115"/>
        <v/>
      </c>
      <c r="D559" s="39" t="str">
        <f t="shared" si="115"/>
        <v/>
      </c>
      <c r="E559" s="39" t="str">
        <f t="shared" si="115"/>
        <v/>
      </c>
      <c r="F559" s="39" t="str">
        <f t="shared" si="115"/>
        <v/>
      </c>
      <c r="G559" s="39" t="str">
        <f t="shared" si="115"/>
        <v/>
      </c>
      <c r="H559" s="39" t="str">
        <f t="shared" si="115"/>
        <v/>
      </c>
      <c r="I559" s="39" t="str">
        <f t="shared" si="115"/>
        <v/>
      </c>
      <c r="J559" s="39" t="str">
        <f t="shared" si="115"/>
        <v/>
      </c>
      <c r="K559" s="39" t="str">
        <f t="shared" si="115"/>
        <v/>
      </c>
      <c r="L559" s="39" t="str">
        <f t="shared" si="115"/>
        <v/>
      </c>
      <c r="M559" s="39" t="str">
        <f t="shared" si="115"/>
        <v/>
      </c>
      <c r="N559" s="39" t="str">
        <f t="shared" si="115"/>
        <v/>
      </c>
      <c r="O559" s="39" t="str">
        <f t="shared" si="115"/>
        <v/>
      </c>
      <c r="P559" s="39" t="str">
        <f t="shared" ref="P559" si="116">IFERROR(P551+P596,"")</f>
        <v/>
      </c>
      <c r="Q559" s="21"/>
      <c r="R559" s="25" t="s">
        <v>2919</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t="e">
        <f t="shared" ref="B560:O560" si="117">+B559/(B$465+B$472)</f>
        <v>#VALUE!</v>
      </c>
      <c r="C560" s="46" t="e">
        <f t="shared" si="117"/>
        <v>#VALUE!</v>
      </c>
      <c r="D560" s="46" t="e">
        <f t="shared" si="117"/>
        <v>#VALUE!</v>
      </c>
      <c r="E560" s="46" t="e">
        <f t="shared" si="117"/>
        <v>#VALUE!</v>
      </c>
      <c r="F560" s="46" t="e">
        <f t="shared" si="117"/>
        <v>#VALUE!</v>
      </c>
      <c r="G560" s="46" t="e">
        <f t="shared" si="117"/>
        <v>#VALUE!</v>
      </c>
      <c r="H560" s="46" t="e">
        <f t="shared" si="117"/>
        <v>#VALUE!</v>
      </c>
      <c r="I560" s="46" t="e">
        <f t="shared" si="117"/>
        <v>#VALUE!</v>
      </c>
      <c r="J560" s="46" t="e">
        <f t="shared" si="117"/>
        <v>#VALUE!</v>
      </c>
      <c r="K560" s="46" t="e">
        <f t="shared" si="117"/>
        <v>#VALUE!</v>
      </c>
      <c r="L560" s="46" t="e">
        <f t="shared" si="117"/>
        <v>#VALUE!</v>
      </c>
      <c r="M560" s="46" t="e">
        <f t="shared" si="117"/>
        <v>#VALUE!</v>
      </c>
      <c r="N560" s="46" t="e">
        <f t="shared" si="117"/>
        <v>#VALUE!</v>
      </c>
      <c r="O560" s="46" t="e">
        <f t="shared" si="117"/>
        <v>#VALUE!</v>
      </c>
      <c r="P560" s="46" t="e">
        <f t="shared" ref="P560" si="118">+P559/(P$465+P$472)</f>
        <v>#VALUE!</v>
      </c>
      <c r="Q560" s="21"/>
      <c r="R560" s="27" t="s">
        <v>2958</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t="e">
        <f t="shared" ref="C561:P561" si="119">C559/B559-1</f>
        <v>#VALUE!</v>
      </c>
      <c r="D561" s="46" t="e">
        <f t="shared" si="119"/>
        <v>#VALUE!</v>
      </c>
      <c r="E561" s="46" t="e">
        <f t="shared" si="119"/>
        <v>#VALUE!</v>
      </c>
      <c r="F561" s="46" t="e">
        <f t="shared" si="119"/>
        <v>#VALUE!</v>
      </c>
      <c r="G561" s="46" t="e">
        <f t="shared" si="119"/>
        <v>#VALUE!</v>
      </c>
      <c r="H561" s="46" t="e">
        <f t="shared" si="119"/>
        <v>#VALUE!</v>
      </c>
      <c r="I561" s="46" t="e">
        <f t="shared" si="119"/>
        <v>#VALUE!</v>
      </c>
      <c r="J561" s="46" t="e">
        <f t="shared" si="119"/>
        <v>#VALUE!</v>
      </c>
      <c r="K561" s="46" t="e">
        <f t="shared" si="119"/>
        <v>#VALUE!</v>
      </c>
      <c r="L561" s="46" t="e">
        <f t="shared" si="119"/>
        <v>#VALUE!</v>
      </c>
      <c r="M561" s="46" t="e">
        <f t="shared" si="119"/>
        <v>#VALUE!</v>
      </c>
      <c r="N561" s="46" t="e">
        <f t="shared" si="119"/>
        <v>#VALUE!</v>
      </c>
      <c r="O561" s="46" t="e">
        <f t="shared" si="119"/>
        <v>#VALUE!</v>
      </c>
      <c r="P561" s="46" t="e">
        <f t="shared" si="119"/>
        <v>#VALUE!</v>
      </c>
      <c r="Q561" s="37"/>
      <c r="R561" s="27" t="s">
        <v>2941</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49" t="s">
        <v>2959</v>
      </c>
      <c r="C562" s="146"/>
      <c r="D562" s="146"/>
      <c r="E562" s="146"/>
      <c r="F562" s="146"/>
      <c r="G562" s="146"/>
      <c r="H562" s="146"/>
      <c r="I562" s="146"/>
      <c r="J562" s="146"/>
      <c r="K562" s="146"/>
      <c r="L562" s="146"/>
      <c r="M562" s="146"/>
      <c r="N562" s="150"/>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t="str">
        <f>IFERROR(VLOOKUP($B$562,$130:$216,MATCH($R563&amp;"/"&amp;B$348,$128:$128,0),FALSE),"")</f>
        <v/>
      </c>
      <c r="C563" s="40" t="str">
        <f>IFERROR(VLOOKUP($B$562,$130:$216,MATCH($R563&amp;"/"&amp;C$348,$128:$128,0),FALSE),"")</f>
        <v/>
      </c>
      <c r="D563" s="40" t="str">
        <f>IFERROR(VLOOKUP($B$562,$130:$216,MATCH($R563&amp;"/"&amp;D$348,$128:$128,0),FALSE),"")</f>
        <v/>
      </c>
      <c r="E563" s="40" t="str">
        <f>IFERROR(VLOOKUP($B$562,$130:$216,MATCH($R563&amp;"/"&amp;E$348,$128:$128,0),FALSE),"")</f>
        <v/>
      </c>
      <c r="F563" s="40" t="str">
        <f>IFERROR(VLOOKUP($B$562,$130:$216,MATCH($R563&amp;"/"&amp;F$348,$128:$128,0),FALSE),"")</f>
        <v/>
      </c>
      <c r="G563" s="40" t="str">
        <f>IFERROR(VLOOKUP($B$562,$130:$216,MATCH($R563&amp;"/"&amp;G$348,$128:$128,0),FALSE),"")</f>
        <v/>
      </c>
      <c r="H563" s="40" t="str">
        <f>IFERROR(VLOOKUP($B$562,$130:$216,MATCH($R563&amp;"/"&amp;H$348,$128:$128,0),FALSE),"")</f>
        <v/>
      </c>
      <c r="I563" s="40" t="str">
        <f>IFERROR(VLOOKUP($B$562,$130:$216,MATCH($R563&amp;"/"&amp;I$348,$128:$128,0),FALSE),"")</f>
        <v/>
      </c>
      <c r="J563" s="40" t="str">
        <f>IFERROR(VLOOKUP($B$562,$130:$216,MATCH($R563&amp;"/"&amp;J$348,$128:$128,0),FALSE),"")</f>
        <v/>
      </c>
      <c r="K563" s="40" t="str">
        <f>IFERROR(VLOOKUP($B$562,$130:$216,MATCH($R563&amp;"/"&amp;K$348,$128:$128,0),FALSE),"")</f>
        <v/>
      </c>
      <c r="L563" s="40" t="str">
        <f>IFERROR(VLOOKUP($B$562,$130:$216,MATCH($R563&amp;"/"&amp;L$348,$128:$128,0),FALSE),"")</f>
        <v/>
      </c>
      <c r="M563" s="40" t="str">
        <f>IFERROR(VLOOKUP($B$562,$130:$216,MATCH($R563&amp;"/"&amp;M$348,$128:$128,0),FALSE),"")</f>
        <v/>
      </c>
      <c r="N563" s="40" t="str">
        <f>IFERROR(VLOOKUP($B$562,$130:$216,MATCH($R563&amp;"/"&amp;N$348,$128:$128,0),FALSE),"")</f>
        <v/>
      </c>
      <c r="O563" s="40" t="str">
        <f>IFERROR(VLOOKUP($B$562,$130:$216,MATCH($R563&amp;"/"&amp;O$348,$128:$128,0),FALSE),"")</f>
        <v/>
      </c>
      <c r="P563" s="40" t="str">
        <f>IFERROR(VLOOKUP($B$562,$130:$216,MATCH($R563&amp;"/"&amp;P$348,$128:$128,0),FALSE),"")</f>
        <v/>
      </c>
      <c r="Q563" s="21"/>
      <c r="R563" s="25" t="s">
        <v>2916</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t="str">
        <f>IFERROR(VLOOKUP($B$562,$130:$216,MATCH($R564&amp;"/"&amp;B$348,$128:$128,0),FALSE),"")</f>
        <v/>
      </c>
      <c r="C564" s="23" t="str">
        <f>IFERROR(VLOOKUP($B$562,$130:$216,MATCH($R564&amp;"/"&amp;C$348,$128:$128,0),FALSE),"")</f>
        <v/>
      </c>
      <c r="D564" s="23" t="str">
        <f>IFERROR(VLOOKUP($B$562,$130:$216,MATCH($R564&amp;"/"&amp;D$348,$128:$128,0),FALSE),"")</f>
        <v/>
      </c>
      <c r="E564" s="23" t="str">
        <f>IFERROR(VLOOKUP($B$562,$130:$216,MATCH($R564&amp;"/"&amp;E$348,$128:$128,0),FALSE),"")</f>
        <v/>
      </c>
      <c r="F564" s="23" t="str">
        <f>IFERROR(VLOOKUP($B$562,$130:$216,MATCH($R564&amp;"/"&amp;F$348,$128:$128,0),FALSE),"")</f>
        <v/>
      </c>
      <c r="G564" s="23" t="str">
        <f>IFERROR(VLOOKUP($B$562,$130:$216,MATCH($R564&amp;"/"&amp;G$348,$128:$128,0),FALSE),"")</f>
        <v/>
      </c>
      <c r="H564" s="23" t="str">
        <f>IFERROR(VLOOKUP($B$562,$130:$216,MATCH($R564&amp;"/"&amp;H$348,$128:$128,0),FALSE),"")</f>
        <v/>
      </c>
      <c r="I564" s="23" t="str">
        <f>IFERROR(VLOOKUP($B$562,$130:$216,MATCH($R564&amp;"/"&amp;I$348,$128:$128,0),FALSE),"")</f>
        <v/>
      </c>
      <c r="J564" s="23" t="str">
        <f>IFERROR(VLOOKUP($B$562,$130:$216,MATCH($R564&amp;"/"&amp;J$348,$128:$128,0),FALSE),"")</f>
        <v/>
      </c>
      <c r="K564" s="23" t="str">
        <f>IFERROR(VLOOKUP($B$562,$130:$216,MATCH($R564&amp;"/"&amp;K$348,$128:$128,0),FALSE),"")</f>
        <v/>
      </c>
      <c r="L564" s="23" t="str">
        <f>IFERROR(VLOOKUP($B$562,$130:$216,MATCH($R564&amp;"/"&amp;L$348,$128:$128,0),FALSE),"")</f>
        <v/>
      </c>
      <c r="M564" s="23" t="str">
        <f>IFERROR(VLOOKUP($B$562,$130:$216,MATCH($R564&amp;"/"&amp;M$348,$128:$128,0),FALSE),"")</f>
        <v/>
      </c>
      <c r="N564" s="23" t="str">
        <f>IFERROR(VLOOKUP($B$562,$130:$216,MATCH($R564&amp;"/"&amp;N$348,$128:$128,0),FALSE),"")</f>
        <v/>
      </c>
      <c r="O564" s="23" t="str">
        <f>IFERROR(VLOOKUP($B$562,$130:$216,MATCH($R564&amp;"/"&amp;O$348,$128:$128,0),FALSE),"")</f>
        <v/>
      </c>
      <c r="P564" s="23" t="str">
        <f>IFERROR(VLOOKUP($B$562,$130:$216,MATCH($R564&amp;"/"&amp;P$348,$128:$128,0),FALSE),"")</f>
        <v/>
      </c>
      <c r="Q564" s="21"/>
      <c r="R564" s="25" t="s">
        <v>2917</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t="str">
        <f>IFERROR(VLOOKUP($B$562,$130:$216,MATCH($R565&amp;"/"&amp;B$348,$128:$128,0),FALSE),"")</f>
        <v/>
      </c>
      <c r="C565" s="23" t="str">
        <f>IFERROR(VLOOKUP($B$562,$130:$216,MATCH($R565&amp;"/"&amp;C$348,$128:$128,0),FALSE),"")</f>
        <v/>
      </c>
      <c r="D565" s="23" t="str">
        <f>IFERROR(VLOOKUP($B$562,$130:$216,MATCH($R565&amp;"/"&amp;D$348,$128:$128,0),FALSE),"")</f>
        <v/>
      </c>
      <c r="E565" s="23" t="str">
        <f>IFERROR(VLOOKUP($B$562,$130:$216,MATCH($R565&amp;"/"&amp;E$348,$128:$128,0),FALSE),"")</f>
        <v/>
      </c>
      <c r="F565" s="23" t="str">
        <f>IFERROR(VLOOKUP($B$562,$130:$216,MATCH($R565&amp;"/"&amp;F$348,$128:$128,0),FALSE),"")</f>
        <v/>
      </c>
      <c r="G565" s="23" t="str">
        <f>IFERROR(VLOOKUP($B$562,$130:$216,MATCH($R565&amp;"/"&amp;G$348,$128:$128,0),FALSE),"")</f>
        <v/>
      </c>
      <c r="H565" s="23" t="str">
        <f>IFERROR(VLOOKUP($B$562,$130:$216,MATCH($R565&amp;"/"&amp;H$348,$128:$128,0),FALSE),"")</f>
        <v/>
      </c>
      <c r="I565" s="23" t="str">
        <f>IFERROR(VLOOKUP($B$562,$130:$216,MATCH($R565&amp;"/"&amp;I$348,$128:$128,0),FALSE),"")</f>
        <v/>
      </c>
      <c r="J565" s="23" t="str">
        <f>IFERROR(VLOOKUP($B$562,$130:$216,MATCH($R565&amp;"/"&amp;J$348,$128:$128,0),FALSE),"")</f>
        <v/>
      </c>
      <c r="K565" s="23" t="str">
        <f>IFERROR(VLOOKUP($B$562,$130:$216,MATCH($R565&amp;"/"&amp;K$348,$128:$128,0),FALSE),"")</f>
        <v/>
      </c>
      <c r="L565" s="23" t="str">
        <f>IFERROR(VLOOKUP($B$562,$130:$216,MATCH($R565&amp;"/"&amp;L$348,$128:$128,0),FALSE),"")</f>
        <v/>
      </c>
      <c r="M565" s="23" t="str">
        <f>IFERROR(VLOOKUP($B$562,$130:$216,MATCH($R565&amp;"/"&amp;M$348,$128:$128,0),FALSE),"")</f>
        <v/>
      </c>
      <c r="N565" s="23" t="str">
        <f>IFERROR(VLOOKUP($B$562,$130:$216,MATCH($R565&amp;"/"&amp;N$348,$128:$128,0),FALSE),"")</f>
        <v/>
      </c>
      <c r="O565" s="23" t="str">
        <f>IFERROR(VLOOKUP($B$562,$130:$216,MATCH($R565&amp;"/"&amp;O$348,$128:$128,0),FALSE),"")</f>
        <v/>
      </c>
      <c r="P565" s="23" t="str">
        <f>IFERROR(VLOOKUP($B$562,$130:$216,MATCH($R565&amp;"/"&amp;P$348,$128:$128,0),FALSE),"")</f>
        <v/>
      </c>
      <c r="Q565" s="21"/>
      <c r="R565" s="25" t="s">
        <v>2918</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t="str">
        <f>IFERROR(VLOOKUP($B$562,$130:$216,MATCH($R566&amp;"/"&amp;B$348,$128:$128,0),FALSE),"")</f>
        <v/>
      </c>
      <c r="C566" s="39" t="str">
        <f>IFERROR(VLOOKUP($B$562,$130:$216,MATCH($R566&amp;"/"&amp;C$348,$128:$128,0),FALSE),"")</f>
        <v/>
      </c>
      <c r="D566" s="39" t="str">
        <f>IFERROR(VLOOKUP($B$562,$130:$216,MATCH($R566&amp;"/"&amp;D$348,$128:$128,0),FALSE),"")</f>
        <v/>
      </c>
      <c r="E566" s="39" t="str">
        <f>IFERROR(VLOOKUP($B$562,$130:$216,MATCH($R566&amp;"/"&amp;E$348,$128:$128,0),FALSE),"")</f>
        <v/>
      </c>
      <c r="F566" s="39" t="str">
        <f>IFERROR(VLOOKUP($B$562,$130:$216,MATCH($R566&amp;"/"&amp;F$348,$128:$128,0),FALSE),"")</f>
        <v/>
      </c>
      <c r="G566" s="39" t="str">
        <f>IFERROR(VLOOKUP($B$562,$130:$216,MATCH($R566&amp;"/"&amp;G$348,$128:$128,0),FALSE),"")</f>
        <v/>
      </c>
      <c r="H566" s="39" t="str">
        <f>IFERROR(VLOOKUP($B$562,$130:$216,MATCH($R566&amp;"/"&amp;H$348,$128:$128,0),FALSE),"")</f>
        <v/>
      </c>
      <c r="I566" s="39" t="str">
        <f>IFERROR(VLOOKUP($B$562,$130:$216,MATCH($R566&amp;"/"&amp;I$348,$128:$128,0),FALSE),"")</f>
        <v/>
      </c>
      <c r="J566" s="39" t="str">
        <f>IFERROR(VLOOKUP($B$562,$130:$216,MATCH($R566&amp;"/"&amp;J$348,$128:$128,0),FALSE),"")</f>
        <v/>
      </c>
      <c r="K566" s="39" t="str">
        <f>IFERROR(VLOOKUP($B$562,$130:$216,MATCH($R566&amp;"/"&amp;K$348,$128:$128,0),FALSE),"")</f>
        <v/>
      </c>
      <c r="L566" s="39" t="str">
        <f>IFERROR(VLOOKUP($B$562,$130:$216,MATCH($R566&amp;"/"&amp;L$348,$128:$128,0),FALSE),"")</f>
        <v/>
      </c>
      <c r="M566" s="39" t="str">
        <f>IFERROR(VLOOKUP($B$562,$130:$216,MATCH($R566&amp;"/"&amp;M$348,$128:$128,0),FALSE),"")</f>
        <v/>
      </c>
      <c r="N566" s="39" t="str">
        <f>IFERROR(VLOOKUP($B$562,$130:$216,MATCH($R566&amp;"/"&amp;N$348,$128:$128,0),FALSE),"")</f>
        <v/>
      </c>
      <c r="O566" s="39" t="str">
        <f>IFERROR(VLOOKUP($B$562,$130:$216,MATCH($R566&amp;"/"&amp;O$348,$128:$128,0),FALSE),"")</f>
        <v/>
      </c>
      <c r="P566" s="39" t="str">
        <f>IFERROR(VLOOKUP($B$562,$130:$216,MATCH($R566&amp;"/"&amp;P$348,$128:$128,0),FALSE),"")</f>
        <v/>
      </c>
      <c r="Q566" s="21"/>
      <c r="R566" s="25" t="s">
        <v>2940</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120">SUM(B563:B566)</f>
        <v>0</v>
      </c>
      <c r="C567" s="39">
        <f t="shared" si="120"/>
        <v>0</v>
      </c>
      <c r="D567" s="39">
        <f t="shared" si="120"/>
        <v>0</v>
      </c>
      <c r="E567" s="39">
        <f t="shared" si="120"/>
        <v>0</v>
      </c>
      <c r="F567" s="39">
        <f t="shared" si="120"/>
        <v>0</v>
      </c>
      <c r="G567" s="39">
        <f t="shared" si="120"/>
        <v>0</v>
      </c>
      <c r="H567" s="39">
        <f t="shared" si="120"/>
        <v>0</v>
      </c>
      <c r="I567" s="39">
        <f t="shared" si="120"/>
        <v>0</v>
      </c>
      <c r="J567" s="39">
        <f t="shared" si="120"/>
        <v>0</v>
      </c>
      <c r="K567" s="39">
        <f t="shared" si="120"/>
        <v>0</v>
      </c>
      <c r="L567" s="39">
        <f t="shared" si="120"/>
        <v>0</v>
      </c>
      <c r="M567" s="39">
        <f t="shared" si="120"/>
        <v>0</v>
      </c>
      <c r="N567" s="39" t="e">
        <f t="shared" ref="N567:O567" si="121">IF(N564="",N563*4,IF(N565="",(N564+N563)*2,IF(N566="",((N565+N564+N563)/3)*4,SUM(N563:N566))))</f>
        <v>#VALUE!</v>
      </c>
      <c r="O567" s="39" t="e">
        <f t="shared" si="121"/>
        <v>#VALUE!</v>
      </c>
      <c r="P567" s="39" t="e">
        <f t="shared" ref="P567" si="122">IF(P564="",P563*4,IF(P565="",(P564+P563)*2,IF(P566="",((P565+P564+P563)/3)*4,SUM(P563:P566))))</f>
        <v>#VALUE!</v>
      </c>
      <c r="Q567" s="21"/>
      <c r="R567" s="25" t="s">
        <v>2919</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t="e">
        <f t="shared" ref="B568:O568" si="123">+B567/(B$465+B$472)</f>
        <v>#DIV/0!</v>
      </c>
      <c r="C568" s="46" t="e">
        <f t="shared" si="123"/>
        <v>#DIV/0!</v>
      </c>
      <c r="D568" s="46" t="e">
        <f t="shared" si="123"/>
        <v>#DIV/0!</v>
      </c>
      <c r="E568" s="46" t="e">
        <f t="shared" si="123"/>
        <v>#DIV/0!</v>
      </c>
      <c r="F568" s="46" t="e">
        <f t="shared" si="123"/>
        <v>#DIV/0!</v>
      </c>
      <c r="G568" s="46" t="e">
        <f t="shared" si="123"/>
        <v>#DIV/0!</v>
      </c>
      <c r="H568" s="46" t="e">
        <f t="shared" si="123"/>
        <v>#DIV/0!</v>
      </c>
      <c r="I568" s="46" t="e">
        <f t="shared" si="123"/>
        <v>#DIV/0!</v>
      </c>
      <c r="J568" s="46" t="e">
        <f t="shared" si="123"/>
        <v>#DIV/0!</v>
      </c>
      <c r="K568" s="46" t="e">
        <f t="shared" si="123"/>
        <v>#DIV/0!</v>
      </c>
      <c r="L568" s="46" t="e">
        <f t="shared" si="123"/>
        <v>#DIV/0!</v>
      </c>
      <c r="M568" s="46" t="e">
        <f t="shared" si="123"/>
        <v>#DIV/0!</v>
      </c>
      <c r="N568" s="46" t="e">
        <f t="shared" si="123"/>
        <v>#VALUE!</v>
      </c>
      <c r="O568" s="46" t="e">
        <f t="shared" si="123"/>
        <v>#VALUE!</v>
      </c>
      <c r="P568" s="46" t="e">
        <f t="shared" ref="P568" si="124">+P567/(P$465+P$472)</f>
        <v>#VALUE!</v>
      </c>
      <c r="Q568" s="21"/>
      <c r="R568" s="27" t="s">
        <v>2920</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45" t="s">
        <v>2960</v>
      </c>
      <c r="C569" s="146"/>
      <c r="D569" s="146"/>
      <c r="E569" s="146"/>
      <c r="F569" s="146"/>
      <c r="G569" s="146"/>
      <c r="H569" s="146"/>
      <c r="I569" s="146"/>
      <c r="J569" s="146"/>
      <c r="K569" s="146"/>
      <c r="L569" s="146"/>
      <c r="M569" s="146"/>
      <c r="N569" s="150"/>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t="str">
        <f t="shared" ref="B570:O574" si="125">IFERROR(B547-B563,"")</f>
        <v/>
      </c>
      <c r="C570" s="40" t="str">
        <f t="shared" si="125"/>
        <v/>
      </c>
      <c r="D570" s="40" t="str">
        <f t="shared" si="125"/>
        <v/>
      </c>
      <c r="E570" s="40" t="str">
        <f t="shared" si="125"/>
        <v/>
      </c>
      <c r="F570" s="40" t="str">
        <f t="shared" si="125"/>
        <v/>
      </c>
      <c r="G570" s="40" t="str">
        <f t="shared" si="125"/>
        <v/>
      </c>
      <c r="H570" s="40" t="str">
        <f t="shared" si="125"/>
        <v/>
      </c>
      <c r="I570" s="40" t="str">
        <f t="shared" si="125"/>
        <v/>
      </c>
      <c r="J570" s="40" t="str">
        <f t="shared" si="125"/>
        <v/>
      </c>
      <c r="K570" s="40" t="str">
        <f t="shared" si="125"/>
        <v/>
      </c>
      <c r="L570" s="40" t="str">
        <f t="shared" si="125"/>
        <v/>
      </c>
      <c r="M570" s="40" t="str">
        <f t="shared" si="125"/>
        <v/>
      </c>
      <c r="N570" s="40" t="str">
        <f t="shared" si="125"/>
        <v/>
      </c>
      <c r="O570" s="40" t="str">
        <f t="shared" si="125"/>
        <v/>
      </c>
      <c r="P570" s="40" t="str">
        <f t="shared" ref="P570" si="126">IFERROR(P547-P563,"")</f>
        <v/>
      </c>
      <c r="Q570" s="21"/>
      <c r="R570" s="25" t="s">
        <v>2916</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t="str">
        <f t="shared" si="125"/>
        <v/>
      </c>
      <c r="C571" s="23" t="str">
        <f t="shared" si="125"/>
        <v/>
      </c>
      <c r="D571" s="23" t="str">
        <f t="shared" si="125"/>
        <v/>
      </c>
      <c r="E571" s="23" t="str">
        <f t="shared" si="125"/>
        <v/>
      </c>
      <c r="F571" s="23" t="str">
        <f t="shared" si="125"/>
        <v/>
      </c>
      <c r="G571" s="23" t="str">
        <f t="shared" si="125"/>
        <v/>
      </c>
      <c r="H571" s="23" t="str">
        <f t="shared" si="125"/>
        <v/>
      </c>
      <c r="I571" s="23" t="str">
        <f t="shared" si="125"/>
        <v/>
      </c>
      <c r="J571" s="23" t="str">
        <f t="shared" si="125"/>
        <v/>
      </c>
      <c r="K571" s="23" t="str">
        <f t="shared" si="125"/>
        <v/>
      </c>
      <c r="L571" s="23" t="str">
        <f t="shared" si="125"/>
        <v/>
      </c>
      <c r="M571" s="23" t="str">
        <f t="shared" si="125"/>
        <v/>
      </c>
      <c r="N571" s="23" t="str">
        <f t="shared" si="125"/>
        <v/>
      </c>
      <c r="O571" s="23" t="str">
        <f t="shared" si="125"/>
        <v/>
      </c>
      <c r="P571" s="23" t="str">
        <f t="shared" ref="P571" si="127">IFERROR(P548-P564,"")</f>
        <v/>
      </c>
      <c r="Q571" s="21"/>
      <c r="R571" s="25" t="s">
        <v>2917</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t="str">
        <f t="shared" si="125"/>
        <v/>
      </c>
      <c r="C572" s="23" t="str">
        <f t="shared" si="125"/>
        <v/>
      </c>
      <c r="D572" s="23" t="str">
        <f t="shared" si="125"/>
        <v/>
      </c>
      <c r="E572" s="23" t="str">
        <f t="shared" si="125"/>
        <v/>
      </c>
      <c r="F572" s="23" t="str">
        <f t="shared" si="125"/>
        <v/>
      </c>
      <c r="G572" s="23" t="str">
        <f t="shared" si="125"/>
        <v/>
      </c>
      <c r="H572" s="23" t="str">
        <f t="shared" si="125"/>
        <v/>
      </c>
      <c r="I572" s="23" t="str">
        <f t="shared" si="125"/>
        <v/>
      </c>
      <c r="J572" s="23" t="str">
        <f t="shared" si="125"/>
        <v/>
      </c>
      <c r="K572" s="23" t="str">
        <f t="shared" si="125"/>
        <v/>
      </c>
      <c r="L572" s="23" t="str">
        <f t="shared" si="125"/>
        <v/>
      </c>
      <c r="M572" s="23" t="str">
        <f t="shared" si="125"/>
        <v/>
      </c>
      <c r="N572" s="23" t="str">
        <f t="shared" si="125"/>
        <v/>
      </c>
      <c r="O572" s="23" t="str">
        <f t="shared" si="125"/>
        <v/>
      </c>
      <c r="P572" s="23" t="str">
        <f t="shared" ref="P572" si="128">IFERROR(P549-P565,"")</f>
        <v/>
      </c>
      <c r="Q572" s="21"/>
      <c r="R572" s="25" t="s">
        <v>2918</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t="str">
        <f t="shared" si="125"/>
        <v/>
      </c>
      <c r="C573" s="39" t="str">
        <f t="shared" si="125"/>
        <v/>
      </c>
      <c r="D573" s="39" t="str">
        <f t="shared" si="125"/>
        <v/>
      </c>
      <c r="E573" s="39" t="str">
        <f t="shared" si="125"/>
        <v/>
      </c>
      <c r="F573" s="39" t="str">
        <f t="shared" si="125"/>
        <v/>
      </c>
      <c r="G573" s="39" t="str">
        <f t="shared" si="125"/>
        <v/>
      </c>
      <c r="H573" s="39" t="str">
        <f t="shared" si="125"/>
        <v/>
      </c>
      <c r="I573" s="39" t="str">
        <f t="shared" si="125"/>
        <v/>
      </c>
      <c r="J573" s="39" t="str">
        <f t="shared" si="125"/>
        <v/>
      </c>
      <c r="K573" s="39" t="str">
        <f t="shared" si="125"/>
        <v/>
      </c>
      <c r="L573" s="39" t="str">
        <f t="shared" si="125"/>
        <v/>
      </c>
      <c r="M573" s="39" t="str">
        <f t="shared" si="125"/>
        <v/>
      </c>
      <c r="N573" s="39" t="str">
        <f t="shared" si="125"/>
        <v/>
      </c>
      <c r="O573" s="39" t="str">
        <f t="shared" si="125"/>
        <v/>
      </c>
      <c r="P573" s="39" t="str">
        <f t="shared" ref="P573" si="129">IFERROR(P550-P566,"")</f>
        <v/>
      </c>
      <c r="Q573" s="21"/>
      <c r="R573" s="25" t="s">
        <v>2940</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130">B551-B567</f>
        <v>0</v>
      </c>
      <c r="C574" s="39">
        <f t="shared" si="130"/>
        <v>0</v>
      </c>
      <c r="D574" s="39">
        <f t="shared" si="130"/>
        <v>0</v>
      </c>
      <c r="E574" s="39">
        <f t="shared" si="130"/>
        <v>0</v>
      </c>
      <c r="F574" s="39">
        <f t="shared" si="130"/>
        <v>0</v>
      </c>
      <c r="G574" s="39">
        <f t="shared" si="130"/>
        <v>0</v>
      </c>
      <c r="H574" s="39">
        <f t="shared" si="130"/>
        <v>0</v>
      </c>
      <c r="I574" s="39">
        <f t="shared" si="130"/>
        <v>0</v>
      </c>
      <c r="J574" s="39">
        <f t="shared" si="130"/>
        <v>0</v>
      </c>
      <c r="K574" s="39">
        <f t="shared" si="130"/>
        <v>0</v>
      </c>
      <c r="L574" s="39">
        <f t="shared" si="130"/>
        <v>0</v>
      </c>
      <c r="M574" s="39">
        <f t="shared" si="130"/>
        <v>0</v>
      </c>
      <c r="N574" s="39" t="str">
        <f t="shared" si="125"/>
        <v/>
      </c>
      <c r="O574" s="39" t="str">
        <f t="shared" si="125"/>
        <v/>
      </c>
      <c r="P574" s="39" t="str">
        <f t="shared" ref="P574" si="131">IFERROR(P551-P567,"")</f>
        <v/>
      </c>
      <c r="Q574" s="21"/>
      <c r="R574" s="25" t="s">
        <v>2919</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t="e">
        <f t="shared" ref="B575:O575" si="132">+B574/(B$465+B$472)</f>
        <v>#DIV/0!</v>
      </c>
      <c r="C575" s="46" t="e">
        <f t="shared" si="132"/>
        <v>#DIV/0!</v>
      </c>
      <c r="D575" s="46" t="e">
        <f t="shared" si="132"/>
        <v>#DIV/0!</v>
      </c>
      <c r="E575" s="46" t="e">
        <f t="shared" si="132"/>
        <v>#DIV/0!</v>
      </c>
      <c r="F575" s="46" t="e">
        <f t="shared" si="132"/>
        <v>#DIV/0!</v>
      </c>
      <c r="G575" s="46" t="e">
        <f t="shared" si="132"/>
        <v>#DIV/0!</v>
      </c>
      <c r="H575" s="46" t="e">
        <f t="shared" si="132"/>
        <v>#DIV/0!</v>
      </c>
      <c r="I575" s="46" t="e">
        <f t="shared" si="132"/>
        <v>#DIV/0!</v>
      </c>
      <c r="J575" s="46" t="e">
        <f t="shared" si="132"/>
        <v>#DIV/0!</v>
      </c>
      <c r="K575" s="46" t="e">
        <f t="shared" si="132"/>
        <v>#DIV/0!</v>
      </c>
      <c r="L575" s="46" t="e">
        <f t="shared" si="132"/>
        <v>#DIV/0!</v>
      </c>
      <c r="M575" s="46" t="e">
        <f t="shared" si="132"/>
        <v>#DIV/0!</v>
      </c>
      <c r="N575" s="46" t="e">
        <f t="shared" si="132"/>
        <v>#VALUE!</v>
      </c>
      <c r="O575" s="46" t="e">
        <f t="shared" si="132"/>
        <v>#VALUE!</v>
      </c>
      <c r="P575" s="46" t="e">
        <f t="shared" ref="P575" si="133">+P574/(P$465+P$472)</f>
        <v>#VALUE!</v>
      </c>
      <c r="Q575" s="21"/>
      <c r="R575" s="27" t="s">
        <v>2961</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48" t="s">
        <v>2962</v>
      </c>
      <c r="C576" s="146"/>
      <c r="D576" s="146"/>
      <c r="E576" s="146"/>
      <c r="F576" s="146"/>
      <c r="G576" s="146"/>
      <c r="H576" s="146"/>
      <c r="I576" s="146"/>
      <c r="J576" s="146"/>
      <c r="K576" s="146"/>
      <c r="L576" s="146"/>
      <c r="M576" s="146"/>
      <c r="N576" s="150"/>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t="str">
        <f>IFERROR(VLOOKUP($B$576,$130:$216,MATCH($R577&amp;"/"&amp;B$348,$128:$128,0),FALSE),"")</f>
        <v/>
      </c>
      <c r="C577" s="40" t="str">
        <f>IFERROR(VLOOKUP($B$576,$130:$216,MATCH($R577&amp;"/"&amp;C$348,$128:$128,0),FALSE),"")</f>
        <v/>
      </c>
      <c r="D577" s="40" t="str">
        <f>IFERROR(VLOOKUP($B$576,$130:$216,MATCH($R577&amp;"/"&amp;D$348,$128:$128,0),FALSE),"")</f>
        <v/>
      </c>
      <c r="E577" s="40" t="str">
        <f>IFERROR(VLOOKUP($B$576,$130:$216,MATCH($R577&amp;"/"&amp;E$348,$128:$128,0),FALSE),"")</f>
        <v/>
      </c>
      <c r="F577" s="40" t="str">
        <f>IFERROR(VLOOKUP($B$576,$130:$216,MATCH($R577&amp;"/"&amp;F$348,$128:$128,0),FALSE),"")</f>
        <v/>
      </c>
      <c r="G577" s="40" t="str">
        <f>IFERROR(VLOOKUP($B$576,$130:$216,MATCH($R577&amp;"/"&amp;G$348,$128:$128,0),FALSE),"")</f>
        <v/>
      </c>
      <c r="H577" s="40" t="str">
        <f>IFERROR(VLOOKUP($B$576,$130:$216,MATCH($R577&amp;"/"&amp;H$348,$128:$128,0),FALSE),"")</f>
        <v/>
      </c>
      <c r="I577" s="40" t="str">
        <f>IFERROR(VLOOKUP($B$576,$130:$216,MATCH($R577&amp;"/"&amp;I$348,$128:$128,0),FALSE),"")</f>
        <v/>
      </c>
      <c r="J577" s="40" t="str">
        <f>IFERROR(VLOOKUP($B$576,$130:$216,MATCH($R577&amp;"/"&amp;J$348,$128:$128,0),FALSE),"")</f>
        <v/>
      </c>
      <c r="K577" s="40" t="str">
        <f>IFERROR(VLOOKUP($B$576,$130:$216,MATCH($R577&amp;"/"&amp;K$348,$128:$128,0),FALSE),"")</f>
        <v/>
      </c>
      <c r="L577" s="40" t="str">
        <f>IFERROR(VLOOKUP($B$576,$130:$216,MATCH($R577&amp;"/"&amp;L$348,$128:$128,0),FALSE),"")</f>
        <v/>
      </c>
      <c r="M577" s="40" t="str">
        <f>IFERROR(VLOOKUP($B$576,$130:$216,MATCH($R577&amp;"/"&amp;M$348,$128:$128,0),FALSE),"")</f>
        <v/>
      </c>
      <c r="N577" s="40" t="str">
        <f>IFERROR(VLOOKUP($B$576,$130:$216,MATCH($R577&amp;"/"&amp;N$348,$128:$128,0),FALSE),"")</f>
        <v/>
      </c>
      <c r="O577" s="40" t="str">
        <f>IFERROR(VLOOKUP($B$576,$130:$216,MATCH($R577&amp;"/"&amp;O$348,$128:$128,0),FALSE),"")</f>
        <v/>
      </c>
      <c r="P577" s="40" t="str">
        <f>IFERROR(VLOOKUP($B$576,$130:$216,MATCH($R577&amp;"/"&amp;P$348,$128:$128,0),FALSE),"")</f>
        <v/>
      </c>
      <c r="Q577" s="21"/>
      <c r="R577" s="25" t="s">
        <v>2916</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t="str">
        <f>IFERROR(VLOOKUP($B$576,$130:$216,MATCH($R578&amp;"/"&amp;B$348,$128:$128,0),FALSE),"")</f>
        <v/>
      </c>
      <c r="C578" s="23" t="str">
        <f>IFERROR(VLOOKUP($B$576,$130:$216,MATCH($R578&amp;"/"&amp;C$348,$128:$128,0),FALSE),"")</f>
        <v/>
      </c>
      <c r="D578" s="23" t="str">
        <f>IFERROR(VLOOKUP($B$576,$130:$216,MATCH($R578&amp;"/"&amp;D$348,$128:$128,0),FALSE),"")</f>
        <v/>
      </c>
      <c r="E578" s="23" t="str">
        <f>IFERROR(VLOOKUP($B$576,$130:$216,MATCH($R578&amp;"/"&amp;E$348,$128:$128,0),FALSE),"")</f>
        <v/>
      </c>
      <c r="F578" s="23" t="str">
        <f>IFERROR(VLOOKUP($B$576,$130:$216,MATCH($R578&amp;"/"&amp;F$348,$128:$128,0),FALSE),"")</f>
        <v/>
      </c>
      <c r="G578" s="23" t="str">
        <f>IFERROR(VLOOKUP($B$576,$130:$216,MATCH($R578&amp;"/"&amp;G$348,$128:$128,0),FALSE),"")</f>
        <v/>
      </c>
      <c r="H578" s="23" t="str">
        <f>IFERROR(VLOOKUP($B$576,$130:$216,MATCH($R578&amp;"/"&amp;H$348,$128:$128,0),FALSE),"")</f>
        <v/>
      </c>
      <c r="I578" s="23" t="str">
        <f>IFERROR(VLOOKUP($B$576,$130:$216,MATCH($R578&amp;"/"&amp;I$348,$128:$128,0),FALSE),"")</f>
        <v/>
      </c>
      <c r="J578" s="23" t="str">
        <f>IFERROR(VLOOKUP($B$576,$130:$216,MATCH($R578&amp;"/"&amp;J$348,$128:$128,0),FALSE),"")</f>
        <v/>
      </c>
      <c r="K578" s="23" t="str">
        <f>IFERROR(VLOOKUP($B$576,$130:$216,MATCH($R578&amp;"/"&amp;K$348,$128:$128,0),FALSE),"")</f>
        <v/>
      </c>
      <c r="L578" s="23" t="str">
        <f>IFERROR(VLOOKUP($B$576,$130:$216,MATCH($R578&amp;"/"&amp;L$348,$128:$128,0),FALSE),"")</f>
        <v/>
      </c>
      <c r="M578" s="23" t="str">
        <f>IFERROR(VLOOKUP($B$576,$130:$216,MATCH($R578&amp;"/"&amp;M$348,$128:$128,0),FALSE),"")</f>
        <v/>
      </c>
      <c r="N578" s="23" t="str">
        <f>IFERROR(VLOOKUP($B$576,$130:$216,MATCH($R578&amp;"/"&amp;N$348,$128:$128,0),FALSE),"")</f>
        <v/>
      </c>
      <c r="O578" s="23" t="str">
        <f>IFERROR(VLOOKUP($B$576,$130:$216,MATCH($R578&amp;"/"&amp;O$348,$128:$128,0),FALSE),"")</f>
        <v/>
      </c>
      <c r="P578" s="23" t="str">
        <f>IFERROR(VLOOKUP($B$576,$130:$216,MATCH($R578&amp;"/"&amp;P$348,$128:$128,0),FALSE),"")</f>
        <v/>
      </c>
      <c r="Q578" s="21"/>
      <c r="R578" s="25" t="s">
        <v>2917</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t="str">
        <f>IFERROR(VLOOKUP($B$576,$130:$216,MATCH($R579&amp;"/"&amp;B$348,$128:$128,0),FALSE),"")</f>
        <v/>
      </c>
      <c r="C579" s="23" t="str">
        <f>IFERROR(VLOOKUP($B$576,$130:$216,MATCH($R579&amp;"/"&amp;C$348,$128:$128,0),FALSE),"")</f>
        <v/>
      </c>
      <c r="D579" s="23" t="str">
        <f>IFERROR(VLOOKUP($B$576,$130:$216,MATCH($R579&amp;"/"&amp;D$348,$128:$128,0),FALSE),"")</f>
        <v/>
      </c>
      <c r="E579" s="23" t="str">
        <f>IFERROR(VLOOKUP($B$576,$130:$216,MATCH($R579&amp;"/"&amp;E$348,$128:$128,0),FALSE),"")</f>
        <v/>
      </c>
      <c r="F579" s="23" t="str">
        <f>IFERROR(VLOOKUP($B$576,$130:$216,MATCH($R579&amp;"/"&amp;F$348,$128:$128,0),FALSE),"")</f>
        <v/>
      </c>
      <c r="G579" s="23" t="str">
        <f>IFERROR(VLOOKUP($B$576,$130:$216,MATCH($R579&amp;"/"&amp;G$348,$128:$128,0),FALSE),"")</f>
        <v/>
      </c>
      <c r="H579" s="23" t="str">
        <f>IFERROR(VLOOKUP($B$576,$130:$216,MATCH($R579&amp;"/"&amp;H$348,$128:$128,0),FALSE),"")</f>
        <v/>
      </c>
      <c r="I579" s="23" t="str">
        <f>IFERROR(VLOOKUP($B$576,$130:$216,MATCH($R579&amp;"/"&amp;I$348,$128:$128,0),FALSE),"")</f>
        <v/>
      </c>
      <c r="J579" s="23" t="str">
        <f>IFERROR(VLOOKUP($B$576,$130:$216,MATCH($R579&amp;"/"&amp;J$348,$128:$128,0),FALSE),"")</f>
        <v/>
      </c>
      <c r="K579" s="23" t="str">
        <f>IFERROR(VLOOKUP($B$576,$130:$216,MATCH($R579&amp;"/"&amp;K$348,$128:$128,0),FALSE),"")</f>
        <v/>
      </c>
      <c r="L579" s="23" t="str">
        <f>IFERROR(VLOOKUP($B$576,$130:$216,MATCH($R579&amp;"/"&amp;L$348,$128:$128,0),FALSE),"")</f>
        <v/>
      </c>
      <c r="M579" s="23" t="str">
        <f>IFERROR(VLOOKUP($B$576,$130:$216,MATCH($R579&amp;"/"&amp;M$348,$128:$128,0),FALSE),"")</f>
        <v/>
      </c>
      <c r="N579" s="23" t="str">
        <f>IFERROR(VLOOKUP($B$576,$130:$216,MATCH($R579&amp;"/"&amp;N$348,$128:$128,0),FALSE),"")</f>
        <v/>
      </c>
      <c r="O579" s="23" t="str">
        <f>IFERROR(VLOOKUP($B$576,$130:$216,MATCH($R579&amp;"/"&amp;O$348,$128:$128,0),FALSE),"")</f>
        <v/>
      </c>
      <c r="P579" s="23" t="str">
        <f>IFERROR(VLOOKUP($B$576,$130:$216,MATCH($R579&amp;"/"&amp;P$348,$128:$128,0),FALSE),"")</f>
        <v/>
      </c>
      <c r="Q579" s="21"/>
      <c r="R579" s="25" t="s">
        <v>2918</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t="str">
        <f>IFERROR(VLOOKUP($B$576,$130:$216,MATCH($R580&amp;"/"&amp;B$348,$128:$128,0),FALSE),"")</f>
        <v/>
      </c>
      <c r="C580" s="39" t="str">
        <f>IFERROR(VLOOKUP($B$576,$130:$216,MATCH($R580&amp;"/"&amp;C$348,$128:$128,0),FALSE),"")</f>
        <v/>
      </c>
      <c r="D580" s="39" t="str">
        <f>IFERROR(VLOOKUP($B$576,$130:$216,MATCH($R580&amp;"/"&amp;D$348,$128:$128,0),FALSE),"")</f>
        <v/>
      </c>
      <c r="E580" s="39" t="str">
        <f>IFERROR(VLOOKUP($B$576,$130:$216,MATCH($R580&amp;"/"&amp;E$348,$128:$128,0),FALSE),"")</f>
        <v/>
      </c>
      <c r="F580" s="39" t="str">
        <f>IFERROR(VLOOKUP($B$576,$130:$216,MATCH($R580&amp;"/"&amp;F$348,$128:$128,0),FALSE),"")</f>
        <v/>
      </c>
      <c r="G580" s="39" t="str">
        <f>IFERROR(VLOOKUP($B$576,$130:$216,MATCH($R580&amp;"/"&amp;G$348,$128:$128,0),FALSE),"")</f>
        <v/>
      </c>
      <c r="H580" s="39" t="str">
        <f>IFERROR(VLOOKUP($B$576,$130:$216,MATCH($R580&amp;"/"&amp;H$348,$128:$128,0),FALSE),"")</f>
        <v/>
      </c>
      <c r="I580" s="39" t="str">
        <f>IFERROR(VLOOKUP($B$576,$130:$216,MATCH($R580&amp;"/"&amp;I$348,$128:$128,0),FALSE),"")</f>
        <v/>
      </c>
      <c r="J580" s="39" t="str">
        <f>IFERROR(VLOOKUP($B$576,$130:$216,MATCH($R580&amp;"/"&amp;J$348,$128:$128,0),FALSE),"")</f>
        <v/>
      </c>
      <c r="K580" s="39" t="str">
        <f>IFERROR(VLOOKUP($B$576,$130:$216,MATCH($R580&amp;"/"&amp;K$348,$128:$128,0),FALSE),"")</f>
        <v/>
      </c>
      <c r="L580" s="39" t="str">
        <f>IFERROR(VLOOKUP($B$576,$130:$216,MATCH($R580&amp;"/"&amp;L$348,$128:$128,0),FALSE),"")</f>
        <v/>
      </c>
      <c r="M580" s="39" t="str">
        <f>IFERROR(VLOOKUP($B$576,$130:$216,MATCH($R580&amp;"/"&amp;M$348,$128:$128,0),FALSE),"")</f>
        <v/>
      </c>
      <c r="N580" s="39" t="str">
        <f>IFERROR(VLOOKUP($B$576,$130:$216,MATCH($R580&amp;"/"&amp;N$348,$128:$128,0),FALSE),"")</f>
        <v/>
      </c>
      <c r="O580" s="39" t="str">
        <f>IFERROR(VLOOKUP($B$576,$130:$216,MATCH($R580&amp;"/"&amp;O$348,$128:$128,0),FALSE),"")</f>
        <v/>
      </c>
      <c r="P580" s="39" t="str">
        <f>IFERROR(VLOOKUP($B$576,$130:$216,MATCH($R580&amp;"/"&amp;P$348,$128:$128,0),FALSE),"")</f>
        <v/>
      </c>
      <c r="Q580" s="21"/>
      <c r="R580" s="25" t="s">
        <v>2940</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134">SUM(B577:B580)</f>
        <v>0</v>
      </c>
      <c r="C581" s="39">
        <f t="shared" si="134"/>
        <v>0</v>
      </c>
      <c r="D581" s="39">
        <f t="shared" si="134"/>
        <v>0</v>
      </c>
      <c r="E581" s="39">
        <f t="shared" si="134"/>
        <v>0</v>
      </c>
      <c r="F581" s="39">
        <f t="shared" si="134"/>
        <v>0</v>
      </c>
      <c r="G581" s="39">
        <f t="shared" si="134"/>
        <v>0</v>
      </c>
      <c r="H581" s="39">
        <f t="shared" si="134"/>
        <v>0</v>
      </c>
      <c r="I581" s="39">
        <f t="shared" si="134"/>
        <v>0</v>
      </c>
      <c r="J581" s="39">
        <f t="shared" si="134"/>
        <v>0</v>
      </c>
      <c r="K581" s="39">
        <f t="shared" si="134"/>
        <v>0</v>
      </c>
      <c r="L581" s="39">
        <f t="shared" si="134"/>
        <v>0</v>
      </c>
      <c r="M581" s="39">
        <f t="shared" si="134"/>
        <v>0</v>
      </c>
      <c r="N581" s="39" t="e">
        <f t="shared" ref="N581:O581" si="135">IF(N578="",N577*4,IF(N579="",(N578+N577)*2,IF(N580="",((N579+N578+N577)/3)*4,SUM(N577:N580))))</f>
        <v>#VALUE!</v>
      </c>
      <c r="O581" s="39" t="e">
        <f t="shared" si="135"/>
        <v>#VALUE!</v>
      </c>
      <c r="P581" s="39" t="e">
        <f t="shared" ref="P581" si="136">IF(P578="",P577*4,IF(P579="",(P578+P577)*2,IF(P580="",((P579+P578+P577)/3)*4,SUM(P577:P580))))</f>
        <v>#VALUE!</v>
      </c>
      <c r="Q581" s="21"/>
      <c r="R581" s="25" t="s">
        <v>2919</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t="e">
        <f t="shared" ref="B582:O582" si="137">+B581/B$574</f>
        <v>#DIV/0!</v>
      </c>
      <c r="C582" s="46" t="e">
        <f t="shared" si="137"/>
        <v>#DIV/0!</v>
      </c>
      <c r="D582" s="46" t="e">
        <f t="shared" si="137"/>
        <v>#DIV/0!</v>
      </c>
      <c r="E582" s="46" t="e">
        <f t="shared" si="137"/>
        <v>#DIV/0!</v>
      </c>
      <c r="F582" s="46" t="e">
        <f t="shared" si="137"/>
        <v>#DIV/0!</v>
      </c>
      <c r="G582" s="46" t="e">
        <f t="shared" si="137"/>
        <v>#DIV/0!</v>
      </c>
      <c r="H582" s="46" t="e">
        <f t="shared" si="137"/>
        <v>#DIV/0!</v>
      </c>
      <c r="I582" s="46" t="e">
        <f t="shared" si="137"/>
        <v>#DIV/0!</v>
      </c>
      <c r="J582" s="46" t="e">
        <f t="shared" si="137"/>
        <v>#DIV/0!</v>
      </c>
      <c r="K582" s="46" t="e">
        <f t="shared" si="137"/>
        <v>#DIV/0!</v>
      </c>
      <c r="L582" s="46" t="e">
        <f t="shared" si="137"/>
        <v>#DIV/0!</v>
      </c>
      <c r="M582" s="46" t="e">
        <f t="shared" si="137"/>
        <v>#DIV/0!</v>
      </c>
      <c r="N582" s="46" t="e">
        <f t="shared" si="137"/>
        <v>#VALUE!</v>
      </c>
      <c r="O582" s="46" t="e">
        <f t="shared" si="137"/>
        <v>#VALUE!</v>
      </c>
      <c r="P582" s="46" t="e">
        <f t="shared" ref="P582" si="138">+P581/P$574</f>
        <v>#VALUE!</v>
      </c>
      <c r="Q582" s="21"/>
      <c r="R582" s="27" t="s">
        <v>2963</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45" t="s">
        <v>2964</v>
      </c>
      <c r="C583" s="146"/>
      <c r="D583" s="146"/>
      <c r="E583" s="146"/>
      <c r="F583" s="146"/>
      <c r="G583" s="146"/>
      <c r="H583" s="146"/>
      <c r="I583" s="146"/>
      <c r="J583" s="146"/>
      <c r="K583" s="146"/>
      <c r="L583" s="146"/>
      <c r="M583" s="146"/>
      <c r="N583" s="150"/>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t="str">
        <f>IFERROR(VLOOKUP($B$583,$130:$216,MATCH($R584&amp;"/"&amp;B$348,$128:$128,0),FALSE),"")</f>
        <v/>
      </c>
      <c r="C584" s="40" t="str">
        <f>IFERROR(VLOOKUP($B$583,$130:$216,MATCH($R584&amp;"/"&amp;C$348,$128:$128,0),FALSE),"")</f>
        <v/>
      </c>
      <c r="D584" s="40" t="str">
        <f>IFERROR(VLOOKUP($B$583,$130:$216,MATCH($R584&amp;"/"&amp;D$348,$128:$128,0),FALSE),"")</f>
        <v/>
      </c>
      <c r="E584" s="40" t="str">
        <f>IFERROR(VLOOKUP($B$583,$130:$216,MATCH($R584&amp;"/"&amp;E$348,$128:$128,0),FALSE),"")</f>
        <v/>
      </c>
      <c r="F584" s="40" t="str">
        <f>IFERROR(VLOOKUP($B$583,$130:$216,MATCH($R584&amp;"/"&amp;F$348,$128:$128,0),FALSE),"")</f>
        <v/>
      </c>
      <c r="G584" s="40" t="str">
        <f>IFERROR(VLOOKUP($B$583,$130:$216,MATCH($R584&amp;"/"&amp;G$348,$128:$128,0),FALSE),"")</f>
        <v/>
      </c>
      <c r="H584" s="40" t="str">
        <f>IFERROR(VLOOKUP($B$583,$130:$216,MATCH($R584&amp;"/"&amp;H$348,$128:$128,0),FALSE),"")</f>
        <v/>
      </c>
      <c r="I584" s="40" t="str">
        <f>IFERROR(VLOOKUP($B$583,$130:$216,MATCH($R584&amp;"/"&amp;I$348,$128:$128,0),FALSE),"")</f>
        <v/>
      </c>
      <c r="J584" s="40" t="str">
        <f>IFERROR(VLOOKUP($B$583,$130:$216,MATCH($R584&amp;"/"&amp;J$348,$128:$128,0),FALSE),"")</f>
        <v/>
      </c>
      <c r="K584" s="40" t="str">
        <f>IFERROR(VLOOKUP($B$583,$130:$216,MATCH($R584&amp;"/"&amp;K$348,$128:$128,0),FALSE),"")</f>
        <v/>
      </c>
      <c r="L584" s="40" t="str">
        <f>IFERROR(VLOOKUP($B$583,$130:$216,MATCH($R584&amp;"/"&amp;L$348,$128:$128,0),FALSE),"")</f>
        <v/>
      </c>
      <c r="M584" s="40" t="str">
        <f>IFERROR(VLOOKUP($B$583,$130:$216,MATCH($R584&amp;"/"&amp;M$348,$128:$128,0),FALSE),"")</f>
        <v/>
      </c>
      <c r="N584" s="40" t="str">
        <f>IFERROR(VLOOKUP($B$583,$130:$216,MATCH($R584&amp;"/"&amp;N$348,$128:$128,0),FALSE),"")</f>
        <v/>
      </c>
      <c r="O584" s="40" t="str">
        <f>IFERROR(VLOOKUP($B$583,$130:$216,MATCH($R584&amp;"/"&amp;O$348,$128:$128,0),FALSE),"")</f>
        <v/>
      </c>
      <c r="P584" s="40" t="str">
        <f>IFERROR(VLOOKUP($B$583,$130:$216,MATCH($R584&amp;"/"&amp;P$348,$128:$128,0),FALSE),"")</f>
        <v/>
      </c>
      <c r="Q584" s="21"/>
      <c r="R584" s="25" t="s">
        <v>2916</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t="str">
        <f>IFERROR(VLOOKUP($B$583,$130:$216,MATCH($R585&amp;"/"&amp;B$348,$128:$128,0),FALSE),"")</f>
        <v/>
      </c>
      <c r="C585" s="23" t="str">
        <f>IFERROR(VLOOKUP($B$583,$130:$216,MATCH($R585&amp;"/"&amp;C$348,$128:$128,0),FALSE),"")</f>
        <v/>
      </c>
      <c r="D585" s="23" t="str">
        <f>IFERROR(VLOOKUP($B$583,$130:$216,MATCH($R585&amp;"/"&amp;D$348,$128:$128,0),FALSE),"")</f>
        <v/>
      </c>
      <c r="E585" s="23" t="str">
        <f>IFERROR(VLOOKUP($B$583,$130:$216,MATCH($R585&amp;"/"&amp;E$348,$128:$128,0),FALSE),"")</f>
        <v/>
      </c>
      <c r="F585" s="23" t="str">
        <f>IFERROR(VLOOKUP($B$583,$130:$216,MATCH($R585&amp;"/"&amp;F$348,$128:$128,0),FALSE),"")</f>
        <v/>
      </c>
      <c r="G585" s="23" t="str">
        <f>IFERROR(VLOOKUP($B$583,$130:$216,MATCH($R585&amp;"/"&amp;G$348,$128:$128,0),FALSE),"")</f>
        <v/>
      </c>
      <c r="H585" s="23" t="str">
        <f>IFERROR(VLOOKUP($B$583,$130:$216,MATCH($R585&amp;"/"&amp;H$348,$128:$128,0),FALSE),"")</f>
        <v/>
      </c>
      <c r="I585" s="23" t="str">
        <f>IFERROR(VLOOKUP($B$583,$130:$216,MATCH($R585&amp;"/"&amp;I$348,$128:$128,0),FALSE),"")</f>
        <v/>
      </c>
      <c r="J585" s="23" t="str">
        <f>IFERROR(VLOOKUP($B$583,$130:$216,MATCH($R585&amp;"/"&amp;J$348,$128:$128,0),FALSE),"")</f>
        <v/>
      </c>
      <c r="K585" s="23" t="str">
        <f>IFERROR(VLOOKUP($B$583,$130:$216,MATCH($R585&amp;"/"&amp;K$348,$128:$128,0),FALSE),"")</f>
        <v/>
      </c>
      <c r="L585" s="23" t="str">
        <f>IFERROR(VLOOKUP($B$583,$130:$216,MATCH($R585&amp;"/"&amp;L$348,$128:$128,0),FALSE),"")</f>
        <v/>
      </c>
      <c r="M585" s="23" t="str">
        <f>IFERROR(VLOOKUP($B$583,$130:$216,MATCH($R585&amp;"/"&amp;M$348,$128:$128,0),FALSE),"")</f>
        <v/>
      </c>
      <c r="N585" s="23" t="str">
        <f>IFERROR(VLOOKUP($B$583,$130:$216,MATCH($R585&amp;"/"&amp;N$348,$128:$128,0),FALSE),"")</f>
        <v/>
      </c>
      <c r="O585" s="23" t="str">
        <f>IFERROR(VLOOKUP($B$583,$130:$216,MATCH($R585&amp;"/"&amp;O$348,$128:$128,0),FALSE),"")</f>
        <v/>
      </c>
      <c r="P585" s="23" t="str">
        <f>IFERROR(VLOOKUP($B$583,$130:$216,MATCH($R585&amp;"/"&amp;P$348,$128:$128,0),FALSE),"")</f>
        <v/>
      </c>
      <c r="Q585" s="21"/>
      <c r="R585" s="25" t="s">
        <v>2917</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t="str">
        <f>IFERROR(VLOOKUP($B$583,$130:$216,MATCH($R586&amp;"/"&amp;B$348,$128:$128,0),FALSE),"")</f>
        <v/>
      </c>
      <c r="C586" s="23" t="str">
        <f>IFERROR(VLOOKUP($B$583,$130:$216,MATCH($R586&amp;"/"&amp;C$348,$128:$128,0),FALSE),"")</f>
        <v/>
      </c>
      <c r="D586" s="23" t="str">
        <f>IFERROR(VLOOKUP($B$583,$130:$216,MATCH($R586&amp;"/"&amp;D$348,$128:$128,0),FALSE),"")</f>
        <v/>
      </c>
      <c r="E586" s="23" t="str">
        <f>IFERROR(VLOOKUP($B$583,$130:$216,MATCH($R586&amp;"/"&amp;E$348,$128:$128,0),FALSE),"")</f>
        <v/>
      </c>
      <c r="F586" s="23" t="str">
        <f>IFERROR(VLOOKUP($B$583,$130:$216,MATCH($R586&amp;"/"&amp;F$348,$128:$128,0),FALSE),"")</f>
        <v/>
      </c>
      <c r="G586" s="23" t="str">
        <f>IFERROR(VLOOKUP($B$583,$130:$216,MATCH($R586&amp;"/"&amp;G$348,$128:$128,0),FALSE),"")</f>
        <v/>
      </c>
      <c r="H586" s="23" t="str">
        <f>IFERROR(VLOOKUP($B$583,$130:$216,MATCH($R586&amp;"/"&amp;H$348,$128:$128,0),FALSE),"")</f>
        <v/>
      </c>
      <c r="I586" s="23" t="str">
        <f>IFERROR(VLOOKUP($B$583,$130:$216,MATCH($R586&amp;"/"&amp;I$348,$128:$128,0),FALSE),"")</f>
        <v/>
      </c>
      <c r="J586" s="23" t="str">
        <f>IFERROR(VLOOKUP($B$583,$130:$216,MATCH($R586&amp;"/"&amp;J$348,$128:$128,0),FALSE),"")</f>
        <v/>
      </c>
      <c r="K586" s="23" t="str">
        <f>IFERROR(VLOOKUP($B$583,$130:$216,MATCH($R586&amp;"/"&amp;K$348,$128:$128,0),FALSE),"")</f>
        <v/>
      </c>
      <c r="L586" s="23" t="str">
        <f>IFERROR(VLOOKUP($B$583,$130:$216,MATCH($R586&amp;"/"&amp;L$348,$128:$128,0),FALSE),"")</f>
        <v/>
      </c>
      <c r="M586" s="23" t="str">
        <f>IFERROR(VLOOKUP($B$583,$130:$216,MATCH($R586&amp;"/"&amp;M$348,$128:$128,0),FALSE),"")</f>
        <v/>
      </c>
      <c r="N586" s="23" t="str">
        <f>IFERROR(VLOOKUP($B$583,$130:$216,MATCH($R586&amp;"/"&amp;N$348,$128:$128,0),FALSE),"")</f>
        <v/>
      </c>
      <c r="O586" s="23" t="str">
        <f>IFERROR(VLOOKUP($B$583,$130:$216,MATCH($R586&amp;"/"&amp;O$348,$128:$128,0),FALSE),"")</f>
        <v/>
      </c>
      <c r="P586" s="23" t="str">
        <f>IFERROR(VLOOKUP($B$583,$130:$216,MATCH($R586&amp;"/"&amp;P$348,$128:$128,0),FALSE),"")</f>
        <v/>
      </c>
      <c r="Q586" s="21"/>
      <c r="R586" s="25" t="s">
        <v>2918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t="str">
        <f>IFERROR(VLOOKUP($B$583,$130:$216,MATCH($R587&amp;"/"&amp;B$348,$128:$128,0),FALSE),"")</f>
        <v/>
      </c>
      <c r="C587" s="39" t="str">
        <f>IFERROR(VLOOKUP($B$583,$130:$216,MATCH($R587&amp;"/"&amp;C$348,$128:$128,0),FALSE),"")</f>
        <v/>
      </c>
      <c r="D587" s="39" t="str">
        <f>IFERROR(VLOOKUP($B$583,$130:$216,MATCH($R587&amp;"/"&amp;D$348,$128:$128,0),FALSE),"")</f>
        <v/>
      </c>
      <c r="E587" s="39" t="str">
        <f>IFERROR(VLOOKUP($B$583,$130:$216,MATCH($R587&amp;"/"&amp;E$348,$128:$128,0),FALSE),"")</f>
        <v/>
      </c>
      <c r="F587" s="39" t="str">
        <f>IFERROR(VLOOKUP($B$583,$130:$216,MATCH($R587&amp;"/"&amp;F$348,$128:$128,0),FALSE),"")</f>
        <v/>
      </c>
      <c r="G587" s="39" t="str">
        <f>IFERROR(VLOOKUP($B$583,$130:$216,MATCH($R587&amp;"/"&amp;G$348,$128:$128,0),FALSE),"")</f>
        <v/>
      </c>
      <c r="H587" s="39" t="str">
        <f>IFERROR(VLOOKUP($B$583,$130:$216,MATCH($R587&amp;"/"&amp;H$348,$128:$128,0),FALSE),"")</f>
        <v/>
      </c>
      <c r="I587" s="39" t="str">
        <f>IFERROR(VLOOKUP($B$583,$130:$216,MATCH($R587&amp;"/"&amp;I$348,$128:$128,0),FALSE),"")</f>
        <v/>
      </c>
      <c r="J587" s="39" t="str">
        <f>IFERROR(VLOOKUP($B$583,$130:$216,MATCH($R587&amp;"/"&amp;J$348,$128:$128,0),FALSE),"")</f>
        <v/>
      </c>
      <c r="K587" s="39" t="str">
        <f>IFERROR(VLOOKUP($B$583,$130:$216,MATCH($R587&amp;"/"&amp;K$348,$128:$128,0),FALSE),"")</f>
        <v/>
      </c>
      <c r="L587" s="39" t="str">
        <f>IFERROR(VLOOKUP($B$583,$130:$216,MATCH($R587&amp;"/"&amp;L$348,$128:$128,0),FALSE),"")</f>
        <v/>
      </c>
      <c r="M587" s="39" t="str">
        <f>IFERROR(VLOOKUP($B$583,$130:$216,MATCH($R587&amp;"/"&amp;M$348,$128:$128,0),FALSE),"")</f>
        <v/>
      </c>
      <c r="N587" s="39" t="str">
        <f>IFERROR(VLOOKUP($B$583,$130:$216,MATCH($R587&amp;"/"&amp;N$348,$128:$128,0),FALSE),"")</f>
        <v/>
      </c>
      <c r="O587" s="39" t="str">
        <f>IFERROR(VLOOKUP($B$583,$130:$216,MATCH($R587&amp;"/"&amp;O$348,$128:$128,0),FALSE),"")</f>
        <v/>
      </c>
      <c r="P587" s="39" t="str">
        <f>IFERROR(VLOOKUP($B$583,$130:$216,MATCH($R587&amp;"/"&amp;P$348,$128:$128,0),FALSE),"")</f>
        <v/>
      </c>
      <c r="Q587" s="21"/>
      <c r="R587" s="25" t="s">
        <v>2940</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139">SUM(B584:B587)</f>
        <v>0</v>
      </c>
      <c r="C588" s="39">
        <f t="shared" si="139"/>
        <v>0</v>
      </c>
      <c r="D588" s="39">
        <f t="shared" si="139"/>
        <v>0</v>
      </c>
      <c r="E588" s="39">
        <f t="shared" si="139"/>
        <v>0</v>
      </c>
      <c r="F588" s="39">
        <f t="shared" si="139"/>
        <v>0</v>
      </c>
      <c r="G588" s="39">
        <f t="shared" si="139"/>
        <v>0</v>
      </c>
      <c r="H588" s="39">
        <f t="shared" si="139"/>
        <v>0</v>
      </c>
      <c r="I588" s="39">
        <f t="shared" si="139"/>
        <v>0</v>
      </c>
      <c r="J588" s="39">
        <f t="shared" si="139"/>
        <v>0</v>
      </c>
      <c r="K588" s="39">
        <f t="shared" si="139"/>
        <v>0</v>
      </c>
      <c r="L588" s="39">
        <f t="shared" si="139"/>
        <v>0</v>
      </c>
      <c r="M588" s="39">
        <f t="shared" si="139"/>
        <v>0</v>
      </c>
      <c r="N588" s="39" t="e">
        <f t="shared" ref="N588:O588" si="140">IF(N585="",N584*4,IF(N586="",(N585+N584)*2,IF(N587="",((N586+N585+N584)/3)*4,SUM(N584:N587))))</f>
        <v>#VALUE!</v>
      </c>
      <c r="O588" s="39" t="e">
        <f t="shared" si="140"/>
        <v>#VALUE!</v>
      </c>
      <c r="P588" s="39" t="e">
        <f t="shared" ref="P588" si="141">IF(P585="",P584*4,IF(P586="",(P585+P584)*2,IF(P587="",((P586+P585+P584)/3)*4,SUM(P584:P587))))</f>
        <v>#VALUE!</v>
      </c>
      <c r="Q588" s="21"/>
      <c r="R588" s="25" t="s">
        <v>2919</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t="e">
        <f t="shared" ref="B589:O589" si="142">+B588/(B$465+B$472)</f>
        <v>#DIV/0!</v>
      </c>
      <c r="C589" s="46" t="e">
        <f t="shared" si="142"/>
        <v>#DIV/0!</v>
      </c>
      <c r="D589" s="46" t="e">
        <f t="shared" si="142"/>
        <v>#DIV/0!</v>
      </c>
      <c r="E589" s="46" t="e">
        <f t="shared" si="142"/>
        <v>#DIV/0!</v>
      </c>
      <c r="F589" s="46" t="e">
        <f t="shared" si="142"/>
        <v>#DIV/0!</v>
      </c>
      <c r="G589" s="46" t="e">
        <f t="shared" si="142"/>
        <v>#DIV/0!</v>
      </c>
      <c r="H589" s="46" t="e">
        <f t="shared" si="142"/>
        <v>#DIV/0!</v>
      </c>
      <c r="I589" s="46" t="e">
        <f t="shared" si="142"/>
        <v>#DIV/0!</v>
      </c>
      <c r="J589" s="46" t="e">
        <f t="shared" si="142"/>
        <v>#DIV/0!</v>
      </c>
      <c r="K589" s="46" t="e">
        <f t="shared" si="142"/>
        <v>#DIV/0!</v>
      </c>
      <c r="L589" s="46" t="e">
        <f t="shared" si="142"/>
        <v>#DIV/0!</v>
      </c>
      <c r="M589" s="46" t="e">
        <f t="shared" si="142"/>
        <v>#DIV/0!</v>
      </c>
      <c r="N589" s="46" t="e">
        <f t="shared" si="142"/>
        <v>#VALUE!</v>
      </c>
      <c r="O589" s="46" t="e">
        <f t="shared" si="142"/>
        <v>#VALUE!</v>
      </c>
      <c r="P589" s="46" t="e">
        <f t="shared" ref="P589" si="143">+P588/(P$465+P$472)</f>
        <v>#VALUE!</v>
      </c>
      <c r="Q589" s="21"/>
      <c r="R589" s="27" t="s">
        <v>2965</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t="e">
        <f t="shared" ref="C590:P590" si="144">C588/B588-1</f>
        <v>#DIV/0!</v>
      </c>
      <c r="D590" s="46" t="e">
        <f t="shared" si="144"/>
        <v>#DIV/0!</v>
      </c>
      <c r="E590" s="46" t="e">
        <f t="shared" si="144"/>
        <v>#DIV/0!</v>
      </c>
      <c r="F590" s="46" t="e">
        <f t="shared" si="144"/>
        <v>#DIV/0!</v>
      </c>
      <c r="G590" s="46" t="e">
        <f t="shared" si="144"/>
        <v>#DIV/0!</v>
      </c>
      <c r="H590" s="46" t="e">
        <f t="shared" si="144"/>
        <v>#DIV/0!</v>
      </c>
      <c r="I590" s="46" t="e">
        <f t="shared" si="144"/>
        <v>#DIV/0!</v>
      </c>
      <c r="J590" s="46" t="e">
        <f t="shared" si="144"/>
        <v>#DIV/0!</v>
      </c>
      <c r="K590" s="46" t="e">
        <f t="shared" si="144"/>
        <v>#DIV/0!</v>
      </c>
      <c r="L590" s="46" t="e">
        <f t="shared" si="144"/>
        <v>#DIV/0!</v>
      </c>
      <c r="M590" s="46" t="e">
        <f t="shared" si="144"/>
        <v>#DIV/0!</v>
      </c>
      <c r="N590" s="46" t="e">
        <f t="shared" si="144"/>
        <v>#VALUE!</v>
      </c>
      <c r="O590" s="46" t="e">
        <f t="shared" si="144"/>
        <v>#VALUE!</v>
      </c>
      <c r="P590" s="46" t="e">
        <f t="shared" si="144"/>
        <v>#VALUE!</v>
      </c>
      <c r="Q590" s="37"/>
      <c r="R590" s="27" t="s">
        <v>2941</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51" t="s">
        <v>2966</v>
      </c>
      <c r="C591" s="146"/>
      <c r="D591" s="146"/>
      <c r="E591" s="146"/>
      <c r="F591" s="146"/>
      <c r="G591" s="146"/>
      <c r="H591" s="146"/>
      <c r="I591" s="146"/>
      <c r="J591" s="146"/>
      <c r="K591" s="146"/>
      <c r="L591" s="146"/>
      <c r="M591" s="146"/>
      <c r="N591" s="150"/>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52" t="s">
        <v>2967</v>
      </c>
      <c r="C592" s="146"/>
      <c r="D592" s="146"/>
      <c r="E592" s="146"/>
      <c r="F592" s="146"/>
      <c r="G592" s="146"/>
      <c r="H592" s="146"/>
      <c r="I592" s="146"/>
      <c r="J592" s="146"/>
      <c r="K592" s="146"/>
      <c r="L592" s="146"/>
      <c r="M592" s="146"/>
      <c r="N592" s="150"/>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t="str">
        <f>IFERROR(VLOOKUP($B$592,$221:$343,MATCH($R593&amp;"/"&amp;B$348,$219:$219,0),FALSE),"")</f>
        <v/>
      </c>
      <c r="C593" s="23" t="str">
        <f>IFERROR(VLOOKUP($B$592,$221:$343,MATCH($R593&amp;"/"&amp;C$348,$219:$219,0),FALSE),"")</f>
        <v/>
      </c>
      <c r="D593" s="23" t="str">
        <f>IFERROR(VLOOKUP($B$592,$221:$343,MATCH($R593&amp;"/"&amp;D$348,$219:$219,0),FALSE),"")</f>
        <v/>
      </c>
      <c r="E593" s="23" t="str">
        <f>IFERROR(VLOOKUP($B$592,$221:$343,MATCH($R593&amp;"/"&amp;E$348,$219:$219,0),FALSE),"")</f>
        <v/>
      </c>
      <c r="F593" s="23" t="str">
        <f>IFERROR(VLOOKUP($B$592,$221:$343,MATCH($R593&amp;"/"&amp;F$348,$219:$219,0),FALSE),"")</f>
        <v/>
      </c>
      <c r="G593" s="23" t="str">
        <f>IFERROR(VLOOKUP($B$592,$221:$343,MATCH($R593&amp;"/"&amp;G$348,$219:$219,0),FALSE),"")</f>
        <v/>
      </c>
      <c r="H593" s="23" t="str">
        <f>IFERROR(VLOOKUP($B$592,$221:$343,MATCH($R593&amp;"/"&amp;H$348,$219:$219,0),FALSE),"")</f>
        <v/>
      </c>
      <c r="I593" s="23" t="str">
        <f>IFERROR(VLOOKUP($B$592,$221:$343,MATCH($R593&amp;"/"&amp;I$348,$219:$219,0),FALSE),"")</f>
        <v/>
      </c>
      <c r="J593" s="23" t="str">
        <f>IFERROR(VLOOKUP($B$592,$221:$343,MATCH($R593&amp;"/"&amp;J$348,$219:$219,0),FALSE),"")</f>
        <v/>
      </c>
      <c r="K593" s="23" t="str">
        <f>IFERROR(VLOOKUP($B$592,$221:$343,MATCH($R593&amp;"/"&amp;K$348,$219:$219,0),FALSE),"")</f>
        <v/>
      </c>
      <c r="L593" s="23" t="str">
        <f>IFERROR(VLOOKUP($B$592,$221:$343,MATCH($R593&amp;"/"&amp;L$348,$219:$219,0),FALSE),"")</f>
        <v/>
      </c>
      <c r="M593" s="23" t="str">
        <f>IFERROR(VLOOKUP($B$592,$221:$343,MATCH($R593&amp;"/"&amp;M$348,$219:$219,0),FALSE),"")</f>
        <v/>
      </c>
      <c r="N593" s="24" t="str">
        <f>IFERROR(VLOOKUP($B$592,$221:$343,MATCH($R593&amp;"/"&amp;N$348,$219:$219,0),FALSE),"")</f>
        <v/>
      </c>
      <c r="O593" s="24" t="str">
        <f>IFERROR(VLOOKUP($B$592,$221:$343,MATCH($R593&amp;"/"&amp;O$348,$219:$219,0),FALSE),"")</f>
        <v/>
      </c>
      <c r="P593" s="24" t="str">
        <f>IFERROR(VLOOKUP($B$592,$221:$343,MATCH($R593&amp;"/"&amp;P$348,$219:$219,0),FALSE),"")</f>
        <v/>
      </c>
      <c r="Q593" s="21"/>
      <c r="R593" s="25" t="s">
        <v>2916</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t="str">
        <f>IFERROR(VLOOKUP($B$592,$221:$343,MATCH($R594&amp;"/"&amp;B$348,$219:$219,0),FALSE),"")</f>
        <v/>
      </c>
      <c r="C594" s="23" t="str">
        <f>IFERROR(VLOOKUP($B$592,$221:$343,MATCH($R594&amp;"/"&amp;C$348,$219:$219,0),FALSE),"")</f>
        <v/>
      </c>
      <c r="D594" s="23" t="str">
        <f>IFERROR(VLOOKUP($B$592,$221:$343,MATCH($R594&amp;"/"&amp;D$348,$219:$219,0),FALSE),"")</f>
        <v/>
      </c>
      <c r="E594" s="23" t="str">
        <f>IFERROR(VLOOKUP($B$592,$221:$343,MATCH($R594&amp;"/"&amp;E$348,$219:$219,0),FALSE),"")</f>
        <v/>
      </c>
      <c r="F594" s="23" t="str">
        <f>IFERROR(VLOOKUP($B$592,$221:$343,MATCH($R594&amp;"/"&amp;F$348,$219:$219,0),FALSE),"")</f>
        <v/>
      </c>
      <c r="G594" s="23" t="str">
        <f>IFERROR(VLOOKUP($B$592,$221:$343,MATCH($R594&amp;"/"&amp;G$348,$219:$219,0),FALSE),"")</f>
        <v/>
      </c>
      <c r="H594" s="23" t="str">
        <f>IFERROR(VLOOKUP($B$592,$221:$343,MATCH($R594&amp;"/"&amp;H$348,$219:$219,0),FALSE),"")</f>
        <v/>
      </c>
      <c r="I594" s="23" t="str">
        <f>IFERROR(VLOOKUP($B$592,$221:$343,MATCH($R594&amp;"/"&amp;I$348,$219:$219,0),FALSE),"")</f>
        <v/>
      </c>
      <c r="J594" s="23" t="str">
        <f>IFERROR(VLOOKUP($B$592,$221:$343,MATCH($R594&amp;"/"&amp;J$348,$219:$219,0),FALSE),"")</f>
        <v/>
      </c>
      <c r="K594" s="23" t="str">
        <f>IFERROR(VLOOKUP($B$592,$221:$343,MATCH($R594&amp;"/"&amp;K$348,$219:$219,0),FALSE),"")</f>
        <v/>
      </c>
      <c r="L594" s="23" t="str">
        <f>IFERROR(VLOOKUP($B$592,$221:$343,MATCH($R594&amp;"/"&amp;L$348,$219:$219,0),FALSE),"")</f>
        <v/>
      </c>
      <c r="M594" s="23" t="str">
        <f>IFERROR(VLOOKUP($B$592,$221:$343,MATCH($R594&amp;"/"&amp;M$348,$219:$219,0),FALSE),"")</f>
        <v/>
      </c>
      <c r="N594" s="24" t="str">
        <f>IFERROR(VLOOKUP($B$592,$221:$343,MATCH($R594&amp;"/"&amp;N$348,$219:$219,0),FALSE),"")</f>
        <v/>
      </c>
      <c r="O594" s="24" t="str">
        <f>IFERROR(VLOOKUP($B$592,$221:$343,MATCH($R594&amp;"/"&amp;O$348,$219:$219,0),FALSE),"")</f>
        <v/>
      </c>
      <c r="P594" s="24" t="str">
        <f>IFERROR(VLOOKUP($B$592,$221:$343,MATCH($R594&amp;"/"&amp;P$348,$219:$219,0),FALSE),"")</f>
        <v/>
      </c>
      <c r="Q594" s="21"/>
      <c r="R594" s="25" t="s">
        <v>2917</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t="str">
        <f>IFERROR(VLOOKUP($B$592,$221:$343,MATCH($R595&amp;"/"&amp;B$348,$219:$219,0),FALSE),"")</f>
        <v/>
      </c>
      <c r="C595" s="23" t="str">
        <f>IFERROR(VLOOKUP($B$592,$221:$343,MATCH($R595&amp;"/"&amp;C$348,$219:$219,0),FALSE),"")</f>
        <v/>
      </c>
      <c r="D595" s="23" t="str">
        <f>IFERROR(VLOOKUP($B$592,$221:$343,MATCH($R595&amp;"/"&amp;D$348,$219:$219,0),FALSE),"")</f>
        <v/>
      </c>
      <c r="E595" s="23" t="str">
        <f>IFERROR(VLOOKUP($B$592,$221:$343,MATCH($R595&amp;"/"&amp;E$348,$219:$219,0),FALSE),"")</f>
        <v/>
      </c>
      <c r="F595" s="23" t="str">
        <f>IFERROR(VLOOKUP($B$592,$221:$343,MATCH($R595&amp;"/"&amp;F$348,$219:$219,0),FALSE),"")</f>
        <v/>
      </c>
      <c r="G595" s="23" t="str">
        <f>IFERROR(VLOOKUP($B$592,$221:$343,MATCH($R595&amp;"/"&amp;G$348,$219:$219,0),FALSE),"")</f>
        <v/>
      </c>
      <c r="H595" s="23" t="str">
        <f>IFERROR(VLOOKUP($B$592,$221:$343,MATCH($R595&amp;"/"&amp;H$348,$219:$219,0),FALSE),"")</f>
        <v/>
      </c>
      <c r="I595" s="23" t="str">
        <f>IFERROR(VLOOKUP($B$592,$221:$343,MATCH($R595&amp;"/"&amp;I$348,$219:$219,0),FALSE),"")</f>
        <v/>
      </c>
      <c r="J595" s="23" t="str">
        <f>IFERROR(VLOOKUP($B$592,$221:$343,MATCH($R595&amp;"/"&amp;J$348,$219:$219,0),FALSE),"")</f>
        <v/>
      </c>
      <c r="K595" s="23" t="str">
        <f>IFERROR(VLOOKUP($B$592,$221:$343,MATCH($R595&amp;"/"&amp;K$348,$219:$219,0),FALSE),"")</f>
        <v/>
      </c>
      <c r="L595" s="23" t="str">
        <f>IFERROR(VLOOKUP($B$592,$221:$343,MATCH($R595&amp;"/"&amp;L$348,$219:$219,0),FALSE),"")</f>
        <v/>
      </c>
      <c r="M595" s="23" t="str">
        <f>IFERROR(VLOOKUP($B$592,$221:$343,MATCH($R595&amp;"/"&amp;M$348,$219:$219,0),FALSE),"")</f>
        <v/>
      </c>
      <c r="N595" s="24" t="str">
        <f>IFERROR(VLOOKUP($B$592,$221:$343,MATCH($R595&amp;"/"&amp;N$348,$219:$219,0),FALSE),"")</f>
        <v/>
      </c>
      <c r="O595" s="24" t="str">
        <f>IFERROR(VLOOKUP($B$592,$221:$343,MATCH($R595&amp;"/"&amp;O$348,$219:$219,0),FALSE),"")</f>
        <v/>
      </c>
      <c r="P595" s="24" t="str">
        <f>IFERROR(VLOOKUP($B$592,$221:$343,MATCH($R595&amp;"/"&amp;P$348,$219:$219,0),FALSE),"")</f>
        <v/>
      </c>
      <c r="Q595" s="21"/>
      <c r="R595" s="25" t="s">
        <v>2918</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t="str">
        <f>IFERROR(VLOOKUP($B$592,$221:$343,MATCH($R596&amp;"/"&amp;B$348,$219:$219,0),FALSE),"")</f>
        <v/>
      </c>
      <c r="C596" s="23" t="str">
        <f>IFERROR(VLOOKUP($B$592,$221:$343,MATCH($R596&amp;"/"&amp;C$348,$219:$219,0),FALSE),"")</f>
        <v/>
      </c>
      <c r="D596" s="23" t="str">
        <f>IFERROR(VLOOKUP($B$592,$221:$343,MATCH($R596&amp;"/"&amp;D$348,$219:$219,0),FALSE),"")</f>
        <v/>
      </c>
      <c r="E596" s="23" t="str">
        <f>IFERROR(VLOOKUP($B$592,$221:$343,MATCH($R596&amp;"/"&amp;E$348,$219:$219,0),FALSE),"")</f>
        <v/>
      </c>
      <c r="F596" s="23" t="str">
        <f>IFERROR(VLOOKUP($B$592,$221:$343,MATCH($R596&amp;"/"&amp;F$348,$219:$219,0),FALSE),"")</f>
        <v/>
      </c>
      <c r="G596" s="23" t="str">
        <f>IFERROR(VLOOKUP($B$592,$221:$343,MATCH($R596&amp;"/"&amp;G$348,$219:$219,0),FALSE),"")</f>
        <v/>
      </c>
      <c r="H596" s="23" t="str">
        <f>IFERROR(VLOOKUP($B$592,$221:$343,MATCH($R596&amp;"/"&amp;H$348,$219:$219,0),FALSE),"")</f>
        <v/>
      </c>
      <c r="I596" s="23" t="str">
        <f>IFERROR(VLOOKUP($B$592,$221:$343,MATCH($R596&amp;"/"&amp;I$348,$219:$219,0),FALSE),"")</f>
        <v/>
      </c>
      <c r="J596" s="23" t="str">
        <f>IFERROR(VLOOKUP($B$592,$221:$343,MATCH($R596&amp;"/"&amp;J$348,$219:$219,0),FALSE),"")</f>
        <v/>
      </c>
      <c r="K596" s="23" t="str">
        <f>IFERROR(VLOOKUP($B$592,$221:$343,MATCH($R596&amp;"/"&amp;K$348,$219:$219,0),FALSE),"")</f>
        <v/>
      </c>
      <c r="L596" s="23" t="str">
        <f>IFERROR(VLOOKUP($B$592,$221:$343,MATCH($R596&amp;"/"&amp;L$348,$219:$219,0),FALSE),"")</f>
        <v/>
      </c>
      <c r="M596" s="23" t="str">
        <f>IFERROR(VLOOKUP($B$592,$221:$343,MATCH($R596&amp;"/"&amp;M$348,$219:$219,0),FALSE),"")</f>
        <v/>
      </c>
      <c r="N596" s="24" t="str">
        <f>IFERROR(VLOOKUP($B$592,$221:$343,MATCH($R596&amp;"/"&amp;N$348,$219:$219,0),FALSE),IFERROR((VLOOKUP($B$592,$221:$343,MATCH($R595&amp;"/"&amp;N$348,$219:$219,0),FALSE)/3)*4,IFERROR(VLOOKUP($B$592,$221:$343,MATCH($R594&amp;"/"&amp;N$348,$219:$219,0),FALSE)*2,IFERROR(VLOOKUP($B$592,$221:$343,MATCH($R593&amp;"/"&amp;N$348,$219:$219,0),FALSE)*4,""))))</f>
        <v/>
      </c>
      <c r="O596" s="24" t="str">
        <f>IFERROR(VLOOKUP($B$592,$221:$343,MATCH($R596&amp;"/"&amp;O$348,$219:$219,0),FALSE),IFERROR((VLOOKUP($B$592,$221:$343,MATCH($R595&amp;"/"&amp;O$348,$219:$219,0),FALSE)/3)*4,IFERROR(VLOOKUP($B$592,$221:$343,MATCH($R594&amp;"/"&amp;O$348,$219:$219,0),FALSE)*2,IFERROR(VLOOKUP($B$592,$221:$343,MATCH($R593&amp;"/"&amp;O$348,$219:$219,0),FALSE)*4,""))))</f>
        <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2919</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t="e">
        <f t="shared" ref="B597:O597" si="145">B596/(B$465+B472)</f>
        <v>#VALUE!</v>
      </c>
      <c r="C597" s="46" t="e">
        <f t="shared" si="145"/>
        <v>#VALUE!</v>
      </c>
      <c r="D597" s="46" t="e">
        <f t="shared" si="145"/>
        <v>#VALUE!</v>
      </c>
      <c r="E597" s="46" t="e">
        <f t="shared" si="145"/>
        <v>#VALUE!</v>
      </c>
      <c r="F597" s="46" t="e">
        <f t="shared" si="145"/>
        <v>#VALUE!</v>
      </c>
      <c r="G597" s="46" t="e">
        <f t="shared" si="145"/>
        <v>#VALUE!</v>
      </c>
      <c r="H597" s="46" t="e">
        <f t="shared" si="145"/>
        <v>#VALUE!</v>
      </c>
      <c r="I597" s="46" t="e">
        <f t="shared" si="145"/>
        <v>#VALUE!</v>
      </c>
      <c r="J597" s="46" t="e">
        <f t="shared" si="145"/>
        <v>#VALUE!</v>
      </c>
      <c r="K597" s="46" t="e">
        <f t="shared" si="145"/>
        <v>#VALUE!</v>
      </c>
      <c r="L597" s="46" t="e">
        <f t="shared" si="145"/>
        <v>#VALUE!</v>
      </c>
      <c r="M597" s="46" t="e">
        <f t="shared" si="145"/>
        <v>#VALUE!</v>
      </c>
      <c r="N597" s="46" t="e">
        <f t="shared" si="145"/>
        <v>#VALUE!</v>
      </c>
      <c r="O597" s="46" t="e">
        <f t="shared" si="145"/>
        <v>#VALUE!</v>
      </c>
      <c r="P597" s="46" t="e">
        <f t="shared" ref="P597" si="146">P596/(P$465+P472)</f>
        <v>#VALUE!</v>
      </c>
      <c r="Q597" s="21"/>
      <c r="R597" s="27" t="s">
        <v>2920</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51" t="s">
        <v>2968</v>
      </c>
      <c r="C598" s="146"/>
      <c r="D598" s="146"/>
      <c r="E598" s="146"/>
      <c r="F598" s="146"/>
      <c r="G598" s="146"/>
      <c r="H598" s="146"/>
      <c r="I598" s="146"/>
      <c r="J598" s="146"/>
      <c r="K598" s="146"/>
      <c r="L598" s="146"/>
      <c r="M598" s="146"/>
      <c r="N598" s="147"/>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t="str">
        <f>IFERROR(VLOOKUP($B$598,$221:$343,MATCH($R599&amp;"/"&amp;B$348,$219:$219,0),FALSE),"")</f>
        <v/>
      </c>
      <c r="C599" s="23" t="str">
        <f>IFERROR(VLOOKUP($B$598,$221:$343,MATCH($R599&amp;"/"&amp;C$348,$219:$219,0),FALSE),"")</f>
        <v/>
      </c>
      <c r="D599" s="23" t="str">
        <f>IFERROR(VLOOKUP($B$598,$221:$343,MATCH($R599&amp;"/"&amp;D$348,$219:$219,0),FALSE),"")</f>
        <v/>
      </c>
      <c r="E599" s="23" t="str">
        <f>IFERROR(VLOOKUP($B$598,$221:$343,MATCH($R599&amp;"/"&amp;E$348,$219:$219,0),FALSE),"")</f>
        <v/>
      </c>
      <c r="F599" s="23" t="str">
        <f>IFERROR(VLOOKUP($B$598,$221:$343,MATCH($R599&amp;"/"&amp;F$348,$219:$219,0),FALSE),"")</f>
        <v/>
      </c>
      <c r="G599" s="23" t="str">
        <f>IFERROR(VLOOKUP($B$598,$221:$343,MATCH($R599&amp;"/"&amp;G$348,$219:$219,0),FALSE),"")</f>
        <v/>
      </c>
      <c r="H599" s="23" t="str">
        <f>IFERROR(VLOOKUP($B$598,$221:$343,MATCH($R599&amp;"/"&amp;H$348,$219:$219,0),FALSE),"")</f>
        <v/>
      </c>
      <c r="I599" s="23" t="str">
        <f>IFERROR(VLOOKUP($B$598,$221:$343,MATCH($R599&amp;"/"&amp;I$348,$219:$219,0),FALSE),"")</f>
        <v/>
      </c>
      <c r="J599" s="23" t="str">
        <f>IFERROR(VLOOKUP($B$598,$221:$343,MATCH($R599&amp;"/"&amp;J$348,$219:$219,0),FALSE),"")</f>
        <v/>
      </c>
      <c r="K599" s="23" t="str">
        <f>IFERROR(VLOOKUP($B$598,$221:$343,MATCH($R599&amp;"/"&amp;K$348,$219:$219,0),FALSE),"")</f>
        <v/>
      </c>
      <c r="L599" s="23" t="str">
        <f>IFERROR(VLOOKUP($B$598,$221:$343,MATCH($R599&amp;"/"&amp;L$348,$219:$219,0),FALSE),"")</f>
        <v/>
      </c>
      <c r="M599" s="23" t="str">
        <f>IFERROR(VLOOKUP($B$598,$221:$343,MATCH($R599&amp;"/"&amp;M$348,$219:$219,0),FALSE),"")</f>
        <v/>
      </c>
      <c r="N599" s="24" t="str">
        <f>IFERROR(VLOOKUP($B$598,$221:$343,MATCH($R599&amp;"/"&amp;N$348,$219:$219,0),FALSE),"")</f>
        <v/>
      </c>
      <c r="O599" s="24" t="str">
        <f>IFERROR(VLOOKUP($B$598,$221:$343,MATCH($R599&amp;"/"&amp;O$348,$219:$219,0),FALSE),"")</f>
        <v/>
      </c>
      <c r="P599" s="24" t="str">
        <f>IFERROR(VLOOKUP($B$598,$221:$343,MATCH($R599&amp;"/"&amp;P$348,$219:$219,0),FALSE),"")</f>
        <v/>
      </c>
      <c r="Q599" s="21"/>
      <c r="R599" s="25" t="s">
        <v>2916</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t="str">
        <f>IFERROR(VLOOKUP($B$598,$221:$343,MATCH($R600&amp;"/"&amp;B$348,$219:$219,0),FALSE),"")</f>
        <v/>
      </c>
      <c r="C600" s="23" t="str">
        <f>IFERROR(VLOOKUP($B$598,$221:$343,MATCH($R600&amp;"/"&amp;C$348,$219:$219,0),FALSE),"")</f>
        <v/>
      </c>
      <c r="D600" s="23" t="str">
        <f>IFERROR(VLOOKUP($B$598,$221:$343,MATCH($R600&amp;"/"&amp;D$348,$219:$219,0),FALSE),"")</f>
        <v/>
      </c>
      <c r="E600" s="23" t="str">
        <f>IFERROR(VLOOKUP($B$598,$221:$343,MATCH($R600&amp;"/"&amp;E$348,$219:$219,0),FALSE),"")</f>
        <v/>
      </c>
      <c r="F600" s="23" t="str">
        <f>IFERROR(VLOOKUP($B$598,$221:$343,MATCH($R600&amp;"/"&amp;F$348,$219:$219,0),FALSE),"")</f>
        <v/>
      </c>
      <c r="G600" s="23" t="str">
        <f>IFERROR(VLOOKUP($B$598,$221:$343,MATCH($R600&amp;"/"&amp;G$348,$219:$219,0),FALSE),"")</f>
        <v/>
      </c>
      <c r="H600" s="23" t="str">
        <f>IFERROR(VLOOKUP($B$598,$221:$343,MATCH($R600&amp;"/"&amp;H$348,$219:$219,0),FALSE),"")</f>
        <v/>
      </c>
      <c r="I600" s="23" t="str">
        <f>IFERROR(VLOOKUP($B$598,$221:$343,MATCH($R600&amp;"/"&amp;I$348,$219:$219,0),FALSE),"")</f>
        <v/>
      </c>
      <c r="J600" s="23" t="str">
        <f>IFERROR(VLOOKUP($B$598,$221:$343,MATCH($R600&amp;"/"&amp;J$348,$219:$219,0),FALSE),"")</f>
        <v/>
      </c>
      <c r="K600" s="23" t="str">
        <f>IFERROR(VLOOKUP($B$598,$221:$343,MATCH($R600&amp;"/"&amp;K$348,$219:$219,0),FALSE),"")</f>
        <v/>
      </c>
      <c r="L600" s="23" t="str">
        <f>IFERROR(VLOOKUP($B$598,$221:$343,MATCH($R600&amp;"/"&amp;L$348,$219:$219,0),FALSE),"")</f>
        <v/>
      </c>
      <c r="M600" s="23" t="str">
        <f>IFERROR(VLOOKUP($B$598,$221:$343,MATCH($R600&amp;"/"&amp;M$348,$219:$219,0),FALSE),"")</f>
        <v/>
      </c>
      <c r="N600" s="24" t="str">
        <f>IFERROR(VLOOKUP($B$598,$221:$343,MATCH($R600&amp;"/"&amp;N$348,$219:$219,0),FALSE),"")</f>
        <v/>
      </c>
      <c r="O600" s="24" t="str">
        <f>IFERROR(VLOOKUP($B$598,$221:$343,MATCH($R600&amp;"/"&amp;O$348,$219:$219,0),FALSE),"")</f>
        <v/>
      </c>
      <c r="P600" s="24" t="str">
        <f>IFERROR(VLOOKUP($B$598,$221:$343,MATCH($R600&amp;"/"&amp;P$348,$219:$219,0),FALSE),"")</f>
        <v/>
      </c>
      <c r="Q600" s="21"/>
      <c r="R600" s="25" t="s">
        <v>2917</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t="str">
        <f>IFERROR(VLOOKUP($B$598,$221:$343,MATCH($R601&amp;"/"&amp;B$348,$219:$219,0),FALSE),"")</f>
        <v/>
      </c>
      <c r="C601" s="23" t="str">
        <f>IFERROR(VLOOKUP($B$598,$221:$343,MATCH($R601&amp;"/"&amp;C$348,$219:$219,0),FALSE),"")</f>
        <v/>
      </c>
      <c r="D601" s="23" t="str">
        <f>IFERROR(VLOOKUP($B$598,$221:$343,MATCH($R601&amp;"/"&amp;D$348,$219:$219,0),FALSE),"")</f>
        <v/>
      </c>
      <c r="E601" s="23" t="str">
        <f>IFERROR(VLOOKUP($B$598,$221:$343,MATCH($R601&amp;"/"&amp;E$348,$219:$219,0),FALSE),"")</f>
        <v/>
      </c>
      <c r="F601" s="23" t="str">
        <f>IFERROR(VLOOKUP($B$598,$221:$343,MATCH($R601&amp;"/"&amp;F$348,$219:$219,0),FALSE),"")</f>
        <v/>
      </c>
      <c r="G601" s="23" t="str">
        <f>IFERROR(VLOOKUP($B$598,$221:$343,MATCH($R601&amp;"/"&amp;G$348,$219:$219,0),FALSE),"")</f>
        <v/>
      </c>
      <c r="H601" s="23" t="str">
        <f>IFERROR(VLOOKUP($B$598,$221:$343,MATCH($R601&amp;"/"&amp;H$348,$219:$219,0),FALSE),"")</f>
        <v/>
      </c>
      <c r="I601" s="23" t="str">
        <f>IFERROR(VLOOKUP($B$598,$221:$343,MATCH($R601&amp;"/"&amp;I$348,$219:$219,0),FALSE),"")</f>
        <v/>
      </c>
      <c r="J601" s="23" t="str">
        <f>IFERROR(VLOOKUP($B$598,$221:$343,MATCH($R601&amp;"/"&amp;J$348,$219:$219,0),FALSE),"")</f>
        <v/>
      </c>
      <c r="K601" s="23" t="str">
        <f>IFERROR(VLOOKUP($B$598,$221:$343,MATCH($R601&amp;"/"&amp;K$348,$219:$219,0),FALSE),"")</f>
        <v/>
      </c>
      <c r="L601" s="23" t="str">
        <f>IFERROR(VLOOKUP($B$598,$221:$343,MATCH($R601&amp;"/"&amp;L$348,$219:$219,0),FALSE),"")</f>
        <v/>
      </c>
      <c r="M601" s="23" t="str">
        <f>IFERROR(VLOOKUP($B$598,$221:$343,MATCH($R601&amp;"/"&amp;M$348,$219:$219,0),FALSE),"")</f>
        <v/>
      </c>
      <c r="N601" s="24" t="str">
        <f>IFERROR(VLOOKUP($B$598,$221:$343,MATCH($R601&amp;"/"&amp;N$348,$219:$219,0),FALSE),"")</f>
        <v/>
      </c>
      <c r="O601" s="24" t="str">
        <f>IFERROR(VLOOKUP($B$598,$221:$343,MATCH($R601&amp;"/"&amp;O$348,$219:$219,0),FALSE),"")</f>
        <v/>
      </c>
      <c r="P601" s="24" t="str">
        <f>IFERROR(VLOOKUP($B$598,$221:$343,MATCH($R601&amp;"/"&amp;P$348,$219:$219,0),FALSE),"")</f>
        <v/>
      </c>
      <c r="Q601" s="21"/>
      <c r="R601" s="25" t="s">
        <v>2918</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t="str">
        <f>IFERROR(VLOOKUP($B$598,$221:$343,MATCH($R602&amp;"/"&amp;B$348,$219:$219,0),FALSE),"")</f>
        <v/>
      </c>
      <c r="C602" s="23" t="str">
        <f>IFERROR(VLOOKUP($B$598,$221:$343,MATCH($R602&amp;"/"&amp;C$348,$219:$219,0),FALSE),"")</f>
        <v/>
      </c>
      <c r="D602" s="23" t="str">
        <f>IFERROR(VLOOKUP($B$598,$221:$343,MATCH($R602&amp;"/"&amp;D$348,$219:$219,0),FALSE),"")</f>
        <v/>
      </c>
      <c r="E602" s="23" t="str">
        <f>IFERROR(VLOOKUP($B$598,$221:$343,MATCH($R602&amp;"/"&amp;E$348,$219:$219,0),FALSE),"")</f>
        <v/>
      </c>
      <c r="F602" s="23" t="str">
        <f>IFERROR(VLOOKUP($B$598,$221:$343,MATCH($R602&amp;"/"&amp;F$348,$219:$219,0),FALSE),"")</f>
        <v/>
      </c>
      <c r="G602" s="23" t="str">
        <f>IFERROR(VLOOKUP($B$598,$221:$343,MATCH($R602&amp;"/"&amp;G$348,$219:$219,0),FALSE),"")</f>
        <v/>
      </c>
      <c r="H602" s="23" t="str">
        <f>IFERROR(VLOOKUP($B$598,$221:$343,MATCH($R602&amp;"/"&amp;H$348,$219:$219,0),FALSE),"")</f>
        <v/>
      </c>
      <c r="I602" s="23" t="str">
        <f>IFERROR(VLOOKUP($B$598,$221:$343,MATCH($R602&amp;"/"&amp;I$348,$219:$219,0),FALSE),"")</f>
        <v/>
      </c>
      <c r="J602" s="23" t="str">
        <f>IFERROR(VLOOKUP($B$598,$221:$343,MATCH($R602&amp;"/"&amp;J$348,$219:$219,0),FALSE),"")</f>
        <v/>
      </c>
      <c r="K602" s="23" t="str">
        <f>IFERROR(VLOOKUP($B$598,$221:$343,MATCH($R602&amp;"/"&amp;K$348,$219:$219,0),FALSE),"")</f>
        <v/>
      </c>
      <c r="L602" s="23" t="str">
        <f>IFERROR(VLOOKUP($B$598,$221:$343,MATCH($R602&amp;"/"&amp;L$348,$219:$219,0),FALSE),"")</f>
        <v/>
      </c>
      <c r="M602" s="23" t="str">
        <f>IFERROR(VLOOKUP($B$598,$221:$343,MATCH($R602&amp;"/"&amp;M$348,$219:$219,0),FALSE),"")</f>
        <v/>
      </c>
      <c r="N602" s="24" t="str">
        <f>IFERROR(VLOOKUP($B$598,$221:$343,MATCH($R602&amp;"/"&amp;N$348,$219:$219,0),FALSE),"")</f>
        <v/>
      </c>
      <c r="O602" s="24" t="str">
        <f>IFERROR(VLOOKUP($B$598,$221:$343,MATCH($R602&amp;"/"&amp;O$348,$219:$219,0),FALSE),"")</f>
        <v/>
      </c>
      <c r="P602" s="24" t="str">
        <f>IFERROR(VLOOKUP($B$598,$221:$343,MATCH($R602&amp;"/"&amp;P$348,$219:$219,0),FALSE),"")</f>
        <v/>
      </c>
      <c r="Q602" s="21"/>
      <c r="R602" s="25" t="s">
        <v>2919</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t="e">
        <f t="shared" ref="B603:M603" si="147">B602/B$588</f>
        <v>#VALUE!</v>
      </c>
      <c r="C603" s="50" t="e">
        <f t="shared" si="147"/>
        <v>#VALUE!</v>
      </c>
      <c r="D603" s="50" t="e">
        <f t="shared" si="147"/>
        <v>#VALUE!</v>
      </c>
      <c r="E603" s="50" t="e">
        <f t="shared" si="147"/>
        <v>#VALUE!</v>
      </c>
      <c r="F603" s="50" t="e">
        <f t="shared" si="147"/>
        <v>#VALUE!</v>
      </c>
      <c r="G603" s="50" t="e">
        <f t="shared" si="147"/>
        <v>#VALUE!</v>
      </c>
      <c r="H603" s="50" t="e">
        <f t="shared" si="147"/>
        <v>#VALUE!</v>
      </c>
      <c r="I603" s="50" t="e">
        <f t="shared" si="147"/>
        <v>#VALUE!</v>
      </c>
      <c r="J603" s="50" t="e">
        <f t="shared" si="147"/>
        <v>#VALUE!</v>
      </c>
      <c r="K603" s="50" t="e">
        <f t="shared" si="147"/>
        <v>#VALUE!</v>
      </c>
      <c r="L603" s="50" t="e">
        <f t="shared" si="147"/>
        <v>#VALUE!</v>
      </c>
      <c r="M603" s="50" t="e">
        <f t="shared" si="147"/>
        <v>#VALUE!</v>
      </c>
      <c r="N603" s="50" t="e">
        <f t="shared" ref="N603:O603" si="148">IFERROR(N602/N$588,IFERROR(N601/N$588,IFERROR(N600/N$588,N599/N$588)))</f>
        <v>#VALUE!</v>
      </c>
      <c r="O603" s="50" t="e">
        <f t="shared" si="148"/>
        <v>#VALUE!</v>
      </c>
      <c r="P603" s="50" t="e">
        <f t="shared" ref="P603" si="149">IFERROR(P602/P$588,IFERROR(P601/P$588,IFERROR(P600/P$588,P599/P$588)))</f>
        <v>#VALUE!</v>
      </c>
      <c r="Q603" s="21"/>
      <c r="R603" s="27" t="s">
        <v>2969</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45" t="s">
        <v>2970</v>
      </c>
      <c r="C604" s="146"/>
      <c r="D604" s="146"/>
      <c r="E604" s="146"/>
      <c r="F604" s="146"/>
      <c r="G604" s="146"/>
      <c r="H604" s="146"/>
      <c r="I604" s="146"/>
      <c r="J604" s="146"/>
      <c r="K604" s="146"/>
      <c r="L604" s="146"/>
      <c r="M604" s="146"/>
      <c r="N604" s="147"/>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t="str">
        <f t="shared" ref="B605:O608" si="150">IFERROR(B599+B611,"")</f>
        <v/>
      </c>
      <c r="C605" s="23" t="str">
        <f t="shared" si="150"/>
        <v/>
      </c>
      <c r="D605" s="23" t="str">
        <f t="shared" si="150"/>
        <v/>
      </c>
      <c r="E605" s="23" t="str">
        <f t="shared" si="150"/>
        <v/>
      </c>
      <c r="F605" s="23" t="str">
        <f t="shared" si="150"/>
        <v/>
      </c>
      <c r="G605" s="23" t="str">
        <f t="shared" si="150"/>
        <v/>
      </c>
      <c r="H605" s="23" t="str">
        <f t="shared" si="150"/>
        <v/>
      </c>
      <c r="I605" s="23" t="str">
        <f t="shared" si="150"/>
        <v/>
      </c>
      <c r="J605" s="23" t="str">
        <f t="shared" si="150"/>
        <v/>
      </c>
      <c r="K605" s="23" t="str">
        <f t="shared" si="150"/>
        <v/>
      </c>
      <c r="L605" s="23" t="str">
        <f t="shared" si="150"/>
        <v/>
      </c>
      <c r="M605" s="23" t="str">
        <f t="shared" si="150"/>
        <v/>
      </c>
      <c r="N605" s="24" t="str">
        <f t="shared" si="150"/>
        <v/>
      </c>
      <c r="O605" s="24" t="str">
        <f t="shared" si="150"/>
        <v/>
      </c>
      <c r="P605" s="24" t="str">
        <f t="shared" ref="P605" si="151">IFERROR(P599+P611,"")</f>
        <v/>
      </c>
      <c r="Q605" s="21"/>
      <c r="R605" s="25" t="s">
        <v>2916</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t="str">
        <f t="shared" si="150"/>
        <v/>
      </c>
      <c r="C606" s="23" t="str">
        <f t="shared" si="150"/>
        <v/>
      </c>
      <c r="D606" s="23" t="str">
        <f t="shared" si="150"/>
        <v/>
      </c>
      <c r="E606" s="23" t="str">
        <f t="shared" si="150"/>
        <v/>
      </c>
      <c r="F606" s="23" t="str">
        <f t="shared" si="150"/>
        <v/>
      </c>
      <c r="G606" s="23" t="str">
        <f t="shared" si="150"/>
        <v/>
      </c>
      <c r="H606" s="23" t="str">
        <f t="shared" si="150"/>
        <v/>
      </c>
      <c r="I606" s="23" t="str">
        <f t="shared" si="150"/>
        <v/>
      </c>
      <c r="J606" s="23" t="str">
        <f t="shared" si="150"/>
        <v/>
      </c>
      <c r="K606" s="23" t="str">
        <f t="shared" si="150"/>
        <v/>
      </c>
      <c r="L606" s="23" t="str">
        <f t="shared" si="150"/>
        <v/>
      </c>
      <c r="M606" s="23" t="str">
        <f t="shared" si="150"/>
        <v/>
      </c>
      <c r="N606" s="24" t="str">
        <f t="shared" si="150"/>
        <v/>
      </c>
      <c r="O606" s="24" t="str">
        <f t="shared" si="150"/>
        <v/>
      </c>
      <c r="P606" s="24" t="str">
        <f t="shared" ref="P606" si="152">IFERROR(P600+P612,"")</f>
        <v/>
      </c>
      <c r="Q606" s="21"/>
      <c r="R606" s="25" t="s">
        <v>2917</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t="str">
        <f t="shared" si="150"/>
        <v/>
      </c>
      <c r="C607" s="23" t="str">
        <f t="shared" si="150"/>
        <v/>
      </c>
      <c r="D607" s="23" t="str">
        <f t="shared" si="150"/>
        <v/>
      </c>
      <c r="E607" s="23" t="str">
        <f t="shared" si="150"/>
        <v/>
      </c>
      <c r="F607" s="23" t="str">
        <f t="shared" si="150"/>
        <v/>
      </c>
      <c r="G607" s="23" t="str">
        <f t="shared" si="150"/>
        <v/>
      </c>
      <c r="H607" s="23" t="str">
        <f t="shared" si="150"/>
        <v/>
      </c>
      <c r="I607" s="23" t="str">
        <f t="shared" si="150"/>
        <v/>
      </c>
      <c r="J607" s="23" t="str">
        <f t="shared" si="150"/>
        <v/>
      </c>
      <c r="K607" s="23" t="str">
        <f t="shared" si="150"/>
        <v/>
      </c>
      <c r="L607" s="23" t="str">
        <f t="shared" si="150"/>
        <v/>
      </c>
      <c r="M607" s="23" t="str">
        <f t="shared" si="150"/>
        <v/>
      </c>
      <c r="N607" s="24" t="str">
        <f t="shared" si="150"/>
        <v/>
      </c>
      <c r="O607" s="24" t="str">
        <f t="shared" si="150"/>
        <v/>
      </c>
      <c r="P607" s="24" t="str">
        <f t="shared" ref="P607" si="153">IFERROR(P601+P613,"")</f>
        <v/>
      </c>
      <c r="Q607" s="21"/>
      <c r="R607" s="25" t="s">
        <v>2918</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t="str">
        <f t="shared" si="150"/>
        <v/>
      </c>
      <c r="C608" s="39" t="str">
        <f t="shared" si="150"/>
        <v/>
      </c>
      <c r="D608" s="39" t="str">
        <f t="shared" si="150"/>
        <v/>
      </c>
      <c r="E608" s="39" t="str">
        <f t="shared" si="150"/>
        <v/>
      </c>
      <c r="F608" s="39" t="str">
        <f t="shared" si="150"/>
        <v/>
      </c>
      <c r="G608" s="39" t="str">
        <f t="shared" si="150"/>
        <v/>
      </c>
      <c r="H608" s="39" t="str">
        <f t="shared" si="150"/>
        <v/>
      </c>
      <c r="I608" s="39" t="str">
        <f t="shared" si="150"/>
        <v/>
      </c>
      <c r="J608" s="39" t="str">
        <f t="shared" si="150"/>
        <v/>
      </c>
      <c r="K608" s="39" t="str">
        <f t="shared" si="150"/>
        <v/>
      </c>
      <c r="L608" s="39" t="str">
        <f t="shared" si="150"/>
        <v/>
      </c>
      <c r="M608" s="39" t="str">
        <f t="shared" si="150"/>
        <v/>
      </c>
      <c r="N608" s="39" t="str">
        <f t="shared" si="150"/>
        <v/>
      </c>
      <c r="O608" s="39" t="str">
        <f t="shared" si="150"/>
        <v/>
      </c>
      <c r="P608" s="39" t="str">
        <f t="shared" ref="P608" si="154">IFERROR(P602+P614,"")</f>
        <v/>
      </c>
      <c r="Q608" s="21"/>
      <c r="R608" s="25" t="s">
        <v>2919</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48" t="s">
        <v>2971</v>
      </c>
      <c r="C609" s="146"/>
      <c r="D609" s="146"/>
      <c r="E609" s="146"/>
      <c r="F609" s="146"/>
      <c r="G609" s="146"/>
      <c r="H609" s="146"/>
      <c r="I609" s="146"/>
      <c r="J609" s="146"/>
      <c r="K609" s="146"/>
      <c r="L609" s="146"/>
      <c r="M609" s="146"/>
      <c r="N609" s="147"/>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49" t="s">
        <v>2972</v>
      </c>
      <c r="C610" s="146"/>
      <c r="D610" s="146"/>
      <c r="E610" s="146"/>
      <c r="F610" s="146"/>
      <c r="G610" s="146"/>
      <c r="H610" s="146"/>
      <c r="I610" s="146"/>
      <c r="J610" s="146"/>
      <c r="K610" s="146"/>
      <c r="L610" s="146"/>
      <c r="M610" s="146"/>
      <c r="N610" s="147"/>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t="str">
        <f>IFERROR(VLOOKUP($B$610,$221:$343,MATCH($R611&amp;"/"&amp;B$348,$219:$219,0),FALSE),"")</f>
        <v/>
      </c>
      <c r="C611" s="23" t="str">
        <f>IFERROR(VLOOKUP($B$610,$221:$343,MATCH($R611&amp;"/"&amp;C$348,$219:$219,0),FALSE),"")</f>
        <v/>
      </c>
      <c r="D611" s="23" t="str">
        <f>IFERROR(VLOOKUP($B$610,$221:$343,MATCH($R611&amp;"/"&amp;D$348,$219:$219,0),FALSE),"")</f>
        <v/>
      </c>
      <c r="E611" s="23" t="str">
        <f>IFERROR(VLOOKUP($B$610,$221:$343,MATCH($R611&amp;"/"&amp;E$348,$219:$219,0),FALSE),"")</f>
        <v/>
      </c>
      <c r="F611" s="23" t="str">
        <f>IFERROR(VLOOKUP($B$610,$221:$343,MATCH($R611&amp;"/"&amp;F$348,$219:$219,0),FALSE),"")</f>
        <v/>
      </c>
      <c r="G611" s="23" t="str">
        <f>IFERROR(VLOOKUP($B$610,$221:$343,MATCH($R611&amp;"/"&amp;G$348,$219:$219,0),FALSE),"")</f>
        <v/>
      </c>
      <c r="H611" s="23" t="str">
        <f>IFERROR(VLOOKUP($B$610,$221:$343,MATCH($R611&amp;"/"&amp;H$348,$219:$219,0),FALSE),"")</f>
        <v/>
      </c>
      <c r="I611" s="23" t="str">
        <f>IFERROR(VLOOKUP($B$610,$221:$343,MATCH($R611&amp;"/"&amp;I$348,$219:$219,0),FALSE),"")</f>
        <v/>
      </c>
      <c r="J611" s="23" t="str">
        <f>IFERROR(VLOOKUP($B$610,$221:$343,MATCH($R611&amp;"/"&amp;J$348,$219:$219,0),FALSE),"")</f>
        <v/>
      </c>
      <c r="K611" s="23" t="str">
        <f>IFERROR(VLOOKUP($B$610,$221:$343,MATCH($R611&amp;"/"&amp;K$348,$219:$219,0),FALSE),"")</f>
        <v/>
      </c>
      <c r="L611" s="23" t="str">
        <f>IFERROR(VLOOKUP($B$610,$221:$343,MATCH($R611&amp;"/"&amp;L$348,$219:$219,0),FALSE),"")</f>
        <v/>
      </c>
      <c r="M611" s="23" t="str">
        <f>IFERROR(VLOOKUP($B$610,$221:$343,MATCH($R611&amp;"/"&amp;M$348,$219:$219,0),FALSE),"")</f>
        <v/>
      </c>
      <c r="N611" s="24" t="str">
        <f>IFERROR(VLOOKUP($B$610,$221:$343,MATCH($R611&amp;"/"&amp;N$348,$219:$219,0),FALSE),"")</f>
        <v/>
      </c>
      <c r="O611" s="24" t="str">
        <f>IFERROR(VLOOKUP($B$610,$221:$343,MATCH($R611&amp;"/"&amp;O$348,$219:$219,0),FALSE),"")</f>
        <v/>
      </c>
      <c r="P611" s="24" t="str">
        <f>IFERROR(VLOOKUP($B$610,$221:$343,MATCH($R611&amp;"/"&amp;P$348,$219:$219,0),FALSE),"")</f>
        <v/>
      </c>
      <c r="Q611" s="21"/>
      <c r="R611" s="25" t="s">
        <v>2916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t="str">
        <f>IFERROR(VLOOKUP($B$610,$221:$343,MATCH($R612&amp;"/"&amp;B$348,$219:$219,0),FALSE),"")</f>
        <v/>
      </c>
      <c r="C612" s="23" t="str">
        <f>IFERROR(VLOOKUP($B$610,$221:$343,MATCH($R612&amp;"/"&amp;C$348,$219:$219,0),FALSE),"")</f>
        <v/>
      </c>
      <c r="D612" s="23" t="str">
        <f>IFERROR(VLOOKUP($B$610,$221:$343,MATCH($R612&amp;"/"&amp;D$348,$219:$219,0),FALSE),"")</f>
        <v/>
      </c>
      <c r="E612" s="23" t="str">
        <f>IFERROR(VLOOKUP($B$610,$221:$343,MATCH($R612&amp;"/"&amp;E$348,$219:$219,0),FALSE),"")</f>
        <v/>
      </c>
      <c r="F612" s="23" t="str">
        <f>IFERROR(VLOOKUP($B$610,$221:$343,MATCH($R612&amp;"/"&amp;F$348,$219:$219,0),FALSE),"")</f>
        <v/>
      </c>
      <c r="G612" s="23" t="str">
        <f>IFERROR(VLOOKUP($B$610,$221:$343,MATCH($R612&amp;"/"&amp;G$348,$219:$219,0),FALSE),"")</f>
        <v/>
      </c>
      <c r="H612" s="23" t="str">
        <f>IFERROR(VLOOKUP($B$610,$221:$343,MATCH($R612&amp;"/"&amp;H$348,$219:$219,0),FALSE),"")</f>
        <v/>
      </c>
      <c r="I612" s="23" t="str">
        <f>IFERROR(VLOOKUP($B$610,$221:$343,MATCH($R612&amp;"/"&amp;I$348,$219:$219,0),FALSE),"")</f>
        <v/>
      </c>
      <c r="J612" s="23" t="str">
        <f>IFERROR(VLOOKUP($B$610,$221:$343,MATCH($R612&amp;"/"&amp;J$348,$219:$219,0),FALSE),"")</f>
        <v/>
      </c>
      <c r="K612" s="23" t="str">
        <f>IFERROR(VLOOKUP($B$610,$221:$343,MATCH($R612&amp;"/"&amp;K$348,$219:$219,0),FALSE),"")</f>
        <v/>
      </c>
      <c r="L612" s="23" t="str">
        <f>IFERROR(VLOOKUP($B$610,$221:$343,MATCH($R612&amp;"/"&amp;L$348,$219:$219,0),FALSE),"")</f>
        <v/>
      </c>
      <c r="M612" s="23" t="str">
        <f>IFERROR(VLOOKUP($B$610,$221:$343,MATCH($R612&amp;"/"&amp;M$348,$219:$219,0),FALSE),"")</f>
        <v/>
      </c>
      <c r="N612" s="24" t="str">
        <f>IFERROR(VLOOKUP($B$610,$221:$343,MATCH($R612&amp;"/"&amp;N$348,$219:$219,0),FALSE),"")</f>
        <v/>
      </c>
      <c r="O612" s="24" t="str">
        <f>IFERROR(VLOOKUP($B$610,$221:$343,MATCH($R612&amp;"/"&amp;O$348,$219:$219,0),FALSE),"")</f>
        <v/>
      </c>
      <c r="P612" s="24" t="str">
        <f>IFERROR(VLOOKUP($B$610,$221:$343,MATCH($R612&amp;"/"&amp;P$348,$219:$219,0),FALSE),"")</f>
        <v/>
      </c>
      <c r="Q612" s="21"/>
      <c r="R612" s="25" t="s">
        <v>2917</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t="str">
        <f>IFERROR(VLOOKUP($B$610,$221:$343,MATCH($R613&amp;"/"&amp;B$348,$219:$219,0),FALSE),"")</f>
        <v/>
      </c>
      <c r="C613" s="23" t="str">
        <f>IFERROR(VLOOKUP($B$610,$221:$343,MATCH($R613&amp;"/"&amp;C$348,$219:$219,0),FALSE),"")</f>
        <v/>
      </c>
      <c r="D613" s="23" t="str">
        <f>IFERROR(VLOOKUP($B$610,$221:$343,MATCH($R613&amp;"/"&amp;D$348,$219:$219,0),FALSE),"")</f>
        <v/>
      </c>
      <c r="E613" s="23" t="str">
        <f>IFERROR(VLOOKUP($B$610,$221:$343,MATCH($R613&amp;"/"&amp;E$348,$219:$219,0),FALSE),"")</f>
        <v/>
      </c>
      <c r="F613" s="23" t="str">
        <f>IFERROR(VLOOKUP($B$610,$221:$343,MATCH($R613&amp;"/"&amp;F$348,$219:$219,0),FALSE),"")</f>
        <v/>
      </c>
      <c r="G613" s="23" t="str">
        <f>IFERROR(VLOOKUP($B$610,$221:$343,MATCH($R613&amp;"/"&amp;G$348,$219:$219,0),FALSE),"")</f>
        <v/>
      </c>
      <c r="H613" s="23" t="str">
        <f>IFERROR(VLOOKUP($B$610,$221:$343,MATCH($R613&amp;"/"&amp;H$348,$219:$219,0),FALSE),"")</f>
        <v/>
      </c>
      <c r="I613" s="23" t="str">
        <f>IFERROR(VLOOKUP($B$610,$221:$343,MATCH($R613&amp;"/"&amp;I$348,$219:$219,0),FALSE),"")</f>
        <v/>
      </c>
      <c r="J613" s="23" t="str">
        <f>IFERROR(VLOOKUP($B$610,$221:$343,MATCH($R613&amp;"/"&amp;J$348,$219:$219,0),FALSE),"")</f>
        <v/>
      </c>
      <c r="K613" s="23" t="str">
        <f>IFERROR(VLOOKUP($B$610,$221:$343,MATCH($R613&amp;"/"&amp;K$348,$219:$219,0),FALSE),"")</f>
        <v/>
      </c>
      <c r="L613" s="23" t="str">
        <f>IFERROR(VLOOKUP($B$610,$221:$343,MATCH($R613&amp;"/"&amp;L$348,$219:$219,0),FALSE),"")</f>
        <v/>
      </c>
      <c r="M613" s="23" t="str">
        <f>IFERROR(VLOOKUP($B$610,$221:$343,MATCH($R613&amp;"/"&amp;M$348,$219:$219,0),FALSE),"")</f>
        <v/>
      </c>
      <c r="N613" s="24" t="str">
        <f>IFERROR(VLOOKUP($B$610,$221:$343,MATCH($R613&amp;"/"&amp;N$348,$219:$219,0),FALSE),"")</f>
        <v/>
      </c>
      <c r="O613" s="24" t="str">
        <f>IFERROR(VLOOKUP($B$610,$221:$343,MATCH($R613&amp;"/"&amp;O$348,$219:$219,0),FALSE),"")</f>
        <v/>
      </c>
      <c r="P613" s="24" t="str">
        <f>IFERROR(VLOOKUP($B$610,$221:$343,MATCH($R613&amp;"/"&amp;P$348,$219:$219,0),FALSE),"")</f>
        <v/>
      </c>
      <c r="Q613" s="21"/>
      <c r="R613" s="25" t="s">
        <v>2918</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t="str">
        <f>IFERROR(VLOOKUP($B$610,$221:$343,MATCH($R614&amp;"/"&amp;B$348,$219:$219,0),FALSE),"")</f>
        <v/>
      </c>
      <c r="C614" s="23" t="str">
        <f>IFERROR(VLOOKUP($B$610,$221:$343,MATCH($R614&amp;"/"&amp;C$348,$219:$219,0),FALSE),"")</f>
        <v/>
      </c>
      <c r="D614" s="23" t="str">
        <f>IFERROR(VLOOKUP($B$610,$221:$343,MATCH($R614&amp;"/"&amp;D$348,$219:$219,0),FALSE),"")</f>
        <v/>
      </c>
      <c r="E614" s="23" t="str">
        <f>IFERROR(VLOOKUP($B$610,$221:$343,MATCH($R614&amp;"/"&amp;E$348,$219:$219,0),FALSE),"")</f>
        <v/>
      </c>
      <c r="F614" s="23" t="str">
        <f>IFERROR(VLOOKUP($B$610,$221:$343,MATCH($R614&amp;"/"&amp;F$348,$219:$219,0),FALSE),"")</f>
        <v/>
      </c>
      <c r="G614" s="23" t="str">
        <f>IFERROR(VLOOKUP($B$610,$221:$343,MATCH($R614&amp;"/"&amp;G$348,$219:$219,0),FALSE),"")</f>
        <v/>
      </c>
      <c r="H614" s="23" t="str">
        <f>IFERROR(VLOOKUP($B$610,$221:$343,MATCH($R614&amp;"/"&amp;H$348,$219:$219,0),FALSE),"")</f>
        <v/>
      </c>
      <c r="I614" s="23" t="str">
        <f>IFERROR(VLOOKUP($B$610,$221:$343,MATCH($R614&amp;"/"&amp;I$348,$219:$219,0),FALSE),"")</f>
        <v/>
      </c>
      <c r="J614" s="23" t="str">
        <f>IFERROR(VLOOKUP($B$610,$221:$343,MATCH($R614&amp;"/"&amp;J$348,$219:$219,0),FALSE),"")</f>
        <v/>
      </c>
      <c r="K614" s="23" t="str">
        <f>IFERROR(VLOOKUP($B$610,$221:$343,MATCH($R614&amp;"/"&amp;K$348,$219:$219,0),FALSE),"")</f>
        <v/>
      </c>
      <c r="L614" s="23" t="str">
        <f>IFERROR(VLOOKUP($B$610,$221:$343,MATCH($R614&amp;"/"&amp;L$348,$219:$219,0),FALSE),"")</f>
        <v/>
      </c>
      <c r="M614" s="23" t="str">
        <f>IFERROR(VLOOKUP($B$610,$221:$343,MATCH($R614&amp;"/"&amp;M$348,$219:$219,0),FALSE),"")</f>
        <v/>
      </c>
      <c r="N614" s="24" t="str">
        <f>IFERROR(VLOOKUP($B$610,$221:$343,MATCH($R614&amp;"/"&amp;N$348,$219:$219,0),FALSE),"")</f>
        <v/>
      </c>
      <c r="O614" s="24" t="str">
        <f>IFERROR(VLOOKUP($B$610,$221:$343,MATCH($R614&amp;"/"&amp;O$348,$219:$219,0),FALSE),"")</f>
        <v/>
      </c>
      <c r="P614" s="24" t="str">
        <f>IFERROR(VLOOKUP($B$610,$221:$343,MATCH($R614&amp;"/"&amp;P$348,$219:$219,0),FALSE),"")</f>
        <v/>
      </c>
      <c r="Q614" s="21"/>
      <c r="R614" s="25" t="s">
        <v>2919</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48" t="s">
        <v>2973</v>
      </c>
      <c r="C615" s="146"/>
      <c r="D615" s="146"/>
      <c r="E615" s="146"/>
      <c r="F615" s="146"/>
      <c r="G615" s="146"/>
      <c r="H615" s="146"/>
      <c r="I615" s="146"/>
      <c r="J615" s="146"/>
      <c r="K615" s="146"/>
      <c r="L615" s="146"/>
      <c r="M615" s="146"/>
      <c r="N615" s="147"/>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t="str">
        <f>IFERROR(VLOOKUP($B$615,$221:$343,MATCH($R616&amp;"/"&amp;B$348,$219:$219,0),FALSE),"")</f>
        <v/>
      </c>
      <c r="C616" s="23" t="str">
        <f>IFERROR(VLOOKUP($B$615,$221:$343,MATCH($R616&amp;"/"&amp;C$348,$219:$219,0),FALSE),"")</f>
        <v/>
      </c>
      <c r="D616" s="23" t="str">
        <f>IFERROR(VLOOKUP($B$615,$221:$343,MATCH($R616&amp;"/"&amp;D$348,$219:$219,0),FALSE),"")</f>
        <v/>
      </c>
      <c r="E616" s="23" t="str">
        <f>IFERROR(VLOOKUP($B$615,$221:$343,MATCH($R616&amp;"/"&amp;E$348,$219:$219,0),FALSE),"")</f>
        <v/>
      </c>
      <c r="F616" s="23" t="str">
        <f>IFERROR(VLOOKUP($B$615,$221:$343,MATCH($R616&amp;"/"&amp;F$348,$219:$219,0),FALSE),"")</f>
        <v/>
      </c>
      <c r="G616" s="23" t="str">
        <f>IFERROR(VLOOKUP($B$615,$221:$343,MATCH($R616&amp;"/"&amp;G$348,$219:$219,0),FALSE),"")</f>
        <v/>
      </c>
      <c r="H616" s="23" t="str">
        <f>IFERROR(VLOOKUP($B$615,$221:$343,MATCH($R616&amp;"/"&amp;H$348,$219:$219,0),FALSE),"")</f>
        <v/>
      </c>
      <c r="I616" s="23" t="str">
        <f>IFERROR(VLOOKUP($B$615,$221:$343,MATCH($R616&amp;"/"&amp;I$348,$219:$219,0),FALSE),"")</f>
        <v/>
      </c>
      <c r="J616" s="23" t="str">
        <f>IFERROR(VLOOKUP($B$615,$221:$343,MATCH($R616&amp;"/"&amp;J$348,$219:$219,0),FALSE),"")</f>
        <v/>
      </c>
      <c r="K616" s="23" t="str">
        <f>IFERROR(VLOOKUP($B$615,$221:$343,MATCH($R616&amp;"/"&amp;K$348,$219:$219,0),FALSE),"")</f>
        <v/>
      </c>
      <c r="L616" s="23" t="str">
        <f>IFERROR(VLOOKUP($B$615,$221:$343,MATCH($R616&amp;"/"&amp;L$348,$219:$219,0),FALSE),"")</f>
        <v/>
      </c>
      <c r="M616" s="23" t="str">
        <f>IFERROR(VLOOKUP($B$615,$221:$343,MATCH($R616&amp;"/"&amp;M$348,$219:$219,0),FALSE),"")</f>
        <v/>
      </c>
      <c r="N616" s="24" t="str">
        <f>IFERROR(VLOOKUP($B$615,$221:$343,MATCH($R616&amp;"/"&amp;N$348,$219:$219,0),FALSE),"")</f>
        <v/>
      </c>
      <c r="O616" s="24" t="str">
        <f>IFERROR(VLOOKUP($B$615,$221:$343,MATCH($R616&amp;"/"&amp;O$348,$219:$219,0),FALSE),"")</f>
        <v/>
      </c>
      <c r="P616" s="24" t="str">
        <f>IFERROR(VLOOKUP($B$615,$221:$343,MATCH($R616&amp;"/"&amp;P$348,$219:$219,0),FALSE),"")</f>
        <v/>
      </c>
      <c r="Q616" s="21"/>
      <c r="R616" s="25" t="s">
        <v>2916</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t="str">
        <f>IFERROR(VLOOKUP($B$615,$221:$343,MATCH($R617&amp;"/"&amp;B$348,$219:$219,0),FALSE),"")</f>
        <v/>
      </c>
      <c r="C617" s="23" t="str">
        <f>IFERROR(VLOOKUP($B$615,$221:$343,MATCH($R617&amp;"/"&amp;C$348,$219:$219,0),FALSE),"")</f>
        <v/>
      </c>
      <c r="D617" s="23" t="str">
        <f>IFERROR(VLOOKUP($B$615,$221:$343,MATCH($R617&amp;"/"&amp;D$348,$219:$219,0),FALSE),"")</f>
        <v/>
      </c>
      <c r="E617" s="23" t="str">
        <f>IFERROR(VLOOKUP($B$615,$221:$343,MATCH($R617&amp;"/"&amp;E$348,$219:$219,0),FALSE),"")</f>
        <v/>
      </c>
      <c r="F617" s="23" t="str">
        <f>IFERROR(VLOOKUP($B$615,$221:$343,MATCH($R617&amp;"/"&amp;F$348,$219:$219,0),FALSE),"")</f>
        <v/>
      </c>
      <c r="G617" s="23" t="str">
        <f>IFERROR(VLOOKUP($B$615,$221:$343,MATCH($R617&amp;"/"&amp;G$348,$219:$219,0),FALSE),"")</f>
        <v/>
      </c>
      <c r="H617" s="23" t="str">
        <f>IFERROR(VLOOKUP($B$615,$221:$343,MATCH($R617&amp;"/"&amp;H$348,$219:$219,0),FALSE),"")</f>
        <v/>
      </c>
      <c r="I617" s="23" t="str">
        <f>IFERROR(VLOOKUP($B$615,$221:$343,MATCH($R617&amp;"/"&amp;I$348,$219:$219,0),FALSE),"")</f>
        <v/>
      </c>
      <c r="J617" s="23" t="str">
        <f>IFERROR(VLOOKUP($B$615,$221:$343,MATCH($R617&amp;"/"&amp;J$348,$219:$219,0),FALSE),"")</f>
        <v/>
      </c>
      <c r="K617" s="23" t="str">
        <f>IFERROR(VLOOKUP($B$615,$221:$343,MATCH($R617&amp;"/"&amp;K$348,$219:$219,0),FALSE),"")</f>
        <v/>
      </c>
      <c r="L617" s="23" t="str">
        <f>IFERROR(VLOOKUP($B$615,$221:$343,MATCH($R617&amp;"/"&amp;L$348,$219:$219,0),FALSE),"")</f>
        <v/>
      </c>
      <c r="M617" s="23" t="str">
        <f>IFERROR(VLOOKUP($B$615,$221:$343,MATCH($R617&amp;"/"&amp;M$348,$219:$219,0),FALSE),"")</f>
        <v/>
      </c>
      <c r="N617" s="24" t="str">
        <f>IFERROR(VLOOKUP($B$615,$221:$343,MATCH($R617&amp;"/"&amp;N$348,$219:$219,0),FALSE),"")</f>
        <v/>
      </c>
      <c r="O617" s="24" t="str">
        <f>IFERROR(VLOOKUP($B$615,$221:$343,MATCH($R617&amp;"/"&amp;O$348,$219:$219,0),FALSE),"")</f>
        <v/>
      </c>
      <c r="P617" s="24" t="str">
        <f>IFERROR(VLOOKUP($B$615,$221:$343,MATCH($R617&amp;"/"&amp;P$348,$219:$219,0),FALSE),"")</f>
        <v/>
      </c>
      <c r="Q617" s="21"/>
      <c r="R617" s="25" t="s">
        <v>2917</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t="str">
        <f>IFERROR(VLOOKUP($B$615,$221:$343,MATCH($R618&amp;"/"&amp;B$348,$219:$219,0),FALSE),"")</f>
        <v/>
      </c>
      <c r="C618" s="23" t="str">
        <f>IFERROR(VLOOKUP($B$615,$221:$343,MATCH($R618&amp;"/"&amp;C$348,$219:$219,0),FALSE),"")</f>
        <v/>
      </c>
      <c r="D618" s="23" t="str">
        <f>IFERROR(VLOOKUP($B$615,$221:$343,MATCH($R618&amp;"/"&amp;D$348,$219:$219,0),FALSE),"")</f>
        <v/>
      </c>
      <c r="E618" s="23" t="str">
        <f>IFERROR(VLOOKUP($B$615,$221:$343,MATCH($R618&amp;"/"&amp;E$348,$219:$219,0),FALSE),"")</f>
        <v/>
      </c>
      <c r="F618" s="23" t="str">
        <f>IFERROR(VLOOKUP($B$615,$221:$343,MATCH($R618&amp;"/"&amp;F$348,$219:$219,0),FALSE),"")</f>
        <v/>
      </c>
      <c r="G618" s="23" t="str">
        <f>IFERROR(VLOOKUP($B$615,$221:$343,MATCH($R618&amp;"/"&amp;G$348,$219:$219,0),FALSE),"")</f>
        <v/>
      </c>
      <c r="H618" s="23" t="str">
        <f>IFERROR(VLOOKUP($B$615,$221:$343,MATCH($R618&amp;"/"&amp;H$348,$219:$219,0),FALSE),"")</f>
        <v/>
      </c>
      <c r="I618" s="23" t="str">
        <f>IFERROR(VLOOKUP($B$615,$221:$343,MATCH($R618&amp;"/"&amp;I$348,$219:$219,0),FALSE),"")</f>
        <v/>
      </c>
      <c r="J618" s="23" t="str">
        <f>IFERROR(VLOOKUP($B$615,$221:$343,MATCH($R618&amp;"/"&amp;J$348,$219:$219,0),FALSE),"")</f>
        <v/>
      </c>
      <c r="K618" s="23" t="str">
        <f>IFERROR(VLOOKUP($B$615,$221:$343,MATCH($R618&amp;"/"&amp;K$348,$219:$219,0),FALSE),"")</f>
        <v/>
      </c>
      <c r="L618" s="23" t="str">
        <f>IFERROR(VLOOKUP($B$615,$221:$343,MATCH($R618&amp;"/"&amp;L$348,$219:$219,0),FALSE),"")</f>
        <v/>
      </c>
      <c r="M618" s="23" t="str">
        <f>IFERROR(VLOOKUP($B$615,$221:$343,MATCH($R618&amp;"/"&amp;M$348,$219:$219,0),FALSE),"")</f>
        <v/>
      </c>
      <c r="N618" s="24" t="str">
        <f>IFERROR(VLOOKUP($B$615,$221:$343,MATCH($R618&amp;"/"&amp;N$348,$219:$219,0),FALSE),"")</f>
        <v/>
      </c>
      <c r="O618" s="24" t="str">
        <f>IFERROR(VLOOKUP($B$615,$221:$343,MATCH($R618&amp;"/"&amp;O$348,$219:$219,0),FALSE),"")</f>
        <v/>
      </c>
      <c r="P618" s="24" t="str">
        <f>IFERROR(VLOOKUP($B$615,$221:$343,MATCH($R618&amp;"/"&amp;P$348,$219:$219,0),FALSE),"")</f>
        <v/>
      </c>
      <c r="Q618" s="21"/>
      <c r="R618" s="25" t="s">
        <v>2918</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t="str">
        <f>IFERROR(VLOOKUP($B$615,$221:$343,MATCH($R619&amp;"/"&amp;B$348,$219:$219,0),FALSE),"")</f>
        <v/>
      </c>
      <c r="C619" s="23" t="str">
        <f>IFERROR(VLOOKUP($B$615,$221:$343,MATCH($R619&amp;"/"&amp;C$348,$219:$219,0),FALSE),"")</f>
        <v/>
      </c>
      <c r="D619" s="23" t="str">
        <f>IFERROR(VLOOKUP($B$615,$221:$343,MATCH($R619&amp;"/"&amp;D$348,$219:$219,0),FALSE),"")</f>
        <v/>
      </c>
      <c r="E619" s="23" t="str">
        <f>IFERROR(VLOOKUP($B$615,$221:$343,MATCH($R619&amp;"/"&amp;E$348,$219:$219,0),FALSE),"")</f>
        <v/>
      </c>
      <c r="F619" s="23" t="str">
        <f>IFERROR(VLOOKUP($B$615,$221:$343,MATCH($R619&amp;"/"&amp;F$348,$219:$219,0),FALSE),"")</f>
        <v/>
      </c>
      <c r="G619" s="23" t="str">
        <f>IFERROR(VLOOKUP($B$615,$221:$343,MATCH($R619&amp;"/"&amp;G$348,$219:$219,0),FALSE),"")</f>
        <v/>
      </c>
      <c r="H619" s="23" t="str">
        <f>IFERROR(VLOOKUP($B$615,$221:$343,MATCH($R619&amp;"/"&amp;H$348,$219:$219,0),FALSE),"")</f>
        <v/>
      </c>
      <c r="I619" s="23" t="str">
        <f>IFERROR(VLOOKUP($B$615,$221:$343,MATCH($R619&amp;"/"&amp;I$348,$219:$219,0),FALSE),"")</f>
        <v/>
      </c>
      <c r="J619" s="23" t="str">
        <f>IFERROR(VLOOKUP($B$615,$221:$343,MATCH($R619&amp;"/"&amp;J$348,$219:$219,0),FALSE),"")</f>
        <v/>
      </c>
      <c r="K619" s="23" t="str">
        <f>IFERROR(VLOOKUP($B$615,$221:$343,MATCH($R619&amp;"/"&amp;K$348,$219:$219,0),FALSE),"")</f>
        <v/>
      </c>
      <c r="L619" s="23" t="str">
        <f>IFERROR(VLOOKUP($B$615,$221:$343,MATCH($R619&amp;"/"&amp;L$348,$219:$219,0),FALSE),"")</f>
        <v/>
      </c>
      <c r="M619" s="23" t="str">
        <f>IFERROR(VLOOKUP($B$615,$221:$343,MATCH($R619&amp;"/"&amp;M$348,$219:$219,0),FALSE),"")</f>
        <v/>
      </c>
      <c r="N619" s="24" t="str">
        <f>IFERROR(VLOOKUP($B$615,$221:$343,MATCH($R619&amp;"/"&amp;N$348,$219:$219,0),FALSE),"")</f>
        <v/>
      </c>
      <c r="O619" s="24" t="str">
        <f>IFERROR(VLOOKUP($B$615,$221:$343,MATCH($R619&amp;"/"&amp;O$348,$219:$219,0),FALSE),"")</f>
        <v/>
      </c>
      <c r="P619" s="24" t="str">
        <f>IFERROR(VLOOKUP($B$615,$221:$343,MATCH($R619&amp;"/"&amp;P$348,$219:$219,0),FALSE),"")</f>
        <v/>
      </c>
      <c r="Q619" s="21"/>
      <c r="R619" s="25" t="s">
        <v>2919</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45" t="s">
        <v>2974</v>
      </c>
      <c r="C620" s="146"/>
      <c r="D620" s="146"/>
      <c r="E620" s="146"/>
      <c r="F620" s="146"/>
      <c r="G620" s="146"/>
      <c r="H620" s="146"/>
      <c r="I620" s="146"/>
      <c r="J620" s="146"/>
      <c r="K620" s="146"/>
      <c r="L620" s="146"/>
      <c r="M620" s="146"/>
      <c r="N620" s="147"/>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t="str">
        <f>IFERROR(VLOOKUP($B$620,$221:$343,MATCH($R621&amp;"/"&amp;B$348,$219:$219,0),FALSE),"")</f>
        <v/>
      </c>
      <c r="C621" s="23" t="str">
        <f>IFERROR(VLOOKUP($B$620,$221:$343,MATCH($R621&amp;"/"&amp;C$348,$219:$219,0),FALSE),"")</f>
        <v/>
      </c>
      <c r="D621" s="23" t="str">
        <f>IFERROR(VLOOKUP($B$620,$221:$343,MATCH($R621&amp;"/"&amp;D$348,$219:$219,0),FALSE),"")</f>
        <v/>
      </c>
      <c r="E621" s="23" t="str">
        <f>IFERROR(VLOOKUP($B$620,$221:$343,MATCH($R621&amp;"/"&amp;E$348,$219:$219,0),FALSE),"")</f>
        <v/>
      </c>
      <c r="F621" s="23" t="str">
        <f>IFERROR(VLOOKUP($B$620,$221:$343,MATCH($R621&amp;"/"&amp;F$348,$219:$219,0),FALSE),"")</f>
        <v/>
      </c>
      <c r="G621" s="23" t="str">
        <f>IFERROR(VLOOKUP($B$620,$221:$343,MATCH($R621&amp;"/"&amp;G$348,$219:$219,0),FALSE),"")</f>
        <v/>
      </c>
      <c r="H621" s="23" t="str">
        <f>IFERROR(VLOOKUP($B$620,$221:$343,MATCH($R621&amp;"/"&amp;H$348,$219:$219,0),FALSE),"")</f>
        <v/>
      </c>
      <c r="I621" s="23" t="str">
        <f>IFERROR(VLOOKUP($B$620,$221:$343,MATCH($R621&amp;"/"&amp;I$348,$219:$219,0),FALSE),"")</f>
        <v/>
      </c>
      <c r="J621" s="23" t="str">
        <f>IFERROR(VLOOKUP($B$620,$221:$343,MATCH($R621&amp;"/"&amp;J$348,$219:$219,0),FALSE),"")</f>
        <v/>
      </c>
      <c r="K621" s="23" t="str">
        <f>IFERROR(VLOOKUP($B$620,$221:$343,MATCH($R621&amp;"/"&amp;K$348,$219:$219,0),FALSE),"")</f>
        <v/>
      </c>
      <c r="L621" s="23" t="str">
        <f>IFERROR(VLOOKUP($B$620,$221:$343,MATCH($R621&amp;"/"&amp;L$348,$219:$219,0),FALSE),"")</f>
        <v/>
      </c>
      <c r="M621" s="23" t="str">
        <f>IFERROR(VLOOKUP($B$620,$221:$343,MATCH($R621&amp;"/"&amp;M$348,$219:$219,0),FALSE),"")</f>
        <v/>
      </c>
      <c r="N621" s="23" t="str">
        <f>IFERROR(VLOOKUP($B$620,$221:$343,MATCH($R621&amp;"/"&amp;N$348,$219:$219,0),FALSE),"")</f>
        <v/>
      </c>
      <c r="O621" s="23" t="str">
        <f>IFERROR(VLOOKUP($B$620,$221:$343,MATCH($R621&amp;"/"&amp;O$348,$219:$219,0),FALSE),"")</f>
        <v/>
      </c>
      <c r="P621" s="23" t="str">
        <f>IFERROR(VLOOKUP($B$620,$221:$343,MATCH($R621&amp;"/"&amp;P$348,$219:$219,0),FALSE),"")</f>
        <v/>
      </c>
      <c r="Q621" s="21"/>
      <c r="R621" s="25" t="s">
        <v>2916</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t="str">
        <f>IFERROR(VLOOKUP($B$620,$221:$343,MATCH($R622&amp;"/"&amp;B$348,$219:$219,0),FALSE),"")</f>
        <v/>
      </c>
      <c r="C622" s="23" t="str">
        <f>IFERROR(VLOOKUP($B$620,$221:$343,MATCH($R622&amp;"/"&amp;C$348,$219:$219,0),FALSE),"")</f>
        <v/>
      </c>
      <c r="D622" s="23" t="str">
        <f>IFERROR(VLOOKUP($B$620,$221:$343,MATCH($R622&amp;"/"&amp;D$348,$219:$219,0),FALSE),"")</f>
        <v/>
      </c>
      <c r="E622" s="23" t="str">
        <f>IFERROR(VLOOKUP($B$620,$221:$343,MATCH($R622&amp;"/"&amp;E$348,$219:$219,0),FALSE),"")</f>
        <v/>
      </c>
      <c r="F622" s="23" t="str">
        <f>IFERROR(VLOOKUP($B$620,$221:$343,MATCH($R622&amp;"/"&amp;F$348,$219:$219,0),FALSE),"")</f>
        <v/>
      </c>
      <c r="G622" s="23" t="str">
        <f>IFERROR(VLOOKUP($B$620,$221:$343,MATCH($R622&amp;"/"&amp;G$348,$219:$219,0),FALSE),"")</f>
        <v/>
      </c>
      <c r="H622" s="23" t="str">
        <f>IFERROR(VLOOKUP($B$620,$221:$343,MATCH($R622&amp;"/"&amp;H$348,$219:$219,0),FALSE),"")</f>
        <v/>
      </c>
      <c r="I622" s="23" t="str">
        <f>IFERROR(VLOOKUP($B$620,$221:$343,MATCH($R622&amp;"/"&amp;I$348,$219:$219,0),FALSE),"")</f>
        <v/>
      </c>
      <c r="J622" s="23" t="str">
        <f>IFERROR(VLOOKUP($B$620,$221:$343,MATCH($R622&amp;"/"&amp;J$348,$219:$219,0),FALSE),"")</f>
        <v/>
      </c>
      <c r="K622" s="23" t="str">
        <f>IFERROR(VLOOKUP($B$620,$221:$343,MATCH($R622&amp;"/"&amp;K$348,$219:$219,0),FALSE),"")</f>
        <v/>
      </c>
      <c r="L622" s="23" t="str">
        <f>IFERROR(VLOOKUP($B$620,$221:$343,MATCH($R622&amp;"/"&amp;L$348,$219:$219,0),FALSE),"")</f>
        <v/>
      </c>
      <c r="M622" s="23" t="str">
        <f>IFERROR(VLOOKUP($B$620,$221:$343,MATCH($R622&amp;"/"&amp;M$348,$219:$219,0),FALSE),"")</f>
        <v/>
      </c>
      <c r="N622" s="23" t="str">
        <f>IFERROR(VLOOKUP($B$620,$221:$343,MATCH($R622&amp;"/"&amp;N$348,$219:$219,0),FALSE),"")</f>
        <v/>
      </c>
      <c r="O622" s="23" t="str">
        <f>IFERROR(VLOOKUP($B$620,$221:$343,MATCH($R622&amp;"/"&amp;O$348,$219:$219,0),FALSE),"")</f>
        <v/>
      </c>
      <c r="P622" s="23" t="str">
        <f>IFERROR(VLOOKUP($B$620,$221:$343,MATCH($R622&amp;"/"&amp;P$348,$219:$219,0),FALSE),"")</f>
        <v/>
      </c>
      <c r="Q622" s="21"/>
      <c r="R622" s="25" t="s">
        <v>2917</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t="str">
        <f>IFERROR(VLOOKUP($B$620,$221:$343,MATCH($R623&amp;"/"&amp;B$348,$219:$219,0),FALSE),"")</f>
        <v/>
      </c>
      <c r="C623" s="23" t="str">
        <f>IFERROR(VLOOKUP($B$620,$221:$343,MATCH($R623&amp;"/"&amp;C$348,$219:$219,0),FALSE),"")</f>
        <v/>
      </c>
      <c r="D623" s="23" t="str">
        <f>IFERROR(VLOOKUP($B$620,$221:$343,MATCH($R623&amp;"/"&amp;D$348,$219:$219,0),FALSE),"")</f>
        <v/>
      </c>
      <c r="E623" s="23" t="str">
        <f>IFERROR(VLOOKUP($B$620,$221:$343,MATCH($R623&amp;"/"&amp;E$348,$219:$219,0),FALSE),"")</f>
        <v/>
      </c>
      <c r="F623" s="23" t="str">
        <f>IFERROR(VLOOKUP($B$620,$221:$343,MATCH($R623&amp;"/"&amp;F$348,$219:$219,0),FALSE),"")</f>
        <v/>
      </c>
      <c r="G623" s="23" t="str">
        <f>IFERROR(VLOOKUP($B$620,$221:$343,MATCH($R623&amp;"/"&amp;G$348,$219:$219,0),FALSE),"")</f>
        <v/>
      </c>
      <c r="H623" s="23" t="str">
        <f>IFERROR(VLOOKUP($B$620,$221:$343,MATCH($R623&amp;"/"&amp;H$348,$219:$219,0),FALSE),"")</f>
        <v/>
      </c>
      <c r="I623" s="23" t="str">
        <f>IFERROR(VLOOKUP($B$620,$221:$343,MATCH($R623&amp;"/"&amp;I$348,$219:$219,0),FALSE),"")</f>
        <v/>
      </c>
      <c r="J623" s="23" t="str">
        <f>IFERROR(VLOOKUP($B$620,$221:$343,MATCH($R623&amp;"/"&amp;J$348,$219:$219,0),FALSE),"")</f>
        <v/>
      </c>
      <c r="K623" s="23" t="str">
        <f>IFERROR(VLOOKUP($B$620,$221:$343,MATCH($R623&amp;"/"&amp;K$348,$219:$219,0),FALSE),"")</f>
        <v/>
      </c>
      <c r="L623" s="23" t="str">
        <f>IFERROR(VLOOKUP($B$620,$221:$343,MATCH($R623&amp;"/"&amp;L$348,$219:$219,0),FALSE),"")</f>
        <v/>
      </c>
      <c r="M623" s="23" t="str">
        <f>IFERROR(VLOOKUP($B$620,$221:$343,MATCH($R623&amp;"/"&amp;M$348,$219:$219,0),FALSE),"")</f>
        <v/>
      </c>
      <c r="N623" s="23" t="str">
        <f>IFERROR(VLOOKUP($B$620,$221:$343,MATCH($R623&amp;"/"&amp;N$348,$219:$219,0),FALSE),"")</f>
        <v/>
      </c>
      <c r="O623" s="23" t="str">
        <f>IFERROR(VLOOKUP($B$620,$221:$343,MATCH($R623&amp;"/"&amp;O$348,$219:$219,0),FALSE),"")</f>
        <v/>
      </c>
      <c r="P623" s="23" t="str">
        <f>IFERROR(VLOOKUP($B$620,$221:$343,MATCH($R623&amp;"/"&amp;P$348,$219:$219,0),FALSE),"")</f>
        <v/>
      </c>
      <c r="Q623" s="21"/>
      <c r="R623" s="25" t="s">
        <v>2918</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t="str">
        <f>IFERROR(VLOOKUP($B$620,$221:$343,MATCH($R624&amp;"/"&amp;B$348,$219:$219,0),FALSE),"")</f>
        <v/>
      </c>
      <c r="C624" s="23" t="str">
        <f>IFERROR(VLOOKUP($B$620,$221:$343,MATCH($R624&amp;"/"&amp;C$348,$219:$219,0),FALSE),"")</f>
        <v/>
      </c>
      <c r="D624" s="23" t="str">
        <f>IFERROR(VLOOKUP($B$620,$221:$343,MATCH($R624&amp;"/"&amp;D$348,$219:$219,0),FALSE),"")</f>
        <v/>
      </c>
      <c r="E624" s="23" t="str">
        <f>IFERROR(VLOOKUP($B$620,$221:$343,MATCH($R624&amp;"/"&amp;E$348,$219:$219,0),FALSE),"")</f>
        <v/>
      </c>
      <c r="F624" s="23" t="str">
        <f>IFERROR(VLOOKUP($B$620,$221:$343,MATCH($R624&amp;"/"&amp;F$348,$219:$219,0),FALSE),"")</f>
        <v/>
      </c>
      <c r="G624" s="23" t="str">
        <f>IFERROR(VLOOKUP($B$620,$221:$343,MATCH($R624&amp;"/"&amp;G$348,$219:$219,0),FALSE),"")</f>
        <v/>
      </c>
      <c r="H624" s="23" t="str">
        <f>IFERROR(VLOOKUP($B$620,$221:$343,MATCH($R624&amp;"/"&amp;H$348,$219:$219,0),FALSE),"")</f>
        <v/>
      </c>
      <c r="I624" s="23" t="str">
        <f>IFERROR(VLOOKUP($B$620,$221:$343,MATCH($R624&amp;"/"&amp;I$348,$219:$219,0),FALSE),"")</f>
        <v/>
      </c>
      <c r="J624" s="23" t="str">
        <f>IFERROR(VLOOKUP($B$620,$221:$343,MATCH($R624&amp;"/"&amp;J$348,$219:$219,0),FALSE),"")</f>
        <v/>
      </c>
      <c r="K624" s="23" t="str">
        <f>IFERROR(VLOOKUP($B$620,$221:$343,MATCH($R624&amp;"/"&amp;K$348,$219:$219,0),FALSE),"")</f>
        <v/>
      </c>
      <c r="L624" s="23" t="str">
        <f>IFERROR(VLOOKUP($B$620,$221:$343,MATCH($R624&amp;"/"&amp;L$348,$219:$219,0),FALSE),"")</f>
        <v/>
      </c>
      <c r="M624" s="23" t="str">
        <f>IFERROR(VLOOKUP($B$620,$221:$343,MATCH($R624&amp;"/"&amp;M$348,$219:$219,0),FALSE),"")</f>
        <v/>
      </c>
      <c r="N624" s="23" t="str">
        <f>IFERROR(VLOOKUP($B$620,$221:$343,MATCH($R624&amp;"/"&amp;N$348,$219:$219,0),FALSE),"")</f>
        <v/>
      </c>
      <c r="O624" s="23" t="str">
        <f>IFERROR(VLOOKUP($B$620,$221:$343,MATCH($R624&amp;"/"&amp;O$348,$219:$219,0),FALSE),"")</f>
        <v/>
      </c>
      <c r="P624" s="23" t="str">
        <f>IFERROR(VLOOKUP($B$620,$221:$343,MATCH($R624&amp;"/"&amp;P$348,$219:$219,0),FALSE),"")</f>
        <v/>
      </c>
      <c r="Q624" s="21"/>
      <c r="R624" s="25" t="s">
        <v>2919</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0" t="s">
        <v>2975</v>
      </c>
      <c r="C625" s="161"/>
      <c r="D625" s="161"/>
      <c r="E625" s="161"/>
      <c r="F625" s="161"/>
      <c r="G625" s="161"/>
      <c r="H625" s="161"/>
      <c r="I625" s="161"/>
      <c r="J625" s="161"/>
      <c r="K625" s="161"/>
      <c r="L625" s="161"/>
      <c r="M625" s="161"/>
      <c r="N625" s="162"/>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t="str">
        <f>IFERROR(VLOOKUP($B$625,$221:$343,MATCH($R626&amp;"/"&amp;B$348,$219:$219,0),FALSE),"")</f>
        <v/>
      </c>
      <c r="C626" s="23" t="str">
        <f>IFERROR(VLOOKUP($B$625,$221:$343,MATCH($R626&amp;"/"&amp;C$348,$219:$219,0),FALSE),"")</f>
        <v/>
      </c>
      <c r="D626" s="23" t="str">
        <f>IFERROR(VLOOKUP($B$625,$221:$343,MATCH($R626&amp;"/"&amp;D$348,$219:$219,0),FALSE),"")</f>
        <v/>
      </c>
      <c r="E626" s="23" t="str">
        <f>IFERROR(VLOOKUP($B$625,$221:$343,MATCH($R626&amp;"/"&amp;E$348,$219:$219,0),FALSE),"")</f>
        <v/>
      </c>
      <c r="F626" s="23" t="str">
        <f>IFERROR(VLOOKUP($B$625,$221:$343,MATCH($R626&amp;"/"&amp;F$348,$219:$219,0),FALSE),"")</f>
        <v/>
      </c>
      <c r="G626" s="23" t="str">
        <f>IFERROR(VLOOKUP($B$625,$221:$343,MATCH($R626&amp;"/"&amp;G$348,$219:$219,0),FALSE),"")</f>
        <v/>
      </c>
      <c r="H626" s="23" t="str">
        <f>IFERROR(VLOOKUP($B$625,$221:$343,MATCH($R626&amp;"/"&amp;H$348,$219:$219,0),FALSE),"")</f>
        <v/>
      </c>
      <c r="I626" s="23" t="str">
        <f>IFERROR(VLOOKUP($B$625,$221:$343,MATCH($R626&amp;"/"&amp;I$348,$219:$219,0),FALSE),"")</f>
        <v/>
      </c>
      <c r="J626" s="23" t="str">
        <f>IFERROR(VLOOKUP($B$625,$221:$343,MATCH($R626&amp;"/"&amp;J$348,$219:$219,0),FALSE),"")</f>
        <v/>
      </c>
      <c r="K626" s="23" t="str">
        <f>IFERROR(VLOOKUP($B$625,$221:$343,MATCH($R626&amp;"/"&amp;K$348,$219:$219,0),FALSE),"")</f>
        <v/>
      </c>
      <c r="L626" s="23" t="str">
        <f>IFERROR(VLOOKUP($B$625,$221:$343,MATCH($R626&amp;"/"&amp;L$348,$219:$219,0),FALSE),"")</f>
        <v/>
      </c>
      <c r="M626" s="23" t="str">
        <f>IFERROR(VLOOKUP($B$625,$221:$343,MATCH($R626&amp;"/"&amp;M$348,$219:$219,0),FALSE),"")</f>
        <v/>
      </c>
      <c r="N626" s="24" t="str">
        <f>IFERROR(VLOOKUP($B$625,$221:$343,MATCH($R626&amp;"/"&amp;N$348,$219:$219,0),FALSE),"")</f>
        <v/>
      </c>
      <c r="O626" s="24" t="str">
        <f>IFERROR(VLOOKUP($B$625,$221:$343,MATCH($R626&amp;"/"&amp;O$348,$219:$219,0),FALSE),"")</f>
        <v/>
      </c>
      <c r="P626" s="24" t="str">
        <f>IFERROR(VLOOKUP($B$625,$221:$343,MATCH($R626&amp;"/"&amp;P$348,$219:$219,0),FALSE),"")</f>
        <v/>
      </c>
      <c r="Q626" s="21"/>
      <c r="R626" s="25" t="s">
        <v>2916</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t="str">
        <f>IFERROR(VLOOKUP($B$625,$221:$343,MATCH($R627&amp;"/"&amp;B$348,$219:$219,0),FALSE),"")</f>
        <v/>
      </c>
      <c r="C627" s="23" t="str">
        <f>IFERROR(VLOOKUP($B$625,$221:$343,MATCH($R627&amp;"/"&amp;C$348,$219:$219,0),FALSE),"")</f>
        <v/>
      </c>
      <c r="D627" s="23" t="str">
        <f>IFERROR(VLOOKUP($B$625,$221:$343,MATCH($R627&amp;"/"&amp;D$348,$219:$219,0),FALSE),"")</f>
        <v/>
      </c>
      <c r="E627" s="23" t="str">
        <f>IFERROR(VLOOKUP($B$625,$221:$343,MATCH($R627&amp;"/"&amp;E$348,$219:$219,0),FALSE),"")</f>
        <v/>
      </c>
      <c r="F627" s="23" t="str">
        <f>IFERROR(VLOOKUP($B$625,$221:$343,MATCH($R627&amp;"/"&amp;F$348,$219:$219,0),FALSE),"")</f>
        <v/>
      </c>
      <c r="G627" s="23" t="str">
        <f>IFERROR(VLOOKUP($B$625,$221:$343,MATCH($R627&amp;"/"&amp;G$348,$219:$219,0),FALSE),"")</f>
        <v/>
      </c>
      <c r="H627" s="23" t="str">
        <f>IFERROR(VLOOKUP($B$625,$221:$343,MATCH($R627&amp;"/"&amp;H$348,$219:$219,0),FALSE),"")</f>
        <v/>
      </c>
      <c r="I627" s="23" t="str">
        <f>IFERROR(VLOOKUP($B$625,$221:$343,MATCH($R627&amp;"/"&amp;I$348,$219:$219,0),FALSE),"")</f>
        <v/>
      </c>
      <c r="J627" s="23" t="str">
        <f>IFERROR(VLOOKUP($B$625,$221:$343,MATCH($R627&amp;"/"&amp;J$348,$219:$219,0),FALSE),"")</f>
        <v/>
      </c>
      <c r="K627" s="23" t="str">
        <f>IFERROR(VLOOKUP($B$625,$221:$343,MATCH($R627&amp;"/"&amp;K$348,$219:$219,0),FALSE),"")</f>
        <v/>
      </c>
      <c r="L627" s="23" t="str">
        <f>IFERROR(VLOOKUP($B$625,$221:$343,MATCH($R627&amp;"/"&amp;L$348,$219:$219,0),FALSE),"")</f>
        <v/>
      </c>
      <c r="M627" s="23" t="str">
        <f>IFERROR(VLOOKUP($B$625,$221:$343,MATCH($R627&amp;"/"&amp;M$348,$219:$219,0),FALSE),"")</f>
        <v/>
      </c>
      <c r="N627" s="24" t="str">
        <f>IFERROR(VLOOKUP($B$625,$221:$343,MATCH($R627&amp;"/"&amp;N$348,$219:$219,0),FALSE),"")</f>
        <v/>
      </c>
      <c r="O627" s="24" t="str">
        <f>IFERROR(VLOOKUP($B$625,$221:$343,MATCH($R627&amp;"/"&amp;O$348,$219:$219,0),FALSE),"")</f>
        <v/>
      </c>
      <c r="P627" s="24" t="str">
        <f>IFERROR(VLOOKUP($B$625,$221:$343,MATCH($R627&amp;"/"&amp;P$348,$219:$219,0),FALSE),"")</f>
        <v/>
      </c>
      <c r="Q627" s="21"/>
      <c r="R627" s="25" t="s">
        <v>2917</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t="str">
        <f>IFERROR(VLOOKUP($B$625,$221:$343,MATCH($R628&amp;"/"&amp;B$348,$219:$219,0),FALSE),"")</f>
        <v/>
      </c>
      <c r="C628" s="23" t="str">
        <f>IFERROR(VLOOKUP($B$625,$221:$343,MATCH($R628&amp;"/"&amp;C$348,$219:$219,0),FALSE),"")</f>
        <v/>
      </c>
      <c r="D628" s="23" t="str">
        <f>IFERROR(VLOOKUP($B$625,$221:$343,MATCH($R628&amp;"/"&amp;D$348,$219:$219,0),FALSE),"")</f>
        <v/>
      </c>
      <c r="E628" s="23" t="str">
        <f>IFERROR(VLOOKUP($B$625,$221:$343,MATCH($R628&amp;"/"&amp;E$348,$219:$219,0),FALSE),"")</f>
        <v/>
      </c>
      <c r="F628" s="23" t="str">
        <f>IFERROR(VLOOKUP($B$625,$221:$343,MATCH($R628&amp;"/"&amp;F$348,$219:$219,0),FALSE),"")</f>
        <v/>
      </c>
      <c r="G628" s="23" t="str">
        <f>IFERROR(VLOOKUP($B$625,$221:$343,MATCH($R628&amp;"/"&amp;G$348,$219:$219,0),FALSE),"")</f>
        <v/>
      </c>
      <c r="H628" s="23" t="str">
        <f>IFERROR(VLOOKUP($B$625,$221:$343,MATCH($R628&amp;"/"&amp;H$348,$219:$219,0),FALSE),"")</f>
        <v/>
      </c>
      <c r="I628" s="23" t="str">
        <f>IFERROR(VLOOKUP($B$625,$221:$343,MATCH($R628&amp;"/"&amp;I$348,$219:$219,0),FALSE),"")</f>
        <v/>
      </c>
      <c r="J628" s="23" t="str">
        <f>IFERROR(VLOOKUP($B$625,$221:$343,MATCH($R628&amp;"/"&amp;J$348,$219:$219,0),FALSE),"")</f>
        <v/>
      </c>
      <c r="K628" s="23" t="str">
        <f>IFERROR(VLOOKUP($B$625,$221:$343,MATCH($R628&amp;"/"&amp;K$348,$219:$219,0),FALSE),"")</f>
        <v/>
      </c>
      <c r="L628" s="23" t="str">
        <f>IFERROR(VLOOKUP($B$625,$221:$343,MATCH($R628&amp;"/"&amp;L$348,$219:$219,0),FALSE),"")</f>
        <v/>
      </c>
      <c r="M628" s="23" t="str">
        <f>IFERROR(VLOOKUP($B$625,$221:$343,MATCH($R628&amp;"/"&amp;M$348,$219:$219,0),FALSE),"")</f>
        <v/>
      </c>
      <c r="N628" s="24" t="str">
        <f>IFERROR(VLOOKUP($B$625,$221:$343,MATCH($R628&amp;"/"&amp;N$348,$219:$219,0),FALSE),"")</f>
        <v/>
      </c>
      <c r="O628" s="24" t="str">
        <f>IFERROR(VLOOKUP($B$625,$221:$343,MATCH($R628&amp;"/"&amp;O$348,$219:$219,0),FALSE),"")</f>
        <v/>
      </c>
      <c r="P628" s="24" t="str">
        <f>IFERROR(VLOOKUP($B$625,$221:$343,MATCH($R628&amp;"/"&amp;P$348,$219:$219,0),FALSE),"")</f>
        <v/>
      </c>
      <c r="Q628" s="21"/>
      <c r="R628" s="25" t="s">
        <v>2918</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t="str">
        <f>IFERROR(VLOOKUP($B$625,$221:$343,MATCH($R629&amp;"/"&amp;B$348,$219:$219,0),FALSE),"")</f>
        <v/>
      </c>
      <c r="C629" s="23" t="str">
        <f>IFERROR(VLOOKUP($B$625,$221:$343,MATCH($R629&amp;"/"&amp;C$348,$219:$219,0),FALSE),"")</f>
        <v/>
      </c>
      <c r="D629" s="23" t="str">
        <f>IFERROR(VLOOKUP($B$625,$221:$343,MATCH($R629&amp;"/"&amp;D$348,$219:$219,0),FALSE),"")</f>
        <v/>
      </c>
      <c r="E629" s="23" t="str">
        <f>IFERROR(VLOOKUP($B$625,$221:$343,MATCH($R629&amp;"/"&amp;E$348,$219:$219,0),FALSE),"")</f>
        <v/>
      </c>
      <c r="F629" s="23" t="str">
        <f>IFERROR(VLOOKUP($B$625,$221:$343,MATCH($R629&amp;"/"&amp;F$348,$219:$219,0),FALSE),"")</f>
        <v/>
      </c>
      <c r="G629" s="23" t="str">
        <f>IFERROR(VLOOKUP($B$625,$221:$343,MATCH($R629&amp;"/"&amp;G$348,$219:$219,0),FALSE),"")</f>
        <v/>
      </c>
      <c r="H629" s="23" t="str">
        <f>IFERROR(VLOOKUP($B$625,$221:$343,MATCH($R629&amp;"/"&amp;H$348,$219:$219,0),FALSE),"")</f>
        <v/>
      </c>
      <c r="I629" s="23" t="str">
        <f>IFERROR(VLOOKUP($B$625,$221:$343,MATCH($R629&amp;"/"&amp;I$348,$219:$219,0),FALSE),"")</f>
        <v/>
      </c>
      <c r="J629" s="23" t="str">
        <f>IFERROR(VLOOKUP($B$625,$221:$343,MATCH($R629&amp;"/"&amp;J$348,$219:$219,0),FALSE),"")</f>
        <v/>
      </c>
      <c r="K629" s="23" t="str">
        <f>IFERROR(VLOOKUP($B$625,$221:$343,MATCH($R629&amp;"/"&amp;K$348,$219:$219,0),FALSE),"")</f>
        <v/>
      </c>
      <c r="L629" s="23" t="str">
        <f>IFERROR(VLOOKUP($B$625,$221:$343,MATCH($R629&amp;"/"&amp;L$348,$219:$219,0),FALSE),"")</f>
        <v/>
      </c>
      <c r="M629" s="23" t="str">
        <f>IFERROR(VLOOKUP($B$625,$221:$343,MATCH($R629&amp;"/"&amp;M$348,$219:$219,0),FALSE),"")</f>
        <v/>
      </c>
      <c r="N629" s="24" t="str">
        <f>IFERROR(VLOOKUP($B$625,$221:$343,MATCH($R629&amp;"/"&amp;N$348,$219:$219,0),FALSE),"")</f>
        <v/>
      </c>
      <c r="O629" s="24" t="str">
        <f>IFERROR(VLOOKUP($B$625,$221:$343,MATCH($R629&amp;"/"&amp;O$348,$219:$219,0),FALSE),"")</f>
        <v/>
      </c>
      <c r="P629" s="24" t="str">
        <f>IFERROR(VLOOKUP($B$625,$221:$343,MATCH($R629&amp;"/"&amp;P$348,$219:$219,0),FALSE),"")</f>
        <v/>
      </c>
      <c r="Q629" s="21"/>
      <c r="R629" s="25" t="s">
        <v>2919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3" t="s">
        <v>2976</v>
      </c>
      <c r="C630" s="146"/>
      <c r="D630" s="146"/>
      <c r="E630" s="146"/>
      <c r="F630" s="146"/>
      <c r="G630" s="146"/>
      <c r="H630" s="146"/>
      <c r="I630" s="146"/>
      <c r="J630" s="146"/>
      <c r="K630" s="146"/>
      <c r="L630" s="146"/>
      <c r="M630" s="146"/>
      <c r="N630" s="147"/>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4" t="s">
        <v>2977</v>
      </c>
      <c r="C631" s="146"/>
      <c r="D631" s="146"/>
      <c r="E631" s="146"/>
      <c r="F631" s="146"/>
      <c r="G631" s="146"/>
      <c r="H631" s="146"/>
      <c r="I631" s="146"/>
      <c r="J631" s="146"/>
      <c r="K631" s="146"/>
      <c r="L631" s="146"/>
      <c r="M631" s="146"/>
      <c r="N631" s="147"/>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t="e">
        <f t="shared" ref="B632:O632" si="155">B588/B402</f>
        <v>#VALUE!</v>
      </c>
      <c r="C632" s="56" t="e">
        <f t="shared" si="155"/>
        <v>#VALUE!</v>
      </c>
      <c r="D632" s="56" t="e">
        <f t="shared" si="155"/>
        <v>#VALUE!</v>
      </c>
      <c r="E632" s="56" t="e">
        <f t="shared" si="155"/>
        <v>#VALUE!</v>
      </c>
      <c r="F632" s="56" t="e">
        <f t="shared" si="155"/>
        <v>#VALUE!</v>
      </c>
      <c r="G632" s="56" t="e">
        <f t="shared" si="155"/>
        <v>#VALUE!</v>
      </c>
      <c r="H632" s="56" t="e">
        <f t="shared" si="155"/>
        <v>#VALUE!</v>
      </c>
      <c r="I632" s="56" t="e">
        <f t="shared" si="155"/>
        <v>#VALUE!</v>
      </c>
      <c r="J632" s="56" t="e">
        <f t="shared" si="155"/>
        <v>#VALUE!</v>
      </c>
      <c r="K632" s="56" t="e">
        <f t="shared" si="155"/>
        <v>#VALUE!</v>
      </c>
      <c r="L632" s="56" t="e">
        <f t="shared" si="155"/>
        <v>#VALUE!</v>
      </c>
      <c r="M632" s="56" t="e">
        <f t="shared" si="155"/>
        <v>#VALUE!</v>
      </c>
      <c r="N632" s="56" t="e">
        <f t="shared" si="155"/>
        <v>#VALUE!</v>
      </c>
      <c r="O632" s="56" t="e">
        <f t="shared" si="155"/>
        <v>#VALUE!</v>
      </c>
      <c r="P632" s="56" t="e">
        <f t="shared" ref="P632" si="156">P588/P402</f>
        <v>#VALUE!</v>
      </c>
      <c r="Q632" s="21"/>
      <c r="R632" s="54" t="s">
        <v>2978</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t="e">
        <f t="shared" ref="B633:O633" si="157">((B551*(1-B582))/(B457+B432))</f>
        <v>#DIV/0!</v>
      </c>
      <c r="C633" s="56" t="e">
        <f t="shared" si="157"/>
        <v>#DIV/0!</v>
      </c>
      <c r="D633" s="56" t="e">
        <f t="shared" si="157"/>
        <v>#DIV/0!</v>
      </c>
      <c r="E633" s="56" t="e">
        <f t="shared" si="157"/>
        <v>#DIV/0!</v>
      </c>
      <c r="F633" s="56" t="e">
        <f t="shared" si="157"/>
        <v>#DIV/0!</v>
      </c>
      <c r="G633" s="56" t="e">
        <f t="shared" si="157"/>
        <v>#DIV/0!</v>
      </c>
      <c r="H633" s="56" t="e">
        <f t="shared" si="157"/>
        <v>#DIV/0!</v>
      </c>
      <c r="I633" s="56" t="e">
        <f t="shared" si="157"/>
        <v>#DIV/0!</v>
      </c>
      <c r="J633" s="56" t="e">
        <f t="shared" si="157"/>
        <v>#DIV/0!</v>
      </c>
      <c r="K633" s="56" t="e">
        <f t="shared" si="157"/>
        <v>#DIV/0!</v>
      </c>
      <c r="L633" s="56" t="e">
        <f t="shared" si="157"/>
        <v>#DIV/0!</v>
      </c>
      <c r="M633" s="56" t="e">
        <f t="shared" si="157"/>
        <v>#DIV/0!</v>
      </c>
      <c r="N633" s="56" t="e">
        <f t="shared" si="157"/>
        <v>#VALUE!</v>
      </c>
      <c r="O633" s="56" t="e">
        <f t="shared" si="157"/>
        <v>#VALUE!</v>
      </c>
      <c r="P633" s="56" t="e">
        <f t="shared" ref="P633" si="158">((P551*(1-P582))/(P457+P432))</f>
        <v>#VALUE!</v>
      </c>
      <c r="Q633" s="21"/>
      <c r="R633" s="54" t="s">
        <v>2979</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t="e">
        <f t="shared" ref="B634:O634" si="159">B588/B457</f>
        <v>#VALUE!</v>
      </c>
      <c r="C634" s="56" t="e">
        <f t="shared" si="159"/>
        <v>#VALUE!</v>
      </c>
      <c r="D634" s="56" t="e">
        <f t="shared" si="159"/>
        <v>#VALUE!</v>
      </c>
      <c r="E634" s="56" t="e">
        <f t="shared" si="159"/>
        <v>#VALUE!</v>
      </c>
      <c r="F634" s="56" t="e">
        <f t="shared" si="159"/>
        <v>#VALUE!</v>
      </c>
      <c r="G634" s="56" t="e">
        <f t="shared" si="159"/>
        <v>#VALUE!</v>
      </c>
      <c r="H634" s="56" t="e">
        <f t="shared" si="159"/>
        <v>#VALUE!</v>
      </c>
      <c r="I634" s="56" t="e">
        <f t="shared" si="159"/>
        <v>#VALUE!</v>
      </c>
      <c r="J634" s="56" t="e">
        <f t="shared" si="159"/>
        <v>#VALUE!</v>
      </c>
      <c r="K634" s="56" t="e">
        <f t="shared" si="159"/>
        <v>#VALUE!</v>
      </c>
      <c r="L634" s="56" t="e">
        <f t="shared" si="159"/>
        <v>#VALUE!</v>
      </c>
      <c r="M634" s="56" t="e">
        <f t="shared" si="159"/>
        <v>#VALUE!</v>
      </c>
      <c r="N634" s="56" t="e">
        <f t="shared" si="159"/>
        <v>#VALUE!</v>
      </c>
      <c r="O634" s="56" t="e">
        <f t="shared" si="159"/>
        <v>#VALUE!</v>
      </c>
      <c r="P634" s="56" t="e">
        <f t="shared" ref="P634" si="160">P588/P457</f>
        <v>#VALUE!</v>
      </c>
      <c r="Q634" s="21"/>
      <c r="R634" s="54" t="s">
        <v>2980</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4" t="s">
        <v>2981</v>
      </c>
      <c r="C635" s="146"/>
      <c r="D635" s="146"/>
      <c r="E635" s="146"/>
      <c r="F635" s="146"/>
      <c r="G635" s="146"/>
      <c r="H635" s="146"/>
      <c r="I635" s="146"/>
      <c r="J635" s="146"/>
      <c r="K635" s="146"/>
      <c r="L635" s="146"/>
      <c r="M635" s="146"/>
      <c r="N635" s="147"/>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t="e">
        <f t="shared" ref="B636:O636" si="161">B378/B414</f>
        <v>#VALUE!</v>
      </c>
      <c r="C636" s="50" t="e">
        <f t="shared" si="161"/>
        <v>#VALUE!</v>
      </c>
      <c r="D636" s="50" t="e">
        <f t="shared" si="161"/>
        <v>#VALUE!</v>
      </c>
      <c r="E636" s="50" t="e">
        <f t="shared" si="161"/>
        <v>#VALUE!</v>
      </c>
      <c r="F636" s="50" t="e">
        <f t="shared" si="161"/>
        <v>#VALUE!</v>
      </c>
      <c r="G636" s="50" t="e">
        <f t="shared" si="161"/>
        <v>#VALUE!</v>
      </c>
      <c r="H636" s="50" t="e">
        <f t="shared" si="161"/>
        <v>#VALUE!</v>
      </c>
      <c r="I636" s="50" t="e">
        <f t="shared" si="161"/>
        <v>#VALUE!</v>
      </c>
      <c r="J636" s="50" t="e">
        <f t="shared" si="161"/>
        <v>#VALUE!</v>
      </c>
      <c r="K636" s="50" t="e">
        <f t="shared" si="161"/>
        <v>#VALUE!</v>
      </c>
      <c r="L636" s="50" t="e">
        <f t="shared" si="161"/>
        <v>#VALUE!</v>
      </c>
      <c r="M636" s="50" t="e">
        <f t="shared" si="161"/>
        <v>#VALUE!</v>
      </c>
      <c r="N636" s="50" t="e">
        <f t="shared" si="161"/>
        <v>#VALUE!</v>
      </c>
      <c r="O636" s="50" t="e">
        <f t="shared" si="161"/>
        <v>#VALUE!</v>
      </c>
      <c r="P636" s="50" t="e">
        <f t="shared" ref="P636" si="162">P378/P414</f>
        <v>#VALUE!</v>
      </c>
      <c r="Q636" s="21"/>
      <c r="R636" s="54" t="s">
        <v>2982</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t="e">
        <f t="shared" ref="B637:O637" si="163">(B378-B372)/B414</f>
        <v>#VALUE!</v>
      </c>
      <c r="C637" s="50" t="e">
        <f t="shared" si="163"/>
        <v>#VALUE!</v>
      </c>
      <c r="D637" s="50" t="e">
        <f t="shared" si="163"/>
        <v>#VALUE!</v>
      </c>
      <c r="E637" s="50" t="e">
        <f t="shared" si="163"/>
        <v>#VALUE!</v>
      </c>
      <c r="F637" s="50" t="e">
        <f t="shared" si="163"/>
        <v>#VALUE!</v>
      </c>
      <c r="G637" s="50" t="e">
        <f t="shared" si="163"/>
        <v>#VALUE!</v>
      </c>
      <c r="H637" s="50" t="e">
        <f t="shared" si="163"/>
        <v>#VALUE!</v>
      </c>
      <c r="I637" s="50" t="e">
        <f t="shared" si="163"/>
        <v>#VALUE!</v>
      </c>
      <c r="J637" s="50" t="e">
        <f t="shared" si="163"/>
        <v>#VALUE!</v>
      </c>
      <c r="K637" s="50" t="e">
        <f t="shared" si="163"/>
        <v>#VALUE!</v>
      </c>
      <c r="L637" s="50" t="e">
        <f t="shared" si="163"/>
        <v>#VALUE!</v>
      </c>
      <c r="M637" s="50" t="e">
        <f t="shared" si="163"/>
        <v>#VALUE!</v>
      </c>
      <c r="N637" s="50" t="e">
        <f t="shared" si="163"/>
        <v>#VALUE!</v>
      </c>
      <c r="O637" s="50" t="e">
        <f t="shared" si="163"/>
        <v>#VALUE!</v>
      </c>
      <c r="P637" s="50" t="e">
        <f t="shared" ref="P637" si="164">(P378-P372)/P414</f>
        <v>#VALUE!</v>
      </c>
      <c r="Q637" s="21"/>
      <c r="R637" s="54" t="s">
        <v>2983</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4" t="s">
        <v>2984</v>
      </c>
      <c r="C638" s="146"/>
      <c r="D638" s="146"/>
      <c r="E638" s="146"/>
      <c r="F638" s="146"/>
      <c r="G638" s="146"/>
      <c r="H638" s="146"/>
      <c r="I638" s="146"/>
      <c r="J638" s="146"/>
      <c r="K638" s="146"/>
      <c r="L638" s="146"/>
      <c r="M638" s="146"/>
      <c r="N638" s="147"/>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t="e">
        <f t="shared" ref="B639:O639" si="165">B432/B457</f>
        <v>#VALUE!</v>
      </c>
      <c r="C639" s="50" t="e">
        <f t="shared" si="165"/>
        <v>#VALUE!</v>
      </c>
      <c r="D639" s="50" t="e">
        <f t="shared" si="165"/>
        <v>#VALUE!</v>
      </c>
      <c r="E639" s="50" t="e">
        <f t="shared" si="165"/>
        <v>#VALUE!</v>
      </c>
      <c r="F639" s="50" t="e">
        <f t="shared" si="165"/>
        <v>#VALUE!</v>
      </c>
      <c r="G639" s="50" t="e">
        <f t="shared" si="165"/>
        <v>#VALUE!</v>
      </c>
      <c r="H639" s="50" t="e">
        <f t="shared" si="165"/>
        <v>#VALUE!</v>
      </c>
      <c r="I639" s="50" t="e">
        <f t="shared" si="165"/>
        <v>#VALUE!</v>
      </c>
      <c r="J639" s="50" t="e">
        <f t="shared" si="165"/>
        <v>#VALUE!</v>
      </c>
      <c r="K639" s="50" t="e">
        <f t="shared" si="165"/>
        <v>#VALUE!</v>
      </c>
      <c r="L639" s="50" t="e">
        <f t="shared" si="165"/>
        <v>#VALUE!</v>
      </c>
      <c r="M639" s="50" t="e">
        <f t="shared" si="165"/>
        <v>#VALUE!</v>
      </c>
      <c r="N639" s="50" t="e">
        <f t="shared" si="165"/>
        <v>#VALUE!</v>
      </c>
      <c r="O639" s="50" t="e">
        <f t="shared" si="165"/>
        <v>#VALUE!</v>
      </c>
      <c r="P639" s="50" t="e">
        <f t="shared" ref="P639" si="166">P432/P457</f>
        <v>#VALUE!</v>
      </c>
      <c r="Q639" s="21"/>
      <c r="R639" s="54" t="s">
        <v>2985</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t="e">
        <f t="shared" ref="B640:O640" si="167">B432/B588</f>
        <v>#VALUE!</v>
      </c>
      <c r="C640" s="50" t="e">
        <f t="shared" si="167"/>
        <v>#VALUE!</v>
      </c>
      <c r="D640" s="50" t="e">
        <f t="shared" si="167"/>
        <v>#VALUE!</v>
      </c>
      <c r="E640" s="50" t="e">
        <f t="shared" si="167"/>
        <v>#VALUE!</v>
      </c>
      <c r="F640" s="50" t="e">
        <f t="shared" si="167"/>
        <v>#VALUE!</v>
      </c>
      <c r="G640" s="50" t="e">
        <f t="shared" si="167"/>
        <v>#VALUE!</v>
      </c>
      <c r="H640" s="50" t="e">
        <f t="shared" si="167"/>
        <v>#VALUE!</v>
      </c>
      <c r="I640" s="50" t="e">
        <f t="shared" si="167"/>
        <v>#VALUE!</v>
      </c>
      <c r="J640" s="50" t="e">
        <f t="shared" si="167"/>
        <v>#VALUE!</v>
      </c>
      <c r="K640" s="50" t="e">
        <f t="shared" si="167"/>
        <v>#VALUE!</v>
      </c>
      <c r="L640" s="50" t="e">
        <f t="shared" si="167"/>
        <v>#VALUE!</v>
      </c>
      <c r="M640" s="50" t="e">
        <f t="shared" si="167"/>
        <v>#VALUE!</v>
      </c>
      <c r="N640" s="50" t="e">
        <f t="shared" si="167"/>
        <v>#VALUE!</v>
      </c>
      <c r="O640" s="50" t="e">
        <f t="shared" si="167"/>
        <v>#VALUE!</v>
      </c>
      <c r="P640" s="50" t="e">
        <f t="shared" ref="P640" si="168">P432/P588</f>
        <v>#VALUE!</v>
      </c>
      <c r="Q640" s="21"/>
      <c r="R640" s="54" t="s">
        <v>2986</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5" t="s">
        <v>2987</v>
      </c>
      <c r="C641" s="146"/>
      <c r="D641" s="146"/>
      <c r="E641" s="146"/>
      <c r="F641" s="146"/>
      <c r="G641" s="146"/>
      <c r="H641" s="146"/>
      <c r="I641" s="146"/>
      <c r="J641" s="146"/>
      <c r="K641" s="146"/>
      <c r="L641" s="146"/>
      <c r="M641" s="146"/>
      <c r="N641" s="147"/>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t="e">
        <f t="shared" ref="C642:P642" si="169">365/(C465/((C366+B366)/2))</f>
        <v>#VALUE!</v>
      </c>
      <c r="D642" s="60" t="e">
        <f t="shared" si="169"/>
        <v>#VALUE!</v>
      </c>
      <c r="E642" s="60" t="e">
        <f t="shared" si="169"/>
        <v>#VALUE!</v>
      </c>
      <c r="F642" s="60" t="e">
        <f t="shared" si="169"/>
        <v>#VALUE!</v>
      </c>
      <c r="G642" s="60" t="e">
        <f t="shared" si="169"/>
        <v>#VALUE!</v>
      </c>
      <c r="H642" s="60" t="e">
        <f t="shared" si="169"/>
        <v>#VALUE!</v>
      </c>
      <c r="I642" s="60" t="e">
        <f t="shared" si="169"/>
        <v>#VALUE!</v>
      </c>
      <c r="J642" s="60" t="e">
        <f t="shared" si="169"/>
        <v>#VALUE!</v>
      </c>
      <c r="K642" s="60" t="e">
        <f t="shared" si="169"/>
        <v>#VALUE!</v>
      </c>
      <c r="L642" s="60" t="e">
        <f t="shared" si="169"/>
        <v>#VALUE!</v>
      </c>
      <c r="M642" s="60" t="e">
        <f t="shared" si="169"/>
        <v>#VALUE!</v>
      </c>
      <c r="N642" s="61" t="e">
        <f t="shared" si="169"/>
        <v>#VALUE!</v>
      </c>
      <c r="O642" s="61" t="e">
        <f t="shared" si="169"/>
        <v>#VALUE!</v>
      </c>
      <c r="P642" s="61" t="e">
        <f t="shared" si="169"/>
        <v>#VALUE!</v>
      </c>
      <c r="Q642" s="36"/>
      <c r="R642" s="58" t="s">
        <v>2988</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t="e">
        <f t="shared" ref="C643:P643" si="170">365/(C503/((C372+B372)/2))</f>
        <v>#VALUE!</v>
      </c>
      <c r="D643" s="60" t="e">
        <f t="shared" si="170"/>
        <v>#VALUE!</v>
      </c>
      <c r="E643" s="60" t="e">
        <f t="shared" si="170"/>
        <v>#VALUE!</v>
      </c>
      <c r="F643" s="60" t="e">
        <f t="shared" si="170"/>
        <v>#VALUE!</v>
      </c>
      <c r="G643" s="60" t="e">
        <f t="shared" si="170"/>
        <v>#VALUE!</v>
      </c>
      <c r="H643" s="60" t="e">
        <f t="shared" si="170"/>
        <v>#VALUE!</v>
      </c>
      <c r="I643" s="60" t="e">
        <f t="shared" si="170"/>
        <v>#VALUE!</v>
      </c>
      <c r="J643" s="60" t="e">
        <f t="shared" si="170"/>
        <v>#VALUE!</v>
      </c>
      <c r="K643" s="60" t="e">
        <f t="shared" si="170"/>
        <v>#VALUE!</v>
      </c>
      <c r="L643" s="60" t="e">
        <f t="shared" si="170"/>
        <v>#VALUE!</v>
      </c>
      <c r="M643" s="60" t="e">
        <f t="shared" si="170"/>
        <v>#VALUE!</v>
      </c>
      <c r="N643" s="61" t="e">
        <f t="shared" si="170"/>
        <v>#VALUE!</v>
      </c>
      <c r="O643" s="61" t="e">
        <f t="shared" si="170"/>
        <v>#VALUE!</v>
      </c>
      <c r="P643" s="61" t="e">
        <f t="shared" si="170"/>
        <v>#VALUE!</v>
      </c>
      <c r="Q643" s="36"/>
      <c r="R643" s="58" t="s">
        <v>2989</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t="e">
        <f t="shared" ref="C644:P644" si="171">365/(C503/((C408+B408)/2))</f>
        <v>#VALUE!</v>
      </c>
      <c r="D644" s="60" t="e">
        <f t="shared" si="171"/>
        <v>#VALUE!</v>
      </c>
      <c r="E644" s="60" t="e">
        <f t="shared" si="171"/>
        <v>#VALUE!</v>
      </c>
      <c r="F644" s="60" t="e">
        <f t="shared" si="171"/>
        <v>#VALUE!</v>
      </c>
      <c r="G644" s="60" t="e">
        <f t="shared" si="171"/>
        <v>#VALUE!</v>
      </c>
      <c r="H644" s="60" t="e">
        <f t="shared" si="171"/>
        <v>#VALUE!</v>
      </c>
      <c r="I644" s="60" t="e">
        <f t="shared" si="171"/>
        <v>#VALUE!</v>
      </c>
      <c r="J644" s="60" t="e">
        <f t="shared" si="171"/>
        <v>#VALUE!</v>
      </c>
      <c r="K644" s="60" t="e">
        <f t="shared" si="171"/>
        <v>#VALUE!</v>
      </c>
      <c r="L644" s="60" t="e">
        <f t="shared" si="171"/>
        <v>#VALUE!</v>
      </c>
      <c r="M644" s="60" t="e">
        <f t="shared" si="171"/>
        <v>#VALUE!</v>
      </c>
      <c r="N644" s="61" t="e">
        <f t="shared" si="171"/>
        <v>#VALUE!</v>
      </c>
      <c r="O644" s="61" t="e">
        <f t="shared" si="171"/>
        <v>#VALUE!</v>
      </c>
      <c r="P644" s="61" t="e">
        <f t="shared" si="171"/>
        <v>#VALUE!</v>
      </c>
      <c r="Q644" s="36"/>
      <c r="R644" s="58" t="s">
        <v>2990</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t="e">
        <f t="shared" ref="C645:O645" si="172">C643+C642-C644</f>
        <v>#VALUE!</v>
      </c>
      <c r="D645" s="63" t="e">
        <f t="shared" si="172"/>
        <v>#VALUE!</v>
      </c>
      <c r="E645" s="63" t="e">
        <f t="shared" si="172"/>
        <v>#VALUE!</v>
      </c>
      <c r="F645" s="63" t="e">
        <f t="shared" si="172"/>
        <v>#VALUE!</v>
      </c>
      <c r="G645" s="63" t="e">
        <f t="shared" si="172"/>
        <v>#VALUE!</v>
      </c>
      <c r="H645" s="63" t="e">
        <f t="shared" si="172"/>
        <v>#VALUE!</v>
      </c>
      <c r="I645" s="63" t="e">
        <f t="shared" si="172"/>
        <v>#VALUE!</v>
      </c>
      <c r="J645" s="63" t="e">
        <f t="shared" si="172"/>
        <v>#VALUE!</v>
      </c>
      <c r="K645" s="63" t="e">
        <f t="shared" si="172"/>
        <v>#VALUE!</v>
      </c>
      <c r="L645" s="63" t="e">
        <f t="shared" si="172"/>
        <v>#VALUE!</v>
      </c>
      <c r="M645" s="63" t="e">
        <f t="shared" si="172"/>
        <v>#VALUE!</v>
      </c>
      <c r="N645" s="64" t="e">
        <f t="shared" si="172"/>
        <v>#VALUE!</v>
      </c>
      <c r="O645" s="64" t="e">
        <f t="shared" si="172"/>
        <v>#VALUE!</v>
      </c>
      <c r="P645" s="64" t="e">
        <f t="shared" ref="P645" si="173">P643+P642-P644</f>
        <v>#VALUE!</v>
      </c>
      <c r="Q645" s="36"/>
      <c r="R645" s="58" t="s">
        <v>2991</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5" t="s">
        <v>2992</v>
      </c>
      <c r="C646" s="156"/>
      <c r="D646" s="156"/>
      <c r="E646" s="156"/>
      <c r="F646" s="156"/>
      <c r="G646" s="156"/>
      <c r="H646" s="156"/>
      <c r="I646" s="156"/>
      <c r="J646" s="156"/>
      <c r="K646" s="156"/>
      <c r="L646" s="156"/>
      <c r="M646" s="156"/>
      <c r="N646" s="157"/>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65"/>
      <c r="C647" s="65"/>
      <c r="D647" s="65"/>
      <c r="E647" s="65"/>
      <c r="F647" s="65"/>
      <c r="G647" s="65"/>
      <c r="H647" s="65"/>
      <c r="I647" s="65"/>
      <c r="J647" s="65"/>
      <c r="K647" s="65"/>
      <c r="L647" s="65"/>
      <c r="M647" s="65"/>
      <c r="N647" s="66"/>
      <c r="O647" s="66"/>
      <c r="P647" s="66"/>
      <c r="Q647" s="67"/>
      <c r="R647" s="68" t="s">
        <v>2993</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t="e">
        <f t="shared" ref="B648:O648" si="174">B457/B647</f>
        <v>#VALUE!</v>
      </c>
      <c r="C648" s="33" t="e">
        <f t="shared" si="174"/>
        <v>#VALUE!</v>
      </c>
      <c r="D648" s="33" t="e">
        <f t="shared" si="174"/>
        <v>#VALUE!</v>
      </c>
      <c r="E648" s="33" t="e">
        <f t="shared" si="174"/>
        <v>#VALUE!</v>
      </c>
      <c r="F648" s="33" t="e">
        <f t="shared" si="174"/>
        <v>#VALUE!</v>
      </c>
      <c r="G648" s="33" t="e">
        <f t="shared" si="174"/>
        <v>#VALUE!</v>
      </c>
      <c r="H648" s="33" t="e">
        <f t="shared" si="174"/>
        <v>#VALUE!</v>
      </c>
      <c r="I648" s="33" t="e">
        <f t="shared" si="174"/>
        <v>#VALUE!</v>
      </c>
      <c r="J648" s="33" t="e">
        <f t="shared" si="174"/>
        <v>#VALUE!</v>
      </c>
      <c r="K648" s="33" t="e">
        <f t="shared" si="174"/>
        <v>#VALUE!</v>
      </c>
      <c r="L648" s="33" t="e">
        <f t="shared" si="174"/>
        <v>#VALUE!</v>
      </c>
      <c r="M648" s="33" t="e">
        <f t="shared" si="174"/>
        <v>#VALUE!</v>
      </c>
      <c r="N648" s="33" t="e">
        <f t="shared" si="174"/>
        <v>#VALUE!</v>
      </c>
      <c r="O648" s="33" t="e">
        <f t="shared" si="174"/>
        <v>#VALUE!</v>
      </c>
      <c r="P648" s="33" t="e">
        <f t="shared" ref="P648" si="175">P457/P647</f>
        <v>#VALUE!</v>
      </c>
      <c r="Q648" s="21"/>
      <c r="R648" s="68" t="s">
        <v>2994</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t="e">
        <f t="shared" ref="B649:O649" si="176">B588/B647</f>
        <v>#DIV/0!</v>
      </c>
      <c r="C649" s="33" t="e">
        <f t="shared" si="176"/>
        <v>#DIV/0!</v>
      </c>
      <c r="D649" s="33" t="e">
        <f t="shared" si="176"/>
        <v>#DIV/0!</v>
      </c>
      <c r="E649" s="33" t="e">
        <f t="shared" si="176"/>
        <v>#DIV/0!</v>
      </c>
      <c r="F649" s="33" t="e">
        <f t="shared" si="176"/>
        <v>#DIV/0!</v>
      </c>
      <c r="G649" s="33" t="e">
        <f t="shared" si="176"/>
        <v>#DIV/0!</v>
      </c>
      <c r="H649" s="33" t="e">
        <f t="shared" si="176"/>
        <v>#DIV/0!</v>
      </c>
      <c r="I649" s="33" t="e">
        <f t="shared" si="176"/>
        <v>#DIV/0!</v>
      </c>
      <c r="J649" s="33" t="e">
        <f t="shared" si="176"/>
        <v>#DIV/0!</v>
      </c>
      <c r="K649" s="33" t="e">
        <f t="shared" si="176"/>
        <v>#DIV/0!</v>
      </c>
      <c r="L649" s="33" t="e">
        <f t="shared" si="176"/>
        <v>#DIV/0!</v>
      </c>
      <c r="M649" s="33" t="e">
        <f t="shared" si="176"/>
        <v>#DIV/0!</v>
      </c>
      <c r="N649" s="33" t="e">
        <f t="shared" si="176"/>
        <v>#VALUE!</v>
      </c>
      <c r="O649" s="33" t="e">
        <f t="shared" si="176"/>
        <v>#VALUE!</v>
      </c>
      <c r="P649" s="33" t="e">
        <f t="shared" ref="P649" si="177">P588/P647</f>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t="e">
        <f t="shared" ref="C650:P650" si="178">+C649/B649-1</f>
        <v>#DIV/0!</v>
      </c>
      <c r="D650" s="70" t="e">
        <f t="shared" si="178"/>
        <v>#DIV/0!</v>
      </c>
      <c r="E650" s="69" t="e">
        <f t="shared" si="178"/>
        <v>#DIV/0!</v>
      </c>
      <c r="F650" s="70" t="e">
        <f t="shared" si="178"/>
        <v>#DIV/0!</v>
      </c>
      <c r="G650" s="69" t="e">
        <f t="shared" si="178"/>
        <v>#DIV/0!</v>
      </c>
      <c r="H650" s="70" t="e">
        <f t="shared" si="178"/>
        <v>#DIV/0!</v>
      </c>
      <c r="I650" s="69" t="e">
        <f t="shared" si="178"/>
        <v>#DIV/0!</v>
      </c>
      <c r="J650" s="70" t="e">
        <f t="shared" si="178"/>
        <v>#DIV/0!</v>
      </c>
      <c r="K650" s="69" t="e">
        <f t="shared" si="178"/>
        <v>#DIV/0!</v>
      </c>
      <c r="L650" s="70" t="e">
        <f t="shared" si="178"/>
        <v>#DIV/0!</v>
      </c>
      <c r="M650" s="69" t="e">
        <f t="shared" si="178"/>
        <v>#DIV/0!</v>
      </c>
      <c r="N650" s="71" t="e">
        <f t="shared" si="178"/>
        <v>#VALUE!</v>
      </c>
      <c r="O650" s="71" t="e">
        <f t="shared" si="178"/>
        <v>#VALUE!</v>
      </c>
      <c r="P650" s="71" t="e">
        <f t="shared" si="178"/>
        <v>#VALUE!</v>
      </c>
      <c r="Q650" s="21"/>
      <c r="R650" s="72" t="s">
        <v>2995</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c r="C651" s="73"/>
      <c r="D651" s="73"/>
      <c r="E651" s="73"/>
      <c r="F651" s="73"/>
      <c r="G651" s="73"/>
      <c r="H651" s="73"/>
      <c r="I651" s="73"/>
      <c r="J651" s="73"/>
      <c r="K651" s="73"/>
      <c r="L651" s="73"/>
      <c r="M651" s="73"/>
      <c r="N651" s="73"/>
      <c r="O651" s="73"/>
      <c r="P651" s="73"/>
      <c r="Q651" s="21"/>
      <c r="R651" s="68" t="s">
        <v>2996</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t="e">
        <f t="shared" ref="B652:O652" si="179">+B651/B661</f>
        <v>#DIV/0!</v>
      </c>
      <c r="C652" s="69" t="e">
        <f t="shared" si="179"/>
        <v>#DIV/0!</v>
      </c>
      <c r="D652" s="70" t="e">
        <f t="shared" si="179"/>
        <v>#DIV/0!</v>
      </c>
      <c r="E652" s="69" t="e">
        <f t="shared" si="179"/>
        <v>#DIV/0!</v>
      </c>
      <c r="F652" s="70" t="e">
        <f t="shared" si="179"/>
        <v>#DIV/0!</v>
      </c>
      <c r="G652" s="69" t="e">
        <f t="shared" si="179"/>
        <v>#DIV/0!</v>
      </c>
      <c r="H652" s="70" t="e">
        <f t="shared" si="179"/>
        <v>#DIV/0!</v>
      </c>
      <c r="I652" s="69" t="e">
        <f t="shared" si="179"/>
        <v>#DIV/0!</v>
      </c>
      <c r="J652" s="70" t="e">
        <f t="shared" si="179"/>
        <v>#DIV/0!</v>
      </c>
      <c r="K652" s="69" t="e">
        <f t="shared" si="179"/>
        <v>#DIV/0!</v>
      </c>
      <c r="L652" s="70" t="e">
        <f t="shared" si="179"/>
        <v>#DIV/0!</v>
      </c>
      <c r="M652" s="69" t="e">
        <f t="shared" si="179"/>
        <v>#DIV/0!</v>
      </c>
      <c r="N652" s="71" t="e">
        <f t="shared" si="179"/>
        <v>#DIV/0!</v>
      </c>
      <c r="O652" s="71" t="e">
        <f t="shared" si="179"/>
        <v>#N/A</v>
      </c>
      <c r="P652" s="71" t="e">
        <f t="shared" ref="P652" si="180">+P651/P661</f>
        <v>#N/A</v>
      </c>
      <c r="Q652" s="21"/>
      <c r="R652" s="72" t="s">
        <v>2997</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3">
      <c r="A653" s="5"/>
      <c r="B653" s="74" t="e">
        <f t="shared" ref="B653:O653" si="181">+B651/B649</f>
        <v>#DIV/0!</v>
      </c>
      <c r="C653" s="74" t="e">
        <f t="shared" si="181"/>
        <v>#DIV/0!</v>
      </c>
      <c r="D653" s="75" t="e">
        <f t="shared" si="181"/>
        <v>#DIV/0!</v>
      </c>
      <c r="E653" s="74" t="e">
        <f t="shared" si="181"/>
        <v>#DIV/0!</v>
      </c>
      <c r="F653" s="75" t="e">
        <f t="shared" si="181"/>
        <v>#DIV/0!</v>
      </c>
      <c r="G653" s="74" t="e">
        <f t="shared" si="181"/>
        <v>#DIV/0!</v>
      </c>
      <c r="H653" s="75" t="e">
        <f t="shared" si="181"/>
        <v>#DIV/0!</v>
      </c>
      <c r="I653" s="74" t="e">
        <f t="shared" si="181"/>
        <v>#DIV/0!</v>
      </c>
      <c r="J653" s="75" t="e">
        <f t="shared" si="181"/>
        <v>#DIV/0!</v>
      </c>
      <c r="K653" s="74" t="e">
        <f t="shared" si="181"/>
        <v>#DIV/0!</v>
      </c>
      <c r="L653" s="75" t="e">
        <f t="shared" si="181"/>
        <v>#DIV/0!</v>
      </c>
      <c r="M653" s="74" t="e">
        <f t="shared" si="181"/>
        <v>#DIV/0!</v>
      </c>
      <c r="N653" s="76" t="e">
        <f t="shared" si="181"/>
        <v>#VALUE!</v>
      </c>
      <c r="O653" s="76" t="e">
        <f t="shared" si="181"/>
        <v>#VALUE!</v>
      </c>
      <c r="P653" s="76" t="e">
        <f t="shared" ref="P653" si="182">+P651/P649</f>
        <v>#VALUE!</v>
      </c>
      <c r="Q653" s="53"/>
      <c r="R653" s="77" t="s">
        <v>2998</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O654" si="183">+B661*B647</f>
        <v>0</v>
      </c>
      <c r="C654" s="40">
        <f t="shared" si="183"/>
        <v>0</v>
      </c>
      <c r="D654" s="40">
        <f t="shared" si="183"/>
        <v>0</v>
      </c>
      <c r="E654" s="40">
        <f t="shared" si="183"/>
        <v>0</v>
      </c>
      <c r="F654" s="40">
        <f t="shared" si="183"/>
        <v>0</v>
      </c>
      <c r="G654" s="40">
        <f t="shared" si="183"/>
        <v>0</v>
      </c>
      <c r="H654" s="40">
        <f t="shared" si="183"/>
        <v>0</v>
      </c>
      <c r="I654" s="40">
        <f t="shared" si="183"/>
        <v>0</v>
      </c>
      <c r="J654" s="40">
        <f t="shared" si="183"/>
        <v>0</v>
      </c>
      <c r="K654" s="40">
        <f t="shared" si="183"/>
        <v>0</v>
      </c>
      <c r="L654" s="40">
        <f t="shared" si="183"/>
        <v>0</v>
      </c>
      <c r="M654" s="40">
        <f t="shared" si="183"/>
        <v>0</v>
      </c>
      <c r="N654" s="40">
        <f t="shared" si="183"/>
        <v>0</v>
      </c>
      <c r="O654" s="40" t="e">
        <f t="shared" si="183"/>
        <v>#N/A</v>
      </c>
      <c r="P654" s="40" t="e">
        <f t="shared" ref="P654" si="184">+P661*P647</f>
        <v>#N/A</v>
      </c>
      <c r="Q654" s="21"/>
      <c r="R654" s="54" t="s">
        <v>2999</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t="e">
        <f t="shared" ref="B655:O655" si="185">+B661/B$648</f>
        <v>#VALUE!</v>
      </c>
      <c r="C655" s="59" t="e">
        <f t="shared" si="185"/>
        <v>#VALUE!</v>
      </c>
      <c r="D655" s="78" t="e">
        <f t="shared" si="185"/>
        <v>#VALUE!</v>
      </c>
      <c r="E655" s="59" t="e">
        <f t="shared" si="185"/>
        <v>#VALUE!</v>
      </c>
      <c r="F655" s="78" t="e">
        <f t="shared" si="185"/>
        <v>#VALUE!</v>
      </c>
      <c r="G655" s="59" t="e">
        <f t="shared" si="185"/>
        <v>#VALUE!</v>
      </c>
      <c r="H655" s="78" t="e">
        <f t="shared" si="185"/>
        <v>#VALUE!</v>
      </c>
      <c r="I655" s="59" t="e">
        <f t="shared" si="185"/>
        <v>#VALUE!</v>
      </c>
      <c r="J655" s="78" t="e">
        <f t="shared" si="185"/>
        <v>#VALUE!</v>
      </c>
      <c r="K655" s="59" t="e">
        <f t="shared" si="185"/>
        <v>#VALUE!</v>
      </c>
      <c r="L655" s="78" t="e">
        <f t="shared" si="185"/>
        <v>#VALUE!</v>
      </c>
      <c r="M655" s="59" t="e">
        <f t="shared" si="185"/>
        <v>#VALUE!</v>
      </c>
      <c r="N655" s="79" t="e">
        <f t="shared" si="185"/>
        <v>#VALUE!</v>
      </c>
      <c r="O655" s="79" t="e">
        <f t="shared" si="185"/>
        <v>#N/A</v>
      </c>
      <c r="P655" s="79" t="e">
        <f t="shared" ref="P655" si="186">+P661/P$648</f>
        <v>#N/A</v>
      </c>
      <c r="Q655" s="80" t="e">
        <f>(SUM(INDEX($B655:$O655,,$R$348-$B$348-$Q$348+1):INDEX($B655:$O655,$R$348-$B$348+1))-MAX(INDEX($B655:$O655,,$R$348-$B$348-$Q$348+1):INDEX($B655:$O655,$R$348-$B$348+1))-MIN(INDEX($B655:$O655,,$R$348-$B$348-$Q$348+1):INDEX($B655:$O655,$R$348-$B$348+1)))/(COUNT(INDEX($B655:$O655,,$R$348-$B$348-$Q$348+1):INDEX($B655:$O655,$R$348-$B$348+1))-2)</f>
        <v>#VALUE!</v>
      </c>
      <c r="R655" s="81" t="s">
        <v>10</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t="e">
        <f t="shared" ref="B656:O656" si="187">+B661/B$649</f>
        <v>#DIV/0!</v>
      </c>
      <c r="C656" s="59" t="e">
        <f t="shared" si="187"/>
        <v>#DIV/0!</v>
      </c>
      <c r="D656" s="78" t="e">
        <f t="shared" si="187"/>
        <v>#DIV/0!</v>
      </c>
      <c r="E656" s="59" t="e">
        <f t="shared" si="187"/>
        <v>#DIV/0!</v>
      </c>
      <c r="F656" s="78" t="e">
        <f t="shared" si="187"/>
        <v>#DIV/0!</v>
      </c>
      <c r="G656" s="59" t="e">
        <f t="shared" si="187"/>
        <v>#DIV/0!</v>
      </c>
      <c r="H656" s="78" t="e">
        <f t="shared" si="187"/>
        <v>#DIV/0!</v>
      </c>
      <c r="I656" s="59" t="e">
        <f t="shared" si="187"/>
        <v>#DIV/0!</v>
      </c>
      <c r="J656" s="78" t="e">
        <f t="shared" si="187"/>
        <v>#DIV/0!</v>
      </c>
      <c r="K656" s="59" t="e">
        <f t="shared" si="187"/>
        <v>#DIV/0!</v>
      </c>
      <c r="L656" s="78" t="e">
        <f t="shared" si="187"/>
        <v>#DIV/0!</v>
      </c>
      <c r="M656" s="59" t="e">
        <f t="shared" si="187"/>
        <v>#DIV/0!</v>
      </c>
      <c r="N656" s="79" t="e">
        <f t="shared" si="187"/>
        <v>#VALUE!</v>
      </c>
      <c r="O656" s="79" t="e">
        <f t="shared" si="187"/>
        <v>#N/A</v>
      </c>
      <c r="P656" s="79" t="e">
        <f t="shared" ref="P656" si="188">+P661/P$649</f>
        <v>#N/A</v>
      </c>
      <c r="Q656" s="80" t="e">
        <f>(SUM(INDEX($B656:$O656,,$R$348-$B$348-$Q$348+1):INDEX($B656:$O656,$R$348-$B$348+1))-MAX(INDEX($B656:$O656,,$R$348-$B$348-$Q$348+1):INDEX($B656:$O656,$R$348-$B$348+1))-MIN(INDEX($B656:$O656,,$R$348-$B$348-$Q$348+1):INDEX($B656:$O656,$R$348-$B$348+1)))/(COUNT(INDEX($B656:$O656,,$R$348-$B$348-$Q$348+1):INDEX($B656:$O656,$R$348-$B$348+1))-2)</f>
        <v>#DIV/0!</v>
      </c>
      <c r="R656" s="81" t="s">
        <v>9</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t="e">
        <f t="shared" ref="B657:O657" si="189">+(B654+B432-B354-B360)/B559</f>
        <v>#VALUE!</v>
      </c>
      <c r="C657" s="59" t="e">
        <f t="shared" si="189"/>
        <v>#VALUE!</v>
      </c>
      <c r="D657" s="78" t="e">
        <f t="shared" si="189"/>
        <v>#VALUE!</v>
      </c>
      <c r="E657" s="59" t="e">
        <f t="shared" si="189"/>
        <v>#VALUE!</v>
      </c>
      <c r="F657" s="78" t="e">
        <f t="shared" si="189"/>
        <v>#VALUE!</v>
      </c>
      <c r="G657" s="59" t="e">
        <f t="shared" si="189"/>
        <v>#VALUE!</v>
      </c>
      <c r="H657" s="78" t="e">
        <f t="shared" si="189"/>
        <v>#VALUE!</v>
      </c>
      <c r="I657" s="59" t="e">
        <f t="shared" si="189"/>
        <v>#VALUE!</v>
      </c>
      <c r="J657" s="78" t="e">
        <f t="shared" si="189"/>
        <v>#VALUE!</v>
      </c>
      <c r="K657" s="59" t="e">
        <f t="shared" si="189"/>
        <v>#VALUE!</v>
      </c>
      <c r="L657" s="78" t="e">
        <f t="shared" si="189"/>
        <v>#VALUE!</v>
      </c>
      <c r="M657" s="59" t="e">
        <f t="shared" si="189"/>
        <v>#VALUE!</v>
      </c>
      <c r="N657" s="79" t="e">
        <f t="shared" si="189"/>
        <v>#VALUE!</v>
      </c>
      <c r="O657" s="79" t="e">
        <f t="shared" si="189"/>
        <v>#N/A</v>
      </c>
      <c r="P657" s="79" t="e">
        <f t="shared" ref="P657" si="190">+(P654+P432-P354-P360)/P559</f>
        <v>#N/A</v>
      </c>
      <c r="Q657" s="80" t="e">
        <f>(SUM(INDEX($B657:$O657,,$R$348-$B$348-$Q$348+1):INDEX($B657:$O657,$R$348-$B$348+1))-MAX(INDEX($B657:$O657,,$R$348-$B$348-$Q$348+1):INDEX($B657:$O657,$R$348-$B$348+1))-MIN(INDEX($B657:$O657,,$R$348-$B$348-$Q$348+1):INDEX($B657:$O657,$R$348-$B$348+1)))/(COUNT(INDEX($B657:$O657,,$R$348-$B$348-$Q$348+1):INDEX($B657:$O657,$R$348-$B$348+1))-2)</f>
        <v>#VALUE!</v>
      </c>
      <c r="R657" s="81" t="s">
        <v>3000</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t="e">
        <f t="shared" ref="B658:O658" si="191">B654/B465</f>
        <v>#DIV/0!</v>
      </c>
      <c r="C658" s="59" t="e">
        <f t="shared" si="191"/>
        <v>#DIV/0!</v>
      </c>
      <c r="D658" s="78" t="e">
        <f t="shared" si="191"/>
        <v>#DIV/0!</v>
      </c>
      <c r="E658" s="59" t="e">
        <f t="shared" si="191"/>
        <v>#DIV/0!</v>
      </c>
      <c r="F658" s="78" t="e">
        <f t="shared" si="191"/>
        <v>#DIV/0!</v>
      </c>
      <c r="G658" s="59" t="e">
        <f t="shared" si="191"/>
        <v>#DIV/0!</v>
      </c>
      <c r="H658" s="78" t="e">
        <f t="shared" si="191"/>
        <v>#DIV/0!</v>
      </c>
      <c r="I658" s="59" t="e">
        <f t="shared" si="191"/>
        <v>#DIV/0!</v>
      </c>
      <c r="J658" s="78" t="e">
        <f t="shared" si="191"/>
        <v>#DIV/0!</v>
      </c>
      <c r="K658" s="59" t="e">
        <f t="shared" si="191"/>
        <v>#DIV/0!</v>
      </c>
      <c r="L658" s="78" t="e">
        <f t="shared" si="191"/>
        <v>#DIV/0!</v>
      </c>
      <c r="M658" s="59" t="e">
        <f t="shared" si="191"/>
        <v>#DIV/0!</v>
      </c>
      <c r="N658" s="79" t="e">
        <f t="shared" si="191"/>
        <v>#VALUE!</v>
      </c>
      <c r="O658" s="79" t="e">
        <f t="shared" si="191"/>
        <v>#N/A</v>
      </c>
      <c r="P658" s="79" t="e">
        <f t="shared" ref="P658" si="192">P654/P465</f>
        <v>#N/A</v>
      </c>
      <c r="Q658" s="80" t="e">
        <f>(SUM(INDEX($B658:$O658,,$R$348-$B$348-$Q$348+1):INDEX($B658:$O658,$R$348-$B$348+1))-MAX(INDEX($B658:$O658,,$R$348-$B$348-$Q$348+1):INDEX($B658:$O658,$R$348-$B$348+1))-MIN(INDEX($B658:$O658,,$R$348-$B$348-$Q$348+1):INDEX($B658:$O658,$R$348-$B$348+1)))/(COUNT(INDEX($B658:$O658,,$R$348-$B$348-$Q$348+1):INDEX($B658:$O658,$R$348-$B$348+1))-2)</f>
        <v>#DIV/0!</v>
      </c>
      <c r="R658" s="81" t="s">
        <v>3001</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c r="C659" s="73"/>
      <c r="D659" s="73"/>
      <c r="E659" s="73"/>
      <c r="F659" s="73"/>
      <c r="G659" s="73"/>
      <c r="H659" s="73"/>
      <c r="I659" s="73"/>
      <c r="J659" s="73"/>
      <c r="K659" s="73"/>
      <c r="L659" s="73"/>
      <c r="M659" s="73"/>
      <c r="N659" s="83"/>
      <c r="O659" s="83"/>
      <c r="P659" s="83"/>
      <c r="Q659" s="21"/>
      <c r="R659" s="84" t="s">
        <v>3002</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c r="C660" s="73"/>
      <c r="D660" s="73"/>
      <c r="E660" s="73"/>
      <c r="F660" s="73"/>
      <c r="G660" s="73"/>
      <c r="H660" s="73"/>
      <c r="I660" s="73"/>
      <c r="J660" s="73"/>
      <c r="K660" s="73"/>
      <c r="L660" s="73"/>
      <c r="M660" s="73"/>
      <c r="N660" s="83"/>
      <c r="O660" s="83"/>
      <c r="P660" s="83"/>
      <c r="Q660" s="86"/>
      <c r="R660" s="87" t="s">
        <v>3003</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90"/>
      <c r="C661" s="90"/>
      <c r="D661" s="90"/>
      <c r="E661" s="90"/>
      <c r="F661" s="90"/>
      <c r="G661" s="90"/>
      <c r="H661" s="90"/>
      <c r="I661" s="90"/>
      <c r="J661" s="90"/>
      <c r="K661" s="90"/>
      <c r="L661" s="90"/>
      <c r="M661" s="90"/>
      <c r="N661" s="91"/>
      <c r="O661" s="92" t="e">
        <f>VLOOKUP($Q661,Price!$A:$E,5,FALSE)</f>
        <v>#N/A</v>
      </c>
      <c r="P661" s="92" t="e">
        <f>VLOOKUP($Q661,Price!$A:$E,5,FALSE)</f>
        <v>#N/A</v>
      </c>
      <c r="Q661" s="93"/>
      <c r="R661" s="81" t="s">
        <v>3004</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8" t="s">
        <v>3005</v>
      </c>
      <c r="C662" s="146"/>
      <c r="D662" s="146"/>
      <c r="E662" s="146"/>
      <c r="F662" s="146"/>
      <c r="G662" s="146"/>
      <c r="H662" s="146"/>
      <c r="I662" s="146"/>
      <c r="J662" s="146"/>
      <c r="K662" s="146"/>
      <c r="L662" s="146"/>
      <c r="M662" s="146"/>
      <c r="N662" s="147"/>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3">
      <c r="A663" s="5"/>
      <c r="B663" s="95"/>
      <c r="C663" s="96" t="e">
        <f t="shared" ref="C663:O663" si="193">+C656/C650/100</f>
        <v>#DIV/0!</v>
      </c>
      <c r="D663" s="95" t="e">
        <f t="shared" si="193"/>
        <v>#DIV/0!</v>
      </c>
      <c r="E663" s="96" t="e">
        <f t="shared" si="193"/>
        <v>#DIV/0!</v>
      </c>
      <c r="F663" s="95" t="e">
        <f t="shared" si="193"/>
        <v>#DIV/0!</v>
      </c>
      <c r="G663" s="96" t="e">
        <f t="shared" si="193"/>
        <v>#DIV/0!</v>
      </c>
      <c r="H663" s="95" t="e">
        <f t="shared" si="193"/>
        <v>#DIV/0!</v>
      </c>
      <c r="I663" s="96" t="e">
        <f t="shared" si="193"/>
        <v>#DIV/0!</v>
      </c>
      <c r="J663" s="95" t="e">
        <f t="shared" si="193"/>
        <v>#DIV/0!</v>
      </c>
      <c r="K663" s="96" t="e">
        <f t="shared" si="193"/>
        <v>#DIV/0!</v>
      </c>
      <c r="L663" s="95" t="e">
        <f t="shared" si="193"/>
        <v>#DIV/0!</v>
      </c>
      <c r="M663" s="96" t="e">
        <f t="shared" si="193"/>
        <v>#DIV/0!</v>
      </c>
      <c r="N663" s="97" t="e">
        <f t="shared" si="193"/>
        <v>#VALUE!</v>
      </c>
      <c r="O663" s="97" t="e">
        <f t="shared" si="193"/>
        <v>#N/A</v>
      </c>
      <c r="P663" s="97" t="e">
        <f t="shared" ref="P663" si="194">+P656/P650/100</f>
        <v>#N/A</v>
      </c>
      <c r="Q663" s="53"/>
      <c r="R663" s="54" t="s">
        <v>3006</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3">
      <c r="A664" s="5"/>
      <c r="B664" s="98"/>
      <c r="C664" s="5"/>
      <c r="D664" s="98"/>
      <c r="E664" s="5"/>
      <c r="F664" s="98"/>
      <c r="G664" s="5"/>
      <c r="H664" s="98"/>
      <c r="I664" s="8"/>
      <c r="J664" s="99"/>
      <c r="K664" s="8"/>
      <c r="L664" s="99"/>
      <c r="M664" s="8"/>
      <c r="N664" s="100"/>
      <c r="O664" s="100" t="e">
        <f>IF(VLOOKUP($Q661,Concensus!$A$2:$Y$481,14,FALSE)="-",VLOOKUP($Q661,Concensus!$A$2:$Y$481,15,FALSE),VLOOKUP($Q661,Concensus!$A$2:$Y$481,14,FALSE))</f>
        <v>#N/A</v>
      </c>
      <c r="P664" s="100" t="e">
        <f>IF(VLOOKUP($Q661,Concensus!$A$2:$Y$481,14,FALSE)="-",VLOOKUP($Q661,Concensus!$A$2:$Y$481,15,FALSE),VLOOKUP($Q661,Concensus!$A$2:$Y$481,14,FALSE))</f>
        <v>#N/A</v>
      </c>
      <c r="Q664" s="67"/>
      <c r="R664" s="68" t="s">
        <v>3007</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t="e">
        <f>($Q655-B655)/$Q655</f>
        <v>#VALUE!</v>
      </c>
      <c r="C665" s="102" t="e">
        <f>($Q655-C655)/$Q655</f>
        <v>#VALUE!</v>
      </c>
      <c r="D665" s="101" t="e">
        <f>($Q655-D655)/$Q655</f>
        <v>#VALUE!</v>
      </c>
      <c r="E665" s="102" t="e">
        <f>($Q655-E655)/$Q655</f>
        <v>#VALUE!</v>
      </c>
      <c r="F665" s="101" t="e">
        <f>($Q655-F655)/$Q655</f>
        <v>#VALUE!</v>
      </c>
      <c r="G665" s="102" t="e">
        <f>($Q655-G655)/$Q655</f>
        <v>#VALUE!</v>
      </c>
      <c r="H665" s="101" t="e">
        <f>($Q655-H655)/$Q655</f>
        <v>#VALUE!</v>
      </c>
      <c r="I665" s="102" t="e">
        <f>($Q655-I655)/$Q655</f>
        <v>#VALUE!</v>
      </c>
      <c r="J665" s="101" t="e">
        <f>($Q655-J655)/$Q655</f>
        <v>#VALUE!</v>
      </c>
      <c r="K665" s="102" t="e">
        <f>($Q655-K655)/$Q655</f>
        <v>#VALUE!</v>
      </c>
      <c r="L665" s="101" t="e">
        <f>($Q655-L655)/$Q655</f>
        <v>#VALUE!</v>
      </c>
      <c r="M665" s="102" t="e">
        <f>($Q655-M655)/$Q655</f>
        <v>#VALUE!</v>
      </c>
      <c r="N665" s="103" t="e">
        <f>($Q655-N655)/$Q655</f>
        <v>#VALUE!</v>
      </c>
      <c r="O665" s="103" t="e">
        <f>($Q655-O655)/$Q655</f>
        <v>#VALUE!</v>
      </c>
      <c r="P665" s="103" t="e">
        <f>($Q655-P655)/$Q655</f>
        <v>#VALUE!</v>
      </c>
      <c r="Q665" s="21"/>
      <c r="R665" s="104" t="s">
        <v>3008</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t="e">
        <f>($Q656-B656)/$Q656</f>
        <v>#DIV/0!</v>
      </c>
      <c r="C666" s="102" t="e">
        <f>($Q656-C656)/$Q656</f>
        <v>#DIV/0!</v>
      </c>
      <c r="D666" s="101" t="e">
        <f>($Q656-D656)/$Q656</f>
        <v>#DIV/0!</v>
      </c>
      <c r="E666" s="102" t="e">
        <f>($Q656-E656)/$Q656</f>
        <v>#DIV/0!</v>
      </c>
      <c r="F666" s="101" t="e">
        <f>($Q656-F656)/$Q656</f>
        <v>#DIV/0!</v>
      </c>
      <c r="G666" s="102" t="e">
        <f>($Q656-G656)/$Q656</f>
        <v>#DIV/0!</v>
      </c>
      <c r="H666" s="101" t="e">
        <f>($Q656-H656)/$Q656</f>
        <v>#DIV/0!</v>
      </c>
      <c r="I666" s="102" t="e">
        <f>($Q656-I656)/$Q656</f>
        <v>#DIV/0!</v>
      </c>
      <c r="J666" s="101" t="e">
        <f>($Q656-J656)/$Q656</f>
        <v>#DIV/0!</v>
      </c>
      <c r="K666" s="102" t="e">
        <f>($Q656-K656)/$Q656</f>
        <v>#DIV/0!</v>
      </c>
      <c r="L666" s="101" t="e">
        <f>($Q656-L656)/$Q656</f>
        <v>#DIV/0!</v>
      </c>
      <c r="M666" s="102" t="e">
        <f>($Q656-M656)/$Q656</f>
        <v>#DIV/0!</v>
      </c>
      <c r="N666" s="103" t="e">
        <f>($Q656-N656)/$Q656</f>
        <v>#DIV/0!</v>
      </c>
      <c r="O666" s="103" t="e">
        <f>($Q656-O656)/$Q656</f>
        <v>#DIV/0!</v>
      </c>
      <c r="P666" s="103" t="e">
        <f>($Q656-P656)/$Q656</f>
        <v>#DIV/0!</v>
      </c>
      <c r="Q666" s="21"/>
      <c r="R666" s="104" t="s">
        <v>3009</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t="e">
        <f>($Q657-B657)/$Q657</f>
        <v>#VALUE!</v>
      </c>
      <c r="C667" s="102" t="e">
        <f>($Q657-C657)/$Q657</f>
        <v>#VALUE!</v>
      </c>
      <c r="D667" s="101" t="e">
        <f>($Q657-D657)/$Q657</f>
        <v>#VALUE!</v>
      </c>
      <c r="E667" s="102" t="e">
        <f>($Q657-E657)/$Q657</f>
        <v>#VALUE!</v>
      </c>
      <c r="F667" s="101" t="e">
        <f>($Q657-F657)/$Q657</f>
        <v>#VALUE!</v>
      </c>
      <c r="G667" s="102" t="e">
        <f>($Q657-G657)/$Q657</f>
        <v>#VALUE!</v>
      </c>
      <c r="H667" s="101" t="e">
        <f>($Q657-H657)/$Q657</f>
        <v>#VALUE!</v>
      </c>
      <c r="I667" s="102" t="e">
        <f>($Q657-I657)/$Q657</f>
        <v>#VALUE!</v>
      </c>
      <c r="J667" s="101" t="e">
        <f>($Q657-J657)/$Q657</f>
        <v>#VALUE!</v>
      </c>
      <c r="K667" s="102" t="e">
        <f>($Q657-K657)/$Q657</f>
        <v>#VALUE!</v>
      </c>
      <c r="L667" s="101" t="e">
        <f>($Q657-L657)/$Q657</f>
        <v>#VALUE!</v>
      </c>
      <c r="M667" s="102" t="e">
        <f>($Q657-M657)/$Q657</f>
        <v>#VALUE!</v>
      </c>
      <c r="N667" s="103" t="e">
        <f>($Q657-N657)/$Q657</f>
        <v>#VALUE!</v>
      </c>
      <c r="O667" s="103" t="e">
        <f>($Q657-O657)/$Q657</f>
        <v>#VALUE!</v>
      </c>
      <c r="P667" s="103" t="e">
        <f>($Q657-P657)/$Q657</f>
        <v>#VALUE!</v>
      </c>
      <c r="Q667" s="21"/>
      <c r="R667" s="104" t="s">
        <v>3010</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t="e">
        <f>($Q658-B658)/$Q658</f>
        <v>#DIV/0!</v>
      </c>
      <c r="C668" s="102" t="e">
        <f>($Q658-C658)/$Q658</f>
        <v>#DIV/0!</v>
      </c>
      <c r="D668" s="101" t="e">
        <f>($Q658-D658)/$Q658</f>
        <v>#DIV/0!</v>
      </c>
      <c r="E668" s="102" t="e">
        <f>($Q658-E658)/$Q658</f>
        <v>#DIV/0!</v>
      </c>
      <c r="F668" s="101" t="e">
        <f>($Q658-F658)/$Q658</f>
        <v>#DIV/0!</v>
      </c>
      <c r="G668" s="102" t="e">
        <f>($Q658-G658)/$Q658</f>
        <v>#DIV/0!</v>
      </c>
      <c r="H668" s="101" t="e">
        <f>($Q658-H658)/$Q658</f>
        <v>#DIV/0!</v>
      </c>
      <c r="I668" s="102" t="e">
        <f>($Q658-I658)/$Q658</f>
        <v>#DIV/0!</v>
      </c>
      <c r="J668" s="101" t="e">
        <f>($Q658-J658)/$Q658</f>
        <v>#DIV/0!</v>
      </c>
      <c r="K668" s="102" t="e">
        <f>($Q658-K658)/$Q658</f>
        <v>#DIV/0!</v>
      </c>
      <c r="L668" s="101" t="e">
        <f>($Q658-L658)/$Q658</f>
        <v>#DIV/0!</v>
      </c>
      <c r="M668" s="102" t="e">
        <f>($Q658-M658)/$Q658</f>
        <v>#DIV/0!</v>
      </c>
      <c r="N668" s="103" t="e">
        <f>($Q658-N658)/$Q658</f>
        <v>#DIV/0!</v>
      </c>
      <c r="O668" s="103" t="e">
        <f>($Q658-O658)/$Q658</f>
        <v>#DIV/0!</v>
      </c>
      <c r="P668" s="103" t="e">
        <f>($Q658-P658)/$Q658</f>
        <v>#DIV/0!</v>
      </c>
      <c r="Q668" s="21"/>
      <c r="R668" s="104" t="s">
        <v>3011</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3">
      <c r="A669" s="5"/>
      <c r="B669" s="98"/>
      <c r="C669" s="5"/>
      <c r="D669" s="98"/>
      <c r="E669" s="5"/>
      <c r="F669" s="98"/>
      <c r="G669" s="5"/>
      <c r="H669" s="98"/>
      <c r="I669" s="75"/>
      <c r="J669" s="74"/>
      <c r="K669" s="75"/>
      <c r="L669" s="74"/>
      <c r="M669" s="75"/>
      <c r="N669" s="76" t="e">
        <f t="shared" ref="N669:O669" si="195">N664/N661-1</f>
        <v>#DIV/0!</v>
      </c>
      <c r="O669" s="76" t="e">
        <f t="shared" si="195"/>
        <v>#N/A</v>
      </c>
      <c r="P669" s="76" t="e">
        <f t="shared" ref="P669" si="196">P664/P661-1</f>
        <v>#N/A</v>
      </c>
      <c r="Q669" s="53"/>
      <c r="R669" s="77" t="s">
        <v>3012</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t="e">
        <f t="shared" ref="B670:O670" si="197">AVERAGE(B665:B669)</f>
        <v>#VALUE!</v>
      </c>
      <c r="C670" s="106" t="e">
        <f t="shared" si="197"/>
        <v>#VALUE!</v>
      </c>
      <c r="D670" s="105" t="e">
        <f t="shared" si="197"/>
        <v>#VALUE!</v>
      </c>
      <c r="E670" s="106" t="e">
        <f t="shared" si="197"/>
        <v>#VALUE!</v>
      </c>
      <c r="F670" s="105" t="e">
        <f t="shared" si="197"/>
        <v>#VALUE!</v>
      </c>
      <c r="G670" s="106" t="e">
        <f t="shared" si="197"/>
        <v>#VALUE!</v>
      </c>
      <c r="H670" s="105" t="e">
        <f t="shared" si="197"/>
        <v>#VALUE!</v>
      </c>
      <c r="I670" s="106" t="e">
        <f t="shared" si="197"/>
        <v>#VALUE!</v>
      </c>
      <c r="J670" s="107" t="e">
        <f t="shared" si="197"/>
        <v>#VALUE!</v>
      </c>
      <c r="K670" s="108" t="e">
        <f t="shared" si="197"/>
        <v>#VALUE!</v>
      </c>
      <c r="L670" s="107" t="e">
        <f t="shared" si="197"/>
        <v>#VALUE!</v>
      </c>
      <c r="M670" s="108" t="e">
        <f t="shared" si="197"/>
        <v>#VALUE!</v>
      </c>
      <c r="N670" s="109" t="e">
        <f t="shared" si="197"/>
        <v>#VALUE!</v>
      </c>
      <c r="O670" s="109" t="e">
        <f t="shared" si="197"/>
        <v>#VALUE!</v>
      </c>
      <c r="P670" s="109" t="e">
        <f t="shared" ref="P670" si="198">AVERAGE(P665:P669)</f>
        <v>#VALUE!</v>
      </c>
      <c r="Q670" s="21"/>
      <c r="R670" s="104" t="s">
        <v>3013</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59" t="s">
        <v>3014</v>
      </c>
      <c r="C671" s="146"/>
      <c r="D671" s="146"/>
      <c r="E671" s="146"/>
      <c r="F671" s="146"/>
      <c r="G671" s="146"/>
      <c r="H671" s="146"/>
      <c r="I671" s="146"/>
      <c r="J671" s="146"/>
      <c r="K671" s="146"/>
      <c r="L671" s="146"/>
      <c r="M671" s="146"/>
      <c r="N671" s="147"/>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P672" si="199">+B$651+B672</f>
        <v>0</v>
      </c>
      <c r="D672" s="112">
        <f t="shared" si="199"/>
        <v>0</v>
      </c>
      <c r="E672" s="112">
        <f t="shared" si="199"/>
        <v>0</v>
      </c>
      <c r="F672" s="112">
        <f t="shared" si="199"/>
        <v>0</v>
      </c>
      <c r="G672" s="112">
        <f t="shared" si="199"/>
        <v>0</v>
      </c>
      <c r="H672" s="112">
        <f t="shared" si="199"/>
        <v>0</v>
      </c>
      <c r="I672" s="112">
        <f t="shared" si="199"/>
        <v>0</v>
      </c>
      <c r="J672" s="112">
        <f t="shared" si="199"/>
        <v>0</v>
      </c>
      <c r="K672" s="112">
        <f t="shared" si="199"/>
        <v>0</v>
      </c>
      <c r="L672" s="112">
        <f t="shared" si="199"/>
        <v>0</v>
      </c>
      <c r="M672" s="112">
        <f t="shared" si="199"/>
        <v>0</v>
      </c>
      <c r="N672" s="113">
        <f t="shared" si="199"/>
        <v>0</v>
      </c>
      <c r="O672" s="113">
        <f t="shared" si="199"/>
        <v>0</v>
      </c>
      <c r="P672" s="113">
        <f t="shared" si="199"/>
        <v>0</v>
      </c>
      <c r="Q672" s="21"/>
      <c r="R672" s="81" t="s">
        <v>3015</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O673" si="200">+B$661+B672</f>
        <v>0</v>
      </c>
      <c r="C673" s="115">
        <f t="shared" si="200"/>
        <v>0</v>
      </c>
      <c r="D673" s="115">
        <f t="shared" si="200"/>
        <v>0</v>
      </c>
      <c r="E673" s="115">
        <f t="shared" si="200"/>
        <v>0</v>
      </c>
      <c r="F673" s="115">
        <f t="shared" si="200"/>
        <v>0</v>
      </c>
      <c r="G673" s="115">
        <f t="shared" si="200"/>
        <v>0</v>
      </c>
      <c r="H673" s="115">
        <f t="shared" si="200"/>
        <v>0</v>
      </c>
      <c r="I673" s="115">
        <f t="shared" si="200"/>
        <v>0</v>
      </c>
      <c r="J673" s="115">
        <f t="shared" si="200"/>
        <v>0</v>
      </c>
      <c r="K673" s="115">
        <f t="shared" si="200"/>
        <v>0</v>
      </c>
      <c r="L673" s="115">
        <f t="shared" si="200"/>
        <v>0</v>
      </c>
      <c r="M673" s="115">
        <f t="shared" si="200"/>
        <v>0</v>
      </c>
      <c r="N673" s="116">
        <f t="shared" si="200"/>
        <v>0</v>
      </c>
      <c r="O673" s="116" t="e">
        <f t="shared" si="200"/>
        <v>#N/A</v>
      </c>
      <c r="P673" s="116" t="e">
        <f t="shared" ref="P673" si="201">+P$661+P672</f>
        <v>#N/A</v>
      </c>
      <c r="Q673" s="21"/>
      <c r="R673" s="81" t="s">
        <v>3016</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+O673/B673-1</f>
        <v>#N/A</v>
      </c>
      <c r="P674" s="119" t="e">
        <f>+P673/C673-1</f>
        <v>#N/A</v>
      </c>
      <c r="Q674" s="21"/>
      <c r="R674" s="120" t="s">
        <v>3017</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t="e">
        <f t="shared" ref="C675:O675" si="202">RATE(C$348-$B$348,,-$B673,C673)</f>
        <v>#NUM!</v>
      </c>
      <c r="D675" s="122" t="e">
        <f t="shared" si="202"/>
        <v>#NUM!</v>
      </c>
      <c r="E675" s="122" t="e">
        <f t="shared" si="202"/>
        <v>#NUM!</v>
      </c>
      <c r="F675" s="122" t="e">
        <f t="shared" si="202"/>
        <v>#NUM!</v>
      </c>
      <c r="G675" s="122" t="e">
        <f t="shared" si="202"/>
        <v>#NUM!</v>
      </c>
      <c r="H675" s="122" t="e">
        <f t="shared" si="202"/>
        <v>#NUM!</v>
      </c>
      <c r="I675" s="122" t="e">
        <f t="shared" si="202"/>
        <v>#NUM!</v>
      </c>
      <c r="J675" s="122" t="e">
        <f t="shared" si="202"/>
        <v>#NUM!</v>
      </c>
      <c r="K675" s="122" t="e">
        <f t="shared" si="202"/>
        <v>#NUM!</v>
      </c>
      <c r="L675" s="122" t="e">
        <f t="shared" si="202"/>
        <v>#NUM!</v>
      </c>
      <c r="M675" s="122" t="e">
        <f t="shared" si="202"/>
        <v>#NUM!</v>
      </c>
      <c r="N675" s="123" t="e">
        <f t="shared" si="202"/>
        <v>#NUM!</v>
      </c>
      <c r="O675" s="123" t="e">
        <f t="shared" si="202"/>
        <v>#N/A</v>
      </c>
      <c r="P675" s="123" t="e">
        <f>RATE(Q$348-$B$348,,-$B673,P673)</f>
        <v>#N/A</v>
      </c>
      <c r="Q675" s="37"/>
      <c r="R675" s="124" t="s">
        <v>3018</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P676" si="203">+C$651+C676</f>
        <v>0</v>
      </c>
      <c r="E676" s="112">
        <f t="shared" si="203"/>
        <v>0</v>
      </c>
      <c r="F676" s="112">
        <f t="shared" si="203"/>
        <v>0</v>
      </c>
      <c r="G676" s="112">
        <f t="shared" si="203"/>
        <v>0</v>
      </c>
      <c r="H676" s="112">
        <f t="shared" si="203"/>
        <v>0</v>
      </c>
      <c r="I676" s="112">
        <f t="shared" si="203"/>
        <v>0</v>
      </c>
      <c r="J676" s="112">
        <f t="shared" si="203"/>
        <v>0</v>
      </c>
      <c r="K676" s="112">
        <f t="shared" si="203"/>
        <v>0</v>
      </c>
      <c r="L676" s="112">
        <f t="shared" si="203"/>
        <v>0</v>
      </c>
      <c r="M676" s="112">
        <f t="shared" si="203"/>
        <v>0</v>
      </c>
      <c r="N676" s="113">
        <f t="shared" si="203"/>
        <v>0</v>
      </c>
      <c r="O676" s="113">
        <f t="shared" si="203"/>
        <v>0</v>
      </c>
      <c r="P676" s="113">
        <f t="shared" si="203"/>
        <v>0</v>
      </c>
      <c r="Q676" s="21"/>
      <c r="R676" s="81" t="s">
        <v>3015</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O677" si="204">+C$661+C676</f>
        <v>0</v>
      </c>
      <c r="D677" s="115">
        <f t="shared" si="204"/>
        <v>0</v>
      </c>
      <c r="E677" s="115">
        <f t="shared" si="204"/>
        <v>0</v>
      </c>
      <c r="F677" s="115">
        <f t="shared" si="204"/>
        <v>0</v>
      </c>
      <c r="G677" s="115">
        <f t="shared" si="204"/>
        <v>0</v>
      </c>
      <c r="H677" s="115">
        <f t="shared" si="204"/>
        <v>0</v>
      </c>
      <c r="I677" s="115">
        <f t="shared" si="204"/>
        <v>0</v>
      </c>
      <c r="J677" s="115">
        <f t="shared" si="204"/>
        <v>0</v>
      </c>
      <c r="K677" s="115">
        <f t="shared" si="204"/>
        <v>0</v>
      </c>
      <c r="L677" s="115">
        <f t="shared" si="204"/>
        <v>0</v>
      </c>
      <c r="M677" s="115">
        <f t="shared" si="204"/>
        <v>0</v>
      </c>
      <c r="N677" s="116">
        <f t="shared" si="204"/>
        <v>0</v>
      </c>
      <c r="O677" s="116" t="e">
        <f t="shared" si="204"/>
        <v>#N/A</v>
      </c>
      <c r="P677" s="116" t="e">
        <f t="shared" ref="P677" si="205">+P$661+P676</f>
        <v>#N/A</v>
      </c>
      <c r="Q677" s="21"/>
      <c r="R677" s="81" t="s">
        <v>3016</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+O677/C677-1</f>
        <v>#N/A</v>
      </c>
      <c r="P678" s="119" t="e">
        <f>+P677/D677-1</f>
        <v>#N/A</v>
      </c>
      <c r="Q678" s="21"/>
      <c r="R678" s="120" t="s">
        <v>3017</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t="e">
        <f t="shared" ref="D679:O679" si="206">RATE(D$348-$C$348,,-$C677,D677)</f>
        <v>#NUM!</v>
      </c>
      <c r="E679" s="122" t="e">
        <f t="shared" si="206"/>
        <v>#NUM!</v>
      </c>
      <c r="F679" s="122" t="e">
        <f t="shared" si="206"/>
        <v>#NUM!</v>
      </c>
      <c r="G679" s="122" t="e">
        <f t="shared" si="206"/>
        <v>#NUM!</v>
      </c>
      <c r="H679" s="122" t="e">
        <f t="shared" si="206"/>
        <v>#NUM!</v>
      </c>
      <c r="I679" s="122" t="e">
        <f t="shared" si="206"/>
        <v>#NUM!</v>
      </c>
      <c r="J679" s="122" t="e">
        <f t="shared" si="206"/>
        <v>#NUM!</v>
      </c>
      <c r="K679" s="122" t="e">
        <f t="shared" si="206"/>
        <v>#NUM!</v>
      </c>
      <c r="L679" s="122" t="e">
        <f t="shared" si="206"/>
        <v>#NUM!</v>
      </c>
      <c r="M679" s="122" t="e">
        <f t="shared" si="206"/>
        <v>#NUM!</v>
      </c>
      <c r="N679" s="123" t="e">
        <f t="shared" si="206"/>
        <v>#NUM!</v>
      </c>
      <c r="O679" s="123" t="e">
        <f t="shared" si="206"/>
        <v>#N/A</v>
      </c>
      <c r="P679" s="123" t="e">
        <f>RATE(Q$348-$C$348,,-$C677,P677)</f>
        <v>#N/A</v>
      </c>
      <c r="Q679" s="37"/>
      <c r="R679" s="124" t="s">
        <v>3018</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P680" si="207">+D$651+D680</f>
        <v>0</v>
      </c>
      <c r="F680" s="112">
        <f t="shared" si="207"/>
        <v>0</v>
      </c>
      <c r="G680" s="112">
        <f t="shared" si="207"/>
        <v>0</v>
      </c>
      <c r="H680" s="112">
        <f t="shared" si="207"/>
        <v>0</v>
      </c>
      <c r="I680" s="112">
        <f t="shared" si="207"/>
        <v>0</v>
      </c>
      <c r="J680" s="112">
        <f t="shared" si="207"/>
        <v>0</v>
      </c>
      <c r="K680" s="112">
        <f t="shared" si="207"/>
        <v>0</v>
      </c>
      <c r="L680" s="112">
        <f t="shared" si="207"/>
        <v>0</v>
      </c>
      <c r="M680" s="112">
        <f t="shared" si="207"/>
        <v>0</v>
      </c>
      <c r="N680" s="113">
        <f t="shared" si="207"/>
        <v>0</v>
      </c>
      <c r="O680" s="113">
        <f t="shared" si="207"/>
        <v>0</v>
      </c>
      <c r="P680" s="113">
        <f t="shared" si="207"/>
        <v>0</v>
      </c>
      <c r="Q680" s="21"/>
      <c r="R680" s="81" t="s">
        <v>3015</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O681" si="208">+D$661+D680</f>
        <v>0</v>
      </c>
      <c r="E681" s="115">
        <f t="shared" si="208"/>
        <v>0</v>
      </c>
      <c r="F681" s="115">
        <f t="shared" si="208"/>
        <v>0</v>
      </c>
      <c r="G681" s="115">
        <f t="shared" si="208"/>
        <v>0</v>
      </c>
      <c r="H681" s="115">
        <f t="shared" si="208"/>
        <v>0</v>
      </c>
      <c r="I681" s="115">
        <f t="shared" si="208"/>
        <v>0</v>
      </c>
      <c r="J681" s="115">
        <f t="shared" si="208"/>
        <v>0</v>
      </c>
      <c r="K681" s="115">
        <f t="shared" si="208"/>
        <v>0</v>
      </c>
      <c r="L681" s="115">
        <f t="shared" si="208"/>
        <v>0</v>
      </c>
      <c r="M681" s="115">
        <f t="shared" si="208"/>
        <v>0</v>
      </c>
      <c r="N681" s="116">
        <f t="shared" si="208"/>
        <v>0</v>
      </c>
      <c r="O681" s="116" t="e">
        <f t="shared" si="208"/>
        <v>#N/A</v>
      </c>
      <c r="P681" s="116" t="e">
        <f t="shared" ref="P681" si="209">+P$661+P680</f>
        <v>#N/A</v>
      </c>
      <c r="Q681" s="21"/>
      <c r="R681" s="81" t="s">
        <v>3016</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+O681/D681-1</f>
        <v>#N/A</v>
      </c>
      <c r="P682" s="119" t="e">
        <f>+P681/E681-1</f>
        <v>#N/A</v>
      </c>
      <c r="Q682" s="21"/>
      <c r="R682" s="120" t="s">
        <v>3017</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t="e">
        <f t="shared" ref="E683:O683" si="210">RATE(E$348-$D$348,,-$D681,E681)</f>
        <v>#NUM!</v>
      </c>
      <c r="F683" s="122" t="e">
        <f t="shared" si="210"/>
        <v>#NUM!</v>
      </c>
      <c r="G683" s="122" t="e">
        <f t="shared" si="210"/>
        <v>#NUM!</v>
      </c>
      <c r="H683" s="122" t="e">
        <f t="shared" si="210"/>
        <v>#NUM!</v>
      </c>
      <c r="I683" s="122" t="e">
        <f t="shared" si="210"/>
        <v>#NUM!</v>
      </c>
      <c r="J683" s="122" t="e">
        <f t="shared" si="210"/>
        <v>#NUM!</v>
      </c>
      <c r="K683" s="122" t="e">
        <f t="shared" si="210"/>
        <v>#NUM!</v>
      </c>
      <c r="L683" s="122" t="e">
        <f t="shared" si="210"/>
        <v>#NUM!</v>
      </c>
      <c r="M683" s="122" t="e">
        <f t="shared" si="210"/>
        <v>#NUM!</v>
      </c>
      <c r="N683" s="123" t="e">
        <f t="shared" si="210"/>
        <v>#NUM!</v>
      </c>
      <c r="O683" s="123" t="e">
        <f t="shared" si="210"/>
        <v>#N/A</v>
      </c>
      <c r="P683" s="123" t="e">
        <f>RATE(Q$348-$D$348,,-$D681,P681)</f>
        <v>#N/A</v>
      </c>
      <c r="Q683" s="37"/>
      <c r="R683" s="124" t="s">
        <v>3018</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P684" si="211">+E$651+E684</f>
        <v>0</v>
      </c>
      <c r="G684" s="112">
        <f t="shared" si="211"/>
        <v>0</v>
      </c>
      <c r="H684" s="112">
        <f t="shared" si="211"/>
        <v>0</v>
      </c>
      <c r="I684" s="112">
        <f t="shared" si="211"/>
        <v>0</v>
      </c>
      <c r="J684" s="112">
        <f t="shared" si="211"/>
        <v>0</v>
      </c>
      <c r="K684" s="112">
        <f t="shared" si="211"/>
        <v>0</v>
      </c>
      <c r="L684" s="112">
        <f t="shared" si="211"/>
        <v>0</v>
      </c>
      <c r="M684" s="112">
        <f t="shared" si="211"/>
        <v>0</v>
      </c>
      <c r="N684" s="113">
        <f t="shared" si="211"/>
        <v>0</v>
      </c>
      <c r="O684" s="113">
        <f t="shared" si="211"/>
        <v>0</v>
      </c>
      <c r="P684" s="113">
        <f t="shared" si="211"/>
        <v>0</v>
      </c>
      <c r="Q684" s="21"/>
      <c r="R684" s="81" t="s">
        <v>3015</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O685" si="212">+E$661+E684</f>
        <v>0</v>
      </c>
      <c r="F685" s="115">
        <f t="shared" si="212"/>
        <v>0</v>
      </c>
      <c r="G685" s="115">
        <f t="shared" si="212"/>
        <v>0</v>
      </c>
      <c r="H685" s="115">
        <f t="shared" si="212"/>
        <v>0</v>
      </c>
      <c r="I685" s="115">
        <f t="shared" si="212"/>
        <v>0</v>
      </c>
      <c r="J685" s="115">
        <f t="shared" si="212"/>
        <v>0</v>
      </c>
      <c r="K685" s="115">
        <f t="shared" si="212"/>
        <v>0</v>
      </c>
      <c r="L685" s="115">
        <f t="shared" si="212"/>
        <v>0</v>
      </c>
      <c r="M685" s="115">
        <f t="shared" si="212"/>
        <v>0</v>
      </c>
      <c r="N685" s="116">
        <f t="shared" si="212"/>
        <v>0</v>
      </c>
      <c r="O685" s="116" t="e">
        <f t="shared" si="212"/>
        <v>#N/A</v>
      </c>
      <c r="P685" s="116" t="e">
        <f t="shared" ref="P685" si="213">+P$661+P684</f>
        <v>#N/A</v>
      </c>
      <c r="Q685" s="21"/>
      <c r="R685" s="81" t="s">
        <v>3016</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+O685/E685-1</f>
        <v>#N/A</v>
      </c>
      <c r="P686" s="119" t="e">
        <f>+P685/F685-1</f>
        <v>#N/A</v>
      </c>
      <c r="Q686" s="21"/>
      <c r="R686" s="120" t="s">
        <v>3017</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t="e">
        <f t="shared" ref="F687:O687" si="214">RATE(F$348-$E$348,,-$E685,F685)</f>
        <v>#NUM!</v>
      </c>
      <c r="G687" s="122" t="e">
        <f t="shared" si="214"/>
        <v>#NUM!</v>
      </c>
      <c r="H687" s="122" t="e">
        <f t="shared" si="214"/>
        <v>#NUM!</v>
      </c>
      <c r="I687" s="122" t="e">
        <f t="shared" si="214"/>
        <v>#NUM!</v>
      </c>
      <c r="J687" s="122" t="e">
        <f t="shared" si="214"/>
        <v>#NUM!</v>
      </c>
      <c r="K687" s="122" t="e">
        <f t="shared" si="214"/>
        <v>#NUM!</v>
      </c>
      <c r="L687" s="122" t="e">
        <f t="shared" si="214"/>
        <v>#NUM!</v>
      </c>
      <c r="M687" s="122" t="e">
        <f t="shared" si="214"/>
        <v>#NUM!</v>
      </c>
      <c r="N687" s="123" t="e">
        <f t="shared" si="214"/>
        <v>#NUM!</v>
      </c>
      <c r="O687" s="123" t="e">
        <f t="shared" si="214"/>
        <v>#N/A</v>
      </c>
      <c r="P687" s="123" t="e">
        <f>RATE(Q$348-$E$348,,-$E685,P685)</f>
        <v>#N/A</v>
      </c>
      <c r="Q687" s="37"/>
      <c r="R687" s="124" t="s">
        <v>3018</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P688" si="215">+F$651+F688</f>
        <v>0</v>
      </c>
      <c r="H688" s="112">
        <f t="shared" si="215"/>
        <v>0</v>
      </c>
      <c r="I688" s="112">
        <f t="shared" si="215"/>
        <v>0</v>
      </c>
      <c r="J688" s="112">
        <f t="shared" si="215"/>
        <v>0</v>
      </c>
      <c r="K688" s="112">
        <f t="shared" si="215"/>
        <v>0</v>
      </c>
      <c r="L688" s="112">
        <f t="shared" si="215"/>
        <v>0</v>
      </c>
      <c r="M688" s="112">
        <f t="shared" si="215"/>
        <v>0</v>
      </c>
      <c r="N688" s="113">
        <f t="shared" si="215"/>
        <v>0</v>
      </c>
      <c r="O688" s="113">
        <f t="shared" si="215"/>
        <v>0</v>
      </c>
      <c r="P688" s="113">
        <f t="shared" si="215"/>
        <v>0</v>
      </c>
      <c r="Q688" s="21"/>
      <c r="R688" s="81" t="s">
        <v>3015</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O689" si="216">+F$661+F688</f>
        <v>0</v>
      </c>
      <c r="G689" s="115">
        <f t="shared" si="216"/>
        <v>0</v>
      </c>
      <c r="H689" s="115">
        <f t="shared" si="216"/>
        <v>0</v>
      </c>
      <c r="I689" s="115">
        <f t="shared" si="216"/>
        <v>0</v>
      </c>
      <c r="J689" s="115">
        <f t="shared" si="216"/>
        <v>0</v>
      </c>
      <c r="K689" s="115">
        <f t="shared" si="216"/>
        <v>0</v>
      </c>
      <c r="L689" s="115">
        <f t="shared" si="216"/>
        <v>0</v>
      </c>
      <c r="M689" s="115">
        <f t="shared" si="216"/>
        <v>0</v>
      </c>
      <c r="N689" s="116">
        <f t="shared" si="216"/>
        <v>0</v>
      </c>
      <c r="O689" s="116" t="e">
        <f t="shared" si="216"/>
        <v>#N/A</v>
      </c>
      <c r="P689" s="116" t="e">
        <f t="shared" ref="P689" si="217">+P$661+P688</f>
        <v>#N/A</v>
      </c>
      <c r="Q689" s="21"/>
      <c r="R689" s="81" t="s">
        <v>3016</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+O689/F689-1</f>
        <v>#N/A</v>
      </c>
      <c r="P690" s="119" t="e">
        <f>+P689/G689-1</f>
        <v>#N/A</v>
      </c>
      <c r="Q690" s="21"/>
      <c r="R690" s="120" t="s">
        <v>3017</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t="e">
        <f t="shared" ref="G691:O691" si="218">RATE(G$348-$F$348,,-$F689,G689)</f>
        <v>#NUM!</v>
      </c>
      <c r="H691" s="122" t="e">
        <f t="shared" si="218"/>
        <v>#NUM!</v>
      </c>
      <c r="I691" s="122" t="e">
        <f t="shared" si="218"/>
        <v>#NUM!</v>
      </c>
      <c r="J691" s="122" t="e">
        <f t="shared" si="218"/>
        <v>#NUM!</v>
      </c>
      <c r="K691" s="122" t="e">
        <f t="shared" si="218"/>
        <v>#NUM!</v>
      </c>
      <c r="L691" s="122" t="e">
        <f t="shared" si="218"/>
        <v>#NUM!</v>
      </c>
      <c r="M691" s="122" t="e">
        <f t="shared" si="218"/>
        <v>#NUM!</v>
      </c>
      <c r="N691" s="123" t="e">
        <f t="shared" si="218"/>
        <v>#NUM!</v>
      </c>
      <c r="O691" s="123" t="e">
        <f t="shared" si="218"/>
        <v>#N/A</v>
      </c>
      <c r="P691" s="123" t="e">
        <f>RATE(Q$348-$F$348,,-$F689,P689)</f>
        <v>#N/A</v>
      </c>
      <c r="Q691" s="37"/>
      <c r="R691" s="124" t="s">
        <v>3018</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P692" si="219">+G$651+G692</f>
        <v>0</v>
      </c>
      <c r="I692" s="112">
        <f t="shared" si="219"/>
        <v>0</v>
      </c>
      <c r="J692" s="112">
        <f t="shared" si="219"/>
        <v>0</v>
      </c>
      <c r="K692" s="112">
        <f t="shared" si="219"/>
        <v>0</v>
      </c>
      <c r="L692" s="112">
        <f t="shared" si="219"/>
        <v>0</v>
      </c>
      <c r="M692" s="112">
        <f t="shared" si="219"/>
        <v>0</v>
      </c>
      <c r="N692" s="113">
        <f t="shared" si="219"/>
        <v>0</v>
      </c>
      <c r="O692" s="113">
        <f t="shared" si="219"/>
        <v>0</v>
      </c>
      <c r="P692" s="113">
        <f t="shared" si="219"/>
        <v>0</v>
      </c>
      <c r="Q692" s="21"/>
      <c r="R692" s="81" t="s">
        <v>3015</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O693" si="220">+G$661+G692</f>
        <v>0</v>
      </c>
      <c r="H693" s="115">
        <f t="shared" si="220"/>
        <v>0</v>
      </c>
      <c r="I693" s="115">
        <f t="shared" si="220"/>
        <v>0</v>
      </c>
      <c r="J693" s="115">
        <f t="shared" si="220"/>
        <v>0</v>
      </c>
      <c r="K693" s="115">
        <f t="shared" si="220"/>
        <v>0</v>
      </c>
      <c r="L693" s="115">
        <f t="shared" si="220"/>
        <v>0</v>
      </c>
      <c r="M693" s="115">
        <f t="shared" si="220"/>
        <v>0</v>
      </c>
      <c r="N693" s="116">
        <f t="shared" si="220"/>
        <v>0</v>
      </c>
      <c r="O693" s="116" t="e">
        <f t="shared" si="220"/>
        <v>#N/A</v>
      </c>
      <c r="P693" s="116" t="e">
        <f t="shared" ref="P693" si="221">+P$661+P692</f>
        <v>#N/A</v>
      </c>
      <c r="Q693" s="21"/>
      <c r="R693" s="81" t="s">
        <v>3016</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+O693/G693-1</f>
        <v>#N/A</v>
      </c>
      <c r="P694" s="119" t="e">
        <f>+P693/H693-1</f>
        <v>#N/A</v>
      </c>
      <c r="Q694" s="21"/>
      <c r="R694" s="120" t="s">
        <v>3017</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t="e">
        <f t="shared" ref="H695:O695" si="222">RATE(H$348-$G$348,,-$G693,H693)</f>
        <v>#NUM!</v>
      </c>
      <c r="I695" s="122" t="e">
        <f t="shared" si="222"/>
        <v>#NUM!</v>
      </c>
      <c r="J695" s="122" t="e">
        <f t="shared" si="222"/>
        <v>#NUM!</v>
      </c>
      <c r="K695" s="122" t="e">
        <f t="shared" si="222"/>
        <v>#NUM!</v>
      </c>
      <c r="L695" s="122" t="e">
        <f t="shared" si="222"/>
        <v>#NUM!</v>
      </c>
      <c r="M695" s="122" t="e">
        <f t="shared" si="222"/>
        <v>#NUM!</v>
      </c>
      <c r="N695" s="123" t="e">
        <f t="shared" si="222"/>
        <v>#NUM!</v>
      </c>
      <c r="O695" s="123" t="e">
        <f t="shared" si="222"/>
        <v>#N/A</v>
      </c>
      <c r="P695" s="123" t="e">
        <f>RATE(Q$348-$G$348,,-$G693,P693)</f>
        <v>#N/A</v>
      </c>
      <c r="Q695" s="37"/>
      <c r="R695" s="124" t="s">
        <v>3018</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P696" si="223">+H$651+H696</f>
        <v>0</v>
      </c>
      <c r="J696" s="112">
        <f t="shared" si="223"/>
        <v>0</v>
      </c>
      <c r="K696" s="112">
        <f t="shared" si="223"/>
        <v>0</v>
      </c>
      <c r="L696" s="112">
        <f t="shared" si="223"/>
        <v>0</v>
      </c>
      <c r="M696" s="112">
        <f t="shared" si="223"/>
        <v>0</v>
      </c>
      <c r="N696" s="113">
        <f t="shared" si="223"/>
        <v>0</v>
      </c>
      <c r="O696" s="113">
        <f t="shared" si="223"/>
        <v>0</v>
      </c>
      <c r="P696" s="113">
        <f t="shared" si="223"/>
        <v>0</v>
      </c>
      <c r="Q696" s="21"/>
      <c r="R696" s="81" t="s">
        <v>3015</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O697" si="224">+H$661+H696</f>
        <v>0</v>
      </c>
      <c r="I697" s="115">
        <f t="shared" si="224"/>
        <v>0</v>
      </c>
      <c r="J697" s="115">
        <f t="shared" si="224"/>
        <v>0</v>
      </c>
      <c r="K697" s="115">
        <f t="shared" si="224"/>
        <v>0</v>
      </c>
      <c r="L697" s="115">
        <f t="shared" si="224"/>
        <v>0</v>
      </c>
      <c r="M697" s="115">
        <f t="shared" si="224"/>
        <v>0</v>
      </c>
      <c r="N697" s="116">
        <f t="shared" si="224"/>
        <v>0</v>
      </c>
      <c r="O697" s="116" t="e">
        <f t="shared" si="224"/>
        <v>#N/A</v>
      </c>
      <c r="P697" s="116" t="e">
        <f t="shared" ref="P697" si="225">+P$661+P696</f>
        <v>#N/A</v>
      </c>
      <c r="Q697" s="21"/>
      <c r="R697" s="81" t="s">
        <v>3016</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+O697/H697-1</f>
        <v>#N/A</v>
      </c>
      <c r="P698" s="119" t="e">
        <f>+P697/I697-1</f>
        <v>#N/A</v>
      </c>
      <c r="Q698" s="21"/>
      <c r="R698" s="120" t="s">
        <v>3017</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t="e">
        <f t="shared" ref="I699:O699" si="226">RATE(I$348-$H$348,,-$H697,I697)</f>
        <v>#NUM!</v>
      </c>
      <c r="J699" s="122" t="e">
        <f t="shared" si="226"/>
        <v>#NUM!</v>
      </c>
      <c r="K699" s="122" t="e">
        <f t="shared" si="226"/>
        <v>#NUM!</v>
      </c>
      <c r="L699" s="122" t="e">
        <f t="shared" si="226"/>
        <v>#NUM!</v>
      </c>
      <c r="M699" s="122" t="e">
        <f t="shared" si="226"/>
        <v>#NUM!</v>
      </c>
      <c r="N699" s="123" t="e">
        <f t="shared" si="226"/>
        <v>#NUM!</v>
      </c>
      <c r="O699" s="123" t="e">
        <f t="shared" si="226"/>
        <v>#N/A</v>
      </c>
      <c r="P699" s="123" t="e">
        <f>RATE(Q$348-$H$348,,-$H697,P697)</f>
        <v>#N/A</v>
      </c>
      <c r="Q699" s="37"/>
      <c r="R699" s="124" t="s">
        <v>3018</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P700" si="227">+I$651+I700</f>
        <v>0</v>
      </c>
      <c r="K700" s="112">
        <f t="shared" si="227"/>
        <v>0</v>
      </c>
      <c r="L700" s="112">
        <f t="shared" si="227"/>
        <v>0</v>
      </c>
      <c r="M700" s="112">
        <f t="shared" si="227"/>
        <v>0</v>
      </c>
      <c r="N700" s="113">
        <f t="shared" si="227"/>
        <v>0</v>
      </c>
      <c r="O700" s="113">
        <f t="shared" si="227"/>
        <v>0</v>
      </c>
      <c r="P700" s="113">
        <f t="shared" si="227"/>
        <v>0</v>
      </c>
      <c r="Q700" s="21"/>
      <c r="R700" s="81" t="s">
        <v>3015</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O701" si="228">+I$661+I700</f>
        <v>0</v>
      </c>
      <c r="J701" s="115">
        <f t="shared" si="228"/>
        <v>0</v>
      </c>
      <c r="K701" s="115">
        <f t="shared" si="228"/>
        <v>0</v>
      </c>
      <c r="L701" s="115">
        <f t="shared" si="228"/>
        <v>0</v>
      </c>
      <c r="M701" s="115">
        <f t="shared" si="228"/>
        <v>0</v>
      </c>
      <c r="N701" s="116">
        <f t="shared" si="228"/>
        <v>0</v>
      </c>
      <c r="O701" s="116" t="e">
        <f t="shared" si="228"/>
        <v>#N/A</v>
      </c>
      <c r="P701" s="116" t="e">
        <f t="shared" ref="P701" si="229">+P$661+P700</f>
        <v>#N/A</v>
      </c>
      <c r="Q701" s="21"/>
      <c r="R701" s="81" t="s">
        <v>3016</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+O701/I701-1</f>
        <v>#N/A</v>
      </c>
      <c r="P702" s="119" t="e">
        <f>+P701/J701-1</f>
        <v>#N/A</v>
      </c>
      <c r="Q702" s="21"/>
      <c r="R702" s="120" t="s">
        <v>3017</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t="e">
        <f t="shared" ref="J703:O703" si="230">RATE(J$348-$I$348,,-$I701,J701)</f>
        <v>#NUM!</v>
      </c>
      <c r="K703" s="122" t="e">
        <f t="shared" si="230"/>
        <v>#NUM!</v>
      </c>
      <c r="L703" s="122" t="e">
        <f t="shared" si="230"/>
        <v>#NUM!</v>
      </c>
      <c r="M703" s="122" t="e">
        <f t="shared" si="230"/>
        <v>#NUM!</v>
      </c>
      <c r="N703" s="123" t="e">
        <f t="shared" si="230"/>
        <v>#NUM!</v>
      </c>
      <c r="O703" s="123" t="e">
        <f t="shared" si="230"/>
        <v>#N/A</v>
      </c>
      <c r="P703" s="123" t="e">
        <f>RATE(Q$348-$I$348,,-$I701,P701)</f>
        <v>#N/A</v>
      </c>
      <c r="Q703" s="37"/>
      <c r="R703" s="124" t="s">
        <v>3018</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P704" si="231">+J$651+J704</f>
        <v>0</v>
      </c>
      <c r="L704" s="112">
        <f t="shared" si="231"/>
        <v>0</v>
      </c>
      <c r="M704" s="112">
        <f t="shared" si="231"/>
        <v>0</v>
      </c>
      <c r="N704" s="113">
        <f t="shared" si="231"/>
        <v>0</v>
      </c>
      <c r="O704" s="113">
        <f t="shared" si="231"/>
        <v>0</v>
      </c>
      <c r="P704" s="113">
        <f t="shared" si="231"/>
        <v>0</v>
      </c>
      <c r="Q704" s="21"/>
      <c r="R704" s="81" t="s">
        <v>3015</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O705" si="232">+J$661+J704</f>
        <v>0</v>
      </c>
      <c r="K705" s="115">
        <f t="shared" si="232"/>
        <v>0</v>
      </c>
      <c r="L705" s="115">
        <f t="shared" si="232"/>
        <v>0</v>
      </c>
      <c r="M705" s="115">
        <f t="shared" si="232"/>
        <v>0</v>
      </c>
      <c r="N705" s="116">
        <f t="shared" si="232"/>
        <v>0</v>
      </c>
      <c r="O705" s="116" t="e">
        <f t="shared" si="232"/>
        <v>#N/A</v>
      </c>
      <c r="P705" s="116" t="e">
        <f t="shared" ref="P705" si="233">+P$661+P704</f>
        <v>#N/A</v>
      </c>
      <c r="Q705" s="21"/>
      <c r="R705" s="81" t="s">
        <v>3016</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+O705/J705-1</f>
        <v>#N/A</v>
      </c>
      <c r="P706" s="119" t="e">
        <f>+P705/K705-1</f>
        <v>#N/A</v>
      </c>
      <c r="Q706" s="21"/>
      <c r="R706" s="120" t="s">
        <v>3017</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t="e">
        <f t="shared" ref="K707:O707" si="234">RATE(K$348-$J$348,,-$J705,K705)</f>
        <v>#NUM!</v>
      </c>
      <c r="L707" s="122" t="e">
        <f t="shared" si="234"/>
        <v>#NUM!</v>
      </c>
      <c r="M707" s="122" t="e">
        <f t="shared" si="234"/>
        <v>#NUM!</v>
      </c>
      <c r="N707" s="123" t="e">
        <f t="shared" si="234"/>
        <v>#NUM!</v>
      </c>
      <c r="O707" s="123" t="e">
        <f t="shared" si="234"/>
        <v>#N/A</v>
      </c>
      <c r="P707" s="123" t="e">
        <f>RATE(Q$348-$J$348,,-$J705,P705)</f>
        <v>#N/A</v>
      </c>
      <c r="Q707" s="37"/>
      <c r="R707" s="124" t="s">
        <v>3018</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P708" si="235">+K$651+K708</f>
        <v>0</v>
      </c>
      <c r="M708" s="112">
        <f t="shared" si="235"/>
        <v>0</v>
      </c>
      <c r="N708" s="113">
        <f t="shared" si="235"/>
        <v>0</v>
      </c>
      <c r="O708" s="113">
        <f t="shared" si="235"/>
        <v>0</v>
      </c>
      <c r="P708" s="113">
        <f t="shared" si="235"/>
        <v>0</v>
      </c>
      <c r="Q708" s="21"/>
      <c r="R708" s="81" t="s">
        <v>3015</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O709" si="236">+K$661+K708</f>
        <v>0</v>
      </c>
      <c r="L709" s="115">
        <f t="shared" si="236"/>
        <v>0</v>
      </c>
      <c r="M709" s="115">
        <f t="shared" si="236"/>
        <v>0</v>
      </c>
      <c r="N709" s="116">
        <f t="shared" si="236"/>
        <v>0</v>
      </c>
      <c r="O709" s="116" t="e">
        <f t="shared" si="236"/>
        <v>#N/A</v>
      </c>
      <c r="P709" s="116" t="e">
        <f t="shared" ref="P709" si="237">+P$661+P708</f>
        <v>#N/A</v>
      </c>
      <c r="Q709" s="21"/>
      <c r="R709" s="81" t="s">
        <v>3016</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+O709/K709-1</f>
        <v>#N/A</v>
      </c>
      <c r="P710" s="119" t="e">
        <f>+P709/L709-1</f>
        <v>#N/A</v>
      </c>
      <c r="Q710" s="21"/>
      <c r="R710" s="120" t="s">
        <v>3017</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t="e">
        <f t="shared" ref="L711:O711" si="238">RATE(L$348-$K$348,,-$K709,L709)</f>
        <v>#NUM!</v>
      </c>
      <c r="M711" s="122" t="e">
        <f t="shared" si="238"/>
        <v>#NUM!</v>
      </c>
      <c r="N711" s="123" t="e">
        <f t="shared" si="238"/>
        <v>#NUM!</v>
      </c>
      <c r="O711" s="123" t="e">
        <f t="shared" si="238"/>
        <v>#N/A</v>
      </c>
      <c r="P711" s="123" t="e">
        <f>RATE(Q$348-$K$348,,-$K709,P709)</f>
        <v>#N/A</v>
      </c>
      <c r="Q711" s="37"/>
      <c r="R711" s="124" t="s">
        <v>3018</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P712" si="239">+L$651+L712</f>
        <v>0</v>
      </c>
      <c r="N712" s="113">
        <f t="shared" si="239"/>
        <v>0</v>
      </c>
      <c r="O712" s="113">
        <f t="shared" si="239"/>
        <v>0</v>
      </c>
      <c r="P712" s="113">
        <f t="shared" si="239"/>
        <v>0</v>
      </c>
      <c r="Q712" s="21"/>
      <c r="R712" s="81" t="s">
        <v>3015</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O713" si="240">+L$661+L712</f>
        <v>0</v>
      </c>
      <c r="M713" s="115">
        <f t="shared" si="240"/>
        <v>0</v>
      </c>
      <c r="N713" s="116">
        <f t="shared" si="240"/>
        <v>0</v>
      </c>
      <c r="O713" s="116" t="e">
        <f t="shared" si="240"/>
        <v>#N/A</v>
      </c>
      <c r="P713" s="116" t="e">
        <f t="shared" ref="P713" si="241">+P$661+P712</f>
        <v>#N/A</v>
      </c>
      <c r="Q713" s="21"/>
      <c r="R713" s="81" t="s">
        <v>3016</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+O713/L713-1</f>
        <v>#N/A</v>
      </c>
      <c r="P714" s="119" t="e">
        <f>+P713/M713-1</f>
        <v>#N/A</v>
      </c>
      <c r="Q714" s="21"/>
      <c r="R714" s="120" t="s">
        <v>3017</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t="e">
        <f t="shared" ref="M715:O715" si="242">RATE(M$348-$L$348,,-$L713,M713)</f>
        <v>#NUM!</v>
      </c>
      <c r="N715" s="123" t="e">
        <f t="shared" si="242"/>
        <v>#NUM!</v>
      </c>
      <c r="O715" s="123" t="e">
        <f t="shared" si="242"/>
        <v>#N/A</v>
      </c>
      <c r="P715" s="123" t="e">
        <f>RATE(Q$348-$L$348,,-$L713,P713)</f>
        <v>#N/A</v>
      </c>
      <c r="Q715" s="37"/>
      <c r="R715" s="124" t="s">
        <v>3018</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P716" si="243">+M$651+M716</f>
        <v>0</v>
      </c>
      <c r="O716" s="113">
        <f t="shared" si="243"/>
        <v>0</v>
      </c>
      <c r="P716" s="113">
        <f t="shared" si="243"/>
        <v>0</v>
      </c>
      <c r="Q716" s="21"/>
      <c r="R716" s="81" t="s">
        <v>3015</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O717" si="244">+M$661+M716</f>
        <v>0</v>
      </c>
      <c r="N717" s="116">
        <f t="shared" si="244"/>
        <v>0</v>
      </c>
      <c r="O717" s="116" t="e">
        <f t="shared" si="244"/>
        <v>#N/A</v>
      </c>
      <c r="P717" s="116" t="e">
        <f t="shared" ref="P717" si="245">+P$661+P716</f>
        <v>#N/A</v>
      </c>
      <c r="Q717" s="21"/>
      <c r="R717" s="81" t="s">
        <v>3016</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t="e">
        <f>+O717/M717-1</f>
        <v>#N/A</v>
      </c>
      <c r="P718" s="119" t="e">
        <f>+P717/N717-1</f>
        <v>#N/A</v>
      </c>
      <c r="Q718" s="21"/>
      <c r="R718" s="120" t="s">
        <v>3017</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t="e">
        <f t="shared" ref="N719:O719" si="246">RATE(N$348-$M$348,,-$M717,N717)</f>
        <v>#NUM!</v>
      </c>
      <c r="O719" s="123" t="e">
        <f t="shared" si="246"/>
        <v>#N/A</v>
      </c>
      <c r="P719" s="123" t="e">
        <f>RATE(Q$348-$M$348,,-$M717,P717)</f>
        <v>#N/A</v>
      </c>
      <c r="Q719" s="37"/>
      <c r="R719" s="124" t="s">
        <v>3018</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+N$651+N720</f>
        <v>0</v>
      </c>
      <c r="P720" s="113">
        <f>+O$651+O720</f>
        <v>0</v>
      </c>
      <c r="Q720" s="21"/>
      <c r="R720" s="81" t="s">
        <v>3015</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O721" si="247">+N$661+N720</f>
        <v>0</v>
      </c>
      <c r="O721" s="116" t="e">
        <f t="shared" si="247"/>
        <v>#N/A</v>
      </c>
      <c r="P721" s="116" t="e">
        <f t="shared" ref="P721" si="248">+P$661+P720</f>
        <v>#N/A</v>
      </c>
      <c r="Q721" s="21"/>
      <c r="R721" s="81" t="s">
        <v>3016</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t="e">
        <f>+O721/N721-1</f>
        <v>#N/A</v>
      </c>
      <c r="P722" s="119" t="e">
        <f>+P721/O721-1</f>
        <v>#N/A</v>
      </c>
      <c r="Q722" s="21"/>
      <c r="R722" s="120" t="s">
        <v>3017</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t="e">
        <f>RATE(O$348-$N$348,,-$N721,O721)</f>
        <v>#N/A</v>
      </c>
      <c r="P723" s="123" t="e">
        <f>RATE(Q$348-$N$348,,-$N721,P721)</f>
        <v>#N/A</v>
      </c>
      <c r="Q723" s="37"/>
      <c r="R723" s="124" t="s">
        <v>3018</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P348">
    <cfRule type="cellIs" dxfId="2545" priority="286" operator="lessThan">
      <formula>0</formula>
    </cfRule>
  </conditionalFormatting>
  <conditionalFormatting sqref="Q583">
    <cfRule type="cellIs" dxfId="2544" priority="287" operator="lessThan">
      <formula>0</formula>
    </cfRule>
  </conditionalFormatting>
  <conditionalFormatting sqref="B348:N348">
    <cfRule type="cellIs" dxfId="2543" priority="288" operator="lessThan">
      <formula>0</formula>
    </cfRule>
  </conditionalFormatting>
  <conditionalFormatting sqref="Q514:Q515">
    <cfRule type="cellIs" dxfId="2542" priority="289" operator="lessThan">
      <formula>0</formula>
    </cfRule>
  </conditionalFormatting>
  <conditionalFormatting sqref="Q523 R529 R539:R545">
    <cfRule type="cellIs" dxfId="2541" priority="290" operator="lessThan">
      <formula>0</formula>
    </cfRule>
  </conditionalFormatting>
  <conditionalFormatting sqref="Q531">
    <cfRule type="cellIs" dxfId="2540" priority="291" operator="lessThan">
      <formula>0</formula>
    </cfRule>
  </conditionalFormatting>
  <conditionalFormatting sqref="Q562">
    <cfRule type="cellIs" dxfId="2539" priority="292" operator="lessThan">
      <formula>0</formula>
    </cfRule>
  </conditionalFormatting>
  <conditionalFormatting sqref="B348:N348">
    <cfRule type="cellIs" dxfId="2538" priority="293" operator="lessThan">
      <formula>0</formula>
    </cfRule>
  </conditionalFormatting>
  <conditionalFormatting sqref="R588">
    <cfRule type="cellIs" dxfId="2537" priority="294" operator="lessThan">
      <formula>0</formula>
    </cfRule>
  </conditionalFormatting>
  <conditionalFormatting sqref="R499:R502">
    <cfRule type="cellIs" dxfId="2536" priority="295" operator="lessThan">
      <formula>0</formula>
    </cfRule>
  </conditionalFormatting>
  <conditionalFormatting sqref="R503">
    <cfRule type="cellIs" dxfId="2535" priority="296" operator="lessThan">
      <formula>0</formula>
    </cfRule>
  </conditionalFormatting>
  <conditionalFormatting sqref="R503">
    <cfRule type="cellIs" dxfId="2534" priority="297" operator="lessThan">
      <formula>0</formula>
    </cfRule>
  </conditionalFormatting>
  <conditionalFormatting sqref="B514">
    <cfRule type="cellIs" dxfId="2533" priority="298" operator="lessThan">
      <formula>0</formula>
    </cfRule>
  </conditionalFormatting>
  <conditionalFormatting sqref="B531">
    <cfRule type="cellIs" dxfId="2532" priority="299" operator="lessThan">
      <formula>0</formula>
    </cfRule>
  </conditionalFormatting>
  <conditionalFormatting sqref="R520">
    <cfRule type="cellIs" dxfId="2531" priority="300" operator="lessThan">
      <formula>0</formula>
    </cfRule>
  </conditionalFormatting>
  <conditionalFormatting sqref="R520">
    <cfRule type="cellIs" dxfId="2530" priority="301" operator="lessThan">
      <formula>0</formula>
    </cfRule>
  </conditionalFormatting>
  <conditionalFormatting sqref="R567">
    <cfRule type="cellIs" dxfId="2529" priority="302" operator="lessThan">
      <formula>0</formula>
    </cfRule>
  </conditionalFormatting>
  <conditionalFormatting sqref="B523 B515">
    <cfRule type="cellIs" dxfId="2528" priority="303" operator="lessThan">
      <formula>0</formula>
    </cfRule>
  </conditionalFormatting>
  <conditionalFormatting sqref="R528">
    <cfRule type="cellIs" dxfId="2527" priority="304" operator="lessThan">
      <formula>0</formula>
    </cfRule>
  </conditionalFormatting>
  <conditionalFormatting sqref="R536">
    <cfRule type="cellIs" dxfId="2526" priority="305" operator="lessThan">
      <formula>0</formula>
    </cfRule>
  </conditionalFormatting>
  <conditionalFormatting sqref="R536">
    <cfRule type="cellIs" dxfId="2525" priority="306" operator="lessThan">
      <formula>0</formula>
    </cfRule>
  </conditionalFormatting>
  <conditionalFormatting sqref="Q539">
    <cfRule type="cellIs" dxfId="2524" priority="307" operator="lessThan">
      <formula>0</formula>
    </cfRule>
  </conditionalFormatting>
  <conditionalFormatting sqref="R528">
    <cfRule type="cellIs" dxfId="2523" priority="308" operator="lessThan">
      <formula>0</formula>
    </cfRule>
  </conditionalFormatting>
  <conditionalFormatting sqref="R567">
    <cfRule type="cellIs" dxfId="2522" priority="309" operator="lessThan">
      <formula>0</formula>
    </cfRule>
  </conditionalFormatting>
  <conditionalFormatting sqref="Q584:Q587">
    <cfRule type="cellIs" dxfId="2521" priority="310" operator="lessThan">
      <formula>0</formula>
    </cfRule>
  </conditionalFormatting>
  <conditionalFormatting sqref="Q563:Q566">
    <cfRule type="cellIs" dxfId="2520" priority="311" operator="lessThan">
      <formula>0</formula>
    </cfRule>
  </conditionalFormatting>
  <conditionalFormatting sqref="R366">
    <cfRule type="cellIs" dxfId="2519" priority="312" operator="lessThan">
      <formula>0</formula>
    </cfRule>
  </conditionalFormatting>
  <conditionalFormatting sqref="R588">
    <cfRule type="cellIs" dxfId="2518" priority="313" operator="lessThan">
      <formula>0</formula>
    </cfRule>
  </conditionalFormatting>
  <conditionalFormatting sqref="R544">
    <cfRule type="cellIs" dxfId="2517" priority="314" operator="lessThan">
      <formula>0</formula>
    </cfRule>
  </conditionalFormatting>
  <conditionalFormatting sqref="J353:N354 K351:N352">
    <cfRule type="cellIs" dxfId="2516" priority="315" operator="lessThan">
      <formula>0</formula>
    </cfRule>
  </conditionalFormatting>
  <conditionalFormatting sqref="Q516:Q519">
    <cfRule type="cellIs" dxfId="2515" priority="316" operator="lessThan">
      <formula>0</formula>
    </cfRule>
  </conditionalFormatting>
  <conditionalFormatting sqref="Q524:Q527">
    <cfRule type="cellIs" dxfId="2514" priority="317" operator="lessThan">
      <formula>0</formula>
    </cfRule>
  </conditionalFormatting>
  <conditionalFormatting sqref="Q539:Q543">
    <cfRule type="cellIs" dxfId="2513" priority="318" operator="lessThan">
      <formula>0</formula>
    </cfRule>
  </conditionalFormatting>
  <conditionalFormatting sqref="Q532:Q535">
    <cfRule type="cellIs" dxfId="2512" priority="319" operator="lessThan">
      <formula>0</formula>
    </cfRule>
  </conditionalFormatting>
  <conditionalFormatting sqref="R544">
    <cfRule type="cellIs" dxfId="2511" priority="320" operator="lessThan">
      <formula>0</formula>
    </cfRule>
  </conditionalFormatting>
  <conditionalFormatting sqref="R354">
    <cfRule type="cellIs" dxfId="2510" priority="321" operator="lessThan">
      <formula>0</formula>
    </cfRule>
  </conditionalFormatting>
  <conditionalFormatting sqref="R540:R543 B539">
    <cfRule type="cellIs" dxfId="2509" priority="322" operator="lessThan">
      <formula>0</formula>
    </cfRule>
  </conditionalFormatting>
  <conditionalFormatting sqref="Q555:Q558">
    <cfRule type="cellIs" dxfId="2508" priority="323" operator="lessThan">
      <formula>0</formula>
    </cfRule>
  </conditionalFormatting>
  <conditionalFormatting sqref="R555:R558 R560">
    <cfRule type="cellIs" dxfId="2507" priority="324" operator="lessThan">
      <formula>0</formula>
    </cfRule>
  </conditionalFormatting>
  <conditionalFormatting sqref="R559">
    <cfRule type="cellIs" dxfId="2506" priority="325" operator="lessThan">
      <formula>0</formula>
    </cfRule>
  </conditionalFormatting>
  <conditionalFormatting sqref="R468:R472">
    <cfRule type="cellIs" dxfId="2505" priority="326" operator="lessThan">
      <formula>0</formula>
    </cfRule>
  </conditionalFormatting>
  <conditionalFormatting sqref="R559">
    <cfRule type="cellIs" dxfId="2504" priority="327" operator="lessThan">
      <formula>0</formula>
    </cfRule>
  </conditionalFormatting>
  <conditionalFormatting sqref="J351">
    <cfRule type="cellIs" dxfId="2503" priority="328" operator="lessThan">
      <formula>0</formula>
    </cfRule>
  </conditionalFormatting>
  <conditionalFormatting sqref="Q540:Q543">
    <cfRule type="cellIs" dxfId="2502" priority="329" operator="lessThan">
      <formula>0</formula>
    </cfRule>
  </conditionalFormatting>
  <conditionalFormatting sqref="Q349:R350 R351:R353">
    <cfRule type="cellIs" dxfId="2501" priority="330" operator="lessThan">
      <formula>0</formula>
    </cfRule>
  </conditionalFormatting>
  <conditionalFormatting sqref="R396">
    <cfRule type="cellIs" dxfId="2500" priority="331" operator="lessThan">
      <formula>0</formula>
    </cfRule>
  </conditionalFormatting>
  <conditionalFormatting sqref="B349">
    <cfRule type="cellIs" dxfId="2499" priority="332" operator="lessThan">
      <formula>0</formula>
    </cfRule>
  </conditionalFormatting>
  <conditionalFormatting sqref="Q393:Q395">
    <cfRule type="cellIs" dxfId="2498" priority="333" operator="lessThan">
      <formula>0</formula>
    </cfRule>
  </conditionalFormatting>
  <conditionalFormatting sqref="R397">
    <cfRule type="cellIs" dxfId="2497" priority="334" operator="lessThan">
      <formula>0</formula>
    </cfRule>
  </conditionalFormatting>
  <conditionalFormatting sqref="Q349:Q350">
    <cfRule type="cellIs" dxfId="2496" priority="335" operator="lessThan">
      <formula>0</formula>
    </cfRule>
  </conditionalFormatting>
  <conditionalFormatting sqref="Q351:Q354">
    <cfRule type="cellIs" dxfId="2495" priority="336" operator="lessThan">
      <formula>0</formula>
    </cfRule>
  </conditionalFormatting>
  <conditionalFormatting sqref="C397:M397">
    <cfRule type="cellIs" dxfId="2494" priority="337" operator="lessThan">
      <formula>0</formula>
    </cfRule>
  </conditionalFormatting>
  <conditionalFormatting sqref="R355">
    <cfRule type="cellIs" dxfId="2493" priority="338" operator="lessThan">
      <formula>0</formula>
    </cfRule>
  </conditionalFormatting>
  <conditionalFormatting sqref="Q398:R398 R399:R401">
    <cfRule type="cellIs" dxfId="2492" priority="339" operator="lessThan">
      <formula>0</formula>
    </cfRule>
  </conditionalFormatting>
  <conditionalFormatting sqref="Q399:Q401">
    <cfRule type="cellIs" dxfId="2491" priority="340" operator="lessThan">
      <formula>0</formula>
    </cfRule>
  </conditionalFormatting>
  <conditionalFormatting sqref="H385">
    <cfRule type="cellIs" dxfId="2490" priority="341" operator="lessThan">
      <formula>0</formula>
    </cfRule>
  </conditionalFormatting>
  <conditionalFormatting sqref="R402">
    <cfRule type="cellIs" dxfId="2489" priority="342" operator="lessThan">
      <formula>0</formula>
    </cfRule>
  </conditionalFormatting>
  <conditionalFormatting sqref="B350">
    <cfRule type="cellIs" dxfId="2488" priority="343" operator="lessThan">
      <formula>0</formula>
    </cfRule>
  </conditionalFormatting>
  <conditionalFormatting sqref="J352">
    <cfRule type="cellIs" dxfId="2487" priority="344" operator="lessThan">
      <formula>0</formula>
    </cfRule>
  </conditionalFormatting>
  <conditionalFormatting sqref="Q355">
    <cfRule type="cellIs" dxfId="2486" priority="345" operator="lessThan">
      <formula>0</formula>
    </cfRule>
  </conditionalFormatting>
  <conditionalFormatting sqref="Q440">
    <cfRule type="cellIs" dxfId="2485" priority="346" operator="lessThan">
      <formula>0</formula>
    </cfRule>
  </conditionalFormatting>
  <conditionalFormatting sqref="R354">
    <cfRule type="cellIs" dxfId="2484" priority="347" operator="lessThan">
      <formula>0</formula>
    </cfRule>
  </conditionalFormatting>
  <conditionalFormatting sqref="Q356:R356 R357:R359">
    <cfRule type="cellIs" dxfId="2483" priority="348" operator="lessThan">
      <formula>0</formula>
    </cfRule>
  </conditionalFormatting>
  <conditionalFormatting sqref="Q356">
    <cfRule type="cellIs" dxfId="2482" priority="349" operator="lessThan">
      <formula>0</formula>
    </cfRule>
  </conditionalFormatting>
  <conditionalFormatting sqref="Q357:Q360">
    <cfRule type="cellIs" dxfId="2481" priority="350" operator="lessThan">
      <formula>0</formula>
    </cfRule>
  </conditionalFormatting>
  <conditionalFormatting sqref="B356">
    <cfRule type="cellIs" dxfId="2480" priority="351" operator="lessThan">
      <formula>0</formula>
    </cfRule>
  </conditionalFormatting>
  <conditionalFormatting sqref="R361">
    <cfRule type="cellIs" dxfId="2479" priority="352" operator="lessThan">
      <formula>0</formula>
    </cfRule>
  </conditionalFormatting>
  <conditionalFormatting sqref="R360">
    <cfRule type="cellIs" dxfId="2478" priority="353" operator="lessThan">
      <formula>0</formula>
    </cfRule>
  </conditionalFormatting>
  <conditionalFormatting sqref="R360">
    <cfRule type="cellIs" dxfId="2477" priority="354" operator="lessThan">
      <formula>0</formula>
    </cfRule>
  </conditionalFormatting>
  <conditionalFormatting sqref="Q362:R362 R363:R365">
    <cfRule type="cellIs" dxfId="2476" priority="355" operator="lessThan">
      <formula>0</formula>
    </cfRule>
  </conditionalFormatting>
  <conditionalFormatting sqref="Q362">
    <cfRule type="cellIs" dxfId="2475" priority="356" operator="lessThan">
      <formula>0</formula>
    </cfRule>
  </conditionalFormatting>
  <conditionalFormatting sqref="J363">
    <cfRule type="cellIs" dxfId="2474" priority="357" operator="lessThan">
      <formula>0</formula>
    </cfRule>
  </conditionalFormatting>
  <conditionalFormatting sqref="K363:N364 J365:M366">
    <cfRule type="cellIs" dxfId="2473" priority="358" operator="lessThan">
      <formula>0</formula>
    </cfRule>
  </conditionalFormatting>
  <conditionalFormatting sqref="Q368">
    <cfRule type="cellIs" dxfId="2472" priority="359" operator="lessThan">
      <formula>0</formula>
    </cfRule>
  </conditionalFormatting>
  <conditionalFormatting sqref="R367">
    <cfRule type="cellIs" dxfId="2471" priority="360" operator="lessThan">
      <formula>0</formula>
    </cfRule>
  </conditionalFormatting>
  <conditionalFormatting sqref="B362">
    <cfRule type="cellIs" dxfId="2470" priority="361" operator="lessThan">
      <formula>0</formula>
    </cfRule>
  </conditionalFormatting>
  <conditionalFormatting sqref="Q405:Q407">
    <cfRule type="cellIs" dxfId="2469" priority="362" operator="lessThan">
      <formula>0</formula>
    </cfRule>
  </conditionalFormatting>
  <conditionalFormatting sqref="J364">
    <cfRule type="cellIs" dxfId="2468" priority="363" operator="lessThan">
      <formula>0</formula>
    </cfRule>
  </conditionalFormatting>
  <conditionalFormatting sqref="R366">
    <cfRule type="cellIs" dxfId="2467" priority="364" operator="lessThan">
      <formula>0</formula>
    </cfRule>
  </conditionalFormatting>
  <conditionalFormatting sqref="Q368:R368 R369:R371">
    <cfRule type="cellIs" dxfId="2466" priority="365" operator="lessThan">
      <formula>0</formula>
    </cfRule>
  </conditionalFormatting>
  <conditionalFormatting sqref="R372">
    <cfRule type="cellIs" dxfId="2465" priority="366" operator="lessThan">
      <formula>0</formula>
    </cfRule>
  </conditionalFormatting>
  <conditionalFormatting sqref="I370 K369:N370 C371:M372">
    <cfRule type="cellIs" dxfId="2464" priority="367" operator="lessThan">
      <formula>0</formula>
    </cfRule>
  </conditionalFormatting>
  <conditionalFormatting sqref="I369">
    <cfRule type="cellIs" dxfId="2463" priority="368" operator="lessThan">
      <formula>0</formula>
    </cfRule>
  </conditionalFormatting>
  <conditionalFormatting sqref="C369:J369">
    <cfRule type="cellIs" dxfId="2462" priority="369" operator="lessThan">
      <formula>0</formula>
    </cfRule>
  </conditionalFormatting>
  <conditionalFormatting sqref="B368">
    <cfRule type="cellIs" dxfId="2461" priority="370" operator="lessThan">
      <formula>0</formula>
    </cfRule>
  </conditionalFormatting>
  <conditionalFormatting sqref="R373">
    <cfRule type="cellIs" dxfId="2460" priority="371" operator="lessThan">
      <formula>0</formula>
    </cfRule>
  </conditionalFormatting>
  <conditionalFormatting sqref="Q411:Q413">
    <cfRule type="cellIs" dxfId="2459" priority="372" operator="lessThan">
      <formula>0</formula>
    </cfRule>
  </conditionalFormatting>
  <conditionalFormatting sqref="C370:J370">
    <cfRule type="cellIs" dxfId="2458" priority="373" operator="lessThan">
      <formula>0</formula>
    </cfRule>
  </conditionalFormatting>
  <conditionalFormatting sqref="R372">
    <cfRule type="cellIs" dxfId="2457" priority="374" operator="lessThan">
      <formula>0</formula>
    </cfRule>
  </conditionalFormatting>
  <conditionalFormatting sqref="Q374:R374 R375:R377">
    <cfRule type="cellIs" dxfId="2456" priority="375" operator="lessThan">
      <formula>0</formula>
    </cfRule>
  </conditionalFormatting>
  <conditionalFormatting sqref="Q374">
    <cfRule type="cellIs" dxfId="2455" priority="376" operator="lessThan">
      <formula>0</formula>
    </cfRule>
  </conditionalFormatting>
  <conditionalFormatting sqref="Q375:Q377">
    <cfRule type="cellIs" dxfId="2454" priority="377" operator="lessThan">
      <formula>0</formula>
    </cfRule>
  </conditionalFormatting>
  <conditionalFormatting sqref="I376 K375:N376 C377:M378">
    <cfRule type="cellIs" dxfId="2453" priority="378" operator="lessThan">
      <formula>0</formula>
    </cfRule>
  </conditionalFormatting>
  <conditionalFormatting sqref="I375">
    <cfRule type="cellIs" dxfId="2452" priority="379" operator="lessThan">
      <formula>0</formula>
    </cfRule>
  </conditionalFormatting>
  <conditionalFormatting sqref="C375:J375">
    <cfRule type="cellIs" dxfId="2451" priority="380" operator="lessThan">
      <formula>0</formula>
    </cfRule>
  </conditionalFormatting>
  <conditionalFormatting sqref="B374">
    <cfRule type="cellIs" dxfId="2450" priority="381" operator="lessThan">
      <formula>0</formula>
    </cfRule>
  </conditionalFormatting>
  <conditionalFormatting sqref="R379">
    <cfRule type="cellIs" dxfId="2449" priority="382" operator="lessThan">
      <formula>0</formula>
    </cfRule>
  </conditionalFormatting>
  <conditionalFormatting sqref="C376:J376">
    <cfRule type="cellIs" dxfId="2448" priority="383" operator="lessThan">
      <formula>0</formula>
    </cfRule>
  </conditionalFormatting>
  <conditionalFormatting sqref="R378">
    <cfRule type="cellIs" dxfId="2447" priority="384" operator="lessThan">
      <formula>0</formula>
    </cfRule>
  </conditionalFormatting>
  <conditionalFormatting sqref="R378">
    <cfRule type="cellIs" dxfId="2446" priority="385" operator="lessThan">
      <formula>0</formula>
    </cfRule>
  </conditionalFormatting>
  <conditionalFormatting sqref="Q380:R380 R381:R383">
    <cfRule type="cellIs" dxfId="2445" priority="386" operator="lessThan">
      <formula>0</formula>
    </cfRule>
  </conditionalFormatting>
  <conditionalFormatting sqref="Q380">
    <cfRule type="cellIs" dxfId="2444" priority="387" operator="lessThan">
      <formula>0</formula>
    </cfRule>
  </conditionalFormatting>
  <conditionalFormatting sqref="Q381:Q383">
    <cfRule type="cellIs" dxfId="2443" priority="388" operator="lessThan">
      <formula>0</formula>
    </cfRule>
  </conditionalFormatting>
  <conditionalFormatting sqref="I382 K381:N382 C383:N383 C384:M384">
    <cfRule type="cellIs" dxfId="2442" priority="389" operator="lessThan">
      <formula>0</formula>
    </cfRule>
  </conditionalFormatting>
  <conditionalFormatting sqref="I381">
    <cfRule type="cellIs" dxfId="2441" priority="390" operator="lessThan">
      <formula>0</formula>
    </cfRule>
  </conditionalFormatting>
  <conditionalFormatting sqref="C381:J381">
    <cfRule type="cellIs" dxfId="2440" priority="391" operator="lessThan">
      <formula>0</formula>
    </cfRule>
  </conditionalFormatting>
  <conditionalFormatting sqref="B380">
    <cfRule type="cellIs" dxfId="2439" priority="392" operator="lessThan">
      <formula>0</formula>
    </cfRule>
  </conditionalFormatting>
  <conditionalFormatting sqref="R385">
    <cfRule type="cellIs" dxfId="2438" priority="393" operator="lessThan">
      <formula>0</formula>
    </cfRule>
  </conditionalFormatting>
  <conditionalFormatting sqref="C382:J382">
    <cfRule type="cellIs" dxfId="2437" priority="394" operator="lessThan">
      <formula>0</formula>
    </cfRule>
  </conditionalFormatting>
  <conditionalFormatting sqref="R384">
    <cfRule type="cellIs" dxfId="2436" priority="395" operator="lessThan">
      <formula>0</formula>
    </cfRule>
  </conditionalFormatting>
  <conditionalFormatting sqref="R384">
    <cfRule type="cellIs" dxfId="2435" priority="396" operator="lessThan">
      <formula>0</formula>
    </cfRule>
  </conditionalFormatting>
  <conditionalFormatting sqref="Q386:R386 R387:R389">
    <cfRule type="cellIs" dxfId="2434" priority="397" operator="lessThan">
      <formula>0</formula>
    </cfRule>
  </conditionalFormatting>
  <conditionalFormatting sqref="Q386">
    <cfRule type="cellIs" dxfId="2433" priority="398" operator="lessThan">
      <formula>0</formula>
    </cfRule>
  </conditionalFormatting>
  <conditionalFormatting sqref="Q387:Q389">
    <cfRule type="cellIs" dxfId="2432" priority="399" operator="lessThan">
      <formula>0</formula>
    </cfRule>
  </conditionalFormatting>
  <conditionalFormatting sqref="B386">
    <cfRule type="cellIs" dxfId="2431" priority="400" operator="lessThan">
      <formula>0</formula>
    </cfRule>
  </conditionalFormatting>
  <conditionalFormatting sqref="R391">
    <cfRule type="cellIs" dxfId="2430" priority="401" operator="lessThan">
      <formula>0</formula>
    </cfRule>
  </conditionalFormatting>
  <conditionalFormatting sqref="R390">
    <cfRule type="cellIs" dxfId="2429" priority="402" operator="lessThan">
      <formula>0</formula>
    </cfRule>
  </conditionalFormatting>
  <conditionalFormatting sqref="R390">
    <cfRule type="cellIs" dxfId="2428" priority="403" operator="lessThan">
      <formula>0</formula>
    </cfRule>
  </conditionalFormatting>
  <conditionalFormatting sqref="Q392:R392 R393:R395">
    <cfRule type="cellIs" dxfId="2427" priority="404" operator="lessThan">
      <formula>0</formula>
    </cfRule>
  </conditionalFormatting>
  <conditionalFormatting sqref="Q392">
    <cfRule type="cellIs" dxfId="2426" priority="405" operator="lessThan">
      <formula>0</formula>
    </cfRule>
  </conditionalFormatting>
  <conditionalFormatting sqref="H397">
    <cfRule type="cellIs" dxfId="2425" priority="406" operator="lessThan">
      <formula>0</formula>
    </cfRule>
  </conditionalFormatting>
  <conditionalFormatting sqref="B392">
    <cfRule type="cellIs" dxfId="2424" priority="407" operator="lessThan">
      <formula>0</formula>
    </cfRule>
  </conditionalFormatting>
  <conditionalFormatting sqref="H378">
    <cfRule type="cellIs" dxfId="2423" priority="408" operator="lessThan">
      <formula>0</formula>
    </cfRule>
  </conditionalFormatting>
  <conditionalFormatting sqref="R396">
    <cfRule type="cellIs" dxfId="2422" priority="409" operator="lessThan">
      <formula>0</formula>
    </cfRule>
  </conditionalFormatting>
  <conditionalFormatting sqref="H361">
    <cfRule type="cellIs" dxfId="2421" priority="410" operator="lessThan">
      <formula>0</formula>
    </cfRule>
  </conditionalFormatting>
  <conditionalFormatting sqref="Q398">
    <cfRule type="cellIs" dxfId="2420" priority="411" operator="lessThan">
      <formula>0</formula>
    </cfRule>
  </conditionalFormatting>
  <conditionalFormatting sqref="R438">
    <cfRule type="cellIs" dxfId="2419" priority="412" operator="lessThan">
      <formula>0</formula>
    </cfRule>
  </conditionalFormatting>
  <conditionalFormatting sqref="H372">
    <cfRule type="cellIs" dxfId="2418" priority="413" operator="lessThan">
      <formula>0</formula>
    </cfRule>
  </conditionalFormatting>
  <conditionalFormatting sqref="R402">
    <cfRule type="cellIs" dxfId="2417" priority="414" operator="lessThan">
      <formula>0</formula>
    </cfRule>
  </conditionalFormatting>
  <conditionalFormatting sqref="Q440:R440 R441:R443">
    <cfRule type="cellIs" dxfId="2416" priority="415" operator="lessThan">
      <formula>0</formula>
    </cfRule>
  </conditionalFormatting>
  <conditionalFormatting sqref="C391:M391">
    <cfRule type="cellIs" dxfId="2415" priority="416" operator="lessThan">
      <formula>0</formula>
    </cfRule>
  </conditionalFormatting>
  <conditionalFormatting sqref="C385:M385">
    <cfRule type="cellIs" dxfId="2414" priority="417" operator="lessThan">
      <formula>0</formula>
    </cfRule>
  </conditionalFormatting>
  <conditionalFormatting sqref="C379:M379">
    <cfRule type="cellIs" dxfId="2413" priority="418" operator="lessThan">
      <formula>0</formula>
    </cfRule>
  </conditionalFormatting>
  <conditionalFormatting sqref="C373:M373">
    <cfRule type="cellIs" dxfId="2412" priority="419" operator="lessThan">
      <formula>0</formula>
    </cfRule>
  </conditionalFormatting>
  <conditionalFormatting sqref="J367:M367">
    <cfRule type="cellIs" dxfId="2411" priority="420" operator="lessThan">
      <formula>0</formula>
    </cfRule>
  </conditionalFormatting>
  <conditionalFormatting sqref="C361:M361">
    <cfRule type="cellIs" dxfId="2410" priority="421" operator="lessThan">
      <formula>0</formula>
    </cfRule>
  </conditionalFormatting>
  <conditionalFormatting sqref="J355:N355">
    <cfRule type="cellIs" dxfId="2409" priority="422" operator="lessThan">
      <formula>0</formula>
    </cfRule>
  </conditionalFormatting>
  <conditionalFormatting sqref="B398">
    <cfRule type="cellIs" dxfId="2408" priority="423" operator="lessThan">
      <formula>0</formula>
    </cfRule>
  </conditionalFormatting>
  <conditionalFormatting sqref="B403">
    <cfRule type="cellIs" dxfId="2407" priority="424" operator="lessThan">
      <formula>0</formula>
    </cfRule>
  </conditionalFormatting>
  <conditionalFormatting sqref="R408">
    <cfRule type="cellIs" dxfId="2406" priority="425" operator="lessThan">
      <formula>0</formula>
    </cfRule>
  </conditionalFormatting>
  <conditionalFormatting sqref="R409">
    <cfRule type="cellIs" dxfId="2405" priority="426" operator="lessThan">
      <formula>0</formula>
    </cfRule>
  </conditionalFormatting>
  <conditionalFormatting sqref="Q404:R404 R405:R407">
    <cfRule type="cellIs" dxfId="2404" priority="427" operator="lessThan">
      <formula>0</formula>
    </cfRule>
  </conditionalFormatting>
  <conditionalFormatting sqref="Q404">
    <cfRule type="cellIs" dxfId="2403" priority="428" operator="lessThan">
      <formula>0</formula>
    </cfRule>
  </conditionalFormatting>
  <conditionalFormatting sqref="R408">
    <cfRule type="cellIs" dxfId="2402" priority="429" operator="lessThan">
      <formula>0</formula>
    </cfRule>
  </conditionalFormatting>
  <conditionalFormatting sqref="B404">
    <cfRule type="cellIs" dxfId="2401" priority="430" operator="lessThan">
      <formula>0</formula>
    </cfRule>
  </conditionalFormatting>
  <conditionalFormatting sqref="R414">
    <cfRule type="cellIs" dxfId="2400" priority="431" operator="lessThan">
      <formula>0</formula>
    </cfRule>
  </conditionalFormatting>
  <conditionalFormatting sqref="R415">
    <cfRule type="cellIs" dxfId="2399" priority="432" operator="lessThan">
      <formula>0</formula>
    </cfRule>
  </conditionalFormatting>
  <conditionalFormatting sqref="Q410:R410 R411:R413">
    <cfRule type="cellIs" dxfId="2398" priority="433" operator="lessThan">
      <formula>0</formula>
    </cfRule>
  </conditionalFormatting>
  <conditionalFormatting sqref="Q410">
    <cfRule type="cellIs" dxfId="2397" priority="434" operator="lessThan">
      <formula>0</formula>
    </cfRule>
  </conditionalFormatting>
  <conditionalFormatting sqref="R414">
    <cfRule type="cellIs" dxfId="2396" priority="435" operator="lessThan">
      <formula>0</formula>
    </cfRule>
  </conditionalFormatting>
  <conditionalFormatting sqref="B410">
    <cfRule type="cellIs" dxfId="2395" priority="436" operator="lessThan">
      <formula>0</formula>
    </cfRule>
  </conditionalFormatting>
  <conditionalFormatting sqref="R432">
    <cfRule type="cellIs" dxfId="2394" priority="437" operator="lessThan">
      <formula>0</formula>
    </cfRule>
  </conditionalFormatting>
  <conditionalFormatting sqref="Q429:Q431">
    <cfRule type="cellIs" dxfId="2393" priority="438" operator="lessThan">
      <formula>0</formula>
    </cfRule>
  </conditionalFormatting>
  <conditionalFormatting sqref="R433">
    <cfRule type="cellIs" dxfId="2392" priority="439" operator="lessThan">
      <formula>0</formula>
    </cfRule>
  </conditionalFormatting>
  <conditionalFormatting sqref="Q428:R428 R429:R431">
    <cfRule type="cellIs" dxfId="2391" priority="440" operator="lessThan">
      <formula>0</formula>
    </cfRule>
  </conditionalFormatting>
  <conditionalFormatting sqref="Q428">
    <cfRule type="cellIs" dxfId="2390" priority="441" operator="lessThan">
      <formula>0</formula>
    </cfRule>
  </conditionalFormatting>
  <conditionalFormatting sqref="R432">
    <cfRule type="cellIs" dxfId="2389" priority="442" operator="lessThan">
      <formula>0</formula>
    </cfRule>
  </conditionalFormatting>
  <conditionalFormatting sqref="H391">
    <cfRule type="cellIs" dxfId="2388" priority="443" operator="lessThan">
      <formula>0</formula>
    </cfRule>
  </conditionalFormatting>
  <conditionalFormatting sqref="Q435:Q437">
    <cfRule type="cellIs" dxfId="2387" priority="444" operator="lessThan">
      <formula>0</formula>
    </cfRule>
  </conditionalFormatting>
  <conditionalFormatting sqref="R444">
    <cfRule type="cellIs" dxfId="2386" priority="445" operator="lessThan">
      <formula>0</formula>
    </cfRule>
  </conditionalFormatting>
  <conditionalFormatting sqref="H384">
    <cfRule type="cellIs" dxfId="2385" priority="446" operator="lessThan">
      <formula>0</formula>
    </cfRule>
  </conditionalFormatting>
  <conditionalFormatting sqref="H379">
    <cfRule type="cellIs" dxfId="2384" priority="447" operator="lessThan">
      <formula>0</formula>
    </cfRule>
  </conditionalFormatting>
  <conditionalFormatting sqref="R438">
    <cfRule type="cellIs" dxfId="2383" priority="448" operator="lessThan">
      <formula>0</formula>
    </cfRule>
  </conditionalFormatting>
  <conditionalFormatting sqref="H373">
    <cfRule type="cellIs" dxfId="2382" priority="449" operator="lessThan">
      <formula>0</formula>
    </cfRule>
  </conditionalFormatting>
  <conditionalFormatting sqref="Q441:Q443">
    <cfRule type="cellIs" dxfId="2381" priority="450" operator="lessThan">
      <formula>0</formula>
    </cfRule>
  </conditionalFormatting>
  <conditionalFormatting sqref="Q434:R434 R435:R437">
    <cfRule type="cellIs" dxfId="2380" priority="451" operator="lessThan">
      <formula>0</formula>
    </cfRule>
  </conditionalFormatting>
  <conditionalFormatting sqref="Q434">
    <cfRule type="cellIs" dxfId="2379" priority="452" operator="lessThan">
      <formula>0</formula>
    </cfRule>
  </conditionalFormatting>
  <conditionalFormatting sqref="B434">
    <cfRule type="cellIs" dxfId="2378" priority="453" operator="lessThan">
      <formula>0</formula>
    </cfRule>
  </conditionalFormatting>
  <conditionalFormatting sqref="R445:R446">
    <cfRule type="cellIs" dxfId="2377" priority="454" operator="lessThan">
      <formula>0</formula>
    </cfRule>
  </conditionalFormatting>
  <conditionalFormatting sqref="R444">
    <cfRule type="cellIs" dxfId="2376" priority="455" operator="lessThan">
      <formula>0</formula>
    </cfRule>
  </conditionalFormatting>
  <conditionalFormatting sqref="B446">
    <cfRule type="cellIs" dxfId="2375" priority="456" operator="lessThan">
      <formula>0</formula>
    </cfRule>
  </conditionalFormatting>
  <conditionalFormatting sqref="B440">
    <cfRule type="cellIs" dxfId="2374" priority="457" operator="lessThan">
      <formula>0</formula>
    </cfRule>
  </conditionalFormatting>
  <conditionalFormatting sqref="Q446">
    <cfRule type="cellIs" dxfId="2373" priority="458" operator="lessThan">
      <formula>0</formula>
    </cfRule>
  </conditionalFormatting>
  <conditionalFormatting sqref="B447">
    <cfRule type="cellIs" dxfId="2372" priority="459" operator="lessThan">
      <formula>0</formula>
    </cfRule>
  </conditionalFormatting>
  <conditionalFormatting sqref="R439">
    <cfRule type="cellIs" dxfId="2371" priority="460" operator="lessThan">
      <formula>0</formula>
    </cfRule>
  </conditionalFormatting>
  <conditionalFormatting sqref="R448:R450">
    <cfRule type="cellIs" dxfId="2370" priority="461" operator="lessThan">
      <formula>0</formula>
    </cfRule>
  </conditionalFormatting>
  <conditionalFormatting sqref="Q448:Q450">
    <cfRule type="cellIs" dxfId="2369" priority="462" operator="lessThan">
      <formula>0</formula>
    </cfRule>
  </conditionalFormatting>
  <conditionalFormatting sqref="R603">
    <cfRule type="cellIs" dxfId="2368" priority="463" operator="lessThan">
      <formula>0</formula>
    </cfRule>
  </conditionalFormatting>
  <conditionalFormatting sqref="B625">
    <cfRule type="cellIs" dxfId="2367" priority="464" operator="lessThan">
      <formula>0</formula>
    </cfRule>
  </conditionalFormatting>
  <conditionalFormatting sqref="Q454:Q456">
    <cfRule type="cellIs" dxfId="2366" priority="465" operator="lessThan">
      <formula>0</formula>
    </cfRule>
  </conditionalFormatting>
  <conditionalFormatting sqref="R457">
    <cfRule type="cellIs" dxfId="2365" priority="466" operator="lessThan">
      <formula>0</formula>
    </cfRule>
  </conditionalFormatting>
  <conditionalFormatting sqref="R597">
    <cfRule type="cellIs" dxfId="2364" priority="467" operator="lessThan">
      <formula>0</formula>
    </cfRule>
  </conditionalFormatting>
  <conditionalFormatting sqref="R451">
    <cfRule type="cellIs" dxfId="2363" priority="468" operator="lessThan">
      <formula>0</formula>
    </cfRule>
  </conditionalFormatting>
  <conditionalFormatting sqref="R451">
    <cfRule type="cellIs" dxfId="2362" priority="469" operator="lessThan">
      <formula>0</formula>
    </cfRule>
  </conditionalFormatting>
  <conditionalFormatting sqref="R457">
    <cfRule type="cellIs" dxfId="2361" priority="470" operator="lessThan">
      <formula>0</formula>
    </cfRule>
  </conditionalFormatting>
  <conditionalFormatting sqref="J593:N595 J596:M596">
    <cfRule type="cellIs" dxfId="2360" priority="471" operator="lessThan">
      <formula>0</formula>
    </cfRule>
  </conditionalFormatting>
  <conditionalFormatting sqref="B453">
    <cfRule type="cellIs" dxfId="2359" priority="472" operator="lessThan">
      <formula>0</formula>
    </cfRule>
  </conditionalFormatting>
  <conditionalFormatting sqref="Q599:Q602">
    <cfRule type="cellIs" dxfId="2358" priority="473" operator="lessThan">
      <formula>0</formula>
    </cfRule>
  </conditionalFormatting>
  <conditionalFormatting sqref="R454:R456">
    <cfRule type="cellIs" dxfId="2357" priority="474" operator="lessThan">
      <formula>0</formula>
    </cfRule>
  </conditionalFormatting>
  <conditionalFormatting sqref="R593:R595">
    <cfRule type="cellIs" dxfId="2356" priority="475" operator="lessThan">
      <formula>0</formula>
    </cfRule>
  </conditionalFormatting>
  <conditionalFormatting sqref="R596">
    <cfRule type="cellIs" dxfId="2355" priority="476" operator="lessThan">
      <formula>0</formula>
    </cfRule>
  </conditionalFormatting>
  <conditionalFormatting sqref="R452">
    <cfRule type="cellIs" dxfId="2354" priority="477" operator="lessThan">
      <formula>0</formula>
    </cfRule>
  </conditionalFormatting>
  <conditionalFormatting sqref="B592">
    <cfRule type="cellIs" dxfId="2353" priority="478" operator="lessThan">
      <formula>0</formula>
    </cfRule>
  </conditionalFormatting>
  <conditionalFormatting sqref="Q593:Q595">
    <cfRule type="cellIs" dxfId="2352" priority="479" operator="lessThan">
      <formula>0</formula>
    </cfRule>
  </conditionalFormatting>
  <conditionalFormatting sqref="J594">
    <cfRule type="cellIs" dxfId="2351" priority="480" operator="lessThan">
      <formula>0</formula>
    </cfRule>
  </conditionalFormatting>
  <conditionalFormatting sqref="R602">
    <cfRule type="cellIs" dxfId="2350" priority="481" operator="lessThan">
      <formula>0</formula>
    </cfRule>
  </conditionalFormatting>
  <conditionalFormatting sqref="J595:N595 K593:N594 J596:M596">
    <cfRule type="cellIs" dxfId="2349" priority="482" operator="lessThan">
      <formula>0</formula>
    </cfRule>
  </conditionalFormatting>
  <conditionalFormatting sqref="R596">
    <cfRule type="cellIs" dxfId="2348" priority="483" operator="lessThan">
      <formula>0</formula>
    </cfRule>
  </conditionalFormatting>
  <conditionalFormatting sqref="J599:N599 J601:N602 J600:M600">
    <cfRule type="cellIs" dxfId="2347" priority="484" operator="lessThan">
      <formula>0</formula>
    </cfRule>
  </conditionalFormatting>
  <conditionalFormatting sqref="Q616:Q619">
    <cfRule type="cellIs" dxfId="2346" priority="485" operator="lessThan">
      <formula>0</formula>
    </cfRule>
  </conditionalFormatting>
  <conditionalFormatting sqref="R602">
    <cfRule type="cellIs" dxfId="2345" priority="486" operator="lessThan">
      <formula>0</formula>
    </cfRule>
  </conditionalFormatting>
  <conditionalFormatting sqref="J600">
    <cfRule type="cellIs" dxfId="2344" priority="487" operator="lessThan">
      <formula>0</formula>
    </cfRule>
  </conditionalFormatting>
  <conditionalFormatting sqref="J601:N602 K599:N599 K600:M600">
    <cfRule type="cellIs" dxfId="2343" priority="488" operator="lessThan">
      <formula>0</formula>
    </cfRule>
  </conditionalFormatting>
  <conditionalFormatting sqref="R599:R601">
    <cfRule type="cellIs" dxfId="2342" priority="489" operator="lessThan">
      <formula>0</formula>
    </cfRule>
  </conditionalFormatting>
  <conditionalFormatting sqref="R629">
    <cfRule type="cellIs" dxfId="2341" priority="490" operator="lessThan">
      <formula>0</formula>
    </cfRule>
  </conditionalFormatting>
  <conditionalFormatting sqref="I626">
    <cfRule type="cellIs" dxfId="2340" priority="491" operator="lessThan">
      <formula>0</formula>
    </cfRule>
  </conditionalFormatting>
  <conditionalFormatting sqref="C616:N619">
    <cfRule type="cellIs" dxfId="2339" priority="492" operator="lessThan">
      <formula>0</formula>
    </cfRule>
  </conditionalFormatting>
  <conditionalFormatting sqref="R619">
    <cfRule type="cellIs" dxfId="2338" priority="493" operator="lessThan">
      <formula>0</formula>
    </cfRule>
  </conditionalFormatting>
  <conditionalFormatting sqref="I616">
    <cfRule type="cellIs" dxfId="2337" priority="494" operator="lessThan">
      <formula>0</formula>
    </cfRule>
  </conditionalFormatting>
  <conditionalFormatting sqref="H621:H624">
    <cfRule type="cellIs" dxfId="2336" priority="495" operator="lessThan">
      <formula>0</formula>
    </cfRule>
  </conditionalFormatting>
  <conditionalFormatting sqref="R619">
    <cfRule type="cellIs" dxfId="2335" priority="496" operator="lessThan">
      <formula>0</formula>
    </cfRule>
  </conditionalFormatting>
  <conditionalFormatting sqref="H616">
    <cfRule type="cellIs" dxfId="2334" priority="497" operator="lessThan">
      <formula>0</formula>
    </cfRule>
  </conditionalFormatting>
  <conditionalFormatting sqref="H616:H619">
    <cfRule type="cellIs" dxfId="2333" priority="498" operator="lessThan">
      <formula>0</formula>
    </cfRule>
  </conditionalFormatting>
  <conditionalFormatting sqref="C617:J617">
    <cfRule type="cellIs" dxfId="2332" priority="499" operator="lessThan">
      <formula>0</formula>
    </cfRule>
  </conditionalFormatting>
  <conditionalFormatting sqref="H617:H619">
    <cfRule type="cellIs" dxfId="2331" priority="500" operator="lessThan">
      <formula>0</formula>
    </cfRule>
  </conditionalFormatting>
  <conditionalFormatting sqref="I617 K616:N617 C618:N619">
    <cfRule type="cellIs" dxfId="2330" priority="501" operator="lessThan">
      <formula>0</formula>
    </cfRule>
  </conditionalFormatting>
  <conditionalFormatting sqref="R616:R618">
    <cfRule type="cellIs" dxfId="2329" priority="502" operator="lessThan">
      <formula>0</formula>
    </cfRule>
  </conditionalFormatting>
  <conditionalFormatting sqref="B615">
    <cfRule type="cellIs" dxfId="2328" priority="503" operator="lessThan">
      <formula>0</formula>
    </cfRule>
  </conditionalFormatting>
  <conditionalFormatting sqref="R624">
    <cfRule type="cellIs" dxfId="2327" priority="504" operator="lessThan">
      <formula>0</formula>
    </cfRule>
  </conditionalFormatting>
  <conditionalFormatting sqref="I621">
    <cfRule type="cellIs" dxfId="2326" priority="505" operator="lessThan">
      <formula>0</formula>
    </cfRule>
  </conditionalFormatting>
  <conditionalFormatting sqref="C621:N624">
    <cfRule type="cellIs" dxfId="2325" priority="506" operator="lessThan">
      <formula>0</formula>
    </cfRule>
  </conditionalFormatting>
  <conditionalFormatting sqref="R624">
    <cfRule type="cellIs" dxfId="2324" priority="507" operator="lessThan">
      <formula>0</formula>
    </cfRule>
  </conditionalFormatting>
  <conditionalFormatting sqref="H621">
    <cfRule type="cellIs" dxfId="2323" priority="508" operator="lessThan">
      <formula>0</formula>
    </cfRule>
  </conditionalFormatting>
  <conditionalFormatting sqref="Q621:Q624">
    <cfRule type="cellIs" dxfId="2322" priority="509" operator="lessThan">
      <formula>0</formula>
    </cfRule>
  </conditionalFormatting>
  <conditionalFormatting sqref="C622:J622">
    <cfRule type="cellIs" dxfId="2321" priority="510" operator="lessThan">
      <formula>0</formula>
    </cfRule>
  </conditionalFormatting>
  <conditionalFormatting sqref="H622:H624">
    <cfRule type="cellIs" dxfId="2320" priority="511" operator="lessThan">
      <formula>0</formula>
    </cfRule>
  </conditionalFormatting>
  <conditionalFormatting sqref="I622 K621:N622 C623:N624">
    <cfRule type="cellIs" dxfId="2319" priority="512" operator="lessThan">
      <formula>0</formula>
    </cfRule>
  </conditionalFormatting>
  <conditionalFormatting sqref="R621:R623">
    <cfRule type="cellIs" dxfId="2318" priority="513" operator="lessThan">
      <formula>0</formula>
    </cfRule>
  </conditionalFormatting>
  <conditionalFormatting sqref="B620">
    <cfRule type="cellIs" dxfId="2317" priority="514" operator="lessThan">
      <formula>0</formula>
    </cfRule>
  </conditionalFormatting>
  <conditionalFormatting sqref="C626:N629">
    <cfRule type="cellIs" dxfId="2316" priority="515" operator="lessThan">
      <formula>0</formula>
    </cfRule>
  </conditionalFormatting>
  <conditionalFormatting sqref="R629">
    <cfRule type="cellIs" dxfId="2315" priority="516" operator="lessThan">
      <formula>0</formula>
    </cfRule>
  </conditionalFormatting>
  <conditionalFormatting sqref="H626">
    <cfRule type="cellIs" dxfId="2314" priority="517" operator="lessThan">
      <formula>0</formula>
    </cfRule>
  </conditionalFormatting>
  <conditionalFormatting sqref="H626:H629">
    <cfRule type="cellIs" dxfId="2313" priority="518" operator="lessThan">
      <formula>0</formula>
    </cfRule>
  </conditionalFormatting>
  <conditionalFormatting sqref="Q626:Q629">
    <cfRule type="cellIs" dxfId="2312" priority="519" operator="lessThan">
      <formula>0</formula>
    </cfRule>
  </conditionalFormatting>
  <conditionalFormatting sqref="C627:J627">
    <cfRule type="cellIs" dxfId="2311" priority="520" operator="lessThan">
      <formula>0</formula>
    </cfRule>
  </conditionalFormatting>
  <conditionalFormatting sqref="H627:H629">
    <cfRule type="cellIs" dxfId="2310" priority="521" operator="lessThan">
      <formula>0</formula>
    </cfRule>
  </conditionalFormatting>
  <conditionalFormatting sqref="I627 K626:N627 C628:N629">
    <cfRule type="cellIs" dxfId="2309" priority="522" operator="lessThan">
      <formula>0</formula>
    </cfRule>
  </conditionalFormatting>
  <conditionalFormatting sqref="R626:R628">
    <cfRule type="cellIs" dxfId="2308" priority="523" operator="lessThan">
      <formula>0</formula>
    </cfRule>
  </conditionalFormatting>
  <conditionalFormatting sqref="C351:I351">
    <cfRule type="cellIs" dxfId="2307" priority="524" operator="lessThan">
      <formula>0</formula>
    </cfRule>
  </conditionalFormatting>
  <conditionalFormatting sqref="C353:I354">
    <cfRule type="cellIs" dxfId="2306" priority="525" operator="lessThan">
      <formula>0</formula>
    </cfRule>
  </conditionalFormatting>
  <conditionalFormatting sqref="Q506:R506">
    <cfRule type="cellIs" dxfId="2305" priority="526" operator="lessThan">
      <formula>0</formula>
    </cfRule>
  </conditionalFormatting>
  <conditionalFormatting sqref="Q499:Q502">
    <cfRule type="cellIs" dxfId="2304" priority="527" operator="lessThan">
      <formula>0</formula>
    </cfRule>
  </conditionalFormatting>
  <conditionalFormatting sqref="R611:R613">
    <cfRule type="cellIs" dxfId="2303" priority="528" operator="lessThan">
      <formula>0</formula>
    </cfRule>
  </conditionalFormatting>
  <conditionalFormatting sqref="B498">
    <cfRule type="cellIs" dxfId="2302" priority="529" operator="lessThan">
      <formula>0</formula>
    </cfRule>
  </conditionalFormatting>
  <conditionalFormatting sqref="N427">
    <cfRule type="cellIs" dxfId="2301" priority="530" operator="lessThan">
      <formula>0</formula>
    </cfRule>
  </conditionalFormatting>
  <conditionalFormatting sqref="C352:I352">
    <cfRule type="cellIs" dxfId="2300" priority="531" operator="lessThan">
      <formula>0</formula>
    </cfRule>
  </conditionalFormatting>
  <conditionalFormatting sqref="C355:I355">
    <cfRule type="cellIs" dxfId="2299" priority="532" operator="lessThan">
      <formula>0</formula>
    </cfRule>
  </conditionalFormatting>
  <conditionalFormatting sqref="C365:I366">
    <cfRule type="cellIs" dxfId="2298" priority="533" operator="lessThan">
      <formula>0</formula>
    </cfRule>
  </conditionalFormatting>
  <conditionalFormatting sqref="C363:I363">
    <cfRule type="cellIs" dxfId="2297" priority="534" operator="lessThan">
      <formula>0</formula>
    </cfRule>
  </conditionalFormatting>
  <conditionalFormatting sqref="C364:I364">
    <cfRule type="cellIs" dxfId="2296" priority="535" operator="lessThan">
      <formula>0</formula>
    </cfRule>
  </conditionalFormatting>
  <conditionalFormatting sqref="C367:I367">
    <cfRule type="cellIs" dxfId="2295" priority="536" operator="lessThan">
      <formula>0</formula>
    </cfRule>
  </conditionalFormatting>
  <conditionalFormatting sqref="C593:I596">
    <cfRule type="cellIs" dxfId="2294" priority="537" operator="lessThan">
      <formula>0</formula>
    </cfRule>
  </conditionalFormatting>
  <conditionalFormatting sqref="C594:I594">
    <cfRule type="cellIs" dxfId="2293" priority="538" operator="lessThan">
      <formula>0</formula>
    </cfRule>
  </conditionalFormatting>
  <conditionalFormatting sqref="C595:I596">
    <cfRule type="cellIs" dxfId="2292" priority="539" operator="lessThan">
      <formula>0</formula>
    </cfRule>
  </conditionalFormatting>
  <conditionalFormatting sqref="R551">
    <cfRule type="cellIs" dxfId="2291" priority="540" operator="lessThan">
      <formula>0</formula>
    </cfRule>
  </conditionalFormatting>
  <conditionalFormatting sqref="R551">
    <cfRule type="cellIs" dxfId="2290" priority="541" operator="lessThan">
      <formula>0</formula>
    </cfRule>
  </conditionalFormatting>
  <conditionalFormatting sqref="C599:I602">
    <cfRule type="cellIs" dxfId="2289" priority="542" operator="lessThan">
      <formula>0</formula>
    </cfRule>
  </conditionalFormatting>
  <conditionalFormatting sqref="C600:I600">
    <cfRule type="cellIs" dxfId="2288" priority="543" operator="lessThan">
      <formula>0</formula>
    </cfRule>
  </conditionalFormatting>
  <conditionalFormatting sqref="C601:I602">
    <cfRule type="cellIs" dxfId="2287" priority="544" operator="lessThan">
      <formula>0</formula>
    </cfRule>
  </conditionalFormatting>
  <conditionalFormatting sqref="C461:C464">
    <cfRule type="cellIs" dxfId="2286" priority="545" operator="lessThan">
      <formula>0</formula>
    </cfRule>
  </conditionalFormatting>
  <conditionalFormatting sqref="Q468:Q471">
    <cfRule type="cellIs" dxfId="2285" priority="546" operator="lessThan">
      <formula>0</formula>
    </cfRule>
  </conditionalFormatting>
  <conditionalFormatting sqref="R507:R510">
    <cfRule type="cellIs" dxfId="2284" priority="547" operator="lessThan">
      <formula>0</formula>
    </cfRule>
  </conditionalFormatting>
  <conditionalFormatting sqref="R511:R512">
    <cfRule type="cellIs" dxfId="2283" priority="548" operator="lessThan">
      <formula>0</formula>
    </cfRule>
  </conditionalFormatting>
  <conditionalFormatting sqref="R512">
    <cfRule type="cellIs" dxfId="2282" priority="549" operator="lessThan">
      <formula>0</formula>
    </cfRule>
  </conditionalFormatting>
  <conditionalFormatting sqref="R511">
    <cfRule type="cellIs" dxfId="2281" priority="550" operator="lessThan">
      <formula>0</formula>
    </cfRule>
  </conditionalFormatting>
  <conditionalFormatting sqref="Q507:Q510">
    <cfRule type="cellIs" dxfId="2280" priority="551" operator="lessThan">
      <formula>0</formula>
    </cfRule>
  </conditionalFormatting>
  <conditionalFormatting sqref="B506">
    <cfRule type="cellIs" dxfId="2279" priority="552" operator="lessThan">
      <formula>0</formula>
    </cfRule>
  </conditionalFormatting>
  <conditionalFormatting sqref="C611:N614">
    <cfRule type="cellIs" dxfId="2278" priority="553" operator="lessThan">
      <formula>0</formula>
    </cfRule>
  </conditionalFormatting>
  <conditionalFormatting sqref="R614">
    <cfRule type="cellIs" dxfId="2277" priority="554" operator="lessThan">
      <formula>0</formula>
    </cfRule>
  </conditionalFormatting>
  <conditionalFormatting sqref="Q547:Q550">
    <cfRule type="cellIs" dxfId="2276" priority="555" operator="lessThan">
      <formula>0</formula>
    </cfRule>
  </conditionalFormatting>
  <conditionalFormatting sqref="H611:H614">
    <cfRule type="cellIs" dxfId="2275" priority="556" operator="lessThan">
      <formula>0</formula>
    </cfRule>
  </conditionalFormatting>
  <conditionalFormatting sqref="R504">
    <cfRule type="cellIs" dxfId="2274" priority="557" operator="lessThan">
      <formula>0</formula>
    </cfRule>
  </conditionalFormatting>
  <conditionalFormatting sqref="R547:R550 R552 R554:R560">
    <cfRule type="cellIs" dxfId="2273" priority="558" operator="lessThan">
      <formula>0</formula>
    </cfRule>
  </conditionalFormatting>
  <conditionalFormatting sqref="Q546">
    <cfRule type="cellIs" dxfId="2272" priority="559" operator="lessThan">
      <formula>0</formula>
    </cfRule>
  </conditionalFormatting>
  <conditionalFormatting sqref="Q554:Q558">
    <cfRule type="cellIs" dxfId="2271" priority="560" operator="lessThan">
      <formula>0</formula>
    </cfRule>
  </conditionalFormatting>
  <conditionalFormatting sqref="R570:R573 R575">
    <cfRule type="cellIs" dxfId="2270" priority="561" operator="lessThan">
      <formula>0</formula>
    </cfRule>
  </conditionalFormatting>
  <conditionalFormatting sqref="B546">
    <cfRule type="cellIs" dxfId="2269" priority="562" operator="lessThan">
      <formula>0</formula>
    </cfRule>
  </conditionalFormatting>
  <conditionalFormatting sqref="Q569">
    <cfRule type="cellIs" dxfId="2268" priority="563" operator="lessThan">
      <formula>0</formula>
    </cfRule>
  </conditionalFormatting>
  <conditionalFormatting sqref="R574">
    <cfRule type="cellIs" dxfId="2267" priority="564" operator="lessThan">
      <formula>0</formula>
    </cfRule>
  </conditionalFormatting>
  <conditionalFormatting sqref="R574">
    <cfRule type="cellIs" dxfId="2266" priority="565" operator="lessThan">
      <formula>0</formula>
    </cfRule>
  </conditionalFormatting>
  <conditionalFormatting sqref="Q570:Q573">
    <cfRule type="cellIs" dxfId="2265" priority="566" operator="lessThan">
      <formula>0</formula>
    </cfRule>
  </conditionalFormatting>
  <conditionalFormatting sqref="R582 R577:R580">
    <cfRule type="cellIs" dxfId="2264" priority="567" operator="lessThan">
      <formula>0</formula>
    </cfRule>
  </conditionalFormatting>
  <conditionalFormatting sqref="R581">
    <cfRule type="cellIs" dxfId="2263" priority="568" operator="lessThan">
      <formula>0</formula>
    </cfRule>
  </conditionalFormatting>
  <conditionalFormatting sqref="B569">
    <cfRule type="cellIs" dxfId="2262" priority="569" operator="lessThan">
      <formula>0</formula>
    </cfRule>
  </conditionalFormatting>
  <conditionalFormatting sqref="Q576">
    <cfRule type="cellIs" dxfId="2261" priority="570" operator="lessThan">
      <formula>0</formula>
    </cfRule>
  </conditionalFormatting>
  <conditionalFormatting sqref="Q577:Q580">
    <cfRule type="cellIs" dxfId="2260" priority="571" operator="lessThan">
      <formula>0</formula>
    </cfRule>
  </conditionalFormatting>
  <conditionalFormatting sqref="R581">
    <cfRule type="cellIs" dxfId="2259" priority="572" operator="lessThan">
      <formula>0</formula>
    </cfRule>
  </conditionalFormatting>
  <conditionalFormatting sqref="Q605:Q607 Q609">
    <cfRule type="cellIs" dxfId="2258" priority="573" operator="lessThan">
      <formula>0</formula>
    </cfRule>
  </conditionalFormatting>
  <conditionalFormatting sqref="R605:R607">
    <cfRule type="cellIs" dxfId="2257" priority="574" operator="lessThan">
      <formula>0</formula>
    </cfRule>
  </conditionalFormatting>
  <conditionalFormatting sqref="C607:I607">
    <cfRule type="cellIs" dxfId="2256" priority="575" operator="lessThan">
      <formula>0</formula>
    </cfRule>
  </conditionalFormatting>
  <conditionalFormatting sqref="C605:I607">
    <cfRule type="cellIs" dxfId="2255" priority="576" operator="lessThan">
      <formula>0</formula>
    </cfRule>
  </conditionalFormatting>
  <conditionalFormatting sqref="B604">
    <cfRule type="cellIs" dxfId="2254" priority="577" operator="lessThan">
      <formula>0</formula>
    </cfRule>
  </conditionalFormatting>
  <conditionalFormatting sqref="J605:N607">
    <cfRule type="cellIs" dxfId="2253" priority="578" operator="lessThan">
      <formula>0</formula>
    </cfRule>
  </conditionalFormatting>
  <conditionalFormatting sqref="Q611:Q614">
    <cfRule type="cellIs" dxfId="2252" priority="579" operator="lessThan">
      <formula>0</formula>
    </cfRule>
  </conditionalFormatting>
  <conditionalFormatting sqref="R608:R609">
    <cfRule type="cellIs" dxfId="2251" priority="580" operator="lessThan">
      <formula>0</formula>
    </cfRule>
  </conditionalFormatting>
  <conditionalFormatting sqref="C433:M433">
    <cfRule type="cellIs" dxfId="2250" priority="581" operator="lessThan">
      <formula>0</formula>
    </cfRule>
  </conditionalFormatting>
  <conditionalFormatting sqref="R608:R609">
    <cfRule type="cellIs" dxfId="2249" priority="582" operator="lessThan">
      <formula>0</formula>
    </cfRule>
  </conditionalFormatting>
  <conditionalFormatting sqref="J606">
    <cfRule type="cellIs" dxfId="2248" priority="583" operator="lessThan">
      <formula>0</formula>
    </cfRule>
  </conditionalFormatting>
  <conditionalFormatting sqref="J607:N607 K605:N606">
    <cfRule type="cellIs" dxfId="2247" priority="584" operator="lessThan">
      <formula>0</formula>
    </cfRule>
  </conditionalFormatting>
  <conditionalFormatting sqref="I612 K611:N612 C613:N614">
    <cfRule type="cellIs" dxfId="2246" priority="585" operator="lessThan">
      <formula>0</formula>
    </cfRule>
  </conditionalFormatting>
  <conditionalFormatting sqref="N427">
    <cfRule type="cellIs" dxfId="2245" priority="586" operator="lessThan">
      <formula>0</formula>
    </cfRule>
  </conditionalFormatting>
  <conditionalFormatting sqref="B429:N429">
    <cfRule type="cellIs" dxfId="2244" priority="587" operator="lessThan">
      <formula>0</formula>
    </cfRule>
  </conditionalFormatting>
  <conditionalFormatting sqref="C606:I606">
    <cfRule type="cellIs" dxfId="2243" priority="588" operator="lessThan">
      <formula>0</formula>
    </cfRule>
  </conditionalFormatting>
  <conditionalFormatting sqref="B429:N429">
    <cfRule type="cellIs" dxfId="2242" priority="589" operator="lessThan">
      <formula>0</formula>
    </cfRule>
  </conditionalFormatting>
  <conditionalFormatting sqref="H433">
    <cfRule type="cellIs" dxfId="2241" priority="590" operator="lessThan">
      <formula>0</formula>
    </cfRule>
  </conditionalFormatting>
  <conditionalFormatting sqref="B433">
    <cfRule type="cellIs" dxfId="2240" priority="591" operator="lessThan">
      <formula>0</formula>
    </cfRule>
  </conditionalFormatting>
  <conditionalFormatting sqref="B433">
    <cfRule type="cellIs" dxfId="2239" priority="592" operator="lessThan">
      <formula>0</formula>
    </cfRule>
  </conditionalFormatting>
  <conditionalFormatting sqref="B429:N429">
    <cfRule type="cellIs" dxfId="2238" priority="593" operator="lessThan">
      <formula>0</formula>
    </cfRule>
  </conditionalFormatting>
  <conditionalFormatting sqref="B429:N429">
    <cfRule type="cellIs" dxfId="2237" priority="594" operator="lessThan">
      <formula>0</formula>
    </cfRule>
  </conditionalFormatting>
  <conditionalFormatting sqref="B435:N435">
    <cfRule type="cellIs" dxfId="2236" priority="595" operator="lessThan">
      <formula>0</formula>
    </cfRule>
  </conditionalFormatting>
  <conditionalFormatting sqref="H611">
    <cfRule type="cellIs" dxfId="2235" priority="596" operator="lessThan">
      <formula>0</formula>
    </cfRule>
  </conditionalFormatting>
  <conditionalFormatting sqref="C433:M433">
    <cfRule type="cellIs" dxfId="2234" priority="597" operator="lessThan">
      <formula>0</formula>
    </cfRule>
  </conditionalFormatting>
  <conditionalFormatting sqref="H612:H614">
    <cfRule type="cellIs" dxfId="2233" priority="598" operator="lessThan">
      <formula>0</formula>
    </cfRule>
  </conditionalFormatting>
  <conditionalFormatting sqref="R614">
    <cfRule type="cellIs" dxfId="2232" priority="599" operator="lessThan">
      <formula>0</formula>
    </cfRule>
  </conditionalFormatting>
  <conditionalFormatting sqref="I611">
    <cfRule type="cellIs" dxfId="2231" priority="600" operator="lessThan">
      <formula>0</formula>
    </cfRule>
  </conditionalFormatting>
  <conditionalFormatting sqref="N439">
    <cfRule type="cellIs" dxfId="2230" priority="601" operator="lessThan">
      <formula>0</formula>
    </cfRule>
  </conditionalFormatting>
  <conditionalFormatting sqref="C612:J612">
    <cfRule type="cellIs" dxfId="2229" priority="602" operator="lessThan">
      <formula>0</formula>
    </cfRule>
  </conditionalFormatting>
  <conditionalFormatting sqref="B610">
    <cfRule type="cellIs" dxfId="2228" priority="603" operator="lessThan">
      <formula>0</formula>
    </cfRule>
  </conditionalFormatting>
  <conditionalFormatting sqref="B435:N435">
    <cfRule type="cellIs" dxfId="2227" priority="604" operator="lessThan">
      <formula>0</formula>
    </cfRule>
  </conditionalFormatting>
  <conditionalFormatting sqref="C445:M445">
    <cfRule type="cellIs" dxfId="2226" priority="605" operator="lessThan">
      <formula>0</formula>
    </cfRule>
  </conditionalFormatting>
  <conditionalFormatting sqref="C445:M445">
    <cfRule type="cellIs" dxfId="2225" priority="606" operator="lessThan">
      <formula>0</formula>
    </cfRule>
  </conditionalFormatting>
  <conditionalFormatting sqref="B435:N435">
    <cfRule type="cellIs" dxfId="2224" priority="607" operator="lessThan">
      <formula>0</formula>
    </cfRule>
  </conditionalFormatting>
  <conditionalFormatting sqref="N438">
    <cfRule type="cellIs" dxfId="2223" priority="608" operator="lessThan">
      <formula>0</formula>
    </cfRule>
  </conditionalFormatting>
  <conditionalFormatting sqref="B435:N435">
    <cfRule type="cellIs" dxfId="2222" priority="609" operator="lessThan">
      <formula>0</formula>
    </cfRule>
  </conditionalFormatting>
  <conditionalFormatting sqref="B435:N435">
    <cfRule type="cellIs" dxfId="2221" priority="610" operator="lessThan">
      <formula>0</formula>
    </cfRule>
  </conditionalFormatting>
  <conditionalFormatting sqref="B598">
    <cfRule type="cellIs" dxfId="2220" priority="611" operator="lessThan">
      <formula>0</formula>
    </cfRule>
  </conditionalFormatting>
  <conditionalFormatting sqref="N439">
    <cfRule type="cellIs" dxfId="2219" priority="612" operator="lessThan">
      <formula>0</formula>
    </cfRule>
  </conditionalFormatting>
  <conditionalFormatting sqref="B435:N435">
    <cfRule type="cellIs" dxfId="2218" priority="613" operator="lessThan">
      <formula>0</formula>
    </cfRule>
  </conditionalFormatting>
  <conditionalFormatting sqref="B598">
    <cfRule type="cellIs" dxfId="2217" priority="614" operator="lessThan">
      <formula>0</formula>
    </cfRule>
  </conditionalFormatting>
  <conditionalFormatting sqref="B641">
    <cfRule type="cellIs" dxfId="2216" priority="615" operator="lessThan">
      <formula>0</formula>
    </cfRule>
  </conditionalFormatting>
  <conditionalFormatting sqref="B591">
    <cfRule type="cellIs" dxfId="2215" priority="616" operator="lessThan">
      <formula>0</formula>
    </cfRule>
  </conditionalFormatting>
  <conditionalFormatting sqref="B591">
    <cfRule type="cellIs" dxfId="2214" priority="617" operator="lessThan">
      <formula>0</formula>
    </cfRule>
  </conditionalFormatting>
  <conditionalFormatting sqref="B609">
    <cfRule type="cellIs" dxfId="2213" priority="618" operator="lessThan">
      <formula>0</formula>
    </cfRule>
  </conditionalFormatting>
  <conditionalFormatting sqref="B609">
    <cfRule type="cellIs" dxfId="2212" priority="619"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2211" priority="620" operator="lessThan">
      <formula>0</formula>
    </cfRule>
  </conditionalFormatting>
  <conditionalFormatting sqref="B646">
    <cfRule type="cellIs" dxfId="2210" priority="621" operator="lessThan">
      <formula>0</formula>
    </cfRule>
  </conditionalFormatting>
  <conditionalFormatting sqref="B631">
    <cfRule type="cellIs" dxfId="2209" priority="622" operator="lessThan">
      <formula>0</formula>
    </cfRule>
  </conditionalFormatting>
  <conditionalFormatting sqref="B635">
    <cfRule type="cellIs" dxfId="2208" priority="623" operator="lessThan">
      <formula>0</formula>
    </cfRule>
  </conditionalFormatting>
  <conditionalFormatting sqref="B662">
    <cfRule type="cellIs" dxfId="2207" priority="624" operator="lessThan">
      <formula>0</formula>
    </cfRule>
  </conditionalFormatting>
  <conditionalFormatting sqref="B671">
    <cfRule type="cellIs" dxfId="2206" priority="625" operator="lessThan">
      <formula>0</formula>
    </cfRule>
  </conditionalFormatting>
  <conditionalFormatting sqref="I674:N674 Q672:R675">
    <cfRule type="cellIs" dxfId="2205" priority="626" operator="lessThan">
      <formula>0</formula>
    </cfRule>
  </conditionalFormatting>
  <conditionalFormatting sqref="Q641">
    <cfRule type="cellIs" dxfId="2204" priority="627" operator="lessThan">
      <formula>0</formula>
    </cfRule>
  </conditionalFormatting>
  <conditionalFormatting sqref="Q641">
    <cfRule type="cellIs" dxfId="2203" priority="628" operator="lessThan">
      <formula>0</formula>
    </cfRule>
  </conditionalFormatting>
  <conditionalFormatting sqref="Q422:R422 R423:R425">
    <cfRule type="cellIs" dxfId="2202" priority="629" operator="lessThan">
      <formula>0</formula>
    </cfRule>
  </conditionalFormatting>
  <conditionalFormatting sqref="B416">
    <cfRule type="cellIs" dxfId="2201" priority="630" operator="lessThan">
      <formula>0</formula>
    </cfRule>
  </conditionalFormatting>
  <conditionalFormatting sqref="Q423:Q425">
    <cfRule type="cellIs" dxfId="2200" priority="631" operator="lessThan">
      <formula>0</formula>
    </cfRule>
  </conditionalFormatting>
  <conditionalFormatting sqref="Q422">
    <cfRule type="cellIs" dxfId="2199" priority="632" operator="lessThan">
      <formula>0</formula>
    </cfRule>
  </conditionalFormatting>
  <conditionalFormatting sqref="R426">
    <cfRule type="cellIs" dxfId="2198" priority="633" operator="lessThan">
      <formula>0</formula>
    </cfRule>
  </conditionalFormatting>
  <conditionalFormatting sqref="R427">
    <cfRule type="cellIs" dxfId="2197" priority="634" operator="lessThan">
      <formula>0</formula>
    </cfRule>
  </conditionalFormatting>
  <conditionalFormatting sqref="B422">
    <cfRule type="cellIs" dxfId="2196" priority="635" operator="lessThan">
      <formula>0</formula>
    </cfRule>
  </conditionalFormatting>
  <conditionalFormatting sqref="R426">
    <cfRule type="cellIs" dxfId="2195" priority="636" operator="lessThan">
      <formula>0</formula>
    </cfRule>
  </conditionalFormatting>
  <conditionalFormatting sqref="B454:N454">
    <cfRule type="cellIs" dxfId="2194" priority="637" operator="lessThan">
      <formula>0</formula>
    </cfRule>
  </conditionalFormatting>
  <conditionalFormatting sqref="B454:N454">
    <cfRule type="cellIs" dxfId="2193" priority="638" operator="lessThan">
      <formula>0</formula>
    </cfRule>
  </conditionalFormatting>
  <conditionalFormatting sqref="C652:I652">
    <cfRule type="cellIs" dxfId="2192" priority="639" operator="lessThan">
      <formula>0</formula>
    </cfRule>
  </conditionalFormatting>
  <conditionalFormatting sqref="C653:I653">
    <cfRule type="cellIs" dxfId="2191" priority="640" operator="lessThan">
      <formula>0</formula>
    </cfRule>
  </conditionalFormatting>
  <conditionalFormatting sqref="C658:M658">
    <cfRule type="cellIs" dxfId="2190" priority="641" operator="lessThan">
      <formula>0</formula>
    </cfRule>
  </conditionalFormatting>
  <conditionalFormatting sqref="C647:N647">
    <cfRule type="cellIs" dxfId="2189" priority="642" operator="lessThan">
      <formula>0</formula>
    </cfRule>
  </conditionalFormatting>
  <conditionalFormatting sqref="Q650">
    <cfRule type="cellIs" dxfId="2188" priority="643" operator="lessThan">
      <formula>0</formula>
    </cfRule>
  </conditionalFormatting>
  <conditionalFormatting sqref="Q417:Q419">
    <cfRule type="cellIs" dxfId="2187" priority="644" operator="lessThan">
      <formula>0</formula>
    </cfRule>
  </conditionalFormatting>
  <conditionalFormatting sqref="R420">
    <cfRule type="cellIs" dxfId="2186" priority="645" operator="lessThan">
      <formula>0</formula>
    </cfRule>
  </conditionalFormatting>
  <conditionalFormatting sqref="R421">
    <cfRule type="cellIs" dxfId="2185" priority="646" operator="lessThan">
      <formula>0</formula>
    </cfRule>
  </conditionalFormatting>
  <conditionalFormatting sqref="Q416:R416 R417:R419">
    <cfRule type="cellIs" dxfId="2184" priority="647" operator="lessThan">
      <formula>0</formula>
    </cfRule>
  </conditionalFormatting>
  <conditionalFormatting sqref="Q416">
    <cfRule type="cellIs" dxfId="2183" priority="648" operator="lessThan">
      <formula>0</formula>
    </cfRule>
  </conditionalFormatting>
  <conditionalFormatting sqref="R420">
    <cfRule type="cellIs" dxfId="2182" priority="649" operator="lessThan">
      <formula>0</formula>
    </cfRule>
  </conditionalFormatting>
  <conditionalFormatting sqref="B454:N454">
    <cfRule type="cellIs" dxfId="2181" priority="650" operator="lessThan">
      <formula>0</formula>
    </cfRule>
  </conditionalFormatting>
  <conditionalFormatting sqref="B454:N454">
    <cfRule type="cellIs" dxfId="2180" priority="651" operator="lessThan">
      <formula>0</formula>
    </cfRule>
  </conditionalFormatting>
  <conditionalFormatting sqref="B454:N454">
    <cfRule type="cellIs" dxfId="2179" priority="652" operator="lessThan">
      <formula>0</formula>
    </cfRule>
  </conditionalFormatting>
  <conditionalFormatting sqref="B454:N454">
    <cfRule type="cellIs" dxfId="2178" priority="653" operator="lessThan">
      <formula>0</formula>
    </cfRule>
  </conditionalFormatting>
  <conditionalFormatting sqref="B454:N454">
    <cfRule type="cellIs" dxfId="2177" priority="654" operator="lessThan">
      <formula>0</formula>
    </cfRule>
  </conditionalFormatting>
  <conditionalFormatting sqref="N457">
    <cfRule type="cellIs" dxfId="2176" priority="655" operator="lessThan">
      <formula>0</formula>
    </cfRule>
  </conditionalFormatting>
  <conditionalFormatting sqref="B454:N454">
    <cfRule type="cellIs" dxfId="2175" priority="656" operator="lessThan">
      <formula>0</formula>
    </cfRule>
  </conditionalFormatting>
  <conditionalFormatting sqref="N458">
    <cfRule type="cellIs" dxfId="2174" priority="657" operator="lessThan">
      <formula>0</formula>
    </cfRule>
  </conditionalFormatting>
  <conditionalFormatting sqref="Q530">
    <cfRule type="cellIs" dxfId="2173" priority="658" operator="lessThan">
      <formula>0</formula>
    </cfRule>
  </conditionalFormatting>
  <conditionalFormatting sqref="N458">
    <cfRule type="cellIs" dxfId="2172" priority="659" operator="lessThan">
      <formula>0</formula>
    </cfRule>
  </conditionalFormatting>
  <conditionalFormatting sqref="D461:N464">
    <cfRule type="cellIs" dxfId="2171" priority="660" operator="lessThan">
      <formula>0</formula>
    </cfRule>
  </conditionalFormatting>
  <conditionalFormatting sqref="Q538">
    <cfRule type="cellIs" dxfId="2170" priority="661" operator="lessThan">
      <formula>0</formula>
    </cfRule>
  </conditionalFormatting>
  <conditionalFormatting sqref="B461:B464">
    <cfRule type="cellIs" dxfId="2169" priority="662" operator="lessThan">
      <formula>0</formula>
    </cfRule>
  </conditionalFormatting>
  <conditionalFormatting sqref="Q553">
    <cfRule type="cellIs" dxfId="2168" priority="663" operator="lessThan">
      <formula>0</formula>
    </cfRule>
  </conditionalFormatting>
  <conditionalFormatting sqref="B512">
    <cfRule type="cellIs" dxfId="2167" priority="664" operator="lessThan">
      <formula>0</formula>
    </cfRule>
  </conditionalFormatting>
  <conditionalFormatting sqref="C512">
    <cfRule type="cellIs" dxfId="2166" priority="665" operator="lessThan">
      <formula>0</formula>
    </cfRule>
  </conditionalFormatting>
  <conditionalFormatting sqref="Q561">
    <cfRule type="cellIs" dxfId="2165" priority="666" operator="lessThan">
      <formula>0</formula>
    </cfRule>
  </conditionalFormatting>
  <conditionalFormatting sqref="Q590">
    <cfRule type="cellIs" dxfId="2164" priority="667" operator="lessThan">
      <formula>0</formula>
    </cfRule>
  </conditionalFormatting>
  <conditionalFormatting sqref="N365">
    <cfRule type="cellIs" dxfId="2163" priority="668" operator="lessThan">
      <formula>0</formula>
    </cfRule>
  </conditionalFormatting>
  <conditionalFormatting sqref="N371">
    <cfRule type="cellIs" dxfId="2162" priority="669" operator="lessThan">
      <formula>0</formula>
    </cfRule>
  </conditionalFormatting>
  <conditionalFormatting sqref="N377">
    <cfRule type="cellIs" dxfId="2161" priority="670" operator="lessThan">
      <formula>0</formula>
    </cfRule>
  </conditionalFormatting>
  <conditionalFormatting sqref="B376">
    <cfRule type="cellIs" dxfId="2160" priority="671" operator="lessThan">
      <formula>0</formula>
    </cfRule>
  </conditionalFormatting>
  <conditionalFormatting sqref="B588">
    <cfRule type="cellIs" dxfId="2159" priority="672" operator="lessThan">
      <formula>0</formula>
    </cfRule>
  </conditionalFormatting>
  <conditionalFormatting sqref="B371:B372">
    <cfRule type="cellIs" dxfId="2158" priority="673" operator="lessThan">
      <formula>0</formula>
    </cfRule>
  </conditionalFormatting>
  <conditionalFormatting sqref="B377:B378">
    <cfRule type="cellIs" dxfId="2157" priority="674" operator="lessThan">
      <formula>0</formula>
    </cfRule>
  </conditionalFormatting>
  <conditionalFormatting sqref="C351:M354">
    <cfRule type="cellIs" dxfId="2156" priority="675" operator="lessThan">
      <formula>0</formula>
    </cfRule>
  </conditionalFormatting>
  <conditionalFormatting sqref="B428">
    <cfRule type="cellIs" dxfId="2155" priority="676" operator="lessThan">
      <formula>0</formula>
    </cfRule>
  </conditionalFormatting>
  <conditionalFormatting sqref="B428">
    <cfRule type="cellIs" dxfId="2154" priority="677" operator="lessThan">
      <formula>0</formula>
    </cfRule>
  </conditionalFormatting>
  <conditionalFormatting sqref="B391 B397 B381:B385 B375:B379 B369:B373 B363:B367 B361 B351:B355">
    <cfRule type="cellIs" dxfId="2153" priority="678" operator="lessThan">
      <formula>0</formula>
    </cfRule>
  </conditionalFormatting>
  <conditionalFormatting sqref="B585:B587">
    <cfRule type="cellIs" dxfId="2152" priority="679" operator="lessThan">
      <formula>0</formula>
    </cfRule>
  </conditionalFormatting>
  <conditionalFormatting sqref="B584">
    <cfRule type="cellIs" dxfId="2151" priority="680" operator="lessThan">
      <formula>0</formula>
    </cfRule>
  </conditionalFormatting>
  <conditionalFormatting sqref="B397">
    <cfRule type="cellIs" dxfId="2150" priority="681" operator="lessThan">
      <formula>0</formula>
    </cfRule>
  </conditionalFormatting>
  <conditionalFormatting sqref="B369">
    <cfRule type="cellIs" dxfId="2149" priority="682" operator="lessThan">
      <formula>0</formula>
    </cfRule>
  </conditionalFormatting>
  <conditionalFormatting sqref="B370">
    <cfRule type="cellIs" dxfId="2148" priority="683" operator="lessThan">
      <formula>0</formula>
    </cfRule>
  </conditionalFormatting>
  <conditionalFormatting sqref="B375">
    <cfRule type="cellIs" dxfId="2147" priority="684" operator="lessThan">
      <formula>0</formula>
    </cfRule>
  </conditionalFormatting>
  <conditionalFormatting sqref="B383:B384">
    <cfRule type="cellIs" dxfId="2146" priority="685" operator="lessThan">
      <formula>0</formula>
    </cfRule>
  </conditionalFormatting>
  <conditionalFormatting sqref="B381">
    <cfRule type="cellIs" dxfId="2145" priority="686" operator="lessThan">
      <formula>0</formula>
    </cfRule>
  </conditionalFormatting>
  <conditionalFormatting sqref="B382">
    <cfRule type="cellIs" dxfId="2144" priority="687" operator="lessThan">
      <formula>0</formula>
    </cfRule>
  </conditionalFormatting>
  <conditionalFormatting sqref="B391">
    <cfRule type="cellIs" dxfId="2143" priority="688" operator="lessThan">
      <formula>0</formula>
    </cfRule>
  </conditionalFormatting>
  <conditionalFormatting sqref="B385">
    <cfRule type="cellIs" dxfId="2142" priority="689" operator="lessThan">
      <formula>0</formula>
    </cfRule>
  </conditionalFormatting>
  <conditionalFormatting sqref="B379">
    <cfRule type="cellIs" dxfId="2141" priority="690" operator="lessThan">
      <formula>0</formula>
    </cfRule>
  </conditionalFormatting>
  <conditionalFormatting sqref="B373">
    <cfRule type="cellIs" dxfId="2140" priority="691" operator="lessThan">
      <formula>0</formula>
    </cfRule>
  </conditionalFormatting>
  <conditionalFormatting sqref="B361">
    <cfRule type="cellIs" dxfId="2139" priority="692" operator="lessThan">
      <formula>0</formula>
    </cfRule>
  </conditionalFormatting>
  <conditionalFormatting sqref="B621:B624">
    <cfRule type="cellIs" dxfId="2138" priority="693" operator="lessThan">
      <formula>0</formula>
    </cfRule>
  </conditionalFormatting>
  <conditionalFormatting sqref="B616:B619">
    <cfRule type="cellIs" dxfId="2137" priority="694" operator="lessThan">
      <formula>0</formula>
    </cfRule>
  </conditionalFormatting>
  <conditionalFormatting sqref="B617">
    <cfRule type="cellIs" dxfId="2136" priority="695" operator="lessThan">
      <formula>0</formula>
    </cfRule>
  </conditionalFormatting>
  <conditionalFormatting sqref="B618:B619">
    <cfRule type="cellIs" dxfId="2135" priority="696" operator="lessThan">
      <formula>0</formula>
    </cfRule>
  </conditionalFormatting>
  <conditionalFormatting sqref="B628:B629">
    <cfRule type="cellIs" dxfId="2134" priority="697" operator="lessThan">
      <formula>0</formula>
    </cfRule>
  </conditionalFormatting>
  <conditionalFormatting sqref="B622">
    <cfRule type="cellIs" dxfId="2133" priority="698" operator="lessThan">
      <formula>0</formula>
    </cfRule>
  </conditionalFormatting>
  <conditionalFormatting sqref="B623:B624">
    <cfRule type="cellIs" dxfId="2132" priority="699" operator="lessThan">
      <formula>0</formula>
    </cfRule>
  </conditionalFormatting>
  <conditionalFormatting sqref="B626:B629">
    <cfRule type="cellIs" dxfId="2131" priority="700" operator="lessThan">
      <formula>0</formula>
    </cfRule>
  </conditionalFormatting>
  <conditionalFormatting sqref="B627">
    <cfRule type="cellIs" dxfId="2130" priority="701" operator="lessThan">
      <formula>0</formula>
    </cfRule>
  </conditionalFormatting>
  <conditionalFormatting sqref="B365:B366">
    <cfRule type="cellIs" dxfId="2129" priority="702" operator="lessThan">
      <formula>0</formula>
    </cfRule>
  </conditionalFormatting>
  <conditionalFormatting sqref="B355">
    <cfRule type="cellIs" dxfId="2128" priority="703" operator="lessThan">
      <formula>0</formula>
    </cfRule>
  </conditionalFormatting>
  <conditionalFormatting sqref="B393:N393">
    <cfRule type="cellIs" dxfId="2127" priority="704" operator="lessThan">
      <formula>0</formula>
    </cfRule>
  </conditionalFormatting>
  <conditionalFormatting sqref="B387:N387">
    <cfRule type="cellIs" dxfId="2126" priority="705" operator="lessThan">
      <formula>0</formula>
    </cfRule>
  </conditionalFormatting>
  <conditionalFormatting sqref="B387:N387">
    <cfRule type="cellIs" dxfId="2125" priority="706" operator="lessThan">
      <formula>0</formula>
    </cfRule>
  </conditionalFormatting>
  <conditionalFormatting sqref="B353:B354">
    <cfRule type="cellIs" dxfId="2124" priority="707" operator="lessThan">
      <formula>0</formula>
    </cfRule>
  </conditionalFormatting>
  <conditionalFormatting sqref="B351">
    <cfRule type="cellIs" dxfId="2123" priority="708" operator="lessThan">
      <formula>0</formula>
    </cfRule>
  </conditionalFormatting>
  <conditionalFormatting sqref="B352">
    <cfRule type="cellIs" dxfId="2122" priority="709" operator="lessThan">
      <formula>0</formula>
    </cfRule>
  </conditionalFormatting>
  <conditionalFormatting sqref="B363">
    <cfRule type="cellIs" dxfId="2121" priority="710" operator="lessThan">
      <formula>0</formula>
    </cfRule>
  </conditionalFormatting>
  <conditionalFormatting sqref="B364">
    <cfRule type="cellIs" dxfId="2120" priority="711" operator="lessThan">
      <formula>0</formula>
    </cfRule>
  </conditionalFormatting>
  <conditionalFormatting sqref="B367">
    <cfRule type="cellIs" dxfId="2119" priority="712" operator="lessThan">
      <formula>0</formula>
    </cfRule>
  </conditionalFormatting>
  <conditionalFormatting sqref="B593:B596">
    <cfRule type="cellIs" dxfId="2118" priority="713" operator="lessThan">
      <formula>0</formula>
    </cfRule>
  </conditionalFormatting>
  <conditionalFormatting sqref="B594">
    <cfRule type="cellIs" dxfId="2117" priority="714" operator="lessThan">
      <formula>0</formula>
    </cfRule>
  </conditionalFormatting>
  <conditionalFormatting sqref="B595:B596">
    <cfRule type="cellIs" dxfId="2116" priority="715" operator="lessThan">
      <formula>0</formula>
    </cfRule>
  </conditionalFormatting>
  <conditionalFormatting sqref="B603">
    <cfRule type="cellIs" dxfId="2115" priority="716" operator="lessThan">
      <formula>0</formula>
    </cfRule>
  </conditionalFormatting>
  <conditionalFormatting sqref="B603">
    <cfRule type="cellIs" dxfId="2114" priority="717" operator="lessThan">
      <formula>0</formula>
    </cfRule>
  </conditionalFormatting>
  <conditionalFormatting sqref="B599:B602">
    <cfRule type="cellIs" dxfId="2113" priority="718" operator="lessThan">
      <formula>0</formula>
    </cfRule>
  </conditionalFormatting>
  <conditionalFormatting sqref="B600">
    <cfRule type="cellIs" dxfId="2112" priority="719" operator="lessThan">
      <formula>0</formula>
    </cfRule>
  </conditionalFormatting>
  <conditionalFormatting sqref="B601:B602">
    <cfRule type="cellIs" dxfId="2111" priority="720" operator="lessThan">
      <formula>0</formula>
    </cfRule>
  </conditionalFormatting>
  <conditionalFormatting sqref="N390">
    <cfRule type="cellIs" dxfId="2110" priority="721" operator="lessThan">
      <formula>0</formula>
    </cfRule>
  </conditionalFormatting>
  <conditionalFormatting sqref="B393:N393">
    <cfRule type="cellIs" dxfId="2109" priority="722" operator="lessThan">
      <formula>0</formula>
    </cfRule>
  </conditionalFormatting>
  <conditionalFormatting sqref="B571:B573">
    <cfRule type="cellIs" dxfId="2108" priority="723" operator="lessThan">
      <formula>0</formula>
    </cfRule>
  </conditionalFormatting>
  <conditionalFormatting sqref="B574">
    <cfRule type="cellIs" dxfId="2107" priority="724" operator="lessThan">
      <formula>0</formula>
    </cfRule>
  </conditionalFormatting>
  <conditionalFormatting sqref="B570">
    <cfRule type="cellIs" dxfId="2106" priority="725" operator="lessThan">
      <formula>0</formula>
    </cfRule>
  </conditionalFormatting>
  <conditionalFormatting sqref="B607:B608">
    <cfRule type="cellIs" dxfId="2105" priority="726" operator="lessThan">
      <formula>0</formula>
    </cfRule>
  </conditionalFormatting>
  <conditionalFormatting sqref="B605:B608">
    <cfRule type="cellIs" dxfId="2104" priority="727" operator="lessThan">
      <formula>0</formula>
    </cfRule>
  </conditionalFormatting>
  <conditionalFormatting sqref="B589">
    <cfRule type="cellIs" dxfId="2103" priority="728" operator="lessThan">
      <formula>0</formula>
    </cfRule>
  </conditionalFormatting>
  <conditionalFormatting sqref="B613:B614">
    <cfRule type="cellIs" dxfId="2102" priority="729" operator="lessThan">
      <formula>0</formula>
    </cfRule>
  </conditionalFormatting>
  <conditionalFormatting sqref="B606">
    <cfRule type="cellIs" dxfId="2101" priority="730" operator="lessThan">
      <formula>0</formula>
    </cfRule>
  </conditionalFormatting>
  <conditionalFormatting sqref="B611:B614">
    <cfRule type="cellIs" dxfId="2100" priority="731" operator="lessThan">
      <formula>0</formula>
    </cfRule>
  </conditionalFormatting>
  <conditionalFormatting sqref="O616:P619">
    <cfRule type="cellIs" dxfId="2099" priority="732" operator="lessThan">
      <formula>0</formula>
    </cfRule>
  </conditionalFormatting>
  <conditionalFormatting sqref="O599:P599 O601:P602">
    <cfRule type="cellIs" dxfId="2098" priority="733" operator="lessThan">
      <formula>0</formula>
    </cfRule>
  </conditionalFormatting>
  <conditionalFormatting sqref="B612">
    <cfRule type="cellIs" dxfId="2097" priority="734" operator="lessThan">
      <formula>0</formula>
    </cfRule>
  </conditionalFormatting>
  <conditionalFormatting sqref="D589">
    <cfRule type="cellIs" dxfId="2096" priority="735" operator="lessThan">
      <formula>0</formula>
    </cfRule>
  </conditionalFormatting>
  <conditionalFormatting sqref="O605:P607">
    <cfRule type="cellIs" dxfId="2095" priority="736" operator="lessThan">
      <formula>0</formula>
    </cfRule>
  </conditionalFormatting>
  <conditionalFormatting sqref="O626:P629">
    <cfRule type="cellIs" dxfId="2094" priority="737" operator="lessThan">
      <formula>0</formula>
    </cfRule>
  </conditionalFormatting>
  <conditionalFormatting sqref="B650 B655:B657 B663 B665:B668 B642:B645 B670">
    <cfRule type="cellIs" dxfId="2093" priority="738" operator="lessThan">
      <formula>0</formula>
    </cfRule>
  </conditionalFormatting>
  <conditionalFormatting sqref="N378">
    <cfRule type="cellIs" dxfId="2092" priority="739" operator="lessThan">
      <formula>0</formula>
    </cfRule>
  </conditionalFormatting>
  <conditionalFormatting sqref="N372">
    <cfRule type="cellIs" dxfId="2091" priority="740" operator="lessThan">
      <formula>0</formula>
    </cfRule>
  </conditionalFormatting>
  <conditionalFormatting sqref="B387:N387">
    <cfRule type="cellIs" dxfId="2090" priority="741" operator="lessThan">
      <formula>0</formula>
    </cfRule>
  </conditionalFormatting>
  <conditionalFormatting sqref="N384">
    <cfRule type="cellIs" dxfId="2089" priority="742" operator="lessThan">
      <formula>0</formula>
    </cfRule>
  </conditionalFormatting>
  <conditionalFormatting sqref="B387:N387">
    <cfRule type="cellIs" dxfId="2088" priority="743" operator="lessThan">
      <formula>0</formula>
    </cfRule>
  </conditionalFormatting>
  <conditionalFormatting sqref="B387:N387">
    <cfRule type="cellIs" dxfId="2087" priority="744" operator="lessThan">
      <formula>0</formula>
    </cfRule>
  </conditionalFormatting>
  <conditionalFormatting sqref="B652">
    <cfRule type="cellIs" dxfId="2086" priority="745" operator="lessThan">
      <formula>0</formula>
    </cfRule>
  </conditionalFormatting>
  <conditionalFormatting sqref="B653">
    <cfRule type="cellIs" dxfId="2085" priority="746" operator="lessThan">
      <formula>0</formula>
    </cfRule>
  </conditionalFormatting>
  <conditionalFormatting sqref="B658">
    <cfRule type="cellIs" dxfId="2084" priority="747" operator="lessThan">
      <formula>0</formula>
    </cfRule>
  </conditionalFormatting>
  <conditionalFormatting sqref="B647">
    <cfRule type="cellIs" dxfId="2083" priority="748" operator="lessThan">
      <formula>0</formula>
    </cfRule>
  </conditionalFormatting>
  <conditionalFormatting sqref="O365:P365">
    <cfRule type="cellIs" dxfId="2082" priority="749" operator="lessThan">
      <formula>0</formula>
    </cfRule>
  </conditionalFormatting>
  <conditionalFormatting sqref="O371:P371">
    <cfRule type="cellIs" dxfId="2081" priority="750" operator="lessThan">
      <formula>0</formula>
    </cfRule>
  </conditionalFormatting>
  <conditionalFormatting sqref="G589">
    <cfRule type="cellIs" dxfId="2080" priority="751" operator="lessThan">
      <formula>0</formula>
    </cfRule>
  </conditionalFormatting>
  <conditionalFormatting sqref="H589">
    <cfRule type="cellIs" dxfId="2079" priority="752" operator="lessThan">
      <formula>0</formula>
    </cfRule>
  </conditionalFormatting>
  <conditionalFormatting sqref="B351:B354">
    <cfRule type="cellIs" dxfId="2078" priority="753" operator="lessThan">
      <formula>0</formula>
    </cfRule>
  </conditionalFormatting>
  <conditionalFormatting sqref="N366">
    <cfRule type="cellIs" dxfId="2077" priority="754" operator="lessThan">
      <formula>0</formula>
    </cfRule>
  </conditionalFormatting>
  <conditionalFormatting sqref="B387:N387">
    <cfRule type="cellIs" dxfId="2076" priority="755" operator="lessThan">
      <formula>0</formula>
    </cfRule>
  </conditionalFormatting>
  <conditionalFormatting sqref="B387:N387">
    <cfRule type="cellIs" dxfId="2075" priority="756" operator="lessThan">
      <formula>0</formula>
    </cfRule>
  </conditionalFormatting>
  <conditionalFormatting sqref="B387:N387">
    <cfRule type="cellIs" dxfId="2074" priority="757" operator="lessThan">
      <formula>0</formula>
    </cfRule>
  </conditionalFormatting>
  <conditionalFormatting sqref="B393:N393">
    <cfRule type="cellIs" dxfId="2073" priority="758" operator="lessThan">
      <formula>0</formula>
    </cfRule>
  </conditionalFormatting>
  <conditionalFormatting sqref="B393:N393">
    <cfRule type="cellIs" dxfId="2072" priority="759" operator="lessThan">
      <formula>0</formula>
    </cfRule>
  </conditionalFormatting>
  <conditionalFormatting sqref="B393:N393">
    <cfRule type="cellIs" dxfId="2071" priority="760" operator="lessThan">
      <formula>0</formula>
    </cfRule>
  </conditionalFormatting>
  <conditionalFormatting sqref="B393:N393">
    <cfRule type="cellIs" dxfId="2070" priority="761" operator="lessThan">
      <formula>0</formula>
    </cfRule>
  </conditionalFormatting>
  <conditionalFormatting sqref="B393:N393">
    <cfRule type="cellIs" dxfId="2069" priority="762" operator="lessThan">
      <formula>0</formula>
    </cfRule>
  </conditionalFormatting>
  <conditionalFormatting sqref="B393:N393">
    <cfRule type="cellIs" dxfId="2068" priority="763" operator="lessThan">
      <formula>0</formula>
    </cfRule>
  </conditionalFormatting>
  <conditionalFormatting sqref="B399:N399">
    <cfRule type="cellIs" dxfId="2067" priority="764" operator="lessThan">
      <formula>0</formula>
    </cfRule>
  </conditionalFormatting>
  <conditionalFormatting sqref="N396">
    <cfRule type="cellIs" dxfId="2066" priority="765" operator="lessThan">
      <formula>0</formula>
    </cfRule>
  </conditionalFormatting>
  <conditionalFormatting sqref="B399:N399">
    <cfRule type="cellIs" dxfId="2065" priority="766" operator="lessThan">
      <formula>0</formula>
    </cfRule>
  </conditionalFormatting>
  <conditionalFormatting sqref="B399:N399">
    <cfRule type="cellIs" dxfId="2064" priority="767" operator="lessThan">
      <formula>0</formula>
    </cfRule>
  </conditionalFormatting>
  <conditionalFormatting sqref="B399:N399">
    <cfRule type="cellIs" dxfId="2063" priority="768" operator="lessThan">
      <formula>0</formula>
    </cfRule>
  </conditionalFormatting>
  <conditionalFormatting sqref="B399:N399">
    <cfRule type="cellIs" dxfId="2062" priority="769" operator="lessThan">
      <formula>0</formula>
    </cfRule>
  </conditionalFormatting>
  <conditionalFormatting sqref="B399:N399">
    <cfRule type="cellIs" dxfId="2061" priority="770" operator="lessThan">
      <formula>0</formula>
    </cfRule>
  </conditionalFormatting>
  <conditionalFormatting sqref="B399:N399">
    <cfRule type="cellIs" dxfId="2060" priority="771" operator="lessThan">
      <formula>0</formula>
    </cfRule>
  </conditionalFormatting>
  <conditionalFormatting sqref="B399:N399">
    <cfRule type="cellIs" dxfId="2059" priority="772" operator="lessThan">
      <formula>0</formula>
    </cfRule>
  </conditionalFormatting>
  <conditionalFormatting sqref="N402">
    <cfRule type="cellIs" dxfId="2058" priority="773" operator="lessThan">
      <formula>0</formula>
    </cfRule>
  </conditionalFormatting>
  <conditionalFormatting sqref="N355">
    <cfRule type="cellIs" dxfId="2057" priority="774" operator="lessThan">
      <formula>0</formula>
    </cfRule>
  </conditionalFormatting>
  <conditionalFormatting sqref="N361">
    <cfRule type="cellIs" dxfId="2056" priority="775" operator="lessThan">
      <formula>0</formula>
    </cfRule>
  </conditionalFormatting>
  <conditionalFormatting sqref="N361">
    <cfRule type="cellIs" dxfId="2055" priority="776" operator="lessThan">
      <formula>0</formula>
    </cfRule>
  </conditionalFormatting>
  <conditionalFormatting sqref="N367">
    <cfRule type="cellIs" dxfId="2054" priority="777" operator="lessThan">
      <formula>0</formula>
    </cfRule>
  </conditionalFormatting>
  <conditionalFormatting sqref="N367">
    <cfRule type="cellIs" dxfId="2053" priority="778" operator="lessThan">
      <formula>0</formula>
    </cfRule>
  </conditionalFormatting>
  <conditionalFormatting sqref="N373">
    <cfRule type="cellIs" dxfId="2052" priority="779" operator="lessThan">
      <formula>0</formula>
    </cfRule>
  </conditionalFormatting>
  <conditionalFormatting sqref="N373">
    <cfRule type="cellIs" dxfId="2051" priority="780" operator="lessThan">
      <formula>0</formula>
    </cfRule>
  </conditionalFormatting>
  <conditionalFormatting sqref="N379">
    <cfRule type="cellIs" dxfId="2050" priority="781" operator="lessThan">
      <formula>0</formula>
    </cfRule>
  </conditionalFormatting>
  <conditionalFormatting sqref="N379">
    <cfRule type="cellIs" dxfId="2049" priority="782" operator="lessThan">
      <formula>0</formula>
    </cfRule>
  </conditionalFormatting>
  <conditionalFormatting sqref="N385">
    <cfRule type="cellIs" dxfId="2048" priority="783" operator="lessThan">
      <formula>0</formula>
    </cfRule>
  </conditionalFormatting>
  <conditionalFormatting sqref="N385">
    <cfRule type="cellIs" dxfId="2047" priority="784" operator="lessThan">
      <formula>0</formula>
    </cfRule>
  </conditionalFormatting>
  <conditionalFormatting sqref="N391">
    <cfRule type="cellIs" dxfId="2046" priority="785" operator="lessThan">
      <formula>0</formula>
    </cfRule>
  </conditionalFormatting>
  <conditionalFormatting sqref="N391">
    <cfRule type="cellIs" dxfId="2045" priority="786" operator="lessThan">
      <formula>0</formula>
    </cfRule>
  </conditionalFormatting>
  <conditionalFormatting sqref="N397">
    <cfRule type="cellIs" dxfId="2044" priority="787" operator="lessThan">
      <formula>0</formula>
    </cfRule>
  </conditionalFormatting>
  <conditionalFormatting sqref="N397">
    <cfRule type="cellIs" dxfId="2043" priority="788" operator="lessThan">
      <formula>0</formula>
    </cfRule>
  </conditionalFormatting>
  <conditionalFormatting sqref="C409:M409">
    <cfRule type="cellIs" dxfId="2042" priority="789" operator="lessThan">
      <formula>0</formula>
    </cfRule>
  </conditionalFormatting>
  <conditionalFormatting sqref="C409:M409">
    <cfRule type="cellIs" dxfId="2041" priority="790" operator="lessThan">
      <formula>0</formula>
    </cfRule>
  </conditionalFormatting>
  <conditionalFormatting sqref="H409">
    <cfRule type="cellIs" dxfId="2040" priority="791" operator="lessThan">
      <formula>0</formula>
    </cfRule>
  </conditionalFormatting>
  <conditionalFormatting sqref="B409">
    <cfRule type="cellIs" dxfId="2039" priority="792" operator="lessThan">
      <formula>0</formula>
    </cfRule>
  </conditionalFormatting>
  <conditionalFormatting sqref="B409">
    <cfRule type="cellIs" dxfId="2038" priority="793" operator="lessThan">
      <formula>0</formula>
    </cfRule>
  </conditionalFormatting>
  <conditionalFormatting sqref="B405:N405">
    <cfRule type="cellIs" dxfId="2037" priority="794" operator="lessThan">
      <formula>0</formula>
    </cfRule>
  </conditionalFormatting>
  <conditionalFormatting sqref="B405:N405">
    <cfRule type="cellIs" dxfId="2036" priority="795" operator="lessThan">
      <formula>0</formula>
    </cfRule>
  </conditionalFormatting>
  <conditionalFormatting sqref="B405:N405">
    <cfRule type="cellIs" dxfId="2035" priority="796" operator="lessThan">
      <formula>0</formula>
    </cfRule>
  </conditionalFormatting>
  <conditionalFormatting sqref="B405:N405">
    <cfRule type="cellIs" dxfId="2034" priority="797" operator="lessThan">
      <formula>0</formula>
    </cfRule>
  </conditionalFormatting>
  <conditionalFormatting sqref="B405:N405">
    <cfRule type="cellIs" dxfId="2033" priority="798" operator="lessThan">
      <formula>0</formula>
    </cfRule>
  </conditionalFormatting>
  <conditionalFormatting sqref="B405:N405">
    <cfRule type="cellIs" dxfId="2032" priority="799" operator="lessThan">
      <formula>0</formula>
    </cfRule>
  </conditionalFormatting>
  <conditionalFormatting sqref="B405:N405">
    <cfRule type="cellIs" dxfId="2031" priority="800" operator="lessThan">
      <formula>0</formula>
    </cfRule>
  </conditionalFormatting>
  <conditionalFormatting sqref="B405:N405">
    <cfRule type="cellIs" dxfId="2030" priority="801" operator="lessThan">
      <formula>0</formula>
    </cfRule>
  </conditionalFormatting>
  <conditionalFormatting sqref="N408">
    <cfRule type="cellIs" dxfId="2029" priority="802" operator="lessThan">
      <formula>0</formula>
    </cfRule>
  </conditionalFormatting>
  <conditionalFormatting sqref="N409">
    <cfRule type="cellIs" dxfId="2028" priority="803" operator="lessThan">
      <formula>0</formula>
    </cfRule>
  </conditionalFormatting>
  <conditionalFormatting sqref="N409">
    <cfRule type="cellIs" dxfId="2027" priority="804" operator="lessThan">
      <formula>0</formula>
    </cfRule>
  </conditionalFormatting>
  <conditionalFormatting sqref="C415:M415">
    <cfRule type="cellIs" dxfId="2026" priority="805" operator="lessThan">
      <formula>0</formula>
    </cfRule>
  </conditionalFormatting>
  <conditionalFormatting sqref="C415:M415">
    <cfRule type="cellIs" dxfId="2025" priority="806" operator="lessThan">
      <formula>0</formula>
    </cfRule>
  </conditionalFormatting>
  <conditionalFormatting sqref="H415">
    <cfRule type="cellIs" dxfId="2024" priority="807" operator="lessThan">
      <formula>0</formula>
    </cfRule>
  </conditionalFormatting>
  <conditionalFormatting sqref="B415">
    <cfRule type="cellIs" dxfId="2023" priority="808" operator="lessThan">
      <formula>0</formula>
    </cfRule>
  </conditionalFormatting>
  <conditionalFormatting sqref="B415">
    <cfRule type="cellIs" dxfId="2022" priority="809" operator="lessThan">
      <formula>0</formula>
    </cfRule>
  </conditionalFormatting>
  <conditionalFormatting sqref="B411:N411">
    <cfRule type="cellIs" dxfId="2021" priority="810" operator="lessThan">
      <formula>0</formula>
    </cfRule>
  </conditionalFormatting>
  <conditionalFormatting sqref="B411:N411">
    <cfRule type="cellIs" dxfId="2020" priority="811" operator="lessThan">
      <formula>0</formula>
    </cfRule>
  </conditionalFormatting>
  <conditionalFormatting sqref="B411:N411">
    <cfRule type="cellIs" dxfId="2019" priority="812" operator="lessThan">
      <formula>0</formula>
    </cfRule>
  </conditionalFormatting>
  <conditionalFormatting sqref="B411:N411">
    <cfRule type="cellIs" dxfId="2018" priority="813" operator="lessThan">
      <formula>0</formula>
    </cfRule>
  </conditionalFormatting>
  <conditionalFormatting sqref="B411:N411">
    <cfRule type="cellIs" dxfId="2017" priority="814" operator="lessThan">
      <formula>0</formula>
    </cfRule>
  </conditionalFormatting>
  <conditionalFormatting sqref="B411:N411">
    <cfRule type="cellIs" dxfId="2016" priority="815" operator="lessThan">
      <formula>0</formula>
    </cfRule>
  </conditionalFormatting>
  <conditionalFormatting sqref="B411:N411">
    <cfRule type="cellIs" dxfId="2015" priority="816" operator="lessThan">
      <formula>0</formula>
    </cfRule>
  </conditionalFormatting>
  <conditionalFormatting sqref="B411:N411">
    <cfRule type="cellIs" dxfId="2014" priority="817" operator="lessThan">
      <formula>0</formula>
    </cfRule>
  </conditionalFormatting>
  <conditionalFormatting sqref="N414">
    <cfRule type="cellIs" dxfId="2013" priority="818" operator="lessThan">
      <formula>0</formula>
    </cfRule>
  </conditionalFormatting>
  <conditionalFormatting sqref="N415">
    <cfRule type="cellIs" dxfId="2012" priority="819" operator="lessThan">
      <formula>0</formula>
    </cfRule>
  </conditionalFormatting>
  <conditionalFormatting sqref="N415">
    <cfRule type="cellIs" dxfId="2011" priority="820" operator="lessThan">
      <formula>0</formula>
    </cfRule>
  </conditionalFormatting>
  <conditionalFormatting sqref="C421:M421">
    <cfRule type="cellIs" dxfId="2010" priority="821" operator="lessThan">
      <formula>0</formula>
    </cfRule>
  </conditionalFormatting>
  <conditionalFormatting sqref="C421:M421">
    <cfRule type="cellIs" dxfId="2009" priority="822" operator="lessThan">
      <formula>0</formula>
    </cfRule>
  </conditionalFormatting>
  <conditionalFormatting sqref="H421">
    <cfRule type="cellIs" dxfId="2008" priority="823" operator="lessThan">
      <formula>0</formula>
    </cfRule>
  </conditionalFormatting>
  <conditionalFormatting sqref="B421">
    <cfRule type="cellIs" dxfId="2007" priority="824" operator="lessThan">
      <formula>0</formula>
    </cfRule>
  </conditionalFormatting>
  <conditionalFormatting sqref="B421">
    <cfRule type="cellIs" dxfId="2006" priority="825" operator="lessThan">
      <formula>0</formula>
    </cfRule>
  </conditionalFormatting>
  <conditionalFormatting sqref="B417:N417">
    <cfRule type="cellIs" dxfId="2005" priority="826" operator="lessThan">
      <formula>0</formula>
    </cfRule>
  </conditionalFormatting>
  <conditionalFormatting sqref="B417:N417">
    <cfRule type="cellIs" dxfId="2004" priority="827" operator="lessThan">
      <formula>0</formula>
    </cfRule>
  </conditionalFormatting>
  <conditionalFormatting sqref="B417:N417">
    <cfRule type="cellIs" dxfId="2003" priority="828" operator="lessThan">
      <formula>0</formula>
    </cfRule>
  </conditionalFormatting>
  <conditionalFormatting sqref="B417:N417">
    <cfRule type="cellIs" dxfId="2002" priority="829" operator="lessThan">
      <formula>0</formula>
    </cfRule>
  </conditionalFormatting>
  <conditionalFormatting sqref="B417:N417">
    <cfRule type="cellIs" dxfId="2001" priority="830" operator="lessThan">
      <formula>0</formula>
    </cfRule>
  </conditionalFormatting>
  <conditionalFormatting sqref="B417:N417">
    <cfRule type="cellIs" dxfId="2000" priority="831" operator="lessThan">
      <formula>0</formula>
    </cfRule>
  </conditionalFormatting>
  <conditionalFormatting sqref="B417:N417">
    <cfRule type="cellIs" dxfId="1999" priority="832" operator="lessThan">
      <formula>0</formula>
    </cfRule>
  </conditionalFormatting>
  <conditionalFormatting sqref="B417:N417">
    <cfRule type="cellIs" dxfId="1998" priority="833" operator="lessThan">
      <formula>0</formula>
    </cfRule>
  </conditionalFormatting>
  <conditionalFormatting sqref="N420">
    <cfRule type="cellIs" dxfId="1997" priority="834" operator="lessThan">
      <formula>0</formula>
    </cfRule>
  </conditionalFormatting>
  <conditionalFormatting sqref="N421">
    <cfRule type="cellIs" dxfId="1996" priority="835" operator="lessThan">
      <formula>0</formula>
    </cfRule>
  </conditionalFormatting>
  <conditionalFormatting sqref="N421">
    <cfRule type="cellIs" dxfId="1995" priority="836" operator="lessThan">
      <formula>0</formula>
    </cfRule>
  </conditionalFormatting>
  <conditionalFormatting sqref="C427:M427">
    <cfRule type="cellIs" dxfId="1994" priority="837" operator="lessThan">
      <formula>0</formula>
    </cfRule>
  </conditionalFormatting>
  <conditionalFormatting sqref="C427:M427">
    <cfRule type="cellIs" dxfId="1993" priority="838" operator="lessThan">
      <formula>0</formula>
    </cfRule>
  </conditionalFormatting>
  <conditionalFormatting sqref="H427">
    <cfRule type="cellIs" dxfId="1992" priority="839" operator="lessThan">
      <formula>0</formula>
    </cfRule>
  </conditionalFormatting>
  <conditionalFormatting sqref="B427">
    <cfRule type="cellIs" dxfId="1991" priority="840" operator="lessThan">
      <formula>0</formula>
    </cfRule>
  </conditionalFormatting>
  <conditionalFormatting sqref="B427">
    <cfRule type="cellIs" dxfId="1990" priority="841" operator="lessThan">
      <formula>0</formula>
    </cfRule>
  </conditionalFormatting>
  <conditionalFormatting sqref="B423:N423">
    <cfRule type="cellIs" dxfId="1989" priority="842" operator="lessThan">
      <formula>0</formula>
    </cfRule>
  </conditionalFormatting>
  <conditionalFormatting sqref="B423:N423">
    <cfRule type="cellIs" dxfId="1988" priority="843" operator="lessThan">
      <formula>0</formula>
    </cfRule>
  </conditionalFormatting>
  <conditionalFormatting sqref="B423:N423">
    <cfRule type="cellIs" dxfId="1987" priority="844" operator="lessThan">
      <formula>0</formula>
    </cfRule>
  </conditionalFormatting>
  <conditionalFormatting sqref="B423:N423">
    <cfRule type="cellIs" dxfId="1986" priority="845" operator="lessThan">
      <formula>0</formula>
    </cfRule>
  </conditionalFormatting>
  <conditionalFormatting sqref="B423:N423">
    <cfRule type="cellIs" dxfId="1985" priority="846" operator="lessThan">
      <formula>0</formula>
    </cfRule>
  </conditionalFormatting>
  <conditionalFormatting sqref="B423:N423">
    <cfRule type="cellIs" dxfId="1984" priority="847" operator="lessThan">
      <formula>0</formula>
    </cfRule>
  </conditionalFormatting>
  <conditionalFormatting sqref="B423:N423">
    <cfRule type="cellIs" dxfId="1983" priority="848" operator="lessThan">
      <formula>0</formula>
    </cfRule>
  </conditionalFormatting>
  <conditionalFormatting sqref="B423:N423">
    <cfRule type="cellIs" dxfId="1982" priority="849" operator="lessThan">
      <formula>0</formula>
    </cfRule>
  </conditionalFormatting>
  <conditionalFormatting sqref="N426">
    <cfRule type="cellIs" dxfId="1981" priority="850" operator="lessThan">
      <formula>0</formula>
    </cfRule>
  </conditionalFormatting>
  <conditionalFormatting sqref="C537:N537">
    <cfRule type="cellIs" dxfId="1980" priority="851" operator="lessThan">
      <formula>0</formula>
    </cfRule>
  </conditionalFormatting>
  <conditionalFormatting sqref="C568:N568">
    <cfRule type="cellIs" dxfId="1979" priority="852" operator="lessThan">
      <formula>0</formula>
    </cfRule>
  </conditionalFormatting>
  <conditionalFormatting sqref="I552:N552">
    <cfRule type="cellIs" dxfId="1978" priority="853" operator="lessThan">
      <formula>0</formula>
    </cfRule>
  </conditionalFormatting>
  <conditionalFormatting sqref="I560:N560">
    <cfRule type="cellIs" dxfId="1977" priority="854" operator="lessThan">
      <formula>0</formula>
    </cfRule>
  </conditionalFormatting>
  <conditionalFormatting sqref="B429:N429">
    <cfRule type="cellIs" dxfId="1976" priority="855" operator="lessThan">
      <formula>0</formula>
    </cfRule>
  </conditionalFormatting>
  <conditionalFormatting sqref="B429:N429">
    <cfRule type="cellIs" dxfId="1975" priority="856" operator="lessThan">
      <formula>0</formula>
    </cfRule>
  </conditionalFormatting>
  <conditionalFormatting sqref="B429:N429">
    <cfRule type="cellIs" dxfId="1974" priority="857" operator="lessThan">
      <formula>0</formula>
    </cfRule>
  </conditionalFormatting>
  <conditionalFormatting sqref="B429:N429">
    <cfRule type="cellIs" dxfId="1973" priority="858" operator="lessThan">
      <formula>0</formula>
    </cfRule>
  </conditionalFormatting>
  <conditionalFormatting sqref="N432">
    <cfRule type="cellIs" dxfId="1972" priority="859" operator="lessThan">
      <formula>0</formula>
    </cfRule>
  </conditionalFormatting>
  <conditionalFormatting sqref="C439:M439">
    <cfRule type="cellIs" dxfId="1971" priority="860" operator="lessThan">
      <formula>0</formula>
    </cfRule>
  </conditionalFormatting>
  <conditionalFormatting sqref="C439:M439">
    <cfRule type="cellIs" dxfId="1970" priority="861" operator="lessThan">
      <formula>0</formula>
    </cfRule>
  </conditionalFormatting>
  <conditionalFormatting sqref="H439">
    <cfRule type="cellIs" dxfId="1969" priority="862" operator="lessThan">
      <formula>0</formula>
    </cfRule>
  </conditionalFormatting>
  <conditionalFormatting sqref="B439">
    <cfRule type="cellIs" dxfId="1968" priority="863" operator="lessThan">
      <formula>0</formula>
    </cfRule>
  </conditionalFormatting>
  <conditionalFormatting sqref="B439">
    <cfRule type="cellIs" dxfId="1967" priority="864" operator="lessThan">
      <formula>0</formula>
    </cfRule>
  </conditionalFormatting>
  <conditionalFormatting sqref="B435:N435">
    <cfRule type="cellIs" dxfId="1966" priority="865" operator="lessThan">
      <formula>0</formula>
    </cfRule>
  </conditionalFormatting>
  <conditionalFormatting sqref="B435:N435">
    <cfRule type="cellIs" dxfId="1965" priority="866" operator="lessThan">
      <formula>0</formula>
    </cfRule>
  </conditionalFormatting>
  <conditionalFormatting sqref="C641:N645">
    <cfRule type="cellIs" dxfId="1964" priority="867" operator="lessThan">
      <formula>0</formula>
    </cfRule>
  </conditionalFormatting>
  <conditionalFormatting sqref="C597:N597">
    <cfRule type="cellIs" dxfId="1963" priority="868" operator="lessThan">
      <formula>0</formula>
    </cfRule>
  </conditionalFormatting>
  <conditionalFormatting sqref="C603:N603">
    <cfRule type="cellIs" dxfId="1962" priority="869" operator="lessThan">
      <formula>0</formula>
    </cfRule>
  </conditionalFormatting>
  <conditionalFormatting sqref="C603:N603">
    <cfRule type="cellIs" dxfId="1961" priority="870" operator="lessThan">
      <formula>0</formula>
    </cfRule>
  </conditionalFormatting>
  <conditionalFormatting sqref="C603:N603">
    <cfRule type="cellIs" dxfId="1960" priority="871" operator="lessThan">
      <formula>0</formula>
    </cfRule>
  </conditionalFormatting>
  <conditionalFormatting sqref="H445">
    <cfRule type="cellIs" dxfId="1959" priority="872" operator="lessThan">
      <formula>0</formula>
    </cfRule>
  </conditionalFormatting>
  <conditionalFormatting sqref="B445">
    <cfRule type="cellIs" dxfId="1958" priority="873" operator="lessThan">
      <formula>0</formula>
    </cfRule>
  </conditionalFormatting>
  <conditionalFormatting sqref="B445">
    <cfRule type="cellIs" dxfId="1957" priority="874" operator="lessThan">
      <formula>0</formula>
    </cfRule>
  </conditionalFormatting>
  <conditionalFormatting sqref="B441:N441">
    <cfRule type="cellIs" dxfId="1956" priority="875" operator="lessThan">
      <formula>0</formula>
    </cfRule>
  </conditionalFormatting>
  <conditionalFormatting sqref="B441:N441">
    <cfRule type="cellIs" dxfId="1955" priority="876" operator="lessThan">
      <formula>0</formula>
    </cfRule>
  </conditionalFormatting>
  <conditionalFormatting sqref="B441:N441">
    <cfRule type="cellIs" dxfId="1954" priority="877" operator="lessThan">
      <formula>0</formula>
    </cfRule>
  </conditionalFormatting>
  <conditionalFormatting sqref="B441:N441">
    <cfRule type="cellIs" dxfId="1953" priority="878" operator="lessThan">
      <formula>0</formula>
    </cfRule>
  </conditionalFormatting>
  <conditionalFormatting sqref="B441:N441">
    <cfRule type="cellIs" dxfId="1952" priority="879" operator="lessThan">
      <formula>0</formula>
    </cfRule>
  </conditionalFormatting>
  <conditionalFormatting sqref="B441:N441">
    <cfRule type="cellIs" dxfId="1951" priority="880" operator="lessThan">
      <formula>0</formula>
    </cfRule>
  </conditionalFormatting>
  <conditionalFormatting sqref="B441:N441">
    <cfRule type="cellIs" dxfId="1950" priority="881" operator="lessThan">
      <formula>0</formula>
    </cfRule>
  </conditionalFormatting>
  <conditionalFormatting sqref="B441:N441">
    <cfRule type="cellIs" dxfId="1949" priority="882" operator="lessThan">
      <formula>0</formula>
    </cfRule>
  </conditionalFormatting>
  <conditionalFormatting sqref="N444">
    <cfRule type="cellIs" dxfId="1948" priority="883" operator="lessThan">
      <formula>0</formula>
    </cfRule>
  </conditionalFormatting>
  <conditionalFormatting sqref="N445">
    <cfRule type="cellIs" dxfId="1947" priority="884" operator="lessThan">
      <formula>0</formula>
    </cfRule>
  </conditionalFormatting>
  <conditionalFormatting sqref="N445">
    <cfRule type="cellIs" dxfId="1946" priority="885" operator="lessThan">
      <formula>0</formula>
    </cfRule>
  </conditionalFormatting>
  <conditionalFormatting sqref="C452:M452">
    <cfRule type="cellIs" dxfId="1945" priority="886" operator="lessThan">
      <formula>0</formula>
    </cfRule>
  </conditionalFormatting>
  <conditionalFormatting sqref="C452:M452">
    <cfRule type="cellIs" dxfId="1944" priority="887" operator="lessThan">
      <formula>0</formula>
    </cfRule>
  </conditionalFormatting>
  <conditionalFormatting sqref="H452">
    <cfRule type="cellIs" dxfId="1943" priority="888" operator="lessThan">
      <formula>0</formula>
    </cfRule>
  </conditionalFormatting>
  <conditionalFormatting sqref="B452">
    <cfRule type="cellIs" dxfId="1942" priority="889" operator="lessThan">
      <formula>0</formula>
    </cfRule>
  </conditionalFormatting>
  <conditionalFormatting sqref="B452">
    <cfRule type="cellIs" dxfId="1941" priority="890" operator="lessThan">
      <formula>0</formula>
    </cfRule>
  </conditionalFormatting>
  <conditionalFormatting sqref="B448:N448">
    <cfRule type="cellIs" dxfId="1940" priority="891" operator="lessThan">
      <formula>0</formula>
    </cfRule>
  </conditionalFormatting>
  <conditionalFormatting sqref="B448:N448">
    <cfRule type="cellIs" dxfId="1939" priority="892" operator="lessThan">
      <formula>0</formula>
    </cfRule>
  </conditionalFormatting>
  <conditionalFormatting sqref="B448:N448">
    <cfRule type="cellIs" dxfId="1938" priority="893" operator="lessThan">
      <formula>0</formula>
    </cfRule>
  </conditionalFormatting>
  <conditionalFormatting sqref="B448:N448">
    <cfRule type="cellIs" dxfId="1937" priority="894" operator="lessThan">
      <formula>0</formula>
    </cfRule>
  </conditionalFormatting>
  <conditionalFormatting sqref="B448:N448">
    <cfRule type="cellIs" dxfId="1936" priority="895" operator="lessThan">
      <formula>0</formula>
    </cfRule>
  </conditionalFormatting>
  <conditionalFormatting sqref="B448:N448">
    <cfRule type="cellIs" dxfId="1935" priority="896" operator="lessThan">
      <formula>0</formula>
    </cfRule>
  </conditionalFormatting>
  <conditionalFormatting sqref="B448:N448">
    <cfRule type="cellIs" dxfId="1934" priority="897" operator="lessThan">
      <formula>0</formula>
    </cfRule>
  </conditionalFormatting>
  <conditionalFormatting sqref="B448:N448">
    <cfRule type="cellIs" dxfId="1933" priority="898" operator="lessThan">
      <formula>0</formula>
    </cfRule>
  </conditionalFormatting>
  <conditionalFormatting sqref="N451">
    <cfRule type="cellIs" dxfId="1932" priority="899" operator="lessThan">
      <formula>0</formula>
    </cfRule>
  </conditionalFormatting>
  <conditionalFormatting sqref="N452">
    <cfRule type="cellIs" dxfId="1931" priority="900" operator="lessThan">
      <formula>0</formula>
    </cfRule>
  </conditionalFormatting>
  <conditionalFormatting sqref="N452">
    <cfRule type="cellIs" dxfId="1930" priority="901" operator="lessThan">
      <formula>0</formula>
    </cfRule>
  </conditionalFormatting>
  <conditionalFormatting sqref="C458:M458">
    <cfRule type="cellIs" dxfId="1929" priority="902" operator="lessThan">
      <formula>0</formula>
    </cfRule>
  </conditionalFormatting>
  <conditionalFormatting sqref="C458:M458">
    <cfRule type="cellIs" dxfId="1928" priority="903" operator="lessThan">
      <formula>0</formula>
    </cfRule>
  </conditionalFormatting>
  <conditionalFormatting sqref="H458">
    <cfRule type="cellIs" dxfId="1927" priority="904" operator="lessThan">
      <formula>0</formula>
    </cfRule>
  </conditionalFormatting>
  <conditionalFormatting sqref="B458">
    <cfRule type="cellIs" dxfId="1926" priority="905" operator="lessThan">
      <formula>0</formula>
    </cfRule>
  </conditionalFormatting>
  <conditionalFormatting sqref="B458">
    <cfRule type="cellIs" dxfId="1925" priority="906" operator="lessThan">
      <formula>0</formula>
    </cfRule>
  </conditionalFormatting>
  <conditionalFormatting sqref="R505">
    <cfRule type="cellIs" dxfId="1924" priority="907" operator="lessThan">
      <formula>0</formula>
    </cfRule>
  </conditionalFormatting>
  <conditionalFormatting sqref="Q505">
    <cfRule type="cellIs" dxfId="1923" priority="908" operator="lessThan">
      <formula>0</formula>
    </cfRule>
  </conditionalFormatting>
  <conditionalFormatting sqref="R513">
    <cfRule type="cellIs" dxfId="1922" priority="909" operator="lessThan">
      <formula>0</formula>
    </cfRule>
  </conditionalFormatting>
  <conditionalFormatting sqref="Q513">
    <cfRule type="cellIs" dxfId="1921" priority="910" operator="lessThan">
      <formula>0</formula>
    </cfRule>
  </conditionalFormatting>
  <conditionalFormatting sqref="R522">
    <cfRule type="cellIs" dxfId="1920" priority="911" operator="lessThan">
      <formula>0</formula>
    </cfRule>
  </conditionalFormatting>
  <conditionalFormatting sqref="Q522">
    <cfRule type="cellIs" dxfId="1919" priority="912" operator="lessThan">
      <formula>0</formula>
    </cfRule>
  </conditionalFormatting>
  <conditionalFormatting sqref="R530">
    <cfRule type="cellIs" dxfId="1918" priority="913" operator="lessThan">
      <formula>0</formula>
    </cfRule>
  </conditionalFormatting>
  <conditionalFormatting sqref="C461:C464">
    <cfRule type="expression" dxfId="1917" priority="914">
      <formula>C461/B461&gt;1</formula>
    </cfRule>
  </conditionalFormatting>
  <conditionalFormatting sqref="C461:C464">
    <cfRule type="expression" dxfId="1916" priority="915">
      <formula>C461/B461&lt;1</formula>
    </cfRule>
  </conditionalFormatting>
  <conditionalFormatting sqref="R538">
    <cfRule type="cellIs" dxfId="1915" priority="916" operator="lessThan">
      <formula>0</formula>
    </cfRule>
  </conditionalFormatting>
  <conditionalFormatting sqref="D461:N464">
    <cfRule type="expression" dxfId="1914" priority="917">
      <formula>D461/C461&gt;1</formula>
    </cfRule>
  </conditionalFormatting>
  <conditionalFormatting sqref="D461:N464">
    <cfRule type="expression" dxfId="1913" priority="918">
      <formula>D461/C461&lt;1</formula>
    </cfRule>
  </conditionalFormatting>
  <conditionalFormatting sqref="R553">
    <cfRule type="cellIs" dxfId="1912" priority="919" operator="lessThan">
      <formula>0</formula>
    </cfRule>
  </conditionalFormatting>
  <conditionalFormatting sqref="B461:B464 B552:N552 B560:N560 B575:N575 B589:N589">
    <cfRule type="expression" dxfId="1911" priority="920">
      <formula>B461/#REF!&gt;1</formula>
    </cfRule>
  </conditionalFormatting>
  <conditionalFormatting sqref="B461:B464 B552:N552 B560:N560 B575:N575 B589:N589">
    <cfRule type="expression" dxfId="1910" priority="921">
      <formula>B461/#REF!&lt;1</formula>
    </cfRule>
  </conditionalFormatting>
  <conditionalFormatting sqref="R561">
    <cfRule type="cellIs" dxfId="1909" priority="922" operator="lessThan">
      <formula>0</formula>
    </cfRule>
  </conditionalFormatting>
  <conditionalFormatting sqref="B512">
    <cfRule type="expression" dxfId="1908" priority="923">
      <formula>B512/#REF!&gt;1</formula>
    </cfRule>
  </conditionalFormatting>
  <conditionalFormatting sqref="B512">
    <cfRule type="expression" dxfId="1907" priority="924">
      <formula>B512/#REF!&lt;1</formula>
    </cfRule>
  </conditionalFormatting>
  <conditionalFormatting sqref="R590">
    <cfRule type="cellIs" dxfId="1906" priority="925" operator="lessThan">
      <formula>0</formula>
    </cfRule>
  </conditionalFormatting>
  <conditionalFormatting sqref="C512">
    <cfRule type="expression" dxfId="1905" priority="926">
      <formula>C512/B512&gt;1</formula>
    </cfRule>
  </conditionalFormatting>
  <conditionalFormatting sqref="C512">
    <cfRule type="expression" dxfId="1904" priority="927">
      <formula>C512/B512&lt;1</formula>
    </cfRule>
  </conditionalFormatting>
  <conditionalFormatting sqref="D512">
    <cfRule type="cellIs" dxfId="1903" priority="928" operator="lessThan">
      <formula>0</formula>
    </cfRule>
  </conditionalFormatting>
  <conditionalFormatting sqref="D512">
    <cfRule type="expression" dxfId="1902" priority="929">
      <formula>D512/C512&gt;1</formula>
    </cfRule>
  </conditionalFormatting>
  <conditionalFormatting sqref="D512">
    <cfRule type="expression" dxfId="1901" priority="930">
      <formula>D512/C512&lt;1</formula>
    </cfRule>
  </conditionalFormatting>
  <conditionalFormatting sqref="E512">
    <cfRule type="cellIs" dxfId="1900" priority="931" operator="lessThan">
      <formula>0</formula>
    </cfRule>
  </conditionalFormatting>
  <conditionalFormatting sqref="E512">
    <cfRule type="expression" dxfId="1899" priority="932">
      <formula>E512/D512&gt;1</formula>
    </cfRule>
  </conditionalFormatting>
  <conditionalFormatting sqref="E512">
    <cfRule type="expression" dxfId="1898" priority="933">
      <formula>E512/D512&lt;1</formula>
    </cfRule>
  </conditionalFormatting>
  <conditionalFormatting sqref="F512">
    <cfRule type="cellIs" dxfId="1897" priority="934" operator="lessThan">
      <formula>0</formula>
    </cfRule>
  </conditionalFormatting>
  <conditionalFormatting sqref="F512">
    <cfRule type="expression" dxfId="1896" priority="935">
      <formula>F512/E512&gt;1</formula>
    </cfRule>
  </conditionalFormatting>
  <conditionalFormatting sqref="F512">
    <cfRule type="expression" dxfId="1895" priority="936">
      <formula>F512/E512&lt;1</formula>
    </cfRule>
  </conditionalFormatting>
  <conditionalFormatting sqref="G512">
    <cfRule type="cellIs" dxfId="1894" priority="937" operator="lessThan">
      <formula>0</formula>
    </cfRule>
  </conditionalFormatting>
  <conditionalFormatting sqref="G512">
    <cfRule type="expression" dxfId="1893" priority="938">
      <formula>G512/F512&gt;1</formula>
    </cfRule>
  </conditionalFormatting>
  <conditionalFormatting sqref="G512">
    <cfRule type="expression" dxfId="1892" priority="939">
      <formula>G512/F512&lt;1</formula>
    </cfRule>
  </conditionalFormatting>
  <conditionalFormatting sqref="H512">
    <cfRule type="cellIs" dxfId="1891" priority="940" operator="lessThan">
      <formula>0</formula>
    </cfRule>
  </conditionalFormatting>
  <conditionalFormatting sqref="H512">
    <cfRule type="expression" dxfId="1890" priority="941">
      <formula>H512/G512&gt;1</formula>
    </cfRule>
  </conditionalFormatting>
  <conditionalFormatting sqref="H512">
    <cfRule type="expression" dxfId="1889" priority="942">
      <formula>H512/G512&lt;1</formula>
    </cfRule>
  </conditionalFormatting>
  <conditionalFormatting sqref="I512:N512">
    <cfRule type="cellIs" dxfId="1888" priority="943" operator="lessThan">
      <formula>0</formula>
    </cfRule>
  </conditionalFormatting>
  <conditionalFormatting sqref="I512:N512">
    <cfRule type="expression" dxfId="1887" priority="944">
      <formula>I512/H512&gt;1</formula>
    </cfRule>
  </conditionalFormatting>
  <conditionalFormatting sqref="I512:N512">
    <cfRule type="expression" dxfId="1886" priority="945">
      <formula>I512/H512&lt;1</formula>
    </cfRule>
  </conditionalFormatting>
  <conditionalFormatting sqref="B552">
    <cfRule type="cellIs" dxfId="1885" priority="946" operator="lessThan">
      <formula>0</formula>
    </cfRule>
  </conditionalFormatting>
  <conditionalFormatting sqref="B552">
    <cfRule type="expression" dxfId="1884" priority="947">
      <formula>B552/#REF!&gt;1</formula>
    </cfRule>
  </conditionalFormatting>
  <conditionalFormatting sqref="B552">
    <cfRule type="expression" dxfId="1883" priority="948">
      <formula>B552/#REF!&lt;1</formula>
    </cfRule>
  </conditionalFormatting>
  <conditionalFormatting sqref="C552">
    <cfRule type="cellIs" dxfId="1882" priority="949" operator="lessThan">
      <formula>0</formula>
    </cfRule>
  </conditionalFormatting>
  <conditionalFormatting sqref="C552">
    <cfRule type="expression" dxfId="1881" priority="950">
      <formula>C552/B552&gt;1</formula>
    </cfRule>
  </conditionalFormatting>
  <conditionalFormatting sqref="C552">
    <cfRule type="expression" dxfId="1880" priority="951">
      <formula>C552/B552&lt;1</formula>
    </cfRule>
  </conditionalFormatting>
  <conditionalFormatting sqref="D552">
    <cfRule type="cellIs" dxfId="1879" priority="952" operator="lessThan">
      <formula>0</formula>
    </cfRule>
  </conditionalFormatting>
  <conditionalFormatting sqref="D552">
    <cfRule type="expression" dxfId="1878" priority="953">
      <formula>D552/C552&gt;1</formula>
    </cfRule>
  </conditionalFormatting>
  <conditionalFormatting sqref="D552">
    <cfRule type="expression" dxfId="1877" priority="954">
      <formula>D552/C552&lt;1</formula>
    </cfRule>
  </conditionalFormatting>
  <conditionalFormatting sqref="E552">
    <cfRule type="cellIs" dxfId="1876" priority="955" operator="lessThan">
      <formula>0</formula>
    </cfRule>
  </conditionalFormatting>
  <conditionalFormatting sqref="E552">
    <cfRule type="expression" dxfId="1875" priority="956">
      <formula>E552/D552&gt;1</formula>
    </cfRule>
  </conditionalFormatting>
  <conditionalFormatting sqref="E552">
    <cfRule type="expression" dxfId="1874" priority="957">
      <formula>E552/D552&lt;1</formula>
    </cfRule>
  </conditionalFormatting>
  <conditionalFormatting sqref="F552">
    <cfRule type="cellIs" dxfId="1873" priority="958" operator="lessThan">
      <formula>0</formula>
    </cfRule>
  </conditionalFormatting>
  <conditionalFormatting sqref="F552">
    <cfRule type="expression" dxfId="1872" priority="959">
      <formula>F552/E552&gt;1</formula>
    </cfRule>
  </conditionalFormatting>
  <conditionalFormatting sqref="F552">
    <cfRule type="expression" dxfId="1871" priority="960">
      <formula>F552/E552&lt;1</formula>
    </cfRule>
  </conditionalFormatting>
  <conditionalFormatting sqref="G552">
    <cfRule type="cellIs" dxfId="1870" priority="961" operator="lessThan">
      <formula>0</formula>
    </cfRule>
  </conditionalFormatting>
  <conditionalFormatting sqref="G552">
    <cfRule type="expression" dxfId="1869" priority="962">
      <formula>G552/F552&gt;1</formula>
    </cfRule>
  </conditionalFormatting>
  <conditionalFormatting sqref="G552">
    <cfRule type="expression" dxfId="1868" priority="963">
      <formula>G552/F552&lt;1</formula>
    </cfRule>
  </conditionalFormatting>
  <conditionalFormatting sqref="H552">
    <cfRule type="cellIs" dxfId="1867" priority="964" operator="lessThan">
      <formula>0</formula>
    </cfRule>
  </conditionalFormatting>
  <conditionalFormatting sqref="H552">
    <cfRule type="expression" dxfId="1866" priority="965">
      <formula>H552/G552&gt;1</formula>
    </cfRule>
  </conditionalFormatting>
  <conditionalFormatting sqref="H552">
    <cfRule type="expression" dxfId="1865" priority="966">
      <formula>H552/G552&lt;1</formula>
    </cfRule>
  </conditionalFormatting>
  <conditionalFormatting sqref="B560">
    <cfRule type="cellIs" dxfId="1864" priority="967" operator="lessThan">
      <formula>0</formula>
    </cfRule>
  </conditionalFormatting>
  <conditionalFormatting sqref="B560">
    <cfRule type="expression" dxfId="1863" priority="968">
      <formula>B560/#REF!&gt;1</formula>
    </cfRule>
  </conditionalFormatting>
  <conditionalFormatting sqref="B560">
    <cfRule type="expression" dxfId="1862" priority="969">
      <formula>B560/#REF!&lt;1</formula>
    </cfRule>
  </conditionalFormatting>
  <conditionalFormatting sqref="C560">
    <cfRule type="cellIs" dxfId="1861" priority="970" operator="lessThan">
      <formula>0</formula>
    </cfRule>
  </conditionalFormatting>
  <conditionalFormatting sqref="C560">
    <cfRule type="expression" dxfId="1860" priority="971">
      <formula>C560/B560&gt;1</formula>
    </cfRule>
  </conditionalFormatting>
  <conditionalFormatting sqref="C560">
    <cfRule type="expression" dxfId="1859" priority="972">
      <formula>C560/B560&lt;1</formula>
    </cfRule>
  </conditionalFormatting>
  <conditionalFormatting sqref="D560">
    <cfRule type="cellIs" dxfId="1858" priority="973" operator="lessThan">
      <formula>0</formula>
    </cfRule>
  </conditionalFormatting>
  <conditionalFormatting sqref="D560">
    <cfRule type="expression" dxfId="1857" priority="974">
      <formula>D560/C560&gt;1</formula>
    </cfRule>
  </conditionalFormatting>
  <conditionalFormatting sqref="D560">
    <cfRule type="expression" dxfId="1856" priority="975">
      <formula>D560/C560&lt;1</formula>
    </cfRule>
  </conditionalFormatting>
  <conditionalFormatting sqref="E560">
    <cfRule type="cellIs" dxfId="1855" priority="976" operator="lessThan">
      <formula>0</formula>
    </cfRule>
  </conditionalFormatting>
  <conditionalFormatting sqref="E560">
    <cfRule type="expression" dxfId="1854" priority="977">
      <formula>E560/D560&gt;1</formula>
    </cfRule>
  </conditionalFormatting>
  <conditionalFormatting sqref="E560">
    <cfRule type="expression" dxfId="1853" priority="978">
      <formula>E560/D560&lt;1</formula>
    </cfRule>
  </conditionalFormatting>
  <conditionalFormatting sqref="F560">
    <cfRule type="cellIs" dxfId="1852" priority="979" operator="lessThan">
      <formula>0</formula>
    </cfRule>
  </conditionalFormatting>
  <conditionalFormatting sqref="F560">
    <cfRule type="expression" dxfId="1851" priority="980">
      <formula>F560/E560&gt;1</formula>
    </cfRule>
  </conditionalFormatting>
  <conditionalFormatting sqref="F560">
    <cfRule type="expression" dxfId="1850" priority="981">
      <formula>F560/E560&lt;1</formula>
    </cfRule>
  </conditionalFormatting>
  <conditionalFormatting sqref="G560">
    <cfRule type="cellIs" dxfId="1849" priority="982" operator="lessThan">
      <formula>0</formula>
    </cfRule>
  </conditionalFormatting>
  <conditionalFormatting sqref="G560">
    <cfRule type="expression" dxfId="1848" priority="983">
      <formula>G560/F560&gt;1</formula>
    </cfRule>
  </conditionalFormatting>
  <conditionalFormatting sqref="G560">
    <cfRule type="expression" dxfId="1847" priority="984">
      <formula>G560/F560&lt;1</formula>
    </cfRule>
  </conditionalFormatting>
  <conditionalFormatting sqref="H560">
    <cfRule type="cellIs" dxfId="1846" priority="985" operator="lessThan">
      <formula>0</formula>
    </cfRule>
  </conditionalFormatting>
  <conditionalFormatting sqref="H560">
    <cfRule type="expression" dxfId="1845" priority="986">
      <formula>H560/G560&gt;1</formula>
    </cfRule>
  </conditionalFormatting>
  <conditionalFormatting sqref="H560">
    <cfRule type="expression" dxfId="1844" priority="987">
      <formula>H560/G560&lt;1</formula>
    </cfRule>
  </conditionalFormatting>
  <conditionalFormatting sqref="O616:P619">
    <cfRule type="cellIs" dxfId="1843" priority="988" operator="lessThan">
      <formula>0</formula>
    </cfRule>
  </conditionalFormatting>
  <conditionalFormatting sqref="B589">
    <cfRule type="expression" dxfId="1842" priority="989">
      <formula>B589/#REF!&gt;1</formula>
    </cfRule>
  </conditionalFormatting>
  <conditionalFormatting sqref="B589">
    <cfRule type="expression" dxfId="1841" priority="990">
      <formula>B589/#REF!&lt;1</formula>
    </cfRule>
  </conditionalFormatting>
  <conditionalFormatting sqref="C589">
    <cfRule type="cellIs" dxfId="1840" priority="991" operator="lessThan">
      <formula>0</formula>
    </cfRule>
  </conditionalFormatting>
  <conditionalFormatting sqref="C589">
    <cfRule type="expression" dxfId="1839" priority="992">
      <formula>C589/B589&gt;1</formula>
    </cfRule>
  </conditionalFormatting>
  <conditionalFormatting sqref="C589">
    <cfRule type="expression" dxfId="1838" priority="993">
      <formula>C589/B589&lt;1</formula>
    </cfRule>
  </conditionalFormatting>
  <conditionalFormatting sqref="O605:P607">
    <cfRule type="cellIs" dxfId="1837" priority="994" operator="lessThan">
      <formula>0</formula>
    </cfRule>
  </conditionalFormatting>
  <conditionalFormatting sqref="D589">
    <cfRule type="expression" dxfId="1836" priority="995">
      <formula>D589/C589&gt;1</formula>
    </cfRule>
  </conditionalFormatting>
  <conditionalFormatting sqref="D589">
    <cfRule type="expression" dxfId="1835" priority="996">
      <formula>D589/C589&lt;1</formula>
    </cfRule>
  </conditionalFormatting>
  <conditionalFormatting sqref="E589">
    <cfRule type="cellIs" dxfId="1834" priority="997" operator="lessThan">
      <formula>0</formula>
    </cfRule>
  </conditionalFormatting>
  <conditionalFormatting sqref="E589">
    <cfRule type="expression" dxfId="1833" priority="998">
      <formula>E589/D589&gt;1</formula>
    </cfRule>
  </conditionalFormatting>
  <conditionalFormatting sqref="E589">
    <cfRule type="expression" dxfId="1832" priority="999">
      <formula>E589/D589&lt;1</formula>
    </cfRule>
  </conditionalFormatting>
  <conditionalFormatting sqref="F589">
    <cfRule type="cellIs" dxfId="1831" priority="1000" operator="lessThan">
      <formula>0</formula>
    </cfRule>
  </conditionalFormatting>
  <conditionalFormatting sqref="F589">
    <cfRule type="expression" dxfId="1830" priority="1001">
      <formula>F589/E589&gt;1</formula>
    </cfRule>
  </conditionalFormatting>
  <conditionalFormatting sqref="F589">
    <cfRule type="expression" dxfId="1829" priority="1002">
      <formula>F589/E589&lt;1</formula>
    </cfRule>
  </conditionalFormatting>
  <conditionalFormatting sqref="O377:P377">
    <cfRule type="cellIs" dxfId="1828" priority="1003" operator="lessThan">
      <formula>0</formula>
    </cfRule>
  </conditionalFormatting>
  <conditionalFormatting sqref="G589">
    <cfRule type="expression" dxfId="1827" priority="1004">
      <formula>G589/F589&gt;1</formula>
    </cfRule>
  </conditionalFormatting>
  <conditionalFormatting sqref="G589">
    <cfRule type="expression" dxfId="1826" priority="1005">
      <formula>G589/F589&lt;1</formula>
    </cfRule>
  </conditionalFormatting>
  <conditionalFormatting sqref="O366:P366">
    <cfRule type="cellIs" dxfId="1825" priority="1006" operator="lessThan">
      <formula>0</formula>
    </cfRule>
  </conditionalFormatting>
  <conditionalFormatting sqref="H589">
    <cfRule type="expression" dxfId="1824" priority="1007">
      <formula>H589/G589&gt;1</formula>
    </cfRule>
  </conditionalFormatting>
  <conditionalFormatting sqref="H589">
    <cfRule type="expression" dxfId="1823" priority="1008">
      <formula>H589/G589&lt;1</formula>
    </cfRule>
  </conditionalFormatting>
  <conditionalFormatting sqref="N596">
    <cfRule type="cellIs" dxfId="1822" priority="1009" operator="lessThan">
      <formula>0</formula>
    </cfRule>
  </conditionalFormatting>
  <conditionalFormatting sqref="O387:P387">
    <cfRule type="cellIs" dxfId="1821" priority="1010" operator="lessThan">
      <formula>0</formula>
    </cfRule>
  </conditionalFormatting>
  <conditionalFormatting sqref="O387:P387">
    <cfRule type="cellIs" dxfId="1820" priority="1011" operator="lessThan">
      <formula>0</formula>
    </cfRule>
  </conditionalFormatting>
  <conditionalFormatting sqref="O387:P387">
    <cfRule type="cellIs" dxfId="1819" priority="1012" operator="lessThan">
      <formula>0</formula>
    </cfRule>
  </conditionalFormatting>
  <conditionalFormatting sqref="O387:P387">
    <cfRule type="cellIs" dxfId="1818" priority="1013" operator="lessThan">
      <formula>0</formula>
    </cfRule>
  </conditionalFormatting>
  <conditionalFormatting sqref="N600">
    <cfRule type="cellIs" dxfId="1817" priority="1014" operator="lessThan">
      <formula>0</formula>
    </cfRule>
  </conditionalFormatting>
  <conditionalFormatting sqref="N600">
    <cfRule type="cellIs" dxfId="1816" priority="1015" operator="lessThan">
      <formula>0</formula>
    </cfRule>
  </conditionalFormatting>
  <conditionalFormatting sqref="Q363">
    <cfRule type="cellIs" dxfId="1815" priority="1016" operator="lessThan">
      <formula>0</formula>
    </cfRule>
  </conditionalFormatting>
  <conditionalFormatting sqref="Q364:Q365">
    <cfRule type="cellIs" dxfId="1814" priority="1017" operator="lessThan">
      <formula>0</formula>
    </cfRule>
  </conditionalFormatting>
  <conditionalFormatting sqref="Q461:Q464">
    <cfRule type="cellIs" dxfId="1813" priority="1018" operator="lessThan">
      <formula>0</formula>
    </cfRule>
  </conditionalFormatting>
  <conditionalFormatting sqref="Q361">
    <cfRule type="cellIs" dxfId="1812" priority="1019" operator="lessThan">
      <formula>0</formula>
    </cfRule>
  </conditionalFormatting>
  <conditionalFormatting sqref="Q366:Q367">
    <cfRule type="cellIs" dxfId="1811" priority="1020" operator="lessThan">
      <formula>0</formula>
    </cfRule>
  </conditionalFormatting>
  <conditionalFormatting sqref="Q369:Q373">
    <cfRule type="cellIs" dxfId="1810" priority="1021" operator="lessThan">
      <formula>0</formula>
    </cfRule>
  </conditionalFormatting>
  <conditionalFormatting sqref="Q378:Q379">
    <cfRule type="cellIs" dxfId="1809" priority="1022" operator="lessThan">
      <formula>0</formula>
    </cfRule>
  </conditionalFormatting>
  <conditionalFormatting sqref="Q384:Q385">
    <cfRule type="cellIs" dxfId="1808" priority="1023" operator="lessThan">
      <formula>0</formula>
    </cfRule>
  </conditionalFormatting>
  <conditionalFormatting sqref="Q390:Q391">
    <cfRule type="cellIs" dxfId="1807" priority="1024" operator="lessThan">
      <formula>0</formula>
    </cfRule>
  </conditionalFormatting>
  <conditionalFormatting sqref="Q396:Q397">
    <cfRule type="cellIs" dxfId="1806" priority="1025" operator="lessThan">
      <formula>0</formula>
    </cfRule>
  </conditionalFormatting>
  <conditionalFormatting sqref="Q402">
    <cfRule type="cellIs" dxfId="1805" priority="1026" operator="lessThan">
      <formula>0</formula>
    </cfRule>
  </conditionalFormatting>
  <conditionalFormatting sqref="Q408:Q409">
    <cfRule type="cellIs" dxfId="1804" priority="1027" operator="lessThan">
      <formula>0</formula>
    </cfRule>
  </conditionalFormatting>
  <conditionalFormatting sqref="Q414:Q415">
    <cfRule type="cellIs" dxfId="1803" priority="1028" operator="lessThan">
      <formula>0</formula>
    </cfRule>
  </conditionalFormatting>
  <conditionalFormatting sqref="Q420:Q421">
    <cfRule type="cellIs" dxfId="1802" priority="1029" operator="lessThan">
      <formula>0</formula>
    </cfRule>
  </conditionalFormatting>
  <conditionalFormatting sqref="Q426:Q427">
    <cfRule type="cellIs" dxfId="1801" priority="1030" operator="lessThan">
      <formula>0</formula>
    </cfRule>
  </conditionalFormatting>
  <conditionalFormatting sqref="Q432:Q433">
    <cfRule type="cellIs" dxfId="1800" priority="1031" operator="lessThan">
      <formula>0</formula>
    </cfRule>
  </conditionalFormatting>
  <conditionalFormatting sqref="Q438:Q439">
    <cfRule type="cellIs" dxfId="1799" priority="1032" operator="lessThan">
      <formula>0</formula>
    </cfRule>
  </conditionalFormatting>
  <conditionalFormatting sqref="Q444:Q445">
    <cfRule type="cellIs" dxfId="1798" priority="1033" operator="lessThan">
      <formula>0</formula>
    </cfRule>
  </conditionalFormatting>
  <conditionalFormatting sqref="Q451:Q452">
    <cfRule type="cellIs" dxfId="1797" priority="1034" operator="lessThan">
      <formula>0</formula>
    </cfRule>
  </conditionalFormatting>
  <conditionalFormatting sqref="Q457:Q458">
    <cfRule type="cellIs" dxfId="1796" priority="1035" operator="lessThan">
      <formula>0</formula>
    </cfRule>
  </conditionalFormatting>
  <conditionalFormatting sqref="Q465">
    <cfRule type="cellIs" dxfId="1795" priority="1036" operator="lessThan">
      <formula>0</formula>
    </cfRule>
  </conditionalFormatting>
  <conditionalFormatting sqref="Q472">
    <cfRule type="cellIs" dxfId="1794" priority="1037" operator="lessThan">
      <formula>0</formula>
    </cfRule>
  </conditionalFormatting>
  <conditionalFormatting sqref="Q503:Q504">
    <cfRule type="cellIs" dxfId="1793" priority="1038" operator="lessThan">
      <formula>0</formula>
    </cfRule>
  </conditionalFormatting>
  <conditionalFormatting sqref="Q511:Q512">
    <cfRule type="cellIs" dxfId="1792" priority="1039" operator="lessThan">
      <formula>0</formula>
    </cfRule>
  </conditionalFormatting>
  <conditionalFormatting sqref="Q520:Q521">
    <cfRule type="cellIs" dxfId="1791" priority="1040" operator="lessThan">
      <formula>0</formula>
    </cfRule>
  </conditionalFormatting>
  <conditionalFormatting sqref="Q528:Q529">
    <cfRule type="cellIs" dxfId="1790" priority="1041" operator="lessThan">
      <formula>0</formula>
    </cfRule>
  </conditionalFormatting>
  <conditionalFormatting sqref="Q544:Q545">
    <cfRule type="cellIs" dxfId="1789" priority="1042" operator="lessThan">
      <formula>0</formula>
    </cfRule>
  </conditionalFormatting>
  <conditionalFormatting sqref="Q536:Q537">
    <cfRule type="cellIs" dxfId="1788" priority="1043" operator="lessThan">
      <formula>0</formula>
    </cfRule>
  </conditionalFormatting>
  <conditionalFormatting sqref="Q551:Q552">
    <cfRule type="cellIs" dxfId="1787" priority="1044" operator="lessThan">
      <formula>0</formula>
    </cfRule>
  </conditionalFormatting>
  <conditionalFormatting sqref="Q559:Q560">
    <cfRule type="cellIs" dxfId="1786" priority="1045" operator="lessThan">
      <formula>0</formula>
    </cfRule>
  </conditionalFormatting>
  <conditionalFormatting sqref="Q567:Q568">
    <cfRule type="cellIs" dxfId="1785" priority="1046" operator="lessThan">
      <formula>0</formula>
    </cfRule>
  </conditionalFormatting>
  <conditionalFormatting sqref="Q574:Q575">
    <cfRule type="cellIs" dxfId="1784" priority="1047" operator="lessThan">
      <formula>0</formula>
    </cfRule>
  </conditionalFormatting>
  <conditionalFormatting sqref="Q581:Q582">
    <cfRule type="cellIs" dxfId="1783" priority="1048" operator="lessThan">
      <formula>0</formula>
    </cfRule>
  </conditionalFormatting>
  <conditionalFormatting sqref="Q588:Q589">
    <cfRule type="cellIs" dxfId="1782" priority="1049" operator="lessThan">
      <formula>0</formula>
    </cfRule>
  </conditionalFormatting>
  <conditionalFormatting sqref="Q596:Q597">
    <cfRule type="cellIs" dxfId="1781" priority="1050" operator="lessThan">
      <formula>0</formula>
    </cfRule>
  </conditionalFormatting>
  <conditionalFormatting sqref="Q603">
    <cfRule type="cellIs" dxfId="1780" priority="1051" operator="lessThan">
      <formula>0</formula>
    </cfRule>
  </conditionalFormatting>
  <conditionalFormatting sqref="Q608">
    <cfRule type="cellIs" dxfId="1779" priority="1052" operator="lessThan">
      <formula>0</formula>
    </cfRule>
  </conditionalFormatting>
  <conditionalFormatting sqref="O405:P405">
    <cfRule type="cellIs" dxfId="1778" priority="1053" operator="lessThan">
      <formula>0</formula>
    </cfRule>
  </conditionalFormatting>
  <conditionalFormatting sqref="Q632:Q634">
    <cfRule type="cellIs" dxfId="1777" priority="1054" operator="lessThan">
      <formula>0</formula>
    </cfRule>
  </conditionalFormatting>
  <conditionalFormatting sqref="I710:N710 Q708:R711">
    <cfRule type="cellIs" dxfId="1776" priority="1055" operator="lessThan">
      <formula>0</formula>
    </cfRule>
  </conditionalFormatting>
  <conditionalFormatting sqref="Q636:Q637 Q641:Q645">
    <cfRule type="cellIs" dxfId="1775" priority="1056" operator="lessThan">
      <formula>0</formula>
    </cfRule>
  </conditionalFormatting>
  <conditionalFormatting sqref="Q648">
    <cfRule type="cellIs" dxfId="1774" priority="1057" operator="lessThan">
      <formula>0</formula>
    </cfRule>
  </conditionalFormatting>
  <conditionalFormatting sqref="Q649">
    <cfRule type="cellIs" dxfId="1773" priority="1058" operator="lessThan">
      <formula>0</formula>
    </cfRule>
  </conditionalFormatting>
  <conditionalFormatting sqref="Q651">
    <cfRule type="cellIs" dxfId="1772" priority="1059" operator="lessThan">
      <formula>0</formula>
    </cfRule>
  </conditionalFormatting>
  <conditionalFormatting sqref="Q652">
    <cfRule type="cellIs" dxfId="1771" priority="1060" operator="lessThan">
      <formula>0</formula>
    </cfRule>
  </conditionalFormatting>
  <conditionalFormatting sqref="D654:N654 D651:N651 D648:N649 D632:N634">
    <cfRule type="expression" dxfId="1770" priority="1061">
      <formula>D632/C632&gt;1</formula>
    </cfRule>
  </conditionalFormatting>
  <conditionalFormatting sqref="D654:N654 D651:N651 D648:N649 D632:N634">
    <cfRule type="expression" dxfId="1769" priority="1062">
      <formula>D632/C632&lt;1</formula>
    </cfRule>
  </conditionalFormatting>
  <conditionalFormatting sqref="C507:C510">
    <cfRule type="cellIs" dxfId="1768" priority="1063" operator="lessThan">
      <formula>0</formula>
    </cfRule>
  </conditionalFormatting>
  <conditionalFormatting sqref="C507:C510">
    <cfRule type="expression" dxfId="1767" priority="1064">
      <formula>C507/B507&gt;1</formula>
    </cfRule>
  </conditionalFormatting>
  <conditionalFormatting sqref="C507:C510">
    <cfRule type="expression" dxfId="1766" priority="1065">
      <formula>C507/B507&lt;1</formula>
    </cfRule>
  </conditionalFormatting>
  <conditionalFormatting sqref="D507:N510">
    <cfRule type="cellIs" dxfId="1765" priority="1066" operator="lessThan">
      <formula>0</formula>
    </cfRule>
  </conditionalFormatting>
  <conditionalFormatting sqref="D507:N510">
    <cfRule type="expression" dxfId="1764" priority="1067">
      <formula>D507/C507&gt;1</formula>
    </cfRule>
  </conditionalFormatting>
  <conditionalFormatting sqref="D507:N510">
    <cfRule type="expression" dxfId="1763" priority="1068">
      <formula>D507/C507&lt;1</formula>
    </cfRule>
  </conditionalFormatting>
  <conditionalFormatting sqref="B507:B510">
    <cfRule type="cellIs" dxfId="1762" priority="1069" operator="lessThan">
      <formula>0</formula>
    </cfRule>
  </conditionalFormatting>
  <conditionalFormatting sqref="B507:B510">
    <cfRule type="expression" dxfId="1761" priority="1070">
      <formula>B507/#REF!&gt;1</formula>
    </cfRule>
  </conditionalFormatting>
  <conditionalFormatting sqref="B507:B510">
    <cfRule type="expression" dxfId="1760" priority="1071">
      <formula>B507/#REF!&lt;1</formula>
    </cfRule>
  </conditionalFormatting>
  <conditionalFormatting sqref="J588:N588 J574:N574 J559:N559 J551:P551">
    <cfRule type="cellIs" dxfId="1759" priority="1072" operator="lessThan">
      <formula>0</formula>
    </cfRule>
  </conditionalFormatting>
  <conditionalFormatting sqref="C588:I588 C584:C587 C574:I574 C570:C573 C559:I559 C555:C558 C551:I551 C547:C550">
    <cfRule type="cellIs" dxfId="1758" priority="1073" operator="lessThan">
      <formula>0</formula>
    </cfRule>
  </conditionalFormatting>
  <conditionalFormatting sqref="C588:M588 C574:M574 C559:M559 C551:P551">
    <cfRule type="cellIs" dxfId="1757" priority="1074" operator="lessThan">
      <formula>0</formula>
    </cfRule>
  </conditionalFormatting>
  <conditionalFormatting sqref="C584:C587 C570:C573 C555:C558 C547:C550">
    <cfRule type="expression" dxfId="1756" priority="1075">
      <formula>C547/B547&gt;1</formula>
    </cfRule>
  </conditionalFormatting>
  <conditionalFormatting sqref="C584:C587 C570:C573 C555:C558 C547:C550">
    <cfRule type="expression" dxfId="1755" priority="1076">
      <formula>C547/B547&lt;1</formula>
    </cfRule>
  </conditionalFormatting>
  <conditionalFormatting sqref="D584:N587 D570:N573 D555:N558 D547:N550">
    <cfRule type="cellIs" dxfId="1754" priority="1077" operator="lessThan">
      <formula>0</formula>
    </cfRule>
  </conditionalFormatting>
  <conditionalFormatting sqref="D584:N587 D570:N573 D555:N558 D547:N550">
    <cfRule type="expression" dxfId="1753" priority="1078">
      <formula>D547/C547&gt;1</formula>
    </cfRule>
  </conditionalFormatting>
  <conditionalFormatting sqref="D584:N587 D570:N573 D555:N558 D547:N550">
    <cfRule type="expression" dxfId="1752" priority="1079">
      <formula>D547/C547&lt;1</formula>
    </cfRule>
  </conditionalFormatting>
  <conditionalFormatting sqref="C588:N588 C574:N574 C559:N559 C551:P551">
    <cfRule type="cellIs" dxfId="1751" priority="1080" operator="lessThan">
      <formula>0</formula>
    </cfRule>
  </conditionalFormatting>
  <conditionalFormatting sqref="C588:N588 C574:N574 C559:N559 C551:P551">
    <cfRule type="expression" dxfId="1750" priority="1081">
      <formula>C551/B551&gt;1</formula>
    </cfRule>
  </conditionalFormatting>
  <conditionalFormatting sqref="C588:N588 C574:N574 C559:N559 C551:P551">
    <cfRule type="expression" dxfId="1749" priority="1082">
      <formula>C551/B551&lt;1</formula>
    </cfRule>
  </conditionalFormatting>
  <conditionalFormatting sqref="B654 B651 B648:B649 B632:B634 B641:B645">
    <cfRule type="cellIs" dxfId="1748" priority="1083" operator="lessThan">
      <formula>0</formula>
    </cfRule>
  </conditionalFormatting>
  <conditionalFormatting sqref="C654 C651 C648:C649 C632:C634">
    <cfRule type="cellIs" dxfId="1747" priority="1084" operator="lessThan">
      <formula>0</formula>
    </cfRule>
  </conditionalFormatting>
  <conditionalFormatting sqref="C654 C651 C648:C649 C632:C634">
    <cfRule type="expression" dxfId="1746" priority="1085">
      <formula>C632/B632&gt;1</formula>
    </cfRule>
  </conditionalFormatting>
  <conditionalFormatting sqref="C654 C651 C648:C649 C632:C634">
    <cfRule type="expression" dxfId="1745" priority="1086">
      <formula>C632/B632&lt;1</formula>
    </cfRule>
  </conditionalFormatting>
  <conditionalFormatting sqref="D654:N654 D651:N651 D648:N649 D632:N634">
    <cfRule type="cellIs" dxfId="1744" priority="1087" operator="lessThan">
      <formula>0</formula>
    </cfRule>
  </conditionalFormatting>
  <conditionalFormatting sqref="B504:N504 B537 B568 B597">
    <cfRule type="expression" dxfId="1743" priority="1088">
      <formula>B504/#REF!&gt;1</formula>
    </cfRule>
  </conditionalFormatting>
  <conditionalFormatting sqref="B504:N504 B537 B568 B597">
    <cfRule type="expression" dxfId="1742" priority="1089">
      <formula>B504/#REF!&lt;1</formula>
    </cfRule>
  </conditionalFormatting>
  <conditionalFormatting sqref="C465">
    <cfRule type="cellIs" dxfId="1741" priority="1090" operator="lessThan">
      <formula>0</formula>
    </cfRule>
  </conditionalFormatting>
  <conditionalFormatting sqref="C465">
    <cfRule type="expression" dxfId="1740" priority="1091">
      <formula>C465/B465&gt;1</formula>
    </cfRule>
  </conditionalFormatting>
  <conditionalFormatting sqref="C465">
    <cfRule type="expression" dxfId="1739" priority="1092">
      <formula>C465/B465&lt;1</formula>
    </cfRule>
  </conditionalFormatting>
  <conditionalFormatting sqref="D465:N465">
    <cfRule type="cellIs" dxfId="1738" priority="1093" operator="lessThan">
      <formula>0</formula>
    </cfRule>
  </conditionalFormatting>
  <conditionalFormatting sqref="D465:N465">
    <cfRule type="expression" dxfId="1737" priority="1094">
      <formula>D465/C465&gt;1</formula>
    </cfRule>
  </conditionalFormatting>
  <conditionalFormatting sqref="D465:N465">
    <cfRule type="expression" dxfId="1736" priority="1095">
      <formula>D465/C465&lt;1</formula>
    </cfRule>
  </conditionalFormatting>
  <conditionalFormatting sqref="B465">
    <cfRule type="cellIs" dxfId="1735" priority="1096" operator="lessThan">
      <formula>0</formula>
    </cfRule>
  </conditionalFormatting>
  <conditionalFormatting sqref="B465">
    <cfRule type="expression" dxfId="1734" priority="1097">
      <formula>B465/#REF!&gt;1</formula>
    </cfRule>
  </conditionalFormatting>
  <conditionalFormatting sqref="B465">
    <cfRule type="expression" dxfId="1733" priority="1098">
      <formula>B465/#REF!&lt;1</formula>
    </cfRule>
  </conditionalFormatting>
  <conditionalFormatting sqref="C511">
    <cfRule type="cellIs" dxfId="1732" priority="1099" operator="lessThan">
      <formula>0</formula>
    </cfRule>
  </conditionalFormatting>
  <conditionalFormatting sqref="D511:N511">
    <cfRule type="cellIs" dxfId="1731" priority="1100" operator="lessThan">
      <formula>0</formula>
    </cfRule>
  </conditionalFormatting>
  <conditionalFormatting sqref="C511">
    <cfRule type="expression" dxfId="1730" priority="1101">
      <formula>C511/B511&gt;1</formula>
    </cfRule>
  </conditionalFormatting>
  <conditionalFormatting sqref="C511">
    <cfRule type="expression" dxfId="1729" priority="1102">
      <formula>C511/B511&lt;1</formula>
    </cfRule>
  </conditionalFormatting>
  <conditionalFormatting sqref="D511:N511">
    <cfRule type="expression" dxfId="1728" priority="1103">
      <formula>D511/C511&gt;1</formula>
    </cfRule>
  </conditionalFormatting>
  <conditionalFormatting sqref="D511:N511">
    <cfRule type="expression" dxfId="1727" priority="1104">
      <formula>D511/C511&lt;1</formula>
    </cfRule>
  </conditionalFormatting>
  <conditionalFormatting sqref="B511">
    <cfRule type="cellIs" dxfId="1726" priority="1105" operator="lessThan">
      <formula>0</formula>
    </cfRule>
  </conditionalFormatting>
  <conditionalFormatting sqref="B511">
    <cfRule type="expression" dxfId="1725" priority="1106">
      <formula>B511/#REF!&gt;1</formula>
    </cfRule>
  </conditionalFormatting>
  <conditionalFormatting sqref="B511">
    <cfRule type="expression" dxfId="1724" priority="1107">
      <formula>B511/#REF!&lt;1</formula>
    </cfRule>
  </conditionalFormatting>
  <conditionalFormatting sqref="B529 B521">
    <cfRule type="cellIs" dxfId="1723" priority="1108" operator="lessThan">
      <formula>0</formula>
    </cfRule>
  </conditionalFormatting>
  <conditionalFormatting sqref="B529 B521">
    <cfRule type="expression" dxfId="1722" priority="1109">
      <formula>B521/#REF!&gt;1</formula>
    </cfRule>
  </conditionalFormatting>
  <conditionalFormatting sqref="B529 B521">
    <cfRule type="expression" dxfId="1721" priority="1110">
      <formula>B521/#REF!&lt;1</formula>
    </cfRule>
  </conditionalFormatting>
  <conditionalFormatting sqref="C521">
    <cfRule type="cellIs" dxfId="1720" priority="1111" operator="lessThan">
      <formula>0</formula>
    </cfRule>
  </conditionalFormatting>
  <conditionalFormatting sqref="C521 B636:O637">
    <cfRule type="expression" dxfId="1719" priority="1112">
      <formula>B521/A521&gt;1</formula>
    </cfRule>
  </conditionalFormatting>
  <conditionalFormatting sqref="C521 B636:O637">
    <cfRule type="expression" dxfId="1718" priority="1113">
      <formula>B521/A521&lt;1</formula>
    </cfRule>
  </conditionalFormatting>
  <conditionalFormatting sqref="C603:N603">
    <cfRule type="expression" dxfId="1717" priority="1114">
      <formula>C603/B603&gt;1</formula>
    </cfRule>
  </conditionalFormatting>
  <conditionalFormatting sqref="C603:N603">
    <cfRule type="expression" dxfId="1716" priority="1115">
      <formula>C603/B603&lt;1</formula>
    </cfRule>
  </conditionalFormatting>
  <conditionalFormatting sqref="I552:N552">
    <cfRule type="expression" dxfId="1715" priority="1116">
      <formula>I552/H552&gt;1</formula>
    </cfRule>
  </conditionalFormatting>
  <conditionalFormatting sqref="I552:N552">
    <cfRule type="expression" dxfId="1714" priority="1117">
      <formula>I552/H552&lt;1</formula>
    </cfRule>
  </conditionalFormatting>
  <conditionalFormatting sqref="I560:N560">
    <cfRule type="expression" dxfId="1713" priority="1118">
      <formula>I560/H560&gt;1</formula>
    </cfRule>
  </conditionalFormatting>
  <conditionalFormatting sqref="I560:N560">
    <cfRule type="expression" dxfId="1712" priority="1119">
      <formula>I560/H560&lt;1</formula>
    </cfRule>
  </conditionalFormatting>
  <conditionalFormatting sqref="B575:N575">
    <cfRule type="cellIs" dxfId="1711" priority="1120" operator="lessThan">
      <formula>0</formula>
    </cfRule>
  </conditionalFormatting>
  <conditionalFormatting sqref="B575:N575">
    <cfRule type="expression" dxfId="1710" priority="1121">
      <formula>B575/A575&gt;1</formula>
    </cfRule>
  </conditionalFormatting>
  <conditionalFormatting sqref="B575:N575">
    <cfRule type="expression" dxfId="1709" priority="1122">
      <formula>B575/A575&lt;1</formula>
    </cfRule>
  </conditionalFormatting>
  <conditionalFormatting sqref="B589:N589">
    <cfRule type="cellIs" dxfId="1708" priority="1123" operator="lessThan">
      <formula>0</formula>
    </cfRule>
  </conditionalFormatting>
  <conditionalFormatting sqref="B589:N589">
    <cfRule type="expression" dxfId="1707" priority="1124">
      <formula>B589/A589&gt;1</formula>
    </cfRule>
  </conditionalFormatting>
  <conditionalFormatting sqref="B589:N589">
    <cfRule type="expression" dxfId="1706" priority="1125">
      <formula>B589/A589&lt;1</formula>
    </cfRule>
  </conditionalFormatting>
  <conditionalFormatting sqref="N608">
    <cfRule type="cellIs" dxfId="1705" priority="1126" operator="lessThan">
      <formula>0</formula>
    </cfRule>
  </conditionalFormatting>
  <conditionalFormatting sqref="D521:N521">
    <cfRule type="cellIs" dxfId="1704" priority="1127" operator="lessThan">
      <formula>0</formula>
    </cfRule>
  </conditionalFormatting>
  <conditionalFormatting sqref="D521:N521">
    <cfRule type="expression" dxfId="1703" priority="1128">
      <formula>D521/C521&gt;1</formula>
    </cfRule>
  </conditionalFormatting>
  <conditionalFormatting sqref="D521:N521">
    <cfRule type="expression" dxfId="1702" priority="1129">
      <formula>D521/C521&lt;1</formula>
    </cfRule>
  </conditionalFormatting>
  <conditionalFormatting sqref="C529:N529">
    <cfRule type="cellIs" dxfId="1701" priority="1130" operator="lessThan">
      <formula>0</formula>
    </cfRule>
  </conditionalFormatting>
  <conditionalFormatting sqref="C529:N529">
    <cfRule type="expression" dxfId="1700" priority="1131">
      <formula>C529/B529&gt;1</formula>
    </cfRule>
  </conditionalFormatting>
  <conditionalFormatting sqref="C529:N529">
    <cfRule type="expression" dxfId="1699" priority="1132">
      <formula>C529/B529&lt;1</formula>
    </cfRule>
  </conditionalFormatting>
  <conditionalFormatting sqref="C582:N582">
    <cfRule type="expression" dxfId="1698" priority="1133">
      <formula>C582/B582&gt;1</formula>
    </cfRule>
  </conditionalFormatting>
  <conditionalFormatting sqref="C582:N582">
    <cfRule type="expression" dxfId="1697" priority="1134">
      <formula>C582/B582&lt;1</formula>
    </cfRule>
  </conditionalFormatting>
  <conditionalFormatting sqref="C537:N537">
    <cfRule type="expression" dxfId="1696" priority="1135">
      <formula>C537/B537&gt;1</formula>
    </cfRule>
  </conditionalFormatting>
  <conditionalFormatting sqref="C537:N537">
    <cfRule type="expression" dxfId="1695" priority="1136">
      <formula>C537/B537&lt;1</formula>
    </cfRule>
  </conditionalFormatting>
  <conditionalFormatting sqref="C568:N568">
    <cfRule type="expression" dxfId="1694" priority="1137">
      <formula>C568/B568&gt;1</formula>
    </cfRule>
  </conditionalFormatting>
  <conditionalFormatting sqref="C568:N568">
    <cfRule type="expression" dxfId="1693" priority="1138">
      <formula>C568/B568&lt;1</formula>
    </cfRule>
  </conditionalFormatting>
  <conditionalFormatting sqref="C608:M608">
    <cfRule type="expression" dxfId="1692" priority="1139">
      <formula>C608/B608&gt;1</formula>
    </cfRule>
  </conditionalFormatting>
  <conditionalFormatting sqref="C608:M608">
    <cfRule type="expression" dxfId="1691" priority="1140">
      <formula>C608/B608&lt;1</formula>
    </cfRule>
  </conditionalFormatting>
  <conditionalFormatting sqref="N608">
    <cfRule type="expression" dxfId="1690" priority="1141">
      <formula>N608/M608&gt;1</formula>
    </cfRule>
  </conditionalFormatting>
  <conditionalFormatting sqref="N608">
    <cfRule type="expression" dxfId="1689" priority="1142">
      <formula>N608/M608&lt;1</formula>
    </cfRule>
  </conditionalFormatting>
  <conditionalFormatting sqref="C608:M608">
    <cfRule type="cellIs" dxfId="1688" priority="1143" operator="lessThan">
      <formula>0</formula>
    </cfRule>
  </conditionalFormatting>
  <conditionalFormatting sqref="C608:M608">
    <cfRule type="cellIs" dxfId="1687" priority="1144" operator="lessThan">
      <formula>0</formula>
    </cfRule>
  </conditionalFormatting>
  <conditionalFormatting sqref="B582">
    <cfRule type="cellIs" dxfId="1686" priority="1145" operator="lessThan">
      <formula>0</formula>
    </cfRule>
  </conditionalFormatting>
  <conditionalFormatting sqref="B582">
    <cfRule type="expression" dxfId="1685" priority="1146">
      <formula>B582/#REF!&gt;1</formula>
    </cfRule>
  </conditionalFormatting>
  <conditionalFormatting sqref="B582">
    <cfRule type="expression" dxfId="1684" priority="1147">
      <formula>B582/#REF!&lt;1</formula>
    </cfRule>
  </conditionalFormatting>
  <conditionalFormatting sqref="C582:N582">
    <cfRule type="cellIs" dxfId="1683" priority="1148" operator="lessThan">
      <formula>0</formula>
    </cfRule>
  </conditionalFormatting>
  <conditionalFormatting sqref="C597:N597">
    <cfRule type="expression" dxfId="1682" priority="1149">
      <formula>C597/B597&gt;1</formula>
    </cfRule>
  </conditionalFormatting>
  <conditionalFormatting sqref="C597:N597">
    <cfRule type="expression" dxfId="1681" priority="1150">
      <formula>C597/B597&lt;1</formula>
    </cfRule>
  </conditionalFormatting>
  <conditionalFormatting sqref="N608">
    <cfRule type="cellIs" dxfId="1680" priority="1151" operator="lessThan">
      <formula>0</formula>
    </cfRule>
  </conditionalFormatting>
  <conditionalFormatting sqref="C608:M608">
    <cfRule type="cellIs" dxfId="1679" priority="1152" operator="lessThan">
      <formula>0</formula>
    </cfRule>
  </conditionalFormatting>
  <conditionalFormatting sqref="N608">
    <cfRule type="cellIs" dxfId="1678" priority="1153" operator="lessThan">
      <formula>0</formula>
    </cfRule>
  </conditionalFormatting>
  <conditionalFormatting sqref="B676:N679">
    <cfRule type="cellIs" dxfId="1677" priority="1154" operator="lessThan">
      <formula>0</formula>
    </cfRule>
  </conditionalFormatting>
  <conditionalFormatting sqref="I678:N678 Q676:R679">
    <cfRule type="cellIs" dxfId="1676" priority="1155" operator="lessThan">
      <formula>0</formula>
    </cfRule>
  </conditionalFormatting>
  <conditionalFormatting sqref="B680:N683">
    <cfRule type="cellIs" dxfId="1675" priority="1156" operator="lessThan">
      <formula>0</formula>
    </cfRule>
  </conditionalFormatting>
  <conditionalFormatting sqref="I682:N682 Q680:R683">
    <cfRule type="cellIs" dxfId="1674" priority="1157" operator="lessThan">
      <formula>0</formula>
    </cfRule>
  </conditionalFormatting>
  <conditionalFormatting sqref="B684:N687">
    <cfRule type="cellIs" dxfId="1673" priority="1158" operator="lessThan">
      <formula>0</formula>
    </cfRule>
  </conditionalFormatting>
  <conditionalFormatting sqref="I686:N686 Q684:R687">
    <cfRule type="cellIs" dxfId="1672" priority="1159" operator="lessThan">
      <formula>0</formula>
    </cfRule>
  </conditionalFormatting>
  <conditionalFormatting sqref="B688:N691">
    <cfRule type="cellIs" dxfId="1671" priority="1160" operator="lessThan">
      <formula>0</formula>
    </cfRule>
  </conditionalFormatting>
  <conditionalFormatting sqref="I690:N690 Q688:R691">
    <cfRule type="cellIs" dxfId="1670" priority="1161" operator="lessThan">
      <formula>0</formula>
    </cfRule>
  </conditionalFormatting>
  <conditionalFormatting sqref="B692:N695 O694">
    <cfRule type="cellIs" dxfId="1669" priority="1162" operator="lessThan">
      <formula>0</formula>
    </cfRule>
  </conditionalFormatting>
  <conditionalFormatting sqref="Q692:R695 I694:O694">
    <cfRule type="cellIs" dxfId="1668" priority="1163" operator="lessThan">
      <formula>0</formula>
    </cfRule>
  </conditionalFormatting>
  <conditionalFormatting sqref="B696:N699">
    <cfRule type="cellIs" dxfId="1667" priority="1164" operator="lessThan">
      <formula>0</formula>
    </cfRule>
  </conditionalFormatting>
  <conditionalFormatting sqref="I698:N698 Q696:R699">
    <cfRule type="cellIs" dxfId="1666" priority="1165" operator="lessThan">
      <formula>0</formula>
    </cfRule>
  </conditionalFormatting>
  <conditionalFormatting sqref="B700:N703">
    <cfRule type="cellIs" dxfId="1665" priority="1166" operator="lessThan">
      <formula>0</formula>
    </cfRule>
  </conditionalFormatting>
  <conditionalFormatting sqref="I702:N702 Q700:R703">
    <cfRule type="cellIs" dxfId="1664" priority="1167" operator="lessThan">
      <formula>0</formula>
    </cfRule>
  </conditionalFormatting>
  <conditionalFormatting sqref="B704:N707">
    <cfRule type="cellIs" dxfId="1663" priority="1168" operator="lessThan">
      <formula>0</formula>
    </cfRule>
  </conditionalFormatting>
  <conditionalFormatting sqref="I706:N706 Q704:R707">
    <cfRule type="cellIs" dxfId="1662" priority="1169" operator="lessThan">
      <formula>0</formula>
    </cfRule>
  </conditionalFormatting>
  <conditionalFormatting sqref="B712:N715">
    <cfRule type="cellIs" dxfId="1661" priority="1170" operator="lessThan">
      <formula>0</formula>
    </cfRule>
  </conditionalFormatting>
  <conditionalFormatting sqref="I714:N714 Q712:R715">
    <cfRule type="cellIs" dxfId="1660" priority="1171" operator="lessThan">
      <formula>0</formula>
    </cfRule>
  </conditionalFormatting>
  <conditionalFormatting sqref="B716:N719">
    <cfRule type="cellIs" dxfId="1659" priority="1172" operator="lessThan">
      <formula>0</formula>
    </cfRule>
  </conditionalFormatting>
  <conditionalFormatting sqref="I718:N718 Q716:R719">
    <cfRule type="cellIs" dxfId="1658" priority="1173" operator="lessThan">
      <formula>0</formula>
    </cfRule>
  </conditionalFormatting>
  <conditionalFormatting sqref="Q654">
    <cfRule type="cellIs" dxfId="1657" priority="1174" operator="lessThan">
      <formula>0</formula>
    </cfRule>
  </conditionalFormatting>
  <conditionalFormatting sqref="R466">
    <cfRule type="cellIs" dxfId="1656" priority="1175" operator="lessThan">
      <formula>0</formula>
    </cfRule>
  </conditionalFormatting>
  <conditionalFormatting sqref="Q466">
    <cfRule type="cellIs" dxfId="1655" priority="1176" operator="lessThan">
      <formula>0</formula>
    </cfRule>
  </conditionalFormatting>
  <conditionalFormatting sqref="B466:N466">
    <cfRule type="cellIs" dxfId="1654" priority="1177" operator="lessThan">
      <formula>0</formula>
    </cfRule>
  </conditionalFormatting>
  <conditionalFormatting sqref="B505:N505">
    <cfRule type="cellIs" dxfId="1653" priority="1178" operator="lessThan">
      <formula>0</formula>
    </cfRule>
  </conditionalFormatting>
  <conditionalFormatting sqref="B513:N513">
    <cfRule type="cellIs" dxfId="1652" priority="1179" operator="lessThan">
      <formula>0</formula>
    </cfRule>
  </conditionalFormatting>
  <conditionalFormatting sqref="B522:N522">
    <cfRule type="cellIs" dxfId="1651" priority="1180" operator="lessThan">
      <formula>0</formula>
    </cfRule>
  </conditionalFormatting>
  <conditionalFormatting sqref="B530:N530">
    <cfRule type="cellIs" dxfId="1650" priority="1181" operator="lessThan">
      <formula>0</formula>
    </cfRule>
  </conditionalFormatting>
  <conditionalFormatting sqref="B538:N538">
    <cfRule type="cellIs" dxfId="1649" priority="1182" operator="lessThan">
      <formula>0</formula>
    </cfRule>
  </conditionalFormatting>
  <conditionalFormatting sqref="B553:N553">
    <cfRule type="cellIs" dxfId="1648" priority="1183" operator="lessThan">
      <formula>0</formula>
    </cfRule>
  </conditionalFormatting>
  <conditionalFormatting sqref="B561:N561">
    <cfRule type="cellIs" dxfId="1647" priority="1184" operator="lessThan">
      <formula>0</formula>
    </cfRule>
  </conditionalFormatting>
  <conditionalFormatting sqref="B590:N590">
    <cfRule type="cellIs" dxfId="1646" priority="1185" operator="lessThan">
      <formula>0</formula>
    </cfRule>
  </conditionalFormatting>
  <conditionalFormatting sqref="O608:P608">
    <cfRule type="cellIs" dxfId="1645" priority="1186" operator="lessThan">
      <formula>0</formula>
    </cfRule>
  </conditionalFormatting>
  <conditionalFormatting sqref="O608:P608">
    <cfRule type="cellIs" dxfId="1644" priority="1187" operator="lessThan">
      <formula>0</formula>
    </cfRule>
  </conditionalFormatting>
  <conditionalFormatting sqref="O603">
    <cfRule type="cellIs" dxfId="1643" priority="1188" operator="lessThan">
      <formula>0</formula>
    </cfRule>
  </conditionalFormatting>
  <conditionalFormatting sqref="O603">
    <cfRule type="cellIs" dxfId="1642" priority="1189" operator="lessThan">
      <formula>0</formula>
    </cfRule>
  </conditionalFormatting>
  <conditionalFormatting sqref="O603">
    <cfRule type="cellIs" dxfId="1641" priority="1190" operator="lessThan">
      <formula>0</formula>
    </cfRule>
  </conditionalFormatting>
  <conditionalFormatting sqref="O608:P608">
    <cfRule type="cellIs" dxfId="1640" priority="1191" operator="lessThan">
      <formula>0</formula>
    </cfRule>
  </conditionalFormatting>
  <conditionalFormatting sqref="Q491:R491">
    <cfRule type="cellIs" dxfId="1639" priority="1192" operator="lessThan">
      <formula>0</formula>
    </cfRule>
  </conditionalFormatting>
  <conditionalFormatting sqref="R492:R496">
    <cfRule type="cellIs" dxfId="1638" priority="1193" operator="lessThan">
      <formula>0</formula>
    </cfRule>
  </conditionalFormatting>
  <conditionalFormatting sqref="Q492:Q495">
    <cfRule type="cellIs" dxfId="1637" priority="1194" operator="lessThan">
      <formula>0</formula>
    </cfRule>
  </conditionalFormatting>
  <conditionalFormatting sqref="Q496">
    <cfRule type="cellIs" dxfId="1636" priority="1195" operator="lessThan">
      <formula>0</formula>
    </cfRule>
  </conditionalFormatting>
  <conditionalFormatting sqref="Q473:R473 B473">
    <cfRule type="cellIs" dxfId="1635" priority="1196" operator="lessThan">
      <formula>0</formula>
    </cfRule>
  </conditionalFormatting>
  <conditionalFormatting sqref="R474:R478">
    <cfRule type="cellIs" dxfId="1634" priority="1197" operator="lessThan">
      <formula>0</formula>
    </cfRule>
  </conditionalFormatting>
  <conditionalFormatting sqref="Q474:Q477">
    <cfRule type="cellIs" dxfId="1633" priority="1198" operator="lessThan">
      <formula>0</formula>
    </cfRule>
  </conditionalFormatting>
  <conditionalFormatting sqref="Q478">
    <cfRule type="cellIs" dxfId="1632" priority="1199" operator="lessThan">
      <formula>0</formula>
    </cfRule>
  </conditionalFormatting>
  <conditionalFormatting sqref="Q479:R479 B479">
    <cfRule type="cellIs" dxfId="1631" priority="1200" operator="lessThan">
      <formula>0</formula>
    </cfRule>
  </conditionalFormatting>
  <conditionalFormatting sqref="R480:R484">
    <cfRule type="cellIs" dxfId="1630" priority="1201" operator="lessThan">
      <formula>0</formula>
    </cfRule>
  </conditionalFormatting>
  <conditionalFormatting sqref="Q480:Q483">
    <cfRule type="cellIs" dxfId="1629" priority="1202" operator="lessThan">
      <formula>0</formula>
    </cfRule>
  </conditionalFormatting>
  <conditionalFormatting sqref="Q484">
    <cfRule type="cellIs" dxfId="1628" priority="1203" operator="lessThan">
      <formula>0</formula>
    </cfRule>
  </conditionalFormatting>
  <conditionalFormatting sqref="Q485:R485 B485">
    <cfRule type="cellIs" dxfId="1627" priority="1204" operator="lessThan">
      <formula>0</formula>
    </cfRule>
  </conditionalFormatting>
  <conditionalFormatting sqref="R486:R490">
    <cfRule type="cellIs" dxfId="1626" priority="1205" operator="lessThan">
      <formula>0</formula>
    </cfRule>
  </conditionalFormatting>
  <conditionalFormatting sqref="Q486:Q489">
    <cfRule type="cellIs" dxfId="1625" priority="1206" operator="lessThan">
      <formula>0</formula>
    </cfRule>
  </conditionalFormatting>
  <conditionalFormatting sqref="Q490">
    <cfRule type="cellIs" dxfId="1624" priority="1207" operator="lessThan">
      <formula>0</formula>
    </cfRule>
  </conditionalFormatting>
  <conditionalFormatting sqref="O433 O504 O552 O560 O575 O589 O363:P365 O369:P371 O375:P377 O381:P383 O387:P389 O393:P395 O399:P401 O405:P407 O411:P413 O417:P419 O423:P425 O429:P431 O435:P437 O441:P443 O448:P450 O454:P456 O621:P624">
    <cfRule type="cellIs" dxfId="1623" priority="1208" operator="lessThan">
      <formula>0</formula>
    </cfRule>
  </conditionalFormatting>
  <conditionalFormatting sqref="O348">
    <cfRule type="cellIs" dxfId="1622" priority="1209" operator="lessThan">
      <formula>0</formula>
    </cfRule>
  </conditionalFormatting>
  <conditionalFormatting sqref="O348">
    <cfRule type="cellIs" dxfId="1621" priority="1210" operator="lessThan">
      <formula>0</formula>
    </cfRule>
  </conditionalFormatting>
  <conditionalFormatting sqref="O351:P354">
    <cfRule type="cellIs" dxfId="1620" priority="1211" operator="lessThan">
      <formula>0</formula>
    </cfRule>
  </conditionalFormatting>
  <conditionalFormatting sqref="O363:P364">
    <cfRule type="cellIs" dxfId="1619" priority="1212" operator="lessThan">
      <formula>0</formula>
    </cfRule>
  </conditionalFormatting>
  <conditionalFormatting sqref="O369:P370">
    <cfRule type="cellIs" dxfId="1618" priority="1213" operator="lessThan">
      <formula>0</formula>
    </cfRule>
  </conditionalFormatting>
  <conditionalFormatting sqref="O375:P376">
    <cfRule type="cellIs" dxfId="1617" priority="1214" operator="lessThan">
      <formula>0</formula>
    </cfRule>
  </conditionalFormatting>
  <conditionalFormatting sqref="O381:P383">
    <cfRule type="cellIs" dxfId="1616" priority="1215" operator="lessThan">
      <formula>0</formula>
    </cfRule>
  </conditionalFormatting>
  <conditionalFormatting sqref="O355">
    <cfRule type="cellIs" dxfId="1615" priority="1216" operator="lessThan">
      <formula>0</formula>
    </cfRule>
  </conditionalFormatting>
  <conditionalFormatting sqref="O593:P595">
    <cfRule type="cellIs" dxfId="1614" priority="1217" operator="lessThan">
      <formula>0</formula>
    </cfRule>
  </conditionalFormatting>
  <conditionalFormatting sqref="O593:P595">
    <cfRule type="cellIs" dxfId="1613" priority="1218" operator="lessThan">
      <formula>0</formula>
    </cfRule>
  </conditionalFormatting>
  <conditionalFormatting sqref="O601:P602 O599:P599">
    <cfRule type="cellIs" dxfId="1612" priority="1219" operator="lessThan">
      <formula>0</formula>
    </cfRule>
  </conditionalFormatting>
  <conditionalFormatting sqref="O621:P624">
    <cfRule type="cellIs" dxfId="1611" priority="1220" operator="lessThan">
      <formula>0</formula>
    </cfRule>
  </conditionalFormatting>
  <conditionalFormatting sqref="O621:P624">
    <cfRule type="cellIs" dxfId="1610" priority="1221" operator="lessThan">
      <formula>0</formula>
    </cfRule>
  </conditionalFormatting>
  <conditionalFormatting sqref="O626:P629">
    <cfRule type="cellIs" dxfId="1609" priority="1222" operator="lessThan">
      <formula>0</formula>
    </cfRule>
  </conditionalFormatting>
  <conditionalFormatting sqref="O611:P614">
    <cfRule type="cellIs" dxfId="1608" priority="1223" operator="lessThan">
      <formula>0</formula>
    </cfRule>
  </conditionalFormatting>
  <conditionalFormatting sqref="O611:P614">
    <cfRule type="cellIs" dxfId="1607" priority="1224" operator="lessThan">
      <formula>0</formula>
    </cfRule>
  </conditionalFormatting>
  <conditionalFormatting sqref="O650 O663 O655:O661 O642:O645 O652:O653 O672:O675 O708:O711 O665:O670">
    <cfRule type="cellIs" dxfId="1606" priority="1225" operator="lessThan">
      <formula>0</formula>
    </cfRule>
  </conditionalFormatting>
  <conditionalFormatting sqref="O674">
    <cfRule type="cellIs" dxfId="1605" priority="1226" operator="lessThan">
      <formula>0</formula>
    </cfRule>
  </conditionalFormatting>
  <conditionalFormatting sqref="O647">
    <cfRule type="cellIs" dxfId="1604" priority="1227" operator="lessThan">
      <formula>0</formula>
    </cfRule>
  </conditionalFormatting>
  <conditionalFormatting sqref="O393:P393">
    <cfRule type="cellIs" dxfId="1603" priority="1228" operator="lessThan">
      <formula>0</formula>
    </cfRule>
  </conditionalFormatting>
  <conditionalFormatting sqref="O390:P390">
    <cfRule type="cellIs" dxfId="1602" priority="1229" operator="lessThan">
      <formula>0</formula>
    </cfRule>
  </conditionalFormatting>
  <conditionalFormatting sqref="O393:P393">
    <cfRule type="cellIs" dxfId="1601" priority="1230" operator="lessThan">
      <formula>0</formula>
    </cfRule>
  </conditionalFormatting>
  <conditionalFormatting sqref="O378:P378">
    <cfRule type="cellIs" dxfId="1600" priority="1231" operator="lessThan">
      <formula>0</formula>
    </cfRule>
  </conditionalFormatting>
  <conditionalFormatting sqref="O372:P372">
    <cfRule type="cellIs" dxfId="1599" priority="1232" operator="lessThan">
      <formula>0</formula>
    </cfRule>
  </conditionalFormatting>
  <conditionalFormatting sqref="O384:P384">
    <cfRule type="cellIs" dxfId="1598" priority="1233" operator="lessThan">
      <formula>0</formula>
    </cfRule>
  </conditionalFormatting>
  <conditionalFormatting sqref="O387:P387">
    <cfRule type="cellIs" dxfId="1597" priority="1234" operator="lessThan">
      <formula>0</formula>
    </cfRule>
  </conditionalFormatting>
  <conditionalFormatting sqref="O387:P387">
    <cfRule type="cellIs" dxfId="1596" priority="1235" operator="lessThan">
      <formula>0</formula>
    </cfRule>
  </conditionalFormatting>
  <conditionalFormatting sqref="O387:P387">
    <cfRule type="cellIs" dxfId="1595" priority="1236" operator="lessThan">
      <formula>0</formula>
    </cfRule>
  </conditionalFormatting>
  <conditionalFormatting sqref="O387:P387">
    <cfRule type="cellIs" dxfId="1594" priority="1237" operator="lessThan">
      <formula>0</formula>
    </cfRule>
  </conditionalFormatting>
  <conditionalFormatting sqref="O393:P393">
    <cfRule type="cellIs" dxfId="1593" priority="1238" operator="lessThan">
      <formula>0</formula>
    </cfRule>
  </conditionalFormatting>
  <conditionalFormatting sqref="O393:P393">
    <cfRule type="cellIs" dxfId="1592" priority="1239" operator="lessThan">
      <formula>0</formula>
    </cfRule>
  </conditionalFormatting>
  <conditionalFormatting sqref="O393:P393">
    <cfRule type="cellIs" dxfId="1591" priority="1240" operator="lessThan">
      <formula>0</formula>
    </cfRule>
  </conditionalFormatting>
  <conditionalFormatting sqref="O393:P393">
    <cfRule type="cellIs" dxfId="1590" priority="1241" operator="lessThan">
      <formula>0</formula>
    </cfRule>
  </conditionalFormatting>
  <conditionalFormatting sqref="O393:P393">
    <cfRule type="cellIs" dxfId="1589" priority="1242" operator="lessThan">
      <formula>0</formula>
    </cfRule>
  </conditionalFormatting>
  <conditionalFormatting sqref="O393:P393">
    <cfRule type="cellIs" dxfId="1588" priority="1243" operator="lessThan">
      <formula>0</formula>
    </cfRule>
  </conditionalFormatting>
  <conditionalFormatting sqref="O399:P399">
    <cfRule type="cellIs" dxfId="1587" priority="1244" operator="lessThan">
      <formula>0</formula>
    </cfRule>
  </conditionalFormatting>
  <conditionalFormatting sqref="O396:P396">
    <cfRule type="cellIs" dxfId="1586" priority="1245" operator="lessThan">
      <formula>0</formula>
    </cfRule>
  </conditionalFormatting>
  <conditionalFormatting sqref="O399:P399">
    <cfRule type="cellIs" dxfId="1585" priority="1246" operator="lessThan">
      <formula>0</formula>
    </cfRule>
  </conditionalFormatting>
  <conditionalFormatting sqref="O399:P399">
    <cfRule type="cellIs" dxfId="1584" priority="1247" operator="lessThan">
      <formula>0</formula>
    </cfRule>
  </conditionalFormatting>
  <conditionalFormatting sqref="O399:P399">
    <cfRule type="cellIs" dxfId="1583" priority="1248" operator="lessThan">
      <formula>0</formula>
    </cfRule>
  </conditionalFormatting>
  <conditionalFormatting sqref="O399:P399">
    <cfRule type="cellIs" dxfId="1582" priority="1249" operator="lessThan">
      <formula>0</formula>
    </cfRule>
  </conditionalFormatting>
  <conditionalFormatting sqref="O399:P399">
    <cfRule type="cellIs" dxfId="1581" priority="1250" operator="lessThan">
      <formula>0</formula>
    </cfRule>
  </conditionalFormatting>
  <conditionalFormatting sqref="O399:P399">
    <cfRule type="cellIs" dxfId="1580" priority="1251" operator="lessThan">
      <formula>0</formula>
    </cfRule>
  </conditionalFormatting>
  <conditionalFormatting sqref="O399:P399">
    <cfRule type="cellIs" dxfId="1579" priority="1252" operator="lessThan">
      <formula>0</formula>
    </cfRule>
  </conditionalFormatting>
  <conditionalFormatting sqref="O402:P402">
    <cfRule type="cellIs" dxfId="1578" priority="1253" operator="lessThan">
      <formula>0</formula>
    </cfRule>
  </conditionalFormatting>
  <conditionalFormatting sqref="O355">
    <cfRule type="cellIs" dxfId="1577" priority="1254" operator="lessThan">
      <formula>0</formula>
    </cfRule>
  </conditionalFormatting>
  <conditionalFormatting sqref="O361">
    <cfRule type="cellIs" dxfId="1576" priority="1255" operator="lessThan">
      <formula>0</formula>
    </cfRule>
  </conditionalFormatting>
  <conditionalFormatting sqref="O361">
    <cfRule type="cellIs" dxfId="1575" priority="1256" operator="lessThan">
      <formula>0</formula>
    </cfRule>
  </conditionalFormatting>
  <conditionalFormatting sqref="O367">
    <cfRule type="cellIs" dxfId="1574" priority="1257" operator="lessThan">
      <formula>0</formula>
    </cfRule>
  </conditionalFormatting>
  <conditionalFormatting sqref="O367">
    <cfRule type="cellIs" dxfId="1573" priority="1258" operator="lessThan">
      <formula>0</formula>
    </cfRule>
  </conditionalFormatting>
  <conditionalFormatting sqref="O373">
    <cfRule type="cellIs" dxfId="1572" priority="1259" operator="lessThan">
      <formula>0</formula>
    </cfRule>
  </conditionalFormatting>
  <conditionalFormatting sqref="O373">
    <cfRule type="cellIs" dxfId="1571" priority="1260" operator="lessThan">
      <formula>0</formula>
    </cfRule>
  </conditionalFormatting>
  <conditionalFormatting sqref="O379">
    <cfRule type="cellIs" dxfId="1570" priority="1261" operator="lessThan">
      <formula>0</formula>
    </cfRule>
  </conditionalFormatting>
  <conditionalFormatting sqref="O379">
    <cfRule type="cellIs" dxfId="1569" priority="1262" operator="lessThan">
      <formula>0</formula>
    </cfRule>
  </conditionalFormatting>
  <conditionalFormatting sqref="O385">
    <cfRule type="cellIs" dxfId="1568" priority="1263" operator="lessThan">
      <formula>0</formula>
    </cfRule>
  </conditionalFormatting>
  <conditionalFormatting sqref="O385">
    <cfRule type="cellIs" dxfId="1567" priority="1264" operator="lessThan">
      <formula>0</formula>
    </cfRule>
  </conditionalFormatting>
  <conditionalFormatting sqref="O391">
    <cfRule type="cellIs" dxfId="1566" priority="1265" operator="lessThan">
      <formula>0</formula>
    </cfRule>
  </conditionalFormatting>
  <conditionalFormatting sqref="O391">
    <cfRule type="cellIs" dxfId="1565" priority="1266" operator="lessThan">
      <formula>0</formula>
    </cfRule>
  </conditionalFormatting>
  <conditionalFormatting sqref="O397">
    <cfRule type="cellIs" dxfId="1564" priority="1267" operator="lessThan">
      <formula>0</formula>
    </cfRule>
  </conditionalFormatting>
  <conditionalFormatting sqref="O397">
    <cfRule type="cellIs" dxfId="1563" priority="1268" operator="lessThan">
      <formula>0</formula>
    </cfRule>
  </conditionalFormatting>
  <conditionalFormatting sqref="O405:P405">
    <cfRule type="cellIs" dxfId="1562" priority="1269" operator="lessThan">
      <formula>0</formula>
    </cfRule>
  </conditionalFormatting>
  <conditionalFormatting sqref="O405:P405">
    <cfRule type="cellIs" dxfId="1561" priority="1270" operator="lessThan">
      <formula>0</formula>
    </cfRule>
  </conditionalFormatting>
  <conditionalFormatting sqref="O405:P405">
    <cfRule type="cellIs" dxfId="1560" priority="1271" operator="lessThan">
      <formula>0</formula>
    </cfRule>
  </conditionalFormatting>
  <conditionalFormatting sqref="O405:P405">
    <cfRule type="cellIs" dxfId="1559" priority="1272" operator="lessThan">
      <formula>0</formula>
    </cfRule>
  </conditionalFormatting>
  <conditionalFormatting sqref="O405:P405">
    <cfRule type="cellIs" dxfId="1558" priority="1273" operator="lessThan">
      <formula>0</formula>
    </cfRule>
  </conditionalFormatting>
  <conditionalFormatting sqref="O405:P405">
    <cfRule type="cellIs" dxfId="1557" priority="1274" operator="lessThan">
      <formula>0</formula>
    </cfRule>
  </conditionalFormatting>
  <conditionalFormatting sqref="O405:P405">
    <cfRule type="cellIs" dxfId="1556" priority="1275" operator="lessThan">
      <formula>0</formula>
    </cfRule>
  </conditionalFormatting>
  <conditionalFormatting sqref="O408:P408">
    <cfRule type="cellIs" dxfId="1555" priority="1276" operator="lessThan">
      <formula>0</formula>
    </cfRule>
  </conditionalFormatting>
  <conditionalFormatting sqref="O409">
    <cfRule type="cellIs" dxfId="1554" priority="1277" operator="lessThan">
      <formula>0</formula>
    </cfRule>
  </conditionalFormatting>
  <conditionalFormatting sqref="O409">
    <cfRule type="cellIs" dxfId="1553" priority="1278" operator="lessThan">
      <formula>0</formula>
    </cfRule>
  </conditionalFormatting>
  <conditionalFormatting sqref="O411:P411">
    <cfRule type="cellIs" dxfId="1552" priority="1279" operator="lessThan">
      <formula>0</formula>
    </cfRule>
  </conditionalFormatting>
  <conditionalFormatting sqref="O411:P411">
    <cfRule type="cellIs" dxfId="1551" priority="1280" operator="lessThan">
      <formula>0</formula>
    </cfRule>
  </conditionalFormatting>
  <conditionalFormatting sqref="O411:P411">
    <cfRule type="cellIs" dxfId="1550" priority="1281" operator="lessThan">
      <formula>0</formula>
    </cfRule>
  </conditionalFormatting>
  <conditionalFormatting sqref="O411:P411">
    <cfRule type="cellIs" dxfId="1549" priority="1282" operator="lessThan">
      <formula>0</formula>
    </cfRule>
  </conditionalFormatting>
  <conditionalFormatting sqref="O411:P411">
    <cfRule type="cellIs" dxfId="1548" priority="1283" operator="lessThan">
      <formula>0</formula>
    </cfRule>
  </conditionalFormatting>
  <conditionalFormatting sqref="O411:P411">
    <cfRule type="cellIs" dxfId="1547" priority="1284" operator="lessThan">
      <formula>0</formula>
    </cfRule>
  </conditionalFormatting>
  <conditionalFormatting sqref="O411:P411">
    <cfRule type="cellIs" dxfId="1546" priority="1285" operator="lessThan">
      <formula>0</formula>
    </cfRule>
  </conditionalFormatting>
  <conditionalFormatting sqref="O411:P411">
    <cfRule type="cellIs" dxfId="1545" priority="1286" operator="lessThan">
      <formula>0</formula>
    </cfRule>
  </conditionalFormatting>
  <conditionalFormatting sqref="O414:P414">
    <cfRule type="cellIs" dxfId="1544" priority="1287" operator="lessThan">
      <formula>0</formula>
    </cfRule>
  </conditionalFormatting>
  <conditionalFormatting sqref="O415">
    <cfRule type="cellIs" dxfId="1543" priority="1288" operator="lessThan">
      <formula>0</formula>
    </cfRule>
  </conditionalFormatting>
  <conditionalFormatting sqref="O415">
    <cfRule type="cellIs" dxfId="1542" priority="1289" operator="lessThan">
      <formula>0</formula>
    </cfRule>
  </conditionalFormatting>
  <conditionalFormatting sqref="O417:P417">
    <cfRule type="cellIs" dxfId="1541" priority="1290" operator="lessThan">
      <formula>0</formula>
    </cfRule>
  </conditionalFormatting>
  <conditionalFormatting sqref="O417:P417">
    <cfRule type="cellIs" dxfId="1540" priority="1291" operator="lessThan">
      <formula>0</formula>
    </cfRule>
  </conditionalFormatting>
  <conditionalFormatting sqref="O417:P417">
    <cfRule type="cellIs" dxfId="1539" priority="1292" operator="lessThan">
      <formula>0</formula>
    </cfRule>
  </conditionalFormatting>
  <conditionalFormatting sqref="O417:P417">
    <cfRule type="cellIs" dxfId="1538" priority="1293" operator="lessThan">
      <formula>0</formula>
    </cfRule>
  </conditionalFormatting>
  <conditionalFormatting sqref="O417:P417">
    <cfRule type="cellIs" dxfId="1537" priority="1294" operator="lessThan">
      <formula>0</formula>
    </cfRule>
  </conditionalFormatting>
  <conditionalFormatting sqref="O417:P417">
    <cfRule type="cellIs" dxfId="1536" priority="1295" operator="lessThan">
      <formula>0</formula>
    </cfRule>
  </conditionalFormatting>
  <conditionalFormatting sqref="O417:P417">
    <cfRule type="cellIs" dxfId="1535" priority="1296" operator="lessThan">
      <formula>0</formula>
    </cfRule>
  </conditionalFormatting>
  <conditionalFormatting sqref="O417:P417">
    <cfRule type="cellIs" dxfId="1534" priority="1297" operator="lessThan">
      <formula>0</formula>
    </cfRule>
  </conditionalFormatting>
  <conditionalFormatting sqref="O420:P420">
    <cfRule type="cellIs" dxfId="1533" priority="1298" operator="lessThan">
      <formula>0</formula>
    </cfRule>
  </conditionalFormatting>
  <conditionalFormatting sqref="O421">
    <cfRule type="cellIs" dxfId="1532" priority="1299" operator="lessThan">
      <formula>0</formula>
    </cfRule>
  </conditionalFormatting>
  <conditionalFormatting sqref="O421">
    <cfRule type="cellIs" dxfId="1531" priority="1300" operator="lessThan">
      <formula>0</formula>
    </cfRule>
  </conditionalFormatting>
  <conditionalFormatting sqref="O423:P423">
    <cfRule type="cellIs" dxfId="1530" priority="1301" operator="lessThan">
      <formula>0</formula>
    </cfRule>
  </conditionalFormatting>
  <conditionalFormatting sqref="O423:P423">
    <cfRule type="cellIs" dxfId="1529" priority="1302" operator="lessThan">
      <formula>0</formula>
    </cfRule>
  </conditionalFormatting>
  <conditionalFormatting sqref="O423:P423">
    <cfRule type="cellIs" dxfId="1528" priority="1303" operator="lessThan">
      <formula>0</formula>
    </cfRule>
  </conditionalFormatting>
  <conditionalFormatting sqref="O423:P423">
    <cfRule type="cellIs" dxfId="1527" priority="1304" operator="lessThan">
      <formula>0</formula>
    </cfRule>
  </conditionalFormatting>
  <conditionalFormatting sqref="O423:P423">
    <cfRule type="cellIs" dxfId="1526" priority="1305" operator="lessThan">
      <formula>0</formula>
    </cfRule>
  </conditionalFormatting>
  <conditionalFormatting sqref="O423:P423">
    <cfRule type="cellIs" dxfId="1525" priority="1306" operator="lessThan">
      <formula>0</formula>
    </cfRule>
  </conditionalFormatting>
  <conditionalFormatting sqref="O423:P423">
    <cfRule type="cellIs" dxfId="1524" priority="1307" operator="lessThan">
      <formula>0</formula>
    </cfRule>
  </conditionalFormatting>
  <conditionalFormatting sqref="O423:P423">
    <cfRule type="cellIs" dxfId="1523" priority="1308" operator="lessThan">
      <formula>0</formula>
    </cfRule>
  </conditionalFormatting>
  <conditionalFormatting sqref="O426:P426">
    <cfRule type="cellIs" dxfId="1522" priority="1309" operator="lessThan">
      <formula>0</formula>
    </cfRule>
  </conditionalFormatting>
  <conditionalFormatting sqref="O427">
    <cfRule type="cellIs" dxfId="1521" priority="1310" operator="lessThan">
      <formula>0</formula>
    </cfRule>
  </conditionalFormatting>
  <conditionalFormatting sqref="O427">
    <cfRule type="cellIs" dxfId="1520" priority="1311" operator="lessThan">
      <formula>0</formula>
    </cfRule>
  </conditionalFormatting>
  <conditionalFormatting sqref="O429:P429">
    <cfRule type="cellIs" dxfId="1519" priority="1312" operator="lessThan">
      <formula>0</formula>
    </cfRule>
  </conditionalFormatting>
  <conditionalFormatting sqref="O429:P429">
    <cfRule type="cellIs" dxfId="1518" priority="1313" operator="lessThan">
      <formula>0</formula>
    </cfRule>
  </conditionalFormatting>
  <conditionalFormatting sqref="O429:P429">
    <cfRule type="cellIs" dxfId="1517" priority="1314" operator="lessThan">
      <formula>0</formula>
    </cfRule>
  </conditionalFormatting>
  <conditionalFormatting sqref="O429:P429">
    <cfRule type="cellIs" dxfId="1516" priority="1315" operator="lessThan">
      <formula>0</formula>
    </cfRule>
  </conditionalFormatting>
  <conditionalFormatting sqref="O429:P429">
    <cfRule type="cellIs" dxfId="1515" priority="1316" operator="lessThan">
      <formula>0</formula>
    </cfRule>
  </conditionalFormatting>
  <conditionalFormatting sqref="O429:P429">
    <cfRule type="cellIs" dxfId="1514" priority="1317" operator="lessThan">
      <formula>0</formula>
    </cfRule>
  </conditionalFormatting>
  <conditionalFormatting sqref="O429:P429">
    <cfRule type="cellIs" dxfId="1513" priority="1318" operator="lessThan">
      <formula>0</formula>
    </cfRule>
  </conditionalFormatting>
  <conditionalFormatting sqref="O429:P429">
    <cfRule type="cellIs" dxfId="1512" priority="1319" operator="lessThan">
      <formula>0</formula>
    </cfRule>
  </conditionalFormatting>
  <conditionalFormatting sqref="O432:P432">
    <cfRule type="cellIs" dxfId="1511" priority="1320" operator="lessThan">
      <formula>0</formula>
    </cfRule>
  </conditionalFormatting>
  <conditionalFormatting sqref="O435:P435">
    <cfRule type="cellIs" dxfId="1510" priority="1321" operator="lessThan">
      <formula>0</formula>
    </cfRule>
  </conditionalFormatting>
  <conditionalFormatting sqref="O435:P435">
    <cfRule type="cellIs" dxfId="1509" priority="1322" operator="lessThan">
      <formula>0</formula>
    </cfRule>
  </conditionalFormatting>
  <conditionalFormatting sqref="O435:P435">
    <cfRule type="cellIs" dxfId="1508" priority="1323" operator="lessThan">
      <formula>0</formula>
    </cfRule>
  </conditionalFormatting>
  <conditionalFormatting sqref="O435:P435">
    <cfRule type="cellIs" dxfId="1507" priority="1324" operator="lessThan">
      <formula>0</formula>
    </cfRule>
  </conditionalFormatting>
  <conditionalFormatting sqref="O435:P435">
    <cfRule type="cellIs" dxfId="1506" priority="1325" operator="lessThan">
      <formula>0</formula>
    </cfRule>
  </conditionalFormatting>
  <conditionalFormatting sqref="O435:P435">
    <cfRule type="cellIs" dxfId="1505" priority="1326" operator="lessThan">
      <formula>0</formula>
    </cfRule>
  </conditionalFormatting>
  <conditionalFormatting sqref="O435:P435">
    <cfRule type="cellIs" dxfId="1504" priority="1327" operator="lessThan">
      <formula>0</formula>
    </cfRule>
  </conditionalFormatting>
  <conditionalFormatting sqref="O435:P435">
    <cfRule type="cellIs" dxfId="1503" priority="1328" operator="lessThan">
      <formula>0</formula>
    </cfRule>
  </conditionalFormatting>
  <conditionalFormatting sqref="O438:P438">
    <cfRule type="cellIs" dxfId="1502" priority="1329" operator="lessThan">
      <formula>0</formula>
    </cfRule>
  </conditionalFormatting>
  <conditionalFormatting sqref="O439">
    <cfRule type="cellIs" dxfId="1501" priority="1330" operator="lessThan">
      <formula>0</formula>
    </cfRule>
  </conditionalFormatting>
  <conditionalFormatting sqref="O439">
    <cfRule type="cellIs" dxfId="1500" priority="1331" operator="lessThan">
      <formula>0</formula>
    </cfRule>
  </conditionalFormatting>
  <conditionalFormatting sqref="O441:P441">
    <cfRule type="cellIs" dxfId="1499" priority="1332" operator="lessThan">
      <formula>0</formula>
    </cfRule>
  </conditionalFormatting>
  <conditionalFormatting sqref="O441:P441">
    <cfRule type="cellIs" dxfId="1498" priority="1333" operator="lessThan">
      <formula>0</formula>
    </cfRule>
  </conditionalFormatting>
  <conditionalFormatting sqref="O441:P441">
    <cfRule type="cellIs" dxfId="1497" priority="1334" operator="lessThan">
      <formula>0</formula>
    </cfRule>
  </conditionalFormatting>
  <conditionalFormatting sqref="O441:P441">
    <cfRule type="cellIs" dxfId="1496" priority="1335" operator="lessThan">
      <formula>0</formula>
    </cfRule>
  </conditionalFormatting>
  <conditionalFormatting sqref="O441:P441">
    <cfRule type="cellIs" dxfId="1495" priority="1336" operator="lessThan">
      <formula>0</formula>
    </cfRule>
  </conditionalFormatting>
  <conditionalFormatting sqref="O441:P441">
    <cfRule type="cellIs" dxfId="1494" priority="1337" operator="lessThan">
      <formula>0</formula>
    </cfRule>
  </conditionalFormatting>
  <conditionalFormatting sqref="O441:P441">
    <cfRule type="cellIs" dxfId="1493" priority="1338" operator="lessThan">
      <formula>0</formula>
    </cfRule>
  </conditionalFormatting>
  <conditionalFormatting sqref="O441:P441">
    <cfRule type="cellIs" dxfId="1492" priority="1339" operator="lessThan">
      <formula>0</formula>
    </cfRule>
  </conditionalFormatting>
  <conditionalFormatting sqref="O444:P444">
    <cfRule type="cellIs" dxfId="1491" priority="1340" operator="lessThan">
      <formula>0</formula>
    </cfRule>
  </conditionalFormatting>
  <conditionalFormatting sqref="O445">
    <cfRule type="cellIs" dxfId="1490" priority="1341" operator="lessThan">
      <formula>0</formula>
    </cfRule>
  </conditionalFormatting>
  <conditionalFormatting sqref="O445">
    <cfRule type="cellIs" dxfId="1489" priority="1342" operator="lessThan">
      <formula>0</formula>
    </cfRule>
  </conditionalFormatting>
  <conditionalFormatting sqref="O448:P448">
    <cfRule type="cellIs" dxfId="1488" priority="1343" operator="lessThan">
      <formula>0</formula>
    </cfRule>
  </conditionalFormatting>
  <conditionalFormatting sqref="O448:P448">
    <cfRule type="cellIs" dxfId="1487" priority="1344" operator="lessThan">
      <formula>0</formula>
    </cfRule>
  </conditionalFormatting>
  <conditionalFormatting sqref="O448:P448">
    <cfRule type="cellIs" dxfId="1486" priority="1345" operator="lessThan">
      <formula>0</formula>
    </cfRule>
  </conditionalFormatting>
  <conditionalFormatting sqref="O448:P448">
    <cfRule type="cellIs" dxfId="1485" priority="1346" operator="lessThan">
      <formula>0</formula>
    </cfRule>
  </conditionalFormatting>
  <conditionalFormatting sqref="O448:P448">
    <cfRule type="cellIs" dxfId="1484" priority="1347" operator="lessThan">
      <formula>0</formula>
    </cfRule>
  </conditionalFormatting>
  <conditionalFormatting sqref="O448:P448">
    <cfRule type="cellIs" dxfId="1483" priority="1348" operator="lessThan">
      <formula>0</formula>
    </cfRule>
  </conditionalFormatting>
  <conditionalFormatting sqref="O448:P448">
    <cfRule type="cellIs" dxfId="1482" priority="1349" operator="lessThan">
      <formula>0</formula>
    </cfRule>
  </conditionalFormatting>
  <conditionalFormatting sqref="O448:P448">
    <cfRule type="cellIs" dxfId="1481" priority="1350" operator="lessThan">
      <formula>0</formula>
    </cfRule>
  </conditionalFormatting>
  <conditionalFormatting sqref="O451:P451">
    <cfRule type="cellIs" dxfId="1480" priority="1351" operator="lessThan">
      <formula>0</formula>
    </cfRule>
  </conditionalFormatting>
  <conditionalFormatting sqref="O452">
    <cfRule type="cellIs" dxfId="1479" priority="1352" operator="lessThan">
      <formula>0</formula>
    </cfRule>
  </conditionalFormatting>
  <conditionalFormatting sqref="O452">
    <cfRule type="cellIs" dxfId="1478" priority="1353" operator="lessThan">
      <formula>0</formula>
    </cfRule>
  </conditionalFormatting>
  <conditionalFormatting sqref="O454:P454">
    <cfRule type="cellIs" dxfId="1477" priority="1354" operator="lessThan">
      <formula>0</formula>
    </cfRule>
  </conditionalFormatting>
  <conditionalFormatting sqref="O454:P454">
    <cfRule type="cellIs" dxfId="1476" priority="1355" operator="lessThan">
      <formula>0</formula>
    </cfRule>
  </conditionalFormatting>
  <conditionalFormatting sqref="O454:P454">
    <cfRule type="cellIs" dxfId="1475" priority="1356" operator="lessThan">
      <formula>0</formula>
    </cfRule>
  </conditionalFormatting>
  <conditionalFormatting sqref="O454:P454">
    <cfRule type="cellIs" dxfId="1474" priority="1357" operator="lessThan">
      <formula>0</formula>
    </cfRule>
  </conditionalFormatting>
  <conditionalFormatting sqref="O454:P454">
    <cfRule type="cellIs" dxfId="1473" priority="1358" operator="lessThan">
      <formula>0</formula>
    </cfRule>
  </conditionalFormatting>
  <conditionalFormatting sqref="O454:P454">
    <cfRule type="cellIs" dxfId="1472" priority="1359" operator="lessThan">
      <formula>0</formula>
    </cfRule>
  </conditionalFormatting>
  <conditionalFormatting sqref="O454:P454">
    <cfRule type="cellIs" dxfId="1471" priority="1360" operator="lessThan">
      <formula>0</formula>
    </cfRule>
  </conditionalFormatting>
  <conditionalFormatting sqref="O454:P454">
    <cfRule type="cellIs" dxfId="1470" priority="1361" operator="lessThan">
      <formula>0</formula>
    </cfRule>
  </conditionalFormatting>
  <conditionalFormatting sqref="O457:P457">
    <cfRule type="cellIs" dxfId="1469" priority="1362" operator="lessThan">
      <formula>0</formula>
    </cfRule>
  </conditionalFormatting>
  <conditionalFormatting sqref="O458">
    <cfRule type="cellIs" dxfId="1468" priority="1363" operator="lessThan">
      <formula>0</formula>
    </cfRule>
  </conditionalFormatting>
  <conditionalFormatting sqref="O458">
    <cfRule type="cellIs" dxfId="1467" priority="1364" operator="lessThan">
      <formula>0</formula>
    </cfRule>
  </conditionalFormatting>
  <conditionalFormatting sqref="O461:P464">
    <cfRule type="cellIs" dxfId="1466" priority="1365" operator="lessThan">
      <formula>0</formula>
    </cfRule>
  </conditionalFormatting>
  <conditionalFormatting sqref="O461:P464">
    <cfRule type="expression" dxfId="1465" priority="1366">
      <formula>O461/N461&gt;1</formula>
    </cfRule>
  </conditionalFormatting>
  <conditionalFormatting sqref="O461:P464">
    <cfRule type="expression" dxfId="1464" priority="1367">
      <formula>O461/N461&lt;1</formula>
    </cfRule>
  </conditionalFormatting>
  <conditionalFormatting sqref="O552 O560 O575 O589">
    <cfRule type="expression" dxfId="1463" priority="1368">
      <formula>O552/#REF!&gt;1</formula>
    </cfRule>
  </conditionalFormatting>
  <conditionalFormatting sqref="O552 O560 O575 O589">
    <cfRule type="expression" dxfId="1462" priority="1369">
      <formula>O552/#REF!&lt;1</formula>
    </cfRule>
  </conditionalFormatting>
  <conditionalFormatting sqref="O512">
    <cfRule type="cellIs" dxfId="1461" priority="1370" operator="lessThan">
      <formula>0</formula>
    </cfRule>
  </conditionalFormatting>
  <conditionalFormatting sqref="O512">
    <cfRule type="expression" dxfId="1460" priority="1371">
      <formula>O512/N512&gt;1</formula>
    </cfRule>
  </conditionalFormatting>
  <conditionalFormatting sqref="O512">
    <cfRule type="expression" dxfId="1459" priority="1372">
      <formula>O512/N512&lt;1</formula>
    </cfRule>
  </conditionalFormatting>
  <conditionalFormatting sqref="O596:P596">
    <cfRule type="cellIs" dxfId="1458" priority="1373" operator="lessThan">
      <formula>0</formula>
    </cfRule>
  </conditionalFormatting>
  <conditionalFormatting sqref="O600:P600">
    <cfRule type="cellIs" dxfId="1457" priority="1374" operator="lessThan">
      <formula>0</formula>
    </cfRule>
  </conditionalFormatting>
  <conditionalFormatting sqref="O600:P600">
    <cfRule type="cellIs" dxfId="1456" priority="1375" operator="lessThan">
      <formula>0</formula>
    </cfRule>
  </conditionalFormatting>
  <conditionalFormatting sqref="O710">
    <cfRule type="cellIs" dxfId="1455" priority="1376" operator="lessThan">
      <formula>0</formula>
    </cfRule>
  </conditionalFormatting>
  <conditionalFormatting sqref="O654 O651 O648:O649 O632:O634">
    <cfRule type="expression" dxfId="1454" priority="1377">
      <formula>O632/N632&gt;1</formula>
    </cfRule>
  </conditionalFormatting>
  <conditionalFormatting sqref="O654 O651 O648:O649 O632:O634">
    <cfRule type="expression" dxfId="1453" priority="1378">
      <formula>O632/N632&lt;1</formula>
    </cfRule>
  </conditionalFormatting>
  <conditionalFormatting sqref="O507:P510">
    <cfRule type="cellIs" dxfId="1452" priority="1379" operator="lessThan">
      <formula>0</formula>
    </cfRule>
  </conditionalFormatting>
  <conditionalFormatting sqref="O507:P510">
    <cfRule type="expression" dxfId="1451" priority="1380">
      <formula>O507/N507&gt;1</formula>
    </cfRule>
  </conditionalFormatting>
  <conditionalFormatting sqref="O507:P510">
    <cfRule type="expression" dxfId="1450" priority="1381">
      <formula>O507/N507&lt;1</formula>
    </cfRule>
  </conditionalFormatting>
  <conditionalFormatting sqref="O588 O574 O559:P559">
    <cfRule type="cellIs" dxfId="1449" priority="1382" operator="lessThan">
      <formula>0</formula>
    </cfRule>
  </conditionalFormatting>
  <conditionalFormatting sqref="O570:O573 O547:P550 O555:P558 O584:P587">
    <cfRule type="cellIs" dxfId="1448" priority="1383" operator="lessThan">
      <formula>0</formula>
    </cfRule>
  </conditionalFormatting>
  <conditionalFormatting sqref="O570:O573 O547:P550 O555:P558 O584:P587">
    <cfRule type="expression" dxfId="1447" priority="1384">
      <formula>O547/N547&gt;1</formula>
    </cfRule>
  </conditionalFormatting>
  <conditionalFormatting sqref="O570:O573 O547:P550 O555:P558 O584:P587">
    <cfRule type="expression" dxfId="1446" priority="1385">
      <formula>O547/N547&lt;1</formula>
    </cfRule>
  </conditionalFormatting>
  <conditionalFormatting sqref="O588 O574 O559:P559">
    <cfRule type="cellIs" dxfId="1445" priority="1386" operator="lessThan">
      <formula>0</formula>
    </cfRule>
  </conditionalFormatting>
  <conditionalFormatting sqref="O588 O574 O559:P559">
    <cfRule type="expression" dxfId="1444" priority="1387">
      <formula>O559/N559&gt;1</formula>
    </cfRule>
  </conditionalFormatting>
  <conditionalFormatting sqref="O588 O574 O559:P559">
    <cfRule type="expression" dxfId="1443" priority="1388">
      <formula>O559/N559&lt;1</formula>
    </cfRule>
  </conditionalFormatting>
  <conditionalFormatting sqref="O654 O651 O648:O649 O632:O634">
    <cfRule type="cellIs" dxfId="1442" priority="1389" operator="lessThan">
      <formula>0</formula>
    </cfRule>
  </conditionalFormatting>
  <conditionalFormatting sqref="O504">
    <cfRule type="expression" dxfId="1441" priority="1390">
      <formula>O504/#REF!&gt;1</formula>
    </cfRule>
  </conditionalFormatting>
  <conditionalFormatting sqref="O504">
    <cfRule type="expression" dxfId="1440" priority="1391">
      <formula>O504/#REF!&lt;1</formula>
    </cfRule>
  </conditionalFormatting>
  <conditionalFormatting sqref="O465">
    <cfRule type="cellIs" dxfId="1439" priority="1392" operator="lessThan">
      <formula>0</formula>
    </cfRule>
  </conditionalFormatting>
  <conditionalFormatting sqref="O465">
    <cfRule type="expression" dxfId="1438" priority="1393">
      <formula>O465/N465&gt;1</formula>
    </cfRule>
  </conditionalFormatting>
  <conditionalFormatting sqref="O465">
    <cfRule type="expression" dxfId="1437" priority="1394">
      <formula>O465/N465&lt;1</formula>
    </cfRule>
  </conditionalFormatting>
  <conditionalFormatting sqref="O511">
    <cfRule type="cellIs" dxfId="1436" priority="1395" operator="lessThan">
      <formula>0</formula>
    </cfRule>
  </conditionalFormatting>
  <conditionalFormatting sqref="O511">
    <cfRule type="expression" dxfId="1435" priority="1396">
      <formula>O511/N511&gt;1</formula>
    </cfRule>
  </conditionalFormatting>
  <conditionalFormatting sqref="O511">
    <cfRule type="expression" dxfId="1434" priority="1397">
      <formula>O511/N511&lt;1</formula>
    </cfRule>
  </conditionalFormatting>
  <conditionalFormatting sqref="O568">
    <cfRule type="cellIs" dxfId="1433" priority="1398" operator="lessThan">
      <formula>0</formula>
    </cfRule>
  </conditionalFormatting>
  <conditionalFormatting sqref="O603">
    <cfRule type="expression" dxfId="1432" priority="1399">
      <formula>O603/N603&gt;1</formula>
    </cfRule>
  </conditionalFormatting>
  <conditionalFormatting sqref="O603">
    <cfRule type="expression" dxfId="1431" priority="1400">
      <formula>O603/N603&lt;1</formula>
    </cfRule>
  </conditionalFormatting>
  <conditionalFormatting sqref="O552">
    <cfRule type="cellIs" dxfId="1430" priority="1401" operator="lessThan">
      <formula>0</formula>
    </cfRule>
  </conditionalFormatting>
  <conditionalFormatting sqref="O552">
    <cfRule type="expression" dxfId="1429" priority="1402">
      <formula>O552/N552&gt;1</formula>
    </cfRule>
  </conditionalFormatting>
  <conditionalFormatting sqref="O552">
    <cfRule type="expression" dxfId="1428" priority="1403">
      <formula>O552/N552&lt;1</formula>
    </cfRule>
  </conditionalFormatting>
  <conditionalFormatting sqref="O560">
    <cfRule type="cellIs" dxfId="1427" priority="1404" operator="lessThan">
      <formula>0</formula>
    </cfRule>
  </conditionalFormatting>
  <conditionalFormatting sqref="O560">
    <cfRule type="expression" dxfId="1426" priority="1405">
      <formula>O560/N560&gt;1</formula>
    </cfRule>
  </conditionalFormatting>
  <conditionalFormatting sqref="O560">
    <cfRule type="expression" dxfId="1425" priority="1406">
      <formula>O560/N560&lt;1</formula>
    </cfRule>
  </conditionalFormatting>
  <conditionalFormatting sqref="O575">
    <cfRule type="cellIs" dxfId="1424" priority="1407" operator="lessThan">
      <formula>0</formula>
    </cfRule>
  </conditionalFormatting>
  <conditionalFormatting sqref="O575">
    <cfRule type="expression" dxfId="1423" priority="1408">
      <formula>O575/N575&gt;1</formula>
    </cfRule>
  </conditionalFormatting>
  <conditionalFormatting sqref="O575">
    <cfRule type="expression" dxfId="1422" priority="1409">
      <formula>O575/N575&lt;1</formula>
    </cfRule>
  </conditionalFormatting>
  <conditionalFormatting sqref="O589">
    <cfRule type="cellIs" dxfId="1421" priority="1410" operator="lessThan">
      <formula>0</formula>
    </cfRule>
  </conditionalFormatting>
  <conditionalFormatting sqref="O589">
    <cfRule type="expression" dxfId="1420" priority="1411">
      <formula>O589/N589&gt;1</formula>
    </cfRule>
  </conditionalFormatting>
  <conditionalFormatting sqref="O589">
    <cfRule type="expression" dxfId="1419" priority="1412">
      <formula>O589/N589&lt;1</formula>
    </cfRule>
  </conditionalFormatting>
  <conditionalFormatting sqref="O521">
    <cfRule type="cellIs" dxfId="1418" priority="1413" operator="lessThan">
      <formula>0</formula>
    </cfRule>
  </conditionalFormatting>
  <conditionalFormatting sqref="O521">
    <cfRule type="expression" dxfId="1417" priority="1414">
      <formula>O521/N521&gt;1</formula>
    </cfRule>
  </conditionalFormatting>
  <conditionalFormatting sqref="O521">
    <cfRule type="expression" dxfId="1416" priority="1415">
      <formula>O521/N521&lt;1</formula>
    </cfRule>
  </conditionalFormatting>
  <conditionalFormatting sqref="O529">
    <cfRule type="cellIs" dxfId="1415" priority="1416" operator="lessThan">
      <formula>0</formula>
    </cfRule>
  </conditionalFormatting>
  <conditionalFormatting sqref="O529">
    <cfRule type="expression" dxfId="1414" priority="1417">
      <formula>O529/N529&gt;1</formula>
    </cfRule>
  </conditionalFormatting>
  <conditionalFormatting sqref="O529">
    <cfRule type="expression" dxfId="1413" priority="1418">
      <formula>O529/N529&lt;1</formula>
    </cfRule>
  </conditionalFormatting>
  <conditionalFormatting sqref="O582">
    <cfRule type="expression" dxfId="1412" priority="1419">
      <formula>O582/N582&gt;1</formula>
    </cfRule>
  </conditionalFormatting>
  <conditionalFormatting sqref="O582">
    <cfRule type="expression" dxfId="1411" priority="1420">
      <formula>O582/N582&lt;1</formula>
    </cfRule>
  </conditionalFormatting>
  <conditionalFormatting sqref="O537">
    <cfRule type="cellIs" dxfId="1410" priority="1421" operator="lessThan">
      <formula>0</formula>
    </cfRule>
  </conditionalFormatting>
  <conditionalFormatting sqref="O537">
    <cfRule type="expression" dxfId="1409" priority="1422">
      <formula>O537/N537&gt;1</formula>
    </cfRule>
  </conditionalFormatting>
  <conditionalFormatting sqref="O537">
    <cfRule type="expression" dxfId="1408" priority="1423">
      <formula>O537/N537&lt;1</formula>
    </cfRule>
  </conditionalFormatting>
  <conditionalFormatting sqref="O641:O645 B636:O637">
    <cfRule type="cellIs" dxfId="1407" priority="1424" operator="lessThan">
      <formula>0</formula>
    </cfRule>
  </conditionalFormatting>
  <conditionalFormatting sqref="O568">
    <cfRule type="expression" dxfId="1406" priority="1425">
      <formula>O568/N568&gt;1</formula>
    </cfRule>
  </conditionalFormatting>
  <conditionalFormatting sqref="O568">
    <cfRule type="expression" dxfId="1405" priority="1426">
      <formula>O568/N568&lt;1</formula>
    </cfRule>
  </conditionalFormatting>
  <conditionalFormatting sqref="O597">
    <cfRule type="cellIs" dxfId="1404" priority="1427" operator="lessThan">
      <formula>0</formula>
    </cfRule>
  </conditionalFormatting>
  <conditionalFormatting sqref="O608:P608">
    <cfRule type="expression" dxfId="1403" priority="1428">
      <formula>O608/N608&gt;1</formula>
    </cfRule>
  </conditionalFormatting>
  <conditionalFormatting sqref="O608:P608">
    <cfRule type="expression" dxfId="1402" priority="1429">
      <formula>O608/N608&lt;1</formula>
    </cfRule>
  </conditionalFormatting>
  <conditionalFormatting sqref="O582">
    <cfRule type="cellIs" dxfId="1401" priority="1430" operator="lessThan">
      <formula>0</formula>
    </cfRule>
  </conditionalFormatting>
  <conditionalFormatting sqref="O597">
    <cfRule type="expression" dxfId="1400" priority="1431">
      <formula>O597/N597&gt;1</formula>
    </cfRule>
  </conditionalFormatting>
  <conditionalFormatting sqref="O597">
    <cfRule type="expression" dxfId="1399" priority="1432">
      <formula>O597/N597&lt;1</formula>
    </cfRule>
  </conditionalFormatting>
  <conditionalFormatting sqref="O676:O679">
    <cfRule type="cellIs" dxfId="1398" priority="1433" operator="lessThan">
      <formula>0</formula>
    </cfRule>
  </conditionalFormatting>
  <conditionalFormatting sqref="O678">
    <cfRule type="cellIs" dxfId="1397" priority="1434" operator="lessThan">
      <formula>0</formula>
    </cfRule>
  </conditionalFormatting>
  <conditionalFormatting sqref="O680:O683">
    <cfRule type="cellIs" dxfId="1396" priority="1435" operator="lessThan">
      <formula>0</formula>
    </cfRule>
  </conditionalFormatting>
  <conditionalFormatting sqref="O682">
    <cfRule type="cellIs" dxfId="1395" priority="1436" operator="lessThan">
      <formula>0</formula>
    </cfRule>
  </conditionalFormatting>
  <conditionalFormatting sqref="O684:O687">
    <cfRule type="cellIs" dxfId="1394" priority="1437" operator="lessThan">
      <formula>0</formula>
    </cfRule>
  </conditionalFormatting>
  <conditionalFormatting sqref="O686">
    <cfRule type="cellIs" dxfId="1393" priority="1438" operator="lessThan">
      <formula>0</formula>
    </cfRule>
  </conditionalFormatting>
  <conditionalFormatting sqref="O688:O691">
    <cfRule type="cellIs" dxfId="1392" priority="1439" operator="lessThan">
      <formula>0</formula>
    </cfRule>
  </conditionalFormatting>
  <conditionalFormatting sqref="O690">
    <cfRule type="cellIs" dxfId="1391" priority="1440" operator="lessThan">
      <formula>0</formula>
    </cfRule>
  </conditionalFormatting>
  <conditionalFormatting sqref="O692:O693 O695">
    <cfRule type="cellIs" dxfId="1390" priority="1441" operator="lessThan">
      <formula>0</formula>
    </cfRule>
  </conditionalFormatting>
  <conditionalFormatting sqref="O696:O699">
    <cfRule type="cellIs" dxfId="1389" priority="1442" operator="lessThan">
      <formula>0</formula>
    </cfRule>
  </conditionalFormatting>
  <conditionalFormatting sqref="O698">
    <cfRule type="cellIs" dxfId="1388" priority="1443" operator="lessThan">
      <formula>0</formula>
    </cfRule>
  </conditionalFormatting>
  <conditionalFormatting sqref="O700:O703">
    <cfRule type="cellIs" dxfId="1387" priority="1444" operator="lessThan">
      <formula>0</formula>
    </cfRule>
  </conditionalFormatting>
  <conditionalFormatting sqref="O702">
    <cfRule type="cellIs" dxfId="1386" priority="1445" operator="lessThan">
      <formula>0</formula>
    </cfRule>
  </conditionalFormatting>
  <conditionalFormatting sqref="O704:O707">
    <cfRule type="cellIs" dxfId="1385" priority="1446" operator="lessThan">
      <formula>0</formula>
    </cfRule>
  </conditionalFormatting>
  <conditionalFormatting sqref="O706">
    <cfRule type="cellIs" dxfId="1384" priority="1447" operator="lessThan">
      <formula>0</formula>
    </cfRule>
  </conditionalFormatting>
  <conditionalFormatting sqref="O712:O715">
    <cfRule type="cellIs" dxfId="1383" priority="1448" operator="lessThan">
      <formula>0</formula>
    </cfRule>
  </conditionalFormatting>
  <conditionalFormatting sqref="O714">
    <cfRule type="cellIs" dxfId="1382" priority="1449" operator="lessThan">
      <formula>0</formula>
    </cfRule>
  </conditionalFormatting>
  <conditionalFormatting sqref="O716:O719">
    <cfRule type="cellIs" dxfId="1381" priority="1450" operator="lessThan">
      <formula>0</formula>
    </cfRule>
  </conditionalFormatting>
  <conditionalFormatting sqref="O718">
    <cfRule type="cellIs" dxfId="1380" priority="1451" operator="lessThan">
      <formula>0</formula>
    </cfRule>
  </conditionalFormatting>
  <conditionalFormatting sqref="O466">
    <cfRule type="cellIs" dxfId="1379" priority="1452" operator="lessThan">
      <formula>0</formula>
    </cfRule>
  </conditionalFormatting>
  <conditionalFormatting sqref="O505">
    <cfRule type="cellIs" dxfId="1378" priority="1453" operator="lessThan">
      <formula>0</formula>
    </cfRule>
  </conditionalFormatting>
  <conditionalFormatting sqref="O513">
    <cfRule type="cellIs" dxfId="1377" priority="1454" operator="lessThan">
      <formula>0</formula>
    </cfRule>
  </conditionalFormatting>
  <conditionalFormatting sqref="O522">
    <cfRule type="cellIs" dxfId="1376" priority="1455" operator="lessThan">
      <formula>0</formula>
    </cfRule>
  </conditionalFormatting>
  <conditionalFormatting sqref="O530">
    <cfRule type="cellIs" dxfId="1375" priority="1456" operator="lessThan">
      <formula>0</formula>
    </cfRule>
  </conditionalFormatting>
  <conditionalFormatting sqref="O538">
    <cfRule type="cellIs" dxfId="1374" priority="1457" operator="lessThan">
      <formula>0</formula>
    </cfRule>
  </conditionalFormatting>
  <conditionalFormatting sqref="O553">
    <cfRule type="cellIs" dxfId="1373" priority="1458" operator="lessThan">
      <formula>0</formula>
    </cfRule>
  </conditionalFormatting>
  <conditionalFormatting sqref="O561">
    <cfRule type="cellIs" dxfId="1372" priority="1459" operator="lessThan">
      <formula>0</formula>
    </cfRule>
  </conditionalFormatting>
  <conditionalFormatting sqref="O590">
    <cfRule type="cellIs" dxfId="1371" priority="1460" operator="lessThan">
      <formula>0</formula>
    </cfRule>
  </conditionalFormatting>
  <conditionalFormatting sqref="B720:N723">
    <cfRule type="cellIs" dxfId="1370" priority="1461" operator="lessThan">
      <formula>0</formula>
    </cfRule>
  </conditionalFormatting>
  <conditionalFormatting sqref="I722:N722 Q720:R723">
    <cfRule type="cellIs" dxfId="1369" priority="1462" operator="lessThan">
      <formula>0</formula>
    </cfRule>
  </conditionalFormatting>
  <conditionalFormatting sqref="O720:O723">
    <cfRule type="cellIs" dxfId="1368" priority="1463" operator="lessThan">
      <formula>0</formula>
    </cfRule>
  </conditionalFormatting>
  <conditionalFormatting sqref="O722">
    <cfRule type="cellIs" dxfId="1367" priority="1464" operator="lessThan">
      <formula>0</formula>
    </cfRule>
  </conditionalFormatting>
  <conditionalFormatting sqref="Q655:Q658">
    <cfRule type="cellIs" dxfId="1366" priority="1465" operator="lessThan">
      <formula>0</formula>
    </cfRule>
  </conditionalFormatting>
  <conditionalFormatting sqref="Q638:R638 R639:R640">
    <cfRule type="cellIs" dxfId="1365" priority="1466" operator="lessThan">
      <formula>0</formula>
    </cfRule>
  </conditionalFormatting>
  <conditionalFormatting sqref="B638">
    <cfRule type="cellIs" dxfId="1364" priority="1467" operator="lessThan">
      <formula>0</formula>
    </cfRule>
  </conditionalFormatting>
  <conditionalFormatting sqref="Q639:Q640">
    <cfRule type="cellIs" dxfId="1363" priority="1468" operator="lessThan">
      <formula>0</formula>
    </cfRule>
  </conditionalFormatting>
  <conditionalFormatting sqref="B639:O640">
    <cfRule type="expression" dxfId="1362" priority="1469">
      <formula>B639/A639&gt;1</formula>
    </cfRule>
  </conditionalFormatting>
  <conditionalFormatting sqref="B639:O640">
    <cfRule type="expression" dxfId="1361" priority="1470">
      <formula>B639/A639&lt;1</formula>
    </cfRule>
  </conditionalFormatting>
  <conditionalFormatting sqref="B639:O640">
    <cfRule type="cellIs" dxfId="1360" priority="1471" operator="lessThan">
      <formula>0</formula>
    </cfRule>
  </conditionalFormatting>
  <conditionalFormatting sqref="B491">
    <cfRule type="cellIs" dxfId="1359" priority="1472" operator="lessThan">
      <formula>0</formula>
    </cfRule>
  </conditionalFormatting>
  <conditionalFormatting sqref="B492:N496">
    <cfRule type="cellIs" dxfId="1358" priority="1473" operator="lessThan">
      <formula>0</formula>
    </cfRule>
  </conditionalFormatting>
  <conditionalFormatting sqref="B492:N496">
    <cfRule type="expression" dxfId="1357" priority="1474">
      <formula>B492/A492&gt;1</formula>
    </cfRule>
  </conditionalFormatting>
  <conditionalFormatting sqref="B492:N496">
    <cfRule type="expression" dxfId="1356" priority="1475">
      <formula>B492/A492&lt;1</formula>
    </cfRule>
  </conditionalFormatting>
  <conditionalFormatting sqref="O492:O496 P492:P495">
    <cfRule type="cellIs" dxfId="1355" priority="1476" operator="lessThan">
      <formula>0</formula>
    </cfRule>
  </conditionalFormatting>
  <conditionalFormatting sqref="O492:O496 P492:P495">
    <cfRule type="expression" dxfId="1354" priority="1477">
      <formula>O492/N492&gt;1</formula>
    </cfRule>
  </conditionalFormatting>
  <conditionalFormatting sqref="O492:O496 P492:P495">
    <cfRule type="expression" dxfId="1353" priority="1478">
      <formula>O492/N492&lt;1</formula>
    </cfRule>
  </conditionalFormatting>
  <conditionalFormatting sqref="B357:P360">
    <cfRule type="cellIs" dxfId="1352" priority="1479" operator="lessThan">
      <formula>0</formula>
    </cfRule>
  </conditionalFormatting>
  <conditionalFormatting sqref="P636:P637">
    <cfRule type="expression" dxfId="1351" priority="16">
      <formula>P636/O636&gt;1</formula>
    </cfRule>
  </conditionalFormatting>
  <conditionalFormatting sqref="P636:P637">
    <cfRule type="expression" dxfId="1350" priority="17">
      <formula>P636/O636&lt;1</formula>
    </cfRule>
  </conditionalFormatting>
  <conditionalFormatting sqref="P694">
    <cfRule type="cellIs" dxfId="1349" priority="18" operator="lessThan">
      <formula>0</formula>
    </cfRule>
  </conditionalFormatting>
  <conditionalFormatting sqref="P694">
    <cfRule type="cellIs" dxfId="1348" priority="19" operator="lessThan">
      <formula>0</formula>
    </cfRule>
  </conditionalFormatting>
  <conditionalFormatting sqref="P603">
    <cfRule type="cellIs" dxfId="1347" priority="22" operator="lessThan">
      <formula>0</formula>
    </cfRule>
  </conditionalFormatting>
  <conditionalFormatting sqref="P603">
    <cfRule type="cellIs" dxfId="1346" priority="23" operator="lessThan">
      <formula>0</formula>
    </cfRule>
  </conditionalFormatting>
  <conditionalFormatting sqref="P603">
    <cfRule type="cellIs" dxfId="1345" priority="24" operator="lessThan">
      <formula>0</formula>
    </cfRule>
  </conditionalFormatting>
  <conditionalFormatting sqref="P433 P504 P552 P560 P575 P589">
    <cfRule type="cellIs" dxfId="1344" priority="26" operator="lessThan">
      <formula>0</formula>
    </cfRule>
  </conditionalFormatting>
  <conditionalFormatting sqref="P355">
    <cfRule type="cellIs" dxfId="1343" priority="32" operator="lessThan">
      <formula>0</formula>
    </cfRule>
  </conditionalFormatting>
  <conditionalFormatting sqref="P650 P663 P655:P661 P642:P645 P652:P653 P672:P675 P708:P711 P665:P670">
    <cfRule type="cellIs" dxfId="1342" priority="41" operator="lessThan">
      <formula>0</formula>
    </cfRule>
  </conditionalFormatting>
  <conditionalFormatting sqref="P674">
    <cfRule type="cellIs" dxfId="1341" priority="42" operator="lessThan">
      <formula>0</formula>
    </cfRule>
  </conditionalFormatting>
  <conditionalFormatting sqref="P647">
    <cfRule type="cellIs" dxfId="1340" priority="43" operator="lessThan">
      <formula>0</formula>
    </cfRule>
  </conditionalFormatting>
  <conditionalFormatting sqref="P355">
    <cfRule type="cellIs" dxfId="1339" priority="70" operator="lessThan">
      <formula>0</formula>
    </cfRule>
  </conditionalFormatting>
  <conditionalFormatting sqref="P361">
    <cfRule type="cellIs" dxfId="1338" priority="71" operator="lessThan">
      <formula>0</formula>
    </cfRule>
  </conditionalFormatting>
  <conditionalFormatting sqref="P361">
    <cfRule type="cellIs" dxfId="1337" priority="72" operator="lessThan">
      <formula>0</formula>
    </cfRule>
  </conditionalFormatting>
  <conditionalFormatting sqref="P367">
    <cfRule type="cellIs" dxfId="1336" priority="73" operator="lessThan">
      <formula>0</formula>
    </cfRule>
  </conditionalFormatting>
  <conditionalFormatting sqref="P367">
    <cfRule type="cellIs" dxfId="1335" priority="74" operator="lessThan">
      <formula>0</formula>
    </cfRule>
  </conditionalFormatting>
  <conditionalFormatting sqref="P373">
    <cfRule type="cellIs" dxfId="1334" priority="75" operator="lessThan">
      <formula>0</formula>
    </cfRule>
  </conditionalFormatting>
  <conditionalFormatting sqref="P373">
    <cfRule type="cellIs" dxfId="1333" priority="76" operator="lessThan">
      <formula>0</formula>
    </cfRule>
  </conditionalFormatting>
  <conditionalFormatting sqref="P379">
    <cfRule type="cellIs" dxfId="1332" priority="77" operator="lessThan">
      <formula>0</formula>
    </cfRule>
  </conditionalFormatting>
  <conditionalFormatting sqref="P379">
    <cfRule type="cellIs" dxfId="1331" priority="78" operator="lessThan">
      <formula>0</formula>
    </cfRule>
  </conditionalFormatting>
  <conditionalFormatting sqref="P385">
    <cfRule type="cellIs" dxfId="1330" priority="79" operator="lessThan">
      <formula>0</formula>
    </cfRule>
  </conditionalFormatting>
  <conditionalFormatting sqref="P385">
    <cfRule type="cellIs" dxfId="1329" priority="80" operator="lessThan">
      <formula>0</formula>
    </cfRule>
  </conditionalFormatting>
  <conditionalFormatting sqref="P391">
    <cfRule type="cellIs" dxfId="1328" priority="81" operator="lessThan">
      <formula>0</formula>
    </cfRule>
  </conditionalFormatting>
  <conditionalFormatting sqref="P391">
    <cfRule type="cellIs" dxfId="1327" priority="82" operator="lessThan">
      <formula>0</formula>
    </cfRule>
  </conditionalFormatting>
  <conditionalFormatting sqref="P397">
    <cfRule type="cellIs" dxfId="1326" priority="83" operator="lessThan">
      <formula>0</formula>
    </cfRule>
  </conditionalFormatting>
  <conditionalFormatting sqref="P397">
    <cfRule type="cellIs" dxfId="1325" priority="84" operator="lessThan">
      <formula>0</formula>
    </cfRule>
  </conditionalFormatting>
  <conditionalFormatting sqref="P409">
    <cfRule type="cellIs" dxfId="1324" priority="93" operator="lessThan">
      <formula>0</formula>
    </cfRule>
  </conditionalFormatting>
  <conditionalFormatting sqref="P409">
    <cfRule type="cellIs" dxfId="1323" priority="94" operator="lessThan">
      <formula>0</formula>
    </cfRule>
  </conditionalFormatting>
  <conditionalFormatting sqref="P415">
    <cfRule type="cellIs" dxfId="1322" priority="104" operator="lessThan">
      <formula>0</formula>
    </cfRule>
  </conditionalFormatting>
  <conditionalFormatting sqref="P415">
    <cfRule type="cellIs" dxfId="1321" priority="105" operator="lessThan">
      <formula>0</formula>
    </cfRule>
  </conditionalFormatting>
  <conditionalFormatting sqref="P421">
    <cfRule type="cellIs" dxfId="1320" priority="115" operator="lessThan">
      <formula>0</formula>
    </cfRule>
  </conditionalFormatting>
  <conditionalFormatting sqref="P421">
    <cfRule type="cellIs" dxfId="1319" priority="116" operator="lessThan">
      <formula>0</formula>
    </cfRule>
  </conditionalFormatting>
  <conditionalFormatting sqref="P427">
    <cfRule type="cellIs" dxfId="1318" priority="126" operator="lessThan">
      <formula>0</formula>
    </cfRule>
  </conditionalFormatting>
  <conditionalFormatting sqref="P427">
    <cfRule type="cellIs" dxfId="1317" priority="127" operator="lessThan">
      <formula>0</formula>
    </cfRule>
  </conditionalFormatting>
  <conditionalFormatting sqref="P439">
    <cfRule type="cellIs" dxfId="1316" priority="146" operator="lessThan">
      <formula>0</formula>
    </cfRule>
  </conditionalFormatting>
  <conditionalFormatting sqref="P439">
    <cfRule type="cellIs" dxfId="1315" priority="147" operator="lessThan">
      <formula>0</formula>
    </cfRule>
  </conditionalFormatting>
  <conditionalFormatting sqref="P445">
    <cfRule type="cellIs" dxfId="1314" priority="157" operator="lessThan">
      <formula>0</formula>
    </cfRule>
  </conditionalFormatting>
  <conditionalFormatting sqref="P445">
    <cfRule type="cellIs" dxfId="1313" priority="158" operator="lessThan">
      <formula>0</formula>
    </cfRule>
  </conditionalFormatting>
  <conditionalFormatting sqref="P452">
    <cfRule type="cellIs" dxfId="1312" priority="168" operator="lessThan">
      <formula>0</formula>
    </cfRule>
  </conditionalFormatting>
  <conditionalFormatting sqref="P452">
    <cfRule type="cellIs" dxfId="1311" priority="169" operator="lessThan">
      <formula>0</formula>
    </cfRule>
  </conditionalFormatting>
  <conditionalFormatting sqref="P458">
    <cfRule type="cellIs" dxfId="1310" priority="179" operator="lessThan">
      <formula>0</formula>
    </cfRule>
  </conditionalFormatting>
  <conditionalFormatting sqref="P458">
    <cfRule type="cellIs" dxfId="1309" priority="180" operator="lessThan">
      <formula>0</formula>
    </cfRule>
  </conditionalFormatting>
  <conditionalFormatting sqref="P552 P560 P575 P589">
    <cfRule type="expression" dxfId="1308" priority="184">
      <formula>P552/#REF!&gt;1</formula>
    </cfRule>
  </conditionalFormatting>
  <conditionalFormatting sqref="P552 P560 P575 P589">
    <cfRule type="expression" dxfId="1307" priority="185">
      <formula>P552/#REF!&lt;1</formula>
    </cfRule>
  </conditionalFormatting>
  <conditionalFormatting sqref="P512">
    <cfRule type="cellIs" dxfId="1306" priority="186" operator="lessThan">
      <formula>0</formula>
    </cfRule>
  </conditionalFormatting>
  <conditionalFormatting sqref="P512">
    <cfRule type="expression" dxfId="1305" priority="187">
      <formula>P512/O512&gt;1</formula>
    </cfRule>
  </conditionalFormatting>
  <conditionalFormatting sqref="P512">
    <cfRule type="expression" dxfId="1304" priority="188">
      <formula>P512/O512&lt;1</formula>
    </cfRule>
  </conditionalFormatting>
  <conditionalFormatting sqref="P710">
    <cfRule type="cellIs" dxfId="1303" priority="192" operator="lessThan">
      <formula>0</formula>
    </cfRule>
  </conditionalFormatting>
  <conditionalFormatting sqref="P654 P651 P648:P649 P632:P634">
    <cfRule type="expression" dxfId="1302" priority="193">
      <formula>P632/O632&gt;1</formula>
    </cfRule>
  </conditionalFormatting>
  <conditionalFormatting sqref="P654 P651 P648:P649 P632:P634">
    <cfRule type="expression" dxfId="1301" priority="194">
      <formula>P632/O632&lt;1</formula>
    </cfRule>
  </conditionalFormatting>
  <conditionalFormatting sqref="P588 P574">
    <cfRule type="cellIs" dxfId="1300" priority="198" operator="lessThan">
      <formula>0</formula>
    </cfRule>
  </conditionalFormatting>
  <conditionalFormatting sqref="P570:P573">
    <cfRule type="cellIs" dxfId="1299" priority="199" operator="lessThan">
      <formula>0</formula>
    </cfRule>
  </conditionalFormatting>
  <conditionalFormatting sqref="P570:P573">
    <cfRule type="expression" dxfId="1298" priority="200">
      <formula>P570/O570&gt;1</formula>
    </cfRule>
  </conditionalFormatting>
  <conditionalFormatting sqref="P570:P573">
    <cfRule type="expression" dxfId="1297" priority="201">
      <formula>P570/O570&lt;1</formula>
    </cfRule>
  </conditionalFormatting>
  <conditionalFormatting sqref="P588 P574">
    <cfRule type="cellIs" dxfId="1296" priority="202" operator="lessThan">
      <formula>0</formula>
    </cfRule>
  </conditionalFormatting>
  <conditionalFormatting sqref="P588 P574">
    <cfRule type="expression" dxfId="1295" priority="203">
      <formula>P574/O574&gt;1</formula>
    </cfRule>
  </conditionalFormatting>
  <conditionalFormatting sqref="P588 P574">
    <cfRule type="expression" dxfId="1294" priority="204">
      <formula>P574/O574&lt;1</formula>
    </cfRule>
  </conditionalFormatting>
  <conditionalFormatting sqref="P654 P651 P648:P649 P632:P634">
    <cfRule type="cellIs" dxfId="1293" priority="205" operator="lessThan">
      <formula>0</formula>
    </cfRule>
  </conditionalFormatting>
  <conditionalFormatting sqref="P504">
    <cfRule type="expression" dxfId="1292" priority="206">
      <formula>P504/#REF!&gt;1</formula>
    </cfRule>
  </conditionalFormatting>
  <conditionalFormatting sqref="P504">
    <cfRule type="expression" dxfId="1291" priority="207">
      <formula>P504/#REF!&lt;1</formula>
    </cfRule>
  </conditionalFormatting>
  <conditionalFormatting sqref="P465">
    <cfRule type="cellIs" dxfId="1290" priority="208" operator="lessThan">
      <formula>0</formula>
    </cfRule>
  </conditionalFormatting>
  <conditionalFormatting sqref="P465">
    <cfRule type="expression" dxfId="1289" priority="209">
      <formula>P465/O465&gt;1</formula>
    </cfRule>
  </conditionalFormatting>
  <conditionalFormatting sqref="P465">
    <cfRule type="expression" dxfId="1288" priority="210">
      <formula>P465/O465&lt;1</formula>
    </cfRule>
  </conditionalFormatting>
  <conditionalFormatting sqref="P511">
    <cfRule type="cellIs" dxfId="1287" priority="211" operator="lessThan">
      <formula>0</formula>
    </cfRule>
  </conditionalFormatting>
  <conditionalFormatting sqref="P511">
    <cfRule type="expression" dxfId="1286" priority="212">
      <formula>P511/O511&gt;1</formula>
    </cfRule>
  </conditionalFormatting>
  <conditionalFormatting sqref="P511">
    <cfRule type="expression" dxfId="1285" priority="213">
      <formula>P511/O511&lt;1</formula>
    </cfRule>
  </conditionalFormatting>
  <conditionalFormatting sqref="P568">
    <cfRule type="cellIs" dxfId="1284" priority="214" operator="lessThan">
      <formula>0</formula>
    </cfRule>
  </conditionalFormatting>
  <conditionalFormatting sqref="P603">
    <cfRule type="expression" dxfId="1283" priority="215">
      <formula>P603/O603&gt;1</formula>
    </cfRule>
  </conditionalFormatting>
  <conditionalFormatting sqref="P603">
    <cfRule type="expression" dxfId="1282" priority="216">
      <formula>P603/O603&lt;1</formula>
    </cfRule>
  </conditionalFormatting>
  <conditionalFormatting sqref="P552">
    <cfRule type="cellIs" dxfId="1281" priority="217" operator="lessThan">
      <formula>0</formula>
    </cfRule>
  </conditionalFormatting>
  <conditionalFormatting sqref="P552">
    <cfRule type="expression" dxfId="1280" priority="218">
      <formula>P552/O552&gt;1</formula>
    </cfRule>
  </conditionalFormatting>
  <conditionalFormatting sqref="P552">
    <cfRule type="expression" dxfId="1279" priority="219">
      <formula>P552/O552&lt;1</formula>
    </cfRule>
  </conditionalFormatting>
  <conditionalFormatting sqref="P560">
    <cfRule type="cellIs" dxfId="1278" priority="220" operator="lessThan">
      <formula>0</formula>
    </cfRule>
  </conditionalFormatting>
  <conditionalFormatting sqref="P560">
    <cfRule type="expression" dxfId="1277" priority="221">
      <formula>P560/O560&gt;1</formula>
    </cfRule>
  </conditionalFormatting>
  <conditionalFormatting sqref="P560">
    <cfRule type="expression" dxfId="1276" priority="222">
      <formula>P560/O560&lt;1</formula>
    </cfRule>
  </conditionalFormatting>
  <conditionalFormatting sqref="P575">
    <cfRule type="cellIs" dxfId="1275" priority="223" operator="lessThan">
      <formula>0</formula>
    </cfRule>
  </conditionalFormatting>
  <conditionalFormatting sqref="P575">
    <cfRule type="expression" dxfId="1274" priority="224">
      <formula>P575/O575&gt;1</formula>
    </cfRule>
  </conditionalFormatting>
  <conditionalFormatting sqref="P575">
    <cfRule type="expression" dxfId="1273" priority="225">
      <formula>P575/O575&lt;1</formula>
    </cfRule>
  </conditionalFormatting>
  <conditionalFormatting sqref="P589">
    <cfRule type="cellIs" dxfId="1272" priority="226" operator="lessThan">
      <formula>0</formula>
    </cfRule>
  </conditionalFormatting>
  <conditionalFormatting sqref="P589">
    <cfRule type="expression" dxfId="1271" priority="227">
      <formula>P589/O589&gt;1</formula>
    </cfRule>
  </conditionalFormatting>
  <conditionalFormatting sqref="P589">
    <cfRule type="expression" dxfId="1270" priority="228">
      <formula>P589/O589&lt;1</formula>
    </cfRule>
  </conditionalFormatting>
  <conditionalFormatting sqref="P521">
    <cfRule type="cellIs" dxfId="1269" priority="229" operator="lessThan">
      <formula>0</formula>
    </cfRule>
  </conditionalFormatting>
  <conditionalFormatting sqref="P521">
    <cfRule type="expression" dxfId="1268" priority="230">
      <formula>P521/O521&gt;1</formula>
    </cfRule>
  </conditionalFormatting>
  <conditionalFormatting sqref="P521">
    <cfRule type="expression" dxfId="1267" priority="231">
      <formula>P521/O521&lt;1</formula>
    </cfRule>
  </conditionalFormatting>
  <conditionalFormatting sqref="P529">
    <cfRule type="cellIs" dxfId="1266" priority="232" operator="lessThan">
      <formula>0</formula>
    </cfRule>
  </conditionalFormatting>
  <conditionalFormatting sqref="P529">
    <cfRule type="expression" dxfId="1265" priority="233">
      <formula>P529/O529&gt;1</formula>
    </cfRule>
  </conditionalFormatting>
  <conditionalFormatting sqref="P529">
    <cfRule type="expression" dxfId="1264" priority="234">
      <formula>P529/O529&lt;1</formula>
    </cfRule>
  </conditionalFormatting>
  <conditionalFormatting sqref="P582">
    <cfRule type="expression" dxfId="1263" priority="235">
      <formula>P582/O582&gt;1</formula>
    </cfRule>
  </conditionalFormatting>
  <conditionalFormatting sqref="P582">
    <cfRule type="expression" dxfId="1262" priority="236">
      <formula>P582/O582&lt;1</formula>
    </cfRule>
  </conditionalFormatting>
  <conditionalFormatting sqref="P537">
    <cfRule type="cellIs" dxfId="1261" priority="237" operator="lessThan">
      <formula>0</formula>
    </cfRule>
  </conditionalFormatting>
  <conditionalFormatting sqref="P537">
    <cfRule type="expression" dxfId="1260" priority="238">
      <formula>P537/O537&gt;1</formula>
    </cfRule>
  </conditionalFormatting>
  <conditionalFormatting sqref="P537">
    <cfRule type="expression" dxfId="1259" priority="239">
      <formula>P537/O537&lt;1</formula>
    </cfRule>
  </conditionalFormatting>
  <conditionalFormatting sqref="P641:P645 P636:P637">
    <cfRule type="cellIs" dxfId="1258" priority="240" operator="lessThan">
      <formula>0</formula>
    </cfRule>
  </conditionalFormatting>
  <conditionalFormatting sqref="P568">
    <cfRule type="expression" dxfId="1257" priority="241">
      <formula>P568/O568&gt;1</formula>
    </cfRule>
  </conditionalFormatting>
  <conditionalFormatting sqref="P568">
    <cfRule type="expression" dxfId="1256" priority="242">
      <formula>P568/O568&lt;1</formula>
    </cfRule>
  </conditionalFormatting>
  <conditionalFormatting sqref="P597">
    <cfRule type="cellIs" dxfId="1255" priority="243" operator="lessThan">
      <formula>0</formula>
    </cfRule>
  </conditionalFormatting>
  <conditionalFormatting sqref="P582">
    <cfRule type="cellIs" dxfId="1254" priority="246" operator="lessThan">
      <formula>0</formula>
    </cfRule>
  </conditionalFormatting>
  <conditionalFormatting sqref="P597">
    <cfRule type="expression" dxfId="1253" priority="247">
      <formula>P597/O597&gt;1</formula>
    </cfRule>
  </conditionalFormatting>
  <conditionalFormatting sqref="P597">
    <cfRule type="expression" dxfId="1252" priority="248">
      <formula>P597/O597&lt;1</formula>
    </cfRule>
  </conditionalFormatting>
  <conditionalFormatting sqref="P676:P679">
    <cfRule type="cellIs" dxfId="1251" priority="249" operator="lessThan">
      <formula>0</formula>
    </cfRule>
  </conditionalFormatting>
  <conditionalFormatting sqref="P678">
    <cfRule type="cellIs" dxfId="1250" priority="250" operator="lessThan">
      <formula>0</formula>
    </cfRule>
  </conditionalFormatting>
  <conditionalFormatting sqref="P680:P683">
    <cfRule type="cellIs" dxfId="1249" priority="251" operator="lessThan">
      <formula>0</formula>
    </cfRule>
  </conditionalFormatting>
  <conditionalFormatting sqref="P682">
    <cfRule type="cellIs" dxfId="1248" priority="252" operator="lessThan">
      <formula>0</formula>
    </cfRule>
  </conditionalFormatting>
  <conditionalFormatting sqref="P684:P687">
    <cfRule type="cellIs" dxfId="1247" priority="253" operator="lessThan">
      <formula>0</formula>
    </cfRule>
  </conditionalFormatting>
  <conditionalFormatting sqref="P686">
    <cfRule type="cellIs" dxfId="1246" priority="254" operator="lessThan">
      <formula>0</formula>
    </cfRule>
  </conditionalFormatting>
  <conditionalFormatting sqref="P688:P691">
    <cfRule type="cellIs" dxfId="1245" priority="255" operator="lessThan">
      <formula>0</formula>
    </cfRule>
  </conditionalFormatting>
  <conditionalFormatting sqref="P690">
    <cfRule type="cellIs" dxfId="1244" priority="256" operator="lessThan">
      <formula>0</formula>
    </cfRule>
  </conditionalFormatting>
  <conditionalFormatting sqref="P692:P693 P695">
    <cfRule type="cellIs" dxfId="1243" priority="257" operator="lessThan">
      <formula>0</formula>
    </cfRule>
  </conditionalFormatting>
  <conditionalFormatting sqref="P696:P699">
    <cfRule type="cellIs" dxfId="1242" priority="258" operator="lessThan">
      <formula>0</formula>
    </cfRule>
  </conditionalFormatting>
  <conditionalFormatting sqref="P698">
    <cfRule type="cellIs" dxfId="1241" priority="259" operator="lessThan">
      <formula>0</formula>
    </cfRule>
  </conditionalFormatting>
  <conditionalFormatting sqref="P700:P703">
    <cfRule type="cellIs" dxfId="1240" priority="260" operator="lessThan">
      <formula>0</formula>
    </cfRule>
  </conditionalFormatting>
  <conditionalFormatting sqref="P702">
    <cfRule type="cellIs" dxfId="1239" priority="261" operator="lessThan">
      <formula>0</formula>
    </cfRule>
  </conditionalFormatting>
  <conditionalFormatting sqref="P704:P707">
    <cfRule type="cellIs" dxfId="1238" priority="262" operator="lessThan">
      <formula>0</formula>
    </cfRule>
  </conditionalFormatting>
  <conditionalFormatting sqref="P706">
    <cfRule type="cellIs" dxfId="1237" priority="263" operator="lessThan">
      <formula>0</formula>
    </cfRule>
  </conditionalFormatting>
  <conditionalFormatting sqref="P712:P715">
    <cfRule type="cellIs" dxfId="1236" priority="264" operator="lessThan">
      <formula>0</formula>
    </cfRule>
  </conditionalFormatting>
  <conditionalFormatting sqref="P714">
    <cfRule type="cellIs" dxfId="1235" priority="265" operator="lessThan">
      <formula>0</formula>
    </cfRule>
  </conditionalFormatting>
  <conditionalFormatting sqref="P716:P719">
    <cfRule type="cellIs" dxfId="1234" priority="266" operator="lessThan">
      <formula>0</formula>
    </cfRule>
  </conditionalFormatting>
  <conditionalFormatting sqref="P718">
    <cfRule type="cellIs" dxfId="1233" priority="267" operator="lessThan">
      <formula>0</formula>
    </cfRule>
  </conditionalFormatting>
  <conditionalFormatting sqref="P466">
    <cfRule type="cellIs" dxfId="1232" priority="268" operator="lessThan">
      <formula>0</formula>
    </cfRule>
  </conditionalFormatting>
  <conditionalFormatting sqref="P505">
    <cfRule type="cellIs" dxfId="1231" priority="269" operator="lessThan">
      <formula>0</formula>
    </cfRule>
  </conditionalFormatting>
  <conditionalFormatting sqref="P513">
    <cfRule type="cellIs" dxfId="1230" priority="270" operator="lessThan">
      <formula>0</formula>
    </cfRule>
  </conditionalFormatting>
  <conditionalFormatting sqref="P522">
    <cfRule type="cellIs" dxfId="1229" priority="271" operator="lessThan">
      <formula>0</formula>
    </cfRule>
  </conditionalFormatting>
  <conditionalFormatting sqref="P530">
    <cfRule type="cellIs" dxfId="1228" priority="272" operator="lessThan">
      <formula>0</formula>
    </cfRule>
  </conditionalFormatting>
  <conditionalFormatting sqref="P538">
    <cfRule type="cellIs" dxfId="1227" priority="273" operator="lessThan">
      <formula>0</formula>
    </cfRule>
  </conditionalFormatting>
  <conditionalFormatting sqref="P553">
    <cfRule type="cellIs" dxfId="1226" priority="274" operator="lessThan">
      <formula>0</formula>
    </cfRule>
  </conditionalFormatting>
  <conditionalFormatting sqref="P561">
    <cfRule type="cellIs" dxfId="1225" priority="275" operator="lessThan">
      <formula>0</formula>
    </cfRule>
  </conditionalFormatting>
  <conditionalFormatting sqref="P590">
    <cfRule type="cellIs" dxfId="1224" priority="276" operator="lessThan">
      <formula>0</formula>
    </cfRule>
  </conditionalFormatting>
  <conditionalFormatting sqref="P720:P723">
    <cfRule type="cellIs" dxfId="1223" priority="277" operator="lessThan">
      <formula>0</formula>
    </cfRule>
  </conditionalFormatting>
  <conditionalFormatting sqref="P722">
    <cfRule type="cellIs" dxfId="1222" priority="278" operator="lessThan">
      <formula>0</formula>
    </cfRule>
  </conditionalFormatting>
  <conditionalFormatting sqref="P639:P640">
    <cfRule type="expression" dxfId="1221" priority="279">
      <formula>P639/O639&gt;1</formula>
    </cfRule>
  </conditionalFormatting>
  <conditionalFormatting sqref="P639:P640">
    <cfRule type="expression" dxfId="1220" priority="280">
      <formula>P639/O639&lt;1</formula>
    </cfRule>
  </conditionalFormatting>
  <conditionalFormatting sqref="P639:P640">
    <cfRule type="cellIs" dxfId="1219" priority="281" operator="lessThan">
      <formula>0</formula>
    </cfRule>
  </conditionalFormatting>
  <conditionalFormatting sqref="P496">
    <cfRule type="cellIs" dxfId="1218" priority="282" operator="lessThan">
      <formula>0</formula>
    </cfRule>
  </conditionalFormatting>
  <conditionalFormatting sqref="P496">
    <cfRule type="expression" dxfId="1217" priority="283">
      <formula>P496/O496&gt;1</formula>
    </cfRule>
  </conditionalFormatting>
  <conditionalFormatting sqref="P496">
    <cfRule type="expression" dxfId="1216" priority="284">
      <formula>P496/O496&lt;1</formula>
    </cfRule>
  </conditionalFormatting>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CBEF-2B35-49A5-BB44-B9C087261289}">
  <sheetPr>
    <tabColor rgb="FFFF0000"/>
    <outlinePr summaryBelow="0" summaryRight="0"/>
  </sheetPr>
  <dimension ref="A1:CG723"/>
  <sheetViews>
    <sheetView tabSelected="1" topLeftCell="E342" workbookViewId="0">
      <selection activeCell="P357" sqref="P357:P36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8.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42" t="s">
        <v>30</v>
      </c>
      <c r="B2" s="142" t="s">
        <v>3615</v>
      </c>
      <c r="C2" s="142" t="s">
        <v>3029</v>
      </c>
      <c r="D2" s="142" t="s">
        <v>3030</v>
      </c>
      <c r="E2" s="142" t="s">
        <v>3031</v>
      </c>
      <c r="F2" s="142" t="s">
        <v>3032</v>
      </c>
      <c r="G2" s="142" t="s">
        <v>3033</v>
      </c>
      <c r="H2" s="142" t="s">
        <v>3034</v>
      </c>
      <c r="I2" s="142" t="s">
        <v>3035</v>
      </c>
      <c r="J2" s="142" t="s">
        <v>3036</v>
      </c>
      <c r="K2" s="142" t="s">
        <v>3037</v>
      </c>
      <c r="L2" s="142" t="s">
        <v>3038</v>
      </c>
      <c r="M2" s="142" t="s">
        <v>3039</v>
      </c>
      <c r="N2" s="142" t="s">
        <v>3040</v>
      </c>
      <c r="O2" s="142" t="s">
        <v>3041</v>
      </c>
      <c r="P2" s="142" t="s">
        <v>3042</v>
      </c>
      <c r="Q2" s="142" t="s">
        <v>3043</v>
      </c>
      <c r="R2" s="142" t="s">
        <v>3044</v>
      </c>
      <c r="S2" s="142" t="s">
        <v>3045</v>
      </c>
      <c r="T2" s="142" t="s">
        <v>3046</v>
      </c>
      <c r="U2" s="142" t="s">
        <v>3047</v>
      </c>
      <c r="V2" s="142" t="s">
        <v>3048</v>
      </c>
      <c r="W2" s="142" t="s">
        <v>3049</v>
      </c>
      <c r="X2" s="142" t="s">
        <v>3050</v>
      </c>
      <c r="Y2" s="142" t="s">
        <v>3051</v>
      </c>
      <c r="Z2" s="142" t="s">
        <v>3052</v>
      </c>
      <c r="AA2" s="142" t="s">
        <v>3053</v>
      </c>
      <c r="AB2" s="142" t="s">
        <v>3054</v>
      </c>
      <c r="AC2" s="142" t="s">
        <v>3055</v>
      </c>
      <c r="AD2" s="142" t="s">
        <v>3056</v>
      </c>
      <c r="AE2" s="142" t="s">
        <v>3057</v>
      </c>
      <c r="AF2" s="142" t="s">
        <v>3058</v>
      </c>
      <c r="AG2" s="142" t="s">
        <v>3059</v>
      </c>
      <c r="AH2" s="142" t="s">
        <v>3060</v>
      </c>
      <c r="AI2" s="142" t="s">
        <v>3061</v>
      </c>
      <c r="AJ2" s="142" t="s">
        <v>3062</v>
      </c>
      <c r="AK2" s="142" t="s">
        <v>3063</v>
      </c>
      <c r="AL2" s="142" t="s">
        <v>3064</v>
      </c>
      <c r="AM2" s="142" t="s">
        <v>3065</v>
      </c>
      <c r="AN2" s="142" t="s">
        <v>3066</v>
      </c>
      <c r="AO2" s="142" t="s">
        <v>3067</v>
      </c>
      <c r="AP2" s="142" t="s">
        <v>3068</v>
      </c>
      <c r="AQ2" s="142" t="s">
        <v>3069</v>
      </c>
      <c r="AR2" s="142" t="s">
        <v>3070</v>
      </c>
      <c r="AS2" s="142" t="s">
        <v>3071</v>
      </c>
      <c r="AT2" s="142" t="s">
        <v>3072</v>
      </c>
      <c r="AU2" s="142" t="s">
        <v>3073</v>
      </c>
      <c r="AV2" s="142" t="s">
        <v>3074</v>
      </c>
      <c r="AW2" s="142" t="s">
        <v>3075</v>
      </c>
      <c r="AX2" s="142" t="s">
        <v>3076</v>
      </c>
      <c r="AY2" s="142" t="s">
        <v>3077</v>
      </c>
      <c r="AZ2" s="142" t="s">
        <v>3078</v>
      </c>
      <c r="BA2" s="142" t="s">
        <v>3079</v>
      </c>
      <c r="BB2" s="142" t="s">
        <v>3080</v>
      </c>
      <c r="BC2" s="142" t="s">
        <v>3081</v>
      </c>
      <c r="BD2" s="142" t="s">
        <v>3082</v>
      </c>
      <c r="BU2" s="6"/>
      <c r="BV2" s="6"/>
      <c r="BW2" s="6"/>
      <c r="BX2" s="6"/>
      <c r="BY2" s="6"/>
      <c r="BZ2" s="6"/>
      <c r="CA2" s="6"/>
      <c r="CB2" s="6"/>
      <c r="CC2" s="6"/>
      <c r="CD2" s="6"/>
      <c r="CE2" s="6"/>
      <c r="CF2" s="6"/>
    </row>
    <row r="3" spans="1:84" ht="16.5" customHeight="1" x14ac:dyDescent="0.3">
      <c r="A3" s="142" t="s">
        <v>3083</v>
      </c>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U3" s="5"/>
      <c r="BV3" s="5"/>
      <c r="BW3" s="5"/>
      <c r="BX3" s="5"/>
      <c r="BY3" s="5"/>
      <c r="BZ3" s="5"/>
      <c r="CA3" s="5"/>
      <c r="CB3" s="5"/>
      <c r="CC3" s="5"/>
      <c r="CD3" s="5"/>
      <c r="CE3" s="5"/>
      <c r="CF3" s="5"/>
    </row>
    <row r="4" spans="1:84" ht="16.5" customHeight="1" x14ac:dyDescent="0.3">
      <c r="A4" s="142" t="s">
        <v>3084</v>
      </c>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U4" s="5"/>
      <c r="BV4" s="5"/>
      <c r="BW4" s="5"/>
      <c r="BX4" s="5"/>
      <c r="BY4" s="5"/>
      <c r="BZ4" s="5"/>
      <c r="CA4" s="5"/>
      <c r="CB4" s="5"/>
      <c r="CC4" s="5"/>
      <c r="CD4" s="5"/>
      <c r="CE4" s="5"/>
      <c r="CF4" s="5"/>
    </row>
    <row r="5" spans="1:84" ht="16.5" customHeight="1" x14ac:dyDescent="0.3">
      <c r="A5" s="142" t="s">
        <v>2915</v>
      </c>
      <c r="B5" s="142">
        <v>26366529</v>
      </c>
      <c r="C5" s="142">
        <v>31035701</v>
      </c>
      <c r="D5" s="142">
        <v>36538694</v>
      </c>
      <c r="E5" s="142">
        <v>40589081.049999997</v>
      </c>
      <c r="F5" s="142">
        <v>48614207</v>
      </c>
      <c r="G5" s="142">
        <v>29523083</v>
      </c>
      <c r="H5" s="142">
        <v>29317093</v>
      </c>
      <c r="I5" s="142">
        <v>29860512.539999999</v>
      </c>
      <c r="J5" s="142">
        <v>25606889</v>
      </c>
      <c r="K5" s="142">
        <v>31370218</v>
      </c>
      <c r="L5" s="142">
        <v>35814961</v>
      </c>
      <c r="M5" s="142">
        <v>34023108.68</v>
      </c>
      <c r="N5" s="142">
        <v>36986408</v>
      </c>
      <c r="O5" s="142">
        <v>30800253</v>
      </c>
      <c r="P5" s="142">
        <v>39081732</v>
      </c>
      <c r="Q5" s="142">
        <v>28878805.809999999</v>
      </c>
      <c r="R5" s="142">
        <v>28709117</v>
      </c>
      <c r="S5" s="142">
        <v>18591654</v>
      </c>
      <c r="T5" s="142">
        <v>23299098</v>
      </c>
      <c r="U5" s="142">
        <v>33443165.710000001</v>
      </c>
      <c r="V5" s="142">
        <v>30193256</v>
      </c>
      <c r="W5" s="142">
        <v>17066363</v>
      </c>
      <c r="X5" s="142">
        <v>21511026</v>
      </c>
      <c r="Y5" s="142">
        <v>21518251.579999998</v>
      </c>
      <c r="Z5" s="142">
        <v>14480170</v>
      </c>
      <c r="AA5" s="142">
        <v>15566091</v>
      </c>
      <c r="AB5" s="142">
        <v>19069567</v>
      </c>
      <c r="AC5" s="142">
        <v>32204375.27</v>
      </c>
      <c r="AD5" s="142">
        <v>14460218</v>
      </c>
      <c r="AE5" s="142">
        <v>14859677</v>
      </c>
      <c r="AF5" s="142">
        <v>20673111</v>
      </c>
      <c r="AG5" s="142">
        <v>24632252.850000001</v>
      </c>
      <c r="AH5" s="142">
        <v>18314200</v>
      </c>
      <c r="AI5" s="142">
        <v>32065814</v>
      </c>
      <c r="AJ5" s="142">
        <v>22569847</v>
      </c>
      <c r="AK5" s="142">
        <v>23084975.809999999</v>
      </c>
      <c r="AL5" s="142">
        <v>20871756</v>
      </c>
      <c r="AM5" s="142">
        <v>18561818</v>
      </c>
      <c r="AN5" s="142">
        <v>19006324</v>
      </c>
      <c r="AO5" s="142">
        <v>14201712.210000001</v>
      </c>
      <c r="AP5" s="142">
        <v>14857086</v>
      </c>
      <c r="AQ5" s="142">
        <v>14821080</v>
      </c>
      <c r="AR5" s="142">
        <v>18380920</v>
      </c>
      <c r="AS5" s="142">
        <v>15715769.1</v>
      </c>
      <c r="AT5" s="142">
        <v>18182206</v>
      </c>
      <c r="AU5" s="142">
        <v>13933448</v>
      </c>
      <c r="AV5" s="142">
        <v>15103301</v>
      </c>
      <c r="AW5" s="142">
        <v>12682282.76</v>
      </c>
      <c r="AX5" s="142">
        <v>10093070</v>
      </c>
      <c r="AY5" s="142">
        <v>10424116</v>
      </c>
      <c r="AZ5" s="142">
        <v>12166902</v>
      </c>
      <c r="BA5" s="142">
        <v>11896726</v>
      </c>
      <c r="BB5" s="142">
        <v>9699487</v>
      </c>
      <c r="BC5" s="142">
        <v>10305744</v>
      </c>
      <c r="BD5" s="142">
        <v>11232920</v>
      </c>
      <c r="BU5" s="5"/>
      <c r="BV5" s="5"/>
      <c r="BW5" s="5"/>
      <c r="BX5" s="5"/>
      <c r="BY5" s="5"/>
      <c r="BZ5" s="5"/>
      <c r="CA5" s="5"/>
      <c r="CB5" s="5"/>
      <c r="CC5" s="5"/>
      <c r="CD5" s="5"/>
      <c r="CE5" s="5"/>
      <c r="CF5" s="5"/>
    </row>
    <row r="6" spans="1:84" ht="16.5" customHeight="1" x14ac:dyDescent="0.3">
      <c r="A6" s="142" t="s">
        <v>2921</v>
      </c>
      <c r="B6" s="142">
        <v>2000</v>
      </c>
      <c r="C6" s="142">
        <v>2000</v>
      </c>
      <c r="D6" s="142">
        <v>2000</v>
      </c>
      <c r="E6" s="142">
        <v>36568.949999999997</v>
      </c>
      <c r="F6" s="142">
        <v>198758</v>
      </c>
      <c r="G6" s="142">
        <v>222016</v>
      </c>
      <c r="H6" s="142">
        <v>183605</v>
      </c>
      <c r="I6" s="142">
        <v>658571.92000000004</v>
      </c>
      <c r="J6" s="142">
        <v>615867</v>
      </c>
      <c r="K6" s="142">
        <v>708947</v>
      </c>
      <c r="L6" s="142">
        <v>1586727</v>
      </c>
      <c r="M6" s="142">
        <v>1467226.8</v>
      </c>
      <c r="N6" s="142">
        <v>1461815</v>
      </c>
      <c r="O6" s="142">
        <v>1411564</v>
      </c>
      <c r="P6" s="142">
        <v>1704811</v>
      </c>
      <c r="Q6" s="142">
        <v>1384828.45</v>
      </c>
      <c r="R6" s="142">
        <v>1372000</v>
      </c>
      <c r="S6" s="142">
        <v>1387360</v>
      </c>
      <c r="T6" s="142">
        <v>1406044</v>
      </c>
      <c r="U6" s="142">
        <v>1375805.32</v>
      </c>
      <c r="V6" s="142">
        <v>1383140</v>
      </c>
      <c r="W6" s="142">
        <v>1386185</v>
      </c>
      <c r="X6" s="142">
        <v>1393350</v>
      </c>
      <c r="Y6" s="142">
        <v>1402447.57</v>
      </c>
      <c r="Z6" s="142">
        <v>1338221</v>
      </c>
      <c r="AA6" s="142">
        <v>1332000</v>
      </c>
      <c r="AB6" s="142">
        <v>1222000</v>
      </c>
      <c r="AC6" s="142">
        <v>1232027.25</v>
      </c>
      <c r="AD6" s="142">
        <v>1202000</v>
      </c>
      <c r="AE6" s="142">
        <v>1152000</v>
      </c>
      <c r="AF6" s="142">
        <v>1050000</v>
      </c>
      <c r="AG6" s="142">
        <v>1050000</v>
      </c>
      <c r="AH6" s="142">
        <v>975607</v>
      </c>
      <c r="AI6" s="142">
        <v>3648489</v>
      </c>
      <c r="AJ6" s="142">
        <v>12417635</v>
      </c>
      <c r="AK6" s="142">
        <v>11970669.34</v>
      </c>
      <c r="AL6" s="142">
        <v>9968062</v>
      </c>
      <c r="AM6" s="142">
        <v>7674552</v>
      </c>
      <c r="AN6" s="142">
        <v>9415364</v>
      </c>
      <c r="AO6" s="142">
        <v>9893328.6799999997</v>
      </c>
      <c r="AP6" s="142">
        <v>6700682</v>
      </c>
      <c r="AQ6" s="142">
        <v>3793083</v>
      </c>
      <c r="AR6" s="142">
        <v>4202344</v>
      </c>
      <c r="AS6" s="142">
        <v>4435563.0599999996</v>
      </c>
      <c r="AT6" s="142">
        <v>399144</v>
      </c>
      <c r="AU6" s="142">
        <v>200727</v>
      </c>
      <c r="AV6" s="142">
        <v>946010</v>
      </c>
      <c r="AW6" s="142">
        <v>1196010.08</v>
      </c>
      <c r="AX6" s="142">
        <v>869603</v>
      </c>
      <c r="AY6" s="142">
        <v>389584</v>
      </c>
      <c r="AZ6" s="142">
        <v>529585</v>
      </c>
      <c r="BA6" s="142">
        <v>750318</v>
      </c>
      <c r="BB6" s="142">
        <v>2517557</v>
      </c>
      <c r="BC6" s="142">
        <v>1169325</v>
      </c>
      <c r="BD6" s="142">
        <v>778056</v>
      </c>
      <c r="BU6" s="5"/>
      <c r="BV6" s="5"/>
      <c r="BW6" s="5"/>
      <c r="BX6" s="5"/>
      <c r="BY6" s="5"/>
      <c r="BZ6" s="5"/>
      <c r="CA6" s="5"/>
      <c r="CB6" s="5"/>
      <c r="CC6" s="5"/>
      <c r="CD6" s="5"/>
      <c r="CE6" s="5"/>
      <c r="CF6" s="5"/>
    </row>
    <row r="7" spans="1:84" ht="16.5" customHeight="1" x14ac:dyDescent="0.3">
      <c r="A7" s="142" t="s">
        <v>2922</v>
      </c>
      <c r="B7" s="142">
        <v>10542529</v>
      </c>
      <c r="C7" s="142">
        <v>8984110</v>
      </c>
      <c r="D7" s="142">
        <v>8210753</v>
      </c>
      <c r="E7" s="142">
        <v>8827964.9900000002</v>
      </c>
      <c r="F7" s="142">
        <v>8263232</v>
      </c>
      <c r="G7" s="142">
        <v>7464014</v>
      </c>
      <c r="H7" s="142">
        <v>8471792</v>
      </c>
      <c r="I7" s="142">
        <v>9447045.1600000001</v>
      </c>
      <c r="J7" s="142">
        <v>8284965</v>
      </c>
      <c r="K7" s="142">
        <v>7755751</v>
      </c>
      <c r="L7" s="142">
        <v>8114780</v>
      </c>
      <c r="M7" s="142">
        <v>9446122.1300000008</v>
      </c>
      <c r="N7" s="142">
        <v>7758662</v>
      </c>
      <c r="O7" s="142">
        <v>7497023</v>
      </c>
      <c r="P7" s="142">
        <v>7542021</v>
      </c>
      <c r="Q7" s="142">
        <v>8312731.7300000004</v>
      </c>
      <c r="R7" s="142">
        <v>7820180</v>
      </c>
      <c r="S7" s="142">
        <v>7169932</v>
      </c>
      <c r="T7" s="142">
        <v>7575000</v>
      </c>
      <c r="U7" s="142">
        <v>3321628.35</v>
      </c>
      <c r="V7" s="142">
        <v>3025394</v>
      </c>
      <c r="W7" s="142">
        <v>3383902</v>
      </c>
      <c r="X7" s="142">
        <v>2676778</v>
      </c>
      <c r="Y7" s="142">
        <v>2888246.72</v>
      </c>
      <c r="Z7" s="142">
        <v>2838246</v>
      </c>
      <c r="AA7" s="142">
        <v>2666262</v>
      </c>
      <c r="AB7" s="142">
        <v>2559166</v>
      </c>
      <c r="AC7" s="142">
        <v>2717800.18</v>
      </c>
      <c r="AD7" s="142">
        <v>2209466</v>
      </c>
      <c r="AE7" s="142">
        <v>2078493</v>
      </c>
      <c r="AF7" s="142">
        <v>2117510</v>
      </c>
      <c r="AG7" s="142">
        <v>2424666.33</v>
      </c>
      <c r="AH7" s="142">
        <v>2024838</v>
      </c>
      <c r="AI7" s="142">
        <v>2322687</v>
      </c>
      <c r="AJ7" s="142">
        <v>1441877</v>
      </c>
      <c r="AK7" s="142">
        <v>1888768.37</v>
      </c>
      <c r="AL7" s="142">
        <v>1647675</v>
      </c>
      <c r="AM7" s="142">
        <v>1583062</v>
      </c>
      <c r="AN7" s="142">
        <v>1302297</v>
      </c>
      <c r="AO7" s="142">
        <v>976539.17</v>
      </c>
      <c r="AP7" s="142">
        <v>1209742</v>
      </c>
      <c r="AQ7" s="142">
        <v>1274003</v>
      </c>
      <c r="AR7" s="142">
        <v>1293842</v>
      </c>
      <c r="AS7" s="142">
        <v>1225565.1100000001</v>
      </c>
      <c r="AT7" s="142">
        <v>1039535</v>
      </c>
      <c r="AU7" s="142">
        <v>928062</v>
      </c>
      <c r="AV7" s="142">
        <v>1066225</v>
      </c>
      <c r="AW7" s="142">
        <v>924688.77</v>
      </c>
      <c r="AX7" s="142">
        <v>1013191</v>
      </c>
      <c r="AY7" s="142">
        <v>935400</v>
      </c>
      <c r="AZ7" s="142">
        <v>378734</v>
      </c>
      <c r="BA7" s="142">
        <v>544612</v>
      </c>
      <c r="BB7" s="142">
        <v>767543</v>
      </c>
      <c r="BC7" s="142">
        <v>715806</v>
      </c>
      <c r="BD7" s="142">
        <v>613111</v>
      </c>
      <c r="BU7" s="5"/>
      <c r="BV7" s="5"/>
      <c r="BW7" s="5"/>
      <c r="BX7" s="5"/>
      <c r="BY7" s="5"/>
      <c r="BZ7" s="5"/>
      <c r="CA7" s="5"/>
      <c r="CB7" s="5"/>
      <c r="CC7" s="5"/>
      <c r="CD7" s="5"/>
      <c r="CE7" s="5"/>
      <c r="CF7" s="5"/>
    </row>
    <row r="8" spans="1:84" ht="16.5" customHeight="1" x14ac:dyDescent="0.3">
      <c r="A8" s="142" t="s">
        <v>3085</v>
      </c>
      <c r="B8" s="142">
        <v>2099841</v>
      </c>
      <c r="C8" s="142">
        <v>1606997</v>
      </c>
      <c r="D8" s="142">
        <v>1685235</v>
      </c>
      <c r="E8" s="142">
        <v>8827964.9900000002</v>
      </c>
      <c r="F8" s="142">
        <v>0</v>
      </c>
      <c r="G8" s="142">
        <v>0</v>
      </c>
      <c r="H8" s="142">
        <v>8471792</v>
      </c>
      <c r="I8" s="142">
        <v>0</v>
      </c>
      <c r="J8" s="142">
        <v>0</v>
      </c>
      <c r="K8" s="142">
        <v>0</v>
      </c>
      <c r="L8" s="142">
        <v>0</v>
      </c>
      <c r="M8" s="142">
        <v>0</v>
      </c>
      <c r="N8" s="142">
        <v>0</v>
      </c>
      <c r="O8" s="142">
        <v>0</v>
      </c>
      <c r="P8" s="142">
        <v>0</v>
      </c>
      <c r="Q8" s="142">
        <v>0</v>
      </c>
      <c r="R8" s="142">
        <v>0</v>
      </c>
      <c r="S8" s="142">
        <v>0</v>
      </c>
      <c r="T8" s="142">
        <v>6229356</v>
      </c>
      <c r="U8" s="142">
        <v>0</v>
      </c>
      <c r="V8" s="142">
        <v>0</v>
      </c>
      <c r="W8" s="142">
        <v>2597421</v>
      </c>
      <c r="X8" s="142">
        <v>1846451</v>
      </c>
      <c r="Y8" s="142">
        <v>0</v>
      </c>
      <c r="Z8" s="142">
        <v>0</v>
      </c>
      <c r="AA8" s="142">
        <v>0</v>
      </c>
      <c r="AB8" s="142">
        <v>0</v>
      </c>
      <c r="AC8" s="142">
        <v>0</v>
      </c>
      <c r="AD8" s="142">
        <v>0</v>
      </c>
      <c r="AE8" s="142">
        <v>0</v>
      </c>
      <c r="AF8" s="142">
        <v>0</v>
      </c>
      <c r="AG8" s="142">
        <v>1576451.05</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378734</v>
      </c>
      <c r="BA8" s="142">
        <v>544612</v>
      </c>
      <c r="BB8" s="142">
        <v>767543</v>
      </c>
      <c r="BC8" s="142">
        <v>715806</v>
      </c>
      <c r="BD8" s="142">
        <v>613111</v>
      </c>
      <c r="BU8" s="5"/>
      <c r="BV8" s="5"/>
      <c r="BW8" s="5"/>
      <c r="BX8" s="5"/>
      <c r="BY8" s="5"/>
      <c r="BZ8" s="5"/>
      <c r="CA8" s="5"/>
      <c r="CB8" s="5"/>
      <c r="CC8" s="5"/>
      <c r="CD8" s="5"/>
      <c r="CE8" s="5"/>
      <c r="CF8" s="5"/>
    </row>
    <row r="9" spans="1:84" ht="16.5" customHeight="1" x14ac:dyDescent="0.3">
      <c r="A9" s="142" t="s">
        <v>3086</v>
      </c>
      <c r="B9" s="142">
        <v>8442688</v>
      </c>
      <c r="C9" s="142">
        <v>7377113</v>
      </c>
      <c r="D9" s="142">
        <v>6525518</v>
      </c>
      <c r="E9" s="142">
        <v>0</v>
      </c>
      <c r="F9" s="142">
        <v>8263232</v>
      </c>
      <c r="G9" s="142">
        <v>7464014</v>
      </c>
      <c r="H9" s="142">
        <v>0</v>
      </c>
      <c r="I9" s="142">
        <v>9447045.1600000001</v>
      </c>
      <c r="J9" s="142">
        <v>8284965</v>
      </c>
      <c r="K9" s="142">
        <v>7755751</v>
      </c>
      <c r="L9" s="142">
        <v>8114780</v>
      </c>
      <c r="M9" s="142">
        <v>9446122.1300000008</v>
      </c>
      <c r="N9" s="142">
        <v>7758662</v>
      </c>
      <c r="O9" s="142">
        <v>7497023</v>
      </c>
      <c r="P9" s="142">
        <v>7542021</v>
      </c>
      <c r="Q9" s="142">
        <v>8312731.7300000004</v>
      </c>
      <c r="R9" s="142">
        <v>7820180</v>
      </c>
      <c r="S9" s="142">
        <v>7169932</v>
      </c>
      <c r="T9" s="142">
        <v>1345644</v>
      </c>
      <c r="U9" s="142">
        <v>3321628.35</v>
      </c>
      <c r="V9" s="142">
        <v>3025394</v>
      </c>
      <c r="W9" s="142">
        <v>786481</v>
      </c>
      <c r="X9" s="142">
        <v>830327</v>
      </c>
      <c r="Y9" s="142">
        <v>2888246.72</v>
      </c>
      <c r="Z9" s="142">
        <v>2838246</v>
      </c>
      <c r="AA9" s="142">
        <v>2666262</v>
      </c>
      <c r="AB9" s="142">
        <v>2559166</v>
      </c>
      <c r="AC9" s="142">
        <v>2717800.18</v>
      </c>
      <c r="AD9" s="142">
        <v>2209466</v>
      </c>
      <c r="AE9" s="142">
        <v>2078493</v>
      </c>
      <c r="AF9" s="142">
        <v>2117510</v>
      </c>
      <c r="AG9" s="142">
        <v>848215.28</v>
      </c>
      <c r="AH9" s="142">
        <v>2024838</v>
      </c>
      <c r="AI9" s="142">
        <v>2322687</v>
      </c>
      <c r="AJ9" s="142">
        <v>1441877</v>
      </c>
      <c r="AK9" s="142">
        <v>1888768.37</v>
      </c>
      <c r="AL9" s="142">
        <v>1647675</v>
      </c>
      <c r="AM9" s="142">
        <v>1583062</v>
      </c>
      <c r="AN9" s="142">
        <v>1302297</v>
      </c>
      <c r="AO9" s="142">
        <v>976539.17</v>
      </c>
      <c r="AP9" s="142">
        <v>1209742</v>
      </c>
      <c r="AQ9" s="142">
        <v>1274003</v>
      </c>
      <c r="AR9" s="142">
        <v>1293842</v>
      </c>
      <c r="AS9" s="142">
        <v>1225565.1100000001</v>
      </c>
      <c r="AT9" s="142">
        <v>1039535</v>
      </c>
      <c r="AU9" s="142">
        <v>928062</v>
      </c>
      <c r="AV9" s="142">
        <v>1066225</v>
      </c>
      <c r="AW9" s="142">
        <v>924688.77</v>
      </c>
      <c r="AX9" s="142">
        <v>1013191</v>
      </c>
      <c r="AY9" s="142">
        <v>935400</v>
      </c>
      <c r="AZ9" s="142">
        <v>0</v>
      </c>
      <c r="BA9" s="142">
        <v>0</v>
      </c>
      <c r="BB9" s="142">
        <v>0</v>
      </c>
      <c r="BC9" s="142">
        <v>0</v>
      </c>
      <c r="BD9" s="142">
        <v>0</v>
      </c>
      <c r="BU9" s="5"/>
      <c r="BV9" s="5"/>
      <c r="BW9" s="5"/>
      <c r="BX9" s="5"/>
      <c r="BY9" s="5"/>
      <c r="BZ9" s="5"/>
      <c r="CA9" s="5"/>
      <c r="CB9" s="5"/>
      <c r="CC9" s="5"/>
      <c r="CD9" s="5"/>
      <c r="CE9" s="5"/>
      <c r="CF9" s="5"/>
    </row>
    <row r="10" spans="1:84" ht="16.5" customHeight="1" x14ac:dyDescent="0.3">
      <c r="A10" s="142" t="s">
        <v>2923</v>
      </c>
      <c r="B10" s="142">
        <v>31385062</v>
      </c>
      <c r="C10" s="142">
        <v>30355361</v>
      </c>
      <c r="D10" s="142">
        <v>30804499</v>
      </c>
      <c r="E10" s="142">
        <v>31748781.32</v>
      </c>
      <c r="F10" s="142">
        <v>29684404</v>
      </c>
      <c r="G10" s="142">
        <v>28859753</v>
      </c>
      <c r="H10" s="142">
        <v>31760769</v>
      </c>
      <c r="I10" s="142">
        <v>31537849.390000001</v>
      </c>
      <c r="J10" s="142">
        <v>28178451</v>
      </c>
      <c r="K10" s="142">
        <v>27956525</v>
      </c>
      <c r="L10" s="142">
        <v>29407105</v>
      </c>
      <c r="M10" s="142">
        <v>29570068.390000001</v>
      </c>
      <c r="N10" s="142">
        <v>26440566</v>
      </c>
      <c r="O10" s="142">
        <v>26014749</v>
      </c>
      <c r="P10" s="142">
        <v>27849746</v>
      </c>
      <c r="Q10" s="142">
        <v>27376288.300000001</v>
      </c>
      <c r="R10" s="142">
        <v>24929014</v>
      </c>
      <c r="S10" s="142">
        <v>24296878</v>
      </c>
      <c r="T10" s="142">
        <v>26807925</v>
      </c>
      <c r="U10" s="142">
        <v>26704519.920000002</v>
      </c>
      <c r="V10" s="142">
        <v>23087813</v>
      </c>
      <c r="W10" s="142">
        <v>23560938</v>
      </c>
      <c r="X10" s="142">
        <v>24671548</v>
      </c>
      <c r="Y10" s="142">
        <v>25072218.350000001</v>
      </c>
      <c r="Z10" s="142">
        <v>22072286</v>
      </c>
      <c r="AA10" s="142">
        <v>21415054</v>
      </c>
      <c r="AB10" s="142">
        <v>22111368</v>
      </c>
      <c r="AC10" s="142">
        <v>22167148.170000002</v>
      </c>
      <c r="AD10" s="142">
        <v>19350562</v>
      </c>
      <c r="AE10" s="142">
        <v>19609044</v>
      </c>
      <c r="AF10" s="142">
        <v>19923819</v>
      </c>
      <c r="AG10" s="142">
        <v>19915860.239999998</v>
      </c>
      <c r="AH10" s="142">
        <v>17326923</v>
      </c>
      <c r="AI10" s="142">
        <v>16553733</v>
      </c>
      <c r="AJ10" s="142">
        <v>9486318</v>
      </c>
      <c r="AK10" s="142">
        <v>9148331.0700000003</v>
      </c>
      <c r="AL10" s="142">
        <v>8312716</v>
      </c>
      <c r="AM10" s="142">
        <v>8226437</v>
      </c>
      <c r="AN10" s="142">
        <v>8338278</v>
      </c>
      <c r="AO10" s="142">
        <v>8642208.5800000001</v>
      </c>
      <c r="AP10" s="142">
        <v>6519536</v>
      </c>
      <c r="AQ10" s="142">
        <v>6447579</v>
      </c>
      <c r="AR10" s="142">
        <v>6820748</v>
      </c>
      <c r="AS10" s="142">
        <v>6517558.8700000001</v>
      </c>
      <c r="AT10" s="142">
        <v>5754042</v>
      </c>
      <c r="AU10" s="142">
        <v>5468468</v>
      </c>
      <c r="AV10" s="142">
        <v>5725390</v>
      </c>
      <c r="AW10" s="142">
        <v>5900343.21</v>
      </c>
      <c r="AX10" s="142">
        <v>5275641</v>
      </c>
      <c r="AY10" s="142">
        <v>4926677</v>
      </c>
      <c r="AZ10" s="142">
        <v>5199666</v>
      </c>
      <c r="BA10" s="142">
        <v>5443906</v>
      </c>
      <c r="BB10" s="142">
        <v>7815923</v>
      </c>
      <c r="BC10" s="142">
        <v>7232098</v>
      </c>
      <c r="BD10" s="142">
        <v>7072186</v>
      </c>
      <c r="BU10" s="5"/>
      <c r="BV10" s="5"/>
      <c r="BW10" s="5"/>
      <c r="BX10" s="5"/>
      <c r="BY10" s="5"/>
      <c r="BZ10" s="5"/>
      <c r="CA10" s="5"/>
      <c r="CB10" s="5"/>
      <c r="CC10" s="5"/>
      <c r="CD10" s="5"/>
      <c r="CE10" s="5"/>
      <c r="CF10" s="5"/>
    </row>
    <row r="11" spans="1:84" ht="16.5" customHeight="1" x14ac:dyDescent="0.3">
      <c r="A11" s="142" t="s">
        <v>3087</v>
      </c>
      <c r="B11" s="142">
        <v>0</v>
      </c>
      <c r="C11" s="142">
        <v>0</v>
      </c>
      <c r="D11" s="142">
        <v>0</v>
      </c>
      <c r="E11" s="142">
        <v>0</v>
      </c>
      <c r="F11" s="142">
        <v>29684404</v>
      </c>
      <c r="G11" s="142">
        <v>28859753</v>
      </c>
      <c r="H11" s="142">
        <v>0</v>
      </c>
      <c r="I11" s="142">
        <v>31537849.390000001</v>
      </c>
      <c r="J11" s="142">
        <v>28178451</v>
      </c>
      <c r="K11" s="142">
        <v>27956525</v>
      </c>
      <c r="L11" s="142">
        <v>29407105</v>
      </c>
      <c r="M11" s="142">
        <v>29570068.390000001</v>
      </c>
      <c r="N11" s="142">
        <v>26440566</v>
      </c>
      <c r="O11" s="142">
        <v>26014749</v>
      </c>
      <c r="P11" s="142">
        <v>0</v>
      </c>
      <c r="Q11" s="142">
        <v>0</v>
      </c>
      <c r="R11" s="142">
        <v>24929014</v>
      </c>
      <c r="S11" s="142">
        <v>24296878</v>
      </c>
      <c r="T11" s="142">
        <v>0</v>
      </c>
      <c r="U11" s="142">
        <v>26704519.920000002</v>
      </c>
      <c r="V11" s="142">
        <v>23087813</v>
      </c>
      <c r="W11" s="142">
        <v>0</v>
      </c>
      <c r="X11" s="142">
        <v>0</v>
      </c>
      <c r="Y11" s="142">
        <v>25072218.350000001</v>
      </c>
      <c r="Z11" s="142">
        <v>22072286</v>
      </c>
      <c r="AA11" s="142">
        <v>21415054</v>
      </c>
      <c r="AB11" s="142">
        <v>22111368</v>
      </c>
      <c r="AC11" s="142">
        <v>22167148.170000002</v>
      </c>
      <c r="AD11" s="142">
        <v>19350562</v>
      </c>
      <c r="AE11" s="142">
        <v>19609044</v>
      </c>
      <c r="AF11" s="142">
        <v>19923819</v>
      </c>
      <c r="AG11" s="142">
        <v>0</v>
      </c>
      <c r="AH11" s="142">
        <v>17326923</v>
      </c>
      <c r="AI11" s="142">
        <v>16553733</v>
      </c>
      <c r="AJ11" s="142">
        <v>9486318</v>
      </c>
      <c r="AK11" s="142">
        <v>9148331.0700000003</v>
      </c>
      <c r="AL11" s="142">
        <v>8312716</v>
      </c>
      <c r="AM11" s="142">
        <v>8226437</v>
      </c>
      <c r="AN11" s="142">
        <v>8338278</v>
      </c>
      <c r="AO11" s="142">
        <v>8642208.5800000001</v>
      </c>
      <c r="AP11" s="142">
        <v>6519536</v>
      </c>
      <c r="AQ11" s="142">
        <v>6447579</v>
      </c>
      <c r="AR11" s="142">
        <v>6820748</v>
      </c>
      <c r="AS11" s="142">
        <v>6517558.8700000001</v>
      </c>
      <c r="AT11" s="142">
        <v>5754042</v>
      </c>
      <c r="AU11" s="142">
        <v>5468468</v>
      </c>
      <c r="AV11" s="142">
        <v>5725390</v>
      </c>
      <c r="AW11" s="142">
        <v>5900343.21</v>
      </c>
      <c r="AX11" s="142">
        <v>5275641</v>
      </c>
      <c r="AY11" s="142">
        <v>4926677</v>
      </c>
      <c r="AZ11" s="142">
        <v>0</v>
      </c>
      <c r="BA11" s="142">
        <v>0</v>
      </c>
      <c r="BB11" s="142">
        <v>0</v>
      </c>
      <c r="BC11" s="142">
        <v>0</v>
      </c>
      <c r="BD11" s="142">
        <v>0</v>
      </c>
      <c r="BU11" s="5"/>
      <c r="BV11" s="5"/>
      <c r="BW11" s="5"/>
      <c r="BX11" s="5"/>
      <c r="BY11" s="5"/>
      <c r="BZ11" s="5"/>
      <c r="CA11" s="5"/>
      <c r="CB11" s="5"/>
      <c r="CC11" s="5"/>
      <c r="CD11" s="5"/>
      <c r="CE11" s="5"/>
      <c r="CF11" s="5"/>
    </row>
    <row r="12" spans="1:84" ht="16.5" customHeight="1" x14ac:dyDescent="0.3">
      <c r="A12" s="142" t="s">
        <v>3088</v>
      </c>
      <c r="B12" s="142">
        <v>36660</v>
      </c>
      <c r="C12" s="142">
        <v>5681</v>
      </c>
      <c r="D12" s="142">
        <v>1058086</v>
      </c>
      <c r="E12" s="142">
        <v>513.48</v>
      </c>
      <c r="F12" s="142">
        <v>43801</v>
      </c>
      <c r="G12" s="142">
        <v>0</v>
      </c>
      <c r="H12" s="142">
        <v>0</v>
      </c>
      <c r="I12" s="142">
        <v>0</v>
      </c>
      <c r="J12" s="142">
        <v>0</v>
      </c>
      <c r="K12" s="142">
        <v>0</v>
      </c>
      <c r="L12" s="142">
        <v>0</v>
      </c>
      <c r="M12" s="142">
        <v>0</v>
      </c>
      <c r="N12" s="142">
        <v>0</v>
      </c>
      <c r="O12" s="142">
        <v>0</v>
      </c>
      <c r="P12" s="142">
        <v>0</v>
      </c>
      <c r="Q12" s="142">
        <v>0</v>
      </c>
      <c r="R12" s="142">
        <v>0</v>
      </c>
      <c r="S12" s="142">
        <v>0</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U12" s="5"/>
      <c r="BV12" s="5"/>
      <c r="BW12" s="5"/>
      <c r="BX12" s="5"/>
      <c r="BY12" s="5"/>
      <c r="BZ12" s="5"/>
      <c r="CA12" s="5"/>
      <c r="CB12" s="5"/>
      <c r="CC12" s="5"/>
      <c r="CD12" s="5"/>
      <c r="CE12" s="5"/>
      <c r="CF12" s="5"/>
    </row>
    <row r="13" spans="1:84" ht="16.5" customHeight="1" x14ac:dyDescent="0.3">
      <c r="A13" s="142" t="s">
        <v>3089</v>
      </c>
      <c r="B13" s="142">
        <v>243096</v>
      </c>
      <c r="C13" s="142">
        <v>204372</v>
      </c>
      <c r="D13" s="142">
        <v>208140</v>
      </c>
      <c r="E13" s="142">
        <v>201038.04</v>
      </c>
      <c r="F13" s="142">
        <v>179130</v>
      </c>
      <c r="G13" s="142">
        <v>216487</v>
      </c>
      <c r="H13" s="142">
        <v>239261</v>
      </c>
      <c r="I13" s="142">
        <v>419217.41</v>
      </c>
      <c r="J13" s="142">
        <v>589728</v>
      </c>
      <c r="K13" s="142">
        <v>602902</v>
      </c>
      <c r="L13" s="142">
        <v>455735</v>
      </c>
      <c r="M13" s="142">
        <v>487183.21</v>
      </c>
      <c r="N13" s="142">
        <v>493573</v>
      </c>
      <c r="O13" s="142">
        <v>567644</v>
      </c>
      <c r="P13" s="142">
        <v>567757</v>
      </c>
      <c r="Q13" s="142">
        <v>620614.66</v>
      </c>
      <c r="R13" s="142">
        <v>719863</v>
      </c>
      <c r="S13" s="142">
        <v>742891</v>
      </c>
      <c r="T13" s="142">
        <v>561136</v>
      </c>
      <c r="U13" s="142">
        <v>5054012.34</v>
      </c>
      <c r="V13" s="142">
        <v>4347710</v>
      </c>
      <c r="W13" s="142">
        <v>4937687</v>
      </c>
      <c r="X13" s="142">
        <v>6087779</v>
      </c>
      <c r="Y13" s="142">
        <v>6091748.6100000003</v>
      </c>
      <c r="Z13" s="142">
        <v>5827100</v>
      </c>
      <c r="AA13" s="142">
        <v>5924726</v>
      </c>
      <c r="AB13" s="142">
        <v>5470877</v>
      </c>
      <c r="AC13" s="142">
        <v>6362797.7400000002</v>
      </c>
      <c r="AD13" s="142">
        <v>5838453</v>
      </c>
      <c r="AE13" s="142">
        <v>6075107</v>
      </c>
      <c r="AF13" s="142">
        <v>5958583</v>
      </c>
      <c r="AG13" s="142">
        <v>5939798.2400000002</v>
      </c>
      <c r="AH13" s="142">
        <v>6207655</v>
      </c>
      <c r="AI13" s="142">
        <v>6004522</v>
      </c>
      <c r="AJ13" s="142">
        <v>2676015</v>
      </c>
      <c r="AK13" s="142">
        <v>2761475.5</v>
      </c>
      <c r="AL13" s="142">
        <v>2583027</v>
      </c>
      <c r="AM13" s="142">
        <v>2060991</v>
      </c>
      <c r="AN13" s="142">
        <v>2400111</v>
      </c>
      <c r="AO13" s="142">
        <v>2690265.32</v>
      </c>
      <c r="AP13" s="142">
        <v>1838455</v>
      </c>
      <c r="AQ13" s="142">
        <v>1605373</v>
      </c>
      <c r="AR13" s="142">
        <v>1535870</v>
      </c>
      <c r="AS13" s="142">
        <v>2818429.05</v>
      </c>
      <c r="AT13" s="142">
        <v>1122098</v>
      </c>
      <c r="AU13" s="142">
        <v>1094733</v>
      </c>
      <c r="AV13" s="142">
        <v>1216776</v>
      </c>
      <c r="AW13" s="142">
        <v>2421660.7599999998</v>
      </c>
      <c r="AX13" s="142">
        <v>1184193</v>
      </c>
      <c r="AY13" s="142">
        <v>1168219</v>
      </c>
      <c r="AZ13" s="142">
        <v>1965155</v>
      </c>
      <c r="BA13" s="142">
        <v>2271447</v>
      </c>
      <c r="BB13" s="142">
        <v>2191041</v>
      </c>
      <c r="BC13" s="142">
        <v>2156568</v>
      </c>
      <c r="BD13" s="142">
        <v>2304008</v>
      </c>
      <c r="BU13" s="5"/>
      <c r="BV13" s="5"/>
      <c r="BW13" s="5"/>
      <c r="BX13" s="5"/>
      <c r="BY13" s="5"/>
      <c r="BZ13" s="5"/>
      <c r="CA13" s="5"/>
      <c r="CB13" s="5"/>
      <c r="CC13" s="5"/>
      <c r="CD13" s="5"/>
      <c r="CE13" s="5"/>
      <c r="CF13" s="5"/>
    </row>
    <row r="14" spans="1:84" ht="16.5" customHeight="1" x14ac:dyDescent="0.3">
      <c r="A14" s="142" t="s">
        <v>3090</v>
      </c>
      <c r="B14" s="142">
        <v>243096</v>
      </c>
      <c r="C14" s="142">
        <v>204372</v>
      </c>
      <c r="D14" s="142">
        <v>208140</v>
      </c>
      <c r="E14" s="142">
        <v>201038.04</v>
      </c>
      <c r="F14" s="142">
        <v>179130</v>
      </c>
      <c r="G14" s="142">
        <v>216487</v>
      </c>
      <c r="H14" s="142">
        <v>239261</v>
      </c>
      <c r="I14" s="142">
        <v>419217.41</v>
      </c>
      <c r="J14" s="142">
        <v>589728</v>
      </c>
      <c r="K14" s="142">
        <v>602902</v>
      </c>
      <c r="L14" s="142">
        <v>455735</v>
      </c>
      <c r="M14" s="142">
        <v>487183.21</v>
      </c>
      <c r="N14" s="142">
        <v>493573</v>
      </c>
      <c r="O14" s="142">
        <v>567644</v>
      </c>
      <c r="P14" s="142">
        <v>0</v>
      </c>
      <c r="Q14" s="142">
        <v>0</v>
      </c>
      <c r="R14" s="142">
        <v>719863</v>
      </c>
      <c r="S14" s="142">
        <v>742891</v>
      </c>
      <c r="T14" s="142">
        <v>0</v>
      </c>
      <c r="U14" s="142">
        <v>5054012.34</v>
      </c>
      <c r="V14" s="142">
        <v>4347710</v>
      </c>
      <c r="W14" s="142">
        <v>0</v>
      </c>
      <c r="X14" s="142">
        <v>0</v>
      </c>
      <c r="Y14" s="142">
        <v>6091748.6100000003</v>
      </c>
      <c r="Z14" s="142">
        <v>5827100</v>
      </c>
      <c r="AA14" s="142">
        <v>5924726</v>
      </c>
      <c r="AB14" s="142">
        <v>5470877</v>
      </c>
      <c r="AC14" s="142">
        <v>6362797.7400000002</v>
      </c>
      <c r="AD14" s="142">
        <v>5838453</v>
      </c>
      <c r="AE14" s="142">
        <v>6075107</v>
      </c>
      <c r="AF14" s="142">
        <v>5958583</v>
      </c>
      <c r="AG14" s="142">
        <v>0</v>
      </c>
      <c r="AH14" s="142">
        <v>6207655</v>
      </c>
      <c r="AI14" s="142">
        <v>6004522</v>
      </c>
      <c r="AJ14" s="142">
        <v>2676015</v>
      </c>
      <c r="AK14" s="142">
        <v>2761475.5</v>
      </c>
      <c r="AL14" s="142">
        <v>2583027</v>
      </c>
      <c r="AM14" s="142">
        <v>2060991</v>
      </c>
      <c r="AN14" s="142">
        <v>2400111</v>
      </c>
      <c r="AO14" s="142">
        <v>2690265.32</v>
      </c>
      <c r="AP14" s="142">
        <v>1838455</v>
      </c>
      <c r="AQ14" s="142">
        <v>1605373</v>
      </c>
      <c r="AR14" s="142">
        <v>1535870</v>
      </c>
      <c r="AS14" s="142">
        <v>2818429.05</v>
      </c>
      <c r="AT14" s="142">
        <v>1122098</v>
      </c>
      <c r="AU14" s="142">
        <v>1094733</v>
      </c>
      <c r="AV14" s="142">
        <v>1216776</v>
      </c>
      <c r="AW14" s="142">
        <v>2421660.7599999998</v>
      </c>
      <c r="AX14" s="142">
        <v>1184193</v>
      </c>
      <c r="AY14" s="142">
        <v>1168219</v>
      </c>
      <c r="AZ14" s="142">
        <v>0</v>
      </c>
      <c r="BA14" s="142">
        <v>0</v>
      </c>
      <c r="BB14" s="142">
        <v>0</v>
      </c>
      <c r="BC14" s="142">
        <v>0</v>
      </c>
      <c r="BD14" s="142">
        <v>0</v>
      </c>
      <c r="BU14" s="5"/>
      <c r="BV14" s="5"/>
      <c r="BW14" s="5"/>
      <c r="BX14" s="5"/>
      <c r="BY14" s="5"/>
      <c r="BZ14" s="5"/>
      <c r="CA14" s="5"/>
      <c r="CB14" s="5"/>
      <c r="CC14" s="5"/>
      <c r="CD14" s="5"/>
      <c r="CE14" s="5"/>
      <c r="CF14" s="5"/>
    </row>
    <row r="15" spans="1:84" ht="16.5" customHeight="1" x14ac:dyDescent="0.3">
      <c r="A15" s="142" t="s">
        <v>2924</v>
      </c>
      <c r="B15" s="142">
        <v>68575876</v>
      </c>
      <c r="C15" s="142">
        <v>70587225</v>
      </c>
      <c r="D15" s="142">
        <v>76822172</v>
      </c>
      <c r="E15" s="142">
        <v>81403947.819999993</v>
      </c>
      <c r="F15" s="142">
        <v>86983532</v>
      </c>
      <c r="G15" s="142">
        <v>66285353</v>
      </c>
      <c r="H15" s="142">
        <v>69972520</v>
      </c>
      <c r="I15" s="142">
        <v>71923196.420000002</v>
      </c>
      <c r="J15" s="142">
        <v>63275900</v>
      </c>
      <c r="K15" s="142">
        <v>68394343</v>
      </c>
      <c r="L15" s="142">
        <v>75379308</v>
      </c>
      <c r="M15" s="142">
        <v>74993709.200000003</v>
      </c>
      <c r="N15" s="142">
        <v>73141024</v>
      </c>
      <c r="O15" s="142">
        <v>66291233</v>
      </c>
      <c r="P15" s="142">
        <v>76746067</v>
      </c>
      <c r="Q15" s="142">
        <v>66573268.950000003</v>
      </c>
      <c r="R15" s="142">
        <v>63550174</v>
      </c>
      <c r="S15" s="142">
        <v>52188715</v>
      </c>
      <c r="T15" s="142">
        <v>59649203</v>
      </c>
      <c r="U15" s="142">
        <v>69899131.650000006</v>
      </c>
      <c r="V15" s="142">
        <v>62037313</v>
      </c>
      <c r="W15" s="142">
        <v>50335075</v>
      </c>
      <c r="X15" s="142">
        <v>56340481</v>
      </c>
      <c r="Y15" s="142">
        <v>56972912.840000004</v>
      </c>
      <c r="Z15" s="142">
        <v>46556023</v>
      </c>
      <c r="AA15" s="142">
        <v>46904133</v>
      </c>
      <c r="AB15" s="142">
        <v>50432978</v>
      </c>
      <c r="AC15" s="142">
        <v>64684148.600000001</v>
      </c>
      <c r="AD15" s="142">
        <v>43060699</v>
      </c>
      <c r="AE15" s="142">
        <v>43774321</v>
      </c>
      <c r="AF15" s="142">
        <v>49723023</v>
      </c>
      <c r="AG15" s="142">
        <v>53962577.659999996</v>
      </c>
      <c r="AH15" s="142">
        <v>44849223</v>
      </c>
      <c r="AI15" s="142">
        <v>60595245</v>
      </c>
      <c r="AJ15" s="142">
        <v>48591692</v>
      </c>
      <c r="AK15" s="142">
        <v>48854220.100000001</v>
      </c>
      <c r="AL15" s="142">
        <v>43383236</v>
      </c>
      <c r="AM15" s="142">
        <v>38106860</v>
      </c>
      <c r="AN15" s="142">
        <v>40462374</v>
      </c>
      <c r="AO15" s="142">
        <v>36404053.960000001</v>
      </c>
      <c r="AP15" s="142">
        <v>31125501</v>
      </c>
      <c r="AQ15" s="142">
        <v>27941118</v>
      </c>
      <c r="AR15" s="142">
        <v>32233724</v>
      </c>
      <c r="AS15" s="142">
        <v>30712885.199999999</v>
      </c>
      <c r="AT15" s="142">
        <v>26497025</v>
      </c>
      <c r="AU15" s="142">
        <v>21625438</v>
      </c>
      <c r="AV15" s="142">
        <v>24057702</v>
      </c>
      <c r="AW15" s="142">
        <v>23124985.57</v>
      </c>
      <c r="AX15" s="142">
        <v>18435698</v>
      </c>
      <c r="AY15" s="142">
        <v>17843996</v>
      </c>
      <c r="AZ15" s="142">
        <v>20240042</v>
      </c>
      <c r="BA15" s="142">
        <v>20907009</v>
      </c>
      <c r="BB15" s="142">
        <v>22991551</v>
      </c>
      <c r="BC15" s="142">
        <v>21579541</v>
      </c>
      <c r="BD15" s="142">
        <v>22000281</v>
      </c>
      <c r="BU15" s="5"/>
      <c r="BV15" s="5"/>
      <c r="BW15" s="5"/>
      <c r="BX15" s="5"/>
      <c r="BY15" s="5"/>
      <c r="BZ15" s="5"/>
      <c r="CA15" s="5"/>
      <c r="CB15" s="5"/>
      <c r="CC15" s="5"/>
      <c r="CD15" s="5"/>
      <c r="CE15" s="5"/>
      <c r="CF15" s="5"/>
    </row>
    <row r="16" spans="1:84" ht="16.5" customHeight="1" x14ac:dyDescent="0.3">
      <c r="A16" s="142" t="s">
        <v>3091</v>
      </c>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U16" s="5"/>
      <c r="BV16" s="5"/>
      <c r="BW16" s="5"/>
      <c r="BX16" s="5"/>
      <c r="BY16" s="5"/>
      <c r="BZ16" s="5"/>
      <c r="CA16" s="5"/>
      <c r="CB16" s="5"/>
      <c r="CC16" s="5"/>
      <c r="CD16" s="5"/>
      <c r="CE16" s="5"/>
      <c r="CF16" s="5"/>
    </row>
    <row r="17" spans="1:84" ht="16.5" customHeight="1" x14ac:dyDescent="0.3">
      <c r="A17" s="142" t="s">
        <v>3092</v>
      </c>
      <c r="B17" s="142">
        <v>196384</v>
      </c>
      <c r="C17" s="142">
        <v>185353</v>
      </c>
      <c r="D17" s="142">
        <v>176702</v>
      </c>
      <c r="E17" s="142">
        <v>170938.3</v>
      </c>
      <c r="F17" s="142">
        <v>0</v>
      </c>
      <c r="G17" s="142">
        <v>0</v>
      </c>
      <c r="H17" s="142">
        <v>171108</v>
      </c>
      <c r="I17" s="142">
        <v>0</v>
      </c>
      <c r="J17" s="142">
        <v>0</v>
      </c>
      <c r="K17" s="142">
        <v>0</v>
      </c>
      <c r="L17" s="142">
        <v>0</v>
      </c>
      <c r="M17" s="142">
        <v>0</v>
      </c>
      <c r="N17" s="142">
        <v>0</v>
      </c>
      <c r="O17" s="142">
        <v>0</v>
      </c>
      <c r="P17" s="142">
        <v>1418346</v>
      </c>
      <c r="Q17" s="142">
        <v>1398280.78</v>
      </c>
      <c r="R17" s="142">
        <v>0</v>
      </c>
      <c r="S17" s="142">
        <v>0</v>
      </c>
      <c r="T17" s="142">
        <v>1536680</v>
      </c>
      <c r="U17" s="142">
        <v>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U17" s="5"/>
      <c r="BV17" s="5"/>
      <c r="BW17" s="5"/>
      <c r="BX17" s="5"/>
      <c r="BY17" s="5"/>
      <c r="BZ17" s="5"/>
      <c r="CA17" s="5"/>
      <c r="CB17" s="5"/>
      <c r="CC17" s="5"/>
      <c r="CD17" s="5"/>
      <c r="CE17" s="5"/>
      <c r="CF17" s="5"/>
    </row>
    <row r="18" spans="1:84" ht="16.5" customHeight="1" x14ac:dyDescent="0.3">
      <c r="A18" s="142" t="s">
        <v>3085</v>
      </c>
      <c r="B18" s="142">
        <v>0</v>
      </c>
      <c r="C18" s="142">
        <v>0</v>
      </c>
      <c r="D18" s="142">
        <v>0</v>
      </c>
      <c r="E18" s="142">
        <v>170938.3</v>
      </c>
      <c r="F18" s="142">
        <v>0</v>
      </c>
      <c r="G18" s="142">
        <v>0</v>
      </c>
      <c r="H18" s="142">
        <v>171108</v>
      </c>
      <c r="I18" s="142">
        <v>0</v>
      </c>
      <c r="J18" s="142">
        <v>0</v>
      </c>
      <c r="K18" s="142">
        <v>0</v>
      </c>
      <c r="L18" s="142">
        <v>0</v>
      </c>
      <c r="M18" s="142">
        <v>0</v>
      </c>
      <c r="N18" s="142">
        <v>0</v>
      </c>
      <c r="O18" s="142">
        <v>0</v>
      </c>
      <c r="P18" s="142">
        <v>0</v>
      </c>
      <c r="Q18" s="142">
        <v>1398280.78</v>
      </c>
      <c r="R18" s="142">
        <v>0</v>
      </c>
      <c r="S18" s="142">
        <v>0</v>
      </c>
      <c r="T18" s="142">
        <v>1536680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U18" s="5"/>
      <c r="BV18" s="5"/>
      <c r="BW18" s="5"/>
      <c r="BX18" s="5"/>
      <c r="BY18" s="5"/>
      <c r="BZ18" s="5"/>
      <c r="CA18" s="5"/>
      <c r="CB18" s="5"/>
      <c r="CC18" s="5"/>
      <c r="CD18" s="5"/>
      <c r="CE18" s="5"/>
      <c r="CF18" s="5"/>
    </row>
    <row r="19" spans="1:84" ht="16.5" customHeight="1" x14ac:dyDescent="0.3">
      <c r="A19" s="142" t="s">
        <v>3093</v>
      </c>
      <c r="B19" s="142">
        <v>196384</v>
      </c>
      <c r="C19" s="142">
        <v>185353</v>
      </c>
      <c r="D19" s="142">
        <v>176702</v>
      </c>
      <c r="E19" s="142">
        <v>0</v>
      </c>
      <c r="F19" s="142">
        <v>0</v>
      </c>
      <c r="G19" s="142">
        <v>0</v>
      </c>
      <c r="H19" s="142">
        <v>0</v>
      </c>
      <c r="I19" s="142">
        <v>0</v>
      </c>
      <c r="J19" s="142">
        <v>0</v>
      </c>
      <c r="K19" s="142">
        <v>0</v>
      </c>
      <c r="L19" s="142">
        <v>0</v>
      </c>
      <c r="M19" s="142">
        <v>0</v>
      </c>
      <c r="N19" s="142">
        <v>0</v>
      </c>
      <c r="O19" s="142">
        <v>0</v>
      </c>
      <c r="P19" s="142">
        <v>1418346</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U19" s="5"/>
      <c r="BV19" s="5"/>
      <c r="BW19" s="5"/>
      <c r="BX19" s="5"/>
      <c r="BY19" s="5"/>
      <c r="BZ19" s="5"/>
      <c r="CA19" s="5"/>
      <c r="CB19" s="5"/>
      <c r="CC19" s="5"/>
      <c r="CD19" s="5"/>
      <c r="CE19" s="5"/>
      <c r="CF19" s="5"/>
    </row>
    <row r="20" spans="1:84" ht="16.5" customHeight="1" x14ac:dyDescent="0.3">
      <c r="A20" s="142" t="s">
        <v>3094</v>
      </c>
      <c r="B20" s="142">
        <v>200613</v>
      </c>
      <c r="C20" s="142">
        <v>200613</v>
      </c>
      <c r="D20" s="142">
        <v>200613</v>
      </c>
      <c r="E20" s="142">
        <v>34000</v>
      </c>
      <c r="F20" s="142">
        <v>34000</v>
      </c>
      <c r="G20" s="142">
        <v>34000</v>
      </c>
      <c r="H20" s="142">
        <v>34000</v>
      </c>
      <c r="I20" s="142">
        <v>34000</v>
      </c>
      <c r="J20" s="142">
        <v>34000</v>
      </c>
      <c r="K20" s="142">
        <v>34000</v>
      </c>
      <c r="L20" s="142">
        <v>34000</v>
      </c>
      <c r="M20" s="142">
        <v>34000</v>
      </c>
      <c r="N20" s="142">
        <v>34000</v>
      </c>
      <c r="O20" s="142">
        <v>34000</v>
      </c>
      <c r="P20" s="142">
        <v>34000</v>
      </c>
      <c r="Q20" s="142">
        <v>34000</v>
      </c>
      <c r="R20" s="142">
        <v>34000</v>
      </c>
      <c r="S20" s="142">
        <v>34000</v>
      </c>
      <c r="T20" s="142">
        <v>34000</v>
      </c>
      <c r="U20" s="142">
        <v>34000</v>
      </c>
      <c r="V20" s="142">
        <v>34000</v>
      </c>
      <c r="W20" s="142">
        <v>34000</v>
      </c>
      <c r="X20" s="142">
        <v>24000</v>
      </c>
      <c r="Y20" s="142">
        <v>24000</v>
      </c>
      <c r="Z20" s="142">
        <v>24000</v>
      </c>
      <c r="AA20" s="142">
        <v>24000</v>
      </c>
      <c r="AB20" s="142">
        <v>24000</v>
      </c>
      <c r="AC20" s="142">
        <v>24000</v>
      </c>
      <c r="AD20" s="142">
        <v>24000</v>
      </c>
      <c r="AE20" s="142">
        <v>24000</v>
      </c>
      <c r="AF20" s="142">
        <v>24000</v>
      </c>
      <c r="AG20" s="142">
        <v>24000</v>
      </c>
      <c r="AH20" s="142">
        <v>24000</v>
      </c>
      <c r="AI20" s="142">
        <v>24000</v>
      </c>
      <c r="AJ20" s="142">
        <v>24000</v>
      </c>
      <c r="AK20" s="142">
        <v>24000</v>
      </c>
      <c r="AL20" s="142">
        <v>24000</v>
      </c>
      <c r="AM20" s="142">
        <v>24000</v>
      </c>
      <c r="AN20" s="142">
        <v>24000</v>
      </c>
      <c r="AO20" s="142">
        <v>18000</v>
      </c>
      <c r="AP20" s="142">
        <v>6000</v>
      </c>
      <c r="AQ20" s="142">
        <v>6000</v>
      </c>
      <c r="AR20" s="142">
        <v>0</v>
      </c>
      <c r="AS20" s="142">
        <v>0</v>
      </c>
      <c r="AT20" s="142">
        <v>0</v>
      </c>
      <c r="AU20" s="142">
        <v>4027852</v>
      </c>
      <c r="AV20" s="142">
        <v>5716007</v>
      </c>
      <c r="AW20" s="142">
        <v>5821112.9800000004</v>
      </c>
      <c r="AX20" s="142">
        <v>5780133</v>
      </c>
      <c r="AY20" s="142">
        <v>4598739</v>
      </c>
      <c r="AZ20" s="142">
        <v>0</v>
      </c>
      <c r="BA20" s="142">
        <v>0</v>
      </c>
      <c r="BB20" s="142">
        <v>0</v>
      </c>
      <c r="BC20" s="142">
        <v>0</v>
      </c>
      <c r="BD20" s="142">
        <v>0</v>
      </c>
      <c r="BU20" s="5"/>
      <c r="BV20" s="5"/>
      <c r="BW20" s="5"/>
      <c r="BX20" s="5"/>
      <c r="BY20" s="5"/>
      <c r="BZ20" s="5"/>
      <c r="CA20" s="5"/>
      <c r="CB20" s="5"/>
      <c r="CC20" s="5"/>
      <c r="CD20" s="5"/>
      <c r="CE20" s="5"/>
      <c r="CF20" s="5"/>
    </row>
    <row r="21" spans="1:84" ht="16.5" customHeight="1" x14ac:dyDescent="0.3">
      <c r="A21" s="142" t="s">
        <v>3095</v>
      </c>
      <c r="B21" s="142">
        <v>0</v>
      </c>
      <c r="C21" s="142">
        <v>0</v>
      </c>
      <c r="D21" s="142">
        <v>0</v>
      </c>
      <c r="E21" s="142">
        <v>0</v>
      </c>
      <c r="F21" s="142">
        <v>0</v>
      </c>
      <c r="G21" s="142">
        <v>0</v>
      </c>
      <c r="H21" s="142">
        <v>0</v>
      </c>
      <c r="I21" s="142">
        <v>0</v>
      </c>
      <c r="J21" s="142">
        <v>0</v>
      </c>
      <c r="K21" s="142">
        <v>0</v>
      </c>
      <c r="L21" s="142">
        <v>0</v>
      </c>
      <c r="M21" s="142">
        <v>0</v>
      </c>
      <c r="N21" s="142">
        <v>0</v>
      </c>
      <c r="O21" s="142">
        <v>0</v>
      </c>
      <c r="P21" s="142">
        <v>0</v>
      </c>
      <c r="Q21" s="142">
        <v>0</v>
      </c>
      <c r="R21" s="142">
        <v>0</v>
      </c>
      <c r="S21" s="142">
        <v>0</v>
      </c>
      <c r="T21" s="142">
        <v>0</v>
      </c>
      <c r="U21" s="142">
        <v>0</v>
      </c>
      <c r="V21" s="142">
        <v>0</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5716007</v>
      </c>
      <c r="AW21" s="142">
        <v>5821112.9800000004</v>
      </c>
      <c r="AX21" s="142">
        <v>5780133</v>
      </c>
      <c r="AY21" s="142">
        <v>4598739</v>
      </c>
      <c r="AZ21" s="142">
        <v>0</v>
      </c>
      <c r="BA21" s="142">
        <v>0</v>
      </c>
      <c r="BB21" s="142">
        <v>0</v>
      </c>
      <c r="BC21" s="142">
        <v>0</v>
      </c>
      <c r="BD21" s="142">
        <v>0</v>
      </c>
      <c r="BU21" s="5"/>
      <c r="BV21" s="5"/>
      <c r="BW21" s="5"/>
      <c r="BX21" s="5"/>
      <c r="BY21" s="5"/>
      <c r="BZ21" s="5"/>
      <c r="CA21" s="5"/>
      <c r="CB21" s="5"/>
      <c r="CC21" s="5"/>
      <c r="CD21" s="5"/>
      <c r="CE21" s="5"/>
      <c r="CF21" s="5"/>
    </row>
    <row r="22" spans="1:84" ht="16.5" customHeight="1" x14ac:dyDescent="0.3">
      <c r="A22" s="142" t="s">
        <v>3096</v>
      </c>
      <c r="B22" s="142">
        <v>200613</v>
      </c>
      <c r="C22" s="142">
        <v>200613</v>
      </c>
      <c r="D22" s="142">
        <v>200613</v>
      </c>
      <c r="E22" s="142">
        <v>34000</v>
      </c>
      <c r="F22" s="142">
        <v>34000</v>
      </c>
      <c r="G22" s="142">
        <v>34000</v>
      </c>
      <c r="H22" s="142">
        <v>34000</v>
      </c>
      <c r="I22" s="142">
        <v>34000</v>
      </c>
      <c r="J22" s="142">
        <v>34000</v>
      </c>
      <c r="K22" s="142">
        <v>34000</v>
      </c>
      <c r="L22" s="142">
        <v>34000</v>
      </c>
      <c r="M22" s="142">
        <v>34000</v>
      </c>
      <c r="N22" s="142">
        <v>34000</v>
      </c>
      <c r="O22" s="142">
        <v>34000</v>
      </c>
      <c r="P22" s="142">
        <v>34000</v>
      </c>
      <c r="Q22" s="142">
        <v>34000</v>
      </c>
      <c r="R22" s="142">
        <v>34000</v>
      </c>
      <c r="S22" s="142">
        <v>34000</v>
      </c>
      <c r="T22" s="142">
        <v>34000</v>
      </c>
      <c r="U22" s="142">
        <v>34000</v>
      </c>
      <c r="V22" s="142">
        <v>34000</v>
      </c>
      <c r="W22" s="142">
        <v>34000</v>
      </c>
      <c r="X22" s="142">
        <v>24000</v>
      </c>
      <c r="Y22" s="142">
        <v>24000</v>
      </c>
      <c r="Z22" s="142">
        <v>24000</v>
      </c>
      <c r="AA22" s="142">
        <v>24000</v>
      </c>
      <c r="AB22" s="142">
        <v>24000</v>
      </c>
      <c r="AC22" s="142">
        <v>24000</v>
      </c>
      <c r="AD22" s="142">
        <v>24000</v>
      </c>
      <c r="AE22" s="142">
        <v>24000</v>
      </c>
      <c r="AF22" s="142">
        <v>24000</v>
      </c>
      <c r="AG22" s="142">
        <v>24000</v>
      </c>
      <c r="AH22" s="142">
        <v>24000</v>
      </c>
      <c r="AI22" s="142">
        <v>24000</v>
      </c>
      <c r="AJ22" s="142">
        <v>24000</v>
      </c>
      <c r="AK22" s="142">
        <v>24000</v>
      </c>
      <c r="AL22" s="142">
        <v>24000</v>
      </c>
      <c r="AM22" s="142">
        <v>24000</v>
      </c>
      <c r="AN22" s="142">
        <v>24000</v>
      </c>
      <c r="AO22" s="142">
        <v>18000</v>
      </c>
      <c r="AP22" s="142">
        <v>6000</v>
      </c>
      <c r="AQ22" s="142">
        <v>6000</v>
      </c>
      <c r="AR22" s="142">
        <v>0</v>
      </c>
      <c r="AS22" s="142">
        <v>0</v>
      </c>
      <c r="AT22" s="142">
        <v>0</v>
      </c>
      <c r="AU22" s="142">
        <v>4027852</v>
      </c>
      <c r="AV22" s="142">
        <v>0</v>
      </c>
      <c r="AW22" s="142">
        <v>0</v>
      </c>
      <c r="AX22" s="142">
        <v>0</v>
      </c>
      <c r="AY22" s="142">
        <v>0</v>
      </c>
      <c r="AZ22" s="142">
        <v>0</v>
      </c>
      <c r="BA22" s="142">
        <v>0</v>
      </c>
      <c r="BB22" s="142">
        <v>0</v>
      </c>
      <c r="BC22" s="142">
        <v>0</v>
      </c>
      <c r="BD22" s="142">
        <v>0</v>
      </c>
      <c r="BU22" s="5"/>
      <c r="BV22" s="5"/>
      <c r="BW22" s="5"/>
      <c r="BX22" s="5"/>
      <c r="BY22" s="5"/>
      <c r="BZ22" s="5"/>
      <c r="CA22" s="5"/>
      <c r="CB22" s="5"/>
      <c r="CC22" s="5"/>
      <c r="CD22" s="5"/>
      <c r="CE22" s="5"/>
      <c r="CF22" s="5"/>
    </row>
    <row r="23" spans="1:84" ht="16.5" customHeight="1" x14ac:dyDescent="0.3">
      <c r="A23" s="142" t="s">
        <v>3097</v>
      </c>
      <c r="B23" s="142">
        <v>0</v>
      </c>
      <c r="C23" s="142">
        <v>0</v>
      </c>
      <c r="D23" s="142">
        <v>0</v>
      </c>
      <c r="E23" s="142">
        <v>2041.8</v>
      </c>
      <c r="F23" s="142">
        <v>2042</v>
      </c>
      <c r="G23" s="142">
        <v>2042</v>
      </c>
      <c r="H23" s="142">
        <v>2042</v>
      </c>
      <c r="I23" s="142">
        <v>2041.8</v>
      </c>
      <c r="J23" s="142">
        <v>2453</v>
      </c>
      <c r="K23" s="142">
        <v>989</v>
      </c>
      <c r="L23" s="142">
        <v>989</v>
      </c>
      <c r="M23" s="142">
        <v>988.48</v>
      </c>
      <c r="N23" s="142">
        <v>989</v>
      </c>
      <c r="O23" s="142">
        <v>989</v>
      </c>
      <c r="P23" s="142">
        <v>989</v>
      </c>
      <c r="Q23" s="142">
        <v>411.58</v>
      </c>
      <c r="R23" s="142">
        <v>412</v>
      </c>
      <c r="S23" s="142">
        <v>412</v>
      </c>
      <c r="T23" s="142">
        <v>412</v>
      </c>
      <c r="U23" s="142">
        <v>411.58</v>
      </c>
      <c r="V23" s="142">
        <v>412</v>
      </c>
      <c r="W23" s="142">
        <v>412</v>
      </c>
      <c r="X23" s="142">
        <v>412</v>
      </c>
      <c r="Y23" s="142">
        <v>411.58</v>
      </c>
      <c r="Z23" s="142">
        <v>412</v>
      </c>
      <c r="AA23" s="142">
        <v>412</v>
      </c>
      <c r="AB23" s="142">
        <v>412</v>
      </c>
      <c r="AC23" s="142">
        <v>100411.58</v>
      </c>
      <c r="AD23" s="142">
        <v>100412</v>
      </c>
      <c r="AE23" s="142">
        <v>101112</v>
      </c>
      <c r="AF23" s="142">
        <v>101112</v>
      </c>
      <c r="AG23" s="142">
        <v>101111.58</v>
      </c>
      <c r="AH23" s="142">
        <v>101112</v>
      </c>
      <c r="AI23" s="142">
        <v>101112</v>
      </c>
      <c r="AJ23" s="142">
        <v>2191111</v>
      </c>
      <c r="AK23" s="142">
        <v>2191111.58</v>
      </c>
      <c r="AL23" s="142">
        <v>2091112</v>
      </c>
      <c r="AM23" s="142">
        <v>2141112</v>
      </c>
      <c r="AN23" s="142">
        <v>1941112</v>
      </c>
      <c r="AO23" s="142">
        <v>1741111.58</v>
      </c>
      <c r="AP23" s="142">
        <v>1743866</v>
      </c>
      <c r="AQ23" s="142">
        <v>1740700</v>
      </c>
      <c r="AR23" s="142">
        <v>990883</v>
      </c>
      <c r="AS23" s="142">
        <v>690883.16</v>
      </c>
      <c r="AT23" s="142">
        <v>600883</v>
      </c>
      <c r="AU23" s="142">
        <v>100183</v>
      </c>
      <c r="AV23" s="142">
        <v>100183</v>
      </c>
      <c r="AW23" s="142">
        <v>50000</v>
      </c>
      <c r="AX23" s="142">
        <v>50000</v>
      </c>
      <c r="AY23" s="142">
        <v>0</v>
      </c>
      <c r="AZ23" s="142">
        <v>4801808</v>
      </c>
      <c r="BA23" s="142">
        <v>4725612</v>
      </c>
      <c r="BB23" s="142">
        <v>0</v>
      </c>
      <c r="BC23" s="142">
        <v>0</v>
      </c>
      <c r="BD23" s="142">
        <v>0</v>
      </c>
      <c r="BU23" s="5"/>
      <c r="BV23" s="5"/>
      <c r="BW23" s="5"/>
      <c r="BX23" s="5"/>
      <c r="BY23" s="5"/>
      <c r="BZ23" s="5"/>
      <c r="CA23" s="5"/>
      <c r="CB23" s="5"/>
      <c r="CC23" s="5"/>
      <c r="CD23" s="5"/>
      <c r="CE23" s="5"/>
      <c r="CF23" s="5"/>
    </row>
    <row r="24" spans="1:84" ht="16.5" customHeight="1" x14ac:dyDescent="0.3">
      <c r="A24" s="142" t="s">
        <v>3098</v>
      </c>
      <c r="B24" s="142">
        <v>85475652</v>
      </c>
      <c r="C24" s="142">
        <v>85484576</v>
      </c>
      <c r="D24" s="142">
        <v>85582762</v>
      </c>
      <c r="E24" s="142">
        <v>85552404.609999999</v>
      </c>
      <c r="F24" s="142">
        <v>0</v>
      </c>
      <c r="G24" s="142">
        <v>0</v>
      </c>
      <c r="H24" s="142">
        <v>252000</v>
      </c>
      <c r="I24" s="142">
        <v>0</v>
      </c>
      <c r="J24" s="142">
        <v>0</v>
      </c>
      <c r="K24" s="142">
        <v>0</v>
      </c>
      <c r="L24" s="142">
        <v>0</v>
      </c>
      <c r="M24" s="142">
        <v>0</v>
      </c>
      <c r="N24" s="142">
        <v>0</v>
      </c>
      <c r="O24" s="142">
        <v>0</v>
      </c>
      <c r="P24" s="142">
        <v>0</v>
      </c>
      <c r="Q24" s="142">
        <v>0</v>
      </c>
      <c r="R24" s="142">
        <v>0</v>
      </c>
      <c r="S24" s="142">
        <v>0</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142">
        <v>0</v>
      </c>
      <c r="AN24" s="142">
        <v>0</v>
      </c>
      <c r="AO24" s="142">
        <v>0</v>
      </c>
      <c r="AP24" s="142">
        <v>0</v>
      </c>
      <c r="AQ24" s="142">
        <v>0</v>
      </c>
      <c r="AR24" s="142">
        <v>0</v>
      </c>
      <c r="AS24" s="142">
        <v>0</v>
      </c>
      <c r="AT24" s="142">
        <v>0</v>
      </c>
      <c r="AU24" s="142">
        <v>0</v>
      </c>
      <c r="AV24" s="142">
        <v>0</v>
      </c>
      <c r="AW24" s="142">
        <v>0</v>
      </c>
      <c r="AX24" s="142">
        <v>0</v>
      </c>
      <c r="AY24" s="142">
        <v>0</v>
      </c>
      <c r="AZ24" s="142">
        <v>0</v>
      </c>
      <c r="BA24" s="142">
        <v>0</v>
      </c>
      <c r="BB24" s="142">
        <v>0</v>
      </c>
      <c r="BC24" s="142">
        <v>0</v>
      </c>
      <c r="BD24" s="142">
        <v>0</v>
      </c>
      <c r="BU24" s="5"/>
      <c r="BV24" s="5"/>
      <c r="BW24" s="5"/>
      <c r="BX24" s="5"/>
      <c r="BY24" s="5"/>
      <c r="BZ24" s="5"/>
      <c r="CA24" s="5"/>
      <c r="CB24" s="5"/>
      <c r="CC24" s="5"/>
      <c r="CD24" s="5"/>
      <c r="CE24" s="5"/>
      <c r="CF24" s="5"/>
    </row>
    <row r="25" spans="1:84" ht="16.5" customHeight="1" x14ac:dyDescent="0.3">
      <c r="A25" s="142" t="s">
        <v>3099</v>
      </c>
      <c r="B25" s="142">
        <v>85475652</v>
      </c>
      <c r="C25" s="142">
        <v>85484576</v>
      </c>
      <c r="D25" s="142">
        <v>85582762</v>
      </c>
      <c r="E25" s="142">
        <v>0</v>
      </c>
      <c r="F25" s="142">
        <v>0</v>
      </c>
      <c r="G25" s="142">
        <v>0</v>
      </c>
      <c r="H25" s="142">
        <v>0</v>
      </c>
      <c r="I25" s="142">
        <v>0</v>
      </c>
      <c r="J25" s="142">
        <v>0</v>
      </c>
      <c r="K25" s="142">
        <v>0</v>
      </c>
      <c r="L25" s="142">
        <v>0</v>
      </c>
      <c r="M25" s="142">
        <v>0</v>
      </c>
      <c r="N25" s="142">
        <v>0</v>
      </c>
      <c r="O25" s="142">
        <v>0</v>
      </c>
      <c r="P25" s="142">
        <v>0</v>
      </c>
      <c r="Q25" s="142">
        <v>0</v>
      </c>
      <c r="R25" s="142">
        <v>0</v>
      </c>
      <c r="S25" s="142">
        <v>0</v>
      </c>
      <c r="T25" s="142">
        <v>0</v>
      </c>
      <c r="U25" s="142">
        <v>0</v>
      </c>
      <c r="V25" s="142">
        <v>0</v>
      </c>
      <c r="W25" s="142">
        <v>0</v>
      </c>
      <c r="X25" s="142">
        <v>0</v>
      </c>
      <c r="Y25" s="142">
        <v>0</v>
      </c>
      <c r="Z25" s="142">
        <v>0</v>
      </c>
      <c r="AA25" s="142">
        <v>0</v>
      </c>
      <c r="AB25" s="142">
        <v>0</v>
      </c>
      <c r="AC25" s="142">
        <v>0</v>
      </c>
      <c r="AD25" s="142">
        <v>0</v>
      </c>
      <c r="AE25" s="142">
        <v>0</v>
      </c>
      <c r="AF25" s="142">
        <v>0</v>
      </c>
      <c r="AG25" s="142">
        <v>0</v>
      </c>
      <c r="AH25" s="142">
        <v>0</v>
      </c>
      <c r="AI25" s="142">
        <v>0</v>
      </c>
      <c r="AJ25" s="142">
        <v>0</v>
      </c>
      <c r="AK25" s="142">
        <v>0</v>
      </c>
      <c r="AL25" s="142">
        <v>0</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U25" s="5"/>
      <c r="BV25" s="5"/>
      <c r="BW25" s="5"/>
      <c r="BX25" s="5"/>
      <c r="BY25" s="5"/>
      <c r="BZ25" s="5"/>
      <c r="CA25" s="5"/>
      <c r="CB25" s="5"/>
      <c r="CC25" s="5"/>
      <c r="CD25" s="5"/>
      <c r="CE25" s="5"/>
      <c r="CF25" s="5"/>
    </row>
    <row r="26" spans="1:84" ht="16.5" customHeight="1" x14ac:dyDescent="0.3">
      <c r="A26" s="142" t="s">
        <v>3100</v>
      </c>
      <c r="B26" s="142">
        <v>0</v>
      </c>
      <c r="C26" s="142">
        <v>0</v>
      </c>
      <c r="D26" s="142">
        <v>0</v>
      </c>
      <c r="E26" s="142">
        <v>0</v>
      </c>
      <c r="F26" s="142">
        <v>373705</v>
      </c>
      <c r="G26" s="142">
        <v>0</v>
      </c>
      <c r="H26" s="142">
        <v>0</v>
      </c>
      <c r="I26" s="142">
        <v>0</v>
      </c>
      <c r="J26" s="142">
        <v>0</v>
      </c>
      <c r="K26" s="142">
        <v>0</v>
      </c>
      <c r="L26" s="142">
        <v>0</v>
      </c>
      <c r="M26" s="142">
        <v>0</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U26" s="5"/>
      <c r="BV26" s="5"/>
      <c r="BW26" s="5"/>
      <c r="BX26" s="5"/>
      <c r="BY26" s="5"/>
      <c r="BZ26" s="5"/>
      <c r="CA26" s="5"/>
      <c r="CB26" s="5"/>
      <c r="CC26" s="5"/>
      <c r="CD26" s="5"/>
      <c r="CE26" s="5"/>
      <c r="CF26" s="5"/>
    </row>
    <row r="27" spans="1:84" ht="16.5" customHeight="1" x14ac:dyDescent="0.3">
      <c r="A27" s="142" t="s">
        <v>3101</v>
      </c>
      <c r="B27" s="142">
        <v>0</v>
      </c>
      <c r="C27" s="142">
        <v>0</v>
      </c>
      <c r="D27" s="142">
        <v>0</v>
      </c>
      <c r="E27" s="142">
        <v>0</v>
      </c>
      <c r="F27" s="142">
        <v>171218</v>
      </c>
      <c r="G27" s="142">
        <v>161299</v>
      </c>
      <c r="H27" s="142">
        <v>0</v>
      </c>
      <c r="I27" s="142">
        <v>1576268.31</v>
      </c>
      <c r="J27" s="142">
        <v>1578449</v>
      </c>
      <c r="K27" s="142">
        <v>1591717</v>
      </c>
      <c r="L27" s="142">
        <v>1437100</v>
      </c>
      <c r="M27" s="142">
        <v>1398185.52</v>
      </c>
      <c r="N27" s="142">
        <v>1373182</v>
      </c>
      <c r="O27" s="142">
        <v>1399053</v>
      </c>
      <c r="P27" s="142">
        <v>0</v>
      </c>
      <c r="Q27" s="142">
        <v>0</v>
      </c>
      <c r="R27" s="142">
        <v>1471104</v>
      </c>
      <c r="S27" s="142">
        <v>1550959</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U27" s="5"/>
      <c r="BV27" s="5"/>
      <c r="BW27" s="5"/>
      <c r="BX27" s="5"/>
      <c r="BY27" s="5"/>
      <c r="BZ27" s="5"/>
      <c r="CA27" s="5"/>
      <c r="CB27" s="5"/>
      <c r="CC27" s="5"/>
      <c r="CD27" s="5"/>
      <c r="CE27" s="5"/>
      <c r="CF27" s="5"/>
    </row>
    <row r="28" spans="1:84" ht="16.5" customHeight="1" x14ac:dyDescent="0.3">
      <c r="A28" s="142" t="s">
        <v>3102</v>
      </c>
      <c r="B28" s="142">
        <v>0</v>
      </c>
      <c r="C28" s="142">
        <v>0</v>
      </c>
      <c r="D28" s="142">
        <v>0</v>
      </c>
      <c r="E28" s="142">
        <v>0</v>
      </c>
      <c r="F28" s="142">
        <v>171218</v>
      </c>
      <c r="G28" s="142">
        <v>161299</v>
      </c>
      <c r="H28" s="142">
        <v>0</v>
      </c>
      <c r="I28" s="142">
        <v>1576268.31</v>
      </c>
      <c r="J28" s="142">
        <v>1578449</v>
      </c>
      <c r="K28" s="142">
        <v>1591717</v>
      </c>
      <c r="L28" s="142">
        <v>1437100</v>
      </c>
      <c r="M28" s="142">
        <v>1398185.52</v>
      </c>
      <c r="N28" s="142">
        <v>1373182</v>
      </c>
      <c r="O28" s="142">
        <v>1399053</v>
      </c>
      <c r="P28" s="142">
        <v>0</v>
      </c>
      <c r="Q28" s="142">
        <v>0</v>
      </c>
      <c r="R28" s="142">
        <v>1471104</v>
      </c>
      <c r="S28" s="142">
        <v>1550959</v>
      </c>
      <c r="T28" s="142">
        <v>0</v>
      </c>
      <c r="U28" s="142">
        <v>0</v>
      </c>
      <c r="V28" s="142">
        <v>0</v>
      </c>
      <c r="W28" s="142">
        <v>0</v>
      </c>
      <c r="X28" s="142">
        <v>0</v>
      </c>
      <c r="Y28" s="142">
        <v>0</v>
      </c>
      <c r="Z28" s="142">
        <v>0</v>
      </c>
      <c r="AA28" s="142">
        <v>0</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U28" s="5"/>
      <c r="BV28" s="5"/>
      <c r="BW28" s="5"/>
      <c r="BX28" s="5"/>
      <c r="BY28" s="5"/>
      <c r="BZ28" s="5"/>
      <c r="CA28" s="5"/>
      <c r="CB28" s="5"/>
      <c r="CC28" s="5"/>
      <c r="CD28" s="5"/>
      <c r="CE28" s="5"/>
      <c r="CF28" s="5"/>
    </row>
    <row r="29" spans="1:84" ht="16.5" customHeight="1" x14ac:dyDescent="0.3">
      <c r="A29" s="142" t="s">
        <v>3103</v>
      </c>
      <c r="B29" s="142">
        <v>332832</v>
      </c>
      <c r="C29" s="142">
        <v>332832</v>
      </c>
      <c r="D29" s="142">
        <v>332832</v>
      </c>
      <c r="E29" s="142">
        <v>332832.5</v>
      </c>
      <c r="F29" s="142">
        <v>332832</v>
      </c>
      <c r="G29" s="142">
        <v>332832</v>
      </c>
      <c r="H29" s="142">
        <v>332832</v>
      </c>
      <c r="I29" s="142">
        <v>332832.5</v>
      </c>
      <c r="J29" s="142">
        <v>332832</v>
      </c>
      <c r="K29" s="142">
        <v>332832</v>
      </c>
      <c r="L29" s="142">
        <v>332832</v>
      </c>
      <c r="M29" s="142">
        <v>332832.5</v>
      </c>
      <c r="N29" s="142">
        <v>332832</v>
      </c>
      <c r="O29" s="142">
        <v>332832</v>
      </c>
      <c r="P29" s="142">
        <v>332832</v>
      </c>
      <c r="Q29" s="142">
        <v>332832.5</v>
      </c>
      <c r="R29" s="142">
        <v>332832</v>
      </c>
      <c r="S29" s="142">
        <v>332832</v>
      </c>
      <c r="T29" s="142">
        <v>332832</v>
      </c>
      <c r="U29" s="142">
        <v>332832.5</v>
      </c>
      <c r="V29" s="142">
        <v>332832</v>
      </c>
      <c r="W29" s="142">
        <v>332832</v>
      </c>
      <c r="X29" s="142">
        <v>333200</v>
      </c>
      <c r="Y29" s="142">
        <v>333200.01</v>
      </c>
      <c r="Z29" s="142">
        <v>333200</v>
      </c>
      <c r="AA29" s="142">
        <v>333200</v>
      </c>
      <c r="AB29" s="142">
        <v>333200</v>
      </c>
      <c r="AC29" s="142">
        <v>333200.01</v>
      </c>
      <c r="AD29" s="142">
        <v>333200</v>
      </c>
      <c r="AE29" s="142">
        <v>333200</v>
      </c>
      <c r="AF29" s="142">
        <v>333200</v>
      </c>
      <c r="AG29" s="142">
        <v>333200.01</v>
      </c>
      <c r="AH29" s="142">
        <v>112866</v>
      </c>
      <c r="AI29" s="142">
        <v>112866</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U29" s="5"/>
      <c r="BV29" s="5"/>
      <c r="BW29" s="5"/>
      <c r="BX29" s="5"/>
      <c r="BY29" s="5"/>
      <c r="BZ29" s="5"/>
      <c r="CA29" s="5"/>
      <c r="CB29" s="5"/>
      <c r="CC29" s="5"/>
      <c r="CD29" s="5"/>
      <c r="CE29" s="5"/>
      <c r="CF29" s="5"/>
    </row>
    <row r="30" spans="1:84" ht="16.5" customHeight="1" x14ac:dyDescent="0.3">
      <c r="A30" s="142" t="s">
        <v>2925</v>
      </c>
      <c r="B30" s="142">
        <v>121925880</v>
      </c>
      <c r="C30" s="142">
        <v>121014310</v>
      </c>
      <c r="D30" s="142">
        <v>120565638</v>
      </c>
      <c r="E30" s="142">
        <v>120198568.27</v>
      </c>
      <c r="F30" s="142">
        <v>119613468</v>
      </c>
      <c r="G30" s="142">
        <v>118357290</v>
      </c>
      <c r="H30" s="142">
        <v>117502584</v>
      </c>
      <c r="I30" s="142">
        <v>119998705.11</v>
      </c>
      <c r="J30" s="142">
        <v>118156706</v>
      </c>
      <c r="K30" s="142">
        <v>117571120</v>
      </c>
      <c r="L30" s="142">
        <v>117039454</v>
      </c>
      <c r="M30" s="142">
        <v>115394738.86</v>
      </c>
      <c r="N30" s="142">
        <v>112732047</v>
      </c>
      <c r="O30" s="142">
        <v>112155212</v>
      </c>
      <c r="P30" s="142">
        <v>111033946</v>
      </c>
      <c r="Q30" s="142">
        <v>110469078.5</v>
      </c>
      <c r="R30" s="142">
        <v>108321922</v>
      </c>
      <c r="S30" s="142">
        <v>106437282</v>
      </c>
      <c r="T30" s="142">
        <v>103628361</v>
      </c>
      <c r="U30" s="142">
        <v>102437739.56</v>
      </c>
      <c r="V30" s="142">
        <v>99423800</v>
      </c>
      <c r="W30" s="142">
        <v>96888002</v>
      </c>
      <c r="X30" s="142">
        <v>94694326</v>
      </c>
      <c r="Y30" s="142">
        <v>92731043.680000007</v>
      </c>
      <c r="Z30" s="142">
        <v>89720476</v>
      </c>
      <c r="AA30" s="142">
        <v>86852159</v>
      </c>
      <c r="AB30" s="142">
        <v>84940255</v>
      </c>
      <c r="AC30" s="142">
        <v>82851733.180000007</v>
      </c>
      <c r="AD30" s="142">
        <v>79719210</v>
      </c>
      <c r="AE30" s="142">
        <v>77264708</v>
      </c>
      <c r="AF30" s="142">
        <v>75635382</v>
      </c>
      <c r="AG30" s="142">
        <v>73225145.629999995</v>
      </c>
      <c r="AH30" s="142">
        <v>41441562</v>
      </c>
      <c r="AI30" s="142">
        <v>39399532</v>
      </c>
      <c r="AJ30" s="142">
        <v>19917608</v>
      </c>
      <c r="AK30" s="142">
        <v>18419605.870000001</v>
      </c>
      <c r="AL30" s="142">
        <v>17112042</v>
      </c>
      <c r="AM30" s="142">
        <v>16316083</v>
      </c>
      <c r="AN30" s="142">
        <v>15815072</v>
      </c>
      <c r="AO30" s="142">
        <v>15305123.060000001</v>
      </c>
      <c r="AP30" s="142">
        <v>15477065</v>
      </c>
      <c r="AQ30" s="142">
        <v>15242275</v>
      </c>
      <c r="AR30" s="142">
        <v>15060004</v>
      </c>
      <c r="AS30" s="142">
        <v>14824753.92</v>
      </c>
      <c r="AT30" s="142">
        <v>14711489</v>
      </c>
      <c r="AU30" s="142">
        <v>14144813</v>
      </c>
      <c r="AV30" s="142">
        <v>14068641</v>
      </c>
      <c r="AW30" s="142">
        <v>13825773.98</v>
      </c>
      <c r="AX30" s="142">
        <v>13513943</v>
      </c>
      <c r="AY30" s="142">
        <v>13408277</v>
      </c>
      <c r="AZ30" s="142">
        <v>12869951</v>
      </c>
      <c r="BA30" s="142">
        <v>12659917</v>
      </c>
      <c r="BB30" s="142">
        <v>20088757</v>
      </c>
      <c r="BC30" s="142">
        <v>19706361</v>
      </c>
      <c r="BD30" s="142">
        <v>18823285</v>
      </c>
      <c r="BU30" s="5"/>
      <c r="BV30" s="5"/>
      <c r="BW30" s="5"/>
      <c r="BX30" s="5"/>
      <c r="BY30" s="5"/>
      <c r="BZ30" s="5"/>
      <c r="CA30" s="5"/>
      <c r="CB30" s="5"/>
      <c r="CC30" s="5"/>
      <c r="CD30" s="5"/>
      <c r="CE30" s="5"/>
      <c r="CF30" s="5"/>
    </row>
    <row r="31" spans="1:84" ht="16.5" customHeight="1" x14ac:dyDescent="0.3">
      <c r="A31" s="142" t="s">
        <v>3104</v>
      </c>
      <c r="B31" s="142">
        <v>51705350</v>
      </c>
      <c r="C31" s="142">
        <v>51734570</v>
      </c>
      <c r="D31" s="142">
        <v>52040824</v>
      </c>
      <c r="E31" s="142">
        <v>0</v>
      </c>
      <c r="F31" s="142">
        <v>0</v>
      </c>
      <c r="G31" s="142">
        <v>0</v>
      </c>
      <c r="H31" s="142">
        <v>0</v>
      </c>
      <c r="I31" s="142">
        <v>0</v>
      </c>
      <c r="J31" s="142">
        <v>0</v>
      </c>
      <c r="K31" s="142">
        <v>0</v>
      </c>
      <c r="L31" s="142">
        <v>0</v>
      </c>
      <c r="M31" s="142">
        <v>0</v>
      </c>
      <c r="N31" s="142">
        <v>0</v>
      </c>
      <c r="O31" s="142">
        <v>0</v>
      </c>
      <c r="P31" s="142">
        <v>0</v>
      </c>
      <c r="Q31" s="142">
        <v>0</v>
      </c>
      <c r="R31" s="142">
        <v>0</v>
      </c>
      <c r="S31" s="142">
        <v>0</v>
      </c>
      <c r="T31" s="142">
        <v>0</v>
      </c>
      <c r="U31" s="142">
        <v>0</v>
      </c>
      <c r="V31" s="142">
        <v>0</v>
      </c>
      <c r="W31" s="142">
        <v>0</v>
      </c>
      <c r="X31" s="142">
        <v>0</v>
      </c>
      <c r="Y31" s="142">
        <v>0</v>
      </c>
      <c r="Z31" s="142">
        <v>0</v>
      </c>
      <c r="AA31" s="142">
        <v>0</v>
      </c>
      <c r="AB31" s="142">
        <v>0</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U31" s="5"/>
      <c r="BV31" s="5"/>
      <c r="BW31" s="5"/>
      <c r="BX31" s="5"/>
      <c r="BY31" s="5"/>
      <c r="BZ31" s="5"/>
      <c r="CA31" s="5"/>
      <c r="CB31" s="5"/>
      <c r="CC31" s="5"/>
      <c r="CD31" s="5"/>
      <c r="CE31" s="5"/>
      <c r="CF31" s="5"/>
    </row>
    <row r="32" spans="1:84" ht="16.5" customHeight="1" x14ac:dyDescent="0.3">
      <c r="A32" s="142" t="s">
        <v>2926</v>
      </c>
      <c r="B32" s="142">
        <v>52249812</v>
      </c>
      <c r="C32" s="142">
        <v>51931124</v>
      </c>
      <c r="D32" s="142">
        <v>51924641</v>
      </c>
      <c r="E32" s="142">
        <v>51706294.149999999</v>
      </c>
      <c r="F32" s="142">
        <v>51608838</v>
      </c>
      <c r="G32" s="142">
        <v>51367782</v>
      </c>
      <c r="H32" s="142">
        <v>51399783</v>
      </c>
      <c r="I32" s="142">
        <v>51383825</v>
      </c>
      <c r="J32" s="142">
        <v>51346325</v>
      </c>
      <c r="K32" s="142">
        <v>51360124</v>
      </c>
      <c r="L32" s="142">
        <v>51380464</v>
      </c>
      <c r="M32" s="142">
        <v>51435443.460000001</v>
      </c>
      <c r="N32" s="142">
        <v>51274242</v>
      </c>
      <c r="O32" s="142">
        <v>51256289</v>
      </c>
      <c r="P32" s="142">
        <v>51243112</v>
      </c>
      <c r="Q32" s="142">
        <v>51249433.789999999</v>
      </c>
      <c r="R32" s="142">
        <v>50926548</v>
      </c>
      <c r="S32" s="142">
        <v>50749841</v>
      </c>
      <c r="T32" s="142">
        <v>50626988</v>
      </c>
      <c r="U32" s="142">
        <v>50276019.609999999</v>
      </c>
      <c r="V32" s="142">
        <v>50055931</v>
      </c>
      <c r="W32" s="142">
        <v>50019400</v>
      </c>
      <c r="X32" s="142">
        <v>50110806</v>
      </c>
      <c r="Y32" s="142">
        <v>50156748</v>
      </c>
      <c r="Z32" s="142">
        <v>49950911</v>
      </c>
      <c r="AA32" s="142">
        <v>49860232</v>
      </c>
      <c r="AB32" s="142">
        <v>49777240</v>
      </c>
      <c r="AC32" s="142">
        <v>49665430.649999999</v>
      </c>
      <c r="AD32" s="142">
        <v>48436903</v>
      </c>
      <c r="AE32" s="142">
        <v>48370353</v>
      </c>
      <c r="AF32" s="142">
        <v>48363415</v>
      </c>
      <c r="AG32" s="142">
        <v>33545826.600000001</v>
      </c>
      <c r="AH32" s="142">
        <v>4221459</v>
      </c>
      <c r="AI32" s="142">
        <v>3985490</v>
      </c>
      <c r="AJ32" s="142">
        <v>1034311</v>
      </c>
      <c r="AK32" s="142">
        <v>1033379.83</v>
      </c>
      <c r="AL32" s="142">
        <v>945930</v>
      </c>
      <c r="AM32" s="142">
        <v>849999</v>
      </c>
      <c r="AN32" s="142">
        <v>818664</v>
      </c>
      <c r="AO32" s="142">
        <v>821084.17</v>
      </c>
      <c r="AP32" s="142">
        <v>809079</v>
      </c>
      <c r="AQ32" s="142">
        <v>802679</v>
      </c>
      <c r="AR32" s="142">
        <v>797104</v>
      </c>
      <c r="AS32" s="142">
        <v>783129.07</v>
      </c>
      <c r="AT32" s="142">
        <v>787281</v>
      </c>
      <c r="AU32" s="142">
        <v>794823</v>
      </c>
      <c r="AV32" s="142">
        <v>798936</v>
      </c>
      <c r="AW32" s="142">
        <v>780082.81</v>
      </c>
      <c r="AX32" s="142">
        <v>763854</v>
      </c>
      <c r="AY32" s="142">
        <v>759646</v>
      </c>
      <c r="AZ32" s="142">
        <v>1106617</v>
      </c>
      <c r="BA32" s="142">
        <v>1064356</v>
      </c>
      <c r="BB32" s="142">
        <v>1588118</v>
      </c>
      <c r="BC32" s="142">
        <v>1565789</v>
      </c>
      <c r="BD32" s="142">
        <v>1529491</v>
      </c>
      <c r="BU32" s="5"/>
      <c r="BV32" s="5"/>
      <c r="BW32" s="5"/>
      <c r="BX32" s="5"/>
      <c r="BY32" s="5"/>
      <c r="BZ32" s="5"/>
      <c r="CA32" s="5"/>
      <c r="CB32" s="5"/>
      <c r="CC32" s="5"/>
      <c r="CD32" s="5"/>
      <c r="CE32" s="5"/>
      <c r="CF32" s="5"/>
    </row>
    <row r="33" spans="1:84" ht="16.5" customHeight="1" x14ac:dyDescent="0.3">
      <c r="A33" s="142" t="s">
        <v>3105</v>
      </c>
      <c r="B33" s="142">
        <v>52249812</v>
      </c>
      <c r="C33" s="142">
        <v>51931124</v>
      </c>
      <c r="D33" s="142">
        <v>51924641</v>
      </c>
      <c r="E33" s="142">
        <v>51706294.149999999</v>
      </c>
      <c r="F33" s="142">
        <v>51608838</v>
      </c>
      <c r="G33" s="142">
        <v>51367782</v>
      </c>
      <c r="H33" s="142">
        <v>51399783</v>
      </c>
      <c r="I33" s="142">
        <v>51383825</v>
      </c>
      <c r="J33" s="142">
        <v>51346325</v>
      </c>
      <c r="K33" s="142">
        <v>51360124</v>
      </c>
      <c r="L33" s="142">
        <v>51380464</v>
      </c>
      <c r="M33" s="142">
        <v>51435443.460000001</v>
      </c>
      <c r="N33" s="142">
        <v>51274242</v>
      </c>
      <c r="O33" s="142">
        <v>51256289</v>
      </c>
      <c r="P33" s="142">
        <v>51243112</v>
      </c>
      <c r="Q33" s="142">
        <v>51249433.789999999</v>
      </c>
      <c r="R33" s="142">
        <v>50926548</v>
      </c>
      <c r="S33" s="142">
        <v>50749841</v>
      </c>
      <c r="T33" s="142">
        <v>50626988</v>
      </c>
      <c r="U33" s="142">
        <v>50276019.609999999</v>
      </c>
      <c r="V33" s="142">
        <v>50055931</v>
      </c>
      <c r="W33" s="142">
        <v>50019400</v>
      </c>
      <c r="X33" s="142">
        <v>50110806</v>
      </c>
      <c r="Y33" s="142">
        <v>50156748</v>
      </c>
      <c r="Z33" s="142">
        <v>49950911</v>
      </c>
      <c r="AA33" s="142">
        <v>49860232</v>
      </c>
      <c r="AB33" s="142">
        <v>49777240</v>
      </c>
      <c r="AC33" s="142">
        <v>49665430.649999999</v>
      </c>
      <c r="AD33" s="142">
        <v>48436903</v>
      </c>
      <c r="AE33" s="142">
        <v>48370353</v>
      </c>
      <c r="AF33" s="142">
        <v>48363415</v>
      </c>
      <c r="AG33" s="142">
        <v>33545826.600000001</v>
      </c>
      <c r="AH33" s="142">
        <v>4221459</v>
      </c>
      <c r="AI33" s="142">
        <v>3985490</v>
      </c>
      <c r="AJ33" s="142">
        <v>1034311</v>
      </c>
      <c r="AK33" s="142">
        <v>1033379.83</v>
      </c>
      <c r="AL33" s="142">
        <v>945930</v>
      </c>
      <c r="AM33" s="142">
        <v>849999</v>
      </c>
      <c r="AN33" s="142">
        <v>818664</v>
      </c>
      <c r="AO33" s="142">
        <v>821084.17</v>
      </c>
      <c r="AP33" s="142">
        <v>809079</v>
      </c>
      <c r="AQ33" s="142">
        <v>802679</v>
      </c>
      <c r="AR33" s="142">
        <v>797104</v>
      </c>
      <c r="AS33" s="142">
        <v>783129.07</v>
      </c>
      <c r="AT33" s="142">
        <v>787281</v>
      </c>
      <c r="AU33" s="142">
        <v>794823</v>
      </c>
      <c r="AV33" s="142">
        <v>798936</v>
      </c>
      <c r="AW33" s="142">
        <v>780082.81</v>
      </c>
      <c r="AX33" s="142">
        <v>763854</v>
      </c>
      <c r="AY33" s="142">
        <v>759646</v>
      </c>
      <c r="AZ33" s="142">
        <v>1106617</v>
      </c>
      <c r="BA33" s="142">
        <v>1064356</v>
      </c>
      <c r="BB33" s="142">
        <v>1588118</v>
      </c>
      <c r="BC33" s="142">
        <v>1565789</v>
      </c>
      <c r="BD33" s="142">
        <v>1529491</v>
      </c>
      <c r="BU33" s="5"/>
      <c r="BV33" s="5"/>
      <c r="BW33" s="5"/>
      <c r="BX33" s="5"/>
      <c r="BY33" s="5"/>
      <c r="BZ33" s="5"/>
      <c r="CA33" s="5"/>
      <c r="CB33" s="5"/>
      <c r="CC33" s="5"/>
      <c r="CD33" s="5"/>
      <c r="CE33" s="5"/>
      <c r="CF33" s="5"/>
    </row>
    <row r="34" spans="1:84" ht="16.5" customHeight="1" x14ac:dyDescent="0.3">
      <c r="A34" s="142" t="s">
        <v>3106</v>
      </c>
      <c r="B34" s="142">
        <v>128096021</v>
      </c>
      <c r="C34" s="142">
        <v>128096021</v>
      </c>
      <c r="D34" s="142">
        <v>128096021</v>
      </c>
      <c r="E34" s="142">
        <v>128096020.53</v>
      </c>
      <c r="F34" s="142">
        <v>128096021</v>
      </c>
      <c r="G34" s="142">
        <v>128096021</v>
      </c>
      <c r="H34" s="142">
        <v>128096021</v>
      </c>
      <c r="I34" s="142">
        <v>128096020.53</v>
      </c>
      <c r="J34" s="142">
        <v>128096021</v>
      </c>
      <c r="K34" s="142">
        <v>128096021</v>
      </c>
      <c r="L34" s="142">
        <v>128096021</v>
      </c>
      <c r="M34" s="142">
        <v>128096020.53</v>
      </c>
      <c r="N34" s="142">
        <v>128328020</v>
      </c>
      <c r="O34" s="142">
        <v>128328020</v>
      </c>
      <c r="P34" s="142">
        <v>128328020</v>
      </c>
      <c r="Q34" s="142">
        <v>128328020.22</v>
      </c>
      <c r="R34" s="142">
        <v>128309793</v>
      </c>
      <c r="S34" s="142">
        <v>128309793</v>
      </c>
      <c r="T34" s="142">
        <v>128353153</v>
      </c>
      <c r="U34" s="142">
        <v>126072806.12</v>
      </c>
      <c r="V34" s="142">
        <v>126072806</v>
      </c>
      <c r="W34" s="142">
        <v>126072806</v>
      </c>
      <c r="X34" s="142">
        <v>126072806</v>
      </c>
      <c r="Y34" s="142">
        <v>126072806.12</v>
      </c>
      <c r="Z34" s="142">
        <v>126072806</v>
      </c>
      <c r="AA34" s="142">
        <v>126072806</v>
      </c>
      <c r="AB34" s="142">
        <v>126072806</v>
      </c>
      <c r="AC34" s="142">
        <v>126072806.12</v>
      </c>
      <c r="AD34" s="142">
        <v>126072806</v>
      </c>
      <c r="AE34" s="142">
        <v>126072806</v>
      </c>
      <c r="AF34" s="142">
        <v>126072806</v>
      </c>
      <c r="AG34" s="142">
        <v>125514461.06</v>
      </c>
      <c r="AH34" s="142">
        <v>184527549</v>
      </c>
      <c r="AI34" s="142">
        <v>126691747</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U34" s="5"/>
      <c r="BV34" s="5"/>
      <c r="BW34" s="5"/>
      <c r="BX34" s="5"/>
      <c r="BY34" s="5"/>
      <c r="BZ34" s="5"/>
      <c r="CA34" s="5"/>
      <c r="CB34" s="5"/>
      <c r="CC34" s="5"/>
      <c r="CD34" s="5"/>
      <c r="CE34" s="5"/>
      <c r="CF34" s="5"/>
    </row>
    <row r="35" spans="1:84" ht="16.5" customHeight="1" x14ac:dyDescent="0.3">
      <c r="A35" s="142" t="s">
        <v>3107</v>
      </c>
      <c r="B35" s="142">
        <v>2701754</v>
      </c>
      <c r="C35" s="142">
        <v>2326563</v>
      </c>
      <c r="D35" s="142">
        <v>1997633</v>
      </c>
      <c r="E35" s="142">
        <v>1786493.87</v>
      </c>
      <c r="F35" s="142">
        <v>1898507</v>
      </c>
      <c r="G35" s="142">
        <v>2150113</v>
      </c>
      <c r="H35" s="142">
        <v>1720480</v>
      </c>
      <c r="I35" s="142">
        <v>1291216.52</v>
      </c>
      <c r="J35" s="142">
        <v>1206103</v>
      </c>
      <c r="K35" s="142">
        <v>1191829</v>
      </c>
      <c r="L35" s="142">
        <v>1020472</v>
      </c>
      <c r="M35" s="142">
        <v>1002040.25</v>
      </c>
      <c r="N35" s="142">
        <v>982034</v>
      </c>
      <c r="O35" s="142">
        <v>967510</v>
      </c>
      <c r="P35" s="142">
        <v>940689</v>
      </c>
      <c r="Q35" s="142">
        <v>914761.38</v>
      </c>
      <c r="R35" s="142">
        <v>928942</v>
      </c>
      <c r="S35" s="142">
        <v>902583</v>
      </c>
      <c r="T35" s="142">
        <v>877185</v>
      </c>
      <c r="U35" s="142">
        <v>837609.28</v>
      </c>
      <c r="V35" s="142">
        <v>810370</v>
      </c>
      <c r="W35" s="142">
        <v>762799</v>
      </c>
      <c r="X35" s="142">
        <v>741590</v>
      </c>
      <c r="Y35" s="142">
        <v>731394.78</v>
      </c>
      <c r="Z35" s="142">
        <v>711751</v>
      </c>
      <c r="AA35" s="142">
        <v>669317</v>
      </c>
      <c r="AB35" s="142">
        <v>663241</v>
      </c>
      <c r="AC35" s="142">
        <v>662235.73</v>
      </c>
      <c r="AD35" s="142">
        <v>581107</v>
      </c>
      <c r="AE35" s="142">
        <v>543373</v>
      </c>
      <c r="AF35" s="142">
        <v>546299</v>
      </c>
      <c r="AG35" s="142">
        <v>344285.9</v>
      </c>
      <c r="AH35" s="142">
        <v>331353</v>
      </c>
      <c r="AI35" s="142">
        <v>567843</v>
      </c>
      <c r="AJ35" s="142">
        <v>367871</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U35" s="5"/>
      <c r="BV35" s="5"/>
      <c r="BW35" s="5"/>
      <c r="BX35" s="5"/>
      <c r="BY35" s="5"/>
      <c r="BZ35" s="5"/>
      <c r="CA35" s="5"/>
      <c r="CB35" s="5"/>
      <c r="CC35" s="5"/>
      <c r="CD35" s="5"/>
      <c r="CE35" s="5"/>
      <c r="CF35" s="5"/>
    </row>
    <row r="36" spans="1:84" ht="16.5" customHeight="1" x14ac:dyDescent="0.3">
      <c r="A36" s="142" t="s">
        <v>3108</v>
      </c>
      <c r="B36" s="142">
        <v>1201966</v>
      </c>
      <c r="C36" s="142">
        <v>1194040</v>
      </c>
      <c r="D36" s="142">
        <v>1177178</v>
      </c>
      <c r="E36" s="142">
        <v>54070787.859999999</v>
      </c>
      <c r="F36" s="142">
        <v>54535760</v>
      </c>
      <c r="G36" s="142">
        <v>53964797</v>
      </c>
      <c r="H36" s="142">
        <v>53105455</v>
      </c>
      <c r="I36" s="142">
        <v>979348.06</v>
      </c>
      <c r="J36" s="142">
        <v>1107209</v>
      </c>
      <c r="K36" s="142">
        <v>1093500</v>
      </c>
      <c r="L36" s="142">
        <v>1073140</v>
      </c>
      <c r="M36" s="142">
        <v>1053658.26</v>
      </c>
      <c r="N36" s="142">
        <v>1050100</v>
      </c>
      <c r="O36" s="142">
        <v>1086386</v>
      </c>
      <c r="P36" s="142">
        <v>1059472</v>
      </c>
      <c r="Q36" s="142">
        <v>998477.97</v>
      </c>
      <c r="R36" s="142">
        <v>950999</v>
      </c>
      <c r="S36" s="142">
        <v>928299</v>
      </c>
      <c r="T36" s="142">
        <v>1067790</v>
      </c>
      <c r="U36" s="142">
        <v>2377502.36</v>
      </c>
      <c r="V36" s="142">
        <v>2337261</v>
      </c>
      <c r="W36" s="142">
        <v>2321833</v>
      </c>
      <c r="X36" s="142">
        <v>2242996</v>
      </c>
      <c r="Y36" s="142">
        <v>2060421.4</v>
      </c>
      <c r="Z36" s="142">
        <v>2058713</v>
      </c>
      <c r="AA36" s="142">
        <v>2004737</v>
      </c>
      <c r="AB36" s="142">
        <v>2155790</v>
      </c>
      <c r="AC36" s="142">
        <v>2016079.47</v>
      </c>
      <c r="AD36" s="142">
        <v>2032130</v>
      </c>
      <c r="AE36" s="142">
        <v>2044898</v>
      </c>
      <c r="AF36" s="142">
        <v>2016502</v>
      </c>
      <c r="AG36" s="142">
        <v>1614872.92</v>
      </c>
      <c r="AH36" s="142">
        <v>2038200</v>
      </c>
      <c r="AI36" s="142">
        <v>1475086</v>
      </c>
      <c r="AJ36" s="142">
        <v>1318740</v>
      </c>
      <c r="AK36" s="142">
        <v>1276147.6599999999</v>
      </c>
      <c r="AL36" s="142">
        <v>1226956</v>
      </c>
      <c r="AM36" s="142">
        <v>1148754</v>
      </c>
      <c r="AN36" s="142">
        <v>1066775</v>
      </c>
      <c r="AO36" s="142">
        <v>1051494.75</v>
      </c>
      <c r="AP36" s="142">
        <v>986719</v>
      </c>
      <c r="AQ36" s="142">
        <v>933276</v>
      </c>
      <c r="AR36" s="142">
        <v>911711</v>
      </c>
      <c r="AS36" s="142">
        <v>892465.73</v>
      </c>
      <c r="AT36" s="142">
        <v>867975</v>
      </c>
      <c r="AU36" s="142">
        <v>844683</v>
      </c>
      <c r="AV36" s="142">
        <v>837076</v>
      </c>
      <c r="AW36" s="142">
        <v>839507.26</v>
      </c>
      <c r="AX36" s="142">
        <v>840736</v>
      </c>
      <c r="AY36" s="142">
        <v>843041</v>
      </c>
      <c r="AZ36" s="142">
        <v>835882</v>
      </c>
      <c r="BA36" s="142">
        <v>801740</v>
      </c>
      <c r="BB36" s="142">
        <v>2508931</v>
      </c>
      <c r="BC36" s="142">
        <v>2305823</v>
      </c>
      <c r="BD36" s="142">
        <v>2266409</v>
      </c>
      <c r="BU36" s="5"/>
      <c r="BV36" s="5"/>
      <c r="BW36" s="5"/>
      <c r="BX36" s="5"/>
      <c r="BY36" s="5"/>
      <c r="BZ36" s="5"/>
      <c r="CA36" s="5"/>
      <c r="CB36" s="5"/>
      <c r="CC36" s="5"/>
      <c r="CD36" s="5"/>
      <c r="CE36" s="5"/>
      <c r="CF36" s="5"/>
    </row>
    <row r="37" spans="1:84" ht="16.5" customHeight="1" x14ac:dyDescent="0.3">
      <c r="A37" s="142" t="s">
        <v>3109</v>
      </c>
      <c r="B37" s="142">
        <v>1201966</v>
      </c>
      <c r="C37" s="142">
        <v>1194040</v>
      </c>
      <c r="D37" s="142">
        <v>1177178</v>
      </c>
      <c r="E37" s="142">
        <v>54070787.859999999</v>
      </c>
      <c r="F37" s="142">
        <v>54535760</v>
      </c>
      <c r="G37" s="142">
        <v>53964797</v>
      </c>
      <c r="H37" s="142">
        <v>53105455</v>
      </c>
      <c r="I37" s="142">
        <v>979348.06</v>
      </c>
      <c r="J37" s="142">
        <v>1107209</v>
      </c>
      <c r="K37" s="142">
        <v>1093500</v>
      </c>
      <c r="L37" s="142">
        <v>1073140</v>
      </c>
      <c r="M37" s="142">
        <v>1053658.26</v>
      </c>
      <c r="N37" s="142">
        <v>1050100</v>
      </c>
      <c r="O37" s="142">
        <v>1086386</v>
      </c>
      <c r="P37" s="142">
        <v>1059472</v>
      </c>
      <c r="Q37" s="142">
        <v>998477.97</v>
      </c>
      <c r="R37" s="142">
        <v>950999</v>
      </c>
      <c r="S37" s="142">
        <v>928299</v>
      </c>
      <c r="T37" s="142">
        <v>1067790</v>
      </c>
      <c r="U37" s="142">
        <v>2377502.36</v>
      </c>
      <c r="V37" s="142">
        <v>2337261</v>
      </c>
      <c r="W37" s="142">
        <v>2321833</v>
      </c>
      <c r="X37" s="142">
        <v>2242996</v>
      </c>
      <c r="Y37" s="142">
        <v>2060421.4</v>
      </c>
      <c r="Z37" s="142">
        <v>2058713</v>
      </c>
      <c r="AA37" s="142">
        <v>2004737</v>
      </c>
      <c r="AB37" s="142">
        <v>2155790</v>
      </c>
      <c r="AC37" s="142">
        <v>2016079.47</v>
      </c>
      <c r="AD37" s="142">
        <v>2032130</v>
      </c>
      <c r="AE37" s="142">
        <v>2044898</v>
      </c>
      <c r="AF37" s="142">
        <v>2016502</v>
      </c>
      <c r="AG37" s="142">
        <v>1614872.92</v>
      </c>
      <c r="AH37" s="142">
        <v>2038200</v>
      </c>
      <c r="AI37" s="142">
        <v>1475086</v>
      </c>
      <c r="AJ37" s="142">
        <v>1318740</v>
      </c>
      <c r="AK37" s="142">
        <v>1276147.6599999999</v>
      </c>
      <c r="AL37" s="142">
        <v>1226956</v>
      </c>
      <c r="AM37" s="142">
        <v>1148754</v>
      </c>
      <c r="AN37" s="142">
        <v>1066775</v>
      </c>
      <c r="AO37" s="142">
        <v>1051494.75</v>
      </c>
      <c r="AP37" s="142">
        <v>986719</v>
      </c>
      <c r="AQ37" s="142">
        <v>933276</v>
      </c>
      <c r="AR37" s="142">
        <v>911711</v>
      </c>
      <c r="AS37" s="142">
        <v>892465.73</v>
      </c>
      <c r="AT37" s="142">
        <v>867975</v>
      </c>
      <c r="AU37" s="142">
        <v>844683</v>
      </c>
      <c r="AV37" s="142">
        <v>837076</v>
      </c>
      <c r="AW37" s="142">
        <v>839507.26</v>
      </c>
      <c r="AX37" s="142">
        <v>840736</v>
      </c>
      <c r="AY37" s="142">
        <v>843041</v>
      </c>
      <c r="AZ37" s="142">
        <v>835882</v>
      </c>
      <c r="BA37" s="142">
        <v>801740</v>
      </c>
      <c r="BB37" s="142">
        <v>2508931</v>
      </c>
      <c r="BC37" s="142">
        <v>2305823</v>
      </c>
      <c r="BD37" s="142">
        <v>2266409</v>
      </c>
      <c r="BU37" s="5"/>
      <c r="BV37" s="5"/>
      <c r="BW37" s="5"/>
      <c r="BX37" s="5"/>
      <c r="BY37" s="5"/>
      <c r="BZ37" s="5"/>
      <c r="CA37" s="5"/>
      <c r="CB37" s="5"/>
      <c r="CC37" s="5"/>
      <c r="CD37" s="5"/>
      <c r="CE37" s="5"/>
      <c r="CF37" s="5"/>
    </row>
    <row r="38" spans="1:84" ht="16.5" customHeight="1" x14ac:dyDescent="0.3">
      <c r="A38" s="142" t="s">
        <v>2927</v>
      </c>
      <c r="B38" s="142">
        <v>444086264</v>
      </c>
      <c r="C38" s="142">
        <v>442500002</v>
      </c>
      <c r="D38" s="142">
        <v>442094844</v>
      </c>
      <c r="E38" s="142">
        <v>441950381.88999999</v>
      </c>
      <c r="F38" s="142">
        <v>356666391</v>
      </c>
      <c r="G38" s="142">
        <v>354466176</v>
      </c>
      <c r="H38" s="142">
        <v>352616305</v>
      </c>
      <c r="I38" s="142">
        <v>303694257.81999999</v>
      </c>
      <c r="J38" s="142">
        <v>301860098</v>
      </c>
      <c r="K38" s="142">
        <v>301272132</v>
      </c>
      <c r="L38" s="142">
        <v>300414472</v>
      </c>
      <c r="M38" s="142">
        <v>298747907.86000001</v>
      </c>
      <c r="N38" s="142">
        <v>296107446</v>
      </c>
      <c r="O38" s="142">
        <v>295560291</v>
      </c>
      <c r="P38" s="142">
        <v>294391406</v>
      </c>
      <c r="Q38" s="142">
        <v>293725296.73000002</v>
      </c>
      <c r="R38" s="142">
        <v>291276552</v>
      </c>
      <c r="S38" s="142">
        <v>289246001</v>
      </c>
      <c r="T38" s="142">
        <v>286457401</v>
      </c>
      <c r="U38" s="142">
        <v>282368921.00999999</v>
      </c>
      <c r="V38" s="142">
        <v>279067412</v>
      </c>
      <c r="W38" s="142">
        <v>276432084</v>
      </c>
      <c r="X38" s="142">
        <v>274220136</v>
      </c>
      <c r="Y38" s="142">
        <v>272110025.56</v>
      </c>
      <c r="Z38" s="142">
        <v>268872269</v>
      </c>
      <c r="AA38" s="142">
        <v>265816863</v>
      </c>
      <c r="AB38" s="142">
        <v>263966944</v>
      </c>
      <c r="AC38" s="142">
        <v>261725896.75</v>
      </c>
      <c r="AD38" s="142">
        <v>257299768</v>
      </c>
      <c r="AE38" s="142">
        <v>254754450</v>
      </c>
      <c r="AF38" s="142">
        <v>253092716</v>
      </c>
      <c r="AG38" s="142">
        <v>234702903.69999999</v>
      </c>
      <c r="AH38" s="142">
        <v>232798101</v>
      </c>
      <c r="AI38" s="142">
        <v>172357676</v>
      </c>
      <c r="AJ38" s="142">
        <v>24853641</v>
      </c>
      <c r="AK38" s="142">
        <v>22944244.940000001</v>
      </c>
      <c r="AL38" s="142">
        <v>21400040</v>
      </c>
      <c r="AM38" s="142">
        <v>20479948</v>
      </c>
      <c r="AN38" s="142">
        <v>19665623</v>
      </c>
      <c r="AO38" s="142">
        <v>18936813.57</v>
      </c>
      <c r="AP38" s="142">
        <v>19022729</v>
      </c>
      <c r="AQ38" s="142">
        <v>18724930</v>
      </c>
      <c r="AR38" s="142">
        <v>17759702</v>
      </c>
      <c r="AS38" s="142">
        <v>17191231.879999999</v>
      </c>
      <c r="AT38" s="142">
        <v>16967628</v>
      </c>
      <c r="AU38" s="142">
        <v>19912354</v>
      </c>
      <c r="AV38" s="142">
        <v>21520843</v>
      </c>
      <c r="AW38" s="142">
        <v>21316477.030000001</v>
      </c>
      <c r="AX38" s="142">
        <v>20948666</v>
      </c>
      <c r="AY38" s="142">
        <v>19609703</v>
      </c>
      <c r="AZ38" s="142">
        <v>19614258</v>
      </c>
      <c r="BA38" s="142">
        <v>19251625</v>
      </c>
      <c r="BB38" s="142">
        <v>24185806</v>
      </c>
      <c r="BC38" s="142">
        <v>23577973</v>
      </c>
      <c r="BD38" s="142">
        <v>22619185</v>
      </c>
      <c r="BU38" s="5"/>
      <c r="BV38" s="5"/>
      <c r="BW38" s="5"/>
      <c r="BX38" s="5"/>
      <c r="BY38" s="5"/>
      <c r="BZ38" s="5"/>
      <c r="CA38" s="5"/>
      <c r="CB38" s="5"/>
      <c r="CC38" s="5"/>
      <c r="CD38" s="5"/>
      <c r="CE38" s="5"/>
      <c r="CF38" s="5"/>
    </row>
    <row r="39" spans="1:84" ht="16.5" customHeight="1" x14ac:dyDescent="0.3">
      <c r="A39" s="142" t="s">
        <v>2928</v>
      </c>
      <c r="B39" s="142">
        <v>512662140</v>
      </c>
      <c r="C39" s="142">
        <v>513087227</v>
      </c>
      <c r="D39" s="142">
        <v>518917016</v>
      </c>
      <c r="E39" s="142">
        <v>523354329.70999998</v>
      </c>
      <c r="F39" s="142">
        <v>443649923</v>
      </c>
      <c r="G39" s="142">
        <v>420751529</v>
      </c>
      <c r="H39" s="142">
        <v>422588825</v>
      </c>
      <c r="I39" s="142">
        <v>375617454.25</v>
      </c>
      <c r="J39" s="142">
        <v>365135998</v>
      </c>
      <c r="K39" s="142">
        <v>369666475</v>
      </c>
      <c r="L39" s="142">
        <v>375793780</v>
      </c>
      <c r="M39" s="142">
        <v>373741617.06</v>
      </c>
      <c r="N39" s="142">
        <v>369248470</v>
      </c>
      <c r="O39" s="142">
        <v>361851524</v>
      </c>
      <c r="P39" s="142">
        <v>371137473</v>
      </c>
      <c r="Q39" s="142">
        <v>360298565.68000001</v>
      </c>
      <c r="R39" s="142">
        <v>354826726</v>
      </c>
      <c r="S39" s="142">
        <v>341434716</v>
      </c>
      <c r="T39" s="142">
        <v>346106604</v>
      </c>
      <c r="U39" s="142">
        <v>352268052.66000003</v>
      </c>
      <c r="V39" s="142">
        <v>341104725</v>
      </c>
      <c r="W39" s="142">
        <v>326767159</v>
      </c>
      <c r="X39" s="142">
        <v>330560617</v>
      </c>
      <c r="Y39" s="142">
        <v>329082938.39999998</v>
      </c>
      <c r="Z39" s="142">
        <v>315428292</v>
      </c>
      <c r="AA39" s="142">
        <v>312720996</v>
      </c>
      <c r="AB39" s="142">
        <v>314399922</v>
      </c>
      <c r="AC39" s="142">
        <v>326410045.35000002</v>
      </c>
      <c r="AD39" s="142">
        <v>300360467</v>
      </c>
      <c r="AE39" s="142">
        <v>298528771</v>
      </c>
      <c r="AF39" s="142">
        <v>302815739</v>
      </c>
      <c r="AG39" s="142">
        <v>288665481.36000001</v>
      </c>
      <c r="AH39" s="142">
        <v>277647324</v>
      </c>
      <c r="AI39" s="142">
        <v>232952921</v>
      </c>
      <c r="AJ39" s="142">
        <v>73445333</v>
      </c>
      <c r="AK39" s="142">
        <v>71798465.040000007</v>
      </c>
      <c r="AL39" s="142">
        <v>64783276</v>
      </c>
      <c r="AM39" s="142">
        <v>58586808</v>
      </c>
      <c r="AN39" s="142">
        <v>60127997</v>
      </c>
      <c r="AO39" s="142">
        <v>55340867.530000001</v>
      </c>
      <c r="AP39" s="142">
        <v>50148230</v>
      </c>
      <c r="AQ39" s="142">
        <v>46666048</v>
      </c>
      <c r="AR39" s="142">
        <v>49993426</v>
      </c>
      <c r="AS39" s="142">
        <v>47904117.07</v>
      </c>
      <c r="AT39" s="142">
        <v>43464653</v>
      </c>
      <c r="AU39" s="142">
        <v>41537792</v>
      </c>
      <c r="AV39" s="142">
        <v>45578545</v>
      </c>
      <c r="AW39" s="142">
        <v>44441462.600000001</v>
      </c>
      <c r="AX39" s="142">
        <v>39384364</v>
      </c>
      <c r="AY39" s="142">
        <v>37453699</v>
      </c>
      <c r="AZ39" s="142">
        <v>39854300</v>
      </c>
      <c r="BA39" s="142">
        <v>40158634</v>
      </c>
      <c r="BB39" s="142">
        <v>47177357</v>
      </c>
      <c r="BC39" s="142">
        <v>45157514</v>
      </c>
      <c r="BD39" s="142">
        <v>44619466</v>
      </c>
      <c r="BU39" s="5"/>
      <c r="BV39" s="5"/>
      <c r="BW39" s="5"/>
      <c r="BX39" s="5"/>
      <c r="BY39" s="5"/>
      <c r="BZ39" s="5"/>
      <c r="CA39" s="5"/>
      <c r="CB39" s="5"/>
      <c r="CC39" s="5"/>
      <c r="CD39" s="5"/>
      <c r="CE39" s="5"/>
      <c r="CF39" s="5"/>
    </row>
    <row r="40" spans="1:84" ht="16.5" customHeight="1" x14ac:dyDescent="0.3">
      <c r="A40" s="142" t="s">
        <v>3110</v>
      </c>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U40" s="5"/>
      <c r="BV40" s="5"/>
      <c r="BW40" s="5"/>
      <c r="BX40" s="5"/>
      <c r="BY40" s="5"/>
      <c r="BZ40" s="5"/>
      <c r="CA40" s="5"/>
      <c r="CB40" s="5"/>
      <c r="CC40" s="5"/>
      <c r="CD40" s="5"/>
      <c r="CE40" s="5"/>
      <c r="CF40" s="5"/>
    </row>
    <row r="41" spans="1:84" ht="16.5" customHeight="1" x14ac:dyDescent="0.3">
      <c r="A41" s="142" t="s">
        <v>3111</v>
      </c>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U41" s="5"/>
      <c r="BV41" s="5"/>
      <c r="BW41" s="5"/>
      <c r="BX41" s="5"/>
      <c r="BY41" s="5"/>
      <c r="BZ41" s="5"/>
      <c r="CA41" s="5"/>
      <c r="CB41" s="5"/>
      <c r="CC41" s="5"/>
      <c r="CD41" s="5"/>
      <c r="CE41" s="5"/>
      <c r="CF41" s="5"/>
    </row>
    <row r="42" spans="1:84" ht="16.5" customHeight="1" x14ac:dyDescent="0.3">
      <c r="A42" s="142" t="s">
        <v>2901</v>
      </c>
      <c r="B42" s="142">
        <v>14457051</v>
      </c>
      <c r="C42" s="142">
        <v>10601451</v>
      </c>
      <c r="D42" s="142">
        <v>12628167</v>
      </c>
      <c r="E42" s="142">
        <v>1050248.6499999999</v>
      </c>
      <c r="F42" s="142">
        <v>5687622</v>
      </c>
      <c r="G42" s="142">
        <v>15860991</v>
      </c>
      <c r="H42" s="142">
        <v>3711912</v>
      </c>
      <c r="I42" s="142">
        <v>3326783.63</v>
      </c>
      <c r="J42" s="142">
        <v>8643171</v>
      </c>
      <c r="K42" s="142">
        <v>3686470</v>
      </c>
      <c r="L42" s="142">
        <v>679581</v>
      </c>
      <c r="M42" s="142">
        <v>3582583.74</v>
      </c>
      <c r="N42" s="142">
        <v>3429345</v>
      </c>
      <c r="O42" s="142">
        <v>3504730</v>
      </c>
      <c r="P42" s="142">
        <v>621407</v>
      </c>
      <c r="Q42" s="142">
        <v>4325529.84</v>
      </c>
      <c r="R42" s="142">
        <v>6738581</v>
      </c>
      <c r="S42" s="142">
        <v>7510964</v>
      </c>
      <c r="T42" s="142">
        <v>5532500</v>
      </c>
      <c r="U42" s="142">
        <v>3515916.38</v>
      </c>
      <c r="V42" s="142">
        <v>4874881</v>
      </c>
      <c r="W42" s="142">
        <v>8196947</v>
      </c>
      <c r="X42" s="142">
        <v>6670771</v>
      </c>
      <c r="Y42" s="142">
        <v>11881373.16</v>
      </c>
      <c r="Z42" s="142">
        <v>13437416</v>
      </c>
      <c r="AA42" s="142">
        <v>16735857</v>
      </c>
      <c r="AB42" s="142">
        <v>4850314</v>
      </c>
      <c r="AC42" s="142">
        <v>14726390.369999999</v>
      </c>
      <c r="AD42" s="142">
        <v>5663426</v>
      </c>
      <c r="AE42" s="142">
        <v>7184521</v>
      </c>
      <c r="AF42" s="142">
        <v>3228136</v>
      </c>
      <c r="AG42" s="142">
        <v>135143340.84999999</v>
      </c>
      <c r="AH42" s="142">
        <v>186157179</v>
      </c>
      <c r="AI42" s="142">
        <v>143332789</v>
      </c>
      <c r="AJ42" s="142">
        <v>22</v>
      </c>
      <c r="AK42" s="142">
        <v>0</v>
      </c>
      <c r="AL42" s="142">
        <v>21136</v>
      </c>
      <c r="AM42" s="142">
        <v>442</v>
      </c>
      <c r="AN42" s="142">
        <v>7407</v>
      </c>
      <c r="AO42" s="142">
        <v>2173.4699999999998</v>
      </c>
      <c r="AP42" s="142">
        <v>48</v>
      </c>
      <c r="AQ42" s="142">
        <v>39</v>
      </c>
      <c r="AR42" s="142">
        <v>3197</v>
      </c>
      <c r="AS42" s="142">
        <v>0</v>
      </c>
      <c r="AT42" s="142">
        <v>0</v>
      </c>
      <c r="AU42" s="142">
        <v>0</v>
      </c>
      <c r="AV42" s="142">
        <v>17987</v>
      </c>
      <c r="AW42" s="142">
        <v>10212.02</v>
      </c>
      <c r="AX42" s="142">
        <v>11681</v>
      </c>
      <c r="AY42" s="142">
        <v>103493</v>
      </c>
      <c r="AZ42" s="142">
        <v>157329</v>
      </c>
      <c r="BA42" s="142">
        <v>167995</v>
      </c>
      <c r="BB42" s="142">
        <v>4778636</v>
      </c>
      <c r="BC42" s="142">
        <v>9403697</v>
      </c>
      <c r="BD42" s="142">
        <v>7336569</v>
      </c>
      <c r="BU42" s="7"/>
      <c r="BV42" s="7"/>
      <c r="BW42" s="7"/>
      <c r="BX42" s="7"/>
      <c r="BY42" s="7"/>
      <c r="BZ42" s="7"/>
      <c r="CA42" s="7"/>
      <c r="CB42" s="7"/>
      <c r="CC42" s="7"/>
      <c r="CD42" s="7"/>
      <c r="CE42" s="7"/>
      <c r="CF42" s="7"/>
    </row>
    <row r="43" spans="1:84" ht="16.5" customHeight="1" x14ac:dyDescent="0.3">
      <c r="A43" s="142" t="s">
        <v>2930</v>
      </c>
      <c r="B43" s="142">
        <v>78107378</v>
      </c>
      <c r="C43" s="142">
        <v>79218642</v>
      </c>
      <c r="D43" s="142">
        <v>81163618</v>
      </c>
      <c r="E43" s="142">
        <v>87577252.549999997</v>
      </c>
      <c r="F43" s="142">
        <v>79639564</v>
      </c>
      <c r="G43" s="142">
        <v>76196233</v>
      </c>
      <c r="H43" s="142">
        <v>86983452</v>
      </c>
      <c r="I43" s="142">
        <v>93719390.659999996</v>
      </c>
      <c r="J43" s="142">
        <v>85127764</v>
      </c>
      <c r="K43" s="142">
        <v>87288468</v>
      </c>
      <c r="L43" s="142">
        <v>89449049</v>
      </c>
      <c r="M43" s="142">
        <v>94656980.590000004</v>
      </c>
      <c r="N43" s="142">
        <v>82467836</v>
      </c>
      <c r="O43" s="142">
        <v>80515313</v>
      </c>
      <c r="P43" s="142">
        <v>84509247</v>
      </c>
      <c r="Q43" s="142">
        <v>88821472.719999999</v>
      </c>
      <c r="R43" s="142">
        <v>80965712</v>
      </c>
      <c r="S43" s="142">
        <v>71740914</v>
      </c>
      <c r="T43" s="142">
        <v>74240246</v>
      </c>
      <c r="U43" s="142">
        <v>70002767.840000004</v>
      </c>
      <c r="V43" s="142">
        <v>60589887</v>
      </c>
      <c r="W43" s="142">
        <v>60752013</v>
      </c>
      <c r="X43" s="142">
        <v>61518930</v>
      </c>
      <c r="Y43" s="142">
        <v>66266620.100000001</v>
      </c>
      <c r="Z43" s="142">
        <v>56636968</v>
      </c>
      <c r="AA43" s="142">
        <v>55686218</v>
      </c>
      <c r="AB43" s="142">
        <v>57541452</v>
      </c>
      <c r="AC43" s="142">
        <v>62830543.280000001</v>
      </c>
      <c r="AD43" s="142">
        <v>51016267</v>
      </c>
      <c r="AE43" s="142">
        <v>50667909</v>
      </c>
      <c r="AF43" s="142">
        <v>52077054</v>
      </c>
      <c r="AG43" s="142">
        <v>57710543.289999999</v>
      </c>
      <c r="AH43" s="142">
        <v>48940576</v>
      </c>
      <c r="AI43" s="142">
        <v>49722737</v>
      </c>
      <c r="AJ43" s="142">
        <v>33324323</v>
      </c>
      <c r="AK43" s="142">
        <v>34355083.479999997</v>
      </c>
      <c r="AL43" s="142">
        <v>29932997</v>
      </c>
      <c r="AM43" s="142">
        <v>26969870</v>
      </c>
      <c r="AN43" s="142">
        <v>25960787</v>
      </c>
      <c r="AO43" s="142">
        <v>24393114.289999999</v>
      </c>
      <c r="AP43" s="142">
        <v>21643360</v>
      </c>
      <c r="AQ43" s="142">
        <v>20316025</v>
      </c>
      <c r="AR43" s="142">
        <v>21310222</v>
      </c>
      <c r="AS43" s="142">
        <v>21612698.350000001</v>
      </c>
      <c r="AT43" s="142">
        <v>18280517</v>
      </c>
      <c r="AU43" s="142">
        <v>17718970</v>
      </c>
      <c r="AV43" s="142">
        <v>18481898</v>
      </c>
      <c r="AW43" s="142">
        <v>19189030.760000002</v>
      </c>
      <c r="AX43" s="142">
        <v>16632155</v>
      </c>
      <c r="AY43" s="142">
        <v>15697160</v>
      </c>
      <c r="AZ43" s="142">
        <v>16262221</v>
      </c>
      <c r="BA43" s="142">
        <v>17733297</v>
      </c>
      <c r="BB43" s="142">
        <v>25088427</v>
      </c>
      <c r="BC43" s="142">
        <v>23627856</v>
      </c>
      <c r="BD43" s="142">
        <v>23833351</v>
      </c>
      <c r="BU43" s="5"/>
      <c r="BV43" s="5"/>
      <c r="BW43" s="5"/>
      <c r="BX43" s="5"/>
      <c r="BY43" s="5"/>
      <c r="BZ43" s="5"/>
      <c r="CA43" s="5"/>
      <c r="CB43" s="5"/>
      <c r="CC43" s="5"/>
      <c r="CD43" s="5"/>
      <c r="CE43" s="5"/>
      <c r="CF43" s="5"/>
    </row>
    <row r="44" spans="1:84" ht="16.5" customHeight="1" x14ac:dyDescent="0.3">
      <c r="A44" s="142" t="s">
        <v>3085</v>
      </c>
      <c r="B44" s="142">
        <v>63100215</v>
      </c>
      <c r="C44" s="142">
        <v>65885024</v>
      </c>
      <c r="D44" s="142">
        <v>67037298</v>
      </c>
      <c r="E44" s="142">
        <v>87577252.549999997</v>
      </c>
      <c r="F44" s="142">
        <v>0</v>
      </c>
      <c r="G44" s="142">
        <v>0</v>
      </c>
      <c r="H44" s="142">
        <v>86983452</v>
      </c>
      <c r="I44" s="142">
        <v>0</v>
      </c>
      <c r="J44" s="142">
        <v>0</v>
      </c>
      <c r="K44" s="142">
        <v>0</v>
      </c>
      <c r="L44" s="142">
        <v>0</v>
      </c>
      <c r="M44" s="142">
        <v>0</v>
      </c>
      <c r="N44" s="142">
        <v>0</v>
      </c>
      <c r="O44" s="142">
        <v>0</v>
      </c>
      <c r="P44" s="142">
        <v>13549085</v>
      </c>
      <c r="Q44" s="142">
        <v>14079123.59</v>
      </c>
      <c r="R44" s="142">
        <v>0</v>
      </c>
      <c r="S44" s="142">
        <v>0</v>
      </c>
      <c r="T44" s="142">
        <v>12367546</v>
      </c>
      <c r="U44" s="142">
        <v>0</v>
      </c>
      <c r="V44" s="142">
        <v>0</v>
      </c>
      <c r="W44" s="142">
        <v>2964255</v>
      </c>
      <c r="X44" s="142">
        <v>3006523</v>
      </c>
      <c r="Y44" s="142">
        <v>0</v>
      </c>
      <c r="Z44" s="142">
        <v>0</v>
      </c>
      <c r="AA44" s="142">
        <v>0</v>
      </c>
      <c r="AB44" s="142">
        <v>0</v>
      </c>
      <c r="AC44" s="142">
        <v>0</v>
      </c>
      <c r="AD44" s="142">
        <v>0</v>
      </c>
      <c r="AE44" s="142">
        <v>0</v>
      </c>
      <c r="AF44" s="142">
        <v>0</v>
      </c>
      <c r="AG44" s="142">
        <v>2976465.6</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16262221</v>
      </c>
      <c r="BA44" s="142">
        <v>17733297</v>
      </c>
      <c r="BB44" s="142">
        <v>25088427</v>
      </c>
      <c r="BC44" s="142">
        <v>23627856</v>
      </c>
      <c r="BD44" s="142">
        <v>23833351</v>
      </c>
      <c r="BU44" s="5"/>
      <c r="BV44" s="5"/>
      <c r="BW44" s="5"/>
      <c r="BX44" s="5"/>
      <c r="BY44" s="5"/>
      <c r="BZ44" s="5"/>
      <c r="CA44" s="5"/>
      <c r="CB44" s="5"/>
      <c r="CC44" s="5"/>
      <c r="CD44" s="5"/>
      <c r="CE44" s="5"/>
      <c r="CF44" s="5"/>
    </row>
    <row r="45" spans="1:84" ht="16.5" customHeight="1" x14ac:dyDescent="0.3">
      <c r="A45" s="142" t="s">
        <v>3112</v>
      </c>
      <c r="B45" s="142">
        <v>15007163</v>
      </c>
      <c r="C45" s="142">
        <v>13333618</v>
      </c>
      <c r="D45" s="142">
        <v>14126320</v>
      </c>
      <c r="E45" s="142">
        <v>0</v>
      </c>
      <c r="F45" s="142">
        <v>79639564</v>
      </c>
      <c r="G45" s="142">
        <v>76196233</v>
      </c>
      <c r="H45" s="142">
        <v>0</v>
      </c>
      <c r="I45" s="142">
        <v>93719390.659999996</v>
      </c>
      <c r="J45" s="142">
        <v>85127764</v>
      </c>
      <c r="K45" s="142">
        <v>87288468</v>
      </c>
      <c r="L45" s="142">
        <v>89449049</v>
      </c>
      <c r="M45" s="142">
        <v>94656980.590000004</v>
      </c>
      <c r="N45" s="142">
        <v>82467836</v>
      </c>
      <c r="O45" s="142">
        <v>80515313</v>
      </c>
      <c r="P45" s="142">
        <v>70960162</v>
      </c>
      <c r="Q45" s="142">
        <v>74742349.129999995</v>
      </c>
      <c r="R45" s="142">
        <v>80965712</v>
      </c>
      <c r="S45" s="142">
        <v>71740914</v>
      </c>
      <c r="T45" s="142">
        <v>61872700</v>
      </c>
      <c r="U45" s="142">
        <v>70002767.840000004</v>
      </c>
      <c r="V45" s="142">
        <v>60589887</v>
      </c>
      <c r="W45" s="142">
        <v>57787758</v>
      </c>
      <c r="X45" s="142">
        <v>58512407</v>
      </c>
      <c r="Y45" s="142">
        <v>66266620.100000001</v>
      </c>
      <c r="Z45" s="142">
        <v>56636968</v>
      </c>
      <c r="AA45" s="142">
        <v>55686218</v>
      </c>
      <c r="AB45" s="142">
        <v>57541452</v>
      </c>
      <c r="AC45" s="142">
        <v>62830543.280000001</v>
      </c>
      <c r="AD45" s="142">
        <v>51016267</v>
      </c>
      <c r="AE45" s="142">
        <v>50667909</v>
      </c>
      <c r="AF45" s="142">
        <v>52077054</v>
      </c>
      <c r="AG45" s="142">
        <v>54734077.700000003</v>
      </c>
      <c r="AH45" s="142">
        <v>48940576</v>
      </c>
      <c r="AI45" s="142">
        <v>49722737</v>
      </c>
      <c r="AJ45" s="142">
        <v>33324323</v>
      </c>
      <c r="AK45" s="142">
        <v>34355083.479999997</v>
      </c>
      <c r="AL45" s="142">
        <v>29932997</v>
      </c>
      <c r="AM45" s="142">
        <v>26969870</v>
      </c>
      <c r="AN45" s="142">
        <v>25960787</v>
      </c>
      <c r="AO45" s="142">
        <v>24393114.289999999</v>
      </c>
      <c r="AP45" s="142">
        <v>21643360</v>
      </c>
      <c r="AQ45" s="142">
        <v>20316025</v>
      </c>
      <c r="AR45" s="142">
        <v>21310222</v>
      </c>
      <c r="AS45" s="142">
        <v>21612698.350000001</v>
      </c>
      <c r="AT45" s="142">
        <v>18280517</v>
      </c>
      <c r="AU45" s="142">
        <v>17718970</v>
      </c>
      <c r="AV45" s="142">
        <v>18481898</v>
      </c>
      <c r="AW45" s="142">
        <v>19189030.760000002</v>
      </c>
      <c r="AX45" s="142">
        <v>16632155</v>
      </c>
      <c r="AY45" s="142">
        <v>15697160</v>
      </c>
      <c r="AZ45" s="142">
        <v>0</v>
      </c>
      <c r="BA45" s="142">
        <v>0</v>
      </c>
      <c r="BB45" s="142">
        <v>0</v>
      </c>
      <c r="BC45" s="142">
        <v>0</v>
      </c>
      <c r="BD45" s="142">
        <v>0</v>
      </c>
      <c r="BU45" s="5"/>
      <c r="BV45" s="5"/>
      <c r="BW45" s="5"/>
      <c r="BX45" s="5"/>
      <c r="BY45" s="5"/>
      <c r="BZ45" s="5"/>
      <c r="CA45" s="5"/>
      <c r="CB45" s="5"/>
      <c r="CC45" s="5"/>
      <c r="CD45" s="5"/>
      <c r="CE45" s="5"/>
      <c r="CF45" s="5"/>
    </row>
    <row r="46" spans="1:84" ht="16.5" customHeight="1" x14ac:dyDescent="0.3">
      <c r="A46" s="142" t="s">
        <v>2902</v>
      </c>
      <c r="B46" s="142">
        <v>0</v>
      </c>
      <c r="C46" s="142">
        <v>0</v>
      </c>
      <c r="D46" s="142">
        <v>6268</v>
      </c>
      <c r="E46" s="142">
        <v>6007.42</v>
      </c>
      <c r="F46" s="142">
        <v>6331</v>
      </c>
      <c r="G46" s="142">
        <v>14827</v>
      </c>
      <c r="H46" s="142">
        <v>15682</v>
      </c>
      <c r="I46" s="142">
        <v>14473.92</v>
      </c>
      <c r="J46" s="142">
        <v>14684</v>
      </c>
      <c r="K46" s="142">
        <v>9223</v>
      </c>
      <c r="L46" s="142">
        <v>0</v>
      </c>
      <c r="M46" s="142">
        <v>0</v>
      </c>
      <c r="N46" s="142">
        <v>0</v>
      </c>
      <c r="O46" s="142">
        <v>0</v>
      </c>
      <c r="P46" s="142">
        <v>0</v>
      </c>
      <c r="Q46" s="142">
        <v>0</v>
      </c>
      <c r="R46" s="142">
        <v>0</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813734</v>
      </c>
      <c r="BC46" s="142">
        <v>494736</v>
      </c>
      <c r="BD46" s="142">
        <v>0</v>
      </c>
      <c r="BU46" s="7"/>
      <c r="BV46" s="7"/>
      <c r="BW46" s="7"/>
      <c r="BX46" s="7"/>
      <c r="BY46" s="7"/>
      <c r="BZ46" s="7"/>
      <c r="CA46" s="7"/>
      <c r="CB46" s="7"/>
      <c r="CC46" s="7"/>
      <c r="CD46" s="7"/>
      <c r="CE46" s="7"/>
      <c r="CF46" s="7"/>
    </row>
    <row r="47" spans="1:84" ht="16.5" customHeight="1" x14ac:dyDescent="0.3">
      <c r="A47" s="142" t="s">
        <v>3085</v>
      </c>
      <c r="B47" s="142">
        <v>0</v>
      </c>
      <c r="C47" s="142">
        <v>0</v>
      </c>
      <c r="D47" s="142">
        <v>6268</v>
      </c>
      <c r="E47" s="142">
        <v>6007.42</v>
      </c>
      <c r="F47" s="142">
        <v>6331</v>
      </c>
      <c r="G47" s="142">
        <v>14827</v>
      </c>
      <c r="H47" s="142">
        <v>15682</v>
      </c>
      <c r="I47" s="142">
        <v>14473.92</v>
      </c>
      <c r="J47" s="142">
        <v>14684</v>
      </c>
      <c r="K47" s="142">
        <v>9223</v>
      </c>
      <c r="L47" s="142">
        <v>0</v>
      </c>
      <c r="M47" s="142">
        <v>0</v>
      </c>
      <c r="N47" s="142">
        <v>0</v>
      </c>
      <c r="O47" s="142">
        <v>0</v>
      </c>
      <c r="P47" s="142">
        <v>0</v>
      </c>
      <c r="Q47" s="142">
        <v>0</v>
      </c>
      <c r="R47" s="142">
        <v>0</v>
      </c>
      <c r="S47" s="142">
        <v>0</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U47" s="5"/>
      <c r="BV47" s="5"/>
      <c r="BW47" s="5"/>
      <c r="BX47" s="5"/>
      <c r="BY47" s="5"/>
      <c r="BZ47" s="5"/>
      <c r="CA47" s="5"/>
      <c r="CB47" s="5"/>
      <c r="CC47" s="5"/>
      <c r="CD47" s="5"/>
      <c r="CE47" s="5"/>
      <c r="CF47" s="5"/>
    </row>
    <row r="48" spans="1:84" ht="16.5" customHeight="1" x14ac:dyDescent="0.3">
      <c r="A48" s="142" t="s">
        <v>3113</v>
      </c>
      <c r="B48" s="142">
        <v>0</v>
      </c>
      <c r="C48" s="142">
        <v>0</v>
      </c>
      <c r="D48" s="142">
        <v>0</v>
      </c>
      <c r="E48" s="142">
        <v>0</v>
      </c>
      <c r="F48" s="142">
        <v>0</v>
      </c>
      <c r="G48" s="142">
        <v>0</v>
      </c>
      <c r="H48" s="142">
        <v>0</v>
      </c>
      <c r="I48" s="142">
        <v>0</v>
      </c>
      <c r="J48" s="142">
        <v>0</v>
      </c>
      <c r="K48" s="142">
        <v>0</v>
      </c>
      <c r="L48" s="142">
        <v>0</v>
      </c>
      <c r="M48" s="142">
        <v>0</v>
      </c>
      <c r="N48" s="142">
        <v>0</v>
      </c>
      <c r="O48" s="142">
        <v>0</v>
      </c>
      <c r="P48" s="142">
        <v>0</v>
      </c>
      <c r="Q48" s="142">
        <v>0</v>
      </c>
      <c r="R48" s="142">
        <v>0</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813734</v>
      </c>
      <c r="BC48" s="142">
        <v>494736</v>
      </c>
      <c r="BD48" s="142">
        <v>0</v>
      </c>
      <c r="BU48" s="5"/>
      <c r="BV48" s="5"/>
      <c r="BW48" s="5"/>
      <c r="BX48" s="5"/>
      <c r="BY48" s="5"/>
      <c r="BZ48" s="5"/>
      <c r="CA48" s="5"/>
      <c r="CB48" s="5"/>
      <c r="CC48" s="5"/>
      <c r="CD48" s="5"/>
      <c r="CE48" s="5"/>
      <c r="CF48" s="5"/>
    </row>
    <row r="49" spans="1:84" ht="16.5" customHeight="1" x14ac:dyDescent="0.3">
      <c r="A49" s="142" t="s">
        <v>2903</v>
      </c>
      <c r="B49" s="142">
        <v>8367748</v>
      </c>
      <c r="C49" s="142">
        <v>13583351</v>
      </c>
      <c r="D49" s="142">
        <v>10569648</v>
      </c>
      <c r="E49" s="142">
        <v>19825347.129999999</v>
      </c>
      <c r="F49" s="142">
        <v>39490263</v>
      </c>
      <c r="G49" s="142">
        <v>33611204</v>
      </c>
      <c r="H49" s="142">
        <v>26804520</v>
      </c>
      <c r="I49" s="142">
        <v>12528488.57</v>
      </c>
      <c r="J49" s="142">
        <v>1629428</v>
      </c>
      <c r="K49" s="142">
        <v>13562991</v>
      </c>
      <c r="L49" s="142">
        <v>12023275</v>
      </c>
      <c r="M49" s="142">
        <v>23088776.829999998</v>
      </c>
      <c r="N49" s="142">
        <v>37288372</v>
      </c>
      <c r="O49" s="142">
        <v>25363115</v>
      </c>
      <c r="P49" s="142">
        <v>27844315</v>
      </c>
      <c r="Q49" s="142">
        <v>16778562.129999999</v>
      </c>
      <c r="R49" s="142">
        <v>10506511</v>
      </c>
      <c r="S49" s="142">
        <v>16857439</v>
      </c>
      <c r="T49" s="142">
        <v>14357480</v>
      </c>
      <c r="U49" s="142">
        <v>27937000</v>
      </c>
      <c r="V49" s="142">
        <v>31778200</v>
      </c>
      <c r="W49" s="142">
        <v>25427300</v>
      </c>
      <c r="X49" s="142">
        <v>25427300</v>
      </c>
      <c r="Y49" s="142">
        <v>11841200</v>
      </c>
      <c r="Z49" s="142">
        <v>0</v>
      </c>
      <c r="AA49" s="142">
        <v>0</v>
      </c>
      <c r="AB49" s="142">
        <v>5733000</v>
      </c>
      <c r="AC49" s="142">
        <v>4914000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100924</v>
      </c>
      <c r="BC49" s="142">
        <v>412639</v>
      </c>
      <c r="BD49" s="142">
        <v>0</v>
      </c>
      <c r="BU49" s="7"/>
      <c r="BV49" s="7"/>
      <c r="BW49" s="7"/>
      <c r="BX49" s="7"/>
      <c r="BY49" s="7"/>
      <c r="BZ49" s="7"/>
      <c r="CA49" s="7"/>
      <c r="CB49" s="7"/>
      <c r="CC49" s="7"/>
      <c r="CD49" s="7"/>
      <c r="CE49" s="7"/>
      <c r="CF49" s="7"/>
    </row>
    <row r="50" spans="1:84" ht="16.5" customHeight="1" x14ac:dyDescent="0.3">
      <c r="A50" s="142" t="s">
        <v>3114</v>
      </c>
      <c r="B50" s="142">
        <v>368795</v>
      </c>
      <c r="C50" s="142">
        <v>2349144</v>
      </c>
      <c r="D50" s="142">
        <v>2335638</v>
      </c>
      <c r="E50" s="142">
        <v>5324505.82</v>
      </c>
      <c r="F50" s="142">
        <v>5326821</v>
      </c>
      <c r="G50" s="142">
        <v>3306825</v>
      </c>
      <c r="H50" s="142">
        <v>3254268</v>
      </c>
      <c r="I50" s="142">
        <v>238688.57</v>
      </c>
      <c r="J50" s="142">
        <v>129428</v>
      </c>
      <c r="K50" s="142">
        <v>134791</v>
      </c>
      <c r="L50" s="142">
        <v>95075</v>
      </c>
      <c r="M50" s="142">
        <v>94476.83</v>
      </c>
      <c r="N50" s="142">
        <v>2047072</v>
      </c>
      <c r="O50" s="142">
        <v>2050015</v>
      </c>
      <c r="P50" s="142">
        <v>2031215</v>
      </c>
      <c r="Q50" s="142">
        <v>2031562.13</v>
      </c>
      <c r="R50" s="142">
        <v>2006511</v>
      </c>
      <c r="S50" s="142">
        <v>2006539</v>
      </c>
      <c r="T50" s="142">
        <v>2006580</v>
      </c>
      <c r="U50" s="142">
        <v>2000000</v>
      </c>
      <c r="V50" s="142">
        <v>0</v>
      </c>
      <c r="W50" s="142">
        <v>0</v>
      </c>
      <c r="X50" s="142">
        <v>0</v>
      </c>
      <c r="Y50" s="142">
        <v>0</v>
      </c>
      <c r="Z50" s="142">
        <v>0</v>
      </c>
      <c r="AA50" s="142">
        <v>0</v>
      </c>
      <c r="AB50" s="142">
        <v>5733000</v>
      </c>
      <c r="AC50" s="142">
        <v>4914000</v>
      </c>
      <c r="AD50" s="142">
        <v>0</v>
      </c>
      <c r="AE50" s="142">
        <v>0</v>
      </c>
      <c r="AF50" s="142">
        <v>0</v>
      </c>
      <c r="AG50" s="142">
        <v>0</v>
      </c>
      <c r="AH50" s="142">
        <v>0</v>
      </c>
      <c r="AI50" s="142">
        <v>0</v>
      </c>
      <c r="AJ50" s="142">
        <v>0</v>
      </c>
      <c r="AK50" s="142">
        <v>0</v>
      </c>
      <c r="AL50" s="142">
        <v>0</v>
      </c>
      <c r="AM50" s="142">
        <v>0</v>
      </c>
      <c r="AN50" s="142">
        <v>0</v>
      </c>
      <c r="AO50" s="142">
        <v>0</v>
      </c>
      <c r="AP50" s="142">
        <v>0</v>
      </c>
      <c r="AQ50" s="142">
        <v>0</v>
      </c>
      <c r="AR50" s="142">
        <v>0</v>
      </c>
      <c r="AS50" s="142">
        <v>0</v>
      </c>
      <c r="AT50" s="142">
        <v>0</v>
      </c>
      <c r="AU50" s="142">
        <v>0</v>
      </c>
      <c r="AV50" s="142">
        <v>0</v>
      </c>
      <c r="AW50" s="142">
        <v>0</v>
      </c>
      <c r="AX50" s="142">
        <v>0</v>
      </c>
      <c r="AY50" s="142">
        <v>0</v>
      </c>
      <c r="AZ50" s="142">
        <v>0</v>
      </c>
      <c r="BA50" s="142">
        <v>0</v>
      </c>
      <c r="BB50" s="142">
        <v>0</v>
      </c>
      <c r="BC50" s="142">
        <v>0</v>
      </c>
      <c r="BD50" s="142">
        <v>0</v>
      </c>
      <c r="BU50" s="5"/>
      <c r="BV50" s="5"/>
      <c r="BW50" s="5"/>
      <c r="BX50" s="5"/>
      <c r="BY50" s="5"/>
      <c r="BZ50" s="5"/>
      <c r="CA50" s="5"/>
      <c r="CB50" s="5"/>
      <c r="CC50" s="5"/>
      <c r="CD50" s="5"/>
      <c r="CE50" s="5"/>
      <c r="CF50" s="5"/>
    </row>
    <row r="51" spans="1:84" ht="16.5" customHeight="1" x14ac:dyDescent="0.3">
      <c r="A51" s="142" t="s">
        <v>3113</v>
      </c>
      <c r="B51" s="142">
        <v>0</v>
      </c>
      <c r="C51" s="142">
        <v>0</v>
      </c>
      <c r="D51" s="142">
        <v>0</v>
      </c>
      <c r="E51" s="142">
        <v>0</v>
      </c>
      <c r="F51" s="142">
        <v>0</v>
      </c>
      <c r="G51" s="142">
        <v>0</v>
      </c>
      <c r="H51" s="142">
        <v>0</v>
      </c>
      <c r="I51" s="142">
        <v>0</v>
      </c>
      <c r="J51" s="142">
        <v>0</v>
      </c>
      <c r="K51" s="142">
        <v>0</v>
      </c>
      <c r="L51" s="142">
        <v>0</v>
      </c>
      <c r="M51" s="142">
        <v>0</v>
      </c>
      <c r="N51" s="142">
        <v>0</v>
      </c>
      <c r="O51" s="142">
        <v>0</v>
      </c>
      <c r="P51" s="142">
        <v>0</v>
      </c>
      <c r="Q51" s="142">
        <v>0</v>
      </c>
      <c r="R51" s="142">
        <v>0</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100924</v>
      </c>
      <c r="BC51" s="142">
        <v>412639</v>
      </c>
      <c r="BD51" s="142">
        <v>0</v>
      </c>
      <c r="BU51" s="5"/>
      <c r="BV51" s="5"/>
      <c r="BW51" s="5"/>
      <c r="BX51" s="5"/>
      <c r="BY51" s="5"/>
      <c r="BZ51" s="5"/>
      <c r="CA51" s="5"/>
      <c r="CB51" s="5"/>
      <c r="CC51" s="5"/>
      <c r="CD51" s="5"/>
      <c r="CE51" s="5"/>
      <c r="CF51" s="5"/>
    </row>
    <row r="52" spans="1:84" ht="16.5" customHeight="1" x14ac:dyDescent="0.3">
      <c r="A52" s="142" t="s">
        <v>3115</v>
      </c>
      <c r="B52" s="142">
        <v>7998953</v>
      </c>
      <c r="C52" s="142">
        <v>11234207</v>
      </c>
      <c r="D52" s="142">
        <v>8234010</v>
      </c>
      <c r="E52" s="142">
        <v>14500841.300000001</v>
      </c>
      <c r="F52" s="142">
        <v>25289330</v>
      </c>
      <c r="G52" s="142">
        <v>22052162</v>
      </c>
      <c r="H52" s="142">
        <v>23550252</v>
      </c>
      <c r="I52" s="142">
        <v>12289800</v>
      </c>
      <c r="J52" s="142">
        <v>1500000</v>
      </c>
      <c r="K52" s="142">
        <v>13428200</v>
      </c>
      <c r="L52" s="142">
        <v>11928200</v>
      </c>
      <c r="M52" s="142">
        <v>22994300</v>
      </c>
      <c r="N52" s="142">
        <v>35241300</v>
      </c>
      <c r="O52" s="142">
        <v>23313100</v>
      </c>
      <c r="P52" s="142">
        <v>25813100</v>
      </c>
      <c r="Q52" s="142">
        <v>14747000</v>
      </c>
      <c r="R52" s="142">
        <v>8500000</v>
      </c>
      <c r="S52" s="142">
        <v>14850900</v>
      </c>
      <c r="T52" s="142">
        <v>12350900</v>
      </c>
      <c r="U52" s="142">
        <v>25937000</v>
      </c>
      <c r="V52" s="142">
        <v>31778200</v>
      </c>
      <c r="W52" s="142">
        <v>25427300</v>
      </c>
      <c r="X52" s="142">
        <v>25427300</v>
      </c>
      <c r="Y52" s="142">
        <v>11841200</v>
      </c>
      <c r="Z52" s="142">
        <v>0</v>
      </c>
      <c r="AA52" s="142">
        <v>0</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U52" s="5"/>
      <c r="BV52" s="5"/>
      <c r="BW52" s="5"/>
      <c r="BX52" s="5"/>
      <c r="BY52" s="5"/>
      <c r="BZ52" s="5"/>
      <c r="CA52" s="5"/>
      <c r="CB52" s="5"/>
      <c r="CC52" s="5"/>
      <c r="CD52" s="5"/>
      <c r="CE52" s="5"/>
      <c r="CF52" s="5"/>
    </row>
    <row r="53" spans="1:84" ht="16.5" customHeight="1" x14ac:dyDescent="0.3">
      <c r="A53" s="142" t="s">
        <v>3116</v>
      </c>
      <c r="B53" s="142">
        <v>0</v>
      </c>
      <c r="C53" s="142">
        <v>0</v>
      </c>
      <c r="D53" s="142">
        <v>0</v>
      </c>
      <c r="E53" s="142">
        <v>0</v>
      </c>
      <c r="F53" s="142">
        <v>8874112</v>
      </c>
      <c r="G53" s="142">
        <v>8252217</v>
      </c>
      <c r="H53" s="142">
        <v>0</v>
      </c>
      <c r="I53" s="142">
        <v>0</v>
      </c>
      <c r="J53" s="142">
        <v>0</v>
      </c>
      <c r="K53" s="142">
        <v>0</v>
      </c>
      <c r="L53" s="142">
        <v>0</v>
      </c>
      <c r="M53" s="142">
        <v>0</v>
      </c>
      <c r="N53" s="142">
        <v>0</v>
      </c>
      <c r="O53" s="142">
        <v>0</v>
      </c>
      <c r="P53" s="142">
        <v>0</v>
      </c>
      <c r="Q53" s="142">
        <v>0</v>
      </c>
      <c r="R53" s="142">
        <v>0</v>
      </c>
      <c r="S53" s="142">
        <v>0</v>
      </c>
      <c r="T53" s="142">
        <v>0</v>
      </c>
      <c r="U53" s="142">
        <v>0</v>
      </c>
      <c r="V53" s="142">
        <v>0</v>
      </c>
      <c r="W53" s="142">
        <v>0</v>
      </c>
      <c r="X53" s="142">
        <v>0</v>
      </c>
      <c r="Y53" s="142">
        <v>0</v>
      </c>
      <c r="Z53" s="142">
        <v>0</v>
      </c>
      <c r="AA53" s="142">
        <v>0</v>
      </c>
      <c r="AB53" s="142">
        <v>0</v>
      </c>
      <c r="AC53" s="142">
        <v>0</v>
      </c>
      <c r="AD53" s="142">
        <v>0</v>
      </c>
      <c r="AE53" s="142">
        <v>0</v>
      </c>
      <c r="AF53" s="142">
        <v>0</v>
      </c>
      <c r="AG53" s="142">
        <v>0</v>
      </c>
      <c r="AH53" s="142">
        <v>0</v>
      </c>
      <c r="AI53" s="142">
        <v>0</v>
      </c>
      <c r="AJ53" s="142">
        <v>0</v>
      </c>
      <c r="AK53" s="142">
        <v>0</v>
      </c>
      <c r="AL53" s="142">
        <v>0</v>
      </c>
      <c r="AM53" s="142">
        <v>0</v>
      </c>
      <c r="AN53" s="142">
        <v>0</v>
      </c>
      <c r="AO53" s="142">
        <v>0</v>
      </c>
      <c r="AP53" s="142">
        <v>0</v>
      </c>
      <c r="AQ53" s="142">
        <v>0</v>
      </c>
      <c r="AR53" s="142">
        <v>0</v>
      </c>
      <c r="AS53" s="142">
        <v>0</v>
      </c>
      <c r="AT53" s="142">
        <v>0</v>
      </c>
      <c r="AU53" s="142">
        <v>0</v>
      </c>
      <c r="AV53" s="142">
        <v>0</v>
      </c>
      <c r="AW53" s="142">
        <v>0</v>
      </c>
      <c r="AX53" s="142">
        <v>0</v>
      </c>
      <c r="AY53" s="142">
        <v>0</v>
      </c>
      <c r="AZ53" s="142">
        <v>0</v>
      </c>
      <c r="BA53" s="142">
        <v>0</v>
      </c>
      <c r="BB53" s="142">
        <v>0</v>
      </c>
      <c r="BC53" s="142">
        <v>0</v>
      </c>
      <c r="BD53" s="142">
        <v>0</v>
      </c>
      <c r="BU53" s="5"/>
      <c r="BV53" s="5"/>
      <c r="BW53" s="5"/>
      <c r="BX53" s="5"/>
      <c r="BY53" s="5"/>
      <c r="BZ53" s="5"/>
      <c r="CA53" s="5"/>
      <c r="CB53" s="5"/>
      <c r="CC53" s="5"/>
      <c r="CD53" s="5"/>
      <c r="CE53" s="5"/>
      <c r="CF53" s="5"/>
    </row>
    <row r="54" spans="1:84" ht="16.5" customHeight="1" x14ac:dyDescent="0.3">
      <c r="A54" s="142" t="s">
        <v>3117</v>
      </c>
      <c r="B54" s="142">
        <v>137378</v>
      </c>
      <c r="C54" s="142">
        <v>72066</v>
      </c>
      <c r="D54" s="142">
        <v>367375</v>
      </c>
      <c r="E54" s="142">
        <v>4387302.37</v>
      </c>
      <c r="F54" s="142">
        <v>601838</v>
      </c>
      <c r="G54" s="142">
        <v>2031789</v>
      </c>
      <c r="H54" s="142">
        <v>0</v>
      </c>
      <c r="I54" s="142">
        <v>0</v>
      </c>
      <c r="J54" s="142">
        <v>0</v>
      </c>
      <c r="K54" s="142">
        <v>0</v>
      </c>
      <c r="L54" s="142">
        <v>0</v>
      </c>
      <c r="M54" s="142">
        <v>0</v>
      </c>
      <c r="N54" s="142">
        <v>0</v>
      </c>
      <c r="O54" s="142">
        <v>0</v>
      </c>
      <c r="P54" s="142">
        <v>0</v>
      </c>
      <c r="Q54" s="142">
        <v>0</v>
      </c>
      <c r="R54" s="142">
        <v>0</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U54" s="5"/>
      <c r="BV54" s="5"/>
      <c r="BW54" s="5"/>
      <c r="BX54" s="5"/>
      <c r="BY54" s="5"/>
      <c r="BZ54" s="5"/>
      <c r="CA54" s="5"/>
      <c r="CB54" s="5"/>
      <c r="CC54" s="5"/>
      <c r="CD54" s="5"/>
      <c r="CE54" s="5"/>
      <c r="CF54" s="5"/>
    </row>
    <row r="55" spans="1:84" ht="16.5" customHeight="1" x14ac:dyDescent="0.3">
      <c r="A55" s="142" t="s">
        <v>3118</v>
      </c>
      <c r="B55" s="142">
        <v>996319</v>
      </c>
      <c r="C55" s="142">
        <v>996131</v>
      </c>
      <c r="D55" s="142">
        <v>964507</v>
      </c>
      <c r="E55" s="142">
        <v>0</v>
      </c>
      <c r="F55" s="142">
        <v>0</v>
      </c>
      <c r="G55" s="142">
        <v>0</v>
      </c>
      <c r="H55" s="142">
        <v>0</v>
      </c>
      <c r="I55" s="142">
        <v>0</v>
      </c>
      <c r="J55" s="142">
        <v>0</v>
      </c>
      <c r="K55" s="142">
        <v>0</v>
      </c>
      <c r="L55" s="142">
        <v>0</v>
      </c>
      <c r="M55" s="142">
        <v>0</v>
      </c>
      <c r="N55" s="142">
        <v>0</v>
      </c>
      <c r="O55" s="142">
        <v>0</v>
      </c>
      <c r="P55" s="142">
        <v>0</v>
      </c>
      <c r="Q55" s="142">
        <v>0</v>
      </c>
      <c r="R55" s="142">
        <v>0</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U55" s="5"/>
      <c r="BV55" s="5"/>
      <c r="BW55" s="5"/>
      <c r="BX55" s="5"/>
      <c r="BY55" s="5"/>
      <c r="BZ55" s="5"/>
      <c r="CA55" s="5"/>
      <c r="CB55" s="5"/>
      <c r="CC55" s="5"/>
      <c r="CD55" s="5"/>
      <c r="CE55" s="5"/>
      <c r="CF55" s="5"/>
    </row>
    <row r="56" spans="1:84" ht="16.5" customHeight="1" x14ac:dyDescent="0.3">
      <c r="A56" s="142" t="s">
        <v>3119</v>
      </c>
      <c r="B56" s="142">
        <v>996319</v>
      </c>
      <c r="C56" s="142">
        <v>996131</v>
      </c>
      <c r="D56" s="142">
        <v>964507</v>
      </c>
      <c r="E56" s="142">
        <v>0</v>
      </c>
      <c r="F56" s="142">
        <v>0</v>
      </c>
      <c r="G56" s="142">
        <v>0</v>
      </c>
      <c r="H56" s="142">
        <v>0</v>
      </c>
      <c r="I56" s="142">
        <v>0</v>
      </c>
      <c r="J56" s="142">
        <v>0</v>
      </c>
      <c r="K56" s="142">
        <v>0</v>
      </c>
      <c r="L56" s="142">
        <v>0</v>
      </c>
      <c r="M56" s="142">
        <v>0</v>
      </c>
      <c r="N56" s="142">
        <v>0</v>
      </c>
      <c r="O56" s="142">
        <v>0</v>
      </c>
      <c r="P56" s="142">
        <v>0</v>
      </c>
      <c r="Q56" s="142">
        <v>0</v>
      </c>
      <c r="R56" s="142">
        <v>0</v>
      </c>
      <c r="S56" s="142">
        <v>0</v>
      </c>
      <c r="T56" s="142">
        <v>0</v>
      </c>
      <c r="U56" s="142">
        <v>0</v>
      </c>
      <c r="V56" s="142">
        <v>0</v>
      </c>
      <c r="W56" s="142">
        <v>0</v>
      </c>
      <c r="X56" s="142">
        <v>0</v>
      </c>
      <c r="Y56" s="142">
        <v>0</v>
      </c>
      <c r="Z56" s="142">
        <v>0</v>
      </c>
      <c r="AA56" s="142">
        <v>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U56" s="5"/>
      <c r="BV56" s="5"/>
      <c r="BW56" s="5"/>
      <c r="BX56" s="5"/>
      <c r="BY56" s="5"/>
      <c r="BZ56" s="5"/>
      <c r="CA56" s="5"/>
      <c r="CB56" s="5"/>
      <c r="CC56" s="5"/>
      <c r="CD56" s="5"/>
      <c r="CE56" s="5"/>
      <c r="CF56" s="5"/>
    </row>
    <row r="57" spans="1:84" ht="16.5" customHeight="1" x14ac:dyDescent="0.3">
      <c r="A57" s="142" t="s">
        <v>3120</v>
      </c>
      <c r="B57" s="142">
        <v>7204650</v>
      </c>
      <c r="C57" s="142">
        <v>7504307</v>
      </c>
      <c r="D57" s="142">
        <v>7301479</v>
      </c>
      <c r="E57" s="142">
        <v>7400519.6900000004</v>
      </c>
      <c r="F57" s="142">
        <v>0</v>
      </c>
      <c r="G57" s="142">
        <v>0</v>
      </c>
      <c r="H57" s="142">
        <v>7216603</v>
      </c>
      <c r="I57" s="142">
        <v>92346.9</v>
      </c>
      <c r="J57" s="142">
        <v>90269</v>
      </c>
      <c r="K57" s="142">
        <v>91062</v>
      </c>
      <c r="L57" s="142">
        <v>98033</v>
      </c>
      <c r="M57" s="142">
        <v>106205.92</v>
      </c>
      <c r="N57" s="142">
        <v>115512</v>
      </c>
      <c r="O57" s="142">
        <v>122168</v>
      </c>
      <c r="P57" s="142">
        <v>120645</v>
      </c>
      <c r="Q57" s="142">
        <v>118346.6</v>
      </c>
      <c r="R57" s="142">
        <v>116879</v>
      </c>
      <c r="S57" s="142">
        <v>115356</v>
      </c>
      <c r="T57" s="142">
        <v>109434</v>
      </c>
      <c r="U57" s="142">
        <v>101129.26</v>
      </c>
      <c r="V57" s="142">
        <v>97430</v>
      </c>
      <c r="W57" s="142">
        <v>83485</v>
      </c>
      <c r="X57" s="142">
        <v>81752</v>
      </c>
      <c r="Y57" s="142">
        <v>80187.199999999997</v>
      </c>
      <c r="Z57" s="142">
        <v>73644</v>
      </c>
      <c r="AA57" s="142">
        <v>63698</v>
      </c>
      <c r="AB57" s="142">
        <v>62326</v>
      </c>
      <c r="AC57" s="142">
        <v>60800.25</v>
      </c>
      <c r="AD57" s="142">
        <v>54484</v>
      </c>
      <c r="AE57" s="142">
        <v>35946</v>
      </c>
      <c r="AF57" s="142">
        <v>33019</v>
      </c>
      <c r="AG57" s="142">
        <v>27870.15</v>
      </c>
      <c r="AH57" s="142">
        <v>0</v>
      </c>
      <c r="AI57" s="142">
        <v>0</v>
      </c>
      <c r="AJ57" s="142">
        <v>0</v>
      </c>
      <c r="AK57" s="142">
        <v>0</v>
      </c>
      <c r="AL57" s="142">
        <v>0</v>
      </c>
      <c r="AM57" s="142">
        <v>0</v>
      </c>
      <c r="AN57" s="142">
        <v>0</v>
      </c>
      <c r="AO57" s="142">
        <v>0</v>
      </c>
      <c r="AP57" s="142">
        <v>0</v>
      </c>
      <c r="AQ57" s="142">
        <v>0</v>
      </c>
      <c r="AR57" s="142">
        <v>0</v>
      </c>
      <c r="AS57" s="142">
        <v>0</v>
      </c>
      <c r="AT57" s="142">
        <v>0</v>
      </c>
      <c r="AU57" s="142">
        <v>0</v>
      </c>
      <c r="AV57" s="142">
        <v>0</v>
      </c>
      <c r="AW57" s="142">
        <v>0</v>
      </c>
      <c r="AX57" s="142">
        <v>0</v>
      </c>
      <c r="AY57" s="142">
        <v>0</v>
      </c>
      <c r="AZ57" s="142">
        <v>0</v>
      </c>
      <c r="BA57" s="142">
        <v>0</v>
      </c>
      <c r="BB57" s="142">
        <v>0</v>
      </c>
      <c r="BC57" s="142">
        <v>0</v>
      </c>
      <c r="BD57" s="142">
        <v>0</v>
      </c>
      <c r="BU57" s="5"/>
      <c r="BV57" s="5"/>
      <c r="BW57" s="5"/>
      <c r="BX57" s="5"/>
      <c r="BY57" s="5"/>
      <c r="BZ57" s="5"/>
      <c r="CA57" s="5"/>
      <c r="CB57" s="5"/>
      <c r="CC57" s="5"/>
      <c r="CD57" s="5"/>
      <c r="CE57" s="5"/>
      <c r="CF57" s="5"/>
    </row>
    <row r="58" spans="1:84" ht="16.5" customHeight="1" x14ac:dyDescent="0.3">
      <c r="A58" s="142" t="s">
        <v>3121</v>
      </c>
      <c r="B58" s="142">
        <v>517218</v>
      </c>
      <c r="C58" s="142">
        <v>830835</v>
      </c>
      <c r="D58" s="142">
        <v>1664564</v>
      </c>
      <c r="E58" s="142">
        <v>1210134.52</v>
      </c>
      <c r="F58" s="142">
        <v>712685</v>
      </c>
      <c r="G58" s="142">
        <v>1539619</v>
      </c>
      <c r="H58" s="142">
        <v>2379044</v>
      </c>
      <c r="I58" s="142">
        <v>1532910.48</v>
      </c>
      <c r="J58" s="142">
        <v>863847</v>
      </c>
      <c r="K58" s="142">
        <v>1612105</v>
      </c>
      <c r="L58" s="142">
        <v>2317129</v>
      </c>
      <c r="M58" s="142">
        <v>1394812.44</v>
      </c>
      <c r="N58" s="142">
        <v>825832</v>
      </c>
      <c r="O58" s="142">
        <v>1596932</v>
      </c>
      <c r="P58" s="142">
        <v>2140516</v>
      </c>
      <c r="Q58" s="142">
        <v>1206249.75</v>
      </c>
      <c r="R58" s="142">
        <v>716912</v>
      </c>
      <c r="S58" s="142">
        <v>1364987</v>
      </c>
      <c r="T58" s="142">
        <v>1772975</v>
      </c>
      <c r="U58" s="142">
        <v>1063027.99</v>
      </c>
      <c r="V58" s="142">
        <v>586128</v>
      </c>
      <c r="W58" s="142">
        <v>1326429</v>
      </c>
      <c r="X58" s="142">
        <v>1841638</v>
      </c>
      <c r="Y58" s="142">
        <v>1131906.7</v>
      </c>
      <c r="Z58" s="142">
        <v>561626</v>
      </c>
      <c r="AA58" s="142">
        <v>1100092</v>
      </c>
      <c r="AB58" s="142">
        <v>1387835</v>
      </c>
      <c r="AC58" s="142">
        <v>793053.48</v>
      </c>
      <c r="AD58" s="142">
        <v>479209</v>
      </c>
      <c r="AE58" s="142">
        <v>1012115</v>
      </c>
      <c r="AF58" s="142">
        <v>1053274</v>
      </c>
      <c r="AG58" s="142">
        <v>633641.15</v>
      </c>
      <c r="AH58" s="142">
        <v>326886</v>
      </c>
      <c r="AI58" s="142">
        <v>1471469</v>
      </c>
      <c r="AJ58" s="142">
        <v>1811710</v>
      </c>
      <c r="AK58" s="142">
        <v>1205160.28</v>
      </c>
      <c r="AL58" s="142">
        <v>655507</v>
      </c>
      <c r="AM58" s="142">
        <v>1323036</v>
      </c>
      <c r="AN58" s="142">
        <v>1842242</v>
      </c>
      <c r="AO58" s="142">
        <v>1138285.19</v>
      </c>
      <c r="AP58" s="142">
        <v>739216</v>
      </c>
      <c r="AQ58" s="142">
        <v>1504125</v>
      </c>
      <c r="AR58" s="142">
        <v>1866237</v>
      </c>
      <c r="AS58" s="142">
        <v>1090390.26</v>
      </c>
      <c r="AT58" s="142">
        <v>542492</v>
      </c>
      <c r="AU58" s="142">
        <v>1092593</v>
      </c>
      <c r="AV58" s="142">
        <v>1239871</v>
      </c>
      <c r="AW58" s="142">
        <v>683812.76</v>
      </c>
      <c r="AX58" s="142">
        <v>415884</v>
      </c>
      <c r="AY58" s="142">
        <v>819917</v>
      </c>
      <c r="AZ58" s="142">
        <v>0</v>
      </c>
      <c r="BA58" s="142">
        <v>0</v>
      </c>
      <c r="BB58" s="142">
        <v>0</v>
      </c>
      <c r="BC58" s="142">
        <v>0</v>
      </c>
      <c r="BD58" s="142">
        <v>0</v>
      </c>
      <c r="BU58" s="5"/>
      <c r="BV58" s="5"/>
      <c r="BW58" s="5"/>
      <c r="BX58" s="5"/>
      <c r="BY58" s="5"/>
      <c r="BZ58" s="5"/>
      <c r="CA58" s="5"/>
      <c r="CB58" s="5"/>
      <c r="CC58" s="5"/>
      <c r="CD58" s="5"/>
      <c r="CE58" s="5"/>
      <c r="CF58" s="5"/>
    </row>
    <row r="59" spans="1:84" ht="16.5" customHeight="1" x14ac:dyDescent="0.3">
      <c r="A59" s="142" t="s">
        <v>3122</v>
      </c>
      <c r="B59" s="142">
        <v>977400</v>
      </c>
      <c r="C59" s="142">
        <v>890007</v>
      </c>
      <c r="D59" s="142">
        <v>863383</v>
      </c>
      <c r="E59" s="142">
        <v>1925836.49</v>
      </c>
      <c r="F59" s="142">
        <v>1078214</v>
      </c>
      <c r="G59" s="142">
        <v>1798847</v>
      </c>
      <c r="H59" s="142">
        <v>1883059</v>
      </c>
      <c r="I59" s="142">
        <v>1702761.56</v>
      </c>
      <c r="J59" s="142">
        <v>1193312</v>
      </c>
      <c r="K59" s="142">
        <v>987752</v>
      </c>
      <c r="L59" s="142">
        <v>995900</v>
      </c>
      <c r="M59" s="142">
        <v>922328.43</v>
      </c>
      <c r="N59" s="142">
        <v>880269</v>
      </c>
      <c r="O59" s="142">
        <v>850841</v>
      </c>
      <c r="P59" s="142">
        <v>896443</v>
      </c>
      <c r="Q59" s="142">
        <v>856797.85</v>
      </c>
      <c r="R59" s="142">
        <v>923189</v>
      </c>
      <c r="S59" s="142">
        <v>848791</v>
      </c>
      <c r="T59" s="142">
        <v>926190</v>
      </c>
      <c r="U59" s="142">
        <v>11198268.85</v>
      </c>
      <c r="V59" s="142">
        <v>11382325</v>
      </c>
      <c r="W59" s="142">
        <v>9500654</v>
      </c>
      <c r="X59" s="142">
        <v>9618905</v>
      </c>
      <c r="Y59" s="142">
        <v>9929748.9100000001</v>
      </c>
      <c r="Z59" s="142">
        <v>9988495</v>
      </c>
      <c r="AA59" s="142">
        <v>8277962</v>
      </c>
      <c r="AB59" s="142">
        <v>8325072</v>
      </c>
      <c r="AC59" s="142">
        <v>8690013.4499999993</v>
      </c>
      <c r="AD59" s="142">
        <v>8036039</v>
      </c>
      <c r="AE59" s="142">
        <v>6641588</v>
      </c>
      <c r="AF59" s="142">
        <v>7010023</v>
      </c>
      <c r="AG59" s="142">
        <v>7282882.0300000003</v>
      </c>
      <c r="AH59" s="142">
        <v>6802342</v>
      </c>
      <c r="AI59" s="142">
        <v>5718263</v>
      </c>
      <c r="AJ59" s="142">
        <v>4012008</v>
      </c>
      <c r="AK59" s="142">
        <v>5464456.6600000001</v>
      </c>
      <c r="AL59" s="142">
        <v>6274559</v>
      </c>
      <c r="AM59" s="142">
        <v>5256022</v>
      </c>
      <c r="AN59" s="142">
        <v>4515671</v>
      </c>
      <c r="AO59" s="142">
        <v>4945513.13</v>
      </c>
      <c r="AP59" s="142">
        <v>4625333</v>
      </c>
      <c r="AQ59" s="142">
        <v>4098658</v>
      </c>
      <c r="AR59" s="142">
        <v>3970372</v>
      </c>
      <c r="AS59" s="142">
        <v>4666237.96</v>
      </c>
      <c r="AT59" s="142">
        <v>4072894</v>
      </c>
      <c r="AU59" s="142">
        <v>3705999</v>
      </c>
      <c r="AV59" s="142">
        <v>3359042</v>
      </c>
      <c r="AW59" s="142">
        <v>3686961.12</v>
      </c>
      <c r="AX59" s="142">
        <v>2628395</v>
      </c>
      <c r="AY59" s="142">
        <v>2569112</v>
      </c>
      <c r="AZ59" s="142">
        <v>3567675</v>
      </c>
      <c r="BA59" s="142">
        <v>3774453</v>
      </c>
      <c r="BB59" s="142">
        <v>7183730</v>
      </c>
      <c r="BC59" s="142">
        <v>4520888</v>
      </c>
      <c r="BD59" s="142">
        <v>4477357</v>
      </c>
      <c r="BU59" s="5"/>
      <c r="BV59" s="5"/>
      <c r="BW59" s="5"/>
      <c r="BX59" s="5"/>
      <c r="BY59" s="5"/>
      <c r="BZ59" s="5"/>
      <c r="CA59" s="5"/>
      <c r="CB59" s="5"/>
      <c r="CC59" s="5"/>
      <c r="CD59" s="5"/>
      <c r="CE59" s="5"/>
      <c r="CF59" s="5"/>
    </row>
    <row r="60" spans="1:84" ht="16.5" customHeight="1" x14ac:dyDescent="0.3">
      <c r="A60" s="142" t="s">
        <v>2931</v>
      </c>
      <c r="B60" s="142">
        <v>110765142</v>
      </c>
      <c r="C60" s="142">
        <v>113696790</v>
      </c>
      <c r="D60" s="142">
        <v>115529009</v>
      </c>
      <c r="E60" s="142">
        <v>123382648.81999999</v>
      </c>
      <c r="F60" s="142">
        <v>127216517</v>
      </c>
      <c r="G60" s="142">
        <v>131053510</v>
      </c>
      <c r="H60" s="142">
        <v>128994272</v>
      </c>
      <c r="I60" s="142">
        <v>112917155.70999999</v>
      </c>
      <c r="J60" s="142">
        <v>97562475</v>
      </c>
      <c r="K60" s="142">
        <v>107238071</v>
      </c>
      <c r="L60" s="142">
        <v>105562967</v>
      </c>
      <c r="M60" s="142">
        <v>123751687.94</v>
      </c>
      <c r="N60" s="142">
        <v>125007166</v>
      </c>
      <c r="O60" s="142">
        <v>111953099</v>
      </c>
      <c r="P60" s="142">
        <v>116132573</v>
      </c>
      <c r="Q60" s="142">
        <v>112106958.88</v>
      </c>
      <c r="R60" s="142">
        <v>99967784</v>
      </c>
      <c r="S60" s="142">
        <v>98438451</v>
      </c>
      <c r="T60" s="142">
        <v>96938825</v>
      </c>
      <c r="U60" s="142">
        <v>113818110.31</v>
      </c>
      <c r="V60" s="142">
        <v>109308851</v>
      </c>
      <c r="W60" s="142">
        <v>105286828</v>
      </c>
      <c r="X60" s="142">
        <v>105159296</v>
      </c>
      <c r="Y60" s="142">
        <v>101131036.06</v>
      </c>
      <c r="Z60" s="142">
        <v>80698149</v>
      </c>
      <c r="AA60" s="142">
        <v>81863827</v>
      </c>
      <c r="AB60" s="142">
        <v>77899999</v>
      </c>
      <c r="AC60" s="142">
        <v>92014800.829999998</v>
      </c>
      <c r="AD60" s="142">
        <v>65249425</v>
      </c>
      <c r="AE60" s="142">
        <v>65542079</v>
      </c>
      <c r="AF60" s="142">
        <v>63401506</v>
      </c>
      <c r="AG60" s="142">
        <v>200798277.47999999</v>
      </c>
      <c r="AH60" s="142">
        <v>242226983</v>
      </c>
      <c r="AI60" s="142">
        <v>200245258</v>
      </c>
      <c r="AJ60" s="142">
        <v>39148063</v>
      </c>
      <c r="AK60" s="142">
        <v>41024700.43</v>
      </c>
      <c r="AL60" s="142">
        <v>36884199</v>
      </c>
      <c r="AM60" s="142">
        <v>33549370</v>
      </c>
      <c r="AN60" s="142">
        <v>32326107</v>
      </c>
      <c r="AO60" s="142">
        <v>30479086.079999998</v>
      </c>
      <c r="AP60" s="142">
        <v>27007957</v>
      </c>
      <c r="AQ60" s="142">
        <v>25918847</v>
      </c>
      <c r="AR60" s="142">
        <v>27150028</v>
      </c>
      <c r="AS60" s="142">
        <v>27369326.57</v>
      </c>
      <c r="AT60" s="142">
        <v>22895903</v>
      </c>
      <c r="AU60" s="142">
        <v>22517562</v>
      </c>
      <c r="AV60" s="142">
        <v>23098798</v>
      </c>
      <c r="AW60" s="142">
        <v>23570016.670000002</v>
      </c>
      <c r="AX60" s="142">
        <v>19688115</v>
      </c>
      <c r="AY60" s="142">
        <v>19189682</v>
      </c>
      <c r="AZ60" s="142">
        <v>19987225</v>
      </c>
      <c r="BA60" s="142">
        <v>21675745</v>
      </c>
      <c r="BB60" s="142">
        <v>37965451</v>
      </c>
      <c r="BC60" s="142">
        <v>38459816</v>
      </c>
      <c r="BD60" s="142">
        <v>35647277</v>
      </c>
      <c r="BU60" s="5"/>
      <c r="BV60" s="5"/>
      <c r="BW60" s="5"/>
      <c r="BX60" s="5"/>
      <c r="BY60" s="5"/>
      <c r="BZ60" s="5"/>
      <c r="CA60" s="5"/>
      <c r="CB60" s="5"/>
      <c r="CC60" s="5"/>
      <c r="CD60" s="5"/>
      <c r="CE60" s="5"/>
      <c r="CF60" s="5"/>
    </row>
    <row r="61" spans="1:84" ht="16.5" customHeight="1" x14ac:dyDescent="0.3">
      <c r="A61" s="142" t="s">
        <v>3123</v>
      </c>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U61" s="5"/>
      <c r="BV61" s="5"/>
      <c r="BW61" s="5"/>
      <c r="BX61" s="5"/>
      <c r="BY61" s="5"/>
      <c r="BZ61" s="5"/>
      <c r="CA61" s="5"/>
      <c r="CB61" s="5"/>
      <c r="CC61" s="5"/>
      <c r="CD61" s="5"/>
      <c r="CE61" s="5"/>
      <c r="CF61" s="5"/>
    </row>
    <row r="62" spans="1:84" ht="16.5" customHeight="1" x14ac:dyDescent="0.3">
      <c r="A62" s="142" t="s">
        <v>2904</v>
      </c>
      <c r="B62" s="142">
        <v>224757952</v>
      </c>
      <c r="C62" s="142">
        <v>224674587</v>
      </c>
      <c r="D62" s="142">
        <v>222521679</v>
      </c>
      <c r="E62" s="142">
        <v>221502551.21000001</v>
      </c>
      <c r="F62" s="142">
        <v>142072785</v>
      </c>
      <c r="G62" s="142">
        <v>122232436</v>
      </c>
      <c r="H62" s="142">
        <v>114954030</v>
      </c>
      <c r="I62" s="142">
        <v>129193061.48</v>
      </c>
      <c r="J62" s="142">
        <v>140144762</v>
      </c>
      <c r="K62" s="142">
        <v>140218194</v>
      </c>
      <c r="L62" s="142">
        <v>141891689</v>
      </c>
      <c r="M62" s="142">
        <v>126893493.59</v>
      </c>
      <c r="N62" s="142">
        <v>126955935</v>
      </c>
      <c r="O62" s="142">
        <v>137013325</v>
      </c>
      <c r="P62" s="142">
        <v>137043628</v>
      </c>
      <c r="Q62" s="142">
        <v>145127987.16</v>
      </c>
      <c r="R62" s="142">
        <v>157283423</v>
      </c>
      <c r="S62" s="142">
        <v>160502284</v>
      </c>
      <c r="T62" s="142">
        <v>162215555</v>
      </c>
      <c r="U62" s="142">
        <v>156807034.69999999</v>
      </c>
      <c r="V62" s="142">
        <v>164434178</v>
      </c>
      <c r="W62" s="142">
        <v>158572700</v>
      </c>
      <c r="X62" s="142">
        <v>158572700</v>
      </c>
      <c r="Y62" s="142">
        <v>165158800</v>
      </c>
      <c r="Z62" s="142">
        <v>175000000</v>
      </c>
      <c r="AA62" s="142">
        <v>175000000</v>
      </c>
      <c r="AB62" s="142">
        <v>176867881</v>
      </c>
      <c r="AC62" s="142">
        <v>193605311.38999999</v>
      </c>
      <c r="AD62" s="142">
        <v>197152345</v>
      </c>
      <c r="AE62" s="142">
        <v>198036797</v>
      </c>
      <c r="AF62" s="142">
        <v>198675242</v>
      </c>
      <c r="AG62" s="142">
        <v>50000000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2036947</v>
      </c>
      <c r="BC62" s="142">
        <v>0</v>
      </c>
      <c r="BD62" s="142">
        <v>734061</v>
      </c>
      <c r="BU62" s="7"/>
      <c r="BV62" s="7"/>
      <c r="BW62" s="7"/>
      <c r="BX62" s="7"/>
      <c r="BY62" s="7"/>
      <c r="BZ62" s="7"/>
      <c r="CA62" s="7"/>
      <c r="CB62" s="7"/>
      <c r="CC62" s="7"/>
      <c r="CD62" s="7"/>
      <c r="CE62" s="7"/>
      <c r="CF62" s="7"/>
    </row>
    <row r="63" spans="1:84" ht="16.5" customHeight="1" x14ac:dyDescent="0.3">
      <c r="A63" s="142" t="s">
        <v>3114</v>
      </c>
      <c r="B63" s="142">
        <v>6418579</v>
      </c>
      <c r="C63" s="142">
        <v>6343225</v>
      </c>
      <c r="D63" s="142">
        <v>67136939</v>
      </c>
      <c r="E63" s="142">
        <v>83007576.75</v>
      </c>
      <c r="F63" s="142">
        <v>3583333</v>
      </c>
      <c r="G63" s="142">
        <v>5486808</v>
      </c>
      <c r="H63" s="142">
        <v>5705161</v>
      </c>
      <c r="I63" s="142">
        <v>8599261.4800000004</v>
      </c>
      <c r="J63" s="142">
        <v>8761162</v>
      </c>
      <c r="K63" s="142">
        <v>8834594</v>
      </c>
      <c r="L63" s="142">
        <v>9008089</v>
      </c>
      <c r="M63" s="142">
        <v>9009893.5899999999</v>
      </c>
      <c r="N63" s="142">
        <v>9072335</v>
      </c>
      <c r="O63" s="142">
        <v>7201525</v>
      </c>
      <c r="P63" s="142">
        <v>7231828</v>
      </c>
      <c r="Q63" s="142">
        <v>4250087.16</v>
      </c>
      <c r="R63" s="142">
        <v>4273723</v>
      </c>
      <c r="S63" s="142">
        <v>4280484</v>
      </c>
      <c r="T63" s="142">
        <v>3493755</v>
      </c>
      <c r="U63" s="142">
        <v>2585234.7000000002</v>
      </c>
      <c r="V63" s="142">
        <v>4212378</v>
      </c>
      <c r="W63" s="142">
        <v>4000000</v>
      </c>
      <c r="X63" s="142">
        <v>4000000</v>
      </c>
      <c r="Y63" s="142">
        <v>4000000</v>
      </c>
      <c r="Z63" s="142">
        <v>2000000</v>
      </c>
      <c r="AA63" s="142">
        <v>2000000</v>
      </c>
      <c r="AB63" s="142">
        <v>16867881</v>
      </c>
      <c r="AC63" s="142">
        <v>38301130.600000001</v>
      </c>
      <c r="AD63" s="142">
        <v>51829381</v>
      </c>
      <c r="AE63" s="142">
        <v>92695260</v>
      </c>
      <c r="AF63" s="142">
        <v>93303490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U63" s="5"/>
      <c r="BV63" s="5"/>
      <c r="BW63" s="5"/>
      <c r="BX63" s="5"/>
      <c r="BY63" s="5"/>
      <c r="BZ63" s="5"/>
      <c r="CA63" s="5"/>
      <c r="CB63" s="5"/>
      <c r="CC63" s="5"/>
      <c r="CD63" s="5"/>
      <c r="CE63" s="5"/>
      <c r="CF63" s="5"/>
    </row>
    <row r="64" spans="1:84" ht="16.5" customHeight="1" x14ac:dyDescent="0.3">
      <c r="A64" s="142" t="s">
        <v>3113</v>
      </c>
      <c r="B64" s="142">
        <v>0</v>
      </c>
      <c r="C64" s="142">
        <v>0</v>
      </c>
      <c r="D64" s="142">
        <v>0</v>
      </c>
      <c r="E64" s="142">
        <v>0</v>
      </c>
      <c r="F64" s="142">
        <v>0</v>
      </c>
      <c r="G64" s="142">
        <v>0</v>
      </c>
      <c r="H64" s="142">
        <v>0</v>
      </c>
      <c r="I64" s="142">
        <v>0</v>
      </c>
      <c r="J64" s="142">
        <v>0</v>
      </c>
      <c r="K64" s="142">
        <v>0</v>
      </c>
      <c r="L64" s="142">
        <v>0</v>
      </c>
      <c r="M64" s="142">
        <v>0</v>
      </c>
      <c r="N64" s="142">
        <v>0</v>
      </c>
      <c r="O64" s="142">
        <v>0</v>
      </c>
      <c r="P64" s="142">
        <v>0</v>
      </c>
      <c r="Q64" s="142">
        <v>0</v>
      </c>
      <c r="R64" s="142">
        <v>0</v>
      </c>
      <c r="S64" s="142">
        <v>0</v>
      </c>
      <c r="T64" s="142">
        <v>0</v>
      </c>
      <c r="U64" s="142">
        <v>0</v>
      </c>
      <c r="V64" s="142">
        <v>0</v>
      </c>
      <c r="W64" s="142">
        <v>0</v>
      </c>
      <c r="X64" s="142">
        <v>0</v>
      </c>
      <c r="Y64" s="142">
        <v>0</v>
      </c>
      <c r="Z64" s="142">
        <v>0</v>
      </c>
      <c r="AA64" s="142">
        <v>0</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734061</v>
      </c>
      <c r="BU64" s="5"/>
      <c r="BV64" s="5"/>
      <c r="BW64" s="5"/>
      <c r="BX64" s="5"/>
      <c r="BY64" s="5"/>
      <c r="BZ64" s="5"/>
      <c r="CA64" s="5"/>
      <c r="CB64" s="5"/>
      <c r="CC64" s="5"/>
      <c r="CD64" s="5"/>
      <c r="CE64" s="5"/>
      <c r="CF64" s="5"/>
    </row>
    <row r="65" spans="1:84" ht="16.5" customHeight="1" x14ac:dyDescent="0.3">
      <c r="A65" s="142" t="s">
        <v>3115</v>
      </c>
      <c r="B65" s="142">
        <v>218339373</v>
      </c>
      <c r="C65" s="142">
        <v>218331362</v>
      </c>
      <c r="D65" s="142">
        <v>155384740</v>
      </c>
      <c r="E65" s="142">
        <v>138494974.46000001</v>
      </c>
      <c r="F65" s="142">
        <v>138489452</v>
      </c>
      <c r="G65" s="142">
        <v>116745628</v>
      </c>
      <c r="H65" s="142">
        <v>109248869</v>
      </c>
      <c r="I65" s="142">
        <v>120593800</v>
      </c>
      <c r="J65" s="142">
        <v>131383600</v>
      </c>
      <c r="K65" s="142">
        <v>131383600</v>
      </c>
      <c r="L65" s="142">
        <v>132883600</v>
      </c>
      <c r="M65" s="142">
        <v>117883600</v>
      </c>
      <c r="N65" s="142">
        <v>117883600</v>
      </c>
      <c r="O65" s="142">
        <v>129811800</v>
      </c>
      <c r="P65" s="142">
        <v>129811800</v>
      </c>
      <c r="Q65" s="142">
        <v>140877900</v>
      </c>
      <c r="R65" s="142">
        <v>153009700</v>
      </c>
      <c r="S65" s="142">
        <v>156221800</v>
      </c>
      <c r="T65" s="142">
        <v>158721800</v>
      </c>
      <c r="U65" s="142">
        <v>154221800</v>
      </c>
      <c r="V65" s="142">
        <v>160221800</v>
      </c>
      <c r="W65" s="142">
        <v>154572700</v>
      </c>
      <c r="X65" s="142">
        <v>154572700</v>
      </c>
      <c r="Y65" s="142">
        <v>161158800</v>
      </c>
      <c r="Z65" s="142">
        <v>173000000</v>
      </c>
      <c r="AA65" s="142">
        <v>173000000</v>
      </c>
      <c r="AB65" s="142">
        <v>160000000</v>
      </c>
      <c r="AC65" s="142">
        <v>140000000</v>
      </c>
      <c r="AD65" s="142">
        <v>130000000</v>
      </c>
      <c r="AE65" s="142">
        <v>90000000</v>
      </c>
      <c r="AF65" s="142">
        <v>90000000</v>
      </c>
      <c r="AG65" s="142">
        <v>50000000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U65" s="5"/>
      <c r="BV65" s="5"/>
      <c r="BW65" s="5"/>
      <c r="BX65" s="5"/>
      <c r="BY65" s="5"/>
      <c r="BZ65" s="5"/>
      <c r="CA65" s="5"/>
      <c r="CB65" s="5"/>
      <c r="CC65" s="5"/>
      <c r="CD65" s="5"/>
      <c r="CE65" s="5"/>
      <c r="CF65" s="5"/>
    </row>
    <row r="66" spans="1:84" ht="16.5" customHeight="1" x14ac:dyDescent="0.3">
      <c r="A66" s="142" t="s">
        <v>3124</v>
      </c>
      <c r="B66" s="142">
        <v>0</v>
      </c>
      <c r="C66" s="142">
        <v>0</v>
      </c>
      <c r="D66" s="142">
        <v>0</v>
      </c>
      <c r="E66" s="142">
        <v>0</v>
      </c>
      <c r="F66" s="142">
        <v>0</v>
      </c>
      <c r="G66" s="142">
        <v>0</v>
      </c>
      <c r="H66" s="142">
        <v>0</v>
      </c>
      <c r="I66" s="142">
        <v>0</v>
      </c>
      <c r="J66" s="142">
        <v>0</v>
      </c>
      <c r="K66" s="142">
        <v>0</v>
      </c>
      <c r="L66" s="142">
        <v>0</v>
      </c>
      <c r="M66" s="142">
        <v>0</v>
      </c>
      <c r="N66" s="142">
        <v>0</v>
      </c>
      <c r="O66" s="142">
        <v>0</v>
      </c>
      <c r="P66" s="142">
        <v>0</v>
      </c>
      <c r="Q66" s="142">
        <v>0</v>
      </c>
      <c r="R66" s="142">
        <v>0</v>
      </c>
      <c r="S66" s="142">
        <v>0</v>
      </c>
      <c r="T66" s="142">
        <v>0</v>
      </c>
      <c r="U66" s="142">
        <v>0</v>
      </c>
      <c r="V66" s="142">
        <v>0</v>
      </c>
      <c r="W66" s="142">
        <v>0</v>
      </c>
      <c r="X66" s="142">
        <v>0</v>
      </c>
      <c r="Y66" s="142">
        <v>0</v>
      </c>
      <c r="Z66" s="142">
        <v>0</v>
      </c>
      <c r="AA66" s="142">
        <v>0</v>
      </c>
      <c r="AB66" s="142">
        <v>0</v>
      </c>
      <c r="AC66" s="142">
        <v>15304180.789999999</v>
      </c>
      <c r="AD66" s="142">
        <v>15322964</v>
      </c>
      <c r="AE66" s="142">
        <v>15341537</v>
      </c>
      <c r="AF66" s="142">
        <v>15371752</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2036947</v>
      </c>
      <c r="BC66" s="142">
        <v>0</v>
      </c>
      <c r="BD66" s="142">
        <v>0</v>
      </c>
      <c r="BU66" s="5"/>
      <c r="BV66" s="5"/>
      <c r="BW66" s="5"/>
      <c r="BX66" s="5"/>
      <c r="BY66" s="5"/>
      <c r="BZ66" s="5"/>
      <c r="CA66" s="5"/>
      <c r="CB66" s="5"/>
      <c r="CC66" s="5"/>
      <c r="CD66" s="5"/>
      <c r="CE66" s="5"/>
      <c r="CF66" s="5"/>
    </row>
    <row r="67" spans="1:84" ht="16.5" customHeight="1" x14ac:dyDescent="0.3">
      <c r="A67" s="142" t="s">
        <v>3125</v>
      </c>
      <c r="B67" s="142">
        <v>42396251</v>
      </c>
      <c r="C67" s="142">
        <v>42185383</v>
      </c>
      <c r="D67" s="142">
        <v>42515986</v>
      </c>
      <c r="E67" s="142">
        <v>43182892.259999998</v>
      </c>
      <c r="F67" s="142">
        <v>0</v>
      </c>
      <c r="G67" s="142">
        <v>0</v>
      </c>
      <c r="H67" s="142">
        <v>41527703</v>
      </c>
      <c r="I67" s="142">
        <v>549429.78</v>
      </c>
      <c r="J67" s="142">
        <v>534884</v>
      </c>
      <c r="K67" s="142">
        <v>555512</v>
      </c>
      <c r="L67" s="142">
        <v>569950</v>
      </c>
      <c r="M67" s="142">
        <v>592139.81000000006</v>
      </c>
      <c r="N67" s="142">
        <v>613848</v>
      </c>
      <c r="O67" s="142">
        <v>636425</v>
      </c>
      <c r="P67" s="142">
        <v>664746</v>
      </c>
      <c r="Q67" s="142">
        <v>687562.12</v>
      </c>
      <c r="R67" s="142">
        <v>715894</v>
      </c>
      <c r="S67" s="142">
        <v>744352</v>
      </c>
      <c r="T67" s="142">
        <v>726728</v>
      </c>
      <c r="U67" s="142">
        <v>744891.78</v>
      </c>
      <c r="V67" s="142">
        <v>760895</v>
      </c>
      <c r="W67" s="142">
        <v>485092</v>
      </c>
      <c r="X67" s="142">
        <v>505429</v>
      </c>
      <c r="Y67" s="142">
        <v>524822.44999999995</v>
      </c>
      <c r="Z67" s="142">
        <v>517122</v>
      </c>
      <c r="AA67" s="142">
        <v>446422</v>
      </c>
      <c r="AB67" s="142">
        <v>461437</v>
      </c>
      <c r="AC67" s="142">
        <v>477979.2</v>
      </c>
      <c r="AD67" s="142">
        <v>470446</v>
      </c>
      <c r="AE67" s="142">
        <v>314286</v>
      </c>
      <c r="AF67" s="142">
        <v>260406</v>
      </c>
      <c r="AG67" s="142">
        <v>165512.44</v>
      </c>
      <c r="AH67" s="142">
        <v>169131</v>
      </c>
      <c r="AI67" s="142">
        <v>92180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U67" s="5"/>
      <c r="BV67" s="5"/>
      <c r="BW67" s="5"/>
      <c r="BX67" s="5"/>
      <c r="BY67" s="5"/>
      <c r="BZ67" s="5"/>
      <c r="CA67" s="5"/>
      <c r="CB67" s="5"/>
      <c r="CC67" s="5"/>
      <c r="CD67" s="5"/>
      <c r="CE67" s="5"/>
      <c r="CF67" s="5"/>
    </row>
    <row r="68" spans="1:84" ht="16.5" customHeight="1" x14ac:dyDescent="0.3">
      <c r="A68" s="142" t="s">
        <v>3126</v>
      </c>
      <c r="B68" s="142">
        <v>3590215</v>
      </c>
      <c r="C68" s="142">
        <v>3621601</v>
      </c>
      <c r="D68" s="142">
        <v>3588903</v>
      </c>
      <c r="E68" s="142">
        <v>0</v>
      </c>
      <c r="F68" s="142">
        <v>0</v>
      </c>
      <c r="G68" s="142">
        <v>0</v>
      </c>
      <c r="H68" s="142">
        <v>0</v>
      </c>
      <c r="I68" s="142">
        <v>0</v>
      </c>
      <c r="J68" s="142">
        <v>0</v>
      </c>
      <c r="K68" s="142">
        <v>0</v>
      </c>
      <c r="L68" s="142">
        <v>0</v>
      </c>
      <c r="M68" s="142">
        <v>0</v>
      </c>
      <c r="N68" s="142">
        <v>0</v>
      </c>
      <c r="O68" s="142">
        <v>0</v>
      </c>
      <c r="P68" s="142">
        <v>0</v>
      </c>
      <c r="Q68" s="142">
        <v>0</v>
      </c>
      <c r="R68" s="142">
        <v>0</v>
      </c>
      <c r="S68" s="142">
        <v>0</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U68" s="5"/>
      <c r="BV68" s="5"/>
      <c r="BW68" s="5"/>
      <c r="BX68" s="5"/>
      <c r="BY68" s="5"/>
      <c r="BZ68" s="5"/>
      <c r="CA68" s="5"/>
      <c r="CB68" s="5"/>
      <c r="CC68" s="5"/>
      <c r="CD68" s="5"/>
      <c r="CE68" s="5"/>
      <c r="CF68" s="5"/>
    </row>
    <row r="69" spans="1:84" ht="16.5" customHeight="1" x14ac:dyDescent="0.3">
      <c r="A69" s="142" t="s">
        <v>3127</v>
      </c>
      <c r="B69" s="142">
        <v>3590215</v>
      </c>
      <c r="C69" s="142">
        <v>3621601</v>
      </c>
      <c r="D69" s="142">
        <v>3588903</v>
      </c>
      <c r="E69" s="142">
        <v>0</v>
      </c>
      <c r="F69" s="142">
        <v>0</v>
      </c>
      <c r="G69" s="142">
        <v>0</v>
      </c>
      <c r="H69" s="142">
        <v>0</v>
      </c>
      <c r="I69" s="142">
        <v>0</v>
      </c>
      <c r="J69" s="142">
        <v>0</v>
      </c>
      <c r="K69" s="142">
        <v>0</v>
      </c>
      <c r="L69" s="142">
        <v>0</v>
      </c>
      <c r="M69" s="142">
        <v>0</v>
      </c>
      <c r="N69" s="142">
        <v>0</v>
      </c>
      <c r="O69" s="142">
        <v>0</v>
      </c>
      <c r="P69" s="142">
        <v>0</v>
      </c>
      <c r="Q69" s="142">
        <v>0</v>
      </c>
      <c r="R69" s="142">
        <v>0</v>
      </c>
      <c r="S69" s="142">
        <v>0</v>
      </c>
      <c r="T69" s="142">
        <v>0</v>
      </c>
      <c r="U69" s="142">
        <v>0</v>
      </c>
      <c r="V69" s="142">
        <v>0</v>
      </c>
      <c r="W69" s="142">
        <v>0</v>
      </c>
      <c r="X69" s="142">
        <v>0</v>
      </c>
      <c r="Y69" s="142">
        <v>0</v>
      </c>
      <c r="Z69" s="142">
        <v>0</v>
      </c>
      <c r="AA69" s="142">
        <v>0</v>
      </c>
      <c r="AB69" s="142">
        <v>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U69" s="5"/>
      <c r="BV69" s="5"/>
      <c r="BW69" s="5"/>
      <c r="BX69" s="5"/>
      <c r="BY69" s="5"/>
      <c r="BZ69" s="5"/>
      <c r="CA69" s="5"/>
      <c r="CB69" s="5"/>
      <c r="CC69" s="5"/>
      <c r="CD69" s="5"/>
      <c r="CE69" s="5"/>
      <c r="CF69" s="5"/>
    </row>
    <row r="70" spans="1:84" ht="16.5" customHeight="1" x14ac:dyDescent="0.3">
      <c r="A70" s="142" t="s">
        <v>3128</v>
      </c>
      <c r="B70" s="142">
        <v>5359744</v>
      </c>
      <c r="C70" s="142">
        <v>5261864</v>
      </c>
      <c r="D70" s="142">
        <v>5185041</v>
      </c>
      <c r="E70" s="142">
        <v>5085198.79</v>
      </c>
      <c r="F70" s="142">
        <v>5127451</v>
      </c>
      <c r="G70" s="142">
        <v>5026928</v>
      </c>
      <c r="H70" s="142">
        <v>4939432</v>
      </c>
      <c r="I70" s="142">
        <v>4842898.78</v>
      </c>
      <c r="J70" s="142">
        <v>4436964</v>
      </c>
      <c r="K70" s="142">
        <v>4345350</v>
      </c>
      <c r="L70" s="142">
        <v>3439998</v>
      </c>
      <c r="M70" s="142">
        <v>3368249.86</v>
      </c>
      <c r="N70" s="142">
        <v>3075378</v>
      </c>
      <c r="O70" s="142">
        <v>2984447</v>
      </c>
      <c r="P70" s="142">
        <v>2889560</v>
      </c>
      <c r="Q70" s="142">
        <v>2787297.9</v>
      </c>
      <c r="R70" s="142">
        <v>2757910</v>
      </c>
      <c r="S70" s="142">
        <v>2680574</v>
      </c>
      <c r="T70" s="142">
        <v>2612403</v>
      </c>
      <c r="U70" s="142">
        <v>2521712.54</v>
      </c>
      <c r="V70" s="142">
        <v>2474910</v>
      </c>
      <c r="W70" s="142">
        <v>2253367</v>
      </c>
      <c r="X70" s="142">
        <v>2180176</v>
      </c>
      <c r="Y70" s="142">
        <v>2099493.17</v>
      </c>
      <c r="Z70" s="142">
        <v>2051255</v>
      </c>
      <c r="AA70" s="142">
        <v>1851272</v>
      </c>
      <c r="AB70" s="142">
        <v>1775969</v>
      </c>
      <c r="AC70" s="142">
        <v>1709914.33</v>
      </c>
      <c r="AD70" s="142">
        <v>1609861</v>
      </c>
      <c r="AE70" s="142">
        <v>1558996</v>
      </c>
      <c r="AF70" s="142">
        <v>1504691</v>
      </c>
      <c r="AG70" s="142">
        <v>1485751.56</v>
      </c>
      <c r="AH70" s="142">
        <v>1409275</v>
      </c>
      <c r="AI70" s="142">
        <v>1357178</v>
      </c>
      <c r="AJ70" s="142">
        <v>999626</v>
      </c>
      <c r="AK70" s="142">
        <v>954915.95</v>
      </c>
      <c r="AL70" s="142">
        <v>887329</v>
      </c>
      <c r="AM70" s="142">
        <v>828500</v>
      </c>
      <c r="AN70" s="142">
        <v>795498</v>
      </c>
      <c r="AO70" s="142">
        <v>757878.42</v>
      </c>
      <c r="AP70" s="142">
        <v>689769</v>
      </c>
      <c r="AQ70" s="142">
        <v>622089</v>
      </c>
      <c r="AR70" s="142">
        <v>570132</v>
      </c>
      <c r="AS70" s="142">
        <v>493400.58</v>
      </c>
      <c r="AT70" s="142">
        <v>370558</v>
      </c>
      <c r="AU70" s="142">
        <v>320212</v>
      </c>
      <c r="AV70" s="142">
        <v>298202</v>
      </c>
      <c r="AW70" s="142">
        <v>275976.74</v>
      </c>
      <c r="AX70" s="142">
        <v>255810</v>
      </c>
      <c r="AY70" s="142">
        <v>237662</v>
      </c>
      <c r="AZ70" s="142">
        <v>0</v>
      </c>
      <c r="BA70" s="142">
        <v>0</v>
      </c>
      <c r="BB70" s="142">
        <v>0</v>
      </c>
      <c r="BC70" s="142">
        <v>0</v>
      </c>
      <c r="BD70" s="142">
        <v>0</v>
      </c>
      <c r="BU70" s="5"/>
      <c r="BV70" s="5"/>
      <c r="BW70" s="5"/>
      <c r="BX70" s="5"/>
      <c r="BY70" s="5"/>
      <c r="BZ70" s="5"/>
      <c r="CA70" s="5"/>
      <c r="CB70" s="5"/>
      <c r="CC70" s="5"/>
      <c r="CD70" s="5"/>
      <c r="CE70" s="5"/>
      <c r="CF70" s="5"/>
    </row>
    <row r="71" spans="1:84" ht="16.5" customHeight="1" x14ac:dyDescent="0.3">
      <c r="A71" s="142" t="s">
        <v>3129</v>
      </c>
      <c r="B71" s="142">
        <v>14922954</v>
      </c>
      <c r="C71" s="142">
        <v>14930805</v>
      </c>
      <c r="D71" s="142">
        <v>14938927</v>
      </c>
      <c r="E71" s="142">
        <v>14946902.82</v>
      </c>
      <c r="F71" s="142">
        <v>14958256</v>
      </c>
      <c r="G71" s="142">
        <v>14965778</v>
      </c>
      <c r="H71" s="142">
        <v>14983919</v>
      </c>
      <c r="I71" s="142">
        <v>15003566.59</v>
      </c>
      <c r="J71" s="142">
        <v>15023402</v>
      </c>
      <c r="K71" s="142">
        <v>15046221</v>
      </c>
      <c r="L71" s="142">
        <v>15067174</v>
      </c>
      <c r="M71" s="142">
        <v>15087901.68</v>
      </c>
      <c r="N71" s="142">
        <v>15108626</v>
      </c>
      <c r="O71" s="142">
        <v>15137593</v>
      </c>
      <c r="P71" s="142">
        <v>15149999</v>
      </c>
      <c r="Q71" s="142">
        <v>15170073.34</v>
      </c>
      <c r="R71" s="142">
        <v>15191078</v>
      </c>
      <c r="S71" s="142">
        <v>15211306</v>
      </c>
      <c r="T71" s="142">
        <v>15213782</v>
      </c>
      <c r="U71" s="142">
        <v>15154065.09</v>
      </c>
      <c r="V71" s="142">
        <v>15173222</v>
      </c>
      <c r="W71" s="142">
        <v>15191985</v>
      </c>
      <c r="X71" s="142">
        <v>15210797</v>
      </c>
      <c r="Y71" s="142">
        <v>15229399.73</v>
      </c>
      <c r="Z71" s="142">
        <v>15248265</v>
      </c>
      <c r="AA71" s="142">
        <v>15266704</v>
      </c>
      <c r="AB71" s="142">
        <v>15285418</v>
      </c>
      <c r="AC71" s="142">
        <v>0</v>
      </c>
      <c r="AD71" s="142">
        <v>0</v>
      </c>
      <c r="AE71" s="142">
        <v>0</v>
      </c>
      <c r="AF71" s="142">
        <v>0</v>
      </c>
      <c r="AG71" s="142">
        <v>0</v>
      </c>
      <c r="AH71" s="142">
        <v>0</v>
      </c>
      <c r="AI71" s="142">
        <v>0</v>
      </c>
      <c r="AJ71" s="142">
        <v>0</v>
      </c>
      <c r="AK71" s="142">
        <v>0</v>
      </c>
      <c r="AL71" s="142">
        <v>0</v>
      </c>
      <c r="AM71" s="142">
        <v>0</v>
      </c>
      <c r="AN71" s="142">
        <v>0</v>
      </c>
      <c r="AO71" s="142">
        <v>0</v>
      </c>
      <c r="AP71" s="142">
        <v>0</v>
      </c>
      <c r="AQ71" s="142">
        <v>0</v>
      </c>
      <c r="AR71" s="142">
        <v>0</v>
      </c>
      <c r="AS71" s="142">
        <v>0</v>
      </c>
      <c r="AT71" s="142">
        <v>0</v>
      </c>
      <c r="AU71" s="142">
        <v>0</v>
      </c>
      <c r="AV71" s="142">
        <v>0</v>
      </c>
      <c r="AW71" s="142">
        <v>0</v>
      </c>
      <c r="AX71" s="142">
        <v>0</v>
      </c>
      <c r="AY71" s="142">
        <v>0</v>
      </c>
      <c r="AZ71" s="142">
        <v>0</v>
      </c>
      <c r="BA71" s="142">
        <v>0</v>
      </c>
      <c r="BB71" s="142">
        <v>0</v>
      </c>
      <c r="BC71" s="142">
        <v>0</v>
      </c>
      <c r="BD71" s="142">
        <v>0</v>
      </c>
      <c r="BU71" s="5"/>
      <c r="BV71" s="5"/>
      <c r="BW71" s="5"/>
      <c r="BX71" s="5"/>
      <c r="BY71" s="5"/>
      <c r="BZ71" s="5"/>
      <c r="CA71" s="5"/>
      <c r="CB71" s="5"/>
      <c r="CC71" s="5"/>
      <c r="CD71" s="5"/>
      <c r="CE71" s="5"/>
      <c r="CF71" s="5"/>
    </row>
    <row r="72" spans="1:84" ht="16.5" customHeight="1" x14ac:dyDescent="0.3">
      <c r="A72" s="142" t="s">
        <v>3130</v>
      </c>
      <c r="B72" s="142">
        <v>28331</v>
      </c>
      <c r="C72" s="142">
        <v>29087</v>
      </c>
      <c r="D72" s="142">
        <v>28601</v>
      </c>
      <c r="E72" s="142">
        <v>3659105.88</v>
      </c>
      <c r="F72" s="142">
        <v>46509887</v>
      </c>
      <c r="G72" s="142">
        <v>46254465</v>
      </c>
      <c r="H72" s="142">
        <v>3979718</v>
      </c>
      <c r="I72" s="142">
        <v>4743545.41</v>
      </c>
      <c r="J72" s="142">
        <v>4623544</v>
      </c>
      <c r="K72" s="142">
        <v>4439412</v>
      </c>
      <c r="L72" s="142">
        <v>4336488</v>
      </c>
      <c r="M72" s="142">
        <v>4229459.32</v>
      </c>
      <c r="N72" s="142">
        <v>4175491</v>
      </c>
      <c r="O72" s="142">
        <v>4078074</v>
      </c>
      <c r="P72" s="142">
        <v>3988575</v>
      </c>
      <c r="Q72" s="142">
        <v>4189906.01</v>
      </c>
      <c r="R72" s="142">
        <v>3995937</v>
      </c>
      <c r="S72" s="142">
        <v>3898294</v>
      </c>
      <c r="T72" s="142">
        <v>3994500</v>
      </c>
      <c r="U72" s="142">
        <v>3619034.13</v>
      </c>
      <c r="V72" s="142">
        <v>3586596</v>
      </c>
      <c r="W72" s="142">
        <v>3461613</v>
      </c>
      <c r="X72" s="142">
        <v>3317937</v>
      </c>
      <c r="Y72" s="142">
        <v>3263649.48</v>
      </c>
      <c r="Z72" s="142">
        <v>3961197</v>
      </c>
      <c r="AA72" s="142">
        <v>3728485</v>
      </c>
      <c r="AB72" s="142">
        <v>3654332</v>
      </c>
      <c r="AC72" s="142">
        <v>3544199.08</v>
      </c>
      <c r="AD72" s="142">
        <v>3425185</v>
      </c>
      <c r="AE72" s="142">
        <v>3311650</v>
      </c>
      <c r="AF72" s="142">
        <v>3327998</v>
      </c>
      <c r="AG72" s="142">
        <v>3208513.65</v>
      </c>
      <c r="AH72" s="142">
        <v>3080184</v>
      </c>
      <c r="AI72" s="142">
        <v>3045944</v>
      </c>
      <c r="AJ72" s="142">
        <v>2938362</v>
      </c>
      <c r="AK72" s="142">
        <v>2832756.4</v>
      </c>
      <c r="AL72" s="142">
        <v>2772845</v>
      </c>
      <c r="AM72" s="142">
        <v>2750715</v>
      </c>
      <c r="AN72" s="142">
        <v>2670850</v>
      </c>
      <c r="AO72" s="142">
        <v>2405049.2000000002</v>
      </c>
      <c r="AP72" s="142">
        <v>2408297</v>
      </c>
      <c r="AQ72" s="142">
        <v>2318569</v>
      </c>
      <c r="AR72" s="142">
        <v>2208974</v>
      </c>
      <c r="AS72" s="142">
        <v>2083204.27</v>
      </c>
      <c r="AT72" s="142">
        <v>1969321</v>
      </c>
      <c r="AU72" s="142">
        <v>1858250</v>
      </c>
      <c r="AV72" s="142">
        <v>1757443</v>
      </c>
      <c r="AW72" s="142">
        <v>1658927.81</v>
      </c>
      <c r="AX72" s="142">
        <v>1592029</v>
      </c>
      <c r="AY72" s="142">
        <v>1496892</v>
      </c>
      <c r="AZ72" s="142">
        <v>1645478</v>
      </c>
      <c r="BA72" s="142">
        <v>1583357</v>
      </c>
      <c r="BB72" s="142">
        <v>1412185</v>
      </c>
      <c r="BC72" s="142">
        <v>1320633</v>
      </c>
      <c r="BD72" s="142">
        <v>1230443</v>
      </c>
      <c r="BU72" s="5"/>
      <c r="BV72" s="5"/>
      <c r="BW72" s="5"/>
      <c r="BX72" s="5"/>
      <c r="BY72" s="5"/>
      <c r="BZ72" s="5"/>
      <c r="CA72" s="5"/>
      <c r="CB72" s="5"/>
      <c r="CC72" s="5"/>
      <c r="CD72" s="5"/>
      <c r="CE72" s="5"/>
      <c r="CF72" s="5"/>
    </row>
    <row r="73" spans="1:84" ht="16.5" customHeight="1" x14ac:dyDescent="0.3">
      <c r="A73" s="142" t="s">
        <v>2933</v>
      </c>
      <c r="B73" s="142">
        <v>291055447</v>
      </c>
      <c r="C73" s="142">
        <v>290703327</v>
      </c>
      <c r="D73" s="142">
        <v>288779137</v>
      </c>
      <c r="E73" s="142">
        <v>288376650.95999998</v>
      </c>
      <c r="F73" s="142">
        <v>208668379</v>
      </c>
      <c r="G73" s="142">
        <v>188479607</v>
      </c>
      <c r="H73" s="142">
        <v>180384802</v>
      </c>
      <c r="I73" s="142">
        <v>154332502.05000001</v>
      </c>
      <c r="J73" s="142">
        <v>164763556</v>
      </c>
      <c r="K73" s="142">
        <v>164604689</v>
      </c>
      <c r="L73" s="142">
        <v>165305299</v>
      </c>
      <c r="M73" s="142">
        <v>150171244.25999999</v>
      </c>
      <c r="N73" s="142">
        <v>149929278</v>
      </c>
      <c r="O73" s="142">
        <v>159849864</v>
      </c>
      <c r="P73" s="142">
        <v>159736508</v>
      </c>
      <c r="Q73" s="142">
        <v>167962826.52000001</v>
      </c>
      <c r="R73" s="142">
        <v>179944242</v>
      </c>
      <c r="S73" s="142">
        <v>183036810</v>
      </c>
      <c r="T73" s="142">
        <v>184762968</v>
      </c>
      <c r="U73" s="142">
        <v>178846738.22999999</v>
      </c>
      <c r="V73" s="142">
        <v>186429801</v>
      </c>
      <c r="W73" s="142">
        <v>179964757</v>
      </c>
      <c r="X73" s="142">
        <v>179787039</v>
      </c>
      <c r="Y73" s="142">
        <v>186276164.84</v>
      </c>
      <c r="Z73" s="142">
        <v>196777839</v>
      </c>
      <c r="AA73" s="142">
        <v>196292883</v>
      </c>
      <c r="AB73" s="142">
        <v>198045037</v>
      </c>
      <c r="AC73" s="142">
        <v>199337404</v>
      </c>
      <c r="AD73" s="142">
        <v>202657837</v>
      </c>
      <c r="AE73" s="142">
        <v>203221729</v>
      </c>
      <c r="AF73" s="142">
        <v>203768337</v>
      </c>
      <c r="AG73" s="142">
        <v>54859777.649999999</v>
      </c>
      <c r="AH73" s="142">
        <v>4658590</v>
      </c>
      <c r="AI73" s="142">
        <v>4495302</v>
      </c>
      <c r="AJ73" s="142">
        <v>3937988</v>
      </c>
      <c r="AK73" s="142">
        <v>3787672.35</v>
      </c>
      <c r="AL73" s="142">
        <v>3660174</v>
      </c>
      <c r="AM73" s="142">
        <v>3579215</v>
      </c>
      <c r="AN73" s="142">
        <v>3466348</v>
      </c>
      <c r="AO73" s="142">
        <v>3162927.62</v>
      </c>
      <c r="AP73" s="142">
        <v>3098066</v>
      </c>
      <c r="AQ73" s="142">
        <v>2940658</v>
      </c>
      <c r="AR73" s="142">
        <v>2779106</v>
      </c>
      <c r="AS73" s="142">
        <v>2576604.85</v>
      </c>
      <c r="AT73" s="142">
        <v>2339879</v>
      </c>
      <c r="AU73" s="142">
        <v>2178462</v>
      </c>
      <c r="AV73" s="142">
        <v>2055645</v>
      </c>
      <c r="AW73" s="142">
        <v>1934904.56</v>
      </c>
      <c r="AX73" s="142">
        <v>1847839</v>
      </c>
      <c r="AY73" s="142">
        <v>1734554</v>
      </c>
      <c r="AZ73" s="142">
        <v>1645478</v>
      </c>
      <c r="BA73" s="142">
        <v>1583357</v>
      </c>
      <c r="BB73" s="142">
        <v>3449132</v>
      </c>
      <c r="BC73" s="142">
        <v>1320633</v>
      </c>
      <c r="BD73" s="142">
        <v>1964504</v>
      </c>
      <c r="BU73" s="5"/>
      <c r="BV73" s="5"/>
      <c r="BW73" s="5"/>
      <c r="BX73" s="5"/>
      <c r="BY73" s="5"/>
      <c r="BZ73" s="5"/>
      <c r="CA73" s="5"/>
      <c r="CB73" s="5"/>
      <c r="CC73" s="5"/>
      <c r="CD73" s="5"/>
      <c r="CE73" s="5"/>
      <c r="CF73" s="5"/>
    </row>
    <row r="74" spans="1:84" ht="16.5" customHeight="1" x14ac:dyDescent="0.3">
      <c r="A74" s="142" t="s">
        <v>2934</v>
      </c>
      <c r="B74" s="142">
        <v>401820589</v>
      </c>
      <c r="C74" s="142">
        <v>404400117</v>
      </c>
      <c r="D74" s="142">
        <v>404308146</v>
      </c>
      <c r="E74" s="142">
        <v>411759299.76999998</v>
      </c>
      <c r="F74" s="142">
        <v>335884896</v>
      </c>
      <c r="G74" s="142">
        <v>319533117</v>
      </c>
      <c r="H74" s="142">
        <v>309379074</v>
      </c>
      <c r="I74" s="142">
        <v>267249657.75999999</v>
      </c>
      <c r="J74" s="142">
        <v>262326031</v>
      </c>
      <c r="K74" s="142">
        <v>271842760</v>
      </c>
      <c r="L74" s="142">
        <v>270868266</v>
      </c>
      <c r="M74" s="142">
        <v>273922932.19999999</v>
      </c>
      <c r="N74" s="142">
        <v>274936444</v>
      </c>
      <c r="O74" s="142">
        <v>271802963</v>
      </c>
      <c r="P74" s="142">
        <v>275869081</v>
      </c>
      <c r="Q74" s="142">
        <v>280069785.41000003</v>
      </c>
      <c r="R74" s="142">
        <v>279912026</v>
      </c>
      <c r="S74" s="142">
        <v>281475261</v>
      </c>
      <c r="T74" s="142">
        <v>281701793</v>
      </c>
      <c r="U74" s="142">
        <v>292664848.55000001</v>
      </c>
      <c r="V74" s="142">
        <v>295738652</v>
      </c>
      <c r="W74" s="142">
        <v>285251585</v>
      </c>
      <c r="X74" s="142">
        <v>284946335</v>
      </c>
      <c r="Y74" s="142">
        <v>287407200.89999998</v>
      </c>
      <c r="Z74" s="142">
        <v>277475988</v>
      </c>
      <c r="AA74" s="142">
        <v>278156710</v>
      </c>
      <c r="AB74" s="142">
        <v>275945036</v>
      </c>
      <c r="AC74" s="142">
        <v>291352204.81999999</v>
      </c>
      <c r="AD74" s="142">
        <v>267907262</v>
      </c>
      <c r="AE74" s="142">
        <v>268763808</v>
      </c>
      <c r="AF74" s="142">
        <v>267169843</v>
      </c>
      <c r="AG74" s="142">
        <v>255658055.13</v>
      </c>
      <c r="AH74" s="142">
        <v>246885573</v>
      </c>
      <c r="AI74" s="142">
        <v>204740560</v>
      </c>
      <c r="AJ74" s="142">
        <v>43086051</v>
      </c>
      <c r="AK74" s="142">
        <v>44812372.780000001</v>
      </c>
      <c r="AL74" s="142">
        <v>40544373</v>
      </c>
      <c r="AM74" s="142">
        <v>37128585</v>
      </c>
      <c r="AN74" s="142">
        <v>35792455</v>
      </c>
      <c r="AO74" s="142">
        <v>33642013.710000001</v>
      </c>
      <c r="AP74" s="142">
        <v>30106023</v>
      </c>
      <c r="AQ74" s="142">
        <v>28859505</v>
      </c>
      <c r="AR74" s="142">
        <v>29929134</v>
      </c>
      <c r="AS74" s="142">
        <v>29945931.420000002</v>
      </c>
      <c r="AT74" s="142">
        <v>25235782</v>
      </c>
      <c r="AU74" s="142">
        <v>24696024</v>
      </c>
      <c r="AV74" s="142">
        <v>25154443</v>
      </c>
      <c r="AW74" s="142">
        <v>25504921.23</v>
      </c>
      <c r="AX74" s="142">
        <v>21535954</v>
      </c>
      <c r="AY74" s="142">
        <v>20924236</v>
      </c>
      <c r="AZ74" s="142">
        <v>21632703</v>
      </c>
      <c r="BA74" s="142">
        <v>23259102</v>
      </c>
      <c r="BB74" s="142">
        <v>41414583</v>
      </c>
      <c r="BC74" s="142">
        <v>39780449</v>
      </c>
      <c r="BD74" s="142">
        <v>37611781</v>
      </c>
      <c r="BU74" s="5"/>
      <c r="BV74" s="5"/>
      <c r="BW74" s="5"/>
      <c r="BX74" s="5"/>
      <c r="BY74" s="5"/>
      <c r="BZ74" s="5"/>
      <c r="CA74" s="5"/>
      <c r="CB74" s="5"/>
      <c r="CC74" s="5"/>
      <c r="CD74" s="5"/>
      <c r="CE74" s="5"/>
      <c r="CF74" s="5"/>
    </row>
    <row r="75" spans="1:84" ht="16.5" customHeight="1" x14ac:dyDescent="0.3">
      <c r="A75" s="142" t="s">
        <v>3131</v>
      </c>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U75" s="5"/>
      <c r="BV75" s="5"/>
      <c r="BW75" s="5"/>
      <c r="BX75" s="5"/>
      <c r="BY75" s="5"/>
      <c r="BZ75" s="5"/>
      <c r="CA75" s="5"/>
      <c r="CB75" s="5"/>
      <c r="CC75" s="5"/>
      <c r="CD75" s="5"/>
      <c r="CE75" s="5"/>
      <c r="CF75" s="5"/>
    </row>
    <row r="76" spans="1:84" ht="16.5" customHeight="1" x14ac:dyDescent="0.3">
      <c r="A76" s="142" t="s">
        <v>3132</v>
      </c>
      <c r="B76" s="142">
        <v>8986296</v>
      </c>
      <c r="C76" s="142">
        <v>8986296</v>
      </c>
      <c r="D76" s="142">
        <v>8986296</v>
      </c>
      <c r="E76" s="142">
        <v>8986296.0500000007</v>
      </c>
      <c r="F76" s="142">
        <v>8986296</v>
      </c>
      <c r="G76" s="142">
        <v>8986296</v>
      </c>
      <c r="H76" s="142">
        <v>8986296</v>
      </c>
      <c r="I76" s="142">
        <v>8986296.0500000007</v>
      </c>
      <c r="J76" s="142">
        <v>8986296</v>
      </c>
      <c r="K76" s="142">
        <v>8986296</v>
      </c>
      <c r="L76" s="142">
        <v>8986296</v>
      </c>
      <c r="M76" s="142">
        <v>8986296.0500000007</v>
      </c>
      <c r="N76" s="142">
        <v>8986296</v>
      </c>
      <c r="O76" s="142">
        <v>8986296</v>
      </c>
      <c r="P76" s="142">
        <v>8986296</v>
      </c>
      <c r="Q76" s="142">
        <v>8986296.0500000007</v>
      </c>
      <c r="R76" s="142">
        <v>8986296</v>
      </c>
      <c r="S76" s="142">
        <v>8986296</v>
      </c>
      <c r="T76" s="142">
        <v>8986296</v>
      </c>
      <c r="U76" s="142">
        <v>8986296.0500000007</v>
      </c>
      <c r="V76" s="142">
        <v>8986296</v>
      </c>
      <c r="W76" s="142">
        <v>8986296</v>
      </c>
      <c r="X76" s="142">
        <v>8986296</v>
      </c>
      <c r="Y76" s="142">
        <v>8986296.0500000007</v>
      </c>
      <c r="Z76" s="142">
        <v>8986296</v>
      </c>
      <c r="AA76" s="142">
        <v>8986296</v>
      </c>
      <c r="AB76" s="142">
        <v>8986296</v>
      </c>
      <c r="AC76" s="142">
        <v>8986296.0500000007</v>
      </c>
      <c r="AD76" s="142">
        <v>8986296</v>
      </c>
      <c r="AE76" s="142">
        <v>8986296</v>
      </c>
      <c r="AF76" s="142">
        <v>8986296</v>
      </c>
      <c r="AG76" s="142">
        <v>8986296.0500000007</v>
      </c>
      <c r="AH76" s="142">
        <v>8986296</v>
      </c>
      <c r="AI76" s="142">
        <v>8986296</v>
      </c>
      <c r="AJ76" s="142">
        <v>8986296</v>
      </c>
      <c r="AK76" s="142">
        <v>8986296.0500000007</v>
      </c>
      <c r="AL76" s="142">
        <v>8986296</v>
      </c>
      <c r="AM76" s="142">
        <v>8986296</v>
      </c>
      <c r="AN76" s="142">
        <v>4500000</v>
      </c>
      <c r="AO76" s="142">
        <v>4500000</v>
      </c>
      <c r="AP76" s="142">
        <v>4500000</v>
      </c>
      <c r="AQ76" s="142">
        <v>4500000</v>
      </c>
      <c r="AR76" s="142">
        <v>4500000</v>
      </c>
      <c r="AS76" s="142">
        <v>4500000</v>
      </c>
      <c r="AT76" s="142">
        <v>4500000</v>
      </c>
      <c r="AU76" s="142">
        <v>4500000</v>
      </c>
      <c r="AV76" s="142">
        <v>4500000</v>
      </c>
      <c r="AW76" s="142">
        <v>4500000</v>
      </c>
      <c r="AX76" s="142">
        <v>4500000</v>
      </c>
      <c r="AY76" s="142">
        <v>4500000</v>
      </c>
      <c r="AZ76" s="142">
        <v>4500000</v>
      </c>
      <c r="BA76" s="142">
        <v>4500000</v>
      </c>
      <c r="BB76" s="142">
        <v>4500000</v>
      </c>
      <c r="BC76" s="142">
        <v>4500000</v>
      </c>
      <c r="BD76" s="142">
        <v>4500000</v>
      </c>
      <c r="BU76" s="5"/>
      <c r="BV76" s="5"/>
      <c r="BW76" s="5"/>
      <c r="BX76" s="5"/>
      <c r="BY76" s="5"/>
      <c r="BZ76" s="5"/>
      <c r="CA76" s="5"/>
      <c r="CB76" s="5"/>
      <c r="CC76" s="5"/>
      <c r="CD76" s="5"/>
      <c r="CE76" s="5"/>
      <c r="CF76" s="5"/>
    </row>
    <row r="77" spans="1:84" ht="16.5" customHeight="1" x14ac:dyDescent="0.3">
      <c r="A77" s="142" t="s">
        <v>3133</v>
      </c>
      <c r="B77" s="142">
        <v>8986296</v>
      </c>
      <c r="C77" s="142">
        <v>8986296</v>
      </c>
      <c r="D77" s="142">
        <v>8986296</v>
      </c>
      <c r="E77" s="142">
        <v>8986296.0500000007</v>
      </c>
      <c r="F77" s="142">
        <v>8986296</v>
      </c>
      <c r="G77" s="142">
        <v>8986296</v>
      </c>
      <c r="H77" s="142">
        <v>8986296</v>
      </c>
      <c r="I77" s="142">
        <v>8986296.0500000007</v>
      </c>
      <c r="J77" s="142">
        <v>8986296</v>
      </c>
      <c r="K77" s="142">
        <v>8986296</v>
      </c>
      <c r="L77" s="142">
        <v>8986296</v>
      </c>
      <c r="M77" s="142">
        <v>8986296.0500000007</v>
      </c>
      <c r="N77" s="142">
        <v>8986296</v>
      </c>
      <c r="O77" s="142">
        <v>8986296</v>
      </c>
      <c r="P77" s="142">
        <v>8986296</v>
      </c>
      <c r="Q77" s="142">
        <v>8986296.0500000007</v>
      </c>
      <c r="R77" s="142">
        <v>8986296</v>
      </c>
      <c r="S77" s="142">
        <v>8986296</v>
      </c>
      <c r="T77" s="142">
        <v>8986296</v>
      </c>
      <c r="U77" s="142">
        <v>8986296.0500000007</v>
      </c>
      <c r="V77" s="142">
        <v>8986296</v>
      </c>
      <c r="W77" s="142">
        <v>8986296</v>
      </c>
      <c r="X77" s="142">
        <v>8986296</v>
      </c>
      <c r="Y77" s="142">
        <v>8986296.0500000007</v>
      </c>
      <c r="Z77" s="142">
        <v>8986296</v>
      </c>
      <c r="AA77" s="142">
        <v>8986296</v>
      </c>
      <c r="AB77" s="142">
        <v>8986296</v>
      </c>
      <c r="AC77" s="142">
        <v>8986296.0500000007</v>
      </c>
      <c r="AD77" s="142">
        <v>8986296</v>
      </c>
      <c r="AE77" s="142">
        <v>8986296</v>
      </c>
      <c r="AF77" s="142">
        <v>8986296</v>
      </c>
      <c r="AG77" s="142">
        <v>8986296.0500000007</v>
      </c>
      <c r="AH77" s="142">
        <v>8986296</v>
      </c>
      <c r="AI77" s="142">
        <v>8986296</v>
      </c>
      <c r="AJ77" s="142">
        <v>8986296</v>
      </c>
      <c r="AK77" s="142">
        <v>8986296.0500000007</v>
      </c>
      <c r="AL77" s="142">
        <v>8986296</v>
      </c>
      <c r="AM77" s="142">
        <v>8986296</v>
      </c>
      <c r="AN77" s="142">
        <v>4500000</v>
      </c>
      <c r="AO77" s="142">
        <v>4500000</v>
      </c>
      <c r="AP77" s="142">
        <v>4500000</v>
      </c>
      <c r="AQ77" s="142">
        <v>4500000</v>
      </c>
      <c r="AR77" s="142">
        <v>4500000</v>
      </c>
      <c r="AS77" s="142">
        <v>4500000</v>
      </c>
      <c r="AT77" s="142">
        <v>4500000</v>
      </c>
      <c r="AU77" s="142">
        <v>4500000</v>
      </c>
      <c r="AV77" s="142">
        <v>4500000</v>
      </c>
      <c r="AW77" s="142">
        <v>4500000</v>
      </c>
      <c r="AX77" s="142">
        <v>4500000</v>
      </c>
      <c r="AY77" s="142">
        <v>4500000</v>
      </c>
      <c r="AZ77" s="142">
        <v>4500000</v>
      </c>
      <c r="BA77" s="142">
        <v>4500000</v>
      </c>
      <c r="BB77" s="142">
        <v>4500000</v>
      </c>
      <c r="BC77" s="142">
        <v>4500000</v>
      </c>
      <c r="BD77" s="142">
        <v>4500000</v>
      </c>
      <c r="BU77" s="5"/>
      <c r="BV77" s="5"/>
      <c r="BW77" s="5"/>
      <c r="BX77" s="5"/>
      <c r="BY77" s="5"/>
      <c r="BZ77" s="5"/>
      <c r="CA77" s="5"/>
      <c r="CB77" s="5"/>
      <c r="CC77" s="5"/>
      <c r="CD77" s="5"/>
      <c r="CE77" s="5"/>
      <c r="CF77" s="5"/>
    </row>
    <row r="78" spans="1:84" ht="16.5" customHeight="1" x14ac:dyDescent="0.3">
      <c r="A78" s="142" t="s">
        <v>3134</v>
      </c>
      <c r="B78" s="142">
        <v>8983101</v>
      </c>
      <c r="C78" s="142">
        <v>8983101</v>
      </c>
      <c r="D78" s="142">
        <v>8983101</v>
      </c>
      <c r="E78" s="142">
        <v>8983101.3499999996</v>
      </c>
      <c r="F78" s="142">
        <v>8983101</v>
      </c>
      <c r="G78" s="142">
        <v>8983101</v>
      </c>
      <c r="H78" s="142">
        <v>8983101</v>
      </c>
      <c r="I78" s="142">
        <v>8983101.3499999996</v>
      </c>
      <c r="J78" s="142">
        <v>8983101</v>
      </c>
      <c r="K78" s="142">
        <v>8983101</v>
      </c>
      <c r="L78" s="142">
        <v>8983101</v>
      </c>
      <c r="M78" s="142">
        <v>8983101.3499999996</v>
      </c>
      <c r="N78" s="142">
        <v>8983101</v>
      </c>
      <c r="O78" s="142">
        <v>8983101</v>
      </c>
      <c r="P78" s="142">
        <v>8983101</v>
      </c>
      <c r="Q78" s="142">
        <v>8983101.3499999996</v>
      </c>
      <c r="R78" s="142">
        <v>8983101</v>
      </c>
      <c r="S78" s="142">
        <v>8983101</v>
      </c>
      <c r="T78" s="142">
        <v>8983101</v>
      </c>
      <c r="U78" s="142">
        <v>8983101.3499999996</v>
      </c>
      <c r="V78" s="142">
        <v>8983101</v>
      </c>
      <c r="W78" s="142">
        <v>8983101</v>
      </c>
      <c r="X78" s="142">
        <v>8983101</v>
      </c>
      <c r="Y78" s="142">
        <v>8983101.3499999996</v>
      </c>
      <c r="Z78" s="142">
        <v>8983101</v>
      </c>
      <c r="AA78" s="142">
        <v>8983101</v>
      </c>
      <c r="AB78" s="142">
        <v>8983101</v>
      </c>
      <c r="AC78" s="142">
        <v>8983101.3499999996</v>
      </c>
      <c r="AD78" s="142">
        <v>8983101</v>
      </c>
      <c r="AE78" s="142">
        <v>8983101</v>
      </c>
      <c r="AF78" s="142">
        <v>8983101</v>
      </c>
      <c r="AG78" s="142">
        <v>8983101.3499999996</v>
      </c>
      <c r="AH78" s="142">
        <v>8983101</v>
      </c>
      <c r="AI78" s="142">
        <v>8983101</v>
      </c>
      <c r="AJ78" s="142">
        <v>8983101</v>
      </c>
      <c r="AK78" s="142">
        <v>8983101.3499999996</v>
      </c>
      <c r="AL78" s="142">
        <v>8983101</v>
      </c>
      <c r="AM78" s="142">
        <v>8983101</v>
      </c>
      <c r="AN78" s="142">
        <v>4493148</v>
      </c>
      <c r="AO78" s="142">
        <v>4493148.0199999996</v>
      </c>
      <c r="AP78" s="142">
        <v>4493148</v>
      </c>
      <c r="AQ78" s="142">
        <v>4493148</v>
      </c>
      <c r="AR78" s="142">
        <v>4493148</v>
      </c>
      <c r="AS78" s="142">
        <v>4493148.0199999996</v>
      </c>
      <c r="AT78" s="142">
        <v>4493148</v>
      </c>
      <c r="AU78" s="142">
        <v>4493148</v>
      </c>
      <c r="AV78" s="142">
        <v>4493148</v>
      </c>
      <c r="AW78" s="142">
        <v>4493148.0199999996</v>
      </c>
      <c r="AX78" s="142">
        <v>4493148</v>
      </c>
      <c r="AY78" s="142">
        <v>4493148</v>
      </c>
      <c r="AZ78" s="142">
        <v>4493148</v>
      </c>
      <c r="BA78" s="142">
        <v>4493148</v>
      </c>
      <c r="BB78" s="142">
        <v>4493148</v>
      </c>
      <c r="BC78" s="142">
        <v>4481556</v>
      </c>
      <c r="BD78" s="142">
        <v>4481556</v>
      </c>
      <c r="BU78" s="5"/>
      <c r="BV78" s="5"/>
      <c r="BW78" s="5"/>
      <c r="BX78" s="5"/>
      <c r="BY78" s="5"/>
      <c r="BZ78" s="5"/>
      <c r="CA78" s="5"/>
      <c r="CB78" s="5"/>
      <c r="CC78" s="5"/>
      <c r="CD78" s="5"/>
      <c r="CE78" s="5"/>
      <c r="CF78" s="5"/>
    </row>
    <row r="79" spans="1:84" ht="16.5" customHeight="1" x14ac:dyDescent="0.3">
      <c r="A79" s="142" t="s">
        <v>3135</v>
      </c>
      <c r="B79" s="142">
        <v>8983101</v>
      </c>
      <c r="C79" s="142">
        <v>8983101</v>
      </c>
      <c r="D79" s="142">
        <v>8983101</v>
      </c>
      <c r="E79" s="142">
        <v>8983101.3499999996</v>
      </c>
      <c r="F79" s="142">
        <v>8983101</v>
      </c>
      <c r="G79" s="142">
        <v>8983101</v>
      </c>
      <c r="H79" s="142">
        <v>8983101</v>
      </c>
      <c r="I79" s="142">
        <v>8983101.3499999996</v>
      </c>
      <c r="J79" s="142">
        <v>8983101</v>
      </c>
      <c r="K79" s="142">
        <v>8983101</v>
      </c>
      <c r="L79" s="142">
        <v>8983101</v>
      </c>
      <c r="M79" s="142">
        <v>8983101.3499999996</v>
      </c>
      <c r="N79" s="142">
        <v>8983101</v>
      </c>
      <c r="O79" s="142">
        <v>8983101</v>
      </c>
      <c r="P79" s="142">
        <v>8983101</v>
      </c>
      <c r="Q79" s="142">
        <v>8983101.3499999996</v>
      </c>
      <c r="R79" s="142">
        <v>8983101</v>
      </c>
      <c r="S79" s="142">
        <v>8983101</v>
      </c>
      <c r="T79" s="142">
        <v>8983101</v>
      </c>
      <c r="U79" s="142">
        <v>8983101.3499999996</v>
      </c>
      <c r="V79" s="142">
        <v>8983101</v>
      </c>
      <c r="W79" s="142">
        <v>8983101</v>
      </c>
      <c r="X79" s="142">
        <v>8983101</v>
      </c>
      <c r="Y79" s="142">
        <v>8983101.3499999996</v>
      </c>
      <c r="Z79" s="142">
        <v>8983101</v>
      </c>
      <c r="AA79" s="142">
        <v>8983101</v>
      </c>
      <c r="AB79" s="142">
        <v>8983101</v>
      </c>
      <c r="AC79" s="142">
        <v>8983101.3499999996</v>
      </c>
      <c r="AD79" s="142">
        <v>8983101</v>
      </c>
      <c r="AE79" s="142">
        <v>8983101</v>
      </c>
      <c r="AF79" s="142">
        <v>8983101</v>
      </c>
      <c r="AG79" s="142">
        <v>8983101.3499999996</v>
      </c>
      <c r="AH79" s="142">
        <v>8983101</v>
      </c>
      <c r="AI79" s="142">
        <v>8983101</v>
      </c>
      <c r="AJ79" s="142">
        <v>8983101</v>
      </c>
      <c r="AK79" s="142">
        <v>8983101.3499999996</v>
      </c>
      <c r="AL79" s="142">
        <v>8983101</v>
      </c>
      <c r="AM79" s="142">
        <v>8983101</v>
      </c>
      <c r="AN79" s="142">
        <v>4493148</v>
      </c>
      <c r="AO79" s="142">
        <v>4493148.0199999996</v>
      </c>
      <c r="AP79" s="142">
        <v>4493148</v>
      </c>
      <c r="AQ79" s="142">
        <v>4493148</v>
      </c>
      <c r="AR79" s="142">
        <v>4493148</v>
      </c>
      <c r="AS79" s="142">
        <v>4493148.0199999996</v>
      </c>
      <c r="AT79" s="142">
        <v>4493148</v>
      </c>
      <c r="AU79" s="142">
        <v>4493148</v>
      </c>
      <c r="AV79" s="142">
        <v>4493148</v>
      </c>
      <c r="AW79" s="142">
        <v>4493148.0199999996</v>
      </c>
      <c r="AX79" s="142">
        <v>4493148</v>
      </c>
      <c r="AY79" s="142">
        <v>4493148</v>
      </c>
      <c r="AZ79" s="142">
        <v>4493148</v>
      </c>
      <c r="BA79" s="142">
        <v>4493148</v>
      </c>
      <c r="BB79" s="142">
        <v>4493148</v>
      </c>
      <c r="BC79" s="142">
        <v>4481556</v>
      </c>
      <c r="BD79" s="142">
        <v>4481556</v>
      </c>
      <c r="BU79" s="5"/>
      <c r="BV79" s="5"/>
      <c r="BW79" s="5"/>
      <c r="BX79" s="5"/>
      <c r="BY79" s="5"/>
      <c r="BZ79" s="5"/>
      <c r="CA79" s="5"/>
      <c r="CB79" s="5"/>
      <c r="CC79" s="5"/>
      <c r="CD79" s="5"/>
      <c r="CE79" s="5"/>
      <c r="CF79" s="5"/>
    </row>
    <row r="80" spans="1:84" ht="16.5" customHeight="1" x14ac:dyDescent="0.3">
      <c r="A80" s="142" t="s">
        <v>3136</v>
      </c>
      <c r="B80" s="142">
        <v>1684317</v>
      </c>
      <c r="C80" s="142">
        <v>1684317</v>
      </c>
      <c r="D80" s="142">
        <v>1684317</v>
      </c>
      <c r="E80" s="142">
        <v>1684316.88</v>
      </c>
      <c r="F80" s="142">
        <v>1684317</v>
      </c>
      <c r="G80" s="142">
        <v>1684317</v>
      </c>
      <c r="H80" s="142">
        <v>1684317</v>
      </c>
      <c r="I80" s="142">
        <v>1684316.88</v>
      </c>
      <c r="J80" s="142">
        <v>1684317</v>
      </c>
      <c r="K80" s="142">
        <v>1684317</v>
      </c>
      <c r="L80" s="142">
        <v>1684317</v>
      </c>
      <c r="M80" s="142">
        <v>1684316.88</v>
      </c>
      <c r="N80" s="142">
        <v>1684317</v>
      </c>
      <c r="O80" s="142">
        <v>1684317</v>
      </c>
      <c r="P80" s="142">
        <v>1684317</v>
      </c>
      <c r="Q80" s="142">
        <v>1684316.88</v>
      </c>
      <c r="R80" s="142">
        <v>1684317</v>
      </c>
      <c r="S80" s="142">
        <v>1684317</v>
      </c>
      <c r="T80" s="142">
        <v>1684317</v>
      </c>
      <c r="U80" s="142">
        <v>1684316.88</v>
      </c>
      <c r="V80" s="142">
        <v>1684317</v>
      </c>
      <c r="W80" s="142">
        <v>1684317</v>
      </c>
      <c r="X80" s="142">
        <v>1684317</v>
      </c>
      <c r="Y80" s="142">
        <v>1684316.88</v>
      </c>
      <c r="Z80" s="142">
        <v>1684317</v>
      </c>
      <c r="AA80" s="142">
        <v>1684317</v>
      </c>
      <c r="AB80" s="142">
        <v>1684317</v>
      </c>
      <c r="AC80" s="142">
        <v>1684316.88</v>
      </c>
      <c r="AD80" s="142">
        <v>1684317</v>
      </c>
      <c r="AE80" s="142">
        <v>1684317</v>
      </c>
      <c r="AF80" s="142">
        <v>1684317</v>
      </c>
      <c r="AG80" s="142">
        <v>1684316.88</v>
      </c>
      <c r="AH80" s="142">
        <v>1684317</v>
      </c>
      <c r="AI80" s="142">
        <v>1684317</v>
      </c>
      <c r="AJ80" s="142">
        <v>1684317</v>
      </c>
      <c r="AK80" s="142">
        <v>1684316.88</v>
      </c>
      <c r="AL80" s="142">
        <v>1684317</v>
      </c>
      <c r="AM80" s="142">
        <v>1684317</v>
      </c>
      <c r="AN80" s="142">
        <v>1684317</v>
      </c>
      <c r="AO80" s="142">
        <v>1684316.88</v>
      </c>
      <c r="AP80" s="142">
        <v>1684317</v>
      </c>
      <c r="AQ80" s="142">
        <v>1684317</v>
      </c>
      <c r="AR80" s="142">
        <v>1684317</v>
      </c>
      <c r="AS80" s="142">
        <v>1684316.88</v>
      </c>
      <c r="AT80" s="142">
        <v>1684317</v>
      </c>
      <c r="AU80" s="142">
        <v>1684317</v>
      </c>
      <c r="AV80" s="142">
        <v>1684317</v>
      </c>
      <c r="AW80" s="142">
        <v>1684316.88</v>
      </c>
      <c r="AX80" s="142">
        <v>1684317</v>
      </c>
      <c r="AY80" s="142">
        <v>1684317</v>
      </c>
      <c r="AZ80" s="142">
        <v>1684317</v>
      </c>
      <c r="BA80" s="142">
        <v>1684317</v>
      </c>
      <c r="BB80" s="142">
        <v>1684317</v>
      </c>
      <c r="BC80" s="142">
        <v>1648230</v>
      </c>
      <c r="BD80" s="142">
        <v>1648230</v>
      </c>
      <c r="BU80" s="5"/>
      <c r="BV80" s="5"/>
      <c r="BW80" s="5"/>
      <c r="BX80" s="5"/>
      <c r="BY80" s="5"/>
      <c r="BZ80" s="5"/>
      <c r="CA80" s="5"/>
      <c r="CB80" s="5"/>
      <c r="CC80" s="5"/>
      <c r="CD80" s="5"/>
      <c r="CE80" s="5"/>
      <c r="CF80" s="5"/>
    </row>
    <row r="81" spans="1:84" ht="16.5" customHeight="1" x14ac:dyDescent="0.3">
      <c r="A81" s="142" t="s">
        <v>3137</v>
      </c>
      <c r="B81" s="142">
        <v>1684317</v>
      </c>
      <c r="C81" s="142">
        <v>1684317</v>
      </c>
      <c r="D81" s="142">
        <v>1684317</v>
      </c>
      <c r="E81" s="142">
        <v>1684316.88</v>
      </c>
      <c r="F81" s="142">
        <v>1684317</v>
      </c>
      <c r="G81" s="142">
        <v>1684317</v>
      </c>
      <c r="H81" s="142">
        <v>1684317</v>
      </c>
      <c r="I81" s="142">
        <v>1684316.88</v>
      </c>
      <c r="J81" s="142">
        <v>1684317</v>
      </c>
      <c r="K81" s="142">
        <v>1684317</v>
      </c>
      <c r="L81" s="142">
        <v>1684317</v>
      </c>
      <c r="M81" s="142">
        <v>1684316.88</v>
      </c>
      <c r="N81" s="142">
        <v>1684317</v>
      </c>
      <c r="O81" s="142">
        <v>1684317</v>
      </c>
      <c r="P81" s="142">
        <v>1684317</v>
      </c>
      <c r="Q81" s="142">
        <v>1684316.88</v>
      </c>
      <c r="R81" s="142">
        <v>1684317</v>
      </c>
      <c r="S81" s="142">
        <v>1684317</v>
      </c>
      <c r="T81" s="142">
        <v>1684317</v>
      </c>
      <c r="U81" s="142">
        <v>1684316.88</v>
      </c>
      <c r="V81" s="142">
        <v>1684317</v>
      </c>
      <c r="W81" s="142">
        <v>1684317</v>
      </c>
      <c r="X81" s="142">
        <v>1684317</v>
      </c>
      <c r="Y81" s="142">
        <v>1684316.88</v>
      </c>
      <c r="Z81" s="142">
        <v>1684317</v>
      </c>
      <c r="AA81" s="142">
        <v>1684317</v>
      </c>
      <c r="AB81" s="142">
        <v>1684317</v>
      </c>
      <c r="AC81" s="142">
        <v>1684316.88</v>
      </c>
      <c r="AD81" s="142">
        <v>1684317</v>
      </c>
      <c r="AE81" s="142">
        <v>1684317</v>
      </c>
      <c r="AF81" s="142">
        <v>1684317</v>
      </c>
      <c r="AG81" s="142">
        <v>1684316.88</v>
      </c>
      <c r="AH81" s="142">
        <v>1684317</v>
      </c>
      <c r="AI81" s="142">
        <v>1684317</v>
      </c>
      <c r="AJ81" s="142">
        <v>1684317</v>
      </c>
      <c r="AK81" s="142">
        <v>1684316.88</v>
      </c>
      <c r="AL81" s="142">
        <v>1684317</v>
      </c>
      <c r="AM81" s="142">
        <v>1684317</v>
      </c>
      <c r="AN81" s="142">
        <v>1684317</v>
      </c>
      <c r="AO81" s="142">
        <v>1684316.88</v>
      </c>
      <c r="AP81" s="142">
        <v>1684317</v>
      </c>
      <c r="AQ81" s="142">
        <v>1684317</v>
      </c>
      <c r="AR81" s="142">
        <v>1684317</v>
      </c>
      <c r="AS81" s="142">
        <v>1684316.88</v>
      </c>
      <c r="AT81" s="142">
        <v>1684317</v>
      </c>
      <c r="AU81" s="142">
        <v>1684317</v>
      </c>
      <c r="AV81" s="142">
        <v>1684317</v>
      </c>
      <c r="AW81" s="142">
        <v>1684316.88</v>
      </c>
      <c r="AX81" s="142">
        <v>1684317</v>
      </c>
      <c r="AY81" s="142">
        <v>1684317</v>
      </c>
      <c r="AZ81" s="142">
        <v>1684317</v>
      </c>
      <c r="BA81" s="142">
        <v>1684317</v>
      </c>
      <c r="BB81" s="142">
        <v>1684317</v>
      </c>
      <c r="BC81" s="142">
        <v>1648230</v>
      </c>
      <c r="BD81" s="142">
        <v>1648230</v>
      </c>
      <c r="BU81" s="5"/>
      <c r="BV81" s="5"/>
      <c r="BW81" s="5"/>
      <c r="BX81" s="5"/>
      <c r="BY81" s="5"/>
      <c r="BZ81" s="5"/>
      <c r="CA81" s="5"/>
      <c r="CB81" s="5"/>
      <c r="CC81" s="5"/>
      <c r="CD81" s="5"/>
      <c r="CE81" s="5"/>
      <c r="CF81" s="5"/>
    </row>
    <row r="82" spans="1:84" ht="16.5" customHeight="1" x14ac:dyDescent="0.3">
      <c r="A82" s="142" t="s">
        <v>3138</v>
      </c>
      <c r="B82" s="142">
        <v>19909154</v>
      </c>
      <c r="C82" s="142">
        <v>19909154</v>
      </c>
      <c r="D82" s="142">
        <v>19909154</v>
      </c>
      <c r="E82" s="142">
        <v>0</v>
      </c>
      <c r="F82" s="142">
        <v>0</v>
      </c>
      <c r="G82" s="142">
        <v>0</v>
      </c>
      <c r="H82" s="142">
        <v>0</v>
      </c>
      <c r="I82" s="142">
        <v>0</v>
      </c>
      <c r="J82" s="142">
        <v>0</v>
      </c>
      <c r="K82" s="142">
        <v>0</v>
      </c>
      <c r="L82" s="142">
        <v>0</v>
      </c>
      <c r="M82" s="142">
        <v>0</v>
      </c>
      <c r="N82" s="142">
        <v>0</v>
      </c>
      <c r="O82" s="142">
        <v>0</v>
      </c>
      <c r="P82" s="142">
        <v>0</v>
      </c>
      <c r="Q82" s="142">
        <v>0</v>
      </c>
      <c r="R82" s="142">
        <v>0</v>
      </c>
      <c r="S82" s="142">
        <v>0</v>
      </c>
      <c r="T82" s="142">
        <v>0</v>
      </c>
      <c r="U82" s="142">
        <v>0</v>
      </c>
      <c r="V82" s="142">
        <v>0</v>
      </c>
      <c r="W82" s="142">
        <v>0</v>
      </c>
      <c r="X82" s="142">
        <v>0</v>
      </c>
      <c r="Y82" s="142">
        <v>0</v>
      </c>
      <c r="Z82" s="142">
        <v>0</v>
      </c>
      <c r="AA82" s="142">
        <v>0</v>
      </c>
      <c r="AB82" s="142">
        <v>0</v>
      </c>
      <c r="AC82" s="142">
        <v>0</v>
      </c>
      <c r="AD82" s="142">
        <v>0</v>
      </c>
      <c r="AE82" s="142">
        <v>0</v>
      </c>
      <c r="AF82" s="142">
        <v>0</v>
      </c>
      <c r="AG82" s="142">
        <v>0</v>
      </c>
      <c r="AH82" s="142">
        <v>0</v>
      </c>
      <c r="AI82" s="142">
        <v>0</v>
      </c>
      <c r="AJ82" s="142">
        <v>0</v>
      </c>
      <c r="AK82" s="142">
        <v>0</v>
      </c>
      <c r="AL82" s="142">
        <v>0</v>
      </c>
      <c r="AM82" s="142">
        <v>0</v>
      </c>
      <c r="AN82" s="142">
        <v>0</v>
      </c>
      <c r="AO82" s="142">
        <v>0</v>
      </c>
      <c r="AP82" s="142">
        <v>0</v>
      </c>
      <c r="AQ82" s="142">
        <v>0</v>
      </c>
      <c r="AR82" s="142">
        <v>0</v>
      </c>
      <c r="AS82" s="142">
        <v>0</v>
      </c>
      <c r="AT82" s="142">
        <v>0</v>
      </c>
      <c r="AU82" s="142">
        <v>0</v>
      </c>
      <c r="AV82" s="142">
        <v>0</v>
      </c>
      <c r="AW82" s="142">
        <v>0</v>
      </c>
      <c r="AX82" s="142">
        <v>0</v>
      </c>
      <c r="AY82" s="142">
        <v>0</v>
      </c>
      <c r="AZ82" s="142">
        <v>0</v>
      </c>
      <c r="BA82" s="142">
        <v>0</v>
      </c>
      <c r="BB82" s="142">
        <v>0</v>
      </c>
      <c r="BC82" s="142">
        <v>0</v>
      </c>
      <c r="BD82" s="142">
        <v>0</v>
      </c>
      <c r="BU82" s="5"/>
      <c r="BV82" s="5"/>
      <c r="BW82" s="5"/>
      <c r="BX82" s="5"/>
      <c r="BY82" s="5"/>
      <c r="BZ82" s="5"/>
      <c r="CA82" s="5"/>
      <c r="CB82" s="5"/>
      <c r="CC82" s="5"/>
      <c r="CD82" s="5"/>
      <c r="CE82" s="5"/>
      <c r="CF82" s="5"/>
    </row>
    <row r="83" spans="1:84" ht="16.5" customHeight="1" x14ac:dyDescent="0.3">
      <c r="A83" s="142" t="s">
        <v>3139</v>
      </c>
      <c r="B83" s="142">
        <v>66706859</v>
      </c>
      <c r="C83" s="142">
        <v>65461795</v>
      </c>
      <c r="D83" s="142">
        <v>71604833</v>
      </c>
      <c r="E83" s="142">
        <v>69257833.010000005</v>
      </c>
      <c r="F83" s="142">
        <v>65892066</v>
      </c>
      <c r="G83" s="142">
        <v>62143678</v>
      </c>
      <c r="H83" s="142">
        <v>70734842</v>
      </c>
      <c r="I83" s="142">
        <v>66753268.520000003</v>
      </c>
      <c r="J83" s="142">
        <v>61279105</v>
      </c>
      <c r="K83" s="142">
        <v>55915215</v>
      </c>
      <c r="L83" s="142">
        <v>62148268</v>
      </c>
      <c r="M83" s="142">
        <v>56631138.109999999</v>
      </c>
      <c r="N83" s="142">
        <v>51376694</v>
      </c>
      <c r="O83" s="142">
        <v>46442853</v>
      </c>
      <c r="P83" s="142">
        <v>51793034</v>
      </c>
      <c r="Q83" s="142">
        <v>46628253.119999997</v>
      </c>
      <c r="R83" s="142">
        <v>41395320</v>
      </c>
      <c r="S83" s="142">
        <v>36424982</v>
      </c>
      <c r="T83" s="142">
        <v>41008844</v>
      </c>
      <c r="U83" s="142">
        <v>36243853.719999999</v>
      </c>
      <c r="V83" s="142">
        <v>31955082</v>
      </c>
      <c r="W83" s="142">
        <v>27970010</v>
      </c>
      <c r="X83" s="142">
        <v>31858853</v>
      </c>
      <c r="Y83" s="142">
        <v>27794168.920000002</v>
      </c>
      <c r="Z83" s="142">
        <v>23941663</v>
      </c>
      <c r="AA83" s="142">
        <v>20793558</v>
      </c>
      <c r="AB83" s="142">
        <v>24840444</v>
      </c>
      <c r="AC83" s="142">
        <v>21432100.190000001</v>
      </c>
      <c r="AD83" s="142">
        <v>18916545</v>
      </c>
      <c r="AE83" s="142">
        <v>16228895</v>
      </c>
      <c r="AF83" s="142">
        <v>22102397</v>
      </c>
      <c r="AG83" s="142">
        <v>19397197.989999998</v>
      </c>
      <c r="AH83" s="142">
        <v>17354741</v>
      </c>
      <c r="AI83" s="142">
        <v>14695160</v>
      </c>
      <c r="AJ83" s="142">
        <v>20130739</v>
      </c>
      <c r="AK83" s="142">
        <v>16588196.66</v>
      </c>
      <c r="AL83" s="142">
        <v>13826169</v>
      </c>
      <c r="AM83" s="142">
        <v>10923681</v>
      </c>
      <c r="AN83" s="142">
        <v>18432875</v>
      </c>
      <c r="AO83" s="142">
        <v>15674548.630000001</v>
      </c>
      <c r="AP83" s="142">
        <v>14093724</v>
      </c>
      <c r="AQ83" s="142">
        <v>11920690</v>
      </c>
      <c r="AR83" s="142">
        <v>14244061</v>
      </c>
      <c r="AS83" s="142">
        <v>12160127.970000001</v>
      </c>
      <c r="AT83" s="142">
        <v>12409430</v>
      </c>
      <c r="AU83" s="142">
        <v>7006517</v>
      </c>
      <c r="AV83" s="142">
        <v>8831689</v>
      </c>
      <c r="AW83" s="142">
        <v>7155795.1399999997</v>
      </c>
      <c r="AX83" s="142">
        <v>6060694</v>
      </c>
      <c r="AY83" s="142">
        <v>4644727</v>
      </c>
      <c r="AZ83" s="142">
        <v>6106224</v>
      </c>
      <c r="BA83" s="142">
        <v>4858990</v>
      </c>
      <c r="BB83" s="142">
        <v>4349823</v>
      </c>
      <c r="BC83" s="142">
        <v>3506156</v>
      </c>
      <c r="BD83" s="142">
        <v>4210260</v>
      </c>
      <c r="BU83" s="5"/>
      <c r="BV83" s="5"/>
      <c r="BW83" s="5"/>
      <c r="BX83" s="5"/>
      <c r="BY83" s="5"/>
      <c r="BZ83" s="5"/>
      <c r="CA83" s="5"/>
      <c r="CB83" s="5"/>
      <c r="CC83" s="5"/>
      <c r="CD83" s="5"/>
      <c r="CE83" s="5"/>
      <c r="CF83" s="5"/>
    </row>
    <row r="84" spans="1:84" ht="16.5" customHeight="1" x14ac:dyDescent="0.3">
      <c r="A84" s="142" t="s">
        <v>3140</v>
      </c>
      <c r="B84" s="142">
        <v>900000</v>
      </c>
      <c r="C84" s="142">
        <v>900000</v>
      </c>
      <c r="D84" s="142">
        <v>900000</v>
      </c>
      <c r="E84" s="142">
        <v>900000</v>
      </c>
      <c r="F84" s="142">
        <v>900000</v>
      </c>
      <c r="G84" s="142">
        <v>900000</v>
      </c>
      <c r="H84" s="142">
        <v>900000</v>
      </c>
      <c r="I84" s="142">
        <v>900000</v>
      </c>
      <c r="J84" s="142">
        <v>900000</v>
      </c>
      <c r="K84" s="142">
        <v>900000</v>
      </c>
      <c r="L84" s="142">
        <v>900000</v>
      </c>
      <c r="M84" s="142">
        <v>900000</v>
      </c>
      <c r="N84" s="142">
        <v>900000</v>
      </c>
      <c r="O84" s="142">
        <v>900000</v>
      </c>
      <c r="P84" s="142">
        <v>900000</v>
      </c>
      <c r="Q84" s="142">
        <v>900000</v>
      </c>
      <c r="R84" s="142">
        <v>900000</v>
      </c>
      <c r="S84" s="142">
        <v>900000</v>
      </c>
      <c r="T84" s="142">
        <v>900000</v>
      </c>
      <c r="U84" s="142">
        <v>900000</v>
      </c>
      <c r="V84" s="142">
        <v>900000</v>
      </c>
      <c r="W84" s="142">
        <v>900000</v>
      </c>
      <c r="X84" s="142">
        <v>900000</v>
      </c>
      <c r="Y84" s="142">
        <v>900000</v>
      </c>
      <c r="Z84" s="142">
        <v>900000</v>
      </c>
      <c r="AA84" s="142">
        <v>900000</v>
      </c>
      <c r="AB84" s="142">
        <v>900000</v>
      </c>
      <c r="AC84" s="142">
        <v>900000</v>
      </c>
      <c r="AD84" s="142">
        <v>900000</v>
      </c>
      <c r="AE84" s="142">
        <v>900000</v>
      </c>
      <c r="AF84" s="142">
        <v>900000</v>
      </c>
      <c r="AG84" s="142">
        <v>900000</v>
      </c>
      <c r="AH84" s="142">
        <v>900000</v>
      </c>
      <c r="AI84" s="142">
        <v>900000</v>
      </c>
      <c r="AJ84" s="142">
        <v>900000</v>
      </c>
      <c r="AK84" s="142">
        <v>900000</v>
      </c>
      <c r="AL84" s="142">
        <v>900000</v>
      </c>
      <c r="AM84" s="142">
        <v>900000</v>
      </c>
      <c r="AN84" s="142">
        <v>450000</v>
      </c>
      <c r="AO84" s="142">
        <v>450000</v>
      </c>
      <c r="AP84" s="142">
        <v>450000</v>
      </c>
      <c r="AQ84" s="142">
        <v>450000</v>
      </c>
      <c r="AR84" s="142">
        <v>450000</v>
      </c>
      <c r="AS84" s="142">
        <v>450000</v>
      </c>
      <c r="AT84" s="142">
        <v>450000</v>
      </c>
      <c r="AU84" s="142">
        <v>450000</v>
      </c>
      <c r="AV84" s="142">
        <v>450000</v>
      </c>
      <c r="AW84" s="142">
        <v>450000</v>
      </c>
      <c r="AX84" s="142">
        <v>450000</v>
      </c>
      <c r="AY84" s="142">
        <v>450000</v>
      </c>
      <c r="AZ84" s="142">
        <v>450000</v>
      </c>
      <c r="BA84" s="142">
        <v>450000</v>
      </c>
      <c r="BB84" s="142">
        <v>450000</v>
      </c>
      <c r="BC84" s="142">
        <v>450000</v>
      </c>
      <c r="BD84" s="142">
        <v>450000</v>
      </c>
      <c r="BU84" s="5"/>
      <c r="BV84" s="5"/>
      <c r="BW84" s="5"/>
      <c r="BX84" s="5"/>
      <c r="BY84" s="5"/>
      <c r="BZ84" s="5"/>
      <c r="CA84" s="5"/>
      <c r="CB84" s="5"/>
      <c r="CC84" s="5"/>
      <c r="CD84" s="5"/>
      <c r="CE84" s="5"/>
      <c r="CF84" s="5"/>
    </row>
    <row r="85" spans="1:84" ht="16.5" customHeight="1" x14ac:dyDescent="0.3">
      <c r="A85" s="142" t="s">
        <v>3141</v>
      </c>
      <c r="B85" s="142">
        <v>900000</v>
      </c>
      <c r="C85" s="142">
        <v>900000</v>
      </c>
      <c r="D85" s="142">
        <v>900000</v>
      </c>
      <c r="E85" s="142">
        <v>900000</v>
      </c>
      <c r="F85" s="142">
        <v>900000</v>
      </c>
      <c r="G85" s="142">
        <v>900000</v>
      </c>
      <c r="H85" s="142">
        <v>900000</v>
      </c>
      <c r="I85" s="142">
        <v>900000</v>
      </c>
      <c r="J85" s="142">
        <v>900000</v>
      </c>
      <c r="K85" s="142">
        <v>900000</v>
      </c>
      <c r="L85" s="142">
        <v>900000</v>
      </c>
      <c r="M85" s="142">
        <v>900000</v>
      </c>
      <c r="N85" s="142">
        <v>900000</v>
      </c>
      <c r="O85" s="142">
        <v>900000</v>
      </c>
      <c r="P85" s="142">
        <v>900000</v>
      </c>
      <c r="Q85" s="142">
        <v>900000</v>
      </c>
      <c r="R85" s="142">
        <v>900000</v>
      </c>
      <c r="S85" s="142">
        <v>900000</v>
      </c>
      <c r="T85" s="142">
        <v>900000</v>
      </c>
      <c r="U85" s="142">
        <v>900000</v>
      </c>
      <c r="V85" s="142">
        <v>900000</v>
      </c>
      <c r="W85" s="142">
        <v>900000</v>
      </c>
      <c r="X85" s="142">
        <v>900000</v>
      </c>
      <c r="Y85" s="142">
        <v>900000</v>
      </c>
      <c r="Z85" s="142">
        <v>900000</v>
      </c>
      <c r="AA85" s="142">
        <v>900000</v>
      </c>
      <c r="AB85" s="142">
        <v>900000</v>
      </c>
      <c r="AC85" s="142">
        <v>900000</v>
      </c>
      <c r="AD85" s="142">
        <v>900000</v>
      </c>
      <c r="AE85" s="142">
        <v>900000</v>
      </c>
      <c r="AF85" s="142">
        <v>900000</v>
      </c>
      <c r="AG85" s="142">
        <v>900000</v>
      </c>
      <c r="AH85" s="142">
        <v>900000</v>
      </c>
      <c r="AI85" s="142">
        <v>900000</v>
      </c>
      <c r="AJ85" s="142">
        <v>900000</v>
      </c>
      <c r="AK85" s="142">
        <v>900000</v>
      </c>
      <c r="AL85" s="142">
        <v>900000</v>
      </c>
      <c r="AM85" s="142">
        <v>900000</v>
      </c>
      <c r="AN85" s="142">
        <v>450000</v>
      </c>
      <c r="AO85" s="142">
        <v>450000</v>
      </c>
      <c r="AP85" s="142">
        <v>450000</v>
      </c>
      <c r="AQ85" s="142">
        <v>450000</v>
      </c>
      <c r="AR85" s="142">
        <v>450000</v>
      </c>
      <c r="AS85" s="142">
        <v>450000</v>
      </c>
      <c r="AT85" s="142">
        <v>450000</v>
      </c>
      <c r="AU85" s="142">
        <v>450000</v>
      </c>
      <c r="AV85" s="142">
        <v>450000</v>
      </c>
      <c r="AW85" s="142">
        <v>450000</v>
      </c>
      <c r="AX85" s="142">
        <v>450000</v>
      </c>
      <c r="AY85" s="142">
        <v>450000</v>
      </c>
      <c r="AZ85" s="142">
        <v>450000</v>
      </c>
      <c r="BA85" s="142">
        <v>450000</v>
      </c>
      <c r="BB85" s="142">
        <v>450000</v>
      </c>
      <c r="BC85" s="142">
        <v>450000</v>
      </c>
      <c r="BD85" s="142">
        <v>450000</v>
      </c>
      <c r="BU85" s="5"/>
      <c r="BV85" s="5"/>
      <c r="BW85" s="5"/>
      <c r="BX85" s="5"/>
      <c r="BY85" s="5"/>
      <c r="BZ85" s="5"/>
      <c r="CA85" s="5"/>
      <c r="CB85" s="5"/>
      <c r="CC85" s="5"/>
      <c r="CD85" s="5"/>
      <c r="CE85" s="5"/>
      <c r="CF85" s="5"/>
    </row>
    <row r="86" spans="1:84" ht="16.5" customHeight="1" x14ac:dyDescent="0.3">
      <c r="A86" s="142" t="s">
        <v>2936</v>
      </c>
      <c r="B86" s="142">
        <v>65806859</v>
      </c>
      <c r="C86" s="142">
        <v>64561795</v>
      </c>
      <c r="D86" s="142">
        <v>70704833</v>
      </c>
      <c r="E86" s="142">
        <v>68357833.010000005</v>
      </c>
      <c r="F86" s="142">
        <v>64992066</v>
      </c>
      <c r="G86" s="142">
        <v>61243678</v>
      </c>
      <c r="H86" s="142">
        <v>69834842</v>
      </c>
      <c r="I86" s="142">
        <v>65853268.520000003</v>
      </c>
      <c r="J86" s="142">
        <v>60379105</v>
      </c>
      <c r="K86" s="142">
        <v>55015215</v>
      </c>
      <c r="L86" s="142">
        <v>61248268</v>
      </c>
      <c r="M86" s="142">
        <v>55731138.109999999</v>
      </c>
      <c r="N86" s="142">
        <v>50476694</v>
      </c>
      <c r="O86" s="142">
        <v>45542853</v>
      </c>
      <c r="P86" s="142">
        <v>50893034</v>
      </c>
      <c r="Q86" s="142">
        <v>45728253.119999997</v>
      </c>
      <c r="R86" s="142">
        <v>40495320</v>
      </c>
      <c r="S86" s="142">
        <v>35524982</v>
      </c>
      <c r="T86" s="142">
        <v>40108844</v>
      </c>
      <c r="U86" s="142">
        <v>35343853.719999999</v>
      </c>
      <c r="V86" s="142">
        <v>31055082</v>
      </c>
      <c r="W86" s="142">
        <v>27070010</v>
      </c>
      <c r="X86" s="142">
        <v>30958853</v>
      </c>
      <c r="Y86" s="142">
        <v>26894168.920000002</v>
      </c>
      <c r="Z86" s="142">
        <v>23041663</v>
      </c>
      <c r="AA86" s="142">
        <v>19893558</v>
      </c>
      <c r="AB86" s="142">
        <v>23940444</v>
      </c>
      <c r="AC86" s="142">
        <v>20532100.190000001</v>
      </c>
      <c r="AD86" s="142">
        <v>18016545</v>
      </c>
      <c r="AE86" s="142">
        <v>15328895</v>
      </c>
      <c r="AF86" s="142">
        <v>21202397</v>
      </c>
      <c r="AG86" s="142">
        <v>18497197.989999998</v>
      </c>
      <c r="AH86" s="142">
        <v>16454741</v>
      </c>
      <c r="AI86" s="142">
        <v>13795160</v>
      </c>
      <c r="AJ86" s="142">
        <v>19230739</v>
      </c>
      <c r="AK86" s="142">
        <v>15688196.66</v>
      </c>
      <c r="AL86" s="142">
        <v>12926169</v>
      </c>
      <c r="AM86" s="142">
        <v>10023681</v>
      </c>
      <c r="AN86" s="142">
        <v>17982875</v>
      </c>
      <c r="AO86" s="142">
        <v>15224548.630000001</v>
      </c>
      <c r="AP86" s="142">
        <v>13643724</v>
      </c>
      <c r="AQ86" s="142">
        <v>11470690</v>
      </c>
      <c r="AR86" s="142">
        <v>13794061</v>
      </c>
      <c r="AS86" s="142">
        <v>11710127.970000001</v>
      </c>
      <c r="AT86" s="142">
        <v>11959430</v>
      </c>
      <c r="AU86" s="142">
        <v>6556517</v>
      </c>
      <c r="AV86" s="142">
        <v>8381689</v>
      </c>
      <c r="AW86" s="142">
        <v>6705795.1399999997</v>
      </c>
      <c r="AX86" s="142">
        <v>5610694</v>
      </c>
      <c r="AY86" s="142">
        <v>4194727</v>
      </c>
      <c r="AZ86" s="142">
        <v>5656224</v>
      </c>
      <c r="BA86" s="142">
        <v>4408990</v>
      </c>
      <c r="BB86" s="142">
        <v>3899823</v>
      </c>
      <c r="BC86" s="142">
        <v>3056156</v>
      </c>
      <c r="BD86" s="142">
        <v>3760260</v>
      </c>
      <c r="BU86" s="5"/>
      <c r="BV86" s="5"/>
      <c r="BW86" s="5"/>
      <c r="BX86" s="5"/>
      <c r="BY86" s="5"/>
      <c r="BZ86" s="5"/>
      <c r="CA86" s="5"/>
      <c r="CB86" s="5"/>
      <c r="CC86" s="5"/>
      <c r="CD86" s="5"/>
      <c r="CE86" s="5"/>
      <c r="CF86" s="5"/>
    </row>
    <row r="87" spans="1:84" ht="16.5" customHeight="1" x14ac:dyDescent="0.3">
      <c r="A87" s="142" t="s">
        <v>3142</v>
      </c>
      <c r="B87" s="142">
        <v>-1271322</v>
      </c>
      <c r="C87" s="142">
        <v>-2194330</v>
      </c>
      <c r="D87" s="142">
        <v>-2538557</v>
      </c>
      <c r="E87" s="142">
        <v>16833492.739999998</v>
      </c>
      <c r="F87" s="142">
        <v>16487658</v>
      </c>
      <c r="G87" s="142">
        <v>13777006</v>
      </c>
      <c r="H87" s="142">
        <v>17001178</v>
      </c>
      <c r="I87" s="142">
        <v>16318171.890000001</v>
      </c>
      <c r="J87" s="142">
        <v>16356195</v>
      </c>
      <c r="K87" s="142">
        <v>16678113</v>
      </c>
      <c r="L87" s="142">
        <v>17345143</v>
      </c>
      <c r="M87" s="142">
        <v>17532247.140000001</v>
      </c>
      <c r="N87" s="142">
        <v>17504676</v>
      </c>
      <c r="O87" s="142">
        <v>18093075</v>
      </c>
      <c r="P87" s="142">
        <v>17977965</v>
      </c>
      <c r="Q87" s="142">
        <v>18037244.25</v>
      </c>
      <c r="R87" s="142">
        <v>18050875</v>
      </c>
      <c r="S87" s="142">
        <v>8132936</v>
      </c>
      <c r="T87" s="142">
        <v>8088713</v>
      </c>
      <c r="U87" s="142">
        <v>8284895.5300000003</v>
      </c>
      <c r="V87" s="142">
        <v>-1605034</v>
      </c>
      <c r="W87" s="142">
        <v>-1469352</v>
      </c>
      <c r="X87" s="142">
        <v>-1272730</v>
      </c>
      <c r="Y87" s="142">
        <v>-1112145.69</v>
      </c>
      <c r="Z87" s="142">
        <v>-953403</v>
      </c>
      <c r="AA87" s="142">
        <v>-1195763</v>
      </c>
      <c r="AB87" s="142">
        <v>-1365797</v>
      </c>
      <c r="AC87" s="142">
        <v>-1317311.94</v>
      </c>
      <c r="AD87" s="142">
        <v>-1372122</v>
      </c>
      <c r="AE87" s="142">
        <v>-1380090</v>
      </c>
      <c r="AF87" s="142">
        <v>-1381634</v>
      </c>
      <c r="AG87" s="142">
        <v>-1283669.1599999999</v>
      </c>
      <c r="AH87" s="142">
        <v>-1498155</v>
      </c>
      <c r="AI87" s="142">
        <v>-2178565</v>
      </c>
      <c r="AJ87" s="142">
        <v>-701197</v>
      </c>
      <c r="AK87" s="142">
        <v>-511848.74</v>
      </c>
      <c r="AL87" s="142">
        <v>-487387</v>
      </c>
      <c r="AM87" s="142">
        <v>-347431</v>
      </c>
      <c r="AN87" s="142">
        <v>-484139</v>
      </c>
      <c r="AO87" s="142">
        <v>-361408.75</v>
      </c>
      <c r="AP87" s="142">
        <v>-437909</v>
      </c>
      <c r="AQ87" s="142">
        <v>-498851</v>
      </c>
      <c r="AR87" s="142">
        <v>-562372</v>
      </c>
      <c r="AS87" s="142">
        <v>-581921.41</v>
      </c>
      <c r="AT87" s="142">
        <v>-552264</v>
      </c>
      <c r="AU87" s="142">
        <v>3462234</v>
      </c>
      <c r="AV87" s="142">
        <v>5217355</v>
      </c>
      <c r="AW87" s="142">
        <v>5407065.0300000003</v>
      </c>
      <c r="AX87" s="142">
        <v>5480895</v>
      </c>
      <c r="AY87" s="142">
        <v>5573588</v>
      </c>
      <c r="AZ87" s="142">
        <v>5797132</v>
      </c>
      <c r="BA87" s="142">
        <v>5702221</v>
      </c>
      <c r="BB87" s="142">
        <v>-112516</v>
      </c>
      <c r="BC87" s="142">
        <v>-25427</v>
      </c>
      <c r="BD87" s="142">
        <v>281891</v>
      </c>
      <c r="BU87" s="5"/>
      <c r="BV87" s="5"/>
      <c r="BW87" s="5"/>
      <c r="BX87" s="5"/>
      <c r="BY87" s="5"/>
      <c r="BZ87" s="5"/>
      <c r="CA87" s="5"/>
      <c r="CB87" s="5"/>
      <c r="CC87" s="5"/>
      <c r="CD87" s="5"/>
      <c r="CE87" s="5"/>
      <c r="CF87" s="5"/>
    </row>
    <row r="88" spans="1:84" ht="16.5" customHeight="1" x14ac:dyDescent="0.3">
      <c r="A88" s="142" t="s">
        <v>3143</v>
      </c>
      <c r="B88" s="142">
        <v>-1528753</v>
      </c>
      <c r="C88" s="142">
        <v>-1528753</v>
      </c>
      <c r="D88" s="142">
        <v>-1528753</v>
      </c>
      <c r="E88" s="142">
        <v>-1462713.27</v>
      </c>
      <c r="F88" s="142">
        <v>-3421496</v>
      </c>
      <c r="G88" s="142">
        <v>-6132148</v>
      </c>
      <c r="H88" s="142">
        <v>-1442733</v>
      </c>
      <c r="I88" s="142">
        <v>-1442732.79</v>
      </c>
      <c r="J88" s="142">
        <v>-1442733</v>
      </c>
      <c r="K88" s="142">
        <v>-1442733</v>
      </c>
      <c r="L88" s="142">
        <v>-1306987</v>
      </c>
      <c r="M88" s="142">
        <v>-1061147.72</v>
      </c>
      <c r="N88" s="142">
        <v>-1061148</v>
      </c>
      <c r="O88" s="142">
        <v>-1061148</v>
      </c>
      <c r="P88" s="142">
        <v>-1061148</v>
      </c>
      <c r="Q88" s="142">
        <v>0</v>
      </c>
      <c r="R88" s="142">
        <v>0</v>
      </c>
      <c r="S88" s="142">
        <v>0</v>
      </c>
      <c r="T88" s="142">
        <v>0</v>
      </c>
      <c r="U88" s="142">
        <v>0</v>
      </c>
      <c r="V88" s="142">
        <v>0</v>
      </c>
      <c r="W88" s="142">
        <v>0</v>
      </c>
      <c r="X88" s="142">
        <v>0</v>
      </c>
      <c r="Y88" s="142">
        <v>0</v>
      </c>
      <c r="Z88" s="142">
        <v>0</v>
      </c>
      <c r="AA88" s="142">
        <v>0</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3861865</v>
      </c>
      <c r="AV88" s="142">
        <v>5630708</v>
      </c>
      <c r="AW88" s="142">
        <v>5630707.6799999997</v>
      </c>
      <c r="AX88" s="142">
        <v>5630708</v>
      </c>
      <c r="AY88" s="142">
        <v>5630708</v>
      </c>
      <c r="AZ88" s="142">
        <v>5630708</v>
      </c>
      <c r="BA88" s="142">
        <v>5631334</v>
      </c>
      <c r="BB88" s="142">
        <v>627</v>
      </c>
      <c r="BC88" s="142">
        <v>627</v>
      </c>
      <c r="BD88" s="142">
        <v>627</v>
      </c>
      <c r="BU88" s="5"/>
      <c r="BV88" s="5"/>
      <c r="BW88" s="5"/>
      <c r="BX88" s="5"/>
      <c r="BY88" s="5"/>
      <c r="BZ88" s="5"/>
      <c r="CA88" s="5"/>
      <c r="CB88" s="5"/>
      <c r="CC88" s="5"/>
      <c r="CD88" s="5"/>
      <c r="CE88" s="5"/>
      <c r="CF88" s="5"/>
    </row>
    <row r="89" spans="1:84" ht="16.5" customHeight="1" x14ac:dyDescent="0.3">
      <c r="A89" s="142" t="s">
        <v>3144</v>
      </c>
      <c r="B89" s="142">
        <v>0</v>
      </c>
      <c r="C89" s="142">
        <v>0</v>
      </c>
      <c r="D89" s="142">
        <v>0</v>
      </c>
      <c r="E89" s="142">
        <v>0</v>
      </c>
      <c r="F89" s="142">
        <v>0</v>
      </c>
      <c r="G89" s="142">
        <v>0</v>
      </c>
      <c r="H89" s="142">
        <v>0</v>
      </c>
      <c r="I89" s="142">
        <v>0</v>
      </c>
      <c r="J89" s="142">
        <v>0</v>
      </c>
      <c r="K89" s="142">
        <v>0</v>
      </c>
      <c r="L89" s="142">
        <v>0</v>
      </c>
      <c r="M89" s="142">
        <v>0</v>
      </c>
      <c r="N89" s="142">
        <v>0</v>
      </c>
      <c r="O89" s="142">
        <v>0</v>
      </c>
      <c r="P89" s="142">
        <v>0</v>
      </c>
      <c r="Q89" s="142">
        <v>0</v>
      </c>
      <c r="R89" s="142">
        <v>0</v>
      </c>
      <c r="S89" s="142">
        <v>0</v>
      </c>
      <c r="T89" s="142">
        <v>0</v>
      </c>
      <c r="U89" s="142">
        <v>0</v>
      </c>
      <c r="V89" s="142">
        <v>0</v>
      </c>
      <c r="W89" s="142">
        <v>0</v>
      </c>
      <c r="X89" s="142">
        <v>0</v>
      </c>
      <c r="Y89" s="142">
        <v>0</v>
      </c>
      <c r="Z89" s="142">
        <v>0</v>
      </c>
      <c r="AA89" s="142">
        <v>0</v>
      </c>
      <c r="AB89" s="142">
        <v>0</v>
      </c>
      <c r="AC89" s="142">
        <v>0</v>
      </c>
      <c r="AD89" s="142">
        <v>0</v>
      </c>
      <c r="AE89" s="142">
        <v>0</v>
      </c>
      <c r="AF89" s="142">
        <v>0</v>
      </c>
      <c r="AG89" s="142">
        <v>0</v>
      </c>
      <c r="AH89" s="142">
        <v>0</v>
      </c>
      <c r="AI89" s="142">
        <v>0</v>
      </c>
      <c r="AJ89" s="142">
        <v>0</v>
      </c>
      <c r="AK89" s="142">
        <v>0</v>
      </c>
      <c r="AL89" s="142">
        <v>0</v>
      </c>
      <c r="AM89" s="142">
        <v>0</v>
      </c>
      <c r="AN89" s="142">
        <v>0</v>
      </c>
      <c r="AO89" s="142">
        <v>0</v>
      </c>
      <c r="AP89" s="142">
        <v>0</v>
      </c>
      <c r="AQ89" s="142">
        <v>0</v>
      </c>
      <c r="AR89" s="142">
        <v>0</v>
      </c>
      <c r="AS89" s="142">
        <v>0</v>
      </c>
      <c r="AT89" s="142">
        <v>0</v>
      </c>
      <c r="AU89" s="142">
        <v>5630708</v>
      </c>
      <c r="AV89" s="142">
        <v>5630708</v>
      </c>
      <c r="AW89" s="142">
        <v>5630707.6799999997</v>
      </c>
      <c r="AX89" s="142">
        <v>5630708</v>
      </c>
      <c r="AY89" s="142">
        <v>5630708</v>
      </c>
      <c r="AZ89" s="142">
        <v>0</v>
      </c>
      <c r="BA89" s="142">
        <v>0</v>
      </c>
      <c r="BB89" s="142">
        <v>0</v>
      </c>
      <c r="BC89" s="142">
        <v>0</v>
      </c>
      <c r="BD89" s="142">
        <v>0</v>
      </c>
      <c r="BU89" s="5"/>
      <c r="BV89" s="5"/>
      <c r="BW89" s="5"/>
      <c r="BX89" s="5"/>
      <c r="BY89" s="5"/>
      <c r="BZ89" s="5"/>
      <c r="CA89" s="5"/>
      <c r="CB89" s="5"/>
      <c r="CC89" s="5"/>
      <c r="CD89" s="5"/>
      <c r="CE89" s="5"/>
      <c r="CF89" s="5"/>
    </row>
    <row r="90" spans="1:84" ht="16.5" customHeight="1" x14ac:dyDescent="0.3">
      <c r="A90" s="142" t="s">
        <v>3145</v>
      </c>
      <c r="B90" s="142">
        <v>-1528753</v>
      </c>
      <c r="C90" s="142">
        <v>-1528753</v>
      </c>
      <c r="D90" s="142">
        <v>-1528753</v>
      </c>
      <c r="E90" s="142">
        <v>0</v>
      </c>
      <c r="F90" s="142">
        <v>-1958783</v>
      </c>
      <c r="G90" s="142">
        <v>-4689415</v>
      </c>
      <c r="H90" s="142">
        <v>0</v>
      </c>
      <c r="I90" s="142">
        <v>0</v>
      </c>
      <c r="J90" s="142">
        <v>0</v>
      </c>
      <c r="K90" s="142">
        <v>0</v>
      </c>
      <c r="L90" s="142">
        <v>0</v>
      </c>
      <c r="M90" s="142">
        <v>0</v>
      </c>
      <c r="N90" s="142">
        <v>0</v>
      </c>
      <c r="O90" s="142">
        <v>0</v>
      </c>
      <c r="P90" s="142">
        <v>0</v>
      </c>
      <c r="Q90" s="142">
        <v>0</v>
      </c>
      <c r="R90" s="142">
        <v>0</v>
      </c>
      <c r="S90" s="142">
        <v>0</v>
      </c>
      <c r="T90" s="142">
        <v>0</v>
      </c>
      <c r="U90" s="142">
        <v>0</v>
      </c>
      <c r="V90" s="142">
        <v>0</v>
      </c>
      <c r="W90" s="142">
        <v>0</v>
      </c>
      <c r="X90" s="142">
        <v>0</v>
      </c>
      <c r="Y90" s="142">
        <v>0</v>
      </c>
      <c r="Z90" s="142">
        <v>0</v>
      </c>
      <c r="AA90" s="142">
        <v>0</v>
      </c>
      <c r="AB90" s="142">
        <v>0</v>
      </c>
      <c r="AC90" s="142">
        <v>0</v>
      </c>
      <c r="AD90" s="142">
        <v>0</v>
      </c>
      <c r="AE90" s="142">
        <v>0</v>
      </c>
      <c r="AF90" s="142">
        <v>0</v>
      </c>
      <c r="AG90" s="142">
        <v>0</v>
      </c>
      <c r="AH90" s="142">
        <v>0</v>
      </c>
      <c r="AI90" s="142">
        <v>0</v>
      </c>
      <c r="AJ90" s="142">
        <v>0</v>
      </c>
      <c r="AK90" s="142">
        <v>0</v>
      </c>
      <c r="AL90" s="142">
        <v>0</v>
      </c>
      <c r="AM90" s="142">
        <v>0</v>
      </c>
      <c r="AN90" s="142">
        <v>0</v>
      </c>
      <c r="AO90" s="142">
        <v>0</v>
      </c>
      <c r="AP90" s="142">
        <v>0</v>
      </c>
      <c r="AQ90" s="142">
        <v>0</v>
      </c>
      <c r="AR90" s="142">
        <v>0</v>
      </c>
      <c r="AS90" s="142">
        <v>0</v>
      </c>
      <c r="AT90" s="142">
        <v>0</v>
      </c>
      <c r="AU90" s="142">
        <v>0</v>
      </c>
      <c r="AV90" s="142">
        <v>0</v>
      </c>
      <c r="AW90" s="142">
        <v>0</v>
      </c>
      <c r="AX90" s="142">
        <v>0</v>
      </c>
      <c r="AY90" s="142">
        <v>0</v>
      </c>
      <c r="AZ90" s="142">
        <v>0</v>
      </c>
      <c r="BA90" s="142">
        <v>0</v>
      </c>
      <c r="BB90" s="142">
        <v>0</v>
      </c>
      <c r="BC90" s="142">
        <v>0</v>
      </c>
      <c r="BD90" s="142">
        <v>0</v>
      </c>
      <c r="BU90" s="5"/>
      <c r="BV90" s="5"/>
      <c r="BW90" s="5"/>
      <c r="BX90" s="5"/>
      <c r="BY90" s="5"/>
      <c r="BZ90" s="5"/>
      <c r="CA90" s="5"/>
      <c r="CB90" s="5"/>
      <c r="CC90" s="5"/>
      <c r="CD90" s="5"/>
      <c r="CE90" s="5"/>
      <c r="CF90" s="5"/>
    </row>
    <row r="91" spans="1:84" ht="16.5" customHeight="1" x14ac:dyDescent="0.3">
      <c r="A91" s="142" t="s">
        <v>3146</v>
      </c>
      <c r="B91" s="142">
        <v>0</v>
      </c>
      <c r="C91" s="142">
        <v>0</v>
      </c>
      <c r="D91" s="142">
        <v>0</v>
      </c>
      <c r="E91" s="142">
        <v>-1462713.27</v>
      </c>
      <c r="F91" s="142">
        <v>-1462713</v>
      </c>
      <c r="G91" s="142">
        <v>-1442733</v>
      </c>
      <c r="H91" s="142">
        <v>-1442733</v>
      </c>
      <c r="I91" s="142">
        <v>-1442732.79</v>
      </c>
      <c r="J91" s="142">
        <v>-1442733</v>
      </c>
      <c r="K91" s="142">
        <v>-1442733</v>
      </c>
      <c r="L91" s="142">
        <v>-1306987</v>
      </c>
      <c r="M91" s="142">
        <v>-1061147.72</v>
      </c>
      <c r="N91" s="142">
        <v>-1061148</v>
      </c>
      <c r="O91" s="142">
        <v>-1061148</v>
      </c>
      <c r="P91" s="142">
        <v>-1061148</v>
      </c>
      <c r="Q91" s="142">
        <v>0</v>
      </c>
      <c r="R91" s="142">
        <v>0</v>
      </c>
      <c r="S91" s="142">
        <v>0</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-1768843</v>
      </c>
      <c r="AV91" s="142">
        <v>0</v>
      </c>
      <c r="AW91" s="142">
        <v>0</v>
      </c>
      <c r="AX91" s="142">
        <v>0</v>
      </c>
      <c r="AY91" s="142">
        <v>0</v>
      </c>
      <c r="AZ91" s="142">
        <v>5630708</v>
      </c>
      <c r="BA91" s="142">
        <v>5631334</v>
      </c>
      <c r="BB91" s="142">
        <v>627</v>
      </c>
      <c r="BC91" s="142">
        <v>627</v>
      </c>
      <c r="BD91" s="142">
        <v>627</v>
      </c>
      <c r="BU91" s="5"/>
      <c r="BV91" s="5"/>
      <c r="BW91" s="5"/>
      <c r="BX91" s="5"/>
      <c r="BY91" s="5"/>
      <c r="BZ91" s="5"/>
      <c r="CA91" s="5"/>
      <c r="CB91" s="5"/>
      <c r="CC91" s="5"/>
      <c r="CD91" s="5"/>
      <c r="CE91" s="5"/>
      <c r="CF91" s="5"/>
    </row>
    <row r="92" spans="1:84" ht="16.5" customHeight="1" x14ac:dyDescent="0.3">
      <c r="A92" s="142" t="s">
        <v>3147</v>
      </c>
      <c r="B92" s="142">
        <v>0</v>
      </c>
      <c r="C92" s="142">
        <v>0</v>
      </c>
      <c r="D92" s="142">
        <v>0</v>
      </c>
      <c r="E92" s="142">
        <v>0</v>
      </c>
      <c r="F92" s="142">
        <v>0</v>
      </c>
      <c r="G92" s="142">
        <v>0</v>
      </c>
      <c r="H92" s="142">
        <v>0</v>
      </c>
      <c r="I92" s="142">
        <v>-2148249.52</v>
      </c>
      <c r="J92" s="142">
        <v>-2110226</v>
      </c>
      <c r="K92" s="142">
        <v>-1788308</v>
      </c>
      <c r="L92" s="142">
        <v>-1257024</v>
      </c>
      <c r="M92" s="142">
        <v>-1315759.3400000001</v>
      </c>
      <c r="N92" s="142">
        <v>-1343330</v>
      </c>
      <c r="O92" s="142">
        <v>-754931</v>
      </c>
      <c r="P92" s="142">
        <v>0</v>
      </c>
      <c r="Q92" s="142">
        <v>0</v>
      </c>
      <c r="R92" s="142">
        <v>0</v>
      </c>
      <c r="S92" s="142">
        <v>0</v>
      </c>
      <c r="T92" s="142">
        <v>0</v>
      </c>
      <c r="U92" s="142">
        <v>0</v>
      </c>
      <c r="V92" s="142">
        <v>0</v>
      </c>
      <c r="W92" s="142">
        <v>0</v>
      </c>
      <c r="X92" s="142">
        <v>0</v>
      </c>
      <c r="Y92" s="142">
        <v>0</v>
      </c>
      <c r="Z92" s="142">
        <v>0</v>
      </c>
      <c r="AA92" s="142">
        <v>0</v>
      </c>
      <c r="AB92" s="142">
        <v>0</v>
      </c>
      <c r="AC92" s="142">
        <v>0</v>
      </c>
      <c r="AD92" s="142">
        <v>0</v>
      </c>
      <c r="AE92" s="142">
        <v>0</v>
      </c>
      <c r="AF92" s="142">
        <v>0</v>
      </c>
      <c r="AG92" s="142">
        <v>0</v>
      </c>
      <c r="AH92" s="142">
        <v>0</v>
      </c>
      <c r="AI92" s="142">
        <v>0</v>
      </c>
      <c r="AJ92" s="142">
        <v>-701197</v>
      </c>
      <c r="AK92" s="142">
        <v>-511848.74</v>
      </c>
      <c r="AL92" s="142">
        <v>-487387</v>
      </c>
      <c r="AM92" s="142">
        <v>-347431</v>
      </c>
      <c r="AN92" s="142">
        <v>-484139</v>
      </c>
      <c r="AO92" s="142">
        <v>-361408.75</v>
      </c>
      <c r="AP92" s="142">
        <v>-437909</v>
      </c>
      <c r="AQ92" s="142">
        <v>-498851</v>
      </c>
      <c r="AR92" s="142">
        <v>-562372</v>
      </c>
      <c r="AS92" s="142">
        <v>-581921.41</v>
      </c>
      <c r="AT92" s="142">
        <v>-552264</v>
      </c>
      <c r="AU92" s="142">
        <v>-399631</v>
      </c>
      <c r="AV92" s="142">
        <v>-413353</v>
      </c>
      <c r="AW92" s="142">
        <v>-223642.65</v>
      </c>
      <c r="AX92" s="142">
        <v>-149813</v>
      </c>
      <c r="AY92" s="142">
        <v>-57120</v>
      </c>
      <c r="AZ92" s="142">
        <v>166424</v>
      </c>
      <c r="BA92" s="142">
        <v>70887</v>
      </c>
      <c r="BB92" s="142">
        <v>-113143</v>
      </c>
      <c r="BC92" s="142">
        <v>-26054</v>
      </c>
      <c r="BD92" s="142">
        <v>281264</v>
      </c>
      <c r="BU92" s="5"/>
      <c r="BV92" s="5"/>
      <c r="BW92" s="5"/>
      <c r="BX92" s="5"/>
      <c r="BY92" s="5"/>
      <c r="BZ92" s="5"/>
      <c r="CA92" s="5"/>
      <c r="CB92" s="5"/>
      <c r="CC92" s="5"/>
      <c r="CD92" s="5"/>
      <c r="CE92" s="5"/>
      <c r="CF92" s="5"/>
    </row>
    <row r="93" spans="1:84" ht="16.5" customHeight="1" x14ac:dyDescent="0.3">
      <c r="A93" s="142" t="s">
        <v>3148</v>
      </c>
      <c r="B93" s="142">
        <v>257431</v>
      </c>
      <c r="C93" s="142">
        <v>-665577</v>
      </c>
      <c r="D93" s="142">
        <v>-1009804</v>
      </c>
      <c r="E93" s="142">
        <v>18296206.010000002</v>
      </c>
      <c r="F93" s="142">
        <v>19909154</v>
      </c>
      <c r="G93" s="142">
        <v>19909154</v>
      </c>
      <c r="H93" s="142">
        <v>18443911</v>
      </c>
      <c r="I93" s="142">
        <v>19909154.199999999</v>
      </c>
      <c r="J93" s="142">
        <v>19909154</v>
      </c>
      <c r="K93" s="142">
        <v>19909154</v>
      </c>
      <c r="L93" s="142">
        <v>19909154</v>
      </c>
      <c r="M93" s="142">
        <v>19909154.199999999</v>
      </c>
      <c r="N93" s="142">
        <v>19909154</v>
      </c>
      <c r="O93" s="142">
        <v>19909154</v>
      </c>
      <c r="P93" s="142">
        <v>19039113</v>
      </c>
      <c r="Q93" s="142">
        <v>18037244.25</v>
      </c>
      <c r="R93" s="142">
        <v>18050875</v>
      </c>
      <c r="S93" s="142">
        <v>8132936</v>
      </c>
      <c r="T93" s="142">
        <v>8088713</v>
      </c>
      <c r="U93" s="142">
        <v>8284895.5300000003</v>
      </c>
      <c r="V93" s="142">
        <v>-1605034</v>
      </c>
      <c r="W93" s="142">
        <v>0</v>
      </c>
      <c r="X93" s="142">
        <v>0</v>
      </c>
      <c r="Y93" s="142">
        <v>-1112145.69</v>
      </c>
      <c r="Z93" s="142">
        <v>-953403</v>
      </c>
      <c r="AA93" s="142">
        <v>-1195763</v>
      </c>
      <c r="AB93" s="142">
        <v>-1365797</v>
      </c>
      <c r="AC93" s="142">
        <v>-1317311.94</v>
      </c>
      <c r="AD93" s="142">
        <v>-1372122</v>
      </c>
      <c r="AE93" s="142">
        <v>-1380090</v>
      </c>
      <c r="AF93" s="142">
        <v>-1381634</v>
      </c>
      <c r="AG93" s="142">
        <v>0</v>
      </c>
      <c r="AH93" s="142">
        <v>-1498155</v>
      </c>
      <c r="AI93" s="142">
        <v>-2178565</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U93" s="5"/>
      <c r="BV93" s="5"/>
      <c r="BW93" s="5"/>
      <c r="BX93" s="5"/>
      <c r="BY93" s="5"/>
      <c r="BZ93" s="5"/>
      <c r="CA93" s="5"/>
      <c r="CB93" s="5"/>
      <c r="CC93" s="5"/>
      <c r="CD93" s="5"/>
      <c r="CE93" s="5"/>
      <c r="CF93" s="5"/>
    </row>
    <row r="94" spans="1:84" ht="16.5" customHeight="1" x14ac:dyDescent="0.3">
      <c r="A94" s="142" t="s">
        <v>2937</v>
      </c>
      <c r="B94" s="142">
        <v>96012109</v>
      </c>
      <c r="C94" s="142">
        <v>93844037</v>
      </c>
      <c r="D94" s="142">
        <v>99642848</v>
      </c>
      <c r="E94" s="142">
        <v>96758743.980000004</v>
      </c>
      <c r="F94" s="142">
        <v>93047142</v>
      </c>
      <c r="G94" s="142">
        <v>86588102</v>
      </c>
      <c r="H94" s="142">
        <v>98403438</v>
      </c>
      <c r="I94" s="142">
        <v>93738858.640000001</v>
      </c>
      <c r="J94" s="142">
        <v>88302718</v>
      </c>
      <c r="K94" s="142">
        <v>83260746</v>
      </c>
      <c r="L94" s="142">
        <v>90160829</v>
      </c>
      <c r="M94" s="142">
        <v>84830803.480000004</v>
      </c>
      <c r="N94" s="142">
        <v>79548788</v>
      </c>
      <c r="O94" s="142">
        <v>75203346</v>
      </c>
      <c r="P94" s="142">
        <v>80438417</v>
      </c>
      <c r="Q94" s="142">
        <v>75332915.599999994</v>
      </c>
      <c r="R94" s="142">
        <v>70113613</v>
      </c>
      <c r="S94" s="142">
        <v>55225336</v>
      </c>
      <c r="T94" s="142">
        <v>59764975</v>
      </c>
      <c r="U94" s="142">
        <v>55196167.479999997</v>
      </c>
      <c r="V94" s="142">
        <v>41017466</v>
      </c>
      <c r="W94" s="142">
        <v>37168076</v>
      </c>
      <c r="X94" s="142">
        <v>41253541</v>
      </c>
      <c r="Y94" s="142">
        <v>37349441.460000001</v>
      </c>
      <c r="Z94" s="142">
        <v>33655678</v>
      </c>
      <c r="AA94" s="142">
        <v>30265213</v>
      </c>
      <c r="AB94" s="142">
        <v>34142065</v>
      </c>
      <c r="AC94" s="142">
        <v>30782206.48</v>
      </c>
      <c r="AD94" s="142">
        <v>28211841</v>
      </c>
      <c r="AE94" s="142">
        <v>25516223</v>
      </c>
      <c r="AF94" s="142">
        <v>31388181</v>
      </c>
      <c r="AG94" s="142">
        <v>28780947.07</v>
      </c>
      <c r="AH94" s="142">
        <v>26524004</v>
      </c>
      <c r="AI94" s="142">
        <v>23184013</v>
      </c>
      <c r="AJ94" s="142">
        <v>30096960</v>
      </c>
      <c r="AK94" s="142">
        <v>26743766.149999999</v>
      </c>
      <c r="AL94" s="142">
        <v>24006200</v>
      </c>
      <c r="AM94" s="142">
        <v>21243668</v>
      </c>
      <c r="AN94" s="142">
        <v>24126201</v>
      </c>
      <c r="AO94" s="142">
        <v>21490604.780000001</v>
      </c>
      <c r="AP94" s="142">
        <v>19833280</v>
      </c>
      <c r="AQ94" s="142">
        <v>17599304</v>
      </c>
      <c r="AR94" s="142">
        <v>19859154</v>
      </c>
      <c r="AS94" s="142">
        <v>17755671.460000001</v>
      </c>
      <c r="AT94" s="142">
        <v>18034631</v>
      </c>
      <c r="AU94" s="142">
        <v>16646216</v>
      </c>
      <c r="AV94" s="142">
        <v>20226509</v>
      </c>
      <c r="AW94" s="142">
        <v>18740325.07</v>
      </c>
      <c r="AX94" s="142">
        <v>17719054</v>
      </c>
      <c r="AY94" s="142">
        <v>16395780</v>
      </c>
      <c r="AZ94" s="142">
        <v>18080821</v>
      </c>
      <c r="BA94" s="142">
        <v>16738676</v>
      </c>
      <c r="BB94" s="142">
        <v>10414772</v>
      </c>
      <c r="BC94" s="142">
        <v>9610515</v>
      </c>
      <c r="BD94" s="142">
        <v>10621937</v>
      </c>
      <c r="BU94" s="5"/>
      <c r="BV94" s="5"/>
      <c r="BW94" s="5"/>
      <c r="BX94" s="5"/>
      <c r="BY94" s="5"/>
      <c r="BZ94" s="5"/>
      <c r="CA94" s="5"/>
      <c r="CB94" s="5"/>
      <c r="CC94" s="5"/>
      <c r="CD94" s="5"/>
      <c r="CE94" s="5"/>
      <c r="CF94" s="5"/>
    </row>
    <row r="95" spans="1:84" ht="16.5" customHeight="1" x14ac:dyDescent="0.3">
      <c r="A95" s="142" t="s">
        <v>3149</v>
      </c>
      <c r="B95" s="142">
        <v>14829442</v>
      </c>
      <c r="C95" s="142">
        <v>14843073</v>
      </c>
      <c r="D95" s="142">
        <v>14966022</v>
      </c>
      <c r="E95" s="142">
        <v>14836285.960000001</v>
      </c>
      <c r="F95" s="142">
        <v>14717885</v>
      </c>
      <c r="G95" s="142">
        <v>14630310</v>
      </c>
      <c r="H95" s="142">
        <v>14806313</v>
      </c>
      <c r="I95" s="142">
        <v>14628937.85</v>
      </c>
      <c r="J95" s="142">
        <v>14507249</v>
      </c>
      <c r="K95" s="142">
        <v>14562969</v>
      </c>
      <c r="L95" s="142">
        <v>14764685</v>
      </c>
      <c r="M95" s="142">
        <v>14987881.380000001</v>
      </c>
      <c r="N95" s="142">
        <v>14763238</v>
      </c>
      <c r="O95" s="142">
        <v>14845215</v>
      </c>
      <c r="P95" s="142">
        <v>14829975</v>
      </c>
      <c r="Q95" s="142">
        <v>4895864.67</v>
      </c>
      <c r="R95" s="142">
        <v>4801087</v>
      </c>
      <c r="S95" s="142">
        <v>4734119</v>
      </c>
      <c r="T95" s="142">
        <v>4639836</v>
      </c>
      <c r="U95" s="142">
        <v>4407036.6399999997</v>
      </c>
      <c r="V95" s="142">
        <v>4348607</v>
      </c>
      <c r="W95" s="142">
        <v>4347498</v>
      </c>
      <c r="X95" s="142">
        <v>4360741</v>
      </c>
      <c r="Y95" s="142">
        <v>4326296.04</v>
      </c>
      <c r="Z95" s="142">
        <v>4296626</v>
      </c>
      <c r="AA95" s="142">
        <v>4299073</v>
      </c>
      <c r="AB95" s="142">
        <v>4312821</v>
      </c>
      <c r="AC95" s="142">
        <v>4275634.05</v>
      </c>
      <c r="AD95" s="142">
        <v>4241364</v>
      </c>
      <c r="AE95" s="142">
        <v>4248740</v>
      </c>
      <c r="AF95" s="142">
        <v>4257715</v>
      </c>
      <c r="AG95" s="142">
        <v>4226479.16</v>
      </c>
      <c r="AH95" s="142">
        <v>4237747</v>
      </c>
      <c r="AI95" s="142">
        <v>5028348</v>
      </c>
      <c r="AJ95" s="142">
        <v>262322</v>
      </c>
      <c r="AK95" s="142">
        <v>242326.12</v>
      </c>
      <c r="AL95" s="142">
        <v>232703</v>
      </c>
      <c r="AM95" s="142">
        <v>214555</v>
      </c>
      <c r="AN95" s="142">
        <v>209341</v>
      </c>
      <c r="AO95" s="142">
        <v>208249.04</v>
      </c>
      <c r="AP95" s="142">
        <v>208927</v>
      </c>
      <c r="AQ95" s="142">
        <v>207239</v>
      </c>
      <c r="AR95" s="142">
        <v>205138</v>
      </c>
      <c r="AS95" s="142">
        <v>202514.2</v>
      </c>
      <c r="AT95" s="142">
        <v>194240</v>
      </c>
      <c r="AU95" s="142">
        <v>195552</v>
      </c>
      <c r="AV95" s="142">
        <v>197593</v>
      </c>
      <c r="AW95" s="142">
        <v>196216.3</v>
      </c>
      <c r="AX95" s="142">
        <v>129356</v>
      </c>
      <c r="AY95" s="142">
        <v>133683</v>
      </c>
      <c r="AZ95" s="142">
        <v>140776</v>
      </c>
      <c r="BA95" s="142">
        <v>160856</v>
      </c>
      <c r="BB95" s="142">
        <v>-4651998</v>
      </c>
      <c r="BC95" s="142">
        <v>-4233450</v>
      </c>
      <c r="BD95" s="142">
        <v>-3614252</v>
      </c>
      <c r="BU95" s="5"/>
      <c r="BV95" s="5"/>
      <c r="BW95" s="5"/>
      <c r="BX95" s="5"/>
      <c r="BY95" s="5"/>
      <c r="BZ95" s="5"/>
      <c r="CA95" s="5"/>
      <c r="CB95" s="5"/>
      <c r="CC95" s="5"/>
      <c r="CD95" s="5"/>
      <c r="CE95" s="5"/>
      <c r="CF95" s="5"/>
    </row>
    <row r="96" spans="1:84" ht="16.5" customHeight="1" x14ac:dyDescent="0.3">
      <c r="A96" s="142" t="s">
        <v>3150</v>
      </c>
      <c r="B96" s="142">
        <v>110841551</v>
      </c>
      <c r="C96" s="142">
        <v>108687110</v>
      </c>
      <c r="D96" s="142">
        <v>114608870</v>
      </c>
      <c r="E96" s="142">
        <v>111595029.94</v>
      </c>
      <c r="F96" s="142">
        <v>107765027</v>
      </c>
      <c r="G96" s="142">
        <v>101218412</v>
      </c>
      <c r="H96" s="142">
        <v>113209751</v>
      </c>
      <c r="I96" s="142">
        <v>108367796.48999999</v>
      </c>
      <c r="J96" s="142">
        <v>102809967</v>
      </c>
      <c r="K96" s="142">
        <v>97823715</v>
      </c>
      <c r="L96" s="142">
        <v>104925514</v>
      </c>
      <c r="M96" s="142">
        <v>99818684.859999999</v>
      </c>
      <c r="N96" s="142">
        <v>94312026</v>
      </c>
      <c r="O96" s="142">
        <v>90048561</v>
      </c>
      <c r="P96" s="142">
        <v>95268392</v>
      </c>
      <c r="Q96" s="142">
        <v>80228780.269999996</v>
      </c>
      <c r="R96" s="142">
        <v>74914700</v>
      </c>
      <c r="S96" s="142">
        <v>59959455</v>
      </c>
      <c r="T96" s="142">
        <v>64404811</v>
      </c>
      <c r="U96" s="142">
        <v>59603204.119999997</v>
      </c>
      <c r="V96" s="142">
        <v>45366073</v>
      </c>
      <c r="W96" s="142">
        <v>41515574</v>
      </c>
      <c r="X96" s="142">
        <v>45614282</v>
      </c>
      <c r="Y96" s="142">
        <v>41675737.5</v>
      </c>
      <c r="Z96" s="142">
        <v>37952304</v>
      </c>
      <c r="AA96" s="142">
        <v>34564286</v>
      </c>
      <c r="AB96" s="142">
        <v>38454886</v>
      </c>
      <c r="AC96" s="142">
        <v>35057840.520000003</v>
      </c>
      <c r="AD96" s="142">
        <v>32453205</v>
      </c>
      <c r="AE96" s="142">
        <v>29764963</v>
      </c>
      <c r="AF96" s="142">
        <v>35645896</v>
      </c>
      <c r="AG96" s="142">
        <v>33007426.23</v>
      </c>
      <c r="AH96" s="142">
        <v>30761751</v>
      </c>
      <c r="AI96" s="142">
        <v>28212361</v>
      </c>
      <c r="AJ96" s="142">
        <v>30359282</v>
      </c>
      <c r="AK96" s="142">
        <v>26986092.27</v>
      </c>
      <c r="AL96" s="142">
        <v>24238903</v>
      </c>
      <c r="AM96" s="142">
        <v>21458223</v>
      </c>
      <c r="AN96" s="142">
        <v>24335542</v>
      </c>
      <c r="AO96" s="142">
        <v>21698853.82</v>
      </c>
      <c r="AP96" s="142">
        <v>20042207</v>
      </c>
      <c r="AQ96" s="142">
        <v>17806543</v>
      </c>
      <c r="AR96" s="142">
        <v>20064292</v>
      </c>
      <c r="AS96" s="142">
        <v>17958185.66</v>
      </c>
      <c r="AT96" s="142">
        <v>18228871</v>
      </c>
      <c r="AU96" s="142">
        <v>16841768</v>
      </c>
      <c r="AV96" s="142">
        <v>20424102</v>
      </c>
      <c r="AW96" s="142">
        <v>18936541.370000001</v>
      </c>
      <c r="AX96" s="142">
        <v>17848410</v>
      </c>
      <c r="AY96" s="142">
        <v>16529463</v>
      </c>
      <c r="AZ96" s="142">
        <v>18221597</v>
      </c>
      <c r="BA96" s="142">
        <v>16899532</v>
      </c>
      <c r="BB96" s="142">
        <v>5762774</v>
      </c>
      <c r="BC96" s="142">
        <v>5377065</v>
      </c>
      <c r="BD96" s="142">
        <v>7007685</v>
      </c>
      <c r="BU96" s="5"/>
      <c r="BV96" s="5"/>
      <c r="BW96" s="5"/>
      <c r="BX96" s="5"/>
      <c r="BY96" s="5"/>
      <c r="BZ96" s="5"/>
      <c r="CA96" s="5"/>
      <c r="CB96" s="5"/>
      <c r="CC96" s="5"/>
      <c r="CD96" s="5"/>
      <c r="CE96" s="5"/>
      <c r="CF96" s="5"/>
    </row>
    <row r="97" spans="1:84" ht="16.5" customHeight="1" x14ac:dyDescent="0.3">
      <c r="A97" s="142" t="s">
        <v>3151</v>
      </c>
      <c r="B97" s="142">
        <v>512662140</v>
      </c>
      <c r="C97" s="142">
        <v>513087227</v>
      </c>
      <c r="D97" s="142">
        <v>518917016</v>
      </c>
      <c r="E97" s="142">
        <v>523354329.70999998</v>
      </c>
      <c r="F97" s="142">
        <v>443649923</v>
      </c>
      <c r="G97" s="142">
        <v>420751529</v>
      </c>
      <c r="H97" s="142">
        <v>422588825</v>
      </c>
      <c r="I97" s="142">
        <v>375617454.25</v>
      </c>
      <c r="J97" s="142">
        <v>365135998</v>
      </c>
      <c r="K97" s="142">
        <v>369666475</v>
      </c>
      <c r="L97" s="142">
        <v>375793780</v>
      </c>
      <c r="M97" s="142">
        <v>373741617.06</v>
      </c>
      <c r="N97" s="142">
        <v>369248470</v>
      </c>
      <c r="O97" s="142">
        <v>361851524</v>
      </c>
      <c r="P97" s="142">
        <v>371137473</v>
      </c>
      <c r="Q97" s="142">
        <v>360298565.68000001</v>
      </c>
      <c r="R97" s="142">
        <v>354826726</v>
      </c>
      <c r="S97" s="142">
        <v>341434716</v>
      </c>
      <c r="T97" s="142">
        <v>346106604</v>
      </c>
      <c r="U97" s="142">
        <v>352268052.66000003</v>
      </c>
      <c r="V97" s="142">
        <v>341104725</v>
      </c>
      <c r="W97" s="142">
        <v>326767159</v>
      </c>
      <c r="X97" s="142">
        <v>330560617</v>
      </c>
      <c r="Y97" s="142">
        <v>329082938.39999998</v>
      </c>
      <c r="Z97" s="142">
        <v>315428292</v>
      </c>
      <c r="AA97" s="142">
        <v>312720996</v>
      </c>
      <c r="AB97" s="142">
        <v>314399922</v>
      </c>
      <c r="AC97" s="142">
        <v>326410045.35000002</v>
      </c>
      <c r="AD97" s="142">
        <v>300360467</v>
      </c>
      <c r="AE97" s="142">
        <v>298528771</v>
      </c>
      <c r="AF97" s="142">
        <v>302815739</v>
      </c>
      <c r="AG97" s="142">
        <v>288665481.36000001</v>
      </c>
      <c r="AH97" s="142">
        <v>277647324</v>
      </c>
      <c r="AI97" s="142">
        <v>232952921</v>
      </c>
      <c r="AJ97" s="142">
        <v>73445333</v>
      </c>
      <c r="AK97" s="142">
        <v>71798465.040000007</v>
      </c>
      <c r="AL97" s="142">
        <v>64783276</v>
      </c>
      <c r="AM97" s="142">
        <v>58586808</v>
      </c>
      <c r="AN97" s="142">
        <v>60127997</v>
      </c>
      <c r="AO97" s="142">
        <v>55340867.530000001</v>
      </c>
      <c r="AP97" s="142">
        <v>50148230</v>
      </c>
      <c r="AQ97" s="142">
        <v>46666048</v>
      </c>
      <c r="AR97" s="142">
        <v>49993426</v>
      </c>
      <c r="AS97" s="142">
        <v>47904117.07</v>
      </c>
      <c r="AT97" s="142">
        <v>43464653</v>
      </c>
      <c r="AU97" s="142">
        <v>41537792</v>
      </c>
      <c r="AV97" s="142">
        <v>45578545</v>
      </c>
      <c r="AW97" s="142">
        <v>44441462.600000001</v>
      </c>
      <c r="AX97" s="142">
        <v>39384364</v>
      </c>
      <c r="AY97" s="142">
        <v>37453699</v>
      </c>
      <c r="AZ97" s="142">
        <v>39854300</v>
      </c>
      <c r="BA97" s="142">
        <v>40158634</v>
      </c>
      <c r="BB97" s="142">
        <v>47177357</v>
      </c>
      <c r="BC97" s="142">
        <v>45157514</v>
      </c>
      <c r="BD97" s="142">
        <v>44619466</v>
      </c>
      <c r="BU97" s="5"/>
      <c r="BV97" s="5"/>
      <c r="BW97" s="5"/>
      <c r="BX97" s="5"/>
      <c r="BY97" s="5"/>
      <c r="BZ97" s="5"/>
      <c r="CA97" s="5"/>
      <c r="CB97" s="5"/>
      <c r="CC97" s="5"/>
      <c r="CD97" s="5"/>
      <c r="CE97" s="5"/>
      <c r="CF97" s="5"/>
    </row>
    <row r="98" spans="1:84" ht="16.5" customHeight="1" x14ac:dyDescent="0.3">
      <c r="A98" s="142" t="s">
        <v>3152</v>
      </c>
      <c r="B98" s="142" t="s">
        <v>3618</v>
      </c>
      <c r="C98" s="142" t="s">
        <v>3153</v>
      </c>
      <c r="D98" s="142" t="s">
        <v>3154</v>
      </c>
      <c r="E98" s="142" t="s">
        <v>3155</v>
      </c>
      <c r="F98" s="142" t="s">
        <v>3156</v>
      </c>
      <c r="G98" s="142" t="s">
        <v>3157</v>
      </c>
      <c r="H98" s="142" t="s">
        <v>3158</v>
      </c>
      <c r="I98" s="142" t="s">
        <v>3159</v>
      </c>
      <c r="J98" s="142" t="s">
        <v>3160</v>
      </c>
      <c r="K98" s="142" t="s">
        <v>3161</v>
      </c>
      <c r="L98" s="142" t="s">
        <v>3162</v>
      </c>
      <c r="M98" s="142" t="s">
        <v>3163</v>
      </c>
      <c r="N98" s="142" t="s">
        <v>3164</v>
      </c>
      <c r="O98" s="142" t="s">
        <v>3165</v>
      </c>
      <c r="P98" s="142" t="s">
        <v>3166</v>
      </c>
      <c r="Q98" s="142" t="s">
        <v>3167</v>
      </c>
      <c r="R98" s="142" t="s">
        <v>3168</v>
      </c>
      <c r="S98" s="142" t="s">
        <v>3169</v>
      </c>
      <c r="T98" s="142" t="s">
        <v>3170</v>
      </c>
      <c r="U98" s="142" t="s">
        <v>3171</v>
      </c>
      <c r="V98" s="142" t="s">
        <v>3172</v>
      </c>
      <c r="W98" s="142" t="s">
        <v>3173</v>
      </c>
      <c r="X98" s="142" t="s">
        <v>3174</v>
      </c>
      <c r="Y98" s="142" t="s">
        <v>3175</v>
      </c>
      <c r="Z98" s="142" t="s">
        <v>3176</v>
      </c>
      <c r="AA98" s="142" t="s">
        <v>3177</v>
      </c>
      <c r="AB98" s="142" t="s">
        <v>3178</v>
      </c>
      <c r="AC98" s="142" t="s">
        <v>3179</v>
      </c>
      <c r="AD98" s="142" t="s">
        <v>3180</v>
      </c>
      <c r="AE98" s="142" t="s">
        <v>3181</v>
      </c>
      <c r="AF98" s="142" t="s">
        <v>3182</v>
      </c>
      <c r="AG98" s="142" t="s">
        <v>3183</v>
      </c>
      <c r="AH98" s="142" t="s">
        <v>3184</v>
      </c>
      <c r="AI98" s="142" t="s">
        <v>3185</v>
      </c>
      <c r="AJ98" s="142" t="s">
        <v>3186</v>
      </c>
      <c r="AK98" s="142" t="s">
        <v>3187</v>
      </c>
      <c r="AL98" s="142" t="s">
        <v>3188</v>
      </c>
      <c r="AM98" s="142" t="s">
        <v>3189</v>
      </c>
      <c r="AN98" s="142" t="s">
        <v>3190</v>
      </c>
      <c r="AO98" s="142" t="s">
        <v>3191</v>
      </c>
      <c r="AP98" s="142" t="s">
        <v>3192</v>
      </c>
      <c r="AQ98" s="142" t="s">
        <v>3193</v>
      </c>
      <c r="AR98" s="142" t="s">
        <v>3194</v>
      </c>
      <c r="AS98" s="142" t="s">
        <v>3195</v>
      </c>
      <c r="AT98" s="142" t="s">
        <v>3196</v>
      </c>
      <c r="AU98" s="142" t="s">
        <v>3197</v>
      </c>
      <c r="AV98" s="142" t="s">
        <v>3198</v>
      </c>
      <c r="AW98" s="142" t="s">
        <v>3199</v>
      </c>
      <c r="AX98" s="142" t="s">
        <v>3200</v>
      </c>
      <c r="AY98" s="142" t="s">
        <v>3201</v>
      </c>
      <c r="AZ98" s="142" t="s">
        <v>3202</v>
      </c>
      <c r="BA98" s="142" t="s">
        <v>3203</v>
      </c>
      <c r="BB98" s="142" t="s">
        <v>3204</v>
      </c>
      <c r="BC98" s="142" t="s">
        <v>3205</v>
      </c>
      <c r="BD98" s="142" t="s">
        <v>3206</v>
      </c>
      <c r="BU98" s="5"/>
      <c r="BV98" s="5"/>
      <c r="BW98" s="5"/>
      <c r="BX98" s="5"/>
      <c r="BY98" s="5"/>
      <c r="BZ98" s="5"/>
      <c r="CA98" s="5"/>
      <c r="CB98" s="5"/>
      <c r="CC98" s="5"/>
      <c r="CD98" s="5"/>
      <c r="CE98" s="5"/>
      <c r="CF98" s="5"/>
    </row>
    <row r="99" spans="1:84" ht="16.5" customHeight="1" x14ac:dyDescent="0.3">
      <c r="A99" s="142" t="s">
        <v>3207</v>
      </c>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U99" s="5"/>
      <c r="BV99" s="5"/>
      <c r="BW99" s="5"/>
      <c r="BX99" s="5"/>
      <c r="BY99" s="5"/>
      <c r="BZ99" s="5"/>
      <c r="CA99" s="5"/>
      <c r="CB99" s="5"/>
      <c r="CC99" s="5"/>
      <c r="CD99" s="5"/>
      <c r="CE99" s="5"/>
      <c r="CF99" s="5"/>
    </row>
    <row r="100" spans="1:84" ht="16.5" customHeight="1" x14ac:dyDescent="0.3">
      <c r="A100" s="142" t="s">
        <v>3619</v>
      </c>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U100" s="5"/>
      <c r="BV100" s="5"/>
      <c r="BW100" s="5"/>
      <c r="BX100" s="5"/>
      <c r="BY100" s="5"/>
      <c r="BZ100" s="5"/>
      <c r="CA100" s="5"/>
      <c r="CB100" s="5"/>
      <c r="CC100" s="5"/>
      <c r="CD100" s="5"/>
      <c r="CE100" s="5"/>
      <c r="CF100" s="5"/>
    </row>
    <row r="101" spans="1:84" ht="16.5" customHeight="1" x14ac:dyDescent="0.3">
      <c r="A101" s="142" t="s">
        <v>3209</v>
      </c>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array" ref="B119">INDEX(B$3:B$117,MATCH($A$119,$A$3:$A$117,0),1)</f>
        <v>14457051</v>
      </c>
      <c r="C119" s="10">
        <f t="shared" ref="C119:BK119" si="0">INDEX(C$3:C$117,MATCH($A$119,$A3:$A117,0),1)</f>
        <v>10601451</v>
      </c>
      <c r="D119" s="10">
        <f t="shared" si="0"/>
        <v>12628167</v>
      </c>
      <c r="E119" s="10">
        <f t="shared" si="0"/>
        <v>1050248.6499999999</v>
      </c>
      <c r="F119" s="10">
        <f t="shared" si="0"/>
        <v>5687622</v>
      </c>
      <c r="G119" s="10">
        <f t="shared" si="0"/>
        <v>15860991</v>
      </c>
      <c r="H119" s="10">
        <f t="shared" si="0"/>
        <v>3711912</v>
      </c>
      <c r="I119" s="10">
        <f t="shared" si="0"/>
        <v>3326783.63</v>
      </c>
      <c r="J119" s="10">
        <f t="shared" si="0"/>
        <v>8643171</v>
      </c>
      <c r="K119" s="10">
        <f t="shared" si="0"/>
        <v>3686470</v>
      </c>
      <c r="L119" s="10">
        <f t="shared" si="0"/>
        <v>679581</v>
      </c>
      <c r="M119" s="10">
        <f t="shared" si="0"/>
        <v>3582583.74</v>
      </c>
      <c r="N119" s="10">
        <f t="shared" si="0"/>
        <v>3429345</v>
      </c>
      <c r="O119" s="10">
        <f t="shared" si="0"/>
        <v>3504730</v>
      </c>
      <c r="P119" s="10">
        <f t="shared" si="0"/>
        <v>621407</v>
      </c>
      <c r="Q119" s="10">
        <f t="shared" si="0"/>
        <v>4325529.84</v>
      </c>
      <c r="R119" s="10">
        <f t="shared" si="0"/>
        <v>6738581</v>
      </c>
      <c r="S119" s="10">
        <f t="shared" si="0"/>
        <v>7510964</v>
      </c>
      <c r="T119" s="10">
        <f t="shared" si="0"/>
        <v>5532500</v>
      </c>
      <c r="U119" s="10">
        <f t="shared" si="0"/>
        <v>3515916.38</v>
      </c>
      <c r="V119" s="10">
        <f t="shared" si="0"/>
        <v>4874881</v>
      </c>
      <c r="W119" s="10">
        <f t="shared" si="0"/>
        <v>8196947</v>
      </c>
      <c r="X119" s="10">
        <f t="shared" si="0"/>
        <v>6670771</v>
      </c>
      <c r="Y119" s="10">
        <f t="shared" si="0"/>
        <v>11881373.16</v>
      </c>
      <c r="Z119" s="10">
        <f t="shared" si="0"/>
        <v>13437416</v>
      </c>
      <c r="AA119" s="10">
        <f t="shared" si="0"/>
        <v>16735857</v>
      </c>
      <c r="AB119" s="10">
        <f t="shared" si="0"/>
        <v>4850314</v>
      </c>
      <c r="AC119" s="10">
        <f t="shared" si="0"/>
        <v>14726390.369999999</v>
      </c>
      <c r="AD119" s="10">
        <f t="shared" si="0"/>
        <v>5663426</v>
      </c>
      <c r="AE119" s="10">
        <f t="shared" si="0"/>
        <v>7184521</v>
      </c>
      <c r="AF119" s="10">
        <f t="shared" si="0"/>
        <v>3228136</v>
      </c>
      <c r="AG119" s="10">
        <f t="shared" si="0"/>
        <v>135143340.84999999</v>
      </c>
      <c r="AH119" s="10">
        <f t="shared" si="0"/>
        <v>186157179</v>
      </c>
      <c r="AI119" s="10">
        <f t="shared" si="0"/>
        <v>143332789</v>
      </c>
      <c r="AJ119" s="10">
        <f t="shared" si="0"/>
        <v>22</v>
      </c>
      <c r="AK119" s="10">
        <f t="shared" si="0"/>
        <v>0</v>
      </c>
      <c r="AL119" s="10">
        <f t="shared" si="0"/>
        <v>21136</v>
      </c>
      <c r="AM119" s="10">
        <f t="shared" si="0"/>
        <v>442</v>
      </c>
      <c r="AN119" s="10">
        <f t="shared" si="0"/>
        <v>7407</v>
      </c>
      <c r="AO119" s="10">
        <f t="shared" si="0"/>
        <v>2173.4699999999998</v>
      </c>
      <c r="AP119" s="10">
        <f t="shared" si="0"/>
        <v>48</v>
      </c>
      <c r="AQ119" s="10">
        <f t="shared" si="0"/>
        <v>39</v>
      </c>
      <c r="AR119" s="10">
        <f t="shared" si="0"/>
        <v>3197</v>
      </c>
      <c r="AS119" s="10">
        <f t="shared" si="0"/>
        <v>0</v>
      </c>
      <c r="AT119" s="10">
        <f t="shared" si="0"/>
        <v>0</v>
      </c>
      <c r="AU119" s="10">
        <f t="shared" si="0"/>
        <v>0</v>
      </c>
      <c r="AV119" s="10">
        <f t="shared" si="0"/>
        <v>17987</v>
      </c>
      <c r="AW119" s="10">
        <f t="shared" si="0"/>
        <v>10212.02</v>
      </c>
      <c r="AX119" s="10">
        <f t="shared" si="0"/>
        <v>11681</v>
      </c>
      <c r="AY119" s="10">
        <f t="shared" si="0"/>
        <v>103493</v>
      </c>
      <c r="AZ119" s="10">
        <f t="shared" si="0"/>
        <v>157329</v>
      </c>
      <c r="BA119" s="10">
        <f t="shared" si="0"/>
        <v>167995</v>
      </c>
      <c r="BB119" s="10">
        <f t="shared" si="0"/>
        <v>4778636</v>
      </c>
      <c r="BC119" s="10">
        <f t="shared" si="0"/>
        <v>9403697</v>
      </c>
      <c r="BD119" s="10">
        <f t="shared" si="0"/>
        <v>7336569</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array" ref="B120">INDEX(B$3:B$117,MATCH($A$120,$A$3:$A$117,0),1)</f>
        <v>0</v>
      </c>
      <c r="C120" s="10">
        <f t="shared" ref="C120:BK120" si="1">INDEX(C$3:C$117,MATCH($A$120,$A3:$A117,0),1)</f>
        <v>0</v>
      </c>
      <c r="D120" s="10">
        <f t="shared" si="1"/>
        <v>6268</v>
      </c>
      <c r="E120" s="10">
        <f t="shared" si="1"/>
        <v>6007.42</v>
      </c>
      <c r="F120" s="10">
        <f t="shared" si="1"/>
        <v>6331</v>
      </c>
      <c r="G120" s="10">
        <f t="shared" si="1"/>
        <v>14827</v>
      </c>
      <c r="H120" s="10">
        <f t="shared" si="1"/>
        <v>15682</v>
      </c>
      <c r="I120" s="10">
        <f t="shared" si="1"/>
        <v>14473.92</v>
      </c>
      <c r="J120" s="10">
        <f t="shared" si="1"/>
        <v>14684</v>
      </c>
      <c r="K120" s="10">
        <f t="shared" si="1"/>
        <v>9223</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813734</v>
      </c>
      <c r="BC120" s="10">
        <f t="shared" si="1"/>
        <v>494736</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array" ref="B121">INDEX(B$3:B$117,MATCH($A$121,$A$3:$A$117,0),1)</f>
        <v>8367748</v>
      </c>
      <c r="C121" s="10">
        <f t="shared" ref="C121:BK121" si="2">INDEX(C$3:C$117,MATCH($A$121,$A3:$A117,0),1)</f>
        <v>13583351</v>
      </c>
      <c r="D121" s="10">
        <f t="shared" si="2"/>
        <v>10569648</v>
      </c>
      <c r="E121" s="10">
        <f t="shared" si="2"/>
        <v>19825347.129999999</v>
      </c>
      <c r="F121" s="10">
        <f t="shared" si="2"/>
        <v>39490263</v>
      </c>
      <c r="G121" s="10">
        <f t="shared" si="2"/>
        <v>33611204</v>
      </c>
      <c r="H121" s="10">
        <f t="shared" si="2"/>
        <v>26804520</v>
      </c>
      <c r="I121" s="10">
        <f t="shared" si="2"/>
        <v>12528488.57</v>
      </c>
      <c r="J121" s="10">
        <f t="shared" si="2"/>
        <v>1629428</v>
      </c>
      <c r="K121" s="10">
        <f t="shared" si="2"/>
        <v>13562991</v>
      </c>
      <c r="L121" s="10">
        <f t="shared" si="2"/>
        <v>12023275</v>
      </c>
      <c r="M121" s="10">
        <f t="shared" si="2"/>
        <v>23088776.829999998</v>
      </c>
      <c r="N121" s="10">
        <f t="shared" si="2"/>
        <v>37288372</v>
      </c>
      <c r="O121" s="10">
        <f t="shared" si="2"/>
        <v>25363115</v>
      </c>
      <c r="P121" s="10">
        <f t="shared" si="2"/>
        <v>27844315</v>
      </c>
      <c r="Q121" s="10">
        <f t="shared" si="2"/>
        <v>16778562.129999999</v>
      </c>
      <c r="R121" s="10">
        <f t="shared" si="2"/>
        <v>10506511</v>
      </c>
      <c r="S121" s="10">
        <f t="shared" si="2"/>
        <v>16857439</v>
      </c>
      <c r="T121" s="10">
        <f t="shared" si="2"/>
        <v>14357480</v>
      </c>
      <c r="U121" s="10">
        <f t="shared" si="2"/>
        <v>27937000</v>
      </c>
      <c r="V121" s="10">
        <f t="shared" si="2"/>
        <v>31778200</v>
      </c>
      <c r="W121" s="10">
        <f t="shared" si="2"/>
        <v>25427300</v>
      </c>
      <c r="X121" s="10">
        <f t="shared" si="2"/>
        <v>25427300</v>
      </c>
      <c r="Y121" s="10">
        <f t="shared" si="2"/>
        <v>11841200</v>
      </c>
      <c r="Z121" s="10">
        <f t="shared" si="2"/>
        <v>0</v>
      </c>
      <c r="AA121" s="10">
        <f t="shared" si="2"/>
        <v>0</v>
      </c>
      <c r="AB121" s="10">
        <f t="shared" si="2"/>
        <v>5733000</v>
      </c>
      <c r="AC121" s="10">
        <f t="shared" si="2"/>
        <v>4914000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100924</v>
      </c>
      <c r="BC121" s="10">
        <f t="shared" si="2"/>
        <v>412639</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INDEX(B$3:B$117,MATCH($A$122,$A3:$A$117,0),1)</f>
        <v>224757952</v>
      </c>
      <c r="C122" s="10">
        <f t="shared" si="3"/>
        <v>224674587</v>
      </c>
      <c r="D122" s="10">
        <f t="shared" si="3"/>
        <v>222521679</v>
      </c>
      <c r="E122" s="10">
        <f t="shared" si="3"/>
        <v>221502551.21000001</v>
      </c>
      <c r="F122" s="10">
        <f t="shared" si="3"/>
        <v>142072785</v>
      </c>
      <c r="G122" s="10">
        <f t="shared" si="3"/>
        <v>122232436</v>
      </c>
      <c r="H122" s="10">
        <f t="shared" si="3"/>
        <v>114954030</v>
      </c>
      <c r="I122" s="10">
        <f t="shared" si="3"/>
        <v>129193061.48</v>
      </c>
      <c r="J122" s="10">
        <f t="shared" si="3"/>
        <v>140144762</v>
      </c>
      <c r="K122" s="10">
        <f t="shared" si="3"/>
        <v>140218194</v>
      </c>
      <c r="L122" s="10">
        <f t="shared" si="3"/>
        <v>141891689</v>
      </c>
      <c r="M122" s="10">
        <f t="shared" si="3"/>
        <v>126893493.59</v>
      </c>
      <c r="N122" s="10">
        <f t="shared" si="3"/>
        <v>126955935</v>
      </c>
      <c r="O122" s="10">
        <f t="shared" si="3"/>
        <v>137013325</v>
      </c>
      <c r="P122" s="10">
        <f t="shared" si="3"/>
        <v>137043628</v>
      </c>
      <c r="Q122" s="10">
        <f t="shared" si="3"/>
        <v>145127987.16</v>
      </c>
      <c r="R122" s="10">
        <f t="shared" si="3"/>
        <v>157283423</v>
      </c>
      <c r="S122" s="10">
        <f t="shared" si="3"/>
        <v>160502284</v>
      </c>
      <c r="T122" s="10">
        <f t="shared" si="3"/>
        <v>162215555</v>
      </c>
      <c r="U122" s="10">
        <f t="shared" si="3"/>
        <v>156807034.69999999</v>
      </c>
      <c r="V122" s="10">
        <f t="shared" si="3"/>
        <v>164434178</v>
      </c>
      <c r="W122" s="10">
        <f t="shared" si="3"/>
        <v>158572700</v>
      </c>
      <c r="X122" s="10">
        <f t="shared" si="3"/>
        <v>158572700</v>
      </c>
      <c r="Y122" s="10">
        <f t="shared" si="3"/>
        <v>165158800</v>
      </c>
      <c r="Z122" s="10">
        <f t="shared" si="3"/>
        <v>175000000</v>
      </c>
      <c r="AA122" s="10">
        <f t="shared" si="3"/>
        <v>175000000</v>
      </c>
      <c r="AB122" s="10">
        <f t="shared" si="3"/>
        <v>176867881</v>
      </c>
      <c r="AC122" s="10">
        <f t="shared" si="3"/>
        <v>193605311.38999999</v>
      </c>
      <c r="AD122" s="10">
        <f t="shared" si="3"/>
        <v>197152345</v>
      </c>
      <c r="AE122" s="10">
        <f t="shared" si="3"/>
        <v>198036797</v>
      </c>
      <c r="AF122" s="10">
        <f t="shared" si="3"/>
        <v>198675242</v>
      </c>
      <c r="AG122" s="10">
        <f t="shared" si="3"/>
        <v>50000000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2036947</v>
      </c>
      <c r="BC122" s="10">
        <f t="shared" si="3"/>
        <v>0</v>
      </c>
      <c r="BD122" s="10">
        <f t="shared" si="3"/>
        <v>734061</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22824799</v>
      </c>
      <c r="C123" s="8">
        <f t="shared" si="4"/>
        <v>24184802</v>
      </c>
      <c r="D123" s="8">
        <f t="shared" si="4"/>
        <v>23204083</v>
      </c>
      <c r="E123" s="8">
        <f t="shared" si="4"/>
        <v>20881603.199999999</v>
      </c>
      <c r="F123" s="8">
        <f t="shared" si="4"/>
        <v>45184216</v>
      </c>
      <c r="G123" s="8">
        <f t="shared" si="4"/>
        <v>49487022</v>
      </c>
      <c r="H123" s="8">
        <f t="shared" si="4"/>
        <v>30532114</v>
      </c>
      <c r="I123" s="8">
        <f t="shared" si="4"/>
        <v>15869746.120000001</v>
      </c>
      <c r="J123" s="8">
        <f t="shared" si="4"/>
        <v>10287283</v>
      </c>
      <c r="K123" s="8">
        <f t="shared" si="4"/>
        <v>17258684</v>
      </c>
      <c r="L123" s="8">
        <f t="shared" si="4"/>
        <v>12702856</v>
      </c>
      <c r="M123" s="8">
        <f t="shared" si="4"/>
        <v>26671360.57</v>
      </c>
      <c r="N123" s="8">
        <f t="shared" si="4"/>
        <v>40717717</v>
      </c>
      <c r="O123" s="8">
        <f t="shared" si="4"/>
        <v>28867845</v>
      </c>
      <c r="P123" s="8">
        <f t="shared" si="4"/>
        <v>28465722</v>
      </c>
      <c r="Q123" s="8">
        <f t="shared" si="4"/>
        <v>21104091.969999999</v>
      </c>
      <c r="R123" s="8">
        <f t="shared" si="4"/>
        <v>17245092</v>
      </c>
      <c r="S123" s="8">
        <f t="shared" si="4"/>
        <v>24368403</v>
      </c>
      <c r="T123" s="8">
        <f t="shared" si="4"/>
        <v>19889980</v>
      </c>
      <c r="U123" s="8">
        <f t="shared" si="4"/>
        <v>31452916.379999999</v>
      </c>
      <c r="V123" s="8">
        <f t="shared" si="4"/>
        <v>36653081</v>
      </c>
      <c r="W123" s="8">
        <f t="shared" si="4"/>
        <v>33624247</v>
      </c>
      <c r="X123" s="8">
        <f t="shared" si="4"/>
        <v>32098071</v>
      </c>
      <c r="Y123" s="8">
        <f t="shared" si="4"/>
        <v>23722573.16</v>
      </c>
      <c r="Z123" s="8">
        <f t="shared" si="4"/>
        <v>13437416</v>
      </c>
      <c r="AA123" s="8">
        <f t="shared" si="4"/>
        <v>16735857</v>
      </c>
      <c r="AB123" s="8">
        <f t="shared" si="4"/>
        <v>10583314</v>
      </c>
      <c r="AC123" s="8">
        <f t="shared" si="4"/>
        <v>19640390.369999997</v>
      </c>
      <c r="AD123" s="8">
        <f t="shared" si="4"/>
        <v>5663426</v>
      </c>
      <c r="AE123" s="8">
        <f t="shared" si="4"/>
        <v>7184521</v>
      </c>
      <c r="AF123" s="8">
        <f t="shared" si="4"/>
        <v>3228136</v>
      </c>
      <c r="AG123" s="8">
        <f t="shared" si="4"/>
        <v>135143340.84999999</v>
      </c>
      <c r="AH123" s="8">
        <f t="shared" si="4"/>
        <v>186157179</v>
      </c>
      <c r="AI123" s="8">
        <f t="shared" si="4"/>
        <v>143332789</v>
      </c>
      <c r="AJ123" s="8">
        <f t="shared" si="4"/>
        <v>22</v>
      </c>
      <c r="AK123" s="8">
        <f t="shared" si="4"/>
        <v>0</v>
      </c>
      <c r="AL123" s="8">
        <f t="shared" si="4"/>
        <v>21136</v>
      </c>
      <c r="AM123" s="8">
        <f t="shared" si="4"/>
        <v>442</v>
      </c>
      <c r="AN123" s="8">
        <f t="shared" si="4"/>
        <v>7407</v>
      </c>
      <c r="AO123" s="8">
        <f t="shared" si="4"/>
        <v>2173.4699999999998</v>
      </c>
      <c r="AP123" s="8">
        <f t="shared" si="4"/>
        <v>48</v>
      </c>
      <c r="AQ123" s="8">
        <f t="shared" si="4"/>
        <v>39</v>
      </c>
      <c r="AR123" s="8">
        <f t="shared" si="4"/>
        <v>3197</v>
      </c>
      <c r="AS123" s="8">
        <f t="shared" si="4"/>
        <v>0</v>
      </c>
      <c r="AT123" s="8">
        <f t="shared" si="4"/>
        <v>0</v>
      </c>
      <c r="AU123" s="8">
        <f t="shared" si="4"/>
        <v>0</v>
      </c>
      <c r="AV123" s="8">
        <f t="shared" si="4"/>
        <v>17987</v>
      </c>
      <c r="AW123" s="8">
        <f t="shared" si="4"/>
        <v>10212.02</v>
      </c>
      <c r="AX123" s="8">
        <f t="shared" si="4"/>
        <v>11681</v>
      </c>
      <c r="AY123" s="8">
        <f t="shared" si="4"/>
        <v>103493</v>
      </c>
      <c r="AZ123" s="8">
        <f t="shared" si="4"/>
        <v>157329</v>
      </c>
      <c r="BA123" s="8">
        <f t="shared" si="4"/>
        <v>167995</v>
      </c>
      <c r="BB123" s="8">
        <f t="shared" si="4"/>
        <v>5693294</v>
      </c>
      <c r="BC123" s="8">
        <f t="shared" ref="BC123:BK123" si="5">+BC42+BC46+BC49</f>
        <v>10311072</v>
      </c>
      <c r="BD123" s="8">
        <f t="shared" si="5"/>
        <v>7336569</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224757952</v>
      </c>
      <c r="C124" s="8">
        <f t="shared" si="6"/>
        <v>224674587</v>
      </c>
      <c r="D124" s="8">
        <f t="shared" si="6"/>
        <v>222521679</v>
      </c>
      <c r="E124" s="8">
        <f t="shared" si="6"/>
        <v>221502551.21000001</v>
      </c>
      <c r="F124" s="8">
        <f t="shared" si="6"/>
        <v>142072785</v>
      </c>
      <c r="G124" s="8">
        <f t="shared" si="6"/>
        <v>122232436</v>
      </c>
      <c r="H124" s="8">
        <f t="shared" si="6"/>
        <v>114954030</v>
      </c>
      <c r="I124" s="8">
        <f t="shared" si="6"/>
        <v>129193061.48</v>
      </c>
      <c r="J124" s="8">
        <f t="shared" si="6"/>
        <v>140144762</v>
      </c>
      <c r="K124" s="8">
        <f t="shared" si="6"/>
        <v>140218194</v>
      </c>
      <c r="L124" s="8">
        <f t="shared" si="6"/>
        <v>141891689</v>
      </c>
      <c r="M124" s="8">
        <f t="shared" si="6"/>
        <v>126893493.59</v>
      </c>
      <c r="N124" s="8">
        <f t="shared" si="6"/>
        <v>126955935</v>
      </c>
      <c r="O124" s="8">
        <f t="shared" si="6"/>
        <v>137013325</v>
      </c>
      <c r="P124" s="8">
        <f t="shared" si="6"/>
        <v>137043628</v>
      </c>
      <c r="Q124" s="8">
        <f t="shared" si="6"/>
        <v>145127987.16</v>
      </c>
      <c r="R124" s="8">
        <f t="shared" si="6"/>
        <v>157283423</v>
      </c>
      <c r="S124" s="8">
        <f t="shared" si="6"/>
        <v>160502284</v>
      </c>
      <c r="T124" s="8">
        <f t="shared" si="6"/>
        <v>162215555</v>
      </c>
      <c r="U124" s="8">
        <f t="shared" si="6"/>
        <v>156807034.69999999</v>
      </c>
      <c r="V124" s="8">
        <f t="shared" si="6"/>
        <v>164434178</v>
      </c>
      <c r="W124" s="8">
        <f t="shared" si="6"/>
        <v>158572700</v>
      </c>
      <c r="X124" s="8">
        <f t="shared" si="6"/>
        <v>158572700</v>
      </c>
      <c r="Y124" s="8">
        <f t="shared" si="6"/>
        <v>165158800</v>
      </c>
      <c r="Z124" s="8">
        <f t="shared" si="6"/>
        <v>175000000</v>
      </c>
      <c r="AA124" s="8">
        <f t="shared" si="6"/>
        <v>175000000</v>
      </c>
      <c r="AB124" s="8">
        <f t="shared" si="6"/>
        <v>176867881</v>
      </c>
      <c r="AC124" s="8">
        <f t="shared" si="6"/>
        <v>193605311.38999999</v>
      </c>
      <c r="AD124" s="8">
        <f t="shared" si="6"/>
        <v>197152345</v>
      </c>
      <c r="AE124" s="8">
        <f t="shared" si="6"/>
        <v>198036797</v>
      </c>
      <c r="AF124" s="8">
        <f t="shared" si="6"/>
        <v>198675242</v>
      </c>
      <c r="AG124" s="8">
        <f t="shared" si="6"/>
        <v>50000000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2036947</v>
      </c>
      <c r="BC124" s="8">
        <f t="shared" si="6"/>
        <v>0</v>
      </c>
      <c r="BD124" s="8">
        <f t="shared" si="6"/>
        <v>734061</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247582751</v>
      </c>
      <c r="C125" s="12">
        <f t="shared" si="7"/>
        <v>248859389</v>
      </c>
      <c r="D125" s="12">
        <f t="shared" si="7"/>
        <v>245725762</v>
      </c>
      <c r="E125" s="12">
        <f t="shared" si="7"/>
        <v>242384154.41</v>
      </c>
      <c r="F125" s="12">
        <f t="shared" si="7"/>
        <v>187257001</v>
      </c>
      <c r="G125" s="12">
        <f t="shared" si="7"/>
        <v>171719458</v>
      </c>
      <c r="H125" s="12">
        <f t="shared" si="7"/>
        <v>145486144</v>
      </c>
      <c r="I125" s="12">
        <f t="shared" si="7"/>
        <v>145062807.59999999</v>
      </c>
      <c r="J125" s="12">
        <f t="shared" si="7"/>
        <v>150432045</v>
      </c>
      <c r="K125" s="12">
        <f t="shared" si="7"/>
        <v>157476878</v>
      </c>
      <c r="L125" s="12">
        <f t="shared" si="7"/>
        <v>154594545</v>
      </c>
      <c r="M125" s="12">
        <f t="shared" si="7"/>
        <v>153564854.16</v>
      </c>
      <c r="N125" s="12">
        <f t="shared" si="7"/>
        <v>167673652</v>
      </c>
      <c r="O125" s="12">
        <f t="shared" si="7"/>
        <v>165881170</v>
      </c>
      <c r="P125" s="12">
        <f t="shared" si="7"/>
        <v>165509350</v>
      </c>
      <c r="Q125" s="12">
        <f t="shared" si="7"/>
        <v>166232079.13</v>
      </c>
      <c r="R125" s="12">
        <f t="shared" si="7"/>
        <v>174528515</v>
      </c>
      <c r="S125" s="12">
        <f t="shared" si="7"/>
        <v>184870687</v>
      </c>
      <c r="T125" s="12">
        <f t="shared" si="7"/>
        <v>182105535</v>
      </c>
      <c r="U125" s="12">
        <f t="shared" si="7"/>
        <v>188259951.07999998</v>
      </c>
      <c r="V125" s="12">
        <f t="shared" si="7"/>
        <v>201087259</v>
      </c>
      <c r="W125" s="12">
        <f t="shared" si="7"/>
        <v>192196947</v>
      </c>
      <c r="X125" s="12">
        <f t="shared" si="7"/>
        <v>190670771</v>
      </c>
      <c r="Y125" s="12">
        <f t="shared" si="7"/>
        <v>188881373.16</v>
      </c>
      <c r="Z125" s="12">
        <f t="shared" si="7"/>
        <v>188437416</v>
      </c>
      <c r="AA125" s="12">
        <f t="shared" si="7"/>
        <v>191735857</v>
      </c>
      <c r="AB125" s="12">
        <f t="shared" si="7"/>
        <v>187451195</v>
      </c>
      <c r="AC125" s="12">
        <f t="shared" si="7"/>
        <v>213245701.75999999</v>
      </c>
      <c r="AD125" s="12">
        <f t="shared" si="7"/>
        <v>202815771</v>
      </c>
      <c r="AE125" s="12">
        <f t="shared" si="7"/>
        <v>205221318</v>
      </c>
      <c r="AF125" s="12">
        <f t="shared" si="7"/>
        <v>201903378</v>
      </c>
      <c r="AG125" s="12">
        <f t="shared" si="7"/>
        <v>185143340.84999999</v>
      </c>
      <c r="AH125" s="12">
        <f t="shared" si="7"/>
        <v>186157179</v>
      </c>
      <c r="AI125" s="12">
        <f t="shared" si="7"/>
        <v>143332789</v>
      </c>
      <c r="AJ125" s="12">
        <f t="shared" si="7"/>
        <v>22</v>
      </c>
      <c r="AK125" s="12">
        <f t="shared" si="7"/>
        <v>0</v>
      </c>
      <c r="AL125" s="12">
        <f t="shared" si="7"/>
        <v>21136</v>
      </c>
      <c r="AM125" s="12">
        <f t="shared" si="7"/>
        <v>442</v>
      </c>
      <c r="AN125" s="12">
        <f t="shared" si="7"/>
        <v>7407</v>
      </c>
      <c r="AO125" s="12">
        <f t="shared" si="7"/>
        <v>2173.4699999999998</v>
      </c>
      <c r="AP125" s="12">
        <f t="shared" si="7"/>
        <v>48</v>
      </c>
      <c r="AQ125" s="12">
        <f t="shared" si="7"/>
        <v>39</v>
      </c>
      <c r="AR125" s="12">
        <f t="shared" si="7"/>
        <v>3197</v>
      </c>
      <c r="AS125" s="12">
        <f t="shared" si="7"/>
        <v>0</v>
      </c>
      <c r="AT125" s="12">
        <f t="shared" si="7"/>
        <v>0</v>
      </c>
      <c r="AU125" s="12">
        <f t="shared" si="7"/>
        <v>0</v>
      </c>
      <c r="AV125" s="12">
        <f t="shared" si="7"/>
        <v>17987</v>
      </c>
      <c r="AW125" s="12">
        <f t="shared" si="7"/>
        <v>10212.02</v>
      </c>
      <c r="AX125" s="12">
        <f t="shared" si="7"/>
        <v>11681</v>
      </c>
      <c r="AY125" s="12">
        <f t="shared" si="7"/>
        <v>103493</v>
      </c>
      <c r="AZ125" s="12">
        <f t="shared" si="7"/>
        <v>157329</v>
      </c>
      <c r="BA125" s="12">
        <f t="shared" si="7"/>
        <v>167995</v>
      </c>
      <c r="BB125" s="12">
        <f t="shared" si="7"/>
        <v>7730241</v>
      </c>
      <c r="BC125" s="12">
        <f t="shared" si="7"/>
        <v>10311072</v>
      </c>
      <c r="BD125" s="12">
        <f t="shared" si="7"/>
        <v>8070630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42" t="s">
        <v>30</v>
      </c>
      <c r="B128" s="142" t="s">
        <v>3615</v>
      </c>
      <c r="C128" s="142" t="s">
        <v>3029</v>
      </c>
      <c r="D128" s="142" t="s">
        <v>3030</v>
      </c>
      <c r="E128" s="142" t="s">
        <v>3210</v>
      </c>
      <c r="F128" s="142" t="s">
        <v>3032</v>
      </c>
      <c r="G128" s="142" t="s">
        <v>3033</v>
      </c>
      <c r="H128" s="142" t="s">
        <v>3034</v>
      </c>
      <c r="I128" s="142" t="s">
        <v>3211</v>
      </c>
      <c r="J128" s="142" t="s">
        <v>3036</v>
      </c>
      <c r="K128" s="142" t="s">
        <v>3037</v>
      </c>
      <c r="L128" s="142" t="s">
        <v>3038</v>
      </c>
      <c r="M128" s="142" t="s">
        <v>3212</v>
      </c>
      <c r="N128" s="142" t="s">
        <v>3040</v>
      </c>
      <c r="O128" s="142" t="s">
        <v>3041</v>
      </c>
      <c r="P128" s="142" t="s">
        <v>3042</v>
      </c>
      <c r="Q128" s="142" t="s">
        <v>3213</v>
      </c>
      <c r="R128" s="142" t="s">
        <v>3044</v>
      </c>
      <c r="S128" s="142" t="s">
        <v>3045</v>
      </c>
      <c r="T128" s="142" t="s">
        <v>3046</v>
      </c>
      <c r="U128" s="142" t="s">
        <v>3214</v>
      </c>
      <c r="V128" s="142" t="s">
        <v>3048</v>
      </c>
      <c r="W128" s="142" t="s">
        <v>3049</v>
      </c>
      <c r="X128" s="142" t="s">
        <v>3050</v>
      </c>
      <c r="Y128" s="142" t="s">
        <v>3215</v>
      </c>
      <c r="Z128" s="142" t="s">
        <v>3052</v>
      </c>
      <c r="AA128" s="142" t="s">
        <v>3053</v>
      </c>
      <c r="AB128" s="142" t="s">
        <v>3054</v>
      </c>
      <c r="AC128" s="142" t="s">
        <v>3216</v>
      </c>
      <c r="AD128" s="142" t="s">
        <v>3056</v>
      </c>
      <c r="AE128" s="142" t="s">
        <v>3057</v>
      </c>
      <c r="AF128" s="142" t="s">
        <v>3058</v>
      </c>
      <c r="AG128" s="142" t="s">
        <v>3217</v>
      </c>
      <c r="AH128" s="142" t="s">
        <v>3060</v>
      </c>
      <c r="AI128" s="142" t="s">
        <v>3061</v>
      </c>
      <c r="AJ128" s="142" t="s">
        <v>3062</v>
      </c>
      <c r="AK128" s="142" t="s">
        <v>3218</v>
      </c>
      <c r="AL128" s="142" t="s">
        <v>3064</v>
      </c>
      <c r="AM128" s="142" t="s">
        <v>3065</v>
      </c>
      <c r="AN128" s="142" t="s">
        <v>3066</v>
      </c>
      <c r="AO128" s="142" t="s">
        <v>3219</v>
      </c>
      <c r="AP128" s="142" t="s">
        <v>3068</v>
      </c>
      <c r="AQ128" s="142" t="s">
        <v>3069</v>
      </c>
      <c r="AR128" s="142" t="s">
        <v>3070</v>
      </c>
      <c r="AS128" s="142" t="s">
        <v>3220</v>
      </c>
      <c r="AT128" s="142" t="s">
        <v>3072</v>
      </c>
      <c r="AU128" s="142" t="s">
        <v>3073</v>
      </c>
      <c r="AV128" s="142" t="s">
        <v>3074</v>
      </c>
      <c r="AW128" s="142" t="s">
        <v>3221</v>
      </c>
      <c r="AX128" s="142" t="s">
        <v>3076</v>
      </c>
      <c r="AY128" s="142" t="s">
        <v>3077</v>
      </c>
      <c r="AZ128" s="142" t="s">
        <v>3078</v>
      </c>
      <c r="BA128" s="142" t="s">
        <v>3222</v>
      </c>
      <c r="BB128" s="142" t="s">
        <v>3080</v>
      </c>
      <c r="BC128" s="142" t="s">
        <v>3081</v>
      </c>
      <c r="BD128" s="142" t="s">
        <v>3082</v>
      </c>
      <c r="BU128" s="6"/>
      <c r="BV128" s="6"/>
      <c r="BW128" s="6"/>
      <c r="BX128" s="6"/>
      <c r="BY128" s="6"/>
      <c r="BZ128" s="6"/>
      <c r="CA128" s="6"/>
      <c r="CB128" s="6"/>
      <c r="CC128" s="6"/>
      <c r="CD128" s="6"/>
      <c r="CE128" s="6"/>
      <c r="CF128" s="6"/>
    </row>
    <row r="129" spans="1:84" ht="16.5" customHeight="1" x14ac:dyDescent="0.3">
      <c r="A129" s="142" t="s">
        <v>3223</v>
      </c>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U129" s="5"/>
      <c r="BV129" s="5"/>
      <c r="BW129" s="5"/>
      <c r="BX129" s="5"/>
      <c r="BY129" s="5"/>
      <c r="BZ129" s="5"/>
      <c r="CA129" s="5"/>
      <c r="CB129" s="5"/>
      <c r="CC129" s="5"/>
      <c r="CD129" s="5"/>
      <c r="CE129" s="5"/>
      <c r="CF129" s="5"/>
    </row>
    <row r="130" spans="1:84" ht="16.5" customHeight="1" x14ac:dyDescent="0.3">
      <c r="A130" s="142" t="s">
        <v>3224</v>
      </c>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U130" s="5"/>
      <c r="BV130" s="5"/>
      <c r="BW130" s="5"/>
      <c r="BX130" s="5"/>
      <c r="BY130" s="5"/>
      <c r="BZ130" s="5"/>
      <c r="CA130" s="5"/>
      <c r="CB130" s="5"/>
      <c r="CC130" s="5"/>
      <c r="CD130" s="5"/>
      <c r="CE130" s="5"/>
      <c r="CF130" s="5"/>
    </row>
    <row r="131" spans="1:84" ht="16.5" customHeight="1" x14ac:dyDescent="0.3">
      <c r="A131" s="142" t="s">
        <v>2939</v>
      </c>
      <c r="B131" s="142">
        <v>125286925</v>
      </c>
      <c r="C131" s="142">
        <v>132145662</v>
      </c>
      <c r="D131" s="142">
        <v>128548583</v>
      </c>
      <c r="E131" s="142">
        <v>131822726.40000001</v>
      </c>
      <c r="F131" s="142">
        <v>129990020</v>
      </c>
      <c r="G131" s="142">
        <v>123101061</v>
      </c>
      <c r="H131" s="142">
        <v>140970512</v>
      </c>
      <c r="I131" s="142">
        <v>142510625.53999999</v>
      </c>
      <c r="J131" s="142">
        <v>135762706</v>
      </c>
      <c r="K131" s="142">
        <v>138395714</v>
      </c>
      <c r="L131" s="142">
        <v>134317668</v>
      </c>
      <c r="M131" s="142">
        <v>134503438.96000001</v>
      </c>
      <c r="N131" s="142">
        <v>125482337</v>
      </c>
      <c r="O131" s="142">
        <v>124914898</v>
      </c>
      <c r="P131" s="142">
        <v>123651803</v>
      </c>
      <c r="Q131" s="142">
        <v>123364653.17</v>
      </c>
      <c r="R131" s="142">
        <v>118241828</v>
      </c>
      <c r="S131" s="142">
        <v>116133912</v>
      </c>
      <c r="T131" s="142">
        <v>113328832</v>
      </c>
      <c r="U131" s="142">
        <v>111103385.91</v>
      </c>
      <c r="V131" s="142">
        <v>108642041</v>
      </c>
      <c r="W131" s="142">
        <v>109997677</v>
      </c>
      <c r="X131" s="142">
        <v>104968767</v>
      </c>
      <c r="Y131" s="142">
        <v>102607555.26000001</v>
      </c>
      <c r="Z131" s="142">
        <v>96363864</v>
      </c>
      <c r="AA131" s="142">
        <v>97292252</v>
      </c>
      <c r="AB131" s="142">
        <v>95553652</v>
      </c>
      <c r="AC131" s="142">
        <v>94990804.730000004</v>
      </c>
      <c r="AD131" s="142">
        <v>87672418</v>
      </c>
      <c r="AE131" s="142">
        <v>88945118</v>
      </c>
      <c r="AF131" s="142">
        <v>86158017</v>
      </c>
      <c r="AG131" s="142">
        <v>88413932.790000007</v>
      </c>
      <c r="AH131" s="142">
        <v>82350552</v>
      </c>
      <c r="AI131" s="142">
        <v>51081934</v>
      </c>
      <c r="AJ131" s="142">
        <v>50439114</v>
      </c>
      <c r="AK131" s="142">
        <v>51568839.490000002</v>
      </c>
      <c r="AL131" s="142">
        <v>48503536</v>
      </c>
      <c r="AM131" s="142">
        <v>45615209</v>
      </c>
      <c r="AN131" s="142">
        <v>43014463</v>
      </c>
      <c r="AO131" s="142">
        <v>39160084.920000002</v>
      </c>
      <c r="AP131" s="142">
        <v>40046338</v>
      </c>
      <c r="AQ131" s="142">
        <v>38982979</v>
      </c>
      <c r="AR131" s="142">
        <v>37170465</v>
      </c>
      <c r="AS131" s="142">
        <v>36498116.479999997</v>
      </c>
      <c r="AT131" s="142">
        <v>33285270</v>
      </c>
      <c r="AU131" s="142">
        <v>33188480</v>
      </c>
      <c r="AV131" s="142">
        <v>31981948</v>
      </c>
      <c r="AW131" s="142">
        <v>30668553.719999999</v>
      </c>
      <c r="AX131" s="142">
        <v>28395618</v>
      </c>
      <c r="AY131" s="142">
        <v>27394918</v>
      </c>
      <c r="AZ131" s="142">
        <v>25917834</v>
      </c>
      <c r="BA131" s="142">
        <v>28770180</v>
      </c>
      <c r="BB131" s="142">
        <v>33043923</v>
      </c>
      <c r="BC131" s="142">
        <v>30817922</v>
      </c>
      <c r="BD131" s="142">
        <v>31450686</v>
      </c>
      <c r="BU131" s="5"/>
      <c r="BV131" s="5"/>
      <c r="BW131" s="5"/>
      <c r="BX131" s="5"/>
      <c r="BY131" s="5"/>
      <c r="BZ131" s="5"/>
      <c r="CA131" s="5"/>
      <c r="CB131" s="5"/>
      <c r="CC131" s="5"/>
      <c r="CD131" s="5"/>
      <c r="CE131" s="5"/>
      <c r="CF131" s="5"/>
    </row>
    <row r="132" spans="1:84" ht="16.5" customHeight="1" x14ac:dyDescent="0.3">
      <c r="A132" s="142" t="s">
        <v>3225</v>
      </c>
      <c r="B132" s="142">
        <v>125286925</v>
      </c>
      <c r="C132" s="142">
        <v>132145662</v>
      </c>
      <c r="D132" s="142">
        <v>128548583</v>
      </c>
      <c r="E132" s="142">
        <v>131822726.40000001</v>
      </c>
      <c r="F132" s="142">
        <v>129990020</v>
      </c>
      <c r="G132" s="142">
        <v>123101061</v>
      </c>
      <c r="H132" s="142">
        <v>140970512</v>
      </c>
      <c r="I132" s="142">
        <v>142510625.53999999</v>
      </c>
      <c r="J132" s="142">
        <v>135762706</v>
      </c>
      <c r="K132" s="142">
        <v>138395714</v>
      </c>
      <c r="L132" s="142">
        <v>134317668</v>
      </c>
      <c r="M132" s="142">
        <v>134503438.96000001</v>
      </c>
      <c r="N132" s="142">
        <v>125482337</v>
      </c>
      <c r="O132" s="142">
        <v>124914898</v>
      </c>
      <c r="P132" s="142">
        <v>123651803</v>
      </c>
      <c r="Q132" s="142">
        <v>123364653.17</v>
      </c>
      <c r="R132" s="142">
        <v>118241828</v>
      </c>
      <c r="S132" s="142">
        <v>116133912</v>
      </c>
      <c r="T132" s="142">
        <v>113328832</v>
      </c>
      <c r="U132" s="142">
        <v>111103385.91</v>
      </c>
      <c r="V132" s="142">
        <v>108642041</v>
      </c>
      <c r="W132" s="142">
        <v>109997677</v>
      </c>
      <c r="X132" s="142">
        <v>104968767</v>
      </c>
      <c r="Y132" s="142">
        <v>102607555.26000001</v>
      </c>
      <c r="Z132" s="142">
        <v>96363864</v>
      </c>
      <c r="AA132" s="142">
        <v>97292252</v>
      </c>
      <c r="AB132" s="142">
        <v>95553652</v>
      </c>
      <c r="AC132" s="142">
        <v>94990804.730000004</v>
      </c>
      <c r="AD132" s="142">
        <v>87672418</v>
      </c>
      <c r="AE132" s="142">
        <v>88945118</v>
      </c>
      <c r="AF132" s="142">
        <v>86158017</v>
      </c>
      <c r="AG132" s="142">
        <v>88413932.790000007</v>
      </c>
      <c r="AH132" s="142">
        <v>82350552</v>
      </c>
      <c r="AI132" s="142">
        <v>51081934</v>
      </c>
      <c r="AJ132" s="142">
        <v>50439114</v>
      </c>
      <c r="AK132" s="142">
        <v>51568839.490000002</v>
      </c>
      <c r="AL132" s="142">
        <v>48503536</v>
      </c>
      <c r="AM132" s="142">
        <v>45615209</v>
      </c>
      <c r="AN132" s="142">
        <v>43014463</v>
      </c>
      <c r="AO132" s="142">
        <v>39160084.920000002</v>
      </c>
      <c r="AP132" s="142">
        <v>40046338</v>
      </c>
      <c r="AQ132" s="142">
        <v>38982979</v>
      </c>
      <c r="AR132" s="142">
        <v>37170465</v>
      </c>
      <c r="AS132" s="142">
        <v>36498116.479999997</v>
      </c>
      <c r="AT132" s="142">
        <v>33285270</v>
      </c>
      <c r="AU132" s="142">
        <v>33188480</v>
      </c>
      <c r="AV132" s="142">
        <v>31981948</v>
      </c>
      <c r="AW132" s="142">
        <v>30668553.719999999</v>
      </c>
      <c r="AX132" s="142">
        <v>28395618</v>
      </c>
      <c r="AY132" s="142">
        <v>27394918</v>
      </c>
      <c r="AZ132" s="142">
        <v>25917834</v>
      </c>
      <c r="BA132" s="142">
        <v>28770180</v>
      </c>
      <c r="BB132" s="142">
        <v>33043923</v>
      </c>
      <c r="BC132" s="142">
        <v>30817922</v>
      </c>
      <c r="BD132" s="142">
        <v>31450686</v>
      </c>
      <c r="BU132" s="5"/>
      <c r="BV132" s="5"/>
      <c r="BW132" s="5"/>
      <c r="BX132" s="5"/>
      <c r="BY132" s="5"/>
      <c r="BZ132" s="5"/>
      <c r="CA132" s="5"/>
      <c r="CB132" s="5"/>
      <c r="CC132" s="5"/>
      <c r="CD132" s="5"/>
      <c r="CE132" s="5"/>
      <c r="CF132" s="5"/>
    </row>
    <row r="133" spans="1:84" ht="16.5" customHeight="1" x14ac:dyDescent="0.3">
      <c r="A133" s="142" t="s">
        <v>2943</v>
      </c>
      <c r="B133" s="142">
        <v>22460</v>
      </c>
      <c r="C133" s="142">
        <v>21512</v>
      </c>
      <c r="D133" s="142">
        <v>32869</v>
      </c>
      <c r="E133" s="142">
        <v>43976.25</v>
      </c>
      <c r="F133" s="142">
        <v>32202</v>
      </c>
      <c r="G133" s="142">
        <v>38204</v>
      </c>
      <c r="H133" s="142">
        <v>42453</v>
      </c>
      <c r="I133" s="142">
        <v>50033.760000000002</v>
      </c>
      <c r="J133" s="142">
        <v>57951</v>
      </c>
      <c r="K133" s="142">
        <v>74303</v>
      </c>
      <c r="L133" s="142">
        <v>112436</v>
      </c>
      <c r="M133" s="142">
        <v>64947.82</v>
      </c>
      <c r="N133" s="142">
        <v>70553</v>
      </c>
      <c r="O133" s="142">
        <v>90025</v>
      </c>
      <c r="P133" s="142">
        <v>54414</v>
      </c>
      <c r="Q133" s="142">
        <v>55653.120000000003</v>
      </c>
      <c r="R133" s="142">
        <v>45139</v>
      </c>
      <c r="S133" s="142">
        <v>53717</v>
      </c>
      <c r="T133" s="142">
        <v>84175</v>
      </c>
      <c r="U133" s="142">
        <v>75555.539999999994</v>
      </c>
      <c r="V133" s="142">
        <v>59447</v>
      </c>
      <c r="W133" s="142">
        <v>49289</v>
      </c>
      <c r="X133" s="142">
        <v>45562</v>
      </c>
      <c r="Y133" s="142">
        <v>46520.29</v>
      </c>
      <c r="Z133" s="142">
        <v>42657</v>
      </c>
      <c r="AA133" s="142">
        <v>50589</v>
      </c>
      <c r="AB133" s="142">
        <v>64897</v>
      </c>
      <c r="AC133" s="142">
        <v>54586.32</v>
      </c>
      <c r="AD133" s="142">
        <v>54357</v>
      </c>
      <c r="AE133" s="142">
        <v>61344</v>
      </c>
      <c r="AF133" s="142">
        <v>67644</v>
      </c>
      <c r="AG133" s="142">
        <v>65045.48</v>
      </c>
      <c r="AH133" s="142">
        <v>56740</v>
      </c>
      <c r="AI133" s="142">
        <v>152311</v>
      </c>
      <c r="AJ133" s="142">
        <v>204422</v>
      </c>
      <c r="AK133" s="142">
        <v>209663.48</v>
      </c>
      <c r="AL133" s="142">
        <v>181383</v>
      </c>
      <c r="AM133" s="142">
        <v>181430</v>
      </c>
      <c r="AN133" s="142">
        <v>159971</v>
      </c>
      <c r="AO133" s="142">
        <v>146471.91</v>
      </c>
      <c r="AP133" s="142">
        <v>120372</v>
      </c>
      <c r="AQ133" s="142">
        <v>109225</v>
      </c>
      <c r="AR133" s="142">
        <v>74568</v>
      </c>
      <c r="AS133" s="142">
        <v>54221.64</v>
      </c>
      <c r="AT133" s="142">
        <v>31459</v>
      </c>
      <c r="AU133" s="142">
        <v>132602</v>
      </c>
      <c r="AV133" s="142">
        <v>120957</v>
      </c>
      <c r="AW133" s="142">
        <v>117880.13</v>
      </c>
      <c r="AX133" s="142">
        <v>98056</v>
      </c>
      <c r="AY133" s="142">
        <v>32030</v>
      </c>
      <c r="AZ133" s="142">
        <v>48963</v>
      </c>
      <c r="BA133" s="142">
        <v>75066</v>
      </c>
      <c r="BB133" s="142">
        <v>68521</v>
      </c>
      <c r="BC133" s="142">
        <v>66239</v>
      </c>
      <c r="BD133" s="142">
        <v>64822</v>
      </c>
      <c r="BU133" s="5"/>
      <c r="BV133" s="5"/>
      <c r="BW133" s="5"/>
      <c r="BX133" s="5"/>
      <c r="BY133" s="5"/>
      <c r="BZ133" s="5"/>
      <c r="CA133" s="5"/>
      <c r="CB133" s="5"/>
      <c r="CC133" s="5"/>
      <c r="CD133" s="5"/>
      <c r="CE133" s="5"/>
      <c r="CF133" s="5"/>
    </row>
    <row r="134" spans="1:84" ht="16.5" customHeight="1" x14ac:dyDescent="0.3">
      <c r="A134" s="142" t="s">
        <v>3023</v>
      </c>
      <c r="B134" s="142">
        <v>22378</v>
      </c>
      <c r="C134" s="142">
        <v>21433</v>
      </c>
      <c r="D134" s="142">
        <v>32793</v>
      </c>
      <c r="E134" s="142">
        <v>43899.61</v>
      </c>
      <c r="F134" s="142">
        <v>32129</v>
      </c>
      <c r="G134" s="142">
        <v>38128</v>
      </c>
      <c r="H134" s="142">
        <v>42379</v>
      </c>
      <c r="I134" s="142">
        <v>49962.36</v>
      </c>
      <c r="J134" s="142">
        <v>57891</v>
      </c>
      <c r="K134" s="142">
        <v>74241</v>
      </c>
      <c r="L134" s="142">
        <v>112373</v>
      </c>
      <c r="M134" s="142">
        <v>64883.09</v>
      </c>
      <c r="N134" s="142">
        <v>70499</v>
      </c>
      <c r="O134" s="142">
        <v>89972</v>
      </c>
      <c r="P134" s="142">
        <v>54363</v>
      </c>
      <c r="Q134" s="142">
        <v>55604.42</v>
      </c>
      <c r="R134" s="142">
        <v>45095</v>
      </c>
      <c r="S134" s="142">
        <v>53673</v>
      </c>
      <c r="T134" s="142">
        <v>84129</v>
      </c>
      <c r="U134" s="142">
        <v>75509.3</v>
      </c>
      <c r="V134" s="142">
        <v>59408</v>
      </c>
      <c r="W134" s="142">
        <v>49250</v>
      </c>
      <c r="X134" s="142">
        <v>45523</v>
      </c>
      <c r="Y134" s="142">
        <v>46480.24</v>
      </c>
      <c r="Z134" s="142">
        <v>42623</v>
      </c>
      <c r="AA134" s="142">
        <v>50558</v>
      </c>
      <c r="AB134" s="142">
        <v>64866</v>
      </c>
      <c r="AC134" s="142">
        <v>54554.86</v>
      </c>
      <c r="AD134" s="142">
        <v>54333</v>
      </c>
      <c r="AE134" s="142">
        <v>61318</v>
      </c>
      <c r="AF134" s="142">
        <v>67618</v>
      </c>
      <c r="AG134" s="142">
        <v>65019.79</v>
      </c>
      <c r="AH134" s="142">
        <v>56719</v>
      </c>
      <c r="AI134" s="142">
        <v>151900</v>
      </c>
      <c r="AJ134" s="142">
        <v>204403</v>
      </c>
      <c r="AK134" s="142">
        <v>206121.16</v>
      </c>
      <c r="AL134" s="142">
        <v>181370</v>
      </c>
      <c r="AM134" s="142">
        <v>181417</v>
      </c>
      <c r="AN134" s="142">
        <v>159958</v>
      </c>
      <c r="AO134" s="142">
        <v>146456.6</v>
      </c>
      <c r="AP134" s="142">
        <v>120362</v>
      </c>
      <c r="AQ134" s="142">
        <v>109214</v>
      </c>
      <c r="AR134" s="142">
        <v>74558</v>
      </c>
      <c r="AS134" s="142">
        <v>54211.519999999997</v>
      </c>
      <c r="AT134" s="142">
        <v>31450</v>
      </c>
      <c r="AU134" s="142">
        <v>132593</v>
      </c>
      <c r="AV134" s="142">
        <v>120948</v>
      </c>
      <c r="AW134" s="142">
        <v>117870.39999999999</v>
      </c>
      <c r="AX134" s="142">
        <v>98048</v>
      </c>
      <c r="AY134" s="142">
        <v>32023</v>
      </c>
      <c r="AZ134" s="142">
        <v>48963</v>
      </c>
      <c r="BA134" s="142">
        <v>75066</v>
      </c>
      <c r="BB134" s="142">
        <v>68521</v>
      </c>
      <c r="BC134" s="142">
        <v>66239</v>
      </c>
      <c r="BD134" s="142">
        <v>64822</v>
      </c>
      <c r="BU134" s="5"/>
      <c r="BV134" s="5"/>
      <c r="BW134" s="5"/>
      <c r="BX134" s="5"/>
      <c r="BY134" s="5"/>
      <c r="BZ134" s="5"/>
      <c r="CA134" s="5"/>
      <c r="CB134" s="5"/>
      <c r="CC134" s="5"/>
      <c r="CD134" s="5"/>
      <c r="CE134" s="5"/>
      <c r="CF134" s="5"/>
    </row>
    <row r="135" spans="1:84" ht="16.5" customHeight="1" x14ac:dyDescent="0.3">
      <c r="A135" s="142" t="s">
        <v>3226</v>
      </c>
      <c r="B135" s="142">
        <v>82</v>
      </c>
      <c r="C135" s="142">
        <v>79</v>
      </c>
      <c r="D135" s="142">
        <v>76</v>
      </c>
      <c r="E135" s="142">
        <v>76.64</v>
      </c>
      <c r="F135" s="142">
        <v>73</v>
      </c>
      <c r="G135" s="142">
        <v>76</v>
      </c>
      <c r="H135" s="142">
        <v>74</v>
      </c>
      <c r="I135" s="142">
        <v>71.41</v>
      </c>
      <c r="J135" s="142">
        <v>60</v>
      </c>
      <c r="K135" s="142">
        <v>62</v>
      </c>
      <c r="L135" s="142">
        <v>63</v>
      </c>
      <c r="M135" s="142">
        <v>64.72</v>
      </c>
      <c r="N135" s="142">
        <v>54</v>
      </c>
      <c r="O135" s="142">
        <v>53</v>
      </c>
      <c r="P135" s="142">
        <v>51</v>
      </c>
      <c r="Q135" s="142">
        <v>48.7</v>
      </c>
      <c r="R135" s="142">
        <v>44</v>
      </c>
      <c r="S135" s="142">
        <v>44</v>
      </c>
      <c r="T135" s="142">
        <v>46</v>
      </c>
      <c r="U135" s="142">
        <v>46.24</v>
      </c>
      <c r="V135" s="142">
        <v>39</v>
      </c>
      <c r="W135" s="142">
        <v>39</v>
      </c>
      <c r="X135" s="142">
        <v>39</v>
      </c>
      <c r="Y135" s="142">
        <v>40.04</v>
      </c>
      <c r="Z135" s="142">
        <v>34</v>
      </c>
      <c r="AA135" s="142">
        <v>31</v>
      </c>
      <c r="AB135" s="142">
        <v>31</v>
      </c>
      <c r="AC135" s="142">
        <v>31.46</v>
      </c>
      <c r="AD135" s="142">
        <v>24</v>
      </c>
      <c r="AE135" s="142">
        <v>26</v>
      </c>
      <c r="AF135" s="142">
        <v>26</v>
      </c>
      <c r="AG135" s="142">
        <v>25.7</v>
      </c>
      <c r="AH135" s="142">
        <v>21</v>
      </c>
      <c r="AI135" s="142">
        <v>411</v>
      </c>
      <c r="AJ135" s="142">
        <v>19</v>
      </c>
      <c r="AK135" s="142">
        <v>3542.32</v>
      </c>
      <c r="AL135" s="142">
        <v>13</v>
      </c>
      <c r="AM135" s="142">
        <v>13</v>
      </c>
      <c r="AN135" s="142">
        <v>13</v>
      </c>
      <c r="AO135" s="142">
        <v>15.31</v>
      </c>
      <c r="AP135" s="142">
        <v>10</v>
      </c>
      <c r="AQ135" s="142">
        <v>11</v>
      </c>
      <c r="AR135" s="142">
        <v>10</v>
      </c>
      <c r="AS135" s="142">
        <v>10.119999999999999</v>
      </c>
      <c r="AT135" s="142">
        <v>9</v>
      </c>
      <c r="AU135" s="142">
        <v>9</v>
      </c>
      <c r="AV135" s="142">
        <v>9</v>
      </c>
      <c r="AW135" s="142">
        <v>9.74</v>
      </c>
      <c r="AX135" s="142">
        <v>8</v>
      </c>
      <c r="AY135" s="142">
        <v>7</v>
      </c>
      <c r="AZ135" s="142">
        <v>0</v>
      </c>
      <c r="BA135" s="142">
        <v>0</v>
      </c>
      <c r="BB135" s="142">
        <v>0</v>
      </c>
      <c r="BC135" s="142">
        <v>0</v>
      </c>
      <c r="BD135" s="142">
        <v>0</v>
      </c>
      <c r="BU135" s="5"/>
      <c r="BV135" s="5"/>
      <c r="BW135" s="5"/>
      <c r="BX135" s="5"/>
      <c r="BY135" s="5"/>
      <c r="BZ135" s="5"/>
      <c r="CA135" s="5"/>
      <c r="CB135" s="5"/>
      <c r="CC135" s="5"/>
      <c r="CD135" s="5"/>
      <c r="CE135" s="5"/>
      <c r="CF135" s="5"/>
    </row>
    <row r="136" spans="1:84" ht="16.5" customHeight="1" x14ac:dyDescent="0.3">
      <c r="A136" s="142" t="s">
        <v>2942</v>
      </c>
      <c r="B136" s="142">
        <v>5010617</v>
      </c>
      <c r="C136" s="142">
        <v>5224269</v>
      </c>
      <c r="D136" s="142">
        <v>4790420</v>
      </c>
      <c r="E136" s="142">
        <v>5181248.3499999996</v>
      </c>
      <c r="F136" s="142">
        <v>5466550</v>
      </c>
      <c r="G136" s="142">
        <v>4888055</v>
      </c>
      <c r="H136" s="142">
        <v>4787011</v>
      </c>
      <c r="I136" s="142">
        <v>5296947.2300000004</v>
      </c>
      <c r="J136" s="142">
        <v>5251591</v>
      </c>
      <c r="K136" s="142">
        <v>4796823</v>
      </c>
      <c r="L136" s="142">
        <v>4465610</v>
      </c>
      <c r="M136" s="142">
        <v>5005008.55</v>
      </c>
      <c r="N136" s="142">
        <v>4941596</v>
      </c>
      <c r="O136" s="142">
        <v>4701357</v>
      </c>
      <c r="P136" s="142">
        <v>4339655</v>
      </c>
      <c r="Q136" s="142">
        <v>4612990.4800000004</v>
      </c>
      <c r="R136" s="142">
        <v>4923553</v>
      </c>
      <c r="S136" s="142">
        <v>4464309</v>
      </c>
      <c r="T136" s="142">
        <v>4094488</v>
      </c>
      <c r="U136" s="142">
        <v>4335431.79</v>
      </c>
      <c r="V136" s="142">
        <v>4297996</v>
      </c>
      <c r="W136" s="142">
        <v>4573992</v>
      </c>
      <c r="X136" s="142">
        <v>3712618</v>
      </c>
      <c r="Y136" s="142">
        <v>3745277.02</v>
      </c>
      <c r="Z136" s="142">
        <v>3630498</v>
      </c>
      <c r="AA136" s="142">
        <v>3333320</v>
      </c>
      <c r="AB136" s="142">
        <v>3162157</v>
      </c>
      <c r="AC136" s="142">
        <v>3532267.8</v>
      </c>
      <c r="AD136" s="142">
        <v>3338085</v>
      </c>
      <c r="AE136" s="142">
        <v>3126178</v>
      </c>
      <c r="AF136" s="142">
        <v>2923276</v>
      </c>
      <c r="AG136" s="142">
        <v>3500872.29</v>
      </c>
      <c r="AH136" s="142">
        <v>3748413</v>
      </c>
      <c r="AI136" s="142">
        <v>2326848</v>
      </c>
      <c r="AJ136" s="142">
        <v>2258403</v>
      </c>
      <c r="AK136" s="142">
        <v>2375219</v>
      </c>
      <c r="AL136" s="142">
        <v>2540123</v>
      </c>
      <c r="AM136" s="142">
        <v>1934688</v>
      </c>
      <c r="AN136" s="142">
        <v>1492490</v>
      </c>
      <c r="AO136" s="142">
        <v>1066243.72</v>
      </c>
      <c r="AP136" s="142">
        <v>1595604</v>
      </c>
      <c r="AQ136" s="142">
        <v>1590375</v>
      </c>
      <c r="AR136" s="142">
        <v>1610751</v>
      </c>
      <c r="AS136" s="142">
        <v>1744138.84</v>
      </c>
      <c r="AT136" s="142">
        <v>1417359</v>
      </c>
      <c r="AU136" s="142">
        <v>1307115</v>
      </c>
      <c r="AV136" s="142">
        <v>1321883</v>
      </c>
      <c r="AW136" s="142">
        <v>1447914.82</v>
      </c>
      <c r="AX136" s="142">
        <v>1186110</v>
      </c>
      <c r="AY136" s="142">
        <v>1145514</v>
      </c>
      <c r="AZ136" s="142">
        <v>1307386</v>
      </c>
      <c r="BA136" s="142">
        <v>1363006</v>
      </c>
      <c r="BB136" s="142">
        <v>1107407</v>
      </c>
      <c r="BC136" s="142">
        <v>1178089</v>
      </c>
      <c r="BD136" s="142">
        <v>1207163</v>
      </c>
      <c r="BU136" s="5"/>
      <c r="BV136" s="5"/>
      <c r="BW136" s="5"/>
      <c r="BX136" s="5"/>
      <c r="BY136" s="5"/>
      <c r="BZ136" s="5"/>
      <c r="CA136" s="5"/>
      <c r="CB136" s="5"/>
      <c r="CC136" s="5"/>
      <c r="CD136" s="5"/>
      <c r="CE136" s="5"/>
      <c r="CF136" s="5"/>
    </row>
    <row r="137" spans="1:84" ht="16.5" customHeight="1" x14ac:dyDescent="0.3">
      <c r="A137" s="142" t="s">
        <v>2946</v>
      </c>
      <c r="B137" s="142">
        <v>130320002</v>
      </c>
      <c r="C137" s="142">
        <v>137391443</v>
      </c>
      <c r="D137" s="142">
        <v>133371872</v>
      </c>
      <c r="E137" s="142">
        <v>137047950.99000001</v>
      </c>
      <c r="F137" s="142">
        <v>135488772</v>
      </c>
      <c r="G137" s="142">
        <v>128027320</v>
      </c>
      <c r="H137" s="142">
        <v>145799976</v>
      </c>
      <c r="I137" s="142">
        <v>147857606.53</v>
      </c>
      <c r="J137" s="142">
        <v>141072248</v>
      </c>
      <c r="K137" s="142">
        <v>143266840</v>
      </c>
      <c r="L137" s="142">
        <v>138895714</v>
      </c>
      <c r="M137" s="142">
        <v>139573395.33000001</v>
      </c>
      <c r="N137" s="142">
        <v>130494486</v>
      </c>
      <c r="O137" s="142">
        <v>129706280</v>
      </c>
      <c r="P137" s="142">
        <v>128045872</v>
      </c>
      <c r="Q137" s="142">
        <v>128033296.77</v>
      </c>
      <c r="R137" s="142">
        <v>123210520</v>
      </c>
      <c r="S137" s="142">
        <v>120651938</v>
      </c>
      <c r="T137" s="142">
        <v>117507495</v>
      </c>
      <c r="U137" s="142">
        <v>115514373.23999999</v>
      </c>
      <c r="V137" s="142">
        <v>112999484</v>
      </c>
      <c r="W137" s="142">
        <v>114620958</v>
      </c>
      <c r="X137" s="142">
        <v>108726947</v>
      </c>
      <c r="Y137" s="142">
        <v>106399352.56999999</v>
      </c>
      <c r="Z137" s="142">
        <v>100037019</v>
      </c>
      <c r="AA137" s="142">
        <v>100676161</v>
      </c>
      <c r="AB137" s="142">
        <v>98780706</v>
      </c>
      <c r="AC137" s="142">
        <v>98577658.849999994</v>
      </c>
      <c r="AD137" s="142">
        <v>91064860</v>
      </c>
      <c r="AE137" s="142">
        <v>92132640</v>
      </c>
      <c r="AF137" s="142">
        <v>89148937</v>
      </c>
      <c r="AG137" s="142">
        <v>91979850.560000002</v>
      </c>
      <c r="AH137" s="142">
        <v>86155705</v>
      </c>
      <c r="AI137" s="142">
        <v>53561093</v>
      </c>
      <c r="AJ137" s="142">
        <v>52901939</v>
      </c>
      <c r="AK137" s="142">
        <v>54153721.960000001</v>
      </c>
      <c r="AL137" s="142">
        <v>51225042</v>
      </c>
      <c r="AM137" s="142">
        <v>47731327</v>
      </c>
      <c r="AN137" s="142">
        <v>44666924</v>
      </c>
      <c r="AO137" s="142">
        <v>40372800.539999999</v>
      </c>
      <c r="AP137" s="142">
        <v>41762314</v>
      </c>
      <c r="AQ137" s="142">
        <v>40682579</v>
      </c>
      <c r="AR137" s="142">
        <v>38855784</v>
      </c>
      <c r="AS137" s="142">
        <v>38296476.960000001</v>
      </c>
      <c r="AT137" s="142">
        <v>34734088</v>
      </c>
      <c r="AU137" s="142">
        <v>34628197</v>
      </c>
      <c r="AV137" s="142">
        <v>33424788</v>
      </c>
      <c r="AW137" s="142">
        <v>32234348.670000002</v>
      </c>
      <c r="AX137" s="142">
        <v>29679784</v>
      </c>
      <c r="AY137" s="142">
        <v>28572462</v>
      </c>
      <c r="AZ137" s="142">
        <v>27274183</v>
      </c>
      <c r="BA137" s="142">
        <v>30208252</v>
      </c>
      <c r="BB137" s="142">
        <v>34219851</v>
      </c>
      <c r="BC137" s="142">
        <v>32062250</v>
      </c>
      <c r="BD137" s="142">
        <v>32722671</v>
      </c>
      <c r="BU137" s="5"/>
      <c r="BV137" s="5"/>
      <c r="BW137" s="5"/>
      <c r="BX137" s="5"/>
      <c r="BY137" s="5"/>
      <c r="BZ137" s="5"/>
      <c r="CA137" s="5"/>
      <c r="CB137" s="5"/>
      <c r="CC137" s="5"/>
      <c r="CD137" s="5"/>
      <c r="CE137" s="5"/>
      <c r="CF137" s="5"/>
    </row>
    <row r="138" spans="1:84" ht="16.5" customHeight="1" x14ac:dyDescent="0.3">
      <c r="A138" s="142" t="s">
        <v>3227</v>
      </c>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U138" s="5"/>
      <c r="BV138" s="5"/>
      <c r="BW138" s="5"/>
      <c r="BX138" s="5"/>
      <c r="BY138" s="5"/>
      <c r="BZ138" s="5"/>
      <c r="CA138" s="5"/>
      <c r="CB138" s="5"/>
      <c r="CC138" s="5"/>
      <c r="CD138" s="5"/>
      <c r="CE138" s="5"/>
      <c r="CF138" s="5"/>
    </row>
    <row r="139" spans="1:84" ht="16.5" customHeight="1" x14ac:dyDescent="0.3">
      <c r="A139" s="142" t="s">
        <v>2948</v>
      </c>
      <c r="B139" s="142">
        <v>99023321</v>
      </c>
      <c r="C139" s="142">
        <v>104082818</v>
      </c>
      <c r="D139" s="142">
        <v>101269499</v>
      </c>
      <c r="E139" s="142">
        <v>103009578.81</v>
      </c>
      <c r="F139" s="142">
        <v>101422483</v>
      </c>
      <c r="G139" s="142">
        <v>96659238</v>
      </c>
      <c r="H139" s="142">
        <v>109788727</v>
      </c>
      <c r="I139" s="142">
        <v>110138600.89</v>
      </c>
      <c r="J139" s="142">
        <v>104585596</v>
      </c>
      <c r="K139" s="142">
        <v>107180802</v>
      </c>
      <c r="L139" s="142">
        <v>104244085</v>
      </c>
      <c r="M139" s="142">
        <v>104120052.86</v>
      </c>
      <c r="N139" s="142">
        <v>97474391</v>
      </c>
      <c r="O139" s="142">
        <v>97508629</v>
      </c>
      <c r="P139" s="142">
        <v>96214167</v>
      </c>
      <c r="Q139" s="142">
        <v>95492591.769999996</v>
      </c>
      <c r="R139" s="142">
        <v>91742078</v>
      </c>
      <c r="S139" s="142">
        <v>90333235</v>
      </c>
      <c r="T139" s="142">
        <v>88434390</v>
      </c>
      <c r="U139" s="142">
        <v>86800357.959999993</v>
      </c>
      <c r="V139" s="142">
        <v>84599591</v>
      </c>
      <c r="W139" s="142">
        <v>86035371</v>
      </c>
      <c r="X139" s="142">
        <v>82252728</v>
      </c>
      <c r="Y139" s="142">
        <v>80190984.370000005</v>
      </c>
      <c r="Z139" s="142">
        <v>75068073</v>
      </c>
      <c r="AA139" s="142">
        <v>76134726</v>
      </c>
      <c r="AB139" s="142">
        <v>75124884</v>
      </c>
      <c r="AC139" s="142">
        <v>74419302.129999995</v>
      </c>
      <c r="AD139" s="142">
        <v>68841769</v>
      </c>
      <c r="AE139" s="142">
        <v>70030538</v>
      </c>
      <c r="AF139" s="142">
        <v>68151816</v>
      </c>
      <c r="AG139" s="142">
        <v>70474869.730000004</v>
      </c>
      <c r="AH139" s="142">
        <v>65137805</v>
      </c>
      <c r="AI139" s="142">
        <v>37655206</v>
      </c>
      <c r="AJ139" s="142">
        <v>37388877</v>
      </c>
      <c r="AK139" s="142">
        <v>38418391.670000002</v>
      </c>
      <c r="AL139" s="142">
        <v>35981672</v>
      </c>
      <c r="AM139" s="142">
        <v>33724856</v>
      </c>
      <c r="AN139" s="142">
        <v>31966248</v>
      </c>
      <c r="AO139" s="142">
        <v>29652526.469999999</v>
      </c>
      <c r="AP139" s="142">
        <v>29934076</v>
      </c>
      <c r="AQ139" s="142">
        <v>29317441</v>
      </c>
      <c r="AR139" s="142">
        <v>27958524</v>
      </c>
      <c r="AS139" s="142">
        <v>26846817.199999999</v>
      </c>
      <c r="AT139" s="142">
        <v>24302607</v>
      </c>
      <c r="AU139" s="142">
        <v>24179394</v>
      </c>
      <c r="AV139" s="142">
        <v>23508220</v>
      </c>
      <c r="AW139" s="142">
        <v>22653316.27</v>
      </c>
      <c r="AX139" s="142">
        <v>20835831</v>
      </c>
      <c r="AY139" s="142">
        <v>20099355</v>
      </c>
      <c r="AZ139" s="142">
        <v>19129633</v>
      </c>
      <c r="BA139" s="142">
        <v>21650557</v>
      </c>
      <c r="BB139" s="142">
        <v>25160698</v>
      </c>
      <c r="BC139" s="142">
        <v>23352368</v>
      </c>
      <c r="BD139" s="142">
        <v>24190319</v>
      </c>
      <c r="BU139" s="5"/>
      <c r="BV139" s="5"/>
      <c r="BW139" s="5"/>
      <c r="BX139" s="5"/>
      <c r="BY139" s="5"/>
      <c r="BZ139" s="5"/>
      <c r="CA139" s="5"/>
      <c r="CB139" s="5"/>
      <c r="CC139" s="5"/>
      <c r="CD139" s="5"/>
      <c r="CE139" s="5"/>
      <c r="CF139" s="5"/>
    </row>
    <row r="140" spans="1:84" ht="16.5" customHeight="1" x14ac:dyDescent="0.3">
      <c r="A140" s="142" t="s">
        <v>2954</v>
      </c>
      <c r="B140" s="142">
        <v>26602329</v>
      </c>
      <c r="C140" s="142">
        <v>27437832</v>
      </c>
      <c r="D140" s="142">
        <v>26217141</v>
      </c>
      <c r="E140" s="142">
        <v>27231871.879999999</v>
      </c>
      <c r="F140" s="142">
        <v>27306687</v>
      </c>
      <c r="G140" s="142">
        <v>26012794</v>
      </c>
      <c r="H140" s="142">
        <v>27306845</v>
      </c>
      <c r="I140" s="142">
        <v>28863883.68</v>
      </c>
      <c r="J140" s="142">
        <v>28029324</v>
      </c>
      <c r="K140" s="142">
        <v>28848813</v>
      </c>
      <c r="L140" s="142">
        <v>25820044</v>
      </c>
      <c r="M140" s="142">
        <v>27189019.210000001</v>
      </c>
      <c r="N140" s="142">
        <v>24997645</v>
      </c>
      <c r="O140" s="142">
        <v>24604230</v>
      </c>
      <c r="P140" s="142">
        <v>23404237</v>
      </c>
      <c r="Q140" s="142">
        <v>24254353.609999999</v>
      </c>
      <c r="R140" s="142">
        <v>23624495</v>
      </c>
      <c r="S140" s="142">
        <v>22744305</v>
      </c>
      <c r="T140" s="142">
        <v>21278575</v>
      </c>
      <c r="U140" s="142">
        <v>21512510.09</v>
      </c>
      <c r="V140" s="142">
        <v>21283051</v>
      </c>
      <c r="W140" s="142">
        <v>21450813</v>
      </c>
      <c r="X140" s="142">
        <v>19419678</v>
      </c>
      <c r="Y140" s="142">
        <v>19455409.170000002</v>
      </c>
      <c r="Z140" s="142">
        <v>18906220</v>
      </c>
      <c r="AA140" s="142">
        <v>18454078</v>
      </c>
      <c r="AB140" s="142">
        <v>17085459</v>
      </c>
      <c r="AC140" s="142">
        <v>18761026.390000001</v>
      </c>
      <c r="AD140" s="142">
        <v>16732864</v>
      </c>
      <c r="AE140" s="142">
        <v>16885322</v>
      </c>
      <c r="AF140" s="142">
        <v>16448807</v>
      </c>
      <c r="AG140" s="142">
        <v>17668209.390000001</v>
      </c>
      <c r="AH140" s="142">
        <v>16435557</v>
      </c>
      <c r="AI140" s="142">
        <v>12623922</v>
      </c>
      <c r="AJ140" s="142">
        <v>11581524</v>
      </c>
      <c r="AK140" s="142">
        <v>12239973.279999999</v>
      </c>
      <c r="AL140" s="142">
        <v>11538260</v>
      </c>
      <c r="AM140" s="142">
        <v>10525305</v>
      </c>
      <c r="AN140" s="142">
        <v>9070208</v>
      </c>
      <c r="AO140" s="142">
        <v>8640926.4299999997</v>
      </c>
      <c r="AP140" s="142">
        <v>8861044</v>
      </c>
      <c r="AQ140" s="142">
        <v>8292511</v>
      </c>
      <c r="AR140" s="142">
        <v>7932297</v>
      </c>
      <c r="AS140" s="142">
        <v>9094414.6600000001</v>
      </c>
      <c r="AT140" s="142">
        <v>8104545</v>
      </c>
      <c r="AU140" s="142">
        <v>7978324</v>
      </c>
      <c r="AV140" s="142">
        <v>7545002</v>
      </c>
      <c r="AW140" s="142">
        <v>8178802.79</v>
      </c>
      <c r="AX140" s="142">
        <v>6851477</v>
      </c>
      <c r="AY140" s="142">
        <v>6669942</v>
      </c>
      <c r="AZ140" s="142">
        <v>6305166</v>
      </c>
      <c r="BA140" s="142">
        <v>7773556</v>
      </c>
      <c r="BB140" s="142">
        <v>8184598</v>
      </c>
      <c r="BC140" s="142">
        <v>7957131</v>
      </c>
      <c r="BD140" s="142">
        <v>7152108</v>
      </c>
      <c r="BU140" s="5"/>
      <c r="BV140" s="5"/>
      <c r="BW140" s="5"/>
      <c r="BX140" s="5"/>
      <c r="BY140" s="5"/>
      <c r="BZ140" s="5"/>
      <c r="CA140" s="5"/>
      <c r="CB140" s="5"/>
      <c r="CC140" s="5"/>
      <c r="CD140" s="5"/>
      <c r="CE140" s="5"/>
      <c r="CF140" s="5"/>
    </row>
    <row r="141" spans="1:84" ht="16.5" customHeight="1" x14ac:dyDescent="0.3">
      <c r="A141" s="142" t="s">
        <v>2952</v>
      </c>
      <c r="B141" s="142">
        <v>22469496</v>
      </c>
      <c r="C141" s="142">
        <v>23338931</v>
      </c>
      <c r="D141" s="142">
        <v>22111956</v>
      </c>
      <c r="E141" s="142">
        <v>23181756.809999999</v>
      </c>
      <c r="F141" s="142">
        <v>23032080</v>
      </c>
      <c r="G141" s="142">
        <v>22042799</v>
      </c>
      <c r="H141" s="142">
        <v>22878915</v>
      </c>
      <c r="I141" s="142">
        <v>24046681.350000001</v>
      </c>
      <c r="J141" s="142">
        <v>23638917</v>
      </c>
      <c r="K141" s="142">
        <v>23869872</v>
      </c>
      <c r="L141" s="142">
        <v>21834905</v>
      </c>
      <c r="M141" s="142">
        <v>22706258.989999998</v>
      </c>
      <c r="N141" s="142">
        <v>21170349</v>
      </c>
      <c r="O141" s="142">
        <v>20770693</v>
      </c>
      <c r="P141" s="142">
        <v>19838773</v>
      </c>
      <c r="Q141" s="142">
        <v>20305500.359999999</v>
      </c>
      <c r="R141" s="142">
        <v>20003348</v>
      </c>
      <c r="S141" s="142">
        <v>19150619</v>
      </c>
      <c r="T141" s="142">
        <v>17840384</v>
      </c>
      <c r="U141" s="142">
        <v>18182706.100000001</v>
      </c>
      <c r="V141" s="142">
        <v>18063436</v>
      </c>
      <c r="W141" s="142">
        <v>18435327</v>
      </c>
      <c r="X141" s="142">
        <v>16509115</v>
      </c>
      <c r="Y141" s="142">
        <v>16379404.73</v>
      </c>
      <c r="Z141" s="142">
        <v>15994853</v>
      </c>
      <c r="AA141" s="142">
        <v>15481647</v>
      </c>
      <c r="AB141" s="142">
        <v>14153287</v>
      </c>
      <c r="AC141" s="142">
        <v>15758619.890000001</v>
      </c>
      <c r="AD141" s="142">
        <v>13913869</v>
      </c>
      <c r="AE141" s="142">
        <v>14133158</v>
      </c>
      <c r="AF141" s="142">
        <v>12262903</v>
      </c>
      <c r="AG141" s="142">
        <v>13343917.699999999</v>
      </c>
      <c r="AH141" s="142">
        <v>12773097</v>
      </c>
      <c r="AI141" s="142">
        <v>10551328</v>
      </c>
      <c r="AJ141" s="142">
        <v>9736244</v>
      </c>
      <c r="AK141" s="142">
        <v>10096698.83</v>
      </c>
      <c r="AL141" s="142">
        <v>9747647</v>
      </c>
      <c r="AM141" s="142">
        <v>8924611</v>
      </c>
      <c r="AN141" s="142">
        <v>7492022</v>
      </c>
      <c r="AO141" s="142">
        <v>6809280.0899999999</v>
      </c>
      <c r="AP141" s="142">
        <v>7120128</v>
      </c>
      <c r="AQ141" s="142">
        <v>6906899</v>
      </c>
      <c r="AR141" s="142">
        <v>6297196</v>
      </c>
      <c r="AS141" s="142">
        <v>6902481.8899999997</v>
      </c>
      <c r="AT141" s="142">
        <v>5997966</v>
      </c>
      <c r="AU141" s="142">
        <v>5829805</v>
      </c>
      <c r="AV141" s="142">
        <v>5470380</v>
      </c>
      <c r="AW141" s="142">
        <v>5825006.0199999996</v>
      </c>
      <c r="AX141" s="142">
        <v>5119062</v>
      </c>
      <c r="AY141" s="142">
        <v>4978867</v>
      </c>
      <c r="AZ141" s="142">
        <v>0</v>
      </c>
      <c r="BA141" s="142">
        <v>0</v>
      </c>
      <c r="BB141" s="142">
        <v>0</v>
      </c>
      <c r="BC141" s="142">
        <v>0</v>
      </c>
      <c r="BD141" s="142">
        <v>0</v>
      </c>
      <c r="BU141" s="5"/>
      <c r="BV141" s="5"/>
      <c r="BW141" s="5"/>
      <c r="BX141" s="5"/>
      <c r="BY141" s="5"/>
      <c r="BZ141" s="5"/>
      <c r="CA141" s="5"/>
      <c r="CB141" s="5"/>
      <c r="CC141" s="5"/>
      <c r="CD141" s="5"/>
      <c r="CE141" s="5"/>
      <c r="CF141" s="5"/>
    </row>
    <row r="142" spans="1:84" ht="16.5" customHeight="1" x14ac:dyDescent="0.3">
      <c r="A142" s="142" t="s">
        <v>2953</v>
      </c>
      <c r="B142" s="142">
        <v>4132833</v>
      </c>
      <c r="C142" s="142">
        <v>4098901</v>
      </c>
      <c r="D142" s="142">
        <v>4105185</v>
      </c>
      <c r="E142" s="142">
        <v>4050115.07</v>
      </c>
      <c r="F142" s="142">
        <v>4274607</v>
      </c>
      <c r="G142" s="142">
        <v>3969995</v>
      </c>
      <c r="H142" s="142">
        <v>4427930</v>
      </c>
      <c r="I142" s="142">
        <v>4817202.34</v>
      </c>
      <c r="J142" s="142">
        <v>4390407</v>
      </c>
      <c r="K142" s="142">
        <v>4978941</v>
      </c>
      <c r="L142" s="142">
        <v>3985139</v>
      </c>
      <c r="M142" s="142">
        <v>4482760.22</v>
      </c>
      <c r="N142" s="142">
        <v>3827296</v>
      </c>
      <c r="O142" s="142">
        <v>3833537</v>
      </c>
      <c r="P142" s="142">
        <v>3565464</v>
      </c>
      <c r="Q142" s="142">
        <v>3948853.25</v>
      </c>
      <c r="R142" s="142">
        <v>3621147</v>
      </c>
      <c r="S142" s="142">
        <v>3593686</v>
      </c>
      <c r="T142" s="142">
        <v>3438191</v>
      </c>
      <c r="U142" s="142">
        <v>3329803.99</v>
      </c>
      <c r="V142" s="142">
        <v>3219615</v>
      </c>
      <c r="W142" s="142">
        <v>3015486</v>
      </c>
      <c r="X142" s="142">
        <v>2910563</v>
      </c>
      <c r="Y142" s="142">
        <v>3076004.44</v>
      </c>
      <c r="Z142" s="142">
        <v>2911367</v>
      </c>
      <c r="AA142" s="142">
        <v>2972431</v>
      </c>
      <c r="AB142" s="142">
        <v>2932172</v>
      </c>
      <c r="AC142" s="142">
        <v>3002406.5</v>
      </c>
      <c r="AD142" s="142">
        <v>2818995</v>
      </c>
      <c r="AE142" s="142">
        <v>2752164</v>
      </c>
      <c r="AF142" s="142">
        <v>4185904</v>
      </c>
      <c r="AG142" s="142">
        <v>4324291.6900000004</v>
      </c>
      <c r="AH142" s="142">
        <v>3662460</v>
      </c>
      <c r="AI142" s="142">
        <v>2072594</v>
      </c>
      <c r="AJ142" s="142">
        <v>1845280</v>
      </c>
      <c r="AK142" s="142">
        <v>2143274.4500000002</v>
      </c>
      <c r="AL142" s="142">
        <v>1790613</v>
      </c>
      <c r="AM142" s="142">
        <v>1600694</v>
      </c>
      <c r="AN142" s="142">
        <v>1578186</v>
      </c>
      <c r="AO142" s="142">
        <v>1831646.34</v>
      </c>
      <c r="AP142" s="142">
        <v>1740916</v>
      </c>
      <c r="AQ142" s="142">
        <v>1385612</v>
      </c>
      <c r="AR142" s="142">
        <v>1635101</v>
      </c>
      <c r="AS142" s="142">
        <v>2191932.77</v>
      </c>
      <c r="AT142" s="142">
        <v>2106579</v>
      </c>
      <c r="AU142" s="142">
        <v>2148519</v>
      </c>
      <c r="AV142" s="142">
        <v>2074622</v>
      </c>
      <c r="AW142" s="142">
        <v>2353796.77</v>
      </c>
      <c r="AX142" s="142">
        <v>1732415</v>
      </c>
      <c r="AY142" s="142">
        <v>1691075</v>
      </c>
      <c r="AZ142" s="142">
        <v>0</v>
      </c>
      <c r="BA142" s="142">
        <v>0</v>
      </c>
      <c r="BB142" s="142">
        <v>0</v>
      </c>
      <c r="BC142" s="142">
        <v>0</v>
      </c>
      <c r="BD142" s="142">
        <v>0</v>
      </c>
      <c r="BU142" s="5"/>
      <c r="BV142" s="5"/>
      <c r="BW142" s="5"/>
      <c r="BX142" s="5"/>
      <c r="BY142" s="5"/>
      <c r="BZ142" s="5"/>
      <c r="CA142" s="5"/>
      <c r="CB142" s="5"/>
      <c r="CC142" s="5"/>
      <c r="CD142" s="5"/>
      <c r="CE142" s="5"/>
      <c r="CF142" s="5"/>
    </row>
    <row r="143" spans="1:84" ht="16.5" customHeight="1" x14ac:dyDescent="0.3">
      <c r="A143" s="142" t="s">
        <v>2909</v>
      </c>
      <c r="B143" s="142">
        <v>0</v>
      </c>
      <c r="C143" s="142">
        <v>0</v>
      </c>
      <c r="D143" s="142">
        <v>0</v>
      </c>
      <c r="E143" s="142">
        <v>0</v>
      </c>
      <c r="F143" s="142">
        <v>0</v>
      </c>
      <c r="G143" s="142">
        <v>0</v>
      </c>
      <c r="H143" s="142">
        <v>0</v>
      </c>
      <c r="I143" s="142">
        <v>0</v>
      </c>
      <c r="J143" s="142">
        <v>0</v>
      </c>
      <c r="K143" s="142">
        <v>0</v>
      </c>
      <c r="L143" s="142">
        <v>0</v>
      </c>
      <c r="M143" s="142">
        <v>0</v>
      </c>
      <c r="N143" s="142">
        <v>0</v>
      </c>
      <c r="O143" s="142">
        <v>0</v>
      </c>
      <c r="P143" s="142">
        <v>0</v>
      </c>
      <c r="Q143" s="142">
        <v>0</v>
      </c>
      <c r="R143" s="142">
        <v>0</v>
      </c>
      <c r="S143" s="142">
        <v>0</v>
      </c>
      <c r="T143" s="142">
        <v>0</v>
      </c>
      <c r="U143" s="142">
        <v>0</v>
      </c>
      <c r="V143" s="142">
        <v>0</v>
      </c>
      <c r="W143" s="142">
        <v>0</v>
      </c>
      <c r="X143" s="142">
        <v>0</v>
      </c>
      <c r="Y143" s="142">
        <v>0</v>
      </c>
      <c r="Z143" s="142">
        <v>0</v>
      </c>
      <c r="AA143" s="142">
        <v>0</v>
      </c>
      <c r="AB143" s="142">
        <v>0</v>
      </c>
      <c r="AC143" s="142">
        <v>0</v>
      </c>
      <c r="AD143" s="142">
        <v>0</v>
      </c>
      <c r="AE143" s="142">
        <v>0</v>
      </c>
      <c r="AF143" s="142">
        <v>0</v>
      </c>
      <c r="AG143" s="142">
        <v>0</v>
      </c>
      <c r="AH143" s="142">
        <v>0</v>
      </c>
      <c r="AI143" s="142">
        <v>0</v>
      </c>
      <c r="AJ143" s="142">
        <v>0</v>
      </c>
      <c r="AK143" s="142">
        <v>62064.15</v>
      </c>
      <c r="AL143" s="142">
        <v>76860</v>
      </c>
      <c r="AM143" s="142">
        <v>126754</v>
      </c>
      <c r="AN143" s="142">
        <v>96861</v>
      </c>
      <c r="AO143" s="142">
        <v>53214.68</v>
      </c>
      <c r="AP143" s="142">
        <v>54529</v>
      </c>
      <c r="AQ143" s="142">
        <v>130668</v>
      </c>
      <c r="AR143" s="142">
        <v>67241</v>
      </c>
      <c r="AS143" s="142">
        <v>69133.48</v>
      </c>
      <c r="AT143" s="142">
        <v>66508</v>
      </c>
      <c r="AU143" s="142">
        <v>63978</v>
      </c>
      <c r="AV143" s="142">
        <v>60761</v>
      </c>
      <c r="AW143" s="142">
        <v>-114189.02</v>
      </c>
      <c r="AX143" s="142">
        <v>118991</v>
      </c>
      <c r="AY143" s="142">
        <v>118032</v>
      </c>
      <c r="AZ143" s="142">
        <v>118819</v>
      </c>
      <c r="BA143" s="142">
        <v>2159</v>
      </c>
      <c r="BB143" s="142">
        <v>2162</v>
      </c>
      <c r="BC143" s="142">
        <v>2160</v>
      </c>
      <c r="BD143" s="142">
        <v>2160</v>
      </c>
      <c r="BU143" s="5"/>
      <c r="BV143" s="5"/>
      <c r="BW143" s="5"/>
      <c r="BX143" s="5"/>
      <c r="BY143" s="5"/>
      <c r="BZ143" s="5"/>
      <c r="CA143" s="5"/>
      <c r="CB143" s="5"/>
      <c r="CC143" s="5"/>
      <c r="CD143" s="5"/>
      <c r="CE143" s="5"/>
      <c r="CF143" s="5"/>
    </row>
    <row r="144" spans="1:84" ht="16.5" customHeight="1" x14ac:dyDescent="0.3">
      <c r="A144" s="142" t="s">
        <v>3228</v>
      </c>
      <c r="B144" s="142">
        <v>125625650</v>
      </c>
      <c r="C144" s="142">
        <v>131520650</v>
      </c>
      <c r="D144" s="142">
        <v>127486640</v>
      </c>
      <c r="E144" s="142">
        <v>130241450.69</v>
      </c>
      <c r="F144" s="142">
        <v>128729170</v>
      </c>
      <c r="G144" s="142">
        <v>122672032</v>
      </c>
      <c r="H144" s="142">
        <v>137095572</v>
      </c>
      <c r="I144" s="142">
        <v>139002484.56999999</v>
      </c>
      <c r="J144" s="142">
        <v>132614920</v>
      </c>
      <c r="K144" s="142">
        <v>136029615</v>
      </c>
      <c r="L144" s="142">
        <v>130064129</v>
      </c>
      <c r="M144" s="142">
        <v>131309072.06999999</v>
      </c>
      <c r="N144" s="142">
        <v>122472036</v>
      </c>
      <c r="O144" s="142">
        <v>122112859</v>
      </c>
      <c r="P144" s="142">
        <v>119618404</v>
      </c>
      <c r="Q144" s="142">
        <v>119746945.38</v>
      </c>
      <c r="R144" s="142">
        <v>115366573</v>
      </c>
      <c r="S144" s="142">
        <v>113077540</v>
      </c>
      <c r="T144" s="142">
        <v>109712965</v>
      </c>
      <c r="U144" s="142">
        <v>108312868.05</v>
      </c>
      <c r="V144" s="142">
        <v>105882642</v>
      </c>
      <c r="W144" s="142">
        <v>107486184</v>
      </c>
      <c r="X144" s="142">
        <v>101672406</v>
      </c>
      <c r="Y144" s="142">
        <v>99646393.540000007</v>
      </c>
      <c r="Z144" s="142">
        <v>93974293</v>
      </c>
      <c r="AA144" s="142">
        <v>94588804</v>
      </c>
      <c r="AB144" s="142">
        <v>92210343</v>
      </c>
      <c r="AC144" s="142">
        <v>93180328.530000001</v>
      </c>
      <c r="AD144" s="142">
        <v>85574633</v>
      </c>
      <c r="AE144" s="142">
        <v>86915860</v>
      </c>
      <c r="AF144" s="142">
        <v>84600623</v>
      </c>
      <c r="AG144" s="142">
        <v>88143079.129999995</v>
      </c>
      <c r="AH144" s="142">
        <v>81573362</v>
      </c>
      <c r="AI144" s="142">
        <v>50279128</v>
      </c>
      <c r="AJ144" s="142">
        <v>48970401</v>
      </c>
      <c r="AK144" s="142">
        <v>50720429.100000001</v>
      </c>
      <c r="AL144" s="142">
        <v>47596792</v>
      </c>
      <c r="AM144" s="142">
        <v>44376915</v>
      </c>
      <c r="AN144" s="142">
        <v>41133317</v>
      </c>
      <c r="AO144" s="142">
        <v>38346667.579999998</v>
      </c>
      <c r="AP144" s="142">
        <v>38849649</v>
      </c>
      <c r="AQ144" s="142">
        <v>37740620</v>
      </c>
      <c r="AR144" s="142">
        <v>35958062</v>
      </c>
      <c r="AS144" s="142">
        <v>36010365.340000004</v>
      </c>
      <c r="AT144" s="142">
        <v>32473660</v>
      </c>
      <c r="AU144" s="142">
        <v>32221696</v>
      </c>
      <c r="AV144" s="142">
        <v>31113983</v>
      </c>
      <c r="AW144" s="142">
        <v>30717930.039999999</v>
      </c>
      <c r="AX144" s="142">
        <v>27806299</v>
      </c>
      <c r="AY144" s="142">
        <v>26887329</v>
      </c>
      <c r="AZ144" s="142">
        <v>25553618</v>
      </c>
      <c r="BA144" s="142">
        <v>29426272</v>
      </c>
      <c r="BB144" s="142">
        <v>33347458</v>
      </c>
      <c r="BC144" s="142">
        <v>31311659</v>
      </c>
      <c r="BD144" s="142">
        <v>31344587</v>
      </c>
      <c r="BU144" s="5"/>
      <c r="BV144" s="5"/>
      <c r="BW144" s="5"/>
      <c r="BX144" s="5"/>
      <c r="BY144" s="5"/>
      <c r="BZ144" s="5"/>
      <c r="CA144" s="5"/>
      <c r="CB144" s="5"/>
      <c r="CC144" s="5"/>
      <c r="CD144" s="5"/>
      <c r="CE144" s="5"/>
      <c r="CF144" s="5"/>
    </row>
    <row r="145" spans="1:84" ht="16.5" customHeight="1" x14ac:dyDescent="0.3">
      <c r="A145" s="142" t="s">
        <v>2944</v>
      </c>
      <c r="B145" s="142">
        <v>-281627</v>
      </c>
      <c r="C145" s="142">
        <v>-129095</v>
      </c>
      <c r="D145" s="142">
        <v>35738</v>
      </c>
      <c r="E145" s="142">
        <v>-62657.21</v>
      </c>
      <c r="F145" s="142">
        <v>-523</v>
      </c>
      <c r="G145" s="142">
        <v>-235</v>
      </c>
      <c r="H145" s="142">
        <v>0</v>
      </c>
      <c r="I145" s="142">
        <v>0</v>
      </c>
      <c r="J145" s="142">
        <v>0</v>
      </c>
      <c r="K145" s="142">
        <v>0</v>
      </c>
      <c r="L145" s="142">
        <v>0</v>
      </c>
      <c r="M145" s="142">
        <v>0</v>
      </c>
      <c r="N145" s="142">
        <v>0</v>
      </c>
      <c r="O145" s="142">
        <v>0</v>
      </c>
      <c r="P145" s="142">
        <v>0</v>
      </c>
      <c r="Q145" s="142">
        <v>0</v>
      </c>
      <c r="R145" s="142">
        <v>0</v>
      </c>
      <c r="S145" s="142">
        <v>0</v>
      </c>
      <c r="T145" s="142">
        <v>0</v>
      </c>
      <c r="U145" s="142">
        <v>0</v>
      </c>
      <c r="V145" s="142">
        <v>0</v>
      </c>
      <c r="W145" s="142">
        <v>0</v>
      </c>
      <c r="X145" s="142">
        <v>0</v>
      </c>
      <c r="Y145" s="142">
        <v>0</v>
      </c>
      <c r="Z145" s="142">
        <v>0</v>
      </c>
      <c r="AA145" s="142">
        <v>0</v>
      </c>
      <c r="AB145" s="142">
        <v>0</v>
      </c>
      <c r="AC145" s="142">
        <v>0</v>
      </c>
      <c r="AD145" s="142">
        <v>0</v>
      </c>
      <c r="AE145" s="142">
        <v>0</v>
      </c>
      <c r="AF145" s="142">
        <v>0</v>
      </c>
      <c r="AG145" s="142">
        <v>0</v>
      </c>
      <c r="AH145" s="142">
        <v>0</v>
      </c>
      <c r="AI145" s="142">
        <v>0</v>
      </c>
      <c r="AJ145" s="142">
        <v>0</v>
      </c>
      <c r="AK145" s="142">
        <v>0</v>
      </c>
      <c r="AL145" s="142">
        <v>0</v>
      </c>
      <c r="AM145" s="142">
        <v>0</v>
      </c>
      <c r="AN145" s="142">
        <v>0</v>
      </c>
      <c r="AO145" s="142">
        <v>0</v>
      </c>
      <c r="AP145" s="142">
        <v>0</v>
      </c>
      <c r="AQ145" s="142">
        <v>0</v>
      </c>
      <c r="AR145" s="142">
        <v>0</v>
      </c>
      <c r="AS145" s="142">
        <v>0</v>
      </c>
      <c r="AT145" s="142">
        <v>0</v>
      </c>
      <c r="AU145" s="142">
        <v>0</v>
      </c>
      <c r="AV145" s="142">
        <v>0</v>
      </c>
      <c r="AW145" s="142">
        <v>0</v>
      </c>
      <c r="AX145" s="142">
        <v>0</v>
      </c>
      <c r="AY145" s="142">
        <v>0</v>
      </c>
      <c r="AZ145" s="142">
        <v>0</v>
      </c>
      <c r="BA145" s="142">
        <v>0</v>
      </c>
      <c r="BB145" s="142">
        <v>0</v>
      </c>
      <c r="BC145" s="142">
        <v>0</v>
      </c>
      <c r="BD145" s="142">
        <v>0</v>
      </c>
      <c r="BU145" s="5"/>
      <c r="BV145" s="5"/>
      <c r="BW145" s="5"/>
      <c r="BX145" s="5"/>
      <c r="BY145" s="5"/>
      <c r="BZ145" s="5"/>
      <c r="CA145" s="5"/>
      <c r="CB145" s="5"/>
      <c r="CC145" s="5"/>
      <c r="CD145" s="5"/>
      <c r="CE145" s="5"/>
      <c r="CF145" s="5"/>
    </row>
    <row r="146" spans="1:84" ht="16.5" customHeight="1" x14ac:dyDescent="0.3">
      <c r="A146" s="142" t="s">
        <v>2945</v>
      </c>
      <c r="B146" s="142">
        <v>23564</v>
      </c>
      <c r="C146" s="142">
        <v>283552</v>
      </c>
      <c r="D146" s="142">
        <v>59449</v>
      </c>
      <c r="E146" s="142">
        <v>161162.67000000001</v>
      </c>
      <c r="F146" s="142">
        <v>11306</v>
      </c>
      <c r="G146" s="142">
        <v>-2482</v>
      </c>
      <c r="H146" s="142">
        <v>55990</v>
      </c>
      <c r="I146" s="142">
        <v>68901.240000000005</v>
      </c>
      <c r="J146" s="142">
        <v>-22214</v>
      </c>
      <c r="K146" s="142">
        <v>58902</v>
      </c>
      <c r="L146" s="142">
        <v>-2012</v>
      </c>
      <c r="M146" s="142">
        <v>-7339.96</v>
      </c>
      <c r="N146" s="142">
        <v>57790</v>
      </c>
      <c r="O146" s="142">
        <v>-3933</v>
      </c>
      <c r="P146" s="142">
        <v>-6799</v>
      </c>
      <c r="Q146" s="142">
        <v>8250.56</v>
      </c>
      <c r="R146" s="142">
        <v>4550</v>
      </c>
      <c r="S146" s="142">
        <v>-18376</v>
      </c>
      <c r="T146" s="142">
        <v>5036</v>
      </c>
      <c r="U146" s="142">
        <v>-17328.46</v>
      </c>
      <c r="V146" s="142">
        <v>28142</v>
      </c>
      <c r="W146" s="142">
        <v>7685</v>
      </c>
      <c r="X146" s="142">
        <v>58587</v>
      </c>
      <c r="Y146" s="142">
        <v>25740.9</v>
      </c>
      <c r="Z146" s="142">
        <v>25535</v>
      </c>
      <c r="AA146" s="142">
        <v>-36122</v>
      </c>
      <c r="AB146" s="142">
        <v>-19335</v>
      </c>
      <c r="AC146" s="142">
        <v>-38190.019999999997</v>
      </c>
      <c r="AD146" s="142">
        <v>236946</v>
      </c>
      <c r="AE146" s="142">
        <v>1262</v>
      </c>
      <c r="AF146" s="142">
        <v>176962</v>
      </c>
      <c r="AG146" s="142">
        <v>-146982.76</v>
      </c>
      <c r="AH146" s="142">
        <v>-391277</v>
      </c>
      <c r="AI146" s="142">
        <v>37253</v>
      </c>
      <c r="AJ146" s="142">
        <v>3055</v>
      </c>
      <c r="AK146" s="142">
        <v>17623.25</v>
      </c>
      <c r="AL146" s="142">
        <v>41999</v>
      </c>
      <c r="AM146" s="142">
        <v>-28559</v>
      </c>
      <c r="AN146" s="142">
        <v>7524</v>
      </c>
      <c r="AO146" s="142">
        <v>59743.49</v>
      </c>
      <c r="AP146" s="142">
        <v>53625</v>
      </c>
      <c r="AQ146" s="142">
        <v>57863</v>
      </c>
      <c r="AR146" s="142">
        <v>45073</v>
      </c>
      <c r="AS146" s="142">
        <v>-90825.25</v>
      </c>
      <c r="AT146" s="142">
        <v>8351</v>
      </c>
      <c r="AU146" s="142">
        <v>-14876</v>
      </c>
      <c r="AV146" s="142">
        <v>-9258</v>
      </c>
      <c r="AW146" s="142">
        <v>-3582.48</v>
      </c>
      <c r="AX146" s="142">
        <v>138</v>
      </c>
      <c r="AY146" s="142">
        <v>-4873</v>
      </c>
      <c r="AZ146" s="142">
        <v>2294</v>
      </c>
      <c r="BA146" s="142">
        <v>4301</v>
      </c>
      <c r="BB146" s="142">
        <v>23427</v>
      </c>
      <c r="BC146" s="142">
        <v>76014</v>
      </c>
      <c r="BD146" s="142">
        <v>137694</v>
      </c>
      <c r="BU146" s="5"/>
      <c r="BV146" s="5"/>
      <c r="BW146" s="5"/>
      <c r="BX146" s="5"/>
      <c r="BY146" s="5"/>
      <c r="BZ146" s="5"/>
      <c r="CA146" s="5"/>
      <c r="CB146" s="5"/>
      <c r="CC146" s="5"/>
      <c r="CD146" s="5"/>
      <c r="CE146" s="5"/>
      <c r="CF146" s="5"/>
    </row>
    <row r="147" spans="1:84" ht="16.5" customHeight="1" x14ac:dyDescent="0.3">
      <c r="A147" s="142" t="s">
        <v>3229</v>
      </c>
      <c r="B147" s="142">
        <v>23564</v>
      </c>
      <c r="C147" s="142">
        <v>283552</v>
      </c>
      <c r="D147" s="142">
        <v>59449</v>
      </c>
      <c r="E147" s="142">
        <v>161162.67000000001</v>
      </c>
      <c r="F147" s="142">
        <v>11306</v>
      </c>
      <c r="G147" s="142">
        <v>-2482</v>
      </c>
      <c r="H147" s="142">
        <v>55990</v>
      </c>
      <c r="I147" s="142">
        <v>68901.240000000005</v>
      </c>
      <c r="J147" s="142">
        <v>-22214</v>
      </c>
      <c r="K147" s="142">
        <v>58902</v>
      </c>
      <c r="L147" s="142">
        <v>-2012</v>
      </c>
      <c r="M147" s="142">
        <v>-7339.96</v>
      </c>
      <c r="N147" s="142">
        <v>57790</v>
      </c>
      <c r="O147" s="142">
        <v>-3933</v>
      </c>
      <c r="P147" s="142">
        <v>-6799</v>
      </c>
      <c r="Q147" s="142">
        <v>8250.56</v>
      </c>
      <c r="R147" s="142">
        <v>4550</v>
      </c>
      <c r="S147" s="142">
        <v>-18376</v>
      </c>
      <c r="T147" s="142">
        <v>5036</v>
      </c>
      <c r="U147" s="142">
        <v>-17328.46</v>
      </c>
      <c r="V147" s="142">
        <v>28142</v>
      </c>
      <c r="W147" s="142">
        <v>7685</v>
      </c>
      <c r="X147" s="142">
        <v>58587</v>
      </c>
      <c r="Y147" s="142">
        <v>25740.9</v>
      </c>
      <c r="Z147" s="142">
        <v>25535</v>
      </c>
      <c r="AA147" s="142">
        <v>-36122</v>
      </c>
      <c r="AB147" s="142">
        <v>-19335</v>
      </c>
      <c r="AC147" s="142">
        <v>-38190.019999999997</v>
      </c>
      <c r="AD147" s="142">
        <v>236946</v>
      </c>
      <c r="AE147" s="142">
        <v>1262</v>
      </c>
      <c r="AF147" s="142">
        <v>176962</v>
      </c>
      <c r="AG147" s="142">
        <v>-146982.79</v>
      </c>
      <c r="AH147" s="142">
        <v>-391277</v>
      </c>
      <c r="AI147" s="142">
        <v>-34449</v>
      </c>
      <c r="AJ147" s="142">
        <v>3055</v>
      </c>
      <c r="AK147" s="142">
        <v>17623.25</v>
      </c>
      <c r="AL147" s="142">
        <v>41999</v>
      </c>
      <c r="AM147" s="142">
        <v>-28559</v>
      </c>
      <c r="AN147" s="142">
        <v>7524</v>
      </c>
      <c r="AO147" s="142">
        <v>59743.49</v>
      </c>
      <c r="AP147" s="142">
        <v>53625</v>
      </c>
      <c r="AQ147" s="142">
        <v>57863</v>
      </c>
      <c r="AR147" s="142">
        <v>45073</v>
      </c>
      <c r="AS147" s="142">
        <v>-90825.25</v>
      </c>
      <c r="AT147" s="142">
        <v>8351</v>
      </c>
      <c r="AU147" s="142">
        <v>-14876</v>
      </c>
      <c r="AV147" s="142">
        <v>-9258</v>
      </c>
      <c r="AW147" s="142">
        <v>-3582.48</v>
      </c>
      <c r="AX147" s="142">
        <v>138</v>
      </c>
      <c r="AY147" s="142">
        <v>-4873</v>
      </c>
      <c r="AZ147" s="142">
        <v>2294</v>
      </c>
      <c r="BA147" s="142">
        <v>4301</v>
      </c>
      <c r="BB147" s="142">
        <v>23427</v>
      </c>
      <c r="BC147" s="142">
        <v>76014</v>
      </c>
      <c r="BD147" s="142">
        <v>137694</v>
      </c>
      <c r="BU147" s="5"/>
      <c r="BV147" s="5"/>
      <c r="BW147" s="5"/>
      <c r="BX147" s="5"/>
      <c r="BY147" s="5"/>
      <c r="BZ147" s="5"/>
      <c r="CA147" s="5"/>
      <c r="CB147" s="5"/>
      <c r="CC147" s="5"/>
      <c r="CD147" s="5"/>
      <c r="CE147" s="5"/>
      <c r="CF147" s="5"/>
    </row>
    <row r="148" spans="1:84" ht="16.5" customHeight="1" x14ac:dyDescent="0.3">
      <c r="A148" s="142" t="s">
        <v>3230</v>
      </c>
      <c r="B148" s="142">
        <v>0</v>
      </c>
      <c r="C148" s="142">
        <v>0</v>
      </c>
      <c r="D148" s="142">
        <v>0</v>
      </c>
      <c r="E148" s="142">
        <v>0</v>
      </c>
      <c r="F148" s="142">
        <v>0</v>
      </c>
      <c r="G148" s="142">
        <v>0</v>
      </c>
      <c r="H148" s="142">
        <v>0</v>
      </c>
      <c r="I148" s="142">
        <v>0</v>
      </c>
      <c r="J148" s="142">
        <v>0</v>
      </c>
      <c r="K148" s="142">
        <v>0</v>
      </c>
      <c r="L148" s="142">
        <v>0</v>
      </c>
      <c r="M148" s="142">
        <v>0</v>
      </c>
      <c r="N148" s="142">
        <v>0</v>
      </c>
      <c r="O148" s="142">
        <v>0</v>
      </c>
      <c r="P148" s="142">
        <v>0</v>
      </c>
      <c r="Q148" s="142">
        <v>0</v>
      </c>
      <c r="R148" s="142">
        <v>0</v>
      </c>
      <c r="S148" s="142">
        <v>0</v>
      </c>
      <c r="T148" s="142">
        <v>0</v>
      </c>
      <c r="U148" s="142">
        <v>0</v>
      </c>
      <c r="V148" s="142">
        <v>0</v>
      </c>
      <c r="W148" s="142">
        <v>0</v>
      </c>
      <c r="X148" s="142">
        <v>0</v>
      </c>
      <c r="Y148" s="142">
        <v>0</v>
      </c>
      <c r="Z148" s="142">
        <v>0</v>
      </c>
      <c r="AA148" s="142">
        <v>0</v>
      </c>
      <c r="AB148" s="142">
        <v>0</v>
      </c>
      <c r="AC148" s="142">
        <v>0</v>
      </c>
      <c r="AD148" s="142">
        <v>0</v>
      </c>
      <c r="AE148" s="142">
        <v>0</v>
      </c>
      <c r="AF148" s="142">
        <v>0</v>
      </c>
      <c r="AG148" s="142">
        <v>0.03</v>
      </c>
      <c r="AH148" s="142">
        <v>0</v>
      </c>
      <c r="AI148" s="142">
        <v>71702</v>
      </c>
      <c r="AJ148" s="142">
        <v>0</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U148" s="5"/>
      <c r="BV148" s="5"/>
      <c r="BW148" s="5"/>
      <c r="BX148" s="5"/>
      <c r="BY148" s="5"/>
      <c r="BZ148" s="5"/>
      <c r="CA148" s="5"/>
      <c r="CB148" s="5"/>
      <c r="CC148" s="5"/>
      <c r="CD148" s="5"/>
      <c r="CE148" s="5"/>
      <c r="CF148" s="5"/>
    </row>
    <row r="149" spans="1:84" ht="16.5" customHeight="1" x14ac:dyDescent="0.3">
      <c r="A149" s="142" t="s">
        <v>3231</v>
      </c>
      <c r="B149" s="142">
        <v>4436289</v>
      </c>
      <c r="C149" s="142">
        <v>6025250</v>
      </c>
      <c r="D149" s="142">
        <v>5980419</v>
      </c>
      <c r="E149" s="142">
        <v>6905005.7699999996</v>
      </c>
      <c r="F149" s="142">
        <v>6770385</v>
      </c>
      <c r="G149" s="142">
        <v>5352571</v>
      </c>
      <c r="H149" s="142">
        <v>8760394</v>
      </c>
      <c r="I149" s="142">
        <v>8924023.1999999993</v>
      </c>
      <c r="J149" s="142">
        <v>8435114</v>
      </c>
      <c r="K149" s="142">
        <v>7296127</v>
      </c>
      <c r="L149" s="142">
        <v>8829573</v>
      </c>
      <c r="M149" s="142">
        <v>8256983.2999999998</v>
      </c>
      <c r="N149" s="142">
        <v>8080240</v>
      </c>
      <c r="O149" s="142">
        <v>7589488</v>
      </c>
      <c r="P149" s="142">
        <v>8420669</v>
      </c>
      <c r="Q149" s="142">
        <v>8294601.96</v>
      </c>
      <c r="R149" s="142">
        <v>7848497</v>
      </c>
      <c r="S149" s="142">
        <v>7556022</v>
      </c>
      <c r="T149" s="142">
        <v>7799566</v>
      </c>
      <c r="U149" s="142">
        <v>7184176.7300000004</v>
      </c>
      <c r="V149" s="142">
        <v>7144984</v>
      </c>
      <c r="W149" s="142">
        <v>7142459</v>
      </c>
      <c r="X149" s="142">
        <v>7113128</v>
      </c>
      <c r="Y149" s="142">
        <v>6778699.9299999997</v>
      </c>
      <c r="Z149" s="142">
        <v>6088261</v>
      </c>
      <c r="AA149" s="142">
        <v>6051235</v>
      </c>
      <c r="AB149" s="142">
        <v>6551028</v>
      </c>
      <c r="AC149" s="142">
        <v>5359140.3099999996</v>
      </c>
      <c r="AD149" s="142">
        <v>5727173</v>
      </c>
      <c r="AE149" s="142">
        <v>5218042</v>
      </c>
      <c r="AF149" s="142">
        <v>4725276</v>
      </c>
      <c r="AG149" s="142">
        <v>3689788.67</v>
      </c>
      <c r="AH149" s="142">
        <v>4191066</v>
      </c>
      <c r="AI149" s="142">
        <v>3319218</v>
      </c>
      <c r="AJ149" s="142">
        <v>3934593</v>
      </c>
      <c r="AK149" s="142">
        <v>3450916.11</v>
      </c>
      <c r="AL149" s="142">
        <v>3670249</v>
      </c>
      <c r="AM149" s="142">
        <v>3325853</v>
      </c>
      <c r="AN149" s="142">
        <v>3541131</v>
      </c>
      <c r="AO149" s="142">
        <v>2085876.45</v>
      </c>
      <c r="AP149" s="142">
        <v>2966290</v>
      </c>
      <c r="AQ149" s="142">
        <v>2999822</v>
      </c>
      <c r="AR149" s="142">
        <v>2942795</v>
      </c>
      <c r="AS149" s="142">
        <v>2195286.37</v>
      </c>
      <c r="AT149" s="142">
        <v>2268779</v>
      </c>
      <c r="AU149" s="142">
        <v>2391625</v>
      </c>
      <c r="AV149" s="142">
        <v>2301547</v>
      </c>
      <c r="AW149" s="142">
        <v>1512836.16</v>
      </c>
      <c r="AX149" s="142">
        <v>1873623</v>
      </c>
      <c r="AY149" s="142">
        <v>1680260</v>
      </c>
      <c r="AZ149" s="142">
        <v>1722859</v>
      </c>
      <c r="BA149" s="142">
        <v>786281</v>
      </c>
      <c r="BB149" s="142">
        <v>895820</v>
      </c>
      <c r="BC149" s="142">
        <v>826605</v>
      </c>
      <c r="BD149" s="142">
        <v>1515778</v>
      </c>
      <c r="BU149" s="5"/>
      <c r="BV149" s="5"/>
      <c r="BW149" s="5"/>
      <c r="BX149" s="5"/>
      <c r="BY149" s="5"/>
      <c r="BZ149" s="5"/>
      <c r="CA149" s="5"/>
      <c r="CB149" s="5"/>
      <c r="CC149" s="5"/>
      <c r="CD149" s="5"/>
      <c r="CE149" s="5"/>
      <c r="CF149" s="5"/>
    </row>
    <row r="150" spans="1:84" ht="16.5" customHeight="1" x14ac:dyDescent="0.3">
      <c r="A150" s="142" t="s">
        <v>2959</v>
      </c>
      <c r="B150" s="142">
        <v>2599755</v>
      </c>
      <c r="C150" s="142">
        <v>3529316</v>
      </c>
      <c r="D150" s="142">
        <v>2900760</v>
      </c>
      <c r="E150" s="142">
        <v>2677863.02</v>
      </c>
      <c r="F150" s="142">
        <v>1991291</v>
      </c>
      <c r="G150" s="142">
        <v>1976254</v>
      </c>
      <c r="H150" s="142">
        <v>1880584</v>
      </c>
      <c r="I150" s="142">
        <v>1616475.7</v>
      </c>
      <c r="J150" s="142">
        <v>1671569</v>
      </c>
      <c r="K150" s="142">
        <v>1683829</v>
      </c>
      <c r="L150" s="142">
        <v>1749106</v>
      </c>
      <c r="M150" s="142">
        <v>1739592.76</v>
      </c>
      <c r="N150" s="142">
        <v>1834799</v>
      </c>
      <c r="O150" s="142">
        <v>1832776</v>
      </c>
      <c r="P150" s="142">
        <v>1788503</v>
      </c>
      <c r="Q150" s="142">
        <v>1938561.23</v>
      </c>
      <c r="R150" s="142">
        <v>2000204</v>
      </c>
      <c r="S150" s="142">
        <v>2013538</v>
      </c>
      <c r="T150" s="142">
        <v>2040296</v>
      </c>
      <c r="U150" s="142">
        <v>2131442.83</v>
      </c>
      <c r="V150" s="142">
        <v>2159679</v>
      </c>
      <c r="W150" s="142">
        <v>2096779</v>
      </c>
      <c r="X150" s="142">
        <v>2054419</v>
      </c>
      <c r="Y150" s="142">
        <v>2081732.36</v>
      </c>
      <c r="Z150" s="142">
        <v>2073650</v>
      </c>
      <c r="AA150" s="142">
        <v>2166959</v>
      </c>
      <c r="AB150" s="142">
        <v>2263162</v>
      </c>
      <c r="AC150" s="142">
        <v>2359528.7400000002</v>
      </c>
      <c r="AD150" s="142">
        <v>2415337</v>
      </c>
      <c r="AE150" s="142">
        <v>2397968</v>
      </c>
      <c r="AF150" s="142">
        <v>1345661</v>
      </c>
      <c r="AG150" s="142">
        <v>1176603.3899999999</v>
      </c>
      <c r="AH150" s="142">
        <v>910001</v>
      </c>
      <c r="AI150" s="142">
        <v>127413</v>
      </c>
      <c r="AJ150" s="142">
        <v>13</v>
      </c>
      <c r="AK150" s="142">
        <v>6.26</v>
      </c>
      <c r="AL150" s="142">
        <v>8</v>
      </c>
      <c r="AM150" s="142">
        <v>10</v>
      </c>
      <c r="AN150" s="142">
        <v>1</v>
      </c>
      <c r="AO150" s="142">
        <v>6.87</v>
      </c>
      <c r="AP150" s="142">
        <v>2</v>
      </c>
      <c r="AQ150" s="142">
        <v>3</v>
      </c>
      <c r="AR150" s="142">
        <v>0</v>
      </c>
      <c r="AS150" s="142">
        <v>2.71</v>
      </c>
      <c r="AT150" s="142">
        <v>1</v>
      </c>
      <c r="AU150" s="142">
        <v>58</v>
      </c>
      <c r="AV150" s="142">
        <v>50</v>
      </c>
      <c r="AW150" s="142">
        <v>5.53</v>
      </c>
      <c r="AX150" s="142">
        <v>346</v>
      </c>
      <c r="AY150" s="142">
        <v>1220</v>
      </c>
      <c r="AZ150" s="142">
        <v>902</v>
      </c>
      <c r="BA150" s="142">
        <v>60897</v>
      </c>
      <c r="BB150" s="142">
        <v>165490</v>
      </c>
      <c r="BC150" s="142">
        <v>154714</v>
      </c>
      <c r="BD150" s="142">
        <v>148861</v>
      </c>
      <c r="BU150" s="5"/>
      <c r="BV150" s="5"/>
      <c r="BW150" s="5"/>
      <c r="BX150" s="5"/>
      <c r="BY150" s="5"/>
      <c r="BZ150" s="5"/>
      <c r="CA150" s="5"/>
      <c r="CB150" s="5"/>
      <c r="CC150" s="5"/>
      <c r="CD150" s="5"/>
      <c r="CE150" s="5"/>
      <c r="CF150" s="5"/>
    </row>
    <row r="151" spans="1:84" ht="16.5" customHeight="1" x14ac:dyDescent="0.3">
      <c r="A151" s="142" t="s">
        <v>2962</v>
      </c>
      <c r="B151" s="142">
        <v>252678</v>
      </c>
      <c r="C151" s="142">
        <v>234466</v>
      </c>
      <c r="D151" s="142">
        <v>370232</v>
      </c>
      <c r="E151" s="142">
        <v>510933.19</v>
      </c>
      <c r="F151" s="142">
        <v>682325</v>
      </c>
      <c r="G151" s="142">
        <v>433981</v>
      </c>
      <c r="H151" s="142">
        <v>1132252</v>
      </c>
      <c r="I151" s="142">
        <v>1008438.97</v>
      </c>
      <c r="J151" s="142">
        <v>1067705</v>
      </c>
      <c r="K151" s="142">
        <v>761854</v>
      </c>
      <c r="L151" s="142">
        <v>1231745</v>
      </c>
      <c r="M151" s="142">
        <v>861779.45</v>
      </c>
      <c r="N151" s="142">
        <v>998129</v>
      </c>
      <c r="O151" s="142">
        <v>927663</v>
      </c>
      <c r="P151" s="142">
        <v>1181100</v>
      </c>
      <c r="Q151" s="142">
        <v>816829.68</v>
      </c>
      <c r="R151" s="142">
        <v>852968</v>
      </c>
      <c r="S151" s="142">
        <v>866259</v>
      </c>
      <c r="T151" s="142">
        <v>950989</v>
      </c>
      <c r="U151" s="142">
        <v>714419.94</v>
      </c>
      <c r="V151" s="142">
        <v>832198</v>
      </c>
      <c r="W151" s="142">
        <v>817142</v>
      </c>
      <c r="X151" s="142">
        <v>959576</v>
      </c>
      <c r="Y151" s="142">
        <v>790152.37</v>
      </c>
      <c r="Z151" s="142">
        <v>718076</v>
      </c>
      <c r="AA151" s="142">
        <v>715648</v>
      </c>
      <c r="AB151" s="142">
        <v>842338</v>
      </c>
      <c r="AC151" s="142">
        <v>449775.64</v>
      </c>
      <c r="AD151" s="142">
        <v>595915</v>
      </c>
      <c r="AE151" s="142">
        <v>542107</v>
      </c>
      <c r="AF151" s="142">
        <v>643191</v>
      </c>
      <c r="AG151" s="142">
        <v>431070.52</v>
      </c>
      <c r="AH151" s="142">
        <v>585600</v>
      </c>
      <c r="AI151" s="142">
        <v>534474</v>
      </c>
      <c r="AJ151" s="142">
        <v>741250</v>
      </c>
      <c r="AK151" s="142">
        <v>679257.36</v>
      </c>
      <c r="AL151" s="142">
        <v>749605</v>
      </c>
      <c r="AM151" s="142">
        <v>720238</v>
      </c>
      <c r="AN151" s="142">
        <v>781712</v>
      </c>
      <c r="AO151" s="142">
        <v>505720.79</v>
      </c>
      <c r="AP151" s="142">
        <v>791566</v>
      </c>
      <c r="AQ151" s="142">
        <v>827936</v>
      </c>
      <c r="AR151" s="142">
        <v>856238</v>
      </c>
      <c r="AS151" s="142">
        <v>639050.31999999995</v>
      </c>
      <c r="AT151" s="142">
        <v>599821</v>
      </c>
      <c r="AU151" s="142">
        <v>624261</v>
      </c>
      <c r="AV151" s="142">
        <v>624226</v>
      </c>
      <c r="AW151" s="142">
        <v>377440.79</v>
      </c>
      <c r="AX151" s="142">
        <v>461807</v>
      </c>
      <c r="AY151" s="142">
        <v>452289</v>
      </c>
      <c r="AZ151" s="142">
        <v>482430</v>
      </c>
      <c r="BA151" s="142">
        <v>228248</v>
      </c>
      <c r="BB151" s="142">
        <v>284741</v>
      </c>
      <c r="BC151" s="142">
        <v>322281</v>
      </c>
      <c r="BD151" s="142">
        <v>369633</v>
      </c>
      <c r="BU151" s="5"/>
      <c r="BV151" s="5"/>
      <c r="BW151" s="5"/>
      <c r="BX151" s="5"/>
      <c r="BY151" s="5"/>
      <c r="BZ151" s="5"/>
      <c r="CA151" s="5"/>
      <c r="CB151" s="5"/>
      <c r="CC151" s="5"/>
      <c r="CD151" s="5"/>
      <c r="CE151" s="5"/>
      <c r="CF151" s="5"/>
    </row>
    <row r="152" spans="1:84" ht="16.5" customHeight="1" x14ac:dyDescent="0.3">
      <c r="A152" s="142" t="s">
        <v>3232</v>
      </c>
      <c r="B152" s="142">
        <v>1583856</v>
      </c>
      <c r="C152" s="142">
        <v>2261468</v>
      </c>
      <c r="D152" s="142">
        <v>2709427</v>
      </c>
      <c r="E152" s="142">
        <v>3716209.56</v>
      </c>
      <c r="F152" s="142">
        <v>4096769</v>
      </c>
      <c r="G152" s="142">
        <v>2942336</v>
      </c>
      <c r="H152" s="142">
        <v>5747558</v>
      </c>
      <c r="I152" s="142">
        <v>6299108.5300000003</v>
      </c>
      <c r="J152" s="142">
        <v>5695840</v>
      </c>
      <c r="K152" s="142">
        <v>4850444</v>
      </c>
      <c r="L152" s="142">
        <v>5848722</v>
      </c>
      <c r="M152" s="142">
        <v>5655611.0999999996</v>
      </c>
      <c r="N152" s="142">
        <v>5247312</v>
      </c>
      <c r="O152" s="142">
        <v>4829049</v>
      </c>
      <c r="P152" s="142">
        <v>5451066</v>
      </c>
      <c r="Q152" s="142">
        <v>5539211.0499999998</v>
      </c>
      <c r="R152" s="142">
        <v>4995325</v>
      </c>
      <c r="S152" s="142">
        <v>4676225</v>
      </c>
      <c r="T152" s="142">
        <v>4808281</v>
      </c>
      <c r="U152" s="142">
        <v>4338313.96</v>
      </c>
      <c r="V152" s="142">
        <v>4153107</v>
      </c>
      <c r="W152" s="142">
        <v>4228538</v>
      </c>
      <c r="X152" s="142">
        <v>4099133</v>
      </c>
      <c r="Y152" s="142">
        <v>3906815.2</v>
      </c>
      <c r="Z152" s="142">
        <v>3296535</v>
      </c>
      <c r="AA152" s="142">
        <v>3168628</v>
      </c>
      <c r="AB152" s="142">
        <v>3445528</v>
      </c>
      <c r="AC152" s="142">
        <v>2549835.9300000002</v>
      </c>
      <c r="AD152" s="142">
        <v>2715921</v>
      </c>
      <c r="AE152" s="142">
        <v>2277967</v>
      </c>
      <c r="AF152" s="142">
        <v>2736424</v>
      </c>
      <c r="AG152" s="142">
        <v>2082114.76</v>
      </c>
      <c r="AH152" s="142">
        <v>2695465</v>
      </c>
      <c r="AI152" s="142">
        <v>2657331</v>
      </c>
      <c r="AJ152" s="142">
        <v>3193330</v>
      </c>
      <c r="AK152" s="142">
        <v>2771652.49</v>
      </c>
      <c r="AL152" s="142">
        <v>2920636</v>
      </c>
      <c r="AM152" s="142">
        <v>2605605</v>
      </c>
      <c r="AN152" s="142">
        <v>2759418</v>
      </c>
      <c r="AO152" s="142">
        <v>1580148.79</v>
      </c>
      <c r="AP152" s="142">
        <v>2174722</v>
      </c>
      <c r="AQ152" s="142">
        <v>2171883</v>
      </c>
      <c r="AR152" s="142">
        <v>2086557</v>
      </c>
      <c r="AS152" s="142">
        <v>1556233.35</v>
      </c>
      <c r="AT152" s="142">
        <v>1668957</v>
      </c>
      <c r="AU152" s="142">
        <v>1767306</v>
      </c>
      <c r="AV152" s="142">
        <v>1677271</v>
      </c>
      <c r="AW152" s="142">
        <v>1135389.8400000001</v>
      </c>
      <c r="AX152" s="142">
        <v>1411470</v>
      </c>
      <c r="AY152" s="142">
        <v>1226751</v>
      </c>
      <c r="AZ152" s="142">
        <v>1239527</v>
      </c>
      <c r="BA152" s="142">
        <v>497136</v>
      </c>
      <c r="BB152" s="142">
        <v>445589</v>
      </c>
      <c r="BC152" s="142">
        <v>349610</v>
      </c>
      <c r="BD152" s="142">
        <v>997284</v>
      </c>
      <c r="BU152" s="5"/>
      <c r="BV152" s="5"/>
      <c r="BW152" s="5"/>
      <c r="BX152" s="5"/>
      <c r="BY152" s="5"/>
      <c r="BZ152" s="5"/>
      <c r="CA152" s="5"/>
      <c r="CB152" s="5"/>
      <c r="CC152" s="5"/>
      <c r="CD152" s="5"/>
      <c r="CE152" s="5"/>
      <c r="CF152" s="5"/>
    </row>
    <row r="153" spans="1:84" ht="16.5" customHeight="1" x14ac:dyDescent="0.3">
      <c r="A153" s="142" t="s">
        <v>3233</v>
      </c>
      <c r="B153" s="142">
        <v>1583856</v>
      </c>
      <c r="C153" s="142">
        <v>2261468</v>
      </c>
      <c r="D153" s="142">
        <v>2709427</v>
      </c>
      <c r="E153" s="142">
        <v>3716209.56</v>
      </c>
      <c r="F153" s="142">
        <v>4096769</v>
      </c>
      <c r="G153" s="142">
        <v>2942336</v>
      </c>
      <c r="H153" s="142">
        <v>5747558</v>
      </c>
      <c r="I153" s="142">
        <v>6299108.5300000003</v>
      </c>
      <c r="J153" s="142">
        <v>5695840</v>
      </c>
      <c r="K153" s="142">
        <v>4850444</v>
      </c>
      <c r="L153" s="142">
        <v>5848722</v>
      </c>
      <c r="M153" s="142">
        <v>5655611.0999999996</v>
      </c>
      <c r="N153" s="142">
        <v>5247312</v>
      </c>
      <c r="O153" s="142">
        <v>4829049</v>
      </c>
      <c r="P153" s="142">
        <v>5451066</v>
      </c>
      <c r="Q153" s="142">
        <v>5539211.0499999998</v>
      </c>
      <c r="R153" s="142">
        <v>4995325</v>
      </c>
      <c r="S153" s="142">
        <v>4676225</v>
      </c>
      <c r="T153" s="142">
        <v>4808281</v>
      </c>
      <c r="U153" s="142">
        <v>4338313.96</v>
      </c>
      <c r="V153" s="142">
        <v>4153107</v>
      </c>
      <c r="W153" s="142">
        <v>4228538</v>
      </c>
      <c r="X153" s="142">
        <v>4099133</v>
      </c>
      <c r="Y153" s="142">
        <v>3906815.2</v>
      </c>
      <c r="Z153" s="142">
        <v>3296535</v>
      </c>
      <c r="AA153" s="142">
        <v>3168628</v>
      </c>
      <c r="AB153" s="142">
        <v>3445528</v>
      </c>
      <c r="AC153" s="142">
        <v>2549835.9300000002</v>
      </c>
      <c r="AD153" s="142">
        <v>2715921</v>
      </c>
      <c r="AE153" s="142">
        <v>2277967</v>
      </c>
      <c r="AF153" s="142">
        <v>2736424</v>
      </c>
      <c r="AG153" s="142">
        <v>2082114.76</v>
      </c>
      <c r="AH153" s="142">
        <v>2695465</v>
      </c>
      <c r="AI153" s="142">
        <v>2657331</v>
      </c>
      <c r="AJ153" s="142">
        <v>3193330</v>
      </c>
      <c r="AK153" s="142">
        <v>2771652.49</v>
      </c>
      <c r="AL153" s="142">
        <v>2920636</v>
      </c>
      <c r="AM153" s="142">
        <v>2605605</v>
      </c>
      <c r="AN153" s="142">
        <v>2759418</v>
      </c>
      <c r="AO153" s="142">
        <v>1580148.79</v>
      </c>
      <c r="AP153" s="142">
        <v>2174722</v>
      </c>
      <c r="AQ153" s="142">
        <v>2171883</v>
      </c>
      <c r="AR153" s="142">
        <v>2086557</v>
      </c>
      <c r="AS153" s="142">
        <v>1556233.35</v>
      </c>
      <c r="AT153" s="142">
        <v>1668957</v>
      </c>
      <c r="AU153" s="142">
        <v>1767306</v>
      </c>
      <c r="AV153" s="142">
        <v>1677271</v>
      </c>
      <c r="AW153" s="142">
        <v>1135389.8400000001</v>
      </c>
      <c r="AX153" s="142">
        <v>1411470</v>
      </c>
      <c r="AY153" s="142">
        <v>1226751</v>
      </c>
      <c r="AZ153" s="142">
        <v>1239527</v>
      </c>
      <c r="BA153" s="142">
        <v>497136</v>
      </c>
      <c r="BB153" s="142">
        <v>445589</v>
      </c>
      <c r="BC153" s="142">
        <v>349610</v>
      </c>
      <c r="BD153" s="142">
        <v>997284</v>
      </c>
      <c r="BU153" s="5"/>
      <c r="BV153" s="5"/>
      <c r="BW153" s="5"/>
      <c r="BX153" s="5"/>
      <c r="BY153" s="5"/>
      <c r="BZ153" s="5"/>
      <c r="CA153" s="5"/>
      <c r="CB153" s="5"/>
      <c r="CC153" s="5"/>
      <c r="CD153" s="5"/>
      <c r="CE153" s="5"/>
      <c r="CF153" s="5"/>
    </row>
    <row r="154" spans="1:84" ht="16.5" customHeight="1" x14ac:dyDescent="0.3">
      <c r="A154" s="142" t="s">
        <v>3234</v>
      </c>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U154" s="5"/>
      <c r="BV154" s="5"/>
      <c r="BW154" s="5"/>
      <c r="BX154" s="5"/>
      <c r="BY154" s="5"/>
      <c r="BZ154" s="5"/>
      <c r="CA154" s="5"/>
      <c r="CB154" s="5"/>
      <c r="CC154" s="5"/>
      <c r="CD154" s="5"/>
      <c r="CE154" s="5"/>
      <c r="CF154" s="5"/>
    </row>
    <row r="155" spans="1:84" ht="16.5" customHeight="1" x14ac:dyDescent="0.3">
      <c r="A155" s="142" t="s">
        <v>3235</v>
      </c>
      <c r="B155" s="142">
        <v>1583856</v>
      </c>
      <c r="C155" s="142">
        <v>2261468</v>
      </c>
      <c r="D155" s="142">
        <v>2709427</v>
      </c>
      <c r="E155" s="142">
        <v>3716209.56</v>
      </c>
      <c r="F155" s="142">
        <v>4096769</v>
      </c>
      <c r="G155" s="142">
        <v>2942336</v>
      </c>
      <c r="H155" s="142">
        <v>5747558</v>
      </c>
      <c r="I155" s="142">
        <v>6299108.5300000003</v>
      </c>
      <c r="J155" s="142">
        <v>5695840</v>
      </c>
      <c r="K155" s="142">
        <v>4850444</v>
      </c>
      <c r="L155" s="142">
        <v>5848722</v>
      </c>
      <c r="M155" s="142">
        <v>5655611.0999999996</v>
      </c>
      <c r="N155" s="142">
        <v>5247312</v>
      </c>
      <c r="O155" s="142">
        <v>4829049</v>
      </c>
      <c r="P155" s="142">
        <v>5451066</v>
      </c>
      <c r="Q155" s="142">
        <v>5539211.0499999998</v>
      </c>
      <c r="R155" s="142">
        <v>4995325</v>
      </c>
      <c r="S155" s="142">
        <v>4676225</v>
      </c>
      <c r="T155" s="142">
        <v>4808281</v>
      </c>
      <c r="U155" s="142">
        <v>4338313.96</v>
      </c>
      <c r="V155" s="142">
        <v>4153107</v>
      </c>
      <c r="W155" s="142">
        <v>4228538</v>
      </c>
      <c r="X155" s="142">
        <v>4099133</v>
      </c>
      <c r="Y155" s="142">
        <v>3906815.2</v>
      </c>
      <c r="Z155" s="142">
        <v>3296535</v>
      </c>
      <c r="AA155" s="142">
        <v>3168628</v>
      </c>
      <c r="AB155" s="142">
        <v>3445528</v>
      </c>
      <c r="AC155" s="142">
        <v>2549835.9300000002</v>
      </c>
      <c r="AD155" s="142">
        <v>2715921</v>
      </c>
      <c r="AE155" s="142">
        <v>2277967</v>
      </c>
      <c r="AF155" s="142">
        <v>2736424</v>
      </c>
      <c r="AG155" s="142">
        <v>2082114.76</v>
      </c>
      <c r="AH155" s="142">
        <v>2695465</v>
      </c>
      <c r="AI155" s="142">
        <v>2657331</v>
      </c>
      <c r="AJ155" s="142">
        <v>3193330</v>
      </c>
      <c r="AK155" s="142">
        <v>2771652.49</v>
      </c>
      <c r="AL155" s="142">
        <v>2920636</v>
      </c>
      <c r="AM155" s="142">
        <v>2605605</v>
      </c>
      <c r="AN155" s="142">
        <v>2759418</v>
      </c>
      <c r="AO155" s="142">
        <v>1580148.79</v>
      </c>
      <c r="AP155" s="142">
        <v>2174722</v>
      </c>
      <c r="AQ155" s="142">
        <v>2171883</v>
      </c>
      <c r="AR155" s="142">
        <v>2086557</v>
      </c>
      <c r="AS155" s="142">
        <v>0</v>
      </c>
      <c r="AT155" s="142">
        <v>0</v>
      </c>
      <c r="AU155" s="142">
        <v>0</v>
      </c>
      <c r="AV155" s="142">
        <v>0</v>
      </c>
      <c r="AW155" s="142">
        <v>0</v>
      </c>
      <c r="AX155" s="142">
        <v>0</v>
      </c>
      <c r="AY155" s="142">
        <v>0</v>
      </c>
      <c r="AZ155" s="142">
        <v>0</v>
      </c>
      <c r="BA155" s="142">
        <v>0</v>
      </c>
      <c r="BB155" s="142">
        <v>0</v>
      </c>
      <c r="BC155" s="142">
        <v>0</v>
      </c>
      <c r="BD155" s="142">
        <v>0</v>
      </c>
      <c r="BU155" s="5"/>
      <c r="BV155" s="5"/>
      <c r="BW155" s="5"/>
      <c r="BX155" s="5"/>
      <c r="BY155" s="5"/>
      <c r="BZ155" s="5"/>
      <c r="CA155" s="5"/>
      <c r="CB155" s="5"/>
      <c r="CC155" s="5"/>
      <c r="CD155" s="5"/>
      <c r="CE155" s="5"/>
      <c r="CF155" s="5"/>
    </row>
    <row r="156" spans="1:84" ht="16.5" customHeight="1" x14ac:dyDescent="0.3">
      <c r="A156" s="142" t="s">
        <v>3236</v>
      </c>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U156" s="5"/>
      <c r="BV156" s="5"/>
      <c r="BW156" s="5"/>
      <c r="BX156" s="5"/>
      <c r="BY156" s="5"/>
      <c r="BZ156" s="5"/>
      <c r="CA156" s="5"/>
      <c r="CB156" s="5"/>
      <c r="CC156" s="5"/>
      <c r="CD156" s="5"/>
      <c r="CE156" s="5"/>
      <c r="CF156" s="5"/>
    </row>
    <row r="157" spans="1:84" ht="16.5" customHeight="1" x14ac:dyDescent="0.3">
      <c r="A157" s="142" t="s">
        <v>3237</v>
      </c>
      <c r="B157" s="142">
        <v>0</v>
      </c>
      <c r="C157" s="142">
        <v>0</v>
      </c>
      <c r="D157" s="142">
        <v>0</v>
      </c>
      <c r="E157" s="142">
        <v>-4140432.36</v>
      </c>
      <c r="F157" s="142">
        <v>1446520</v>
      </c>
      <c r="G157" s="142">
        <v>-2004557</v>
      </c>
      <c r="H157" s="142">
        <v>0</v>
      </c>
      <c r="I157" s="142">
        <v>0</v>
      </c>
      <c r="J157" s="142">
        <v>0</v>
      </c>
      <c r="K157" s="142">
        <v>0</v>
      </c>
      <c r="L157" s="142">
        <v>0</v>
      </c>
      <c r="M157" s="142">
        <v>0</v>
      </c>
      <c r="N157" s="142">
        <v>0</v>
      </c>
      <c r="O157" s="142">
        <v>0</v>
      </c>
      <c r="P157" s="142">
        <v>0</v>
      </c>
      <c r="Q157" s="142">
        <v>0</v>
      </c>
      <c r="R157" s="142">
        <v>0</v>
      </c>
      <c r="S157" s="142">
        <v>0</v>
      </c>
      <c r="T157" s="142">
        <v>0</v>
      </c>
      <c r="U157" s="142">
        <v>0</v>
      </c>
      <c r="V157" s="142">
        <v>0</v>
      </c>
      <c r="W157" s="142">
        <v>0</v>
      </c>
      <c r="X157" s="142">
        <v>0</v>
      </c>
      <c r="Y157" s="142">
        <v>0</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U157" s="5"/>
      <c r="BV157" s="5"/>
      <c r="BW157" s="5"/>
      <c r="BX157" s="5"/>
      <c r="BY157" s="5"/>
      <c r="BZ157" s="5"/>
      <c r="CA157" s="5"/>
      <c r="CB157" s="5"/>
      <c r="CC157" s="5"/>
      <c r="CD157" s="5"/>
      <c r="CE157" s="5"/>
      <c r="CF157" s="5"/>
    </row>
    <row r="158" spans="1:84" ht="16.5" customHeight="1" x14ac:dyDescent="0.3">
      <c r="A158" s="142" t="s">
        <v>3238</v>
      </c>
      <c r="B158" s="142">
        <v>675873</v>
      </c>
      <c r="C158" s="142">
        <v>317860</v>
      </c>
      <c r="D158" s="142">
        <v>430194</v>
      </c>
      <c r="E158" s="142">
        <v>-231346.27</v>
      </c>
      <c r="F158" s="142">
        <v>714546</v>
      </c>
      <c r="G158" s="142">
        <v>-664096</v>
      </c>
      <c r="H158" s="142">
        <v>739258</v>
      </c>
      <c r="I158" s="142">
        <v>-43252.02</v>
      </c>
      <c r="J158" s="142">
        <v>-328803</v>
      </c>
      <c r="K158" s="142">
        <v>-551817</v>
      </c>
      <c r="L158" s="142">
        <v>63584</v>
      </c>
      <c r="M158" s="142">
        <v>23884.81</v>
      </c>
      <c r="N158" s="142">
        <v>-603058</v>
      </c>
      <c r="O158" s="142">
        <v>137514</v>
      </c>
      <c r="P158" s="142">
        <v>-157486</v>
      </c>
      <c r="Q158" s="142">
        <v>-19818.63</v>
      </c>
      <c r="R158" s="142">
        <v>-43059</v>
      </c>
      <c r="S158" s="142">
        <v>37696</v>
      </c>
      <c r="T158" s="142">
        <v>-197038</v>
      </c>
      <c r="U158" s="142">
        <v>-62838.51</v>
      </c>
      <c r="V158" s="142">
        <v>-135833</v>
      </c>
      <c r="W158" s="142">
        <v>-196622</v>
      </c>
      <c r="X158" s="142">
        <v>-160588</v>
      </c>
      <c r="Y158" s="142">
        <v>-158737.85999999999</v>
      </c>
      <c r="Z158" s="142">
        <v>242406</v>
      </c>
      <c r="AA158" s="142">
        <v>170030</v>
      </c>
      <c r="AB158" s="142">
        <v>-48481</v>
      </c>
      <c r="AC158" s="142">
        <v>54804.22</v>
      </c>
      <c r="AD158" s="142">
        <v>7969</v>
      </c>
      <c r="AE158" s="142">
        <v>1545</v>
      </c>
      <c r="AF158" s="142">
        <v>-97952</v>
      </c>
      <c r="AG158" s="142">
        <v>214485.21</v>
      </c>
      <c r="AH158" s="142">
        <v>61805</v>
      </c>
      <c r="AI158" s="142">
        <v>283823</v>
      </c>
      <c r="AJ158" s="142">
        <v>-189348</v>
      </c>
      <c r="AK158" s="142">
        <v>-24462</v>
      </c>
      <c r="AL158" s="142">
        <v>-139956</v>
      </c>
      <c r="AM158" s="142">
        <v>136708</v>
      </c>
      <c r="AN158" s="142">
        <v>-122730</v>
      </c>
      <c r="AO158" s="142">
        <v>76500.67</v>
      </c>
      <c r="AP158" s="142">
        <v>60942</v>
      </c>
      <c r="AQ158" s="142">
        <v>63521</v>
      </c>
      <c r="AR158" s="142">
        <v>19549</v>
      </c>
      <c r="AS158" s="142">
        <v>0</v>
      </c>
      <c r="AT158" s="142">
        <v>0</v>
      </c>
      <c r="AU158" s="142">
        <v>0</v>
      </c>
      <c r="AV158" s="142">
        <v>0</v>
      </c>
      <c r="AW158" s="142">
        <v>0</v>
      </c>
      <c r="AX158" s="142">
        <v>0</v>
      </c>
      <c r="AY158" s="142">
        <v>0</v>
      </c>
      <c r="AZ158" s="142">
        <v>0</v>
      </c>
      <c r="BA158" s="142">
        <v>0</v>
      </c>
      <c r="BB158" s="142">
        <v>0</v>
      </c>
      <c r="BC158" s="142">
        <v>0</v>
      </c>
      <c r="BD158" s="142">
        <v>0</v>
      </c>
      <c r="BU158" s="5"/>
      <c r="BV158" s="5"/>
      <c r="BW158" s="5"/>
      <c r="BX158" s="5"/>
      <c r="BY158" s="5"/>
      <c r="BZ158" s="5"/>
      <c r="CA158" s="5"/>
      <c r="CB158" s="5"/>
      <c r="CC158" s="5"/>
      <c r="CD158" s="5"/>
      <c r="CE158" s="5"/>
      <c r="CF158" s="5"/>
    </row>
    <row r="159" spans="1:84" ht="16.5" customHeight="1" x14ac:dyDescent="0.3">
      <c r="A159" s="142" t="s">
        <v>3239</v>
      </c>
      <c r="B159" s="142">
        <v>272703</v>
      </c>
      <c r="C159" s="142">
        <v>30909</v>
      </c>
      <c r="D159" s="142">
        <v>60659</v>
      </c>
      <c r="E159" s="142">
        <v>108510.03</v>
      </c>
      <c r="F159" s="142">
        <v>874227</v>
      </c>
      <c r="G159" s="142">
        <v>-1001765</v>
      </c>
      <c r="H159" s="142">
        <v>0</v>
      </c>
      <c r="I159" s="142">
        <v>0</v>
      </c>
      <c r="J159" s="142">
        <v>0</v>
      </c>
      <c r="K159" s="142">
        <v>0</v>
      </c>
      <c r="L159" s="142">
        <v>0</v>
      </c>
      <c r="M159" s="142">
        <v>0</v>
      </c>
      <c r="N159" s="142">
        <v>0</v>
      </c>
      <c r="O159" s="142">
        <v>0</v>
      </c>
      <c r="P159" s="142">
        <v>0</v>
      </c>
      <c r="Q159" s="142">
        <v>0</v>
      </c>
      <c r="R159" s="142">
        <v>0</v>
      </c>
      <c r="S159" s="142">
        <v>0</v>
      </c>
      <c r="T159" s="142">
        <v>0</v>
      </c>
      <c r="U159" s="142">
        <v>0</v>
      </c>
      <c r="V159" s="142">
        <v>0</v>
      </c>
      <c r="W159" s="142">
        <v>0</v>
      </c>
      <c r="X159" s="142">
        <v>0</v>
      </c>
      <c r="Y159" s="142">
        <v>0</v>
      </c>
      <c r="Z159" s="142">
        <v>0</v>
      </c>
      <c r="AA159" s="142">
        <v>0</v>
      </c>
      <c r="AB159" s="142">
        <v>0</v>
      </c>
      <c r="AC159" s="142">
        <v>0</v>
      </c>
      <c r="AD159" s="142">
        <v>0</v>
      </c>
      <c r="AE159" s="142">
        <v>0</v>
      </c>
      <c r="AF159" s="142">
        <v>0</v>
      </c>
      <c r="AG159" s="142">
        <v>0</v>
      </c>
      <c r="AH159" s="142">
        <v>0</v>
      </c>
      <c r="AI159" s="142">
        <v>0</v>
      </c>
      <c r="AJ159" s="142">
        <v>0</v>
      </c>
      <c r="AK159" s="142">
        <v>0</v>
      </c>
      <c r="AL159" s="142">
        <v>0</v>
      </c>
      <c r="AM159" s="142">
        <v>0</v>
      </c>
      <c r="AN159" s="142">
        <v>0</v>
      </c>
      <c r="AO159" s="142">
        <v>0</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0</v>
      </c>
      <c r="BU159" s="5"/>
      <c r="BV159" s="5"/>
      <c r="BW159" s="5"/>
      <c r="BX159" s="5"/>
      <c r="BY159" s="5"/>
      <c r="BZ159" s="5"/>
      <c r="CA159" s="5"/>
      <c r="CB159" s="5"/>
      <c r="CC159" s="5"/>
      <c r="CD159" s="5"/>
      <c r="CE159" s="5"/>
      <c r="CF159" s="5"/>
    </row>
    <row r="160" spans="1:84" ht="16.5" customHeight="1" x14ac:dyDescent="0.3">
      <c r="A160" s="142" t="s">
        <v>3240</v>
      </c>
      <c r="B160" s="142">
        <v>0</v>
      </c>
      <c r="C160" s="142">
        <v>0</v>
      </c>
      <c r="D160" s="142">
        <v>0</v>
      </c>
      <c r="E160" s="142">
        <v>-120120.2</v>
      </c>
      <c r="F160" s="142">
        <v>-289303</v>
      </c>
      <c r="G160" s="142">
        <v>400911</v>
      </c>
      <c r="H160" s="142">
        <v>0</v>
      </c>
      <c r="I160" s="142">
        <v>24674.58</v>
      </c>
      <c r="J160" s="142">
        <v>0</v>
      </c>
      <c r="K160" s="142">
        <v>0</v>
      </c>
      <c r="L160" s="142">
        <v>0</v>
      </c>
      <c r="M160" s="142">
        <v>2361.85</v>
      </c>
      <c r="N160" s="142">
        <v>0</v>
      </c>
      <c r="O160" s="142">
        <v>0</v>
      </c>
      <c r="P160" s="142">
        <v>0</v>
      </c>
      <c r="Q160" s="142">
        <v>2454.2600000000002</v>
      </c>
      <c r="R160" s="142">
        <v>0</v>
      </c>
      <c r="S160" s="142">
        <v>0</v>
      </c>
      <c r="T160" s="142">
        <v>0</v>
      </c>
      <c r="U160" s="142">
        <v>471.27</v>
      </c>
      <c r="V160" s="142">
        <v>29667</v>
      </c>
      <c r="W160" s="142">
        <v>0</v>
      </c>
      <c r="X160" s="142">
        <v>0</v>
      </c>
      <c r="Y160" s="142">
        <v>6160.49</v>
      </c>
      <c r="Z160" s="142">
        <v>27899</v>
      </c>
      <c r="AA160" s="142">
        <v>0</v>
      </c>
      <c r="AB160" s="142">
        <v>0</v>
      </c>
      <c r="AC160" s="142">
        <v>0</v>
      </c>
      <c r="AD160" s="142">
        <v>0</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U160" s="5"/>
      <c r="BV160" s="5"/>
      <c r="BW160" s="5"/>
      <c r="BX160" s="5"/>
      <c r="BY160" s="5"/>
      <c r="BZ160" s="5"/>
      <c r="CA160" s="5"/>
      <c r="CB160" s="5"/>
      <c r="CC160" s="5"/>
      <c r="CD160" s="5"/>
      <c r="CE160" s="5"/>
      <c r="CF160" s="5"/>
    </row>
    <row r="161" spans="1:84" ht="16.5" customHeight="1" x14ac:dyDescent="0.3">
      <c r="A161" s="142" t="s">
        <v>3241</v>
      </c>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U161" s="5"/>
      <c r="BV161" s="5"/>
      <c r="BW161" s="5"/>
      <c r="BX161" s="5"/>
      <c r="BY161" s="5"/>
      <c r="BZ161" s="5"/>
      <c r="CA161" s="5"/>
      <c r="CB161" s="5"/>
      <c r="CC161" s="5"/>
      <c r="CD161" s="5"/>
      <c r="CE161" s="5"/>
      <c r="CF161" s="5"/>
    </row>
    <row r="162" spans="1:84" ht="16.5" customHeight="1" x14ac:dyDescent="0.3">
      <c r="A162" s="142" t="s">
        <v>3242</v>
      </c>
      <c r="B162" s="142">
        <v>0</v>
      </c>
      <c r="C162" s="142">
        <v>0</v>
      </c>
      <c r="D162" s="142">
        <v>131657</v>
      </c>
      <c r="E162" s="142">
        <v>0</v>
      </c>
      <c r="F162" s="142">
        <v>0</v>
      </c>
      <c r="G162" s="142">
        <v>0</v>
      </c>
      <c r="H162" s="142">
        <v>0</v>
      </c>
      <c r="I162" s="142">
        <v>0</v>
      </c>
      <c r="J162" s="142">
        <v>0</v>
      </c>
      <c r="K162" s="142">
        <v>0</v>
      </c>
      <c r="L162" s="142">
        <v>0</v>
      </c>
      <c r="M162" s="142">
        <v>0</v>
      </c>
      <c r="N162" s="142">
        <v>0</v>
      </c>
      <c r="O162" s="142">
        <v>0</v>
      </c>
      <c r="P162" s="142">
        <v>0</v>
      </c>
      <c r="Q162" s="142">
        <v>0</v>
      </c>
      <c r="R162" s="142">
        <v>0</v>
      </c>
      <c r="S162" s="142">
        <v>0</v>
      </c>
      <c r="T162" s="142">
        <v>0</v>
      </c>
      <c r="U162" s="142">
        <v>0</v>
      </c>
      <c r="V162" s="142">
        <v>0</v>
      </c>
      <c r="W162" s="142">
        <v>0</v>
      </c>
      <c r="X162" s="142">
        <v>0</v>
      </c>
      <c r="Y162" s="142">
        <v>0</v>
      </c>
      <c r="Z162" s="142">
        <v>0</v>
      </c>
      <c r="AA162" s="142">
        <v>0</v>
      </c>
      <c r="AB162" s="142">
        <v>0</v>
      </c>
      <c r="AC162" s="142">
        <v>0</v>
      </c>
      <c r="AD162" s="142">
        <v>0</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U162" s="5"/>
      <c r="BV162" s="5"/>
      <c r="BW162" s="5"/>
      <c r="BX162" s="5"/>
      <c r="BY162" s="5"/>
      <c r="BZ162" s="5"/>
      <c r="CA162" s="5"/>
      <c r="CB162" s="5"/>
      <c r="CC162" s="5"/>
      <c r="CD162" s="5"/>
      <c r="CE162" s="5"/>
      <c r="CF162" s="5"/>
    </row>
    <row r="163" spans="1:84" ht="16.5" customHeight="1" x14ac:dyDescent="0.3">
      <c r="A163" s="142" t="s">
        <v>3243</v>
      </c>
      <c r="B163" s="142">
        <v>0</v>
      </c>
      <c r="C163" s="142">
        <v>0</v>
      </c>
      <c r="D163" s="142">
        <v>0</v>
      </c>
      <c r="E163" s="142">
        <v>12692.38</v>
      </c>
      <c r="F163" s="142">
        <v>0</v>
      </c>
      <c r="G163" s="142">
        <v>0</v>
      </c>
      <c r="H163" s="142">
        <v>0</v>
      </c>
      <c r="I163" s="142">
        <v>-136167.13</v>
      </c>
      <c r="J163" s="142">
        <v>0</v>
      </c>
      <c r="K163" s="142">
        <v>0</v>
      </c>
      <c r="L163" s="142">
        <v>0</v>
      </c>
      <c r="M163" s="142">
        <v>-13981.2</v>
      </c>
      <c r="N163" s="142">
        <v>0</v>
      </c>
      <c r="O163" s="142">
        <v>0</v>
      </c>
      <c r="P163" s="142">
        <v>0</v>
      </c>
      <c r="Q163" s="142">
        <v>-12652.03</v>
      </c>
      <c r="R163" s="142">
        <v>0</v>
      </c>
      <c r="S163" s="142">
        <v>0</v>
      </c>
      <c r="T163" s="142">
        <v>0</v>
      </c>
      <c r="U163" s="142">
        <v>-12630.41</v>
      </c>
      <c r="V163" s="142">
        <v>-159776</v>
      </c>
      <c r="W163" s="142">
        <v>0</v>
      </c>
      <c r="X163" s="142">
        <v>0</v>
      </c>
      <c r="Y163" s="142">
        <v>-30801.81</v>
      </c>
      <c r="Z163" s="142">
        <v>-138082</v>
      </c>
      <c r="AA163" s="142">
        <v>0</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U163" s="5"/>
      <c r="BV163" s="5"/>
      <c r="BW163" s="5"/>
      <c r="BX163" s="5"/>
      <c r="BY163" s="5"/>
      <c r="BZ163" s="5"/>
      <c r="CA163" s="5"/>
      <c r="CB163" s="5"/>
      <c r="CC163" s="5"/>
      <c r="CD163" s="5"/>
      <c r="CE163" s="5"/>
      <c r="CF163" s="5"/>
    </row>
    <row r="164" spans="1:84" ht="16.5" customHeight="1" x14ac:dyDescent="0.3">
      <c r="A164" s="142" t="s">
        <v>3244</v>
      </c>
      <c r="B164" s="142">
        <v>948576</v>
      </c>
      <c r="C164" s="142">
        <v>348769</v>
      </c>
      <c r="D164" s="142">
        <v>622510</v>
      </c>
      <c r="E164" s="142">
        <v>-4332619.3</v>
      </c>
      <c r="F164" s="142">
        <v>2745990</v>
      </c>
      <c r="G164" s="142">
        <v>-3269507</v>
      </c>
      <c r="H164" s="142">
        <v>739258</v>
      </c>
      <c r="I164" s="142">
        <v>-489222.2</v>
      </c>
      <c r="J164" s="142">
        <v>-328803</v>
      </c>
      <c r="K164" s="142">
        <v>-551817</v>
      </c>
      <c r="L164" s="142">
        <v>63584</v>
      </c>
      <c r="M164" s="142">
        <v>-22592.58</v>
      </c>
      <c r="N164" s="142">
        <v>-603058</v>
      </c>
      <c r="O164" s="142">
        <v>137514</v>
      </c>
      <c r="P164" s="142">
        <v>-157486</v>
      </c>
      <c r="Q164" s="142">
        <v>-60609.71</v>
      </c>
      <c r="R164" s="142">
        <v>-43059</v>
      </c>
      <c r="S164" s="142">
        <v>37696</v>
      </c>
      <c r="T164" s="142">
        <v>-197038</v>
      </c>
      <c r="U164" s="142">
        <v>-74997.649999999994</v>
      </c>
      <c r="V164" s="142">
        <v>-265942</v>
      </c>
      <c r="W164" s="142">
        <v>-196622</v>
      </c>
      <c r="X164" s="142">
        <v>-160588</v>
      </c>
      <c r="Y164" s="142">
        <v>-183379.19</v>
      </c>
      <c r="Z164" s="142">
        <v>132223</v>
      </c>
      <c r="AA164" s="142">
        <v>170030</v>
      </c>
      <c r="AB164" s="142">
        <v>-48481</v>
      </c>
      <c r="AC164" s="142">
        <v>54804.22</v>
      </c>
      <c r="AD164" s="142">
        <v>7969</v>
      </c>
      <c r="AE164" s="142">
        <v>1545</v>
      </c>
      <c r="AF164" s="142">
        <v>-97952</v>
      </c>
      <c r="AG164" s="142">
        <v>214485.21</v>
      </c>
      <c r="AH164" s="142">
        <v>61805</v>
      </c>
      <c r="AI164" s="142">
        <v>283823</v>
      </c>
      <c r="AJ164" s="142">
        <v>-189348</v>
      </c>
      <c r="AK164" s="142">
        <v>-24462</v>
      </c>
      <c r="AL164" s="142">
        <v>-139956</v>
      </c>
      <c r="AM164" s="142">
        <v>136708</v>
      </c>
      <c r="AN164" s="142">
        <v>-122730</v>
      </c>
      <c r="AO164" s="142">
        <v>76500.67</v>
      </c>
      <c r="AP164" s="142">
        <v>60942</v>
      </c>
      <c r="AQ164" s="142">
        <v>63521</v>
      </c>
      <c r="AR164" s="142">
        <v>19549</v>
      </c>
      <c r="AS164" s="142">
        <v>0</v>
      </c>
      <c r="AT164" s="142">
        <v>0</v>
      </c>
      <c r="AU164" s="142">
        <v>0</v>
      </c>
      <c r="AV164" s="142">
        <v>0</v>
      </c>
      <c r="AW164" s="142">
        <v>0</v>
      </c>
      <c r="AX164" s="142">
        <v>0</v>
      </c>
      <c r="AY164" s="142">
        <v>0</v>
      </c>
      <c r="AZ164" s="142">
        <v>0</v>
      </c>
      <c r="BA164" s="142">
        <v>0</v>
      </c>
      <c r="BB164" s="142">
        <v>0</v>
      </c>
      <c r="BC164" s="142">
        <v>0</v>
      </c>
      <c r="BD164" s="142">
        <v>0</v>
      </c>
      <c r="BU164" s="5"/>
      <c r="BV164" s="5"/>
      <c r="BW164" s="5"/>
      <c r="BX164" s="5"/>
      <c r="BY164" s="5"/>
      <c r="BZ164" s="5"/>
      <c r="CA164" s="5"/>
      <c r="CB164" s="5"/>
      <c r="CC164" s="5"/>
      <c r="CD164" s="5"/>
      <c r="CE164" s="5"/>
      <c r="CF164" s="5"/>
    </row>
    <row r="165" spans="1:84" ht="16.5" customHeight="1" x14ac:dyDescent="0.3">
      <c r="A165" s="142" t="s">
        <v>3245</v>
      </c>
      <c r="B165" s="142">
        <v>2532432</v>
      </c>
      <c r="C165" s="142">
        <v>2610237</v>
      </c>
      <c r="D165" s="142">
        <v>3331937</v>
      </c>
      <c r="E165" s="142">
        <v>-616409.74</v>
      </c>
      <c r="F165" s="142">
        <v>6842759</v>
      </c>
      <c r="G165" s="142">
        <v>-327171</v>
      </c>
      <c r="H165" s="142">
        <v>6486816</v>
      </c>
      <c r="I165" s="142">
        <v>5809886.3300000001</v>
      </c>
      <c r="J165" s="142">
        <v>5367037</v>
      </c>
      <c r="K165" s="142">
        <v>4298627</v>
      </c>
      <c r="L165" s="142">
        <v>5912306</v>
      </c>
      <c r="M165" s="142">
        <v>5633018.5199999996</v>
      </c>
      <c r="N165" s="142">
        <v>4644254</v>
      </c>
      <c r="O165" s="142">
        <v>4966563</v>
      </c>
      <c r="P165" s="142">
        <v>5293580</v>
      </c>
      <c r="Q165" s="142">
        <v>5478601.3399999999</v>
      </c>
      <c r="R165" s="142">
        <v>4952266</v>
      </c>
      <c r="S165" s="142">
        <v>4713921</v>
      </c>
      <c r="T165" s="142">
        <v>4611243</v>
      </c>
      <c r="U165" s="142">
        <v>4263316.3099999996</v>
      </c>
      <c r="V165" s="142">
        <v>3887165</v>
      </c>
      <c r="W165" s="142">
        <v>4031916</v>
      </c>
      <c r="X165" s="142">
        <v>3938545</v>
      </c>
      <c r="Y165" s="142">
        <v>3723436.02</v>
      </c>
      <c r="Z165" s="142">
        <v>3428758</v>
      </c>
      <c r="AA165" s="142">
        <v>3338658</v>
      </c>
      <c r="AB165" s="142">
        <v>3397047</v>
      </c>
      <c r="AC165" s="142">
        <v>2604640.15</v>
      </c>
      <c r="AD165" s="142">
        <v>2723890</v>
      </c>
      <c r="AE165" s="142">
        <v>2279512</v>
      </c>
      <c r="AF165" s="142">
        <v>2638472</v>
      </c>
      <c r="AG165" s="142">
        <v>2296599.9700000002</v>
      </c>
      <c r="AH165" s="142">
        <v>2757270</v>
      </c>
      <c r="AI165" s="142">
        <v>2941154</v>
      </c>
      <c r="AJ165" s="142">
        <v>3003982</v>
      </c>
      <c r="AK165" s="142">
        <v>2747190.5</v>
      </c>
      <c r="AL165" s="142">
        <v>2780680</v>
      </c>
      <c r="AM165" s="142">
        <v>2742313</v>
      </c>
      <c r="AN165" s="142">
        <v>2636688</v>
      </c>
      <c r="AO165" s="142">
        <v>1656649.46</v>
      </c>
      <c r="AP165" s="142">
        <v>2235664</v>
      </c>
      <c r="AQ165" s="142">
        <v>2235404</v>
      </c>
      <c r="AR165" s="142">
        <v>2106106</v>
      </c>
      <c r="AS165" s="142">
        <v>0</v>
      </c>
      <c r="AT165" s="142">
        <v>0</v>
      </c>
      <c r="AU165" s="142">
        <v>0</v>
      </c>
      <c r="AV165" s="142">
        <v>0</v>
      </c>
      <c r="AW165" s="142">
        <v>0</v>
      </c>
      <c r="AX165" s="142">
        <v>0</v>
      </c>
      <c r="AY165" s="142">
        <v>0</v>
      </c>
      <c r="AZ165" s="142">
        <v>0</v>
      </c>
      <c r="BA165" s="142">
        <v>0</v>
      </c>
      <c r="BB165" s="142">
        <v>0</v>
      </c>
      <c r="BC165" s="142">
        <v>0</v>
      </c>
      <c r="BD165" s="142">
        <v>0</v>
      </c>
      <c r="BU165" s="5"/>
      <c r="BV165" s="5"/>
      <c r="BW165" s="5"/>
      <c r="BX165" s="5"/>
      <c r="BY165" s="5"/>
      <c r="BZ165" s="5"/>
      <c r="CA165" s="5"/>
      <c r="CB165" s="5"/>
      <c r="CC165" s="5"/>
      <c r="CD165" s="5"/>
      <c r="CE165" s="5"/>
      <c r="CF165" s="5"/>
    </row>
    <row r="166" spans="1:84" ht="16.5" customHeight="1" x14ac:dyDescent="0.3">
      <c r="A166" s="142" t="s">
        <v>3246</v>
      </c>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U166" s="5"/>
      <c r="BV166" s="5"/>
      <c r="BW166" s="5"/>
      <c r="BX166" s="5"/>
      <c r="BY166" s="5"/>
      <c r="BZ166" s="5"/>
      <c r="CA166" s="5"/>
      <c r="CB166" s="5"/>
      <c r="CC166" s="5"/>
      <c r="CD166" s="5"/>
      <c r="CE166" s="5"/>
      <c r="CF166" s="5"/>
    </row>
    <row r="167" spans="1:84" ht="16.5" customHeight="1" x14ac:dyDescent="0.3">
      <c r="A167" s="142" t="s">
        <v>2964</v>
      </c>
      <c r="B167" s="142">
        <v>1493009</v>
      </c>
      <c r="C167" s="142">
        <v>2189699</v>
      </c>
      <c r="D167" s="142">
        <v>2599055</v>
      </c>
      <c r="E167" s="142">
        <v>3572575.9</v>
      </c>
      <c r="F167" s="142">
        <v>3997703</v>
      </c>
      <c r="G167" s="142">
        <v>2887028</v>
      </c>
      <c r="H167" s="142">
        <v>5645110</v>
      </c>
      <c r="I167" s="142">
        <v>6167450.75</v>
      </c>
      <c r="J167" s="142">
        <v>5611835</v>
      </c>
      <c r="K167" s="142">
        <v>4794614</v>
      </c>
      <c r="L167" s="142">
        <v>5769185</v>
      </c>
      <c r="M167" s="142">
        <v>5551853.2999999998</v>
      </c>
      <c r="N167" s="142">
        <v>5181786</v>
      </c>
      <c r="O167" s="142">
        <v>4779175</v>
      </c>
      <c r="P167" s="142">
        <v>5416836</v>
      </c>
      <c r="Q167" s="142">
        <v>5525196.1600000001</v>
      </c>
      <c r="R167" s="142">
        <v>4970338</v>
      </c>
      <c r="S167" s="142">
        <v>4647184</v>
      </c>
      <c r="T167" s="142">
        <v>4764990</v>
      </c>
      <c r="U167" s="142">
        <v>4300715.41</v>
      </c>
      <c r="V167" s="142">
        <v>4115162</v>
      </c>
      <c r="W167" s="142">
        <v>4195948</v>
      </c>
      <c r="X167" s="142">
        <v>4064685</v>
      </c>
      <c r="Y167" s="142">
        <v>3876624.32</v>
      </c>
      <c r="Z167" s="142">
        <v>3257896</v>
      </c>
      <c r="AA167" s="142">
        <v>3139595</v>
      </c>
      <c r="AB167" s="142">
        <v>3408344</v>
      </c>
      <c r="AC167" s="142">
        <v>2515555.12</v>
      </c>
      <c r="AD167" s="142">
        <v>2687650</v>
      </c>
      <c r="AE167" s="142">
        <v>2251570</v>
      </c>
      <c r="AF167" s="142">
        <v>2705199</v>
      </c>
      <c r="AG167" s="142">
        <v>2042456.83</v>
      </c>
      <c r="AH167" s="142">
        <v>2659581</v>
      </c>
      <c r="AI167" s="142">
        <v>2649212</v>
      </c>
      <c r="AJ167" s="142">
        <v>3185739</v>
      </c>
      <c r="AK167" s="142">
        <v>2762028.09</v>
      </c>
      <c r="AL167" s="142">
        <v>2902488</v>
      </c>
      <c r="AM167" s="142">
        <v>2600389</v>
      </c>
      <c r="AN167" s="142">
        <v>2758326</v>
      </c>
      <c r="AO167" s="142">
        <v>1580824.68</v>
      </c>
      <c r="AP167" s="142">
        <v>2173034</v>
      </c>
      <c r="AQ167" s="142">
        <v>2169777</v>
      </c>
      <c r="AR167" s="142">
        <v>2083933</v>
      </c>
      <c r="AS167" s="142">
        <v>1547957.78</v>
      </c>
      <c r="AT167" s="142">
        <v>1670264</v>
      </c>
      <c r="AU167" s="142">
        <v>1769347</v>
      </c>
      <c r="AV167" s="142">
        <v>1675894</v>
      </c>
      <c r="AW167" s="142">
        <v>1095102.55</v>
      </c>
      <c r="AX167" s="142">
        <v>1415969</v>
      </c>
      <c r="AY167" s="142">
        <v>1234393</v>
      </c>
      <c r="AZ167" s="142">
        <v>1246607</v>
      </c>
      <c r="BA167" s="142">
        <v>509169</v>
      </c>
      <c r="BB167" s="142">
        <v>843667</v>
      </c>
      <c r="BC167" s="142">
        <v>864441</v>
      </c>
      <c r="BD167" s="142">
        <v>1084194</v>
      </c>
      <c r="BU167" s="5"/>
      <c r="BV167" s="5"/>
      <c r="BW167" s="5"/>
      <c r="BX167" s="5"/>
      <c r="BY167" s="5"/>
      <c r="BZ167" s="5"/>
      <c r="CA167" s="5"/>
      <c r="CB167" s="5"/>
      <c r="CC167" s="5"/>
      <c r="CD167" s="5"/>
      <c r="CE167" s="5"/>
      <c r="CF167" s="5"/>
    </row>
    <row r="168" spans="1:84" ht="16.5" customHeight="1" x14ac:dyDescent="0.3">
      <c r="A168" s="142" t="s">
        <v>3247</v>
      </c>
      <c r="B168" s="142">
        <v>90847</v>
      </c>
      <c r="C168" s="142">
        <v>71769</v>
      </c>
      <c r="D168" s="142">
        <v>110372</v>
      </c>
      <c r="E168" s="142">
        <v>143633.66</v>
      </c>
      <c r="F168" s="142">
        <v>99066</v>
      </c>
      <c r="G168" s="142">
        <v>55308</v>
      </c>
      <c r="H168" s="142">
        <v>102448</v>
      </c>
      <c r="I168" s="142">
        <v>131657.78</v>
      </c>
      <c r="J168" s="142">
        <v>84005</v>
      </c>
      <c r="K168" s="142">
        <v>55830</v>
      </c>
      <c r="L168" s="142">
        <v>79537</v>
      </c>
      <c r="M168" s="142">
        <v>103757.8</v>
      </c>
      <c r="N168" s="142">
        <v>65526</v>
      </c>
      <c r="O168" s="142">
        <v>49874</v>
      </c>
      <c r="P168" s="142">
        <v>34230</v>
      </c>
      <c r="Q168" s="142">
        <v>14014.89</v>
      </c>
      <c r="R168" s="142">
        <v>24987</v>
      </c>
      <c r="S168" s="142">
        <v>29041</v>
      </c>
      <c r="T168" s="142">
        <v>43291</v>
      </c>
      <c r="U168" s="142">
        <v>37598.559999999998</v>
      </c>
      <c r="V168" s="142">
        <v>37945</v>
      </c>
      <c r="W168" s="142">
        <v>32590</v>
      </c>
      <c r="X168" s="142">
        <v>34448</v>
      </c>
      <c r="Y168" s="142">
        <v>30190.880000000001</v>
      </c>
      <c r="Z168" s="142">
        <v>38639</v>
      </c>
      <c r="AA168" s="142">
        <v>29033</v>
      </c>
      <c r="AB168" s="142">
        <v>37184</v>
      </c>
      <c r="AC168" s="142">
        <v>34280.82</v>
      </c>
      <c r="AD168" s="142">
        <v>28271</v>
      </c>
      <c r="AE168" s="142">
        <v>26397</v>
      </c>
      <c r="AF168" s="142">
        <v>31225</v>
      </c>
      <c r="AG168" s="142">
        <v>39657.94</v>
      </c>
      <c r="AH168" s="142">
        <v>35884</v>
      </c>
      <c r="AI168" s="142">
        <v>8119</v>
      </c>
      <c r="AJ168" s="142">
        <v>7591</v>
      </c>
      <c r="AK168" s="142">
        <v>9624.41</v>
      </c>
      <c r="AL168" s="142">
        <v>18148</v>
      </c>
      <c r="AM168" s="142">
        <v>5216</v>
      </c>
      <c r="AN168" s="142">
        <v>1092</v>
      </c>
      <c r="AO168" s="142">
        <v>-675.89</v>
      </c>
      <c r="AP168" s="142">
        <v>1688</v>
      </c>
      <c r="AQ168" s="142">
        <v>2106</v>
      </c>
      <c r="AR168" s="142">
        <v>2624</v>
      </c>
      <c r="AS168" s="142">
        <v>8275.58</v>
      </c>
      <c r="AT168" s="142">
        <v>-1307</v>
      </c>
      <c r="AU168" s="142">
        <v>-2041</v>
      </c>
      <c r="AV168" s="142">
        <v>1377</v>
      </c>
      <c r="AW168" s="142">
        <v>40287.29</v>
      </c>
      <c r="AX168" s="142">
        <v>-4499</v>
      </c>
      <c r="AY168" s="142">
        <v>-7642</v>
      </c>
      <c r="AZ168" s="142">
        <v>-7080</v>
      </c>
      <c r="BA168" s="142">
        <v>-12033</v>
      </c>
      <c r="BB168" s="142">
        <v>-398078</v>
      </c>
      <c r="BC168" s="142">
        <v>-514831</v>
      </c>
      <c r="BD168" s="142">
        <v>-86910</v>
      </c>
      <c r="BU168" s="5"/>
      <c r="BV168" s="5"/>
      <c r="BW168" s="5"/>
      <c r="BX168" s="5"/>
      <c r="BY168" s="5"/>
      <c r="BZ168" s="5"/>
      <c r="CA168" s="5"/>
      <c r="CB168" s="5"/>
      <c r="CC168" s="5"/>
      <c r="CD168" s="5"/>
      <c r="CE168" s="5"/>
      <c r="CF168" s="5"/>
    </row>
    <row r="169" spans="1:84" ht="16.5" customHeight="1" x14ac:dyDescent="0.3">
      <c r="A169" s="142" t="s">
        <v>3248</v>
      </c>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U169" s="5"/>
      <c r="BV169" s="5"/>
      <c r="BW169" s="5"/>
      <c r="BX169" s="5"/>
      <c r="BY169" s="5"/>
      <c r="BZ169" s="5"/>
      <c r="CA169" s="5"/>
      <c r="CB169" s="5"/>
      <c r="CC169" s="5"/>
      <c r="CD169" s="5"/>
      <c r="CE169" s="5"/>
      <c r="CF169" s="5"/>
    </row>
    <row r="170" spans="1:84" ht="16.5" customHeight="1" x14ac:dyDescent="0.3">
      <c r="A170" s="142" t="s">
        <v>3249</v>
      </c>
      <c r="B170" s="142">
        <v>2416017</v>
      </c>
      <c r="C170" s="142">
        <v>2533926</v>
      </c>
      <c r="D170" s="142">
        <v>3202199</v>
      </c>
      <c r="E170" s="142">
        <v>-734813.04</v>
      </c>
      <c r="F170" s="142">
        <v>6728335</v>
      </c>
      <c r="G170" s="142">
        <v>-337144</v>
      </c>
      <c r="H170" s="142">
        <v>6328117</v>
      </c>
      <c r="I170" s="142">
        <v>5688194.8499999996</v>
      </c>
      <c r="J170" s="142">
        <v>5289917</v>
      </c>
      <c r="K170" s="142">
        <v>4263330</v>
      </c>
      <c r="L170" s="142">
        <v>5827920</v>
      </c>
      <c r="M170" s="142">
        <v>5534070.4500000002</v>
      </c>
      <c r="N170" s="142">
        <v>4593387</v>
      </c>
      <c r="O170" s="142">
        <v>4894285</v>
      </c>
      <c r="P170" s="142">
        <v>5276119</v>
      </c>
      <c r="Q170" s="142">
        <v>5471357.7699999996</v>
      </c>
      <c r="R170" s="142">
        <v>4932048</v>
      </c>
      <c r="S170" s="142">
        <v>4691407</v>
      </c>
      <c r="T170" s="142">
        <v>4568807</v>
      </c>
      <c r="U170" s="142">
        <v>4225776.7300000004</v>
      </c>
      <c r="V170" s="142">
        <v>3849390</v>
      </c>
      <c r="W170" s="142">
        <v>3999326</v>
      </c>
      <c r="X170" s="142">
        <v>3904100</v>
      </c>
      <c r="Y170" s="142">
        <v>3693763.06</v>
      </c>
      <c r="Z170" s="142">
        <v>3390465</v>
      </c>
      <c r="AA170" s="142">
        <v>3309629</v>
      </c>
      <c r="AB170" s="142">
        <v>3359859</v>
      </c>
      <c r="AC170" s="142">
        <v>2570365.33</v>
      </c>
      <c r="AD170" s="142">
        <v>2695618</v>
      </c>
      <c r="AE170" s="142">
        <v>2253114</v>
      </c>
      <c r="AF170" s="142">
        <v>2607234</v>
      </c>
      <c r="AG170" s="142">
        <v>2256942.04</v>
      </c>
      <c r="AH170" s="142">
        <v>2721386</v>
      </c>
      <c r="AI170" s="142">
        <v>2933035</v>
      </c>
      <c r="AJ170" s="142">
        <v>2996391</v>
      </c>
      <c r="AK170" s="142">
        <v>2737566.09</v>
      </c>
      <c r="AL170" s="142">
        <v>2762532</v>
      </c>
      <c r="AM170" s="142">
        <v>2737097</v>
      </c>
      <c r="AN170" s="142">
        <v>2635596</v>
      </c>
      <c r="AO170" s="142">
        <v>1657325.35</v>
      </c>
      <c r="AP170" s="142">
        <v>2233976</v>
      </c>
      <c r="AQ170" s="142">
        <v>2233298</v>
      </c>
      <c r="AR170" s="142">
        <v>2103482</v>
      </c>
      <c r="AS170" s="142">
        <v>0</v>
      </c>
      <c r="AT170" s="142">
        <v>0</v>
      </c>
      <c r="AU170" s="142">
        <v>0</v>
      </c>
      <c r="AV170" s="142">
        <v>0</v>
      </c>
      <c r="AW170" s="142">
        <v>0</v>
      </c>
      <c r="AX170" s="142">
        <v>0</v>
      </c>
      <c r="AY170" s="142">
        <v>0</v>
      </c>
      <c r="AZ170" s="142">
        <v>0</v>
      </c>
      <c r="BA170" s="142">
        <v>0</v>
      </c>
      <c r="BB170" s="142">
        <v>0</v>
      </c>
      <c r="BC170" s="142">
        <v>0</v>
      </c>
      <c r="BD170" s="142">
        <v>0</v>
      </c>
      <c r="BU170" s="5"/>
      <c r="BV170" s="5"/>
      <c r="BW170" s="5"/>
      <c r="BX170" s="5"/>
      <c r="BY170" s="5"/>
      <c r="BZ170" s="5"/>
      <c r="CA170" s="5"/>
      <c r="CB170" s="5"/>
      <c r="CC170" s="5"/>
      <c r="CD170" s="5"/>
      <c r="CE170" s="5"/>
      <c r="CF170" s="5"/>
    </row>
    <row r="171" spans="1:84" ht="16.5" customHeight="1" x14ac:dyDescent="0.3">
      <c r="A171" s="142" t="s">
        <v>3250</v>
      </c>
      <c r="B171" s="142">
        <v>116415</v>
      </c>
      <c r="C171" s="142">
        <v>76311</v>
      </c>
      <c r="D171" s="142">
        <v>129738</v>
      </c>
      <c r="E171" s="142">
        <v>118403.31</v>
      </c>
      <c r="F171" s="142">
        <v>114424</v>
      </c>
      <c r="G171" s="142">
        <v>9973</v>
      </c>
      <c r="H171" s="142">
        <v>158699</v>
      </c>
      <c r="I171" s="142">
        <v>121691.48</v>
      </c>
      <c r="J171" s="142">
        <v>77120</v>
      </c>
      <c r="K171" s="142">
        <v>35297</v>
      </c>
      <c r="L171" s="142">
        <v>84386</v>
      </c>
      <c r="M171" s="142">
        <v>98948.07</v>
      </c>
      <c r="N171" s="142">
        <v>50867</v>
      </c>
      <c r="O171" s="142">
        <v>72278</v>
      </c>
      <c r="P171" s="142">
        <v>17461</v>
      </c>
      <c r="Q171" s="142">
        <v>7243.57</v>
      </c>
      <c r="R171" s="142">
        <v>20218</v>
      </c>
      <c r="S171" s="142">
        <v>22514</v>
      </c>
      <c r="T171" s="142">
        <v>42436</v>
      </c>
      <c r="U171" s="142">
        <v>37539.58</v>
      </c>
      <c r="V171" s="142">
        <v>37775</v>
      </c>
      <c r="W171" s="142">
        <v>32590</v>
      </c>
      <c r="X171" s="142">
        <v>34445</v>
      </c>
      <c r="Y171" s="142">
        <v>29672.959999999999</v>
      </c>
      <c r="Z171" s="142">
        <v>38293</v>
      </c>
      <c r="AA171" s="142">
        <v>29029</v>
      </c>
      <c r="AB171" s="142">
        <v>37188</v>
      </c>
      <c r="AC171" s="142">
        <v>34274.82</v>
      </c>
      <c r="AD171" s="142">
        <v>28272</v>
      </c>
      <c r="AE171" s="142">
        <v>26398</v>
      </c>
      <c r="AF171" s="142">
        <v>31238</v>
      </c>
      <c r="AG171" s="142">
        <v>39657.94</v>
      </c>
      <c r="AH171" s="142">
        <v>35884</v>
      </c>
      <c r="AI171" s="142">
        <v>8119</v>
      </c>
      <c r="AJ171" s="142">
        <v>7591</v>
      </c>
      <c r="AK171" s="142">
        <v>9624.41</v>
      </c>
      <c r="AL171" s="142">
        <v>18148</v>
      </c>
      <c r="AM171" s="142">
        <v>5216</v>
      </c>
      <c r="AN171" s="142">
        <v>1092</v>
      </c>
      <c r="AO171" s="142">
        <v>-675.89</v>
      </c>
      <c r="AP171" s="142">
        <v>1688</v>
      </c>
      <c r="AQ171" s="142">
        <v>2106</v>
      </c>
      <c r="AR171" s="142">
        <v>2624</v>
      </c>
      <c r="AS171" s="142">
        <v>0</v>
      </c>
      <c r="AT171" s="142">
        <v>0</v>
      </c>
      <c r="AU171" s="142">
        <v>0</v>
      </c>
      <c r="AV171" s="142">
        <v>0</v>
      </c>
      <c r="AW171" s="142">
        <v>0</v>
      </c>
      <c r="AX171" s="142">
        <v>0</v>
      </c>
      <c r="AY171" s="142">
        <v>0</v>
      </c>
      <c r="AZ171" s="142">
        <v>0</v>
      </c>
      <c r="BA171" s="142">
        <v>0</v>
      </c>
      <c r="BB171" s="142">
        <v>0</v>
      </c>
      <c r="BC171" s="142">
        <v>0</v>
      </c>
      <c r="BD171" s="142">
        <v>0</v>
      </c>
      <c r="BU171" s="5"/>
      <c r="BV171" s="5"/>
      <c r="BW171" s="5"/>
      <c r="BX171" s="5"/>
      <c r="BY171" s="5"/>
      <c r="BZ171" s="5"/>
      <c r="CA171" s="5"/>
      <c r="CB171" s="5"/>
      <c r="CC171" s="5"/>
      <c r="CD171" s="5"/>
      <c r="CE171" s="5"/>
      <c r="CF171" s="5"/>
    </row>
    <row r="172" spans="1:84" ht="16.5" customHeight="1" x14ac:dyDescent="0.3">
      <c r="A172" s="142" t="s">
        <v>3251</v>
      </c>
      <c r="B172" s="142">
        <v>0.14000000000000001</v>
      </c>
      <c r="C172" s="142">
        <v>0.22</v>
      </c>
      <c r="D172" s="142">
        <v>0.26</v>
      </c>
      <c r="E172" s="142">
        <v>0.37</v>
      </c>
      <c r="F172" s="142">
        <v>0.42</v>
      </c>
      <c r="G172" s="142">
        <v>0.28999999999999998</v>
      </c>
      <c r="H172" s="142">
        <v>0.6</v>
      </c>
      <c r="I172" s="142">
        <v>0.66</v>
      </c>
      <c r="J172" s="142">
        <v>0.6</v>
      </c>
      <c r="K172" s="142">
        <v>0.51</v>
      </c>
      <c r="L172" s="142">
        <v>0.61</v>
      </c>
      <c r="M172" s="142">
        <v>0.59</v>
      </c>
      <c r="N172" s="142">
        <v>0.55000000000000004</v>
      </c>
      <c r="O172" s="142">
        <v>0.5</v>
      </c>
      <c r="P172" s="142">
        <v>0.57999999999999996</v>
      </c>
      <c r="Q172" s="142">
        <v>0.59</v>
      </c>
      <c r="R172" s="142">
        <v>0.53</v>
      </c>
      <c r="S172" s="142">
        <v>0.5</v>
      </c>
      <c r="T172" s="142">
        <v>0.52</v>
      </c>
      <c r="U172" s="142">
        <v>0.47</v>
      </c>
      <c r="V172" s="142">
        <v>0.46</v>
      </c>
      <c r="W172" s="142">
        <v>0.47072000000000003</v>
      </c>
      <c r="X172" s="142">
        <v>0.45</v>
      </c>
      <c r="Y172" s="142">
        <v>0.43</v>
      </c>
      <c r="Z172" s="142">
        <v>0.36</v>
      </c>
      <c r="AA172" s="142">
        <v>0.35</v>
      </c>
      <c r="AB172" s="142">
        <v>0.38</v>
      </c>
      <c r="AC172" s="142">
        <v>0.28000000000000003</v>
      </c>
      <c r="AD172" s="142">
        <v>0.3</v>
      </c>
      <c r="AE172" s="142">
        <v>0.25</v>
      </c>
      <c r="AF172" s="142">
        <v>0.3</v>
      </c>
      <c r="AG172" s="142">
        <v>0.22</v>
      </c>
      <c r="AH172" s="142">
        <v>0.3</v>
      </c>
      <c r="AI172" s="142">
        <v>0.28999999999999998</v>
      </c>
      <c r="AJ172" s="142">
        <v>0.35</v>
      </c>
      <c r="AK172" s="142">
        <v>0.31</v>
      </c>
      <c r="AL172" s="142">
        <v>0.32</v>
      </c>
      <c r="AM172" s="142">
        <v>0.28999999999999998</v>
      </c>
      <c r="AN172" s="142">
        <v>0.61</v>
      </c>
      <c r="AO172" s="142">
        <v>0.35</v>
      </c>
      <c r="AP172" s="142">
        <v>0.48</v>
      </c>
      <c r="AQ172" s="142">
        <v>0.48</v>
      </c>
      <c r="AR172" s="142">
        <v>0.46</v>
      </c>
      <c r="AS172" s="142">
        <v>0.34</v>
      </c>
      <c r="AT172" s="142">
        <v>0.37</v>
      </c>
      <c r="AU172" s="142">
        <v>0.39</v>
      </c>
      <c r="AV172" s="142">
        <v>0.37</v>
      </c>
      <c r="AW172" s="142">
        <v>0.24</v>
      </c>
      <c r="AX172" s="142">
        <v>0.32</v>
      </c>
      <c r="AY172" s="142">
        <v>0.27</v>
      </c>
      <c r="AZ172" s="142">
        <v>0.28000000000000003</v>
      </c>
      <c r="BA172" s="142">
        <v>0.12</v>
      </c>
      <c r="BB172" s="142">
        <v>0.19</v>
      </c>
      <c r="BC172" s="142">
        <v>0.19</v>
      </c>
      <c r="BD172" s="142">
        <v>0.24</v>
      </c>
      <c r="BU172" s="5"/>
      <c r="BV172" s="5"/>
      <c r="BW172" s="5"/>
      <c r="BX172" s="5"/>
      <c r="BY172" s="5"/>
      <c r="BZ172" s="5"/>
      <c r="CA172" s="5"/>
      <c r="CB172" s="5"/>
      <c r="CC172" s="5"/>
      <c r="CD172" s="5"/>
      <c r="CE172" s="5"/>
      <c r="CF172" s="5"/>
    </row>
    <row r="173" spans="1:84" ht="16.5" customHeight="1" x14ac:dyDescent="0.3">
      <c r="A173" s="142" t="s">
        <v>3252</v>
      </c>
      <c r="B173" s="142">
        <v>0</v>
      </c>
      <c r="C173" s="142">
        <v>0</v>
      </c>
      <c r="D173" s="142">
        <v>0</v>
      </c>
      <c r="E173" s="142">
        <v>0</v>
      </c>
      <c r="F173" s="142">
        <v>0</v>
      </c>
      <c r="G173" s="142">
        <v>0</v>
      </c>
      <c r="H173" s="142">
        <v>0</v>
      </c>
      <c r="I173" s="142">
        <v>0</v>
      </c>
      <c r="J173" s="142">
        <v>0</v>
      </c>
      <c r="K173" s="142">
        <v>0</v>
      </c>
      <c r="L173" s="142">
        <v>0</v>
      </c>
      <c r="M173" s="142">
        <v>0</v>
      </c>
      <c r="N173" s="142">
        <v>0</v>
      </c>
      <c r="O173" s="142">
        <v>0</v>
      </c>
      <c r="P173" s="142">
        <v>0</v>
      </c>
      <c r="Q173" s="142">
        <v>0</v>
      </c>
      <c r="R173" s="142">
        <v>0</v>
      </c>
      <c r="S173" s="142">
        <v>0</v>
      </c>
      <c r="T173" s="142">
        <v>0</v>
      </c>
      <c r="U173" s="142">
        <v>0</v>
      </c>
      <c r="V173" s="142">
        <v>0</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0.24</v>
      </c>
      <c r="AX173" s="142">
        <v>0.32</v>
      </c>
      <c r="AY173" s="142">
        <v>0.27</v>
      </c>
      <c r="AZ173" s="142">
        <v>0.28000000000000003</v>
      </c>
      <c r="BA173" s="142">
        <v>0.12</v>
      </c>
      <c r="BB173" s="142">
        <v>0.19</v>
      </c>
      <c r="BC173" s="142">
        <v>0.19</v>
      </c>
      <c r="BD173" s="142">
        <v>0.24</v>
      </c>
      <c r="BU173" s="5"/>
      <c r="BV173" s="5"/>
      <c r="BW173" s="5"/>
      <c r="BX173" s="5"/>
      <c r="BY173" s="5"/>
      <c r="BZ173" s="5"/>
      <c r="CA173" s="5"/>
      <c r="CB173" s="5"/>
      <c r="CC173" s="5"/>
      <c r="CD173" s="5"/>
      <c r="CE173" s="5"/>
      <c r="CF173" s="5"/>
    </row>
    <row r="174" spans="1:84" ht="16.5" customHeight="1" x14ac:dyDescent="0.3">
      <c r="A174" s="142" t="s">
        <v>3152</v>
      </c>
      <c r="B174" s="142" t="s">
        <v>3618</v>
      </c>
      <c r="C174" s="142" t="s">
        <v>3153</v>
      </c>
      <c r="D174" s="142" t="s">
        <v>3154</v>
      </c>
      <c r="E174" s="142" t="s">
        <v>3155</v>
      </c>
      <c r="F174" s="142" t="s">
        <v>3156</v>
      </c>
      <c r="G174" s="142" t="s">
        <v>3157</v>
      </c>
      <c r="H174" s="142" t="s">
        <v>3158</v>
      </c>
      <c r="I174" s="142" t="s">
        <v>3159</v>
      </c>
      <c r="J174" s="142" t="s">
        <v>3160</v>
      </c>
      <c r="K174" s="142" t="s">
        <v>3161</v>
      </c>
      <c r="L174" s="142" t="s">
        <v>3162</v>
      </c>
      <c r="M174" s="142" t="s">
        <v>3163</v>
      </c>
      <c r="N174" s="142" t="s">
        <v>3164</v>
      </c>
      <c r="O174" s="142" t="s">
        <v>3165</v>
      </c>
      <c r="P174" s="142" t="s">
        <v>3166</v>
      </c>
      <c r="Q174" s="142" t="s">
        <v>3167</v>
      </c>
      <c r="R174" s="142" t="s">
        <v>3168</v>
      </c>
      <c r="S174" s="142" t="s">
        <v>3169</v>
      </c>
      <c r="T174" s="142" t="s">
        <v>3170</v>
      </c>
      <c r="U174" s="142" t="s">
        <v>3171</v>
      </c>
      <c r="V174" s="142" t="s">
        <v>3172</v>
      </c>
      <c r="W174" s="142" t="s">
        <v>3173</v>
      </c>
      <c r="X174" s="142" t="s">
        <v>3174</v>
      </c>
      <c r="Y174" s="142" t="s">
        <v>3175</v>
      </c>
      <c r="Z174" s="142" t="s">
        <v>3176</v>
      </c>
      <c r="AA174" s="142" t="s">
        <v>3177</v>
      </c>
      <c r="AB174" s="142" t="s">
        <v>3178</v>
      </c>
      <c r="AC174" s="142" t="s">
        <v>3179</v>
      </c>
      <c r="AD174" s="142" t="s">
        <v>3180</v>
      </c>
      <c r="AE174" s="142" t="s">
        <v>3181</v>
      </c>
      <c r="AF174" s="142" t="s">
        <v>3182</v>
      </c>
      <c r="AG174" s="142" t="s">
        <v>3183</v>
      </c>
      <c r="AH174" s="142" t="s">
        <v>3184</v>
      </c>
      <c r="AI174" s="142" t="s">
        <v>3185</v>
      </c>
      <c r="AJ174" s="142" t="s">
        <v>3186</v>
      </c>
      <c r="AK174" s="142" t="s">
        <v>3187</v>
      </c>
      <c r="AL174" s="142" t="s">
        <v>3188</v>
      </c>
      <c r="AM174" s="142" t="s">
        <v>3189</v>
      </c>
      <c r="AN174" s="142" t="s">
        <v>3190</v>
      </c>
      <c r="AO174" s="142" t="s">
        <v>3191</v>
      </c>
      <c r="AP174" s="142" t="s">
        <v>3192</v>
      </c>
      <c r="AQ174" s="142" t="s">
        <v>3193</v>
      </c>
      <c r="AR174" s="142" t="s">
        <v>3194</v>
      </c>
      <c r="AS174" s="142" t="s">
        <v>3195</v>
      </c>
      <c r="AT174" s="142" t="s">
        <v>3196</v>
      </c>
      <c r="AU174" s="142" t="s">
        <v>3197</v>
      </c>
      <c r="AV174" s="142" t="s">
        <v>3198</v>
      </c>
      <c r="AW174" s="142" t="s">
        <v>3199</v>
      </c>
      <c r="AX174" s="142" t="s">
        <v>3200</v>
      </c>
      <c r="AY174" s="142" t="s">
        <v>3201</v>
      </c>
      <c r="AZ174" s="142" t="s">
        <v>3202</v>
      </c>
      <c r="BA174" s="142" t="s">
        <v>3203</v>
      </c>
      <c r="BB174" s="142" t="s">
        <v>3204</v>
      </c>
      <c r="BC174" s="142" t="s">
        <v>3205</v>
      </c>
      <c r="BD174" s="142" t="s">
        <v>3206</v>
      </c>
      <c r="BU174" s="5"/>
      <c r="BV174" s="5"/>
      <c r="BW174" s="5"/>
      <c r="BX174" s="5"/>
      <c r="BY174" s="5"/>
      <c r="BZ174" s="5"/>
      <c r="CA174" s="5"/>
      <c r="CB174" s="5"/>
      <c r="CC174" s="5"/>
      <c r="CD174" s="5"/>
      <c r="CE174" s="5"/>
      <c r="CF174" s="5"/>
    </row>
    <row r="175" spans="1:84" ht="16.5" customHeight="1" x14ac:dyDescent="0.3">
      <c r="A175" s="142" t="s">
        <v>3207</v>
      </c>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U175" s="5"/>
      <c r="BV175" s="5"/>
      <c r="BW175" s="5"/>
      <c r="BX175" s="5"/>
      <c r="BY175" s="5"/>
      <c r="BZ175" s="5"/>
      <c r="CA175" s="5"/>
      <c r="CB175" s="5"/>
      <c r="CC175" s="5"/>
      <c r="CD175" s="5"/>
      <c r="CE175" s="5"/>
      <c r="CF175" s="5"/>
    </row>
    <row r="176" spans="1:84" ht="16.5" customHeight="1" x14ac:dyDescent="0.3">
      <c r="A176" s="142" t="s">
        <v>3619</v>
      </c>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U176" s="5"/>
      <c r="BV176" s="5"/>
      <c r="BW176" s="5"/>
      <c r="BX176" s="5"/>
      <c r="BY176" s="5"/>
      <c r="BZ176" s="5"/>
      <c r="CA176" s="5"/>
      <c r="CB176" s="5"/>
      <c r="CC176" s="5"/>
      <c r="CD176" s="5"/>
      <c r="CE176" s="5"/>
      <c r="CF176" s="5"/>
    </row>
    <row r="177" spans="1:84" ht="16.5" customHeight="1" x14ac:dyDescent="0.3">
      <c r="A177" s="142" t="s">
        <v>3209</v>
      </c>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62064.15</v>
      </c>
      <c r="AL213" s="10">
        <f t="shared" si="8"/>
        <v>76860</v>
      </c>
      <c r="AM213" s="10">
        <f t="shared" si="8"/>
        <v>126754</v>
      </c>
      <c r="AN213" s="10">
        <f t="shared" si="8"/>
        <v>96861</v>
      </c>
      <c r="AO213" s="10">
        <f t="shared" si="8"/>
        <v>53214.68</v>
      </c>
      <c r="AP213" s="10">
        <f t="shared" si="8"/>
        <v>54529</v>
      </c>
      <c r="AQ213" s="10">
        <f t="shared" si="8"/>
        <v>130668</v>
      </c>
      <c r="AR213" s="10">
        <f t="shared" si="8"/>
        <v>67241</v>
      </c>
      <c r="AS213" s="10">
        <f t="shared" si="8"/>
        <v>69133.48</v>
      </c>
      <c r="AT213" s="10">
        <f t="shared" si="8"/>
        <v>66508</v>
      </c>
      <c r="AU213" s="10">
        <f t="shared" si="8"/>
        <v>63978</v>
      </c>
      <c r="AV213" s="10">
        <f t="shared" si="8"/>
        <v>60761</v>
      </c>
      <c r="AW213" s="10">
        <f t="shared" si="8"/>
        <v>-114189.02</v>
      </c>
      <c r="AX213" s="10">
        <f t="shared" si="8"/>
        <v>118991</v>
      </c>
      <c r="AY213" s="10">
        <f t="shared" si="8"/>
        <v>118032</v>
      </c>
      <c r="AZ213" s="10">
        <f t="shared" si="8"/>
        <v>118819</v>
      </c>
      <c r="BA213" s="10">
        <f t="shared" si="8"/>
        <v>2159</v>
      </c>
      <c r="BB213" s="10">
        <f t="shared" si="8"/>
        <v>2162</v>
      </c>
      <c r="BC213" s="10">
        <f t="shared" si="8"/>
        <v>2160</v>
      </c>
      <c r="BD213" s="10">
        <f t="shared" si="8"/>
        <v>2160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62064.15</v>
      </c>
      <c r="AL215" s="8">
        <f t="shared" si="9"/>
        <v>76860</v>
      </c>
      <c r="AM215" s="8">
        <f t="shared" si="9"/>
        <v>126754</v>
      </c>
      <c r="AN215" s="8">
        <f t="shared" si="9"/>
        <v>96861</v>
      </c>
      <c r="AO215" s="8">
        <f t="shared" si="9"/>
        <v>53214.68</v>
      </c>
      <c r="AP215" s="8">
        <f t="shared" si="9"/>
        <v>54529</v>
      </c>
      <c r="AQ215" s="8">
        <f t="shared" si="9"/>
        <v>130668</v>
      </c>
      <c r="AR215" s="8">
        <f t="shared" si="9"/>
        <v>67241</v>
      </c>
      <c r="AS215" s="8">
        <f t="shared" si="9"/>
        <v>69133.48</v>
      </c>
      <c r="AT215" s="8">
        <f t="shared" si="9"/>
        <v>66508</v>
      </c>
      <c r="AU215" s="8">
        <f t="shared" si="9"/>
        <v>63978</v>
      </c>
      <c r="AV215" s="8">
        <f t="shared" si="9"/>
        <v>60761</v>
      </c>
      <c r="AW215" s="8">
        <f t="shared" si="9"/>
        <v>-114189.02</v>
      </c>
      <c r="AX215" s="8">
        <f t="shared" si="9"/>
        <v>118991</v>
      </c>
      <c r="AY215" s="8">
        <f t="shared" si="9"/>
        <v>118032</v>
      </c>
      <c r="AZ215" s="8">
        <f t="shared" si="9"/>
        <v>118819</v>
      </c>
      <c r="BA215" s="8">
        <f t="shared" si="9"/>
        <v>2159</v>
      </c>
      <c r="BB215" s="8">
        <f t="shared" si="9"/>
        <v>2162</v>
      </c>
      <c r="BC215" s="8">
        <f t="shared" si="9"/>
        <v>2160</v>
      </c>
      <c r="BD215" s="8">
        <f t="shared" si="9"/>
        <v>2160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42" t="s">
        <v>30</v>
      </c>
      <c r="B219" s="142" t="s">
        <v>3615</v>
      </c>
      <c r="C219" s="142" t="s">
        <v>3029</v>
      </c>
      <c r="D219" s="142" t="s">
        <v>3030</v>
      </c>
      <c r="E219" s="142" t="s">
        <v>3031</v>
      </c>
      <c r="F219" s="142" t="s">
        <v>3032</v>
      </c>
      <c r="G219" s="142" t="s">
        <v>3033</v>
      </c>
      <c r="H219" s="142" t="s">
        <v>3034</v>
      </c>
      <c r="I219" s="142" t="s">
        <v>3035</v>
      </c>
      <c r="J219" s="142" t="s">
        <v>3036</v>
      </c>
      <c r="K219" s="142" t="s">
        <v>3037</v>
      </c>
      <c r="L219" s="142" t="s">
        <v>3038</v>
      </c>
      <c r="M219" s="142" t="s">
        <v>3039</v>
      </c>
      <c r="N219" s="142" t="s">
        <v>3040</v>
      </c>
      <c r="O219" s="142" t="s">
        <v>3041</v>
      </c>
      <c r="P219" s="142" t="s">
        <v>3042</v>
      </c>
      <c r="Q219" s="142" t="s">
        <v>3043</v>
      </c>
      <c r="R219" s="142" t="s">
        <v>3044</v>
      </c>
      <c r="S219" s="142" t="s">
        <v>3045</v>
      </c>
      <c r="T219" s="142" t="s">
        <v>3046</v>
      </c>
      <c r="U219" s="142" t="s">
        <v>3047</v>
      </c>
      <c r="V219" s="142" t="s">
        <v>3048</v>
      </c>
      <c r="W219" s="142" t="s">
        <v>3049</v>
      </c>
      <c r="X219" s="142" t="s">
        <v>3050</v>
      </c>
      <c r="Y219" s="142" t="s">
        <v>3051</v>
      </c>
      <c r="Z219" s="142" t="s">
        <v>3052</v>
      </c>
      <c r="AA219" s="142" t="s">
        <v>3053</v>
      </c>
      <c r="AB219" s="142" t="s">
        <v>3054</v>
      </c>
      <c r="AC219" s="142" t="s">
        <v>3055</v>
      </c>
      <c r="AD219" s="142" t="s">
        <v>3056</v>
      </c>
      <c r="AE219" s="142" t="s">
        <v>3057</v>
      </c>
      <c r="AF219" s="142" t="s">
        <v>3058</v>
      </c>
      <c r="AG219" s="142" t="s">
        <v>3059</v>
      </c>
      <c r="AH219" s="142" t="s">
        <v>3060</v>
      </c>
      <c r="AI219" s="142" t="s">
        <v>3061</v>
      </c>
      <c r="AJ219" s="142" t="s">
        <v>3062</v>
      </c>
      <c r="AK219" s="142" t="s">
        <v>3063</v>
      </c>
      <c r="AL219" s="142" t="s">
        <v>3064</v>
      </c>
      <c r="AM219" s="142" t="s">
        <v>3065</v>
      </c>
      <c r="AN219" s="142" t="s">
        <v>3066</v>
      </c>
      <c r="AO219" s="142" t="s">
        <v>3067</v>
      </c>
      <c r="AP219" s="142" t="s">
        <v>3068</v>
      </c>
      <c r="AQ219" s="142" t="s">
        <v>3069</v>
      </c>
      <c r="AR219" s="142" t="s">
        <v>3070</v>
      </c>
      <c r="AS219" s="142" t="s">
        <v>3071</v>
      </c>
      <c r="AT219" s="142" t="s">
        <v>3072</v>
      </c>
      <c r="AU219" s="142" t="s">
        <v>3073</v>
      </c>
      <c r="AV219" s="142" t="s">
        <v>3074</v>
      </c>
      <c r="AW219" s="142" t="s">
        <v>3075</v>
      </c>
      <c r="AX219" s="142" t="s">
        <v>3076</v>
      </c>
      <c r="AY219" s="142" t="s">
        <v>3077</v>
      </c>
      <c r="AZ219" s="142" t="s">
        <v>3078</v>
      </c>
      <c r="BA219" s="142" t="s">
        <v>3079</v>
      </c>
      <c r="BB219" s="142" t="s">
        <v>3080</v>
      </c>
      <c r="BC219" s="142" t="s">
        <v>3081</v>
      </c>
      <c r="BD219" s="142" t="s">
        <v>3082</v>
      </c>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42" t="s">
        <v>3253</v>
      </c>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42" t="s">
        <v>3254</v>
      </c>
      <c r="B221" s="142">
        <v>6554751</v>
      </c>
      <c r="C221" s="142">
        <v>4970895</v>
      </c>
      <c r="D221" s="142">
        <v>2709427</v>
      </c>
      <c r="E221" s="142">
        <v>16502872.560000001</v>
      </c>
      <c r="F221" s="142">
        <v>12786663</v>
      </c>
      <c r="G221" s="142">
        <v>8689894</v>
      </c>
      <c r="H221" s="142">
        <v>5747558</v>
      </c>
      <c r="I221" s="142">
        <v>22694114.530000001</v>
      </c>
      <c r="J221" s="142">
        <v>16395006</v>
      </c>
      <c r="K221" s="142">
        <v>10699166</v>
      </c>
      <c r="L221" s="142">
        <v>5848722</v>
      </c>
      <c r="M221" s="142">
        <v>21183038.100000001</v>
      </c>
      <c r="N221" s="142">
        <v>15527427</v>
      </c>
      <c r="O221" s="142">
        <v>10280115</v>
      </c>
      <c r="P221" s="142">
        <v>5451066</v>
      </c>
      <c r="Q221" s="142">
        <v>20019042.050000001</v>
      </c>
      <c r="R221" s="142">
        <v>14479831</v>
      </c>
      <c r="S221" s="142">
        <v>9484506</v>
      </c>
      <c r="T221" s="142">
        <v>4808281</v>
      </c>
      <c r="U221" s="142">
        <v>16819091.960000001</v>
      </c>
      <c r="V221" s="142">
        <v>12480778</v>
      </c>
      <c r="W221" s="142">
        <v>8327671</v>
      </c>
      <c r="X221" s="142">
        <v>4099133</v>
      </c>
      <c r="Y221" s="142">
        <v>13817506.199999999</v>
      </c>
      <c r="Z221" s="142">
        <v>9910691</v>
      </c>
      <c r="AA221" s="142">
        <v>6614156</v>
      </c>
      <c r="AB221" s="142">
        <v>3445528</v>
      </c>
      <c r="AC221" s="142">
        <v>10272335.93</v>
      </c>
      <c r="AD221" s="142">
        <v>7722500</v>
      </c>
      <c r="AE221" s="142">
        <v>5006579</v>
      </c>
      <c r="AF221" s="142">
        <v>2736424</v>
      </c>
      <c r="AG221" s="142">
        <v>10628240.76</v>
      </c>
      <c r="AH221" s="142">
        <v>8546126</v>
      </c>
      <c r="AI221" s="142">
        <v>5850661</v>
      </c>
      <c r="AJ221" s="142">
        <v>3193330</v>
      </c>
      <c r="AK221" s="142">
        <v>11057311.49</v>
      </c>
      <c r="AL221" s="142">
        <v>8285659</v>
      </c>
      <c r="AM221" s="142">
        <v>5365023</v>
      </c>
      <c r="AN221" s="142">
        <v>2759418</v>
      </c>
      <c r="AO221" s="142">
        <v>8013310.79</v>
      </c>
      <c r="AP221" s="142">
        <v>6433162</v>
      </c>
      <c r="AQ221" s="142">
        <v>4258440</v>
      </c>
      <c r="AR221" s="142">
        <v>2086557</v>
      </c>
      <c r="AS221" s="142">
        <v>6669767.3499999996</v>
      </c>
      <c r="AT221" s="142">
        <v>5113534</v>
      </c>
      <c r="AU221" s="142">
        <v>3444577</v>
      </c>
      <c r="AV221" s="142">
        <v>1677271</v>
      </c>
      <c r="AW221" s="142">
        <v>5013137.84</v>
      </c>
      <c r="AX221" s="142">
        <v>3877748</v>
      </c>
      <c r="AY221" s="142">
        <v>2466278</v>
      </c>
      <c r="AZ221" s="142">
        <v>1239527</v>
      </c>
      <c r="BA221" s="142">
        <v>2289619</v>
      </c>
      <c r="BB221" s="142">
        <v>1792483</v>
      </c>
      <c r="BC221" s="142">
        <v>1346894</v>
      </c>
      <c r="BD221" s="142">
        <v>997284</v>
      </c>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42" t="s">
        <v>2967</v>
      </c>
      <c r="B222" s="142">
        <v>16378865</v>
      </c>
      <c r="C222" s="142">
        <v>10860507</v>
      </c>
      <c r="D222" s="142">
        <v>5369077</v>
      </c>
      <c r="E222" s="142">
        <v>20649950.66</v>
      </c>
      <c r="F222" s="142">
        <v>15280580</v>
      </c>
      <c r="G222" s="142">
        <v>10111386</v>
      </c>
      <c r="H222" s="142">
        <v>4980177</v>
      </c>
      <c r="I222" s="142">
        <v>11219849.960000001</v>
      </c>
      <c r="J222" s="142">
        <v>8267197</v>
      </c>
      <c r="K222" s="142">
        <v>5401563</v>
      </c>
      <c r="L222" s="142">
        <v>2671345</v>
      </c>
      <c r="M222" s="142">
        <v>10444149.07</v>
      </c>
      <c r="N222" s="142">
        <v>7761837</v>
      </c>
      <c r="O222" s="142">
        <v>5101528</v>
      </c>
      <c r="P222" s="142">
        <v>2490427</v>
      </c>
      <c r="Q222" s="142">
        <v>9558177.6999999993</v>
      </c>
      <c r="R222" s="142">
        <v>7079354</v>
      </c>
      <c r="S222" s="142">
        <v>4651534</v>
      </c>
      <c r="T222" s="142">
        <v>2286771</v>
      </c>
      <c r="U222" s="142">
        <v>8314008.04</v>
      </c>
      <c r="V222" s="142">
        <v>6127646</v>
      </c>
      <c r="W222" s="142">
        <v>3981595</v>
      </c>
      <c r="X222" s="142">
        <v>1939968</v>
      </c>
      <c r="Y222" s="142">
        <v>7357496.3300000001</v>
      </c>
      <c r="Z222" s="142">
        <v>5380350</v>
      </c>
      <c r="AA222" s="142">
        <v>3494637</v>
      </c>
      <c r="AB222" s="142">
        <v>1703925</v>
      </c>
      <c r="AC222" s="142">
        <v>6309769.4100000001</v>
      </c>
      <c r="AD222" s="142">
        <v>4630203</v>
      </c>
      <c r="AE222" s="142">
        <v>3010609</v>
      </c>
      <c r="AF222" s="142">
        <v>1485973</v>
      </c>
      <c r="AG222" s="142">
        <v>4625318.1100000003</v>
      </c>
      <c r="AH222" s="142">
        <v>3151603</v>
      </c>
      <c r="AI222" s="142">
        <v>1823100</v>
      </c>
      <c r="AJ222" s="142">
        <v>889775</v>
      </c>
      <c r="AK222" s="142">
        <v>3368442.02</v>
      </c>
      <c r="AL222" s="142">
        <v>2498300</v>
      </c>
      <c r="AM222" s="142">
        <v>1648506</v>
      </c>
      <c r="AN222" s="142">
        <v>823055</v>
      </c>
      <c r="AO222" s="142">
        <v>3302001.88</v>
      </c>
      <c r="AP222" s="142">
        <v>2422391</v>
      </c>
      <c r="AQ222" s="142">
        <v>1592391</v>
      </c>
      <c r="AR222" s="142">
        <v>783698</v>
      </c>
      <c r="AS222" s="142">
        <v>3092992.86</v>
      </c>
      <c r="AT222" s="142">
        <v>2288263</v>
      </c>
      <c r="AU222" s="142">
        <v>1499057</v>
      </c>
      <c r="AV222" s="142">
        <v>738772</v>
      </c>
      <c r="AW222" s="142">
        <v>2858689.13</v>
      </c>
      <c r="AX222" s="142">
        <v>2104060</v>
      </c>
      <c r="AY222" s="142">
        <v>1378259</v>
      </c>
      <c r="AZ222" s="142">
        <v>677866</v>
      </c>
      <c r="BA222" s="142">
        <v>3017289</v>
      </c>
      <c r="BB222" s="142">
        <v>2254890</v>
      </c>
      <c r="BC222" s="142">
        <v>1465788</v>
      </c>
      <c r="BD222" s="142">
        <v>712730</v>
      </c>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42" t="s">
        <v>3255</v>
      </c>
      <c r="B223" s="142">
        <v>15802802</v>
      </c>
      <c r="C223" s="142">
        <v>10479426</v>
      </c>
      <c r="D223" s="142">
        <v>5181730</v>
      </c>
      <c r="E223" s="142">
        <v>19895366.300000001</v>
      </c>
      <c r="F223" s="142">
        <v>14702321</v>
      </c>
      <c r="G223" s="142">
        <v>9706734</v>
      </c>
      <c r="H223" s="142">
        <v>4783180</v>
      </c>
      <c r="I223" s="142">
        <v>10165615.98</v>
      </c>
      <c r="J223" s="142">
        <v>7497424</v>
      </c>
      <c r="K223" s="142">
        <v>4911475</v>
      </c>
      <c r="L223" s="142">
        <v>2426622</v>
      </c>
      <c r="M223" s="142">
        <v>9507405.8300000001</v>
      </c>
      <c r="N223" s="142">
        <v>7068327</v>
      </c>
      <c r="O223" s="142">
        <v>4660118</v>
      </c>
      <c r="P223" s="142">
        <v>2270704</v>
      </c>
      <c r="Q223" s="142">
        <v>8744367.8100000005</v>
      </c>
      <c r="R223" s="142">
        <v>6471997</v>
      </c>
      <c r="S223" s="142">
        <v>4250964</v>
      </c>
      <c r="T223" s="142">
        <v>2087851</v>
      </c>
      <c r="U223" s="142">
        <v>7531514.6900000004</v>
      </c>
      <c r="V223" s="142">
        <v>5527636</v>
      </c>
      <c r="W223" s="142">
        <v>3597718</v>
      </c>
      <c r="X223" s="142">
        <v>1763292</v>
      </c>
      <c r="Y223" s="142">
        <v>6693940.6699999999</v>
      </c>
      <c r="Z223" s="142">
        <v>4905415</v>
      </c>
      <c r="AA223" s="142">
        <v>3186022</v>
      </c>
      <c r="AB223" s="142">
        <v>1552956</v>
      </c>
      <c r="AC223" s="142">
        <v>5718366.9000000004</v>
      </c>
      <c r="AD223" s="142">
        <v>4197238</v>
      </c>
      <c r="AE223" s="142">
        <v>2731270</v>
      </c>
      <c r="AF223" s="142">
        <v>1329106</v>
      </c>
      <c r="AG223" s="142">
        <v>4317951.03</v>
      </c>
      <c r="AH223" s="142">
        <v>2965648</v>
      </c>
      <c r="AI223" s="142">
        <v>1716081</v>
      </c>
      <c r="AJ223" s="142">
        <v>837797</v>
      </c>
      <c r="AK223" s="142">
        <v>3173281.36</v>
      </c>
      <c r="AL223" s="142">
        <v>2352370</v>
      </c>
      <c r="AM223" s="142">
        <v>1551326</v>
      </c>
      <c r="AN223" s="142">
        <v>776621</v>
      </c>
      <c r="AO223" s="142">
        <v>3122658.88</v>
      </c>
      <c r="AP223" s="142">
        <v>2289054</v>
      </c>
      <c r="AQ223" s="142">
        <v>1504955</v>
      </c>
      <c r="AR223" s="142">
        <v>741162</v>
      </c>
      <c r="AS223" s="142">
        <v>2900446.31</v>
      </c>
      <c r="AT223" s="142">
        <v>2141794</v>
      </c>
      <c r="AU223" s="142">
        <v>1405007</v>
      </c>
      <c r="AV223" s="142">
        <v>690637</v>
      </c>
      <c r="AW223" s="142">
        <v>2684037.44</v>
      </c>
      <c r="AX223" s="142">
        <v>1977026</v>
      </c>
      <c r="AY223" s="142">
        <v>1294620</v>
      </c>
      <c r="AZ223" s="142">
        <v>637026</v>
      </c>
      <c r="BA223" s="142">
        <v>2808847</v>
      </c>
      <c r="BB223" s="142">
        <v>2110397</v>
      </c>
      <c r="BC223" s="142">
        <v>1370455</v>
      </c>
      <c r="BD223" s="142">
        <v>663850</v>
      </c>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42" t="s">
        <v>3256</v>
      </c>
      <c r="B224" s="142">
        <v>576063</v>
      </c>
      <c r="C224" s="142">
        <v>381081</v>
      </c>
      <c r="D224" s="142">
        <v>187347</v>
      </c>
      <c r="E224" s="142">
        <v>754584.36</v>
      </c>
      <c r="F224" s="142">
        <v>578259</v>
      </c>
      <c r="G224" s="142">
        <v>404652</v>
      </c>
      <c r="H224" s="142">
        <v>196997</v>
      </c>
      <c r="I224" s="142">
        <v>1054233.98</v>
      </c>
      <c r="J224" s="142">
        <v>769773</v>
      </c>
      <c r="K224" s="142">
        <v>490088</v>
      </c>
      <c r="L224" s="142">
        <v>244723</v>
      </c>
      <c r="M224" s="142">
        <v>936743.24</v>
      </c>
      <c r="N224" s="142">
        <v>693510</v>
      </c>
      <c r="O224" s="142">
        <v>441410</v>
      </c>
      <c r="P224" s="142">
        <v>219723</v>
      </c>
      <c r="Q224" s="142">
        <v>813809.89</v>
      </c>
      <c r="R224" s="142">
        <v>607357</v>
      </c>
      <c r="S224" s="142">
        <v>400570</v>
      </c>
      <c r="T224" s="142">
        <v>198920</v>
      </c>
      <c r="U224" s="142">
        <v>782493.36</v>
      </c>
      <c r="V224" s="142">
        <v>600010</v>
      </c>
      <c r="W224" s="142">
        <v>383877</v>
      </c>
      <c r="X224" s="142">
        <v>176676</v>
      </c>
      <c r="Y224" s="142">
        <v>663555.66</v>
      </c>
      <c r="Z224" s="142">
        <v>474935</v>
      </c>
      <c r="AA224" s="142">
        <v>308615</v>
      </c>
      <c r="AB224" s="142">
        <v>150969</v>
      </c>
      <c r="AC224" s="142">
        <v>591402.52</v>
      </c>
      <c r="AD224" s="142">
        <v>432965</v>
      </c>
      <c r="AE224" s="142">
        <v>279339</v>
      </c>
      <c r="AF224" s="142">
        <v>156867</v>
      </c>
      <c r="AG224" s="142">
        <v>307367.08</v>
      </c>
      <c r="AH224" s="142">
        <v>185955</v>
      </c>
      <c r="AI224" s="142">
        <v>107019</v>
      </c>
      <c r="AJ224" s="142">
        <v>51978</v>
      </c>
      <c r="AK224" s="142">
        <v>195160.66</v>
      </c>
      <c r="AL224" s="142">
        <v>145930</v>
      </c>
      <c r="AM224" s="142">
        <v>97180</v>
      </c>
      <c r="AN224" s="142">
        <v>46434</v>
      </c>
      <c r="AO224" s="142">
        <v>179342.99</v>
      </c>
      <c r="AP224" s="142">
        <v>133337</v>
      </c>
      <c r="AQ224" s="142">
        <v>87436</v>
      </c>
      <c r="AR224" s="142">
        <v>42536</v>
      </c>
      <c r="AS224" s="142">
        <v>192546.56</v>
      </c>
      <c r="AT224" s="142">
        <v>146469</v>
      </c>
      <c r="AU224" s="142">
        <v>94050</v>
      </c>
      <c r="AV224" s="142">
        <v>48135</v>
      </c>
      <c r="AW224" s="142">
        <v>174651.69</v>
      </c>
      <c r="AX224" s="142">
        <v>127034</v>
      </c>
      <c r="AY224" s="142">
        <v>83639</v>
      </c>
      <c r="AZ224" s="142">
        <v>40840</v>
      </c>
      <c r="BA224" s="142">
        <v>208442</v>
      </c>
      <c r="BB224" s="142">
        <v>144493</v>
      </c>
      <c r="BC224" s="142">
        <v>95333</v>
      </c>
      <c r="BD224" s="142">
        <v>48880</v>
      </c>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42" t="s">
        <v>3026</v>
      </c>
      <c r="B225" s="142">
        <v>0</v>
      </c>
      <c r="C225" s="142">
        <v>0</v>
      </c>
      <c r="D225" s="142">
        <v>0</v>
      </c>
      <c r="E225" s="142">
        <v>49178.29</v>
      </c>
      <c r="F225" s="142">
        <v>0</v>
      </c>
      <c r="G225" s="142">
        <v>0</v>
      </c>
      <c r="H225" s="142">
        <v>0</v>
      </c>
      <c r="I225" s="142">
        <v>32879.75</v>
      </c>
      <c r="J225" s="142">
        <v>16302</v>
      </c>
      <c r="K225" s="142">
        <v>9816</v>
      </c>
      <c r="L225" s="142">
        <v>1123</v>
      </c>
      <c r="M225" s="142">
        <v>15355.78</v>
      </c>
      <c r="N225" s="142">
        <v>6003</v>
      </c>
      <c r="O225" s="142">
        <v>6227</v>
      </c>
      <c r="P225" s="142">
        <v>4095</v>
      </c>
      <c r="Q225" s="142">
        <v>17845.87</v>
      </c>
      <c r="R225" s="142">
        <v>1806</v>
      </c>
      <c r="S225" s="142">
        <v>4674</v>
      </c>
      <c r="T225" s="142">
        <v>1526</v>
      </c>
      <c r="U225" s="142">
        <v>12187.27</v>
      </c>
      <c r="V225" s="142">
        <v>6011</v>
      </c>
      <c r="W225" s="142">
        <v>-1028</v>
      </c>
      <c r="X225" s="142">
        <v>-1750</v>
      </c>
      <c r="Y225" s="142">
        <v>-5042.62</v>
      </c>
      <c r="Z225" s="142">
        <v>-5213</v>
      </c>
      <c r="AA225" s="142">
        <v>-5238</v>
      </c>
      <c r="AB225" s="142">
        <v>-6327</v>
      </c>
      <c r="AC225" s="142">
        <v>1189.8399999999999</v>
      </c>
      <c r="AD225" s="142">
        <v>-2475</v>
      </c>
      <c r="AE225" s="142">
        <v>-2398</v>
      </c>
      <c r="AF225" s="142">
        <v>-13</v>
      </c>
      <c r="AG225" s="142">
        <v>10895.02</v>
      </c>
      <c r="AH225" s="142">
        <v>15686</v>
      </c>
      <c r="AI225" s="142">
        <v>15181</v>
      </c>
      <c r="AJ225" s="142">
        <v>357</v>
      </c>
      <c r="AK225" s="142">
        <v>11386.02</v>
      </c>
      <c r="AL225" s="142">
        <v>11355</v>
      </c>
      <c r="AM225" s="142">
        <v>-430</v>
      </c>
      <c r="AN225" s="142">
        <v>-450</v>
      </c>
      <c r="AO225" s="142">
        <v>-2437.33</v>
      </c>
      <c r="AP225" s="142">
        <v>-3387</v>
      </c>
      <c r="AQ225" s="142">
        <v>-126</v>
      </c>
      <c r="AR225" s="142">
        <v>-81</v>
      </c>
      <c r="AS225" s="142">
        <v>2349.0100000000002</v>
      </c>
      <c r="AT225" s="142">
        <v>1584</v>
      </c>
      <c r="AU225" s="142">
        <v>469</v>
      </c>
      <c r="AV225" s="142">
        <v>696</v>
      </c>
      <c r="AW225" s="142">
        <v>7767.52</v>
      </c>
      <c r="AX225" s="142">
        <v>211</v>
      </c>
      <c r="AY225" s="142">
        <v>-179</v>
      </c>
      <c r="AZ225" s="142">
        <v>0</v>
      </c>
      <c r="BA225" s="142">
        <v>0</v>
      </c>
      <c r="BB225" s="142">
        <v>0</v>
      </c>
      <c r="BC225" s="142">
        <v>0</v>
      </c>
      <c r="BD225" s="142">
        <v>0</v>
      </c>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42" t="s">
        <v>3257</v>
      </c>
      <c r="B226" s="142">
        <v>214739</v>
      </c>
      <c r="C226" s="142">
        <v>75650</v>
      </c>
      <c r="D226" s="142">
        <v>85417</v>
      </c>
      <c r="E226" s="142">
        <v>113523.02</v>
      </c>
      <c r="F226" s="142">
        <v>0</v>
      </c>
      <c r="G226" s="142">
        <v>0</v>
      </c>
      <c r="H226" s="142">
        <v>-72962</v>
      </c>
      <c r="I226" s="142">
        <v>0</v>
      </c>
      <c r="J226" s="142">
        <v>0</v>
      </c>
      <c r="K226" s="142">
        <v>0</v>
      </c>
      <c r="L226" s="142">
        <v>0</v>
      </c>
      <c r="M226" s="142">
        <v>0</v>
      </c>
      <c r="N226" s="142">
        <v>0</v>
      </c>
      <c r="O226" s="142">
        <v>0</v>
      </c>
      <c r="P226" s="142">
        <v>-47771</v>
      </c>
      <c r="Q226" s="142">
        <v>-30832.720000000001</v>
      </c>
      <c r="R226" s="142">
        <v>0</v>
      </c>
      <c r="S226" s="142">
        <v>0</v>
      </c>
      <c r="T226" s="142">
        <v>0</v>
      </c>
      <c r="U226" s="142">
        <v>0</v>
      </c>
      <c r="V226" s="142">
        <v>0</v>
      </c>
      <c r="W226" s="142">
        <v>0</v>
      </c>
      <c r="X226" s="142">
        <v>0</v>
      </c>
      <c r="Y226" s="142">
        <v>0</v>
      </c>
      <c r="Z226" s="142">
        <v>0</v>
      </c>
      <c r="AA226" s="142">
        <v>0</v>
      </c>
      <c r="AB226" s="142">
        <v>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42" t="s">
        <v>3258</v>
      </c>
      <c r="B227" s="142">
        <v>374984</v>
      </c>
      <c r="C227" s="142">
        <v>93357</v>
      </c>
      <c r="D227" s="142">
        <v>-35738</v>
      </c>
      <c r="E227" s="142">
        <v>63415.21</v>
      </c>
      <c r="F227" s="142">
        <v>758</v>
      </c>
      <c r="G227" s="142">
        <v>235</v>
      </c>
      <c r="H227" s="142">
        <v>0</v>
      </c>
      <c r="I227" s="142">
        <v>0</v>
      </c>
      <c r="J227" s="142">
        <v>0</v>
      </c>
      <c r="K227" s="142">
        <v>0</v>
      </c>
      <c r="L227" s="142">
        <v>0</v>
      </c>
      <c r="M227" s="142">
        <v>0</v>
      </c>
      <c r="N227" s="142">
        <v>0</v>
      </c>
      <c r="O227" s="142">
        <v>0</v>
      </c>
      <c r="P227" s="142">
        <v>0</v>
      </c>
      <c r="Q227" s="142">
        <v>0</v>
      </c>
      <c r="R227" s="142">
        <v>0</v>
      </c>
      <c r="S227" s="142">
        <v>0</v>
      </c>
      <c r="T227" s="142">
        <v>0</v>
      </c>
      <c r="U227" s="142">
        <v>0</v>
      </c>
      <c r="V227" s="142">
        <v>0</v>
      </c>
      <c r="W227" s="142">
        <v>0</v>
      </c>
      <c r="X227" s="142">
        <v>0</v>
      </c>
      <c r="Y227" s="142">
        <v>0</v>
      </c>
      <c r="Z227" s="142">
        <v>0</v>
      </c>
      <c r="AA227" s="142">
        <v>0</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42" t="s">
        <v>3259</v>
      </c>
      <c r="B228" s="142">
        <v>-158033</v>
      </c>
      <c r="C228" s="142">
        <v>8911</v>
      </c>
      <c r="D228" s="142">
        <v>-444637</v>
      </c>
      <c r="E228" s="142">
        <v>-59462.879999999997</v>
      </c>
      <c r="F228" s="142">
        <v>-4934</v>
      </c>
      <c r="G228" s="142">
        <v>26864</v>
      </c>
      <c r="H228" s="142">
        <v>6939</v>
      </c>
      <c r="I228" s="142">
        <v>2270.79</v>
      </c>
      <c r="J228" s="142">
        <v>4295</v>
      </c>
      <c r="K228" s="142">
        <v>-4304</v>
      </c>
      <c r="L228" s="142">
        <v>-2268</v>
      </c>
      <c r="M228" s="142">
        <v>-7772.57</v>
      </c>
      <c r="N228" s="142">
        <v>-821</v>
      </c>
      <c r="O228" s="142">
        <v>10065</v>
      </c>
      <c r="P228" s="142">
        <v>-8042</v>
      </c>
      <c r="Q228" s="142">
        <v>-15695.82</v>
      </c>
      <c r="R228" s="142">
        <v>-5272</v>
      </c>
      <c r="S228" s="142">
        <v>-2859</v>
      </c>
      <c r="T228" s="142">
        <v>-5958</v>
      </c>
      <c r="U228" s="142">
        <v>33250.910000000003</v>
      </c>
      <c r="V228" s="142">
        <v>11230</v>
      </c>
      <c r="W228" s="142">
        <v>9106</v>
      </c>
      <c r="X228" s="142">
        <v>6549</v>
      </c>
      <c r="Y228" s="142">
        <v>-1410.57</v>
      </c>
      <c r="Z228" s="142">
        <v>3762</v>
      </c>
      <c r="AA228" s="142">
        <v>-5275</v>
      </c>
      <c r="AB228" s="142">
        <v>-6166</v>
      </c>
      <c r="AC228" s="142">
        <v>607.52</v>
      </c>
      <c r="AD228" s="142">
        <v>-3585</v>
      </c>
      <c r="AE228" s="142">
        <v>-39300</v>
      </c>
      <c r="AF228" s="142">
        <v>-44249</v>
      </c>
      <c r="AG228" s="142">
        <v>1917133.71</v>
      </c>
      <c r="AH228" s="142">
        <v>1769686</v>
      </c>
      <c r="AI228" s="142">
        <v>375273</v>
      </c>
      <c r="AJ228" s="142">
        <v>-20033</v>
      </c>
      <c r="AK228" s="142">
        <v>-37327.199999999997</v>
      </c>
      <c r="AL228" s="142">
        <v>2456</v>
      </c>
      <c r="AM228" s="142">
        <v>27873</v>
      </c>
      <c r="AN228" s="142">
        <v>-5081</v>
      </c>
      <c r="AO228" s="142">
        <v>-201989.54</v>
      </c>
      <c r="AP228" s="142">
        <v>-154616</v>
      </c>
      <c r="AQ228" s="142">
        <v>-101222</v>
      </c>
      <c r="AR228" s="142">
        <v>-46172</v>
      </c>
      <c r="AS228" s="142">
        <v>-33297.01</v>
      </c>
      <c r="AT228" s="142">
        <v>3327</v>
      </c>
      <c r="AU228" s="142">
        <v>23521</v>
      </c>
      <c r="AV228" s="142">
        <v>10548</v>
      </c>
      <c r="AW228" s="142">
        <v>5812.97</v>
      </c>
      <c r="AX228" s="142">
        <v>2896</v>
      </c>
      <c r="AY228" s="142">
        <v>1910</v>
      </c>
      <c r="AZ228" s="142">
        <v>0</v>
      </c>
      <c r="BA228" s="142">
        <v>0</v>
      </c>
      <c r="BB228" s="142">
        <v>0</v>
      </c>
      <c r="BC228" s="142">
        <v>0</v>
      </c>
      <c r="BD228" s="142">
        <v>0</v>
      </c>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42" t="s">
        <v>3260</v>
      </c>
      <c r="B229" s="142">
        <v>0</v>
      </c>
      <c r="C229" s="142">
        <v>0</v>
      </c>
      <c r="D229" s="142">
        <v>0</v>
      </c>
      <c r="E229" s="142">
        <v>0</v>
      </c>
      <c r="F229" s="142">
        <v>0</v>
      </c>
      <c r="G229" s="142">
        <v>0</v>
      </c>
      <c r="H229" s="142">
        <v>0</v>
      </c>
      <c r="I229" s="142">
        <v>0</v>
      </c>
      <c r="J229" s="142">
        <v>0</v>
      </c>
      <c r="K229" s="142">
        <v>0</v>
      </c>
      <c r="L229" s="142">
        <v>0</v>
      </c>
      <c r="M229" s="142">
        <v>0</v>
      </c>
      <c r="N229" s="142">
        <v>0</v>
      </c>
      <c r="O229" s="142">
        <v>0</v>
      </c>
      <c r="P229" s="142">
        <v>0</v>
      </c>
      <c r="Q229" s="142">
        <v>0</v>
      </c>
      <c r="R229" s="142">
        <v>0</v>
      </c>
      <c r="S229" s="142">
        <v>0</v>
      </c>
      <c r="T229" s="142">
        <v>0</v>
      </c>
      <c r="U229" s="142">
        <v>0</v>
      </c>
      <c r="V229" s="142">
        <v>0</v>
      </c>
      <c r="W229" s="142">
        <v>0</v>
      </c>
      <c r="X229" s="142">
        <v>0</v>
      </c>
      <c r="Y229" s="142">
        <v>0</v>
      </c>
      <c r="Z229" s="142">
        <v>0</v>
      </c>
      <c r="AA229" s="142">
        <v>0</v>
      </c>
      <c r="AB229" s="142">
        <v>0</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-10115.01</v>
      </c>
      <c r="AX229" s="142">
        <v>0</v>
      </c>
      <c r="AY229" s="142">
        <v>0</v>
      </c>
      <c r="AZ229" s="142">
        <v>0</v>
      </c>
      <c r="BA229" s="142">
        <v>0</v>
      </c>
      <c r="BB229" s="142">
        <v>0</v>
      </c>
      <c r="BC229" s="142">
        <v>0</v>
      </c>
      <c r="BD229" s="142">
        <v>0</v>
      </c>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42" t="s">
        <v>3261</v>
      </c>
      <c r="B230" s="142">
        <v>0</v>
      </c>
      <c r="C230" s="142">
        <v>0</v>
      </c>
      <c r="D230" s="142">
        <v>0</v>
      </c>
      <c r="E230" s="142">
        <v>0</v>
      </c>
      <c r="F230" s="142">
        <v>0</v>
      </c>
      <c r="G230" s="142">
        <v>0</v>
      </c>
      <c r="H230" s="142">
        <v>0</v>
      </c>
      <c r="I230" s="142">
        <v>0</v>
      </c>
      <c r="J230" s="142">
        <v>0</v>
      </c>
      <c r="K230" s="142">
        <v>0</v>
      </c>
      <c r="L230" s="142">
        <v>0</v>
      </c>
      <c r="M230" s="142">
        <v>0</v>
      </c>
      <c r="N230" s="142">
        <v>0</v>
      </c>
      <c r="O230" s="142">
        <v>0</v>
      </c>
      <c r="P230" s="142">
        <v>0</v>
      </c>
      <c r="Q230" s="142">
        <v>0</v>
      </c>
      <c r="R230" s="142">
        <v>0</v>
      </c>
      <c r="S230" s="142">
        <v>0</v>
      </c>
      <c r="T230" s="142">
        <v>0</v>
      </c>
      <c r="U230" s="142">
        <v>0</v>
      </c>
      <c r="V230" s="142">
        <v>0</v>
      </c>
      <c r="W230" s="142">
        <v>0</v>
      </c>
      <c r="X230" s="142">
        <v>0</v>
      </c>
      <c r="Y230" s="142">
        <v>0</v>
      </c>
      <c r="Z230" s="142">
        <v>0</v>
      </c>
      <c r="AA230" s="142">
        <v>0</v>
      </c>
      <c r="AB230" s="142">
        <v>0</v>
      </c>
      <c r="AC230" s="142">
        <v>0</v>
      </c>
      <c r="AD230" s="142">
        <v>0</v>
      </c>
      <c r="AE230" s="142">
        <v>0</v>
      </c>
      <c r="AF230" s="142">
        <v>0</v>
      </c>
      <c r="AG230" s="142">
        <v>-71702.03</v>
      </c>
      <c r="AH230" s="142">
        <v>-71702</v>
      </c>
      <c r="AI230" s="142">
        <v>-71702</v>
      </c>
      <c r="AJ230" s="142">
        <v>0</v>
      </c>
      <c r="AK230" s="142">
        <v>0</v>
      </c>
      <c r="AL230" s="142">
        <v>0</v>
      </c>
      <c r="AM230" s="142">
        <v>0</v>
      </c>
      <c r="AN230" s="142">
        <v>0</v>
      </c>
      <c r="AO230" s="142">
        <v>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42" t="s">
        <v>3262</v>
      </c>
      <c r="B231" s="142">
        <v>-24247</v>
      </c>
      <c r="C231" s="142">
        <v>-10569</v>
      </c>
      <c r="D231" s="142">
        <v>495</v>
      </c>
      <c r="E231" s="142">
        <v>138428.84</v>
      </c>
      <c r="F231" s="142">
        <v>112820</v>
      </c>
      <c r="G231" s="142">
        <v>73977</v>
      </c>
      <c r="H231" s="142">
        <v>28827</v>
      </c>
      <c r="I231" s="142">
        <v>147627.69</v>
      </c>
      <c r="J231" s="142">
        <v>86853</v>
      </c>
      <c r="K231" s="142">
        <v>44911</v>
      </c>
      <c r="L231" s="142">
        <v>28299</v>
      </c>
      <c r="M231" s="142">
        <v>139051.35999999999</v>
      </c>
      <c r="N231" s="142">
        <v>76179</v>
      </c>
      <c r="O231" s="142">
        <v>36794</v>
      </c>
      <c r="P231" s="142">
        <v>17044</v>
      </c>
      <c r="Q231" s="142">
        <v>110062.69</v>
      </c>
      <c r="R231" s="142">
        <v>72204</v>
      </c>
      <c r="S231" s="142">
        <v>38510</v>
      </c>
      <c r="T231" s="142">
        <v>13976</v>
      </c>
      <c r="U231" s="142">
        <v>17262.36</v>
      </c>
      <c r="V231" s="142">
        <v>7919</v>
      </c>
      <c r="W231" s="142">
        <v>-10495</v>
      </c>
      <c r="X231" s="142">
        <v>-22675</v>
      </c>
      <c r="Y231" s="142">
        <v>41554.15</v>
      </c>
      <c r="Z231" s="142">
        <v>31607</v>
      </c>
      <c r="AA231" s="142">
        <v>20237</v>
      </c>
      <c r="AB231" s="142">
        <v>1684</v>
      </c>
      <c r="AC231" s="142">
        <v>52859.64</v>
      </c>
      <c r="AD231" s="142">
        <v>39318</v>
      </c>
      <c r="AE231" s="142">
        <v>10572</v>
      </c>
      <c r="AF231" s="142">
        <v>1575</v>
      </c>
      <c r="AG231" s="142">
        <v>109864.11</v>
      </c>
      <c r="AH231" s="142">
        <v>72186</v>
      </c>
      <c r="AI231" s="142">
        <v>55535</v>
      </c>
      <c r="AJ231" s="142">
        <v>31003</v>
      </c>
      <c r="AK231" s="142">
        <v>143251.85</v>
      </c>
      <c r="AL231" s="142">
        <v>83364</v>
      </c>
      <c r="AM231" s="142">
        <v>47959</v>
      </c>
      <c r="AN231" s="142">
        <v>20265</v>
      </c>
      <c r="AO231" s="142">
        <v>31951.07</v>
      </c>
      <c r="AP231" s="142">
        <v>13573</v>
      </c>
      <c r="AQ231" s="142">
        <v>4749</v>
      </c>
      <c r="AR231" s="142">
        <v>408</v>
      </c>
      <c r="AS231" s="142">
        <v>37269.89</v>
      </c>
      <c r="AT231" s="142">
        <v>25097</v>
      </c>
      <c r="AU231" s="142">
        <v>15163</v>
      </c>
      <c r="AV231" s="142">
        <v>5858</v>
      </c>
      <c r="AW231" s="142">
        <v>48628.88</v>
      </c>
      <c r="AX231" s="142">
        <v>34991</v>
      </c>
      <c r="AY231" s="142">
        <v>21576</v>
      </c>
      <c r="AZ231" s="142">
        <v>0</v>
      </c>
      <c r="BA231" s="142">
        <v>0</v>
      </c>
      <c r="BB231" s="142">
        <v>0</v>
      </c>
      <c r="BC231" s="142">
        <v>0</v>
      </c>
      <c r="BD231" s="142">
        <v>0</v>
      </c>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42" t="s">
        <v>3263</v>
      </c>
      <c r="B232" s="142">
        <v>0</v>
      </c>
      <c r="C232" s="142">
        <v>0</v>
      </c>
      <c r="D232" s="142">
        <v>0</v>
      </c>
      <c r="E232" s="142">
        <v>139295.73000000001</v>
      </c>
      <c r="F232" s="142">
        <v>112820</v>
      </c>
      <c r="G232" s="142">
        <v>73977</v>
      </c>
      <c r="H232" s="142">
        <v>28823</v>
      </c>
      <c r="I232" s="142">
        <v>147627.69</v>
      </c>
      <c r="J232" s="142">
        <v>86853</v>
      </c>
      <c r="K232" s="142">
        <v>44911</v>
      </c>
      <c r="L232" s="142">
        <v>28299</v>
      </c>
      <c r="M232" s="142">
        <v>139051.35999999999</v>
      </c>
      <c r="N232" s="142">
        <v>76179</v>
      </c>
      <c r="O232" s="142">
        <v>36794</v>
      </c>
      <c r="P232" s="142">
        <v>16997</v>
      </c>
      <c r="Q232" s="142">
        <v>110062.69</v>
      </c>
      <c r="R232" s="142">
        <v>72204</v>
      </c>
      <c r="S232" s="142">
        <v>38510</v>
      </c>
      <c r="T232" s="142">
        <v>13976</v>
      </c>
      <c r="U232" s="142">
        <v>17262.36</v>
      </c>
      <c r="V232" s="142">
        <v>7919</v>
      </c>
      <c r="W232" s="142">
        <v>-10495</v>
      </c>
      <c r="X232" s="142">
        <v>-22675</v>
      </c>
      <c r="Y232" s="142">
        <v>41554.15</v>
      </c>
      <c r="Z232" s="142">
        <v>31607</v>
      </c>
      <c r="AA232" s="142">
        <v>20237</v>
      </c>
      <c r="AB232" s="142">
        <v>1684</v>
      </c>
      <c r="AC232" s="142">
        <v>52859.64</v>
      </c>
      <c r="AD232" s="142">
        <v>39318</v>
      </c>
      <c r="AE232" s="142">
        <v>10572</v>
      </c>
      <c r="AF232" s="142">
        <v>1575</v>
      </c>
      <c r="AG232" s="142">
        <v>109864.11</v>
      </c>
      <c r="AH232" s="142">
        <v>72186</v>
      </c>
      <c r="AI232" s="142">
        <v>55535</v>
      </c>
      <c r="AJ232" s="142">
        <v>31003</v>
      </c>
      <c r="AK232" s="142">
        <v>143251.85</v>
      </c>
      <c r="AL232" s="142">
        <v>83364</v>
      </c>
      <c r="AM232" s="142">
        <v>47959</v>
      </c>
      <c r="AN232" s="142">
        <v>20265</v>
      </c>
      <c r="AO232" s="142">
        <v>31951.07</v>
      </c>
      <c r="AP232" s="142">
        <v>13573</v>
      </c>
      <c r="AQ232" s="142">
        <v>4749</v>
      </c>
      <c r="AR232" s="142">
        <v>408</v>
      </c>
      <c r="AS232" s="142">
        <v>37269.89</v>
      </c>
      <c r="AT232" s="142">
        <v>25097</v>
      </c>
      <c r="AU232" s="142">
        <v>15163</v>
      </c>
      <c r="AV232" s="142">
        <v>5858</v>
      </c>
      <c r="AW232" s="142">
        <v>48628.87</v>
      </c>
      <c r="AX232" s="142">
        <v>34991</v>
      </c>
      <c r="AY232" s="142">
        <v>21576</v>
      </c>
      <c r="AZ232" s="142">
        <v>0</v>
      </c>
      <c r="BA232" s="142">
        <v>0</v>
      </c>
      <c r="BB232" s="142">
        <v>0</v>
      </c>
      <c r="BC232" s="142">
        <v>0</v>
      </c>
      <c r="BD232" s="142">
        <v>0</v>
      </c>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42" t="s">
        <v>3264</v>
      </c>
      <c r="B233" s="142">
        <v>0</v>
      </c>
      <c r="C233" s="142">
        <v>0</v>
      </c>
      <c r="D233" s="142">
        <v>0</v>
      </c>
      <c r="E233" s="142">
        <v>-866.89</v>
      </c>
      <c r="F233" s="142">
        <v>0</v>
      </c>
      <c r="G233" s="142">
        <v>0</v>
      </c>
      <c r="H233" s="142">
        <v>4</v>
      </c>
      <c r="I233" s="142">
        <v>0</v>
      </c>
      <c r="J233" s="142">
        <v>0</v>
      </c>
      <c r="K233" s="142">
        <v>0</v>
      </c>
      <c r="L233" s="142">
        <v>0</v>
      </c>
      <c r="M233" s="142">
        <v>0</v>
      </c>
      <c r="N233" s="142">
        <v>0</v>
      </c>
      <c r="O233" s="142">
        <v>0</v>
      </c>
      <c r="P233" s="142">
        <v>47</v>
      </c>
      <c r="Q233" s="142">
        <v>0</v>
      </c>
      <c r="R233" s="142">
        <v>0</v>
      </c>
      <c r="S233" s="142">
        <v>0</v>
      </c>
      <c r="T233" s="142">
        <v>0</v>
      </c>
      <c r="U233" s="142">
        <v>0</v>
      </c>
      <c r="V233" s="142">
        <v>0</v>
      </c>
      <c r="W233" s="142">
        <v>0</v>
      </c>
      <c r="X233" s="142">
        <v>0</v>
      </c>
      <c r="Y233" s="142">
        <v>0</v>
      </c>
      <c r="Z233" s="142">
        <v>0</v>
      </c>
      <c r="AA233" s="142">
        <v>0</v>
      </c>
      <c r="AB233" s="142">
        <v>0</v>
      </c>
      <c r="AC233" s="142">
        <v>0</v>
      </c>
      <c r="AD233" s="142">
        <v>0</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0.01</v>
      </c>
      <c r="AX233" s="142">
        <v>0</v>
      </c>
      <c r="AY233" s="142">
        <v>0</v>
      </c>
      <c r="AZ233" s="142">
        <v>0</v>
      </c>
      <c r="BA233" s="142">
        <v>0</v>
      </c>
      <c r="BB233" s="142">
        <v>0</v>
      </c>
      <c r="BC233" s="142">
        <v>0</v>
      </c>
      <c r="BD233" s="142">
        <v>0</v>
      </c>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42" t="s">
        <v>3265</v>
      </c>
      <c r="B234" s="142">
        <v>0</v>
      </c>
      <c r="C234" s="142">
        <v>0</v>
      </c>
      <c r="D234" s="142">
        <v>0</v>
      </c>
      <c r="E234" s="142">
        <v>-163646.38</v>
      </c>
      <c r="F234" s="142">
        <v>-110182</v>
      </c>
      <c r="G234" s="142">
        <v>-56081</v>
      </c>
      <c r="H234" s="142">
        <v>-3026</v>
      </c>
      <c r="I234" s="142">
        <v>0</v>
      </c>
      <c r="J234" s="142">
        <v>0</v>
      </c>
      <c r="K234" s="142">
        <v>0</v>
      </c>
      <c r="L234" s="142">
        <v>0</v>
      </c>
      <c r="M234" s="142">
        <v>0</v>
      </c>
      <c r="N234" s="142">
        <v>0</v>
      </c>
      <c r="O234" s="142">
        <v>0</v>
      </c>
      <c r="P234" s="142">
        <v>-2948</v>
      </c>
      <c r="Q234" s="142">
        <v>-8944.11</v>
      </c>
      <c r="R234" s="142">
        <v>0</v>
      </c>
      <c r="S234" s="142">
        <v>0</v>
      </c>
      <c r="T234" s="142">
        <v>-2971</v>
      </c>
      <c r="U234" s="142">
        <v>-749.06</v>
      </c>
      <c r="V234" s="142">
        <v>-749</v>
      </c>
      <c r="W234" s="142">
        <v>-7237</v>
      </c>
      <c r="X234" s="142">
        <v>-3302</v>
      </c>
      <c r="Y234" s="142">
        <v>0</v>
      </c>
      <c r="Z234" s="142">
        <v>0</v>
      </c>
      <c r="AA234" s="142">
        <v>0</v>
      </c>
      <c r="AB234" s="142">
        <v>0</v>
      </c>
      <c r="AC234" s="142">
        <v>0</v>
      </c>
      <c r="AD234" s="142">
        <v>0</v>
      </c>
      <c r="AE234" s="142">
        <v>0</v>
      </c>
      <c r="AF234" s="142">
        <v>0</v>
      </c>
      <c r="AG234" s="142">
        <v>-8287.48</v>
      </c>
      <c r="AH234" s="142">
        <v>0</v>
      </c>
      <c r="AI234" s="142">
        <v>0</v>
      </c>
      <c r="AJ234" s="142">
        <v>0</v>
      </c>
      <c r="AK234" s="142">
        <v>0</v>
      </c>
      <c r="AL234" s="142">
        <v>0</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0</v>
      </c>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42" t="s">
        <v>3266</v>
      </c>
      <c r="B235" s="142">
        <v>0</v>
      </c>
      <c r="C235" s="142">
        <v>0</v>
      </c>
      <c r="D235" s="142">
        <v>0</v>
      </c>
      <c r="E235" s="142">
        <v>-163646.38</v>
      </c>
      <c r="F235" s="142">
        <v>-110182</v>
      </c>
      <c r="G235" s="142">
        <v>-56081</v>
      </c>
      <c r="H235" s="142">
        <v>-3026</v>
      </c>
      <c r="I235" s="142">
        <v>0</v>
      </c>
      <c r="J235" s="142">
        <v>0</v>
      </c>
      <c r="K235" s="142">
        <v>0</v>
      </c>
      <c r="L235" s="142">
        <v>0</v>
      </c>
      <c r="M235" s="142">
        <v>0</v>
      </c>
      <c r="N235" s="142">
        <v>0</v>
      </c>
      <c r="O235" s="142">
        <v>0</v>
      </c>
      <c r="P235" s="142">
        <v>-2948</v>
      </c>
      <c r="Q235" s="142">
        <v>-8944.11</v>
      </c>
      <c r="R235" s="142">
        <v>0</v>
      </c>
      <c r="S235" s="142">
        <v>0</v>
      </c>
      <c r="T235" s="142">
        <v>-2971</v>
      </c>
      <c r="U235" s="142">
        <v>-749.06</v>
      </c>
      <c r="V235" s="142">
        <v>-749</v>
      </c>
      <c r="W235" s="142">
        <v>-7237</v>
      </c>
      <c r="X235" s="142">
        <v>-3302</v>
      </c>
      <c r="Y235" s="142">
        <v>0</v>
      </c>
      <c r="Z235" s="142">
        <v>0</v>
      </c>
      <c r="AA235" s="142">
        <v>0</v>
      </c>
      <c r="AB235" s="142">
        <v>0</v>
      </c>
      <c r="AC235" s="142">
        <v>0</v>
      </c>
      <c r="AD235" s="142">
        <v>0</v>
      </c>
      <c r="AE235" s="142">
        <v>0</v>
      </c>
      <c r="AF235" s="142">
        <v>0</v>
      </c>
      <c r="AG235" s="142">
        <v>-8287.48</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42" t="s">
        <v>3267</v>
      </c>
      <c r="B236" s="142">
        <v>6612</v>
      </c>
      <c r="C236" s="142">
        <v>-598</v>
      </c>
      <c r="D236" s="142">
        <v>-5443</v>
      </c>
      <c r="E236" s="142">
        <v>39</v>
      </c>
      <c r="F236" s="142">
        <v>3481</v>
      </c>
      <c r="G236" s="142">
        <v>-3542</v>
      </c>
      <c r="H236" s="142">
        <v>642</v>
      </c>
      <c r="I236" s="142">
        <v>3805</v>
      </c>
      <c r="J236" s="142">
        <v>8701</v>
      </c>
      <c r="K236" s="142">
        <v>1442</v>
      </c>
      <c r="L236" s="142">
        <v>1920</v>
      </c>
      <c r="M236" s="142">
        <v>5856.16</v>
      </c>
      <c r="N236" s="142">
        <v>4481</v>
      </c>
      <c r="O236" s="142">
        <v>9058</v>
      </c>
      <c r="P236" s="142">
        <v>-2399</v>
      </c>
      <c r="Q236" s="142">
        <v>6970</v>
      </c>
      <c r="R236" s="142">
        <v>800</v>
      </c>
      <c r="S236" s="142">
        <v>2100</v>
      </c>
      <c r="T236" s="142">
        <v>1670</v>
      </c>
      <c r="U236" s="142">
        <v>-7230</v>
      </c>
      <c r="V236" s="142">
        <v>-1270</v>
      </c>
      <c r="W236" s="142">
        <v>-1930</v>
      </c>
      <c r="X236" s="142">
        <v>-1930</v>
      </c>
      <c r="Y236" s="142">
        <v>-3840</v>
      </c>
      <c r="Z236" s="142">
        <v>-1396</v>
      </c>
      <c r="AA236" s="142">
        <v>2844</v>
      </c>
      <c r="AB236" s="142">
        <v>-1392</v>
      </c>
      <c r="AC236" s="142">
        <v>-14355.13</v>
      </c>
      <c r="AD236" s="142">
        <v>-11125</v>
      </c>
      <c r="AE236" s="142">
        <v>-10595</v>
      </c>
      <c r="AF236" s="142">
        <v>-12213</v>
      </c>
      <c r="AG236" s="142">
        <v>-6106.15</v>
      </c>
      <c r="AH236" s="142">
        <v>-5951</v>
      </c>
      <c r="AI236" s="142">
        <v>0</v>
      </c>
      <c r="AJ236" s="142">
        <v>0</v>
      </c>
      <c r="AK236" s="142">
        <v>0</v>
      </c>
      <c r="AL236" s="142">
        <v>0</v>
      </c>
      <c r="AM236" s="142">
        <v>0</v>
      </c>
      <c r="AN236" s="142">
        <v>0</v>
      </c>
      <c r="AO236" s="142">
        <v>0</v>
      </c>
      <c r="AP236" s="142">
        <v>0</v>
      </c>
      <c r="AQ236" s="142">
        <v>0</v>
      </c>
      <c r="AR236" s="142">
        <v>0</v>
      </c>
      <c r="AS236" s="142">
        <v>1898.84</v>
      </c>
      <c r="AT236" s="142">
        <v>0</v>
      </c>
      <c r="AU236" s="142">
        <v>0</v>
      </c>
      <c r="AV236" s="142">
        <v>0</v>
      </c>
      <c r="AW236" s="142">
        <v>-2416.21</v>
      </c>
      <c r="AX236" s="142">
        <v>-2294</v>
      </c>
      <c r="AY236" s="142">
        <v>-1916</v>
      </c>
      <c r="AZ236" s="142">
        <v>0</v>
      </c>
      <c r="BA236" s="142">
        <v>0</v>
      </c>
      <c r="BB236" s="142">
        <v>0</v>
      </c>
      <c r="BC236" s="142">
        <v>0</v>
      </c>
      <c r="BD236" s="142">
        <v>0</v>
      </c>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42" t="s">
        <v>3268</v>
      </c>
      <c r="B237" s="142">
        <v>0</v>
      </c>
      <c r="C237" s="142">
        <v>0</v>
      </c>
      <c r="D237" s="142">
        <v>0</v>
      </c>
      <c r="E237" s="142">
        <v>0</v>
      </c>
      <c r="F237" s="142">
        <v>0</v>
      </c>
      <c r="G237" s="142">
        <v>0</v>
      </c>
      <c r="H237" s="142">
        <v>0</v>
      </c>
      <c r="I237" s="142">
        <v>411.58</v>
      </c>
      <c r="J237" s="142">
        <v>0</v>
      </c>
      <c r="K237" s="142">
        <v>0</v>
      </c>
      <c r="L237" s="142">
        <v>0</v>
      </c>
      <c r="M237" s="142">
        <v>0</v>
      </c>
      <c r="N237" s="142">
        <v>0</v>
      </c>
      <c r="O237" s="142">
        <v>0</v>
      </c>
      <c r="P237" s="142">
        <v>0</v>
      </c>
      <c r="Q237" s="142">
        <v>0</v>
      </c>
      <c r="R237" s="142">
        <v>0</v>
      </c>
      <c r="S237" s="142">
        <v>0</v>
      </c>
      <c r="T237" s="142">
        <v>0</v>
      </c>
      <c r="U237" s="142">
        <v>0</v>
      </c>
      <c r="V237" s="142">
        <v>0</v>
      </c>
      <c r="W237" s="142">
        <v>0</v>
      </c>
      <c r="X237" s="142">
        <v>0</v>
      </c>
      <c r="Y237" s="142">
        <v>0</v>
      </c>
      <c r="Z237" s="142">
        <v>0</v>
      </c>
      <c r="AA237" s="142">
        <v>0</v>
      </c>
      <c r="AB237" s="142">
        <v>0</v>
      </c>
      <c r="AC237" s="142">
        <v>0</v>
      </c>
      <c r="AD237" s="142">
        <v>0</v>
      </c>
      <c r="AE237" s="142">
        <v>0</v>
      </c>
      <c r="AF237" s="142">
        <v>0</v>
      </c>
      <c r="AG237" s="142">
        <v>0</v>
      </c>
      <c r="AH237" s="142">
        <v>0</v>
      </c>
      <c r="AI237" s="142">
        <v>0</v>
      </c>
      <c r="AJ237" s="142">
        <v>0</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42" t="s">
        <v>3269</v>
      </c>
      <c r="B238" s="142">
        <v>-2164</v>
      </c>
      <c r="C238" s="142">
        <v>3483</v>
      </c>
      <c r="D238" s="142">
        <v>139</v>
      </c>
      <c r="E238" s="142">
        <v>0</v>
      </c>
      <c r="F238" s="142">
        <v>54055</v>
      </c>
      <c r="G238" s="142">
        <v>44594</v>
      </c>
      <c r="H238" s="142">
        <v>15064</v>
      </c>
      <c r="I238" s="142">
        <v>0</v>
      </c>
      <c r="J238" s="142">
        <v>0</v>
      </c>
      <c r="K238" s="142">
        <v>0</v>
      </c>
      <c r="L238" s="142">
        <v>0</v>
      </c>
      <c r="M238" s="142">
        <v>0</v>
      </c>
      <c r="N238" s="142">
        <v>0</v>
      </c>
      <c r="O238" s="142">
        <v>0</v>
      </c>
      <c r="P238" s="142">
        <v>0</v>
      </c>
      <c r="Q238" s="142">
        <v>0</v>
      </c>
      <c r="R238" s="142">
        <v>0</v>
      </c>
      <c r="S238" s="142">
        <v>0</v>
      </c>
      <c r="T238" s="142">
        <v>0</v>
      </c>
      <c r="U238" s="142">
        <v>0</v>
      </c>
      <c r="V238" s="142">
        <v>0</v>
      </c>
      <c r="W238" s="142">
        <v>0</v>
      </c>
      <c r="X238" s="142">
        <v>0</v>
      </c>
      <c r="Y238" s="142">
        <v>0</v>
      </c>
      <c r="Z238" s="142">
        <v>0</v>
      </c>
      <c r="AA238" s="142">
        <v>0</v>
      </c>
      <c r="AB238" s="142">
        <v>0</v>
      </c>
      <c r="AC238" s="142">
        <v>0</v>
      </c>
      <c r="AD238" s="142">
        <v>0</v>
      </c>
      <c r="AE238" s="142">
        <v>0</v>
      </c>
      <c r="AF238" s="142">
        <v>0</v>
      </c>
      <c r="AG238" s="142">
        <v>0</v>
      </c>
      <c r="AH238" s="142">
        <v>0</v>
      </c>
      <c r="AI238" s="142">
        <v>0</v>
      </c>
      <c r="AJ238" s="142">
        <v>0</v>
      </c>
      <c r="AK238" s="142">
        <v>0</v>
      </c>
      <c r="AL238" s="142">
        <v>0</v>
      </c>
      <c r="AM238" s="142">
        <v>0</v>
      </c>
      <c r="AN238" s="142">
        <v>0</v>
      </c>
      <c r="AO238" s="142">
        <v>0</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42" t="s">
        <v>3270</v>
      </c>
      <c r="B239" s="142">
        <v>-76841</v>
      </c>
      <c r="C239" s="142">
        <v>-54381</v>
      </c>
      <c r="D239" s="142">
        <v>-32869</v>
      </c>
      <c r="E239" s="142">
        <v>0</v>
      </c>
      <c r="F239" s="142">
        <v>0</v>
      </c>
      <c r="G239" s="142">
        <v>0</v>
      </c>
      <c r="H239" s="142">
        <v>0</v>
      </c>
      <c r="I239" s="142">
        <v>0</v>
      </c>
      <c r="J239" s="142">
        <v>0</v>
      </c>
      <c r="K239" s="142">
        <v>0</v>
      </c>
      <c r="L239" s="142">
        <v>0</v>
      </c>
      <c r="M239" s="142">
        <v>0</v>
      </c>
      <c r="N239" s="142">
        <v>0</v>
      </c>
      <c r="O239" s="142">
        <v>0</v>
      </c>
      <c r="P239" s="142">
        <v>0</v>
      </c>
      <c r="Q239" s="142">
        <v>0</v>
      </c>
      <c r="R239" s="142">
        <v>0</v>
      </c>
      <c r="S239" s="142">
        <v>0</v>
      </c>
      <c r="T239" s="142">
        <v>0</v>
      </c>
      <c r="U239" s="142">
        <v>0</v>
      </c>
      <c r="V239" s="142">
        <v>0</v>
      </c>
      <c r="W239" s="142">
        <v>0</v>
      </c>
      <c r="X239" s="142">
        <v>0</v>
      </c>
      <c r="Y239" s="142">
        <v>0</v>
      </c>
      <c r="Z239" s="142">
        <v>0</v>
      </c>
      <c r="AA239" s="142">
        <v>0</v>
      </c>
      <c r="AB239" s="142">
        <v>0</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42" t="s">
        <v>3226</v>
      </c>
      <c r="B240" s="142">
        <v>-237</v>
      </c>
      <c r="C240" s="142">
        <v>-155</v>
      </c>
      <c r="D240" s="142">
        <v>-76</v>
      </c>
      <c r="E240" s="142">
        <v>0</v>
      </c>
      <c r="F240" s="142">
        <v>0</v>
      </c>
      <c r="G240" s="142">
        <v>0</v>
      </c>
      <c r="H240" s="142">
        <v>0</v>
      </c>
      <c r="I240" s="142">
        <v>0</v>
      </c>
      <c r="J240" s="142">
        <v>0</v>
      </c>
      <c r="K240" s="142">
        <v>0</v>
      </c>
      <c r="L240" s="142">
        <v>0</v>
      </c>
      <c r="M240" s="142">
        <v>0</v>
      </c>
      <c r="N240" s="142">
        <v>0</v>
      </c>
      <c r="O240" s="142">
        <v>0</v>
      </c>
      <c r="P240" s="142">
        <v>0</v>
      </c>
      <c r="Q240" s="142">
        <v>0</v>
      </c>
      <c r="R240" s="142">
        <v>0</v>
      </c>
      <c r="S240" s="142">
        <v>0</v>
      </c>
      <c r="T240" s="142">
        <v>0</v>
      </c>
      <c r="U240" s="142">
        <v>0</v>
      </c>
      <c r="V240" s="142">
        <v>0</v>
      </c>
      <c r="W240" s="142">
        <v>0</v>
      </c>
      <c r="X240" s="142">
        <v>0</v>
      </c>
      <c r="Y240" s="142">
        <v>0</v>
      </c>
      <c r="Z240" s="142">
        <v>0</v>
      </c>
      <c r="AA240" s="142">
        <v>0</v>
      </c>
      <c r="AB240" s="142">
        <v>0</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42" t="s">
        <v>3023</v>
      </c>
      <c r="B241" s="142">
        <v>-76604</v>
      </c>
      <c r="C241" s="142">
        <v>-54226</v>
      </c>
      <c r="D241" s="142">
        <v>-32793</v>
      </c>
      <c r="E241" s="142">
        <v>0</v>
      </c>
      <c r="F241" s="142">
        <v>0</v>
      </c>
      <c r="G241" s="142">
        <v>0</v>
      </c>
      <c r="H241" s="142">
        <v>0</v>
      </c>
      <c r="I241" s="142">
        <v>0</v>
      </c>
      <c r="J241" s="142">
        <v>0</v>
      </c>
      <c r="K241" s="142">
        <v>0</v>
      </c>
      <c r="L241" s="142">
        <v>0</v>
      </c>
      <c r="M241" s="142">
        <v>0</v>
      </c>
      <c r="N241" s="142">
        <v>0</v>
      </c>
      <c r="O241" s="142">
        <v>0</v>
      </c>
      <c r="P241" s="142">
        <v>0</v>
      </c>
      <c r="Q241" s="142">
        <v>0</v>
      </c>
      <c r="R241" s="142">
        <v>0</v>
      </c>
      <c r="S241" s="142">
        <v>0</v>
      </c>
      <c r="T241" s="142">
        <v>0</v>
      </c>
      <c r="U241" s="142">
        <v>0</v>
      </c>
      <c r="V241" s="142">
        <v>0</v>
      </c>
      <c r="W241" s="142">
        <v>0</v>
      </c>
      <c r="X241" s="142">
        <v>0</v>
      </c>
      <c r="Y241" s="142">
        <v>0</v>
      </c>
      <c r="Z241" s="142">
        <v>0</v>
      </c>
      <c r="AA241" s="142">
        <v>0</v>
      </c>
      <c r="AB241" s="142">
        <v>0</v>
      </c>
      <c r="AC241" s="142">
        <v>0</v>
      </c>
      <c r="AD241" s="142">
        <v>0</v>
      </c>
      <c r="AE241" s="142">
        <v>0</v>
      </c>
      <c r="AF241" s="142">
        <v>0</v>
      </c>
      <c r="AG241" s="142">
        <v>0</v>
      </c>
      <c r="AH241" s="142">
        <v>0</v>
      </c>
      <c r="AI241" s="142">
        <v>0</v>
      </c>
      <c r="AJ241" s="142">
        <v>0</v>
      </c>
      <c r="AK241" s="142">
        <v>0</v>
      </c>
      <c r="AL241" s="142">
        <v>0</v>
      </c>
      <c r="AM241" s="142">
        <v>0</v>
      </c>
      <c r="AN241" s="142">
        <v>0</v>
      </c>
      <c r="AO241" s="142">
        <v>0</v>
      </c>
      <c r="AP241" s="142">
        <v>0</v>
      </c>
      <c r="AQ241" s="142">
        <v>0</v>
      </c>
      <c r="AR241" s="142">
        <v>0</v>
      </c>
      <c r="AS241" s="142">
        <v>0</v>
      </c>
      <c r="AT241" s="142">
        <v>0</v>
      </c>
      <c r="AU241" s="142">
        <v>0</v>
      </c>
      <c r="AV241" s="142">
        <v>0</v>
      </c>
      <c r="AW241" s="142">
        <v>0</v>
      </c>
      <c r="AX241" s="142">
        <v>0</v>
      </c>
      <c r="AY241" s="142">
        <v>0</v>
      </c>
      <c r="AZ241" s="142">
        <v>0</v>
      </c>
      <c r="BA241" s="142">
        <v>0</v>
      </c>
      <c r="BB241" s="142">
        <v>0</v>
      </c>
      <c r="BC241" s="142">
        <v>0</v>
      </c>
      <c r="BD241" s="142">
        <v>0</v>
      </c>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42" t="s">
        <v>2959</v>
      </c>
      <c r="B242" s="142">
        <v>9029831</v>
      </c>
      <c r="C242" s="142">
        <v>6430076</v>
      </c>
      <c r="D242" s="142">
        <v>2900760</v>
      </c>
      <c r="E242" s="142">
        <v>8525992.0199999996</v>
      </c>
      <c r="F242" s="142">
        <v>5848129</v>
      </c>
      <c r="G242" s="142">
        <v>3856838</v>
      </c>
      <c r="H242" s="142">
        <v>1880584</v>
      </c>
      <c r="I242" s="142">
        <v>6720979.7000000002</v>
      </c>
      <c r="J242" s="142">
        <v>5104504</v>
      </c>
      <c r="K242" s="142">
        <v>3432935</v>
      </c>
      <c r="L242" s="142">
        <v>1749106</v>
      </c>
      <c r="M242" s="142">
        <v>7195670.7599999998</v>
      </c>
      <c r="N242" s="142">
        <v>5456078</v>
      </c>
      <c r="O242" s="142">
        <v>3621279</v>
      </c>
      <c r="P242" s="142">
        <v>1788503</v>
      </c>
      <c r="Q242" s="142">
        <v>7992599.2300000004</v>
      </c>
      <c r="R242" s="142">
        <v>6054038</v>
      </c>
      <c r="S242" s="142">
        <v>4053834</v>
      </c>
      <c r="T242" s="142">
        <v>2040296</v>
      </c>
      <c r="U242" s="142">
        <v>8442319.8300000001</v>
      </c>
      <c r="V242" s="142">
        <v>6310877</v>
      </c>
      <c r="W242" s="142">
        <v>4151198</v>
      </c>
      <c r="X242" s="142">
        <v>2054419</v>
      </c>
      <c r="Y242" s="142">
        <v>8585503.3599999994</v>
      </c>
      <c r="Z242" s="142">
        <v>6503771</v>
      </c>
      <c r="AA242" s="142">
        <v>4430121</v>
      </c>
      <c r="AB242" s="142">
        <v>2263162</v>
      </c>
      <c r="AC242" s="142">
        <v>8518494.7400000002</v>
      </c>
      <c r="AD242" s="142">
        <v>6158966</v>
      </c>
      <c r="AE242" s="142">
        <v>3743629</v>
      </c>
      <c r="AF242" s="142">
        <v>1345661</v>
      </c>
      <c r="AG242" s="142">
        <v>2214030.39</v>
      </c>
      <c r="AH242" s="142">
        <v>1037427</v>
      </c>
      <c r="AI242" s="142">
        <v>127426</v>
      </c>
      <c r="AJ242" s="142">
        <v>13</v>
      </c>
      <c r="AK242" s="142">
        <v>25.26</v>
      </c>
      <c r="AL242" s="142">
        <v>19</v>
      </c>
      <c r="AM242" s="142">
        <v>11</v>
      </c>
      <c r="AN242" s="142">
        <v>1</v>
      </c>
      <c r="AO242" s="142">
        <v>11.87</v>
      </c>
      <c r="AP242" s="142">
        <v>5</v>
      </c>
      <c r="AQ242" s="142">
        <v>3</v>
      </c>
      <c r="AR242" s="142">
        <v>0</v>
      </c>
      <c r="AS242" s="142">
        <v>111.71</v>
      </c>
      <c r="AT242" s="142">
        <v>109</v>
      </c>
      <c r="AU242" s="142">
        <v>108</v>
      </c>
      <c r="AV242" s="142">
        <v>50</v>
      </c>
      <c r="AW242" s="142">
        <v>2473.5300000000002</v>
      </c>
      <c r="AX242" s="142">
        <v>2468</v>
      </c>
      <c r="AY242" s="142">
        <v>2122</v>
      </c>
      <c r="AZ242" s="142">
        <v>0</v>
      </c>
      <c r="BA242" s="142">
        <v>0</v>
      </c>
      <c r="BB242" s="142">
        <v>0</v>
      </c>
      <c r="BC242" s="142">
        <v>0</v>
      </c>
      <c r="BD242" s="142">
        <v>0</v>
      </c>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42" t="s">
        <v>2962</v>
      </c>
      <c r="B243" s="142">
        <v>857376</v>
      </c>
      <c r="C243" s="142">
        <v>604698</v>
      </c>
      <c r="D243" s="142">
        <v>370232</v>
      </c>
      <c r="E243" s="142">
        <v>2759491.19</v>
      </c>
      <c r="F243" s="142">
        <v>2248558</v>
      </c>
      <c r="G243" s="142">
        <v>1566233</v>
      </c>
      <c r="H243" s="142">
        <v>1132252</v>
      </c>
      <c r="I243" s="142">
        <v>4069742.97</v>
      </c>
      <c r="J243" s="142">
        <v>3061304</v>
      </c>
      <c r="K243" s="142">
        <v>1993599</v>
      </c>
      <c r="L243" s="142">
        <v>1231745</v>
      </c>
      <c r="M243" s="142">
        <v>3968671.45</v>
      </c>
      <c r="N243" s="142">
        <v>3106892</v>
      </c>
      <c r="O243" s="142">
        <v>2108763</v>
      </c>
      <c r="P243" s="142">
        <v>1181100</v>
      </c>
      <c r="Q243" s="142">
        <v>3487045.68</v>
      </c>
      <c r="R243" s="142">
        <v>2670216</v>
      </c>
      <c r="S243" s="142">
        <v>1817248</v>
      </c>
      <c r="T243" s="142">
        <v>950989</v>
      </c>
      <c r="U243" s="142">
        <v>3323335.94</v>
      </c>
      <c r="V243" s="142">
        <v>2608916</v>
      </c>
      <c r="W243" s="142">
        <v>1776718</v>
      </c>
      <c r="X243" s="142">
        <v>959576</v>
      </c>
      <c r="Y243" s="142">
        <v>3066214.37</v>
      </c>
      <c r="Z243" s="142">
        <v>2276062</v>
      </c>
      <c r="AA243" s="142">
        <v>1557986</v>
      </c>
      <c r="AB243" s="142">
        <v>842338</v>
      </c>
      <c r="AC243" s="142">
        <v>2257591.64</v>
      </c>
      <c r="AD243" s="142">
        <v>1807816</v>
      </c>
      <c r="AE243" s="142">
        <v>1211901</v>
      </c>
      <c r="AF243" s="142">
        <v>643191</v>
      </c>
      <c r="AG243" s="142">
        <v>2292394.52</v>
      </c>
      <c r="AH243" s="142">
        <v>1861324</v>
      </c>
      <c r="AI243" s="142">
        <v>1275724</v>
      </c>
      <c r="AJ243" s="142">
        <v>741250</v>
      </c>
      <c r="AK243" s="142">
        <v>2930812.36</v>
      </c>
      <c r="AL243" s="142">
        <v>2251555</v>
      </c>
      <c r="AM243" s="142">
        <v>1501950</v>
      </c>
      <c r="AN243" s="142">
        <v>781712</v>
      </c>
      <c r="AO243" s="142">
        <v>2981460.79</v>
      </c>
      <c r="AP243" s="142">
        <v>2475740</v>
      </c>
      <c r="AQ243" s="142">
        <v>1684174</v>
      </c>
      <c r="AR243" s="142">
        <v>856238</v>
      </c>
      <c r="AS243" s="142">
        <v>2487358.3199999998</v>
      </c>
      <c r="AT243" s="142">
        <v>1848308</v>
      </c>
      <c r="AU243" s="142">
        <v>1248487</v>
      </c>
      <c r="AV243" s="142">
        <v>624226</v>
      </c>
      <c r="AW243" s="142">
        <v>1773966.79</v>
      </c>
      <c r="AX243" s="142">
        <v>1396526</v>
      </c>
      <c r="AY243" s="142">
        <v>934719</v>
      </c>
      <c r="AZ243" s="142">
        <v>0</v>
      </c>
      <c r="BA243" s="142">
        <v>0</v>
      </c>
      <c r="BB243" s="142">
        <v>0</v>
      </c>
      <c r="BC243" s="142">
        <v>0</v>
      </c>
      <c r="BD243" s="142">
        <v>0</v>
      </c>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42" t="s">
        <v>3271</v>
      </c>
      <c r="B244" s="142">
        <v>321067</v>
      </c>
      <c r="C244" s="142">
        <v>213994</v>
      </c>
      <c r="D244" s="142">
        <v>106853</v>
      </c>
      <c r="E244" s="142">
        <v>0</v>
      </c>
      <c r="F244" s="142">
        <v>0</v>
      </c>
      <c r="G244" s="142">
        <v>0</v>
      </c>
      <c r="H244" s="142">
        <v>0</v>
      </c>
      <c r="I244" s="142">
        <v>0</v>
      </c>
      <c r="J244" s="142">
        <v>0</v>
      </c>
      <c r="K244" s="142">
        <v>0</v>
      </c>
      <c r="L244" s="142">
        <v>0</v>
      </c>
      <c r="M244" s="142">
        <v>0</v>
      </c>
      <c r="N244" s="142">
        <v>0</v>
      </c>
      <c r="O244" s="142">
        <v>0</v>
      </c>
      <c r="P244" s="142">
        <v>0</v>
      </c>
      <c r="Q244" s="142">
        <v>0</v>
      </c>
      <c r="R244" s="142">
        <v>0</v>
      </c>
      <c r="S244" s="142">
        <v>0</v>
      </c>
      <c r="T244" s="142">
        <v>0</v>
      </c>
      <c r="U244" s="142">
        <v>0</v>
      </c>
      <c r="V244" s="142">
        <v>0</v>
      </c>
      <c r="W244" s="142">
        <v>0</v>
      </c>
      <c r="X244" s="142">
        <v>0</v>
      </c>
      <c r="Y244" s="142">
        <v>0</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42" t="s">
        <v>3272</v>
      </c>
      <c r="B245" s="142">
        <v>-377558</v>
      </c>
      <c r="C245" s="142">
        <v>-220434</v>
      </c>
      <c r="D245" s="142">
        <v>-89904</v>
      </c>
      <c r="E245" s="142">
        <v>296123.57</v>
      </c>
      <c r="F245" s="142">
        <v>272284</v>
      </c>
      <c r="G245" s="142">
        <v>196471</v>
      </c>
      <c r="H245" s="142">
        <v>59566</v>
      </c>
      <c r="I245" s="142">
        <v>876644.65</v>
      </c>
      <c r="J245" s="142">
        <v>808566</v>
      </c>
      <c r="K245" s="142">
        <v>818288</v>
      </c>
      <c r="L245" s="142">
        <v>-11049</v>
      </c>
      <c r="M245" s="142">
        <v>36162.03</v>
      </c>
      <c r="N245" s="142">
        <v>17688</v>
      </c>
      <c r="O245" s="142">
        <v>17531</v>
      </c>
      <c r="P245" s="142">
        <v>49719</v>
      </c>
      <c r="Q245" s="142">
        <v>54210.41</v>
      </c>
      <c r="R245" s="142">
        <v>24150</v>
      </c>
      <c r="S245" s="142">
        <v>-5344</v>
      </c>
      <c r="T245" s="142">
        <v>-23502</v>
      </c>
      <c r="U245" s="142">
        <v>-25864.3</v>
      </c>
      <c r="V245" s="142">
        <v>-12859</v>
      </c>
      <c r="W245" s="142">
        <v>34050</v>
      </c>
      <c r="X245" s="142">
        <v>37211</v>
      </c>
      <c r="Y245" s="142">
        <v>186289.32</v>
      </c>
      <c r="Z245" s="142">
        <v>-41231</v>
      </c>
      <c r="AA245" s="142">
        <v>-40937</v>
      </c>
      <c r="AB245" s="142">
        <v>-63747</v>
      </c>
      <c r="AC245" s="142">
        <v>184515.98</v>
      </c>
      <c r="AD245" s="142">
        <v>64674</v>
      </c>
      <c r="AE245" s="142">
        <v>-18496</v>
      </c>
      <c r="AF245" s="142">
        <v>-5836</v>
      </c>
      <c r="AG245" s="142">
        <v>-398425.86</v>
      </c>
      <c r="AH245" s="142">
        <v>-274475</v>
      </c>
      <c r="AI245" s="142">
        <v>-253152</v>
      </c>
      <c r="AJ245" s="142">
        <v>-148894</v>
      </c>
      <c r="AK245" s="142">
        <v>-453880.29</v>
      </c>
      <c r="AL245" s="142">
        <v>-391528</v>
      </c>
      <c r="AM245" s="142">
        <v>-260159</v>
      </c>
      <c r="AN245" s="142">
        <v>-105705</v>
      </c>
      <c r="AO245" s="142">
        <v>-220491.94</v>
      </c>
      <c r="AP245" s="142">
        <v>-205879</v>
      </c>
      <c r="AQ245" s="142">
        <v>-85072</v>
      </c>
      <c r="AR245" s="142">
        <v>-17271</v>
      </c>
      <c r="AS245" s="142">
        <v>87881.56</v>
      </c>
      <c r="AT245" s="142">
        <v>-222009</v>
      </c>
      <c r="AU245" s="142">
        <v>-232491</v>
      </c>
      <c r="AV245" s="142">
        <v>-105721</v>
      </c>
      <c r="AW245" s="142">
        <v>-81923.03</v>
      </c>
      <c r="AX245" s="142">
        <v>-136947</v>
      </c>
      <c r="AY245" s="142">
        <v>-55485</v>
      </c>
      <c r="AZ245" s="142">
        <v>462099</v>
      </c>
      <c r="BA245" s="142">
        <v>1853440</v>
      </c>
      <c r="BB245" s="142">
        <v>1506271</v>
      </c>
      <c r="BC245" s="142">
        <v>945760</v>
      </c>
      <c r="BD245" s="142">
        <v>28043</v>
      </c>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42" t="s">
        <v>3273</v>
      </c>
      <c r="B246" s="142">
        <v>33099382</v>
      </c>
      <c r="C246" s="142">
        <v>22975589</v>
      </c>
      <c r="D246" s="142">
        <v>10933809</v>
      </c>
      <c r="E246" s="142">
        <v>48875905.100000001</v>
      </c>
      <c r="F246" s="142">
        <v>36492212</v>
      </c>
      <c r="G246" s="142">
        <v>24506869</v>
      </c>
      <c r="H246" s="142">
        <v>13775621</v>
      </c>
      <c r="I246" s="142">
        <v>45768326.609999999</v>
      </c>
      <c r="J246" s="142">
        <v>33752728</v>
      </c>
      <c r="K246" s="142">
        <v>22397416</v>
      </c>
      <c r="L246" s="142">
        <v>11518943</v>
      </c>
      <c r="M246" s="142">
        <v>42980182.130000003</v>
      </c>
      <c r="N246" s="142">
        <v>31955764</v>
      </c>
      <c r="O246" s="142">
        <v>21191360</v>
      </c>
      <c r="P246" s="142">
        <v>10920794</v>
      </c>
      <c r="Q246" s="142">
        <v>41190480.969999999</v>
      </c>
      <c r="R246" s="142">
        <v>30377127</v>
      </c>
      <c r="S246" s="142">
        <v>20044203</v>
      </c>
      <c r="T246" s="142">
        <v>10071078</v>
      </c>
      <c r="U246" s="142">
        <v>36927612.960000001</v>
      </c>
      <c r="V246" s="142">
        <v>27538499</v>
      </c>
      <c r="W246" s="142">
        <v>18259648</v>
      </c>
      <c r="X246" s="142">
        <v>9067199</v>
      </c>
      <c r="Y246" s="142">
        <v>33044270.530000001</v>
      </c>
      <c r="Z246" s="142">
        <v>24058403</v>
      </c>
      <c r="AA246" s="142">
        <v>16068531</v>
      </c>
      <c r="AB246" s="142">
        <v>8179005</v>
      </c>
      <c r="AC246" s="142">
        <v>27583009.57</v>
      </c>
      <c r="AD246" s="142">
        <v>20406292</v>
      </c>
      <c r="AE246" s="142">
        <v>12912501</v>
      </c>
      <c r="AF246" s="142">
        <v>6150513</v>
      </c>
      <c r="AG246" s="142">
        <v>21313355.079999998</v>
      </c>
      <c r="AH246" s="142">
        <v>16101910</v>
      </c>
      <c r="AI246" s="142">
        <v>9198046</v>
      </c>
      <c r="AJ246" s="142">
        <v>4686801</v>
      </c>
      <c r="AK246" s="142">
        <v>17020021.52</v>
      </c>
      <c r="AL246" s="142">
        <v>12741180</v>
      </c>
      <c r="AM246" s="142">
        <v>8330733</v>
      </c>
      <c r="AN246" s="142">
        <v>4273215</v>
      </c>
      <c r="AO246" s="142">
        <v>13903817.59</v>
      </c>
      <c r="AP246" s="142">
        <v>10980989</v>
      </c>
      <c r="AQ246" s="142">
        <v>7353337</v>
      </c>
      <c r="AR246" s="142">
        <v>3663377</v>
      </c>
      <c r="AS246" s="142">
        <v>12346332.529999999</v>
      </c>
      <c r="AT246" s="142">
        <v>9058213</v>
      </c>
      <c r="AU246" s="142">
        <v>5998891</v>
      </c>
      <c r="AV246" s="142">
        <v>2951700</v>
      </c>
      <c r="AW246" s="142">
        <v>9616022.4100000001</v>
      </c>
      <c r="AX246" s="142">
        <v>7279659</v>
      </c>
      <c r="AY246" s="142">
        <v>4747284</v>
      </c>
      <c r="AZ246" s="142">
        <v>2379492</v>
      </c>
      <c r="BA246" s="142">
        <v>7160348</v>
      </c>
      <c r="BB246" s="142">
        <v>5553644</v>
      </c>
      <c r="BC246" s="142">
        <v>3758442</v>
      </c>
      <c r="BD246" s="142">
        <v>1738057</v>
      </c>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42" t="s">
        <v>3274</v>
      </c>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42" t="s">
        <v>3275</v>
      </c>
      <c r="B248" s="142">
        <v>-1182993</v>
      </c>
      <c r="C248" s="142">
        <v>201157</v>
      </c>
      <c r="D248" s="142">
        <v>814736</v>
      </c>
      <c r="E248" s="142">
        <v>644012.13</v>
      </c>
      <c r="F248" s="142">
        <v>909149</v>
      </c>
      <c r="G248" s="142">
        <v>306399</v>
      </c>
      <c r="H248" s="142">
        <v>750195</v>
      </c>
      <c r="I248" s="142">
        <v>-235343.48</v>
      </c>
      <c r="J248" s="142">
        <v>964282</v>
      </c>
      <c r="K248" s="142">
        <v>1472049</v>
      </c>
      <c r="L248" s="142">
        <v>1339369</v>
      </c>
      <c r="M248" s="142">
        <v>-1158915.3500000001</v>
      </c>
      <c r="N248" s="142">
        <v>613514</v>
      </c>
      <c r="O248" s="142">
        <v>827667</v>
      </c>
      <c r="P248" s="142">
        <v>753880</v>
      </c>
      <c r="Q248" s="142">
        <v>-46265.62</v>
      </c>
      <c r="R248" s="142">
        <v>410555</v>
      </c>
      <c r="S248" s="142">
        <v>1061360</v>
      </c>
      <c r="T248" s="142">
        <v>601397</v>
      </c>
      <c r="U248" s="142">
        <v>-446026.7</v>
      </c>
      <c r="V248" s="142">
        <v>-145605</v>
      </c>
      <c r="W248" s="142">
        <v>-495976</v>
      </c>
      <c r="X248" s="142">
        <v>212048</v>
      </c>
      <c r="Y248" s="142">
        <v>-161962.82999999999</v>
      </c>
      <c r="Z248" s="142">
        <v>-106182</v>
      </c>
      <c r="AA248" s="142">
        <v>60152</v>
      </c>
      <c r="AB248" s="142">
        <v>164746</v>
      </c>
      <c r="AC248" s="142">
        <v>-294137.19</v>
      </c>
      <c r="AD248" s="142">
        <v>217442</v>
      </c>
      <c r="AE248" s="142">
        <v>348465</v>
      </c>
      <c r="AF248" s="142">
        <v>307100</v>
      </c>
      <c r="AG248" s="142">
        <v>-363086.05</v>
      </c>
      <c r="AH248" s="142">
        <v>31699</v>
      </c>
      <c r="AI248" s="142">
        <v>-245005</v>
      </c>
      <c r="AJ248" s="142">
        <v>446535</v>
      </c>
      <c r="AK248" s="142">
        <v>-923615.22</v>
      </c>
      <c r="AL248" s="142">
        <v>-682491</v>
      </c>
      <c r="AM248" s="142">
        <v>-606093</v>
      </c>
      <c r="AN248" s="142">
        <v>-325308</v>
      </c>
      <c r="AO248" s="142">
        <v>251051.69</v>
      </c>
      <c r="AP248" s="142">
        <v>16045</v>
      </c>
      <c r="AQ248" s="142">
        <v>-48311</v>
      </c>
      <c r="AR248" s="142">
        <v>-68198</v>
      </c>
      <c r="AS248" s="142">
        <v>-37530.94</v>
      </c>
      <c r="AT248" s="142">
        <v>10844</v>
      </c>
      <c r="AU248" s="142">
        <v>52465</v>
      </c>
      <c r="AV248" s="142">
        <v>73500</v>
      </c>
      <c r="AW248" s="142">
        <v>106518.81</v>
      </c>
      <c r="AX248" s="142">
        <v>76115</v>
      </c>
      <c r="AY248" s="142">
        <v>137147</v>
      </c>
      <c r="AZ248" s="142">
        <v>0</v>
      </c>
      <c r="BA248" s="142">
        <v>0</v>
      </c>
      <c r="BB248" s="142">
        <v>0</v>
      </c>
      <c r="BC248" s="142">
        <v>0</v>
      </c>
      <c r="BD248" s="142">
        <v>0</v>
      </c>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42" t="s">
        <v>3276</v>
      </c>
      <c r="B249" s="142">
        <v>149001</v>
      </c>
      <c r="C249" s="142">
        <v>1317781</v>
      </c>
      <c r="D249" s="142">
        <v>858873</v>
      </c>
      <c r="E249" s="142">
        <v>-324450.12</v>
      </c>
      <c r="F249" s="142">
        <v>1802051</v>
      </c>
      <c r="G249" s="142">
        <v>2612017</v>
      </c>
      <c r="H249" s="142">
        <v>-149937</v>
      </c>
      <c r="I249" s="142">
        <v>-1945814.77</v>
      </c>
      <c r="J249" s="142">
        <v>1426437</v>
      </c>
      <c r="K249" s="142">
        <v>1598237</v>
      </c>
      <c r="L249" s="142">
        <v>142053</v>
      </c>
      <c r="M249" s="142">
        <v>-1940788.38</v>
      </c>
      <c r="N249" s="142">
        <v>1009949</v>
      </c>
      <c r="O249" s="142">
        <v>1408356</v>
      </c>
      <c r="P249" s="142">
        <v>-425704</v>
      </c>
      <c r="Q249" s="142">
        <v>-301254.52</v>
      </c>
      <c r="R249" s="142">
        <v>2182127</v>
      </c>
      <c r="S249" s="142">
        <v>2807426</v>
      </c>
      <c r="T249" s="142">
        <v>266714</v>
      </c>
      <c r="U249" s="142">
        <v>-1571418.75</v>
      </c>
      <c r="V249" s="142">
        <v>2065475</v>
      </c>
      <c r="W249" s="142">
        <v>1542223</v>
      </c>
      <c r="X249" s="142">
        <v>400054</v>
      </c>
      <c r="Y249" s="142">
        <v>-3030043.63</v>
      </c>
      <c r="Z249" s="142">
        <v>199899</v>
      </c>
      <c r="AA249" s="142">
        <v>836703</v>
      </c>
      <c r="AB249" s="142">
        <v>133856</v>
      </c>
      <c r="AC249" s="142">
        <v>-2377813.58</v>
      </c>
      <c r="AD249" s="142">
        <v>500994</v>
      </c>
      <c r="AE249" s="142">
        <v>319339</v>
      </c>
      <c r="AF249" s="142">
        <v>-8259</v>
      </c>
      <c r="AG249" s="142">
        <v>-3073080.59</v>
      </c>
      <c r="AH249" s="142">
        <v>-622467</v>
      </c>
      <c r="AI249" s="142">
        <v>133490</v>
      </c>
      <c r="AJ249" s="142">
        <v>-339986</v>
      </c>
      <c r="AK249" s="142">
        <v>-552833.25</v>
      </c>
      <c r="AL249" s="142">
        <v>359921</v>
      </c>
      <c r="AM249" s="142">
        <v>437385</v>
      </c>
      <c r="AN249" s="142">
        <v>319187</v>
      </c>
      <c r="AO249" s="142">
        <v>-2089019.26</v>
      </c>
      <c r="AP249" s="142">
        <v>97403</v>
      </c>
      <c r="AQ249" s="142">
        <v>101244</v>
      </c>
      <c r="AR249" s="142">
        <v>-283753</v>
      </c>
      <c r="AS249" s="142">
        <v>-826775.43</v>
      </c>
      <c r="AT249" s="142">
        <v>178011</v>
      </c>
      <c r="AU249" s="142">
        <v>455180</v>
      </c>
      <c r="AV249" s="142">
        <v>181972</v>
      </c>
      <c r="AW249" s="142">
        <v>-593808.87</v>
      </c>
      <c r="AX249" s="142">
        <v>183631</v>
      </c>
      <c r="AY249" s="142">
        <v>531041</v>
      </c>
      <c r="AZ249" s="142">
        <v>0</v>
      </c>
      <c r="BA249" s="142">
        <v>0</v>
      </c>
      <c r="BB249" s="142">
        <v>0</v>
      </c>
      <c r="BC249" s="142">
        <v>0</v>
      </c>
      <c r="BD249" s="142">
        <v>0</v>
      </c>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42" t="s">
        <v>3277</v>
      </c>
      <c r="B250" s="142">
        <v>-118733</v>
      </c>
      <c r="C250" s="142">
        <v>-40887</v>
      </c>
      <c r="D250" s="142">
        <v>-25415</v>
      </c>
      <c r="E250" s="142">
        <v>-111116.31</v>
      </c>
      <c r="F250" s="142">
        <v>-754483</v>
      </c>
      <c r="G250" s="142">
        <v>886961</v>
      </c>
      <c r="H250" s="142">
        <v>-473591</v>
      </c>
      <c r="I250" s="142">
        <v>26141.79</v>
      </c>
      <c r="J250" s="142">
        <v>-231426</v>
      </c>
      <c r="K250" s="142">
        <v>-170619</v>
      </c>
      <c r="L250" s="142">
        <v>107196</v>
      </c>
      <c r="M250" s="142">
        <v>-122035.2</v>
      </c>
      <c r="N250" s="142">
        <v>7104</v>
      </c>
      <c r="O250" s="142">
        <v>-13657</v>
      </c>
      <c r="P250" s="142">
        <v>-93553</v>
      </c>
      <c r="Q250" s="142">
        <v>-47466.13</v>
      </c>
      <c r="R250" s="142">
        <v>-84862</v>
      </c>
      <c r="S250" s="142">
        <v>-44519</v>
      </c>
      <c r="T250" s="142">
        <v>-22029</v>
      </c>
      <c r="U250" s="142">
        <v>524135.77</v>
      </c>
      <c r="V250" s="142">
        <v>1343708</v>
      </c>
      <c r="W250" s="142">
        <v>771422</v>
      </c>
      <c r="X250" s="142">
        <v>-186937</v>
      </c>
      <c r="Y250" s="142">
        <v>198361.48</v>
      </c>
      <c r="Z250" s="142">
        <v>499065</v>
      </c>
      <c r="AA250" s="142">
        <v>426898</v>
      </c>
      <c r="AB250" s="142">
        <v>663354</v>
      </c>
      <c r="AC250" s="142">
        <v>-946787.77</v>
      </c>
      <c r="AD250" s="142">
        <v>-313668</v>
      </c>
      <c r="AE250" s="142">
        <v>-609002</v>
      </c>
      <c r="AF250" s="142">
        <v>-700327</v>
      </c>
      <c r="AG250" s="142">
        <v>-1692788.33</v>
      </c>
      <c r="AH250" s="142">
        <v>-2526348</v>
      </c>
      <c r="AI250" s="142">
        <v>-1782372</v>
      </c>
      <c r="AJ250" s="142">
        <v>74724</v>
      </c>
      <c r="AK250" s="142">
        <v>-159594.28</v>
      </c>
      <c r="AL250" s="142">
        <v>29166</v>
      </c>
      <c r="AM250" s="142">
        <v>554770</v>
      </c>
      <c r="AN250" s="142">
        <v>382890</v>
      </c>
      <c r="AO250" s="142">
        <v>52616.75</v>
      </c>
      <c r="AP250" s="142">
        <v>958952</v>
      </c>
      <c r="AQ250" s="142">
        <v>1280813</v>
      </c>
      <c r="AR250" s="142">
        <v>1292935</v>
      </c>
      <c r="AS250" s="142">
        <v>-781476.51</v>
      </c>
      <c r="AT250" s="142">
        <v>1156302</v>
      </c>
      <c r="AU250" s="142">
        <v>1255239</v>
      </c>
      <c r="AV250" s="142">
        <v>1020919</v>
      </c>
      <c r="AW250" s="142">
        <v>-672906.75</v>
      </c>
      <c r="AX250" s="142">
        <v>536988</v>
      </c>
      <c r="AY250" s="142">
        <v>520819</v>
      </c>
      <c r="AZ250" s="142">
        <v>707311</v>
      </c>
      <c r="BA250" s="142">
        <v>-798846</v>
      </c>
      <c r="BB250" s="142">
        <v>180772</v>
      </c>
      <c r="BC250" s="142">
        <v>757927</v>
      </c>
      <c r="BD250" s="142">
        <v>641161</v>
      </c>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42" t="s">
        <v>3278</v>
      </c>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42" t="s">
        <v>3279</v>
      </c>
      <c r="B252" s="142">
        <v>-9828291</v>
      </c>
      <c r="C252" s="142">
        <v>-8335630</v>
      </c>
      <c r="D252" s="142">
        <v>-5996977</v>
      </c>
      <c r="E252" s="142">
        <v>-6179335.0300000003</v>
      </c>
      <c r="F252" s="142">
        <v>-13786538</v>
      </c>
      <c r="G252" s="142">
        <v>-17357584</v>
      </c>
      <c r="H252" s="142">
        <v>-6426578</v>
      </c>
      <c r="I252" s="142">
        <v>494091.4</v>
      </c>
      <c r="J252" s="142">
        <v>-8415516</v>
      </c>
      <c r="K252" s="142">
        <v>-6782338</v>
      </c>
      <c r="L252" s="142">
        <v>-4222511</v>
      </c>
      <c r="M252" s="142">
        <v>5114234.21</v>
      </c>
      <c r="N252" s="142">
        <v>-6323037</v>
      </c>
      <c r="O252" s="142">
        <v>-8826467</v>
      </c>
      <c r="P252" s="142">
        <v>-4301880</v>
      </c>
      <c r="Q252" s="142">
        <v>8590993.6799999997</v>
      </c>
      <c r="R252" s="142">
        <v>741157</v>
      </c>
      <c r="S252" s="142">
        <v>-8889835</v>
      </c>
      <c r="T252" s="142">
        <v>-5819562</v>
      </c>
      <c r="U252" s="142">
        <v>4377442.96</v>
      </c>
      <c r="V252" s="142">
        <v>-5340605</v>
      </c>
      <c r="W252" s="142">
        <v>-5119016</v>
      </c>
      <c r="X252" s="142">
        <v>-4413962</v>
      </c>
      <c r="Y252" s="142">
        <v>3546398.46</v>
      </c>
      <c r="Z252" s="142">
        <v>-6018092</v>
      </c>
      <c r="AA252" s="142">
        <v>-6704497</v>
      </c>
      <c r="AB252" s="142">
        <v>-4624893</v>
      </c>
      <c r="AC252" s="142">
        <v>4640247.16</v>
      </c>
      <c r="AD252" s="142">
        <v>-6905219</v>
      </c>
      <c r="AE252" s="142">
        <v>-6726681</v>
      </c>
      <c r="AF252" s="142">
        <v>-5562972</v>
      </c>
      <c r="AG252" s="142">
        <v>8452569.6699999999</v>
      </c>
      <c r="AH252" s="142">
        <v>-13567</v>
      </c>
      <c r="AI252" s="142">
        <v>-1372839</v>
      </c>
      <c r="AJ252" s="142">
        <v>-1196637</v>
      </c>
      <c r="AK252" s="142">
        <v>8461336.6400000006</v>
      </c>
      <c r="AL252" s="142">
        <v>5539883</v>
      </c>
      <c r="AM252" s="142">
        <v>2576756</v>
      </c>
      <c r="AN252" s="142">
        <v>1567673</v>
      </c>
      <c r="AO252" s="142">
        <v>2780415.94</v>
      </c>
      <c r="AP252" s="142">
        <v>30662</v>
      </c>
      <c r="AQ252" s="142">
        <v>-1296673</v>
      </c>
      <c r="AR252" s="142">
        <v>-302476</v>
      </c>
      <c r="AS252" s="142">
        <v>2423667.59</v>
      </c>
      <c r="AT252" s="142">
        <v>-908514</v>
      </c>
      <c r="AU252" s="142">
        <v>-1470061</v>
      </c>
      <c r="AV252" s="142">
        <v>-707133</v>
      </c>
      <c r="AW252" s="142">
        <v>1455734</v>
      </c>
      <c r="AX252" s="142">
        <v>-1101141</v>
      </c>
      <c r="AY252" s="142">
        <v>-2036137</v>
      </c>
      <c r="AZ252" s="142">
        <v>0</v>
      </c>
      <c r="BA252" s="142">
        <v>0</v>
      </c>
      <c r="BB252" s="142">
        <v>0</v>
      </c>
      <c r="BC252" s="142">
        <v>0</v>
      </c>
      <c r="BD252" s="142">
        <v>0</v>
      </c>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42" t="s">
        <v>3280</v>
      </c>
      <c r="B253" s="142">
        <v>-48341</v>
      </c>
      <c r="C253" s="142">
        <v>-38215</v>
      </c>
      <c r="D253" s="142">
        <v>-7661</v>
      </c>
      <c r="E253" s="142">
        <v>0</v>
      </c>
      <c r="F253" s="142">
        <v>0</v>
      </c>
      <c r="G253" s="142">
        <v>0</v>
      </c>
      <c r="H253" s="142">
        <v>0</v>
      </c>
      <c r="I253" s="142">
        <v>0</v>
      </c>
      <c r="J253" s="142">
        <v>0</v>
      </c>
      <c r="K253" s="142">
        <v>0</v>
      </c>
      <c r="L253" s="142">
        <v>0</v>
      </c>
      <c r="M253" s="142">
        <v>0</v>
      </c>
      <c r="N253" s="142">
        <v>0</v>
      </c>
      <c r="O253" s="142">
        <v>0</v>
      </c>
      <c r="P253" s="142">
        <v>0</v>
      </c>
      <c r="Q253" s="142">
        <v>0</v>
      </c>
      <c r="R253" s="142">
        <v>0</v>
      </c>
      <c r="S253" s="142">
        <v>0</v>
      </c>
      <c r="T253" s="142">
        <v>0</v>
      </c>
      <c r="U253" s="142">
        <v>0</v>
      </c>
      <c r="V253" s="142">
        <v>0</v>
      </c>
      <c r="W253" s="142">
        <v>0</v>
      </c>
      <c r="X253" s="142">
        <v>0</v>
      </c>
      <c r="Y253" s="142">
        <v>0</v>
      </c>
      <c r="Z253" s="142">
        <v>0</v>
      </c>
      <c r="AA253" s="142">
        <v>0</v>
      </c>
      <c r="AB253" s="142">
        <v>0</v>
      </c>
      <c r="AC253" s="142">
        <v>0</v>
      </c>
      <c r="AD253" s="142">
        <v>0</v>
      </c>
      <c r="AE253" s="142">
        <v>0</v>
      </c>
      <c r="AF253" s="142">
        <v>0</v>
      </c>
      <c r="AG253" s="142">
        <v>0</v>
      </c>
      <c r="AH253" s="142">
        <v>0</v>
      </c>
      <c r="AI253" s="142">
        <v>0</v>
      </c>
      <c r="AJ253" s="142">
        <v>0</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42" t="s">
        <v>3281</v>
      </c>
      <c r="B254" s="142">
        <v>94688</v>
      </c>
      <c r="C254" s="142">
        <v>-26063</v>
      </c>
      <c r="D254" s="142">
        <v>-139902</v>
      </c>
      <c r="E254" s="142">
        <v>-197328.79</v>
      </c>
      <c r="F254" s="142">
        <v>521887</v>
      </c>
      <c r="G254" s="142">
        <v>62132</v>
      </c>
      <c r="H254" s="142">
        <v>199512</v>
      </c>
      <c r="I254" s="142">
        <v>579920.34</v>
      </c>
      <c r="J254" s="142">
        <v>646730</v>
      </c>
      <c r="K254" s="142">
        <v>263563</v>
      </c>
      <c r="L254" s="142">
        <v>172721</v>
      </c>
      <c r="M254" s="142">
        <v>343659.23</v>
      </c>
      <c r="N254" s="142">
        <v>-6269</v>
      </c>
      <c r="O254" s="142">
        <v>-130057</v>
      </c>
      <c r="P254" s="142">
        <v>-159853</v>
      </c>
      <c r="Q254" s="142">
        <v>273883.46000000002</v>
      </c>
      <c r="R254" s="142">
        <v>137230</v>
      </c>
      <c r="S254" s="142">
        <v>-32952</v>
      </c>
      <c r="T254" s="142">
        <v>166318</v>
      </c>
      <c r="U254" s="142">
        <v>1673236.22</v>
      </c>
      <c r="V254" s="142">
        <v>2040716</v>
      </c>
      <c r="W254" s="142">
        <v>-262545</v>
      </c>
      <c r="X254" s="142">
        <v>23404</v>
      </c>
      <c r="Y254" s="142">
        <v>649628.69999999995</v>
      </c>
      <c r="Z254" s="142">
        <v>1682741</v>
      </c>
      <c r="AA254" s="142">
        <v>-478881</v>
      </c>
      <c r="AB254" s="142">
        <v>-50810</v>
      </c>
      <c r="AC254" s="142">
        <v>257982.28</v>
      </c>
      <c r="AD254" s="142">
        <v>133460</v>
      </c>
      <c r="AE254" s="142">
        <v>-1008400</v>
      </c>
      <c r="AF254" s="142">
        <v>-752191</v>
      </c>
      <c r="AG254" s="142">
        <v>306936.95</v>
      </c>
      <c r="AH254" s="142">
        <v>350350</v>
      </c>
      <c r="AI254" s="142">
        <v>-1051435</v>
      </c>
      <c r="AJ254" s="142">
        <v>-1355688</v>
      </c>
      <c r="AK254" s="142">
        <v>2052705.79</v>
      </c>
      <c r="AL254" s="142">
        <v>1413302</v>
      </c>
      <c r="AM254" s="142">
        <v>448752</v>
      </c>
      <c r="AN254" s="142">
        <v>-270021</v>
      </c>
      <c r="AO254" s="142">
        <v>626269.81999999995</v>
      </c>
      <c r="AP254" s="142">
        <v>325313</v>
      </c>
      <c r="AQ254" s="142">
        <v>-273315</v>
      </c>
      <c r="AR254" s="142">
        <v>-516140</v>
      </c>
      <c r="AS254" s="142">
        <v>1299124.29</v>
      </c>
      <c r="AT254" s="142">
        <v>553063</v>
      </c>
      <c r="AU254" s="142">
        <v>182763</v>
      </c>
      <c r="AV254" s="142">
        <v>-221520</v>
      </c>
      <c r="AW254" s="142">
        <v>586260.06000000006</v>
      </c>
      <c r="AX254" s="142">
        <v>-492337</v>
      </c>
      <c r="AY254" s="142">
        <v>-610221</v>
      </c>
      <c r="AZ254" s="142">
        <v>-2081362</v>
      </c>
      <c r="BA254" s="142">
        <v>4163782</v>
      </c>
      <c r="BB254" s="142">
        <v>-1073449</v>
      </c>
      <c r="BC254" s="142">
        <v>-2911583</v>
      </c>
      <c r="BD254" s="142">
        <v>-1305445</v>
      </c>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42" t="s">
        <v>3282</v>
      </c>
      <c r="B255" s="142">
        <v>22164713</v>
      </c>
      <c r="C255" s="142">
        <v>16053732</v>
      </c>
      <c r="D255" s="142">
        <v>6437463</v>
      </c>
      <c r="E255" s="142">
        <v>42707686.969999999</v>
      </c>
      <c r="F255" s="142">
        <v>25184278</v>
      </c>
      <c r="G255" s="142">
        <v>11016794</v>
      </c>
      <c r="H255" s="142">
        <v>7675222</v>
      </c>
      <c r="I255" s="142">
        <v>44687321.899999999</v>
      </c>
      <c r="J255" s="142">
        <v>28143235</v>
      </c>
      <c r="K255" s="142">
        <v>18778308</v>
      </c>
      <c r="L255" s="142">
        <v>9057771</v>
      </c>
      <c r="M255" s="142">
        <v>45216336.630000003</v>
      </c>
      <c r="N255" s="142">
        <v>27257025</v>
      </c>
      <c r="O255" s="142">
        <v>14457202</v>
      </c>
      <c r="P255" s="142">
        <v>6693684</v>
      </c>
      <c r="Q255" s="142">
        <v>49660371.840000004</v>
      </c>
      <c r="R255" s="142">
        <v>33763334</v>
      </c>
      <c r="S255" s="142">
        <v>14945683</v>
      </c>
      <c r="T255" s="142">
        <v>5263916</v>
      </c>
      <c r="U255" s="142">
        <v>41484982.460000001</v>
      </c>
      <c r="V255" s="142">
        <v>27502188</v>
      </c>
      <c r="W255" s="142">
        <v>14695756</v>
      </c>
      <c r="X255" s="142">
        <v>5101806</v>
      </c>
      <c r="Y255" s="142">
        <v>34246652.710000001</v>
      </c>
      <c r="Z255" s="142">
        <v>20315834</v>
      </c>
      <c r="AA255" s="142">
        <v>10208906</v>
      </c>
      <c r="AB255" s="142">
        <v>4465258</v>
      </c>
      <c r="AC255" s="142">
        <v>28862500.469999999</v>
      </c>
      <c r="AD255" s="142">
        <v>14039301</v>
      </c>
      <c r="AE255" s="142">
        <v>5236222</v>
      </c>
      <c r="AF255" s="142">
        <v>-566136</v>
      </c>
      <c r="AG255" s="142">
        <v>24943906.719999999</v>
      </c>
      <c r="AH255" s="142">
        <v>13321577</v>
      </c>
      <c r="AI255" s="142">
        <v>4879885</v>
      </c>
      <c r="AJ255" s="142">
        <v>2315749</v>
      </c>
      <c r="AK255" s="142">
        <v>25898021.199999999</v>
      </c>
      <c r="AL255" s="142">
        <v>19400961</v>
      </c>
      <c r="AM255" s="142">
        <v>11742303</v>
      </c>
      <c r="AN255" s="142">
        <v>5947636</v>
      </c>
      <c r="AO255" s="142">
        <v>15525152.529999999</v>
      </c>
      <c r="AP255" s="142">
        <v>12409364</v>
      </c>
      <c r="AQ255" s="142">
        <v>7117095</v>
      </c>
      <c r="AR255" s="142">
        <v>3785745</v>
      </c>
      <c r="AS255" s="142">
        <v>14423341.529999999</v>
      </c>
      <c r="AT255" s="142">
        <v>10047919</v>
      </c>
      <c r="AU255" s="142">
        <v>6474477</v>
      </c>
      <c r="AV255" s="142">
        <v>3299438</v>
      </c>
      <c r="AW255" s="142">
        <v>10497819.66</v>
      </c>
      <c r="AX255" s="142">
        <v>6482915</v>
      </c>
      <c r="AY255" s="142">
        <v>3289933</v>
      </c>
      <c r="AZ255" s="142">
        <v>1005441</v>
      </c>
      <c r="BA255" s="142">
        <v>10525284</v>
      </c>
      <c r="BB255" s="142">
        <v>4660967</v>
      </c>
      <c r="BC255" s="142">
        <v>1604786</v>
      </c>
      <c r="BD255" s="142">
        <v>1073773</v>
      </c>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42" t="s">
        <v>3283</v>
      </c>
      <c r="B256" s="142">
        <v>-3029071</v>
      </c>
      <c r="C256" s="142">
        <v>-1901302</v>
      </c>
      <c r="D256" s="142">
        <v>-351037</v>
      </c>
      <c r="E256" s="142">
        <v>-3559342.66</v>
      </c>
      <c r="F256" s="142">
        <v>-3214603</v>
      </c>
      <c r="G256" s="142">
        <v>-1665382</v>
      </c>
      <c r="H256" s="142">
        <v>-343586</v>
      </c>
      <c r="I256" s="142">
        <v>-4210463</v>
      </c>
      <c r="J256" s="142">
        <v>-3868093</v>
      </c>
      <c r="K256" s="142">
        <v>-2013313</v>
      </c>
      <c r="L256" s="142">
        <v>-351944</v>
      </c>
      <c r="M256" s="142">
        <v>-3989499.32</v>
      </c>
      <c r="N256" s="142">
        <v>-3670376</v>
      </c>
      <c r="O256" s="142">
        <v>-1856788</v>
      </c>
      <c r="P256" s="142">
        <v>-340227</v>
      </c>
      <c r="Q256" s="142">
        <v>-3502425.69</v>
      </c>
      <c r="R256" s="142">
        <v>-3181340</v>
      </c>
      <c r="S256" s="142">
        <v>-1630828</v>
      </c>
      <c r="T256" s="142">
        <v>-313063</v>
      </c>
      <c r="U256" s="142">
        <v>-3545531.91</v>
      </c>
      <c r="V256" s="142">
        <v>-3261574</v>
      </c>
      <c r="W256" s="142">
        <v>-1651874</v>
      </c>
      <c r="X256" s="142">
        <v>-281315</v>
      </c>
      <c r="Y256" s="142">
        <v>-2827774.02</v>
      </c>
      <c r="Z256" s="142">
        <v>-2575554</v>
      </c>
      <c r="AA256" s="142">
        <v>-1293801</v>
      </c>
      <c r="AB256" s="142">
        <v>-266574</v>
      </c>
      <c r="AC256" s="142">
        <v>-2491923.2000000002</v>
      </c>
      <c r="AD256" s="142">
        <v>-2261601</v>
      </c>
      <c r="AE256" s="142">
        <v>-1073844</v>
      </c>
      <c r="AF256" s="142">
        <v>-237719</v>
      </c>
      <c r="AG256" s="142">
        <v>-3319793.26</v>
      </c>
      <c r="AH256" s="142">
        <v>-3082074</v>
      </c>
      <c r="AI256" s="142">
        <v>-1447316</v>
      </c>
      <c r="AJ256" s="142">
        <v>-135415</v>
      </c>
      <c r="AK256" s="142">
        <v>-2866433.8</v>
      </c>
      <c r="AL256" s="142">
        <v>-2735984</v>
      </c>
      <c r="AM256" s="142">
        <v>-1318038</v>
      </c>
      <c r="AN256" s="142">
        <v>-79404</v>
      </c>
      <c r="AO256" s="142">
        <v>-2935029.5</v>
      </c>
      <c r="AP256" s="142">
        <v>-2828603</v>
      </c>
      <c r="AQ256" s="142">
        <v>-1271745</v>
      </c>
      <c r="AR256" s="142">
        <v>-81884</v>
      </c>
      <c r="AS256" s="142">
        <v>-2083431.8</v>
      </c>
      <c r="AT256" s="142">
        <v>-1991797</v>
      </c>
      <c r="AU256" s="142">
        <v>-842721</v>
      </c>
      <c r="AV256" s="142">
        <v>-72047</v>
      </c>
      <c r="AW256" s="142">
        <v>-1492428.94</v>
      </c>
      <c r="AX256" s="142">
        <v>-1393214</v>
      </c>
      <c r="AY256" s="142">
        <v>-524466</v>
      </c>
      <c r="AZ256" s="142">
        <v>0</v>
      </c>
      <c r="BA256" s="142">
        <v>-1089972</v>
      </c>
      <c r="BB256" s="142">
        <v>-1018050</v>
      </c>
      <c r="BC256" s="142">
        <v>0</v>
      </c>
      <c r="BD256" s="142">
        <v>0</v>
      </c>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42" t="s">
        <v>2968</v>
      </c>
      <c r="B257" s="142">
        <v>19135642</v>
      </c>
      <c r="C257" s="142">
        <v>14152430</v>
      </c>
      <c r="D257" s="142">
        <v>6086426</v>
      </c>
      <c r="E257" s="142">
        <v>39148344.310000002</v>
      </c>
      <c r="F257" s="142">
        <v>21969675</v>
      </c>
      <c r="G257" s="142">
        <v>9351412</v>
      </c>
      <c r="H257" s="142">
        <v>7331636</v>
      </c>
      <c r="I257" s="142">
        <v>40476858.899999999</v>
      </c>
      <c r="J257" s="142">
        <v>24275142</v>
      </c>
      <c r="K257" s="142">
        <v>16764995</v>
      </c>
      <c r="L257" s="142">
        <v>8705827</v>
      </c>
      <c r="M257" s="142">
        <v>41226837.310000002</v>
      </c>
      <c r="N257" s="142">
        <v>23586649</v>
      </c>
      <c r="O257" s="142">
        <v>12600414</v>
      </c>
      <c r="P257" s="142">
        <v>6353457</v>
      </c>
      <c r="Q257" s="142">
        <v>46157946.149999999</v>
      </c>
      <c r="R257" s="142">
        <v>30581994</v>
      </c>
      <c r="S257" s="142">
        <v>13314855</v>
      </c>
      <c r="T257" s="142">
        <v>4950853</v>
      </c>
      <c r="U257" s="142">
        <v>37939450.549999997</v>
      </c>
      <c r="V257" s="142">
        <v>24240614</v>
      </c>
      <c r="W257" s="142">
        <v>13043882</v>
      </c>
      <c r="X257" s="142">
        <v>4820491</v>
      </c>
      <c r="Y257" s="142">
        <v>31418878.690000001</v>
      </c>
      <c r="Z257" s="142">
        <v>17740280</v>
      </c>
      <c r="AA257" s="142">
        <v>8915105</v>
      </c>
      <c r="AB257" s="142">
        <v>4198684</v>
      </c>
      <c r="AC257" s="142">
        <v>26370577.27</v>
      </c>
      <c r="AD257" s="142">
        <v>11777700</v>
      </c>
      <c r="AE257" s="142">
        <v>4162378</v>
      </c>
      <c r="AF257" s="142">
        <v>-803855</v>
      </c>
      <c r="AG257" s="142">
        <v>21624113.460000001</v>
      </c>
      <c r="AH257" s="142">
        <v>10239503</v>
      </c>
      <c r="AI257" s="142">
        <v>3432569</v>
      </c>
      <c r="AJ257" s="142">
        <v>2180334</v>
      </c>
      <c r="AK257" s="142">
        <v>23031587.399999999</v>
      </c>
      <c r="AL257" s="142">
        <v>16664977</v>
      </c>
      <c r="AM257" s="142">
        <v>10424265</v>
      </c>
      <c r="AN257" s="142">
        <v>5868232</v>
      </c>
      <c r="AO257" s="142">
        <v>12590123.02</v>
      </c>
      <c r="AP257" s="142">
        <v>9580761</v>
      </c>
      <c r="AQ257" s="142">
        <v>5845350</v>
      </c>
      <c r="AR257" s="142">
        <v>3703861</v>
      </c>
      <c r="AS257" s="142">
        <v>12339909.73</v>
      </c>
      <c r="AT257" s="142">
        <v>8056122</v>
      </c>
      <c r="AU257" s="142">
        <v>5631756</v>
      </c>
      <c r="AV257" s="142">
        <v>3227391</v>
      </c>
      <c r="AW257" s="142">
        <v>9005390.7200000007</v>
      </c>
      <c r="AX257" s="142">
        <v>5089701</v>
      </c>
      <c r="AY257" s="142">
        <v>2765467</v>
      </c>
      <c r="AZ257" s="142">
        <v>1005441</v>
      </c>
      <c r="BA257" s="142">
        <v>9435312</v>
      </c>
      <c r="BB257" s="142">
        <v>3642917</v>
      </c>
      <c r="BC257" s="142">
        <v>1604786</v>
      </c>
      <c r="BD257" s="142">
        <v>1073773</v>
      </c>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42" t="s">
        <v>3284</v>
      </c>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42" t="s">
        <v>3285</v>
      </c>
      <c r="B259" s="142">
        <v>0</v>
      </c>
      <c r="C259" s="142">
        <v>0</v>
      </c>
      <c r="D259" s="142">
        <v>0</v>
      </c>
      <c r="E259" s="142">
        <v>620928.06999999995</v>
      </c>
      <c r="F259" s="142">
        <v>459814</v>
      </c>
      <c r="G259" s="142">
        <v>432443</v>
      </c>
      <c r="H259" s="142">
        <v>470854</v>
      </c>
      <c r="I259" s="142">
        <v>805866.47</v>
      </c>
      <c r="J259" s="142">
        <v>849335</v>
      </c>
      <c r="K259" s="142">
        <v>757134</v>
      </c>
      <c r="L259" s="142">
        <v>-120524</v>
      </c>
      <c r="M259" s="142">
        <v>-83301.83</v>
      </c>
      <c r="N259" s="142">
        <v>-77470</v>
      </c>
      <c r="O259" s="142">
        <v>-25304</v>
      </c>
      <c r="P259" s="142">
        <v>-320264</v>
      </c>
      <c r="Q259" s="142">
        <v>-9439.14</v>
      </c>
      <c r="R259" s="142">
        <v>3922</v>
      </c>
      <c r="S259" s="142">
        <v>-11785</v>
      </c>
      <c r="T259" s="142">
        <v>-30899</v>
      </c>
      <c r="U259" s="142">
        <v>26250.14</v>
      </c>
      <c r="V259" s="142">
        <v>18841</v>
      </c>
      <c r="W259" s="142">
        <v>15880</v>
      </c>
      <c r="X259" s="142">
        <v>8600</v>
      </c>
      <c r="Y259" s="142">
        <v>-168287.67</v>
      </c>
      <c r="Z259" s="142">
        <v>-105121</v>
      </c>
      <c r="AA259" s="142">
        <v>-100035</v>
      </c>
      <c r="AB259" s="142">
        <v>9657</v>
      </c>
      <c r="AC259" s="142">
        <v>-182209.21</v>
      </c>
      <c r="AD259" s="142">
        <v>-152059</v>
      </c>
      <c r="AE259" s="142">
        <v>-102000</v>
      </c>
      <c r="AF259" s="142">
        <v>0</v>
      </c>
      <c r="AG259" s="142">
        <v>11017220.5</v>
      </c>
      <c r="AH259" s="142">
        <v>11057680</v>
      </c>
      <c r="AI259" s="142">
        <v>8439240</v>
      </c>
      <c r="AJ259" s="142">
        <v>-528141</v>
      </c>
      <c r="AK259" s="142">
        <v>-2225827.94</v>
      </c>
      <c r="AL259" s="142">
        <v>-223468</v>
      </c>
      <c r="AM259" s="142">
        <v>2192460</v>
      </c>
      <c r="AN259" s="142">
        <v>346997</v>
      </c>
      <c r="AO259" s="142">
        <v>-5052501.5199999996</v>
      </c>
      <c r="AP259" s="142">
        <v>-1989847</v>
      </c>
      <c r="AQ259" s="142">
        <v>714391</v>
      </c>
      <c r="AR259" s="142">
        <v>298417</v>
      </c>
      <c r="AS259" s="142">
        <v>-3172359.43</v>
      </c>
      <c r="AT259" s="142">
        <v>796867</v>
      </c>
      <c r="AU259" s="142">
        <v>995283</v>
      </c>
      <c r="AV259" s="142">
        <v>250000</v>
      </c>
      <c r="AW259" s="142">
        <v>-445692.26</v>
      </c>
      <c r="AX259" s="142">
        <v>-119285</v>
      </c>
      <c r="AY259" s="142">
        <v>360734</v>
      </c>
      <c r="AZ259" s="142">
        <v>0</v>
      </c>
      <c r="BA259" s="142">
        <v>0</v>
      </c>
      <c r="BB259" s="142">
        <v>0</v>
      </c>
      <c r="BC259" s="142">
        <v>0</v>
      </c>
      <c r="BD259" s="142">
        <v>0</v>
      </c>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42" t="s">
        <v>3286</v>
      </c>
      <c r="B260" s="142">
        <v>36183</v>
      </c>
      <c r="C260" s="142">
        <v>33494</v>
      </c>
      <c r="D260" s="142">
        <v>33494</v>
      </c>
      <c r="E260" s="142">
        <v>0</v>
      </c>
      <c r="F260" s="142">
        <v>0</v>
      </c>
      <c r="G260" s="142">
        <v>0</v>
      </c>
      <c r="H260" s="142">
        <v>0</v>
      </c>
      <c r="I260" s="142">
        <v>0</v>
      </c>
      <c r="J260" s="142">
        <v>0</v>
      </c>
      <c r="K260" s="142">
        <v>0</v>
      </c>
      <c r="L260" s="142">
        <v>0</v>
      </c>
      <c r="M260" s="142">
        <v>0</v>
      </c>
      <c r="N260" s="142">
        <v>0</v>
      </c>
      <c r="O260" s="142">
        <v>0</v>
      </c>
      <c r="P260" s="142">
        <v>0</v>
      </c>
      <c r="Q260" s="142">
        <v>0</v>
      </c>
      <c r="R260" s="142">
        <v>0</v>
      </c>
      <c r="S260" s="142">
        <v>0</v>
      </c>
      <c r="T260" s="142">
        <v>0</v>
      </c>
      <c r="U260" s="142">
        <v>0</v>
      </c>
      <c r="V260" s="142">
        <v>0</v>
      </c>
      <c r="W260" s="142">
        <v>0</v>
      </c>
      <c r="X260" s="142">
        <v>0</v>
      </c>
      <c r="Y260" s="142">
        <v>100000</v>
      </c>
      <c r="Z260" s="142">
        <v>100000</v>
      </c>
      <c r="AA260" s="142">
        <v>100000</v>
      </c>
      <c r="AB260" s="142">
        <v>100000</v>
      </c>
      <c r="AC260" s="142">
        <v>700</v>
      </c>
      <c r="AD260" s="142">
        <v>700</v>
      </c>
      <c r="AE260" s="142">
        <v>0</v>
      </c>
      <c r="AF260" s="142">
        <v>0</v>
      </c>
      <c r="AG260" s="142">
        <v>2090000</v>
      </c>
      <c r="AH260" s="142">
        <v>2090000</v>
      </c>
      <c r="AI260" s="142">
        <v>2090000</v>
      </c>
      <c r="AJ260" s="142">
        <v>0</v>
      </c>
      <c r="AK260" s="142">
        <v>350000</v>
      </c>
      <c r="AL260" s="142">
        <v>350000</v>
      </c>
      <c r="AM260" s="142">
        <v>300000</v>
      </c>
      <c r="AN260" s="142">
        <v>0</v>
      </c>
      <c r="AO260" s="142">
        <v>50183.16</v>
      </c>
      <c r="AP260" s="142">
        <v>50183</v>
      </c>
      <c r="AQ260" s="142">
        <v>50183</v>
      </c>
      <c r="AR260" s="142">
        <v>0</v>
      </c>
      <c r="AS260" s="142">
        <v>3787726.2</v>
      </c>
      <c r="AT260" s="142">
        <v>3787726</v>
      </c>
      <c r="AU260" s="142">
        <v>0</v>
      </c>
      <c r="AV260" s="142">
        <v>0</v>
      </c>
      <c r="AW260" s="142">
        <v>0</v>
      </c>
      <c r="AX260" s="142">
        <v>0</v>
      </c>
      <c r="AY260" s="142">
        <v>0</v>
      </c>
      <c r="AZ260" s="142">
        <v>220733</v>
      </c>
      <c r="BA260" s="142">
        <v>0</v>
      </c>
      <c r="BB260" s="142">
        <v>0</v>
      </c>
      <c r="BC260" s="142">
        <v>0</v>
      </c>
      <c r="BD260" s="142">
        <v>0</v>
      </c>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42" t="s">
        <v>3287</v>
      </c>
      <c r="B261" s="142">
        <v>36183</v>
      </c>
      <c r="C261" s="142">
        <v>33494</v>
      </c>
      <c r="D261" s="142">
        <v>33494</v>
      </c>
      <c r="E261" s="142">
        <v>0</v>
      </c>
      <c r="F261" s="142">
        <v>0</v>
      </c>
      <c r="G261" s="142">
        <v>0</v>
      </c>
      <c r="H261" s="142">
        <v>0</v>
      </c>
      <c r="I261" s="142">
        <v>0</v>
      </c>
      <c r="J261" s="142">
        <v>0</v>
      </c>
      <c r="K261" s="142">
        <v>0</v>
      </c>
      <c r="L261" s="142">
        <v>0</v>
      </c>
      <c r="M261" s="142">
        <v>0</v>
      </c>
      <c r="N261" s="142">
        <v>0</v>
      </c>
      <c r="O261" s="142">
        <v>0</v>
      </c>
      <c r="P261" s="142">
        <v>0</v>
      </c>
      <c r="Q261" s="142">
        <v>0</v>
      </c>
      <c r="R261" s="142">
        <v>0</v>
      </c>
      <c r="S261" s="142">
        <v>0</v>
      </c>
      <c r="T261" s="142">
        <v>0</v>
      </c>
      <c r="U261" s="142">
        <v>0</v>
      </c>
      <c r="V261" s="142">
        <v>0</v>
      </c>
      <c r="W261" s="142">
        <v>0</v>
      </c>
      <c r="X261" s="142">
        <v>0</v>
      </c>
      <c r="Y261" s="142">
        <v>0</v>
      </c>
      <c r="Z261" s="142">
        <v>0</v>
      </c>
      <c r="AA261" s="142">
        <v>0</v>
      </c>
      <c r="AB261" s="142">
        <v>0</v>
      </c>
      <c r="AC261" s="142">
        <v>0</v>
      </c>
      <c r="AD261" s="142">
        <v>0</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42" t="s">
        <v>3288</v>
      </c>
      <c r="B262" s="142">
        <v>0</v>
      </c>
      <c r="C262" s="142">
        <v>0</v>
      </c>
      <c r="D262" s="142">
        <v>0</v>
      </c>
      <c r="E262" s="142">
        <v>0</v>
      </c>
      <c r="F262" s="142">
        <v>0</v>
      </c>
      <c r="G262" s="142">
        <v>0</v>
      </c>
      <c r="H262" s="142">
        <v>0</v>
      </c>
      <c r="I262" s="142">
        <v>-1464.9</v>
      </c>
      <c r="J262" s="142">
        <v>-1464</v>
      </c>
      <c r="K262" s="142">
        <v>0</v>
      </c>
      <c r="L262" s="142">
        <v>0</v>
      </c>
      <c r="M262" s="142">
        <v>-576.9</v>
      </c>
      <c r="N262" s="142">
        <v>-577</v>
      </c>
      <c r="O262" s="142">
        <v>-577</v>
      </c>
      <c r="P262" s="142">
        <v>-577</v>
      </c>
      <c r="Q262" s="142">
        <v>0</v>
      </c>
      <c r="R262" s="142">
        <v>0</v>
      </c>
      <c r="S262" s="142">
        <v>0</v>
      </c>
      <c r="T262" s="142">
        <v>0</v>
      </c>
      <c r="U262" s="142">
        <v>-10000</v>
      </c>
      <c r="V262" s="142">
        <v>-10000</v>
      </c>
      <c r="W262" s="142">
        <v>0</v>
      </c>
      <c r="X262" s="142">
        <v>0</v>
      </c>
      <c r="Y262" s="142">
        <v>0</v>
      </c>
      <c r="Z262" s="142">
        <v>0</v>
      </c>
      <c r="AA262" s="142">
        <v>0</v>
      </c>
      <c r="AB262" s="142">
        <v>0</v>
      </c>
      <c r="AC262" s="142">
        <v>0</v>
      </c>
      <c r="AD262" s="142">
        <v>0</v>
      </c>
      <c r="AE262" s="142">
        <v>0</v>
      </c>
      <c r="AF262" s="142">
        <v>0</v>
      </c>
      <c r="AG262" s="142">
        <v>0</v>
      </c>
      <c r="AH262" s="142">
        <v>0</v>
      </c>
      <c r="AI262" s="142">
        <v>0</v>
      </c>
      <c r="AJ262" s="142">
        <v>0</v>
      </c>
      <c r="AK262" s="142">
        <v>-806000</v>
      </c>
      <c r="AL262" s="142">
        <v>-706000</v>
      </c>
      <c r="AM262" s="142">
        <v>-706000</v>
      </c>
      <c r="AN262" s="142">
        <v>-206000</v>
      </c>
      <c r="AO262" s="142">
        <v>-1118000</v>
      </c>
      <c r="AP262" s="142">
        <v>-1106000</v>
      </c>
      <c r="AQ262" s="142">
        <v>-1106000</v>
      </c>
      <c r="AR262" s="142">
        <v>-300000</v>
      </c>
      <c r="AS262" s="142">
        <v>-640883.16</v>
      </c>
      <c r="AT262" s="142">
        <v>-550883</v>
      </c>
      <c r="AU262" s="142">
        <v>-50183</v>
      </c>
      <c r="AV262" s="142">
        <v>-50183</v>
      </c>
      <c r="AW262" s="142">
        <v>-1271370.0900000001</v>
      </c>
      <c r="AX262" s="142">
        <v>-1271370</v>
      </c>
      <c r="AY262" s="142">
        <v>0</v>
      </c>
      <c r="AZ262" s="142">
        <v>0</v>
      </c>
      <c r="BA262" s="142">
        <v>-1025756</v>
      </c>
      <c r="BB262" s="142">
        <v>-2085197</v>
      </c>
      <c r="BC262" s="142">
        <v>-736965</v>
      </c>
      <c r="BD262" s="142">
        <v>-350601</v>
      </c>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42" t="s">
        <v>3289</v>
      </c>
      <c r="B263" s="142">
        <v>0</v>
      </c>
      <c r="C263" s="142">
        <v>0</v>
      </c>
      <c r="D263" s="142">
        <v>0</v>
      </c>
      <c r="E263" s="142">
        <v>0</v>
      </c>
      <c r="F263" s="142">
        <v>0</v>
      </c>
      <c r="G263" s="142">
        <v>0</v>
      </c>
      <c r="H263" s="142">
        <v>0</v>
      </c>
      <c r="I263" s="142">
        <v>0</v>
      </c>
      <c r="J263" s="142">
        <v>0</v>
      </c>
      <c r="K263" s="142">
        <v>0</v>
      </c>
      <c r="L263" s="142">
        <v>0</v>
      </c>
      <c r="M263" s="142">
        <v>0</v>
      </c>
      <c r="N263" s="142">
        <v>0</v>
      </c>
      <c r="O263" s="142">
        <v>0</v>
      </c>
      <c r="P263" s="142">
        <v>0</v>
      </c>
      <c r="Q263" s="142">
        <v>0</v>
      </c>
      <c r="R263" s="142">
        <v>0</v>
      </c>
      <c r="S263" s="142">
        <v>0</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0.08</v>
      </c>
      <c r="AX263" s="142">
        <v>0</v>
      </c>
      <c r="AY263" s="142">
        <v>0</v>
      </c>
      <c r="AZ263" s="142">
        <v>0</v>
      </c>
      <c r="BA263" s="142">
        <v>0</v>
      </c>
      <c r="BB263" s="142">
        <v>0</v>
      </c>
      <c r="BC263" s="142">
        <v>0</v>
      </c>
      <c r="BD263" s="142">
        <v>0</v>
      </c>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42" t="s">
        <v>3290</v>
      </c>
      <c r="B264" s="142">
        <v>0</v>
      </c>
      <c r="C264" s="142">
        <v>0</v>
      </c>
      <c r="D264" s="142">
        <v>0</v>
      </c>
      <c r="E264" s="142">
        <v>-80936378.430000007</v>
      </c>
      <c r="F264" s="142">
        <v>-502000</v>
      </c>
      <c r="G264" s="142">
        <v>-252000</v>
      </c>
      <c r="H264" s="142">
        <v>-252000</v>
      </c>
      <c r="I264" s="142">
        <v>0</v>
      </c>
      <c r="J264" s="142">
        <v>0</v>
      </c>
      <c r="K264" s="142">
        <v>0</v>
      </c>
      <c r="L264" s="142">
        <v>0</v>
      </c>
      <c r="M264" s="142">
        <v>0</v>
      </c>
      <c r="N264" s="142">
        <v>0</v>
      </c>
      <c r="O264" s="142">
        <v>0</v>
      </c>
      <c r="P264" s="142">
        <v>0</v>
      </c>
      <c r="Q264" s="142">
        <v>-2720264.2</v>
      </c>
      <c r="R264" s="142">
        <v>-2618402</v>
      </c>
      <c r="S264" s="142">
        <v>-2618402</v>
      </c>
      <c r="T264" s="142">
        <v>-2618402</v>
      </c>
      <c r="U264" s="142">
        <v>0</v>
      </c>
      <c r="V264" s="142">
        <v>0</v>
      </c>
      <c r="W264" s="142">
        <v>-10000</v>
      </c>
      <c r="X264" s="142">
        <v>0</v>
      </c>
      <c r="Y264" s="142">
        <v>0</v>
      </c>
      <c r="Z264" s="142">
        <v>0</v>
      </c>
      <c r="AA264" s="142">
        <v>0</v>
      </c>
      <c r="AB264" s="142">
        <v>0</v>
      </c>
      <c r="AC264" s="142">
        <v>0</v>
      </c>
      <c r="AD264" s="142">
        <v>0</v>
      </c>
      <c r="AE264" s="142">
        <v>0</v>
      </c>
      <c r="AF264" s="142">
        <v>0</v>
      </c>
      <c r="AG264" s="142">
        <v>-193126864.13</v>
      </c>
      <c r="AH264" s="142">
        <v>-193126864</v>
      </c>
      <c r="AI264" s="142">
        <v>-133179205</v>
      </c>
      <c r="AJ264" s="142">
        <v>0</v>
      </c>
      <c r="AK264" s="142">
        <v>0</v>
      </c>
      <c r="AL264" s="142">
        <v>0</v>
      </c>
      <c r="AM264" s="142">
        <v>0</v>
      </c>
      <c r="AN264" s="142">
        <v>0</v>
      </c>
      <c r="AO264" s="142">
        <v>0</v>
      </c>
      <c r="AP264" s="142">
        <v>0</v>
      </c>
      <c r="AQ264" s="142">
        <v>0</v>
      </c>
      <c r="AR264" s="142">
        <v>0</v>
      </c>
      <c r="AS264" s="142">
        <v>-0.03</v>
      </c>
      <c r="AT264" s="142">
        <v>0</v>
      </c>
      <c r="AU264" s="142">
        <v>0</v>
      </c>
      <c r="AV264" s="142">
        <v>0</v>
      </c>
      <c r="AW264" s="142">
        <v>0</v>
      </c>
      <c r="AX264" s="142">
        <v>0</v>
      </c>
      <c r="AY264" s="142">
        <v>0</v>
      </c>
      <c r="AZ264" s="142">
        <v>0</v>
      </c>
      <c r="BA264" s="142">
        <v>0</v>
      </c>
      <c r="BB264" s="142">
        <v>0</v>
      </c>
      <c r="BC264" s="142">
        <v>0</v>
      </c>
      <c r="BD264" s="142">
        <v>0</v>
      </c>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42" t="s">
        <v>3291</v>
      </c>
      <c r="B265" s="142">
        <v>165154</v>
      </c>
      <c r="C265" s="142">
        <v>121403</v>
      </c>
      <c r="D265" s="142">
        <v>72365</v>
      </c>
      <c r="E265" s="142">
        <v>124774.45</v>
      </c>
      <c r="F265" s="142">
        <v>66670</v>
      </c>
      <c r="G265" s="142">
        <v>29462</v>
      </c>
      <c r="H265" s="142">
        <v>11738</v>
      </c>
      <c r="I265" s="142">
        <v>222660.37</v>
      </c>
      <c r="J265" s="142">
        <v>190173</v>
      </c>
      <c r="K265" s="142">
        <v>144219</v>
      </c>
      <c r="L265" s="142">
        <v>52685</v>
      </c>
      <c r="M265" s="142">
        <v>218661.32</v>
      </c>
      <c r="N265" s="142">
        <v>168683</v>
      </c>
      <c r="O265" s="142">
        <v>133584</v>
      </c>
      <c r="P265" s="142">
        <v>44713</v>
      </c>
      <c r="Q265" s="142">
        <v>168970.56</v>
      </c>
      <c r="R265" s="142">
        <v>114783</v>
      </c>
      <c r="S265" s="142">
        <v>79132</v>
      </c>
      <c r="T265" s="142">
        <v>38113</v>
      </c>
      <c r="U265" s="142">
        <v>299667.81</v>
      </c>
      <c r="V265" s="142">
        <v>239274</v>
      </c>
      <c r="W265" s="142">
        <v>75039</v>
      </c>
      <c r="X265" s="142">
        <v>45182</v>
      </c>
      <c r="Y265" s="142">
        <v>111943.96</v>
      </c>
      <c r="Z265" s="142">
        <v>71054</v>
      </c>
      <c r="AA265" s="142">
        <v>47778</v>
      </c>
      <c r="AB265" s="142">
        <v>21964</v>
      </c>
      <c r="AC265" s="142">
        <v>384377.82</v>
      </c>
      <c r="AD265" s="142">
        <v>97863</v>
      </c>
      <c r="AE265" s="142">
        <v>76105</v>
      </c>
      <c r="AF265" s="142">
        <v>56226</v>
      </c>
      <c r="AG265" s="142">
        <v>84425.72</v>
      </c>
      <c r="AH265" s="142">
        <v>64918</v>
      </c>
      <c r="AI265" s="142">
        <v>45289</v>
      </c>
      <c r="AJ265" s="142">
        <v>23868</v>
      </c>
      <c r="AK265" s="142">
        <v>315559.90999999997</v>
      </c>
      <c r="AL265" s="142">
        <v>251379</v>
      </c>
      <c r="AM265" s="142">
        <v>171817</v>
      </c>
      <c r="AN265" s="142">
        <v>64747</v>
      </c>
      <c r="AO265" s="142">
        <v>243675.62</v>
      </c>
      <c r="AP265" s="142">
        <v>123839</v>
      </c>
      <c r="AQ265" s="142">
        <v>60612</v>
      </c>
      <c r="AR265" s="142">
        <v>42329</v>
      </c>
      <c r="AS265" s="142">
        <v>229977.23</v>
      </c>
      <c r="AT265" s="142">
        <v>120046</v>
      </c>
      <c r="AU265" s="142">
        <v>72309</v>
      </c>
      <c r="AV265" s="142">
        <v>31514</v>
      </c>
      <c r="AW265" s="142">
        <v>130459.76</v>
      </c>
      <c r="AX265" s="142">
        <v>77654</v>
      </c>
      <c r="AY265" s="142">
        <v>42498</v>
      </c>
      <c r="AZ265" s="142">
        <v>16829</v>
      </c>
      <c r="BA265" s="142">
        <v>117754</v>
      </c>
      <c r="BB265" s="142">
        <v>59490</v>
      </c>
      <c r="BC265" s="142">
        <v>28761</v>
      </c>
      <c r="BD265" s="142">
        <v>15838</v>
      </c>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42" t="s">
        <v>3292</v>
      </c>
      <c r="B266" s="142">
        <v>131406</v>
      </c>
      <c r="C266" s="142">
        <v>89616</v>
      </c>
      <c r="D266" s="142">
        <v>42721</v>
      </c>
      <c r="E266" s="142">
        <v>124774.45</v>
      </c>
      <c r="F266" s="142">
        <v>66670</v>
      </c>
      <c r="G266" s="142">
        <v>29462</v>
      </c>
      <c r="H266" s="142">
        <v>11738</v>
      </c>
      <c r="I266" s="142">
        <v>208558.35</v>
      </c>
      <c r="J266" s="142">
        <v>180471</v>
      </c>
      <c r="K266" s="142">
        <v>137915</v>
      </c>
      <c r="L266" s="142">
        <v>49576</v>
      </c>
      <c r="M266" s="142">
        <v>203985.8</v>
      </c>
      <c r="N266" s="142">
        <v>158417</v>
      </c>
      <c r="O266" s="142">
        <v>117830</v>
      </c>
      <c r="P266" s="142">
        <v>44675</v>
      </c>
      <c r="Q266" s="142">
        <v>166686.20000000001</v>
      </c>
      <c r="R266" s="142">
        <v>104843</v>
      </c>
      <c r="S266" s="142">
        <v>72699</v>
      </c>
      <c r="T266" s="142">
        <v>38113</v>
      </c>
      <c r="U266" s="142">
        <v>284223.64</v>
      </c>
      <c r="V266" s="142">
        <v>228355</v>
      </c>
      <c r="W266" s="142">
        <v>73737</v>
      </c>
      <c r="X266" s="142">
        <v>45182</v>
      </c>
      <c r="Y266" s="142">
        <v>95692.23</v>
      </c>
      <c r="Z266" s="142">
        <v>58399</v>
      </c>
      <c r="AA266" s="142">
        <v>35752</v>
      </c>
      <c r="AB266" s="142">
        <v>15274</v>
      </c>
      <c r="AC266" s="142">
        <v>364865.95</v>
      </c>
      <c r="AD266" s="142">
        <v>83486</v>
      </c>
      <c r="AE266" s="142">
        <v>65564</v>
      </c>
      <c r="AF266" s="142">
        <v>48700</v>
      </c>
      <c r="AG266" s="142">
        <v>81241.73</v>
      </c>
      <c r="AH266" s="142">
        <v>57823</v>
      </c>
      <c r="AI266" s="142">
        <v>40524</v>
      </c>
      <c r="AJ266" s="142">
        <v>21251</v>
      </c>
      <c r="AK266" s="142">
        <v>306627.8</v>
      </c>
      <c r="AL266" s="142">
        <v>245120</v>
      </c>
      <c r="AM266" s="142">
        <v>167757</v>
      </c>
      <c r="AN266" s="142">
        <v>62598</v>
      </c>
      <c r="AO266" s="142">
        <v>233822.75</v>
      </c>
      <c r="AP266" s="142">
        <v>116969</v>
      </c>
      <c r="AQ266" s="142">
        <v>54991</v>
      </c>
      <c r="AR266" s="142">
        <v>39436</v>
      </c>
      <c r="AS266" s="142">
        <v>224318.48</v>
      </c>
      <c r="AT266" s="142">
        <v>115072</v>
      </c>
      <c r="AU266" s="142">
        <v>69574</v>
      </c>
      <c r="AV266" s="142">
        <v>29771</v>
      </c>
      <c r="AW266" s="142">
        <v>123044.11</v>
      </c>
      <c r="AX266" s="142">
        <v>72919</v>
      </c>
      <c r="AY266" s="142">
        <v>40043</v>
      </c>
      <c r="AZ266" s="142">
        <v>16829</v>
      </c>
      <c r="BA266" s="142">
        <v>117754</v>
      </c>
      <c r="BB266" s="142">
        <v>59490</v>
      </c>
      <c r="BC266" s="142">
        <v>28761</v>
      </c>
      <c r="BD266" s="142">
        <v>15838</v>
      </c>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42" t="s">
        <v>3293</v>
      </c>
      <c r="B267" s="142">
        <v>27530</v>
      </c>
      <c r="C267" s="142">
        <v>27573</v>
      </c>
      <c r="D267" s="142">
        <v>27518</v>
      </c>
      <c r="E267" s="142">
        <v>0</v>
      </c>
      <c r="F267" s="142">
        <v>0</v>
      </c>
      <c r="G267" s="142">
        <v>0</v>
      </c>
      <c r="H267" s="142">
        <v>0</v>
      </c>
      <c r="I267" s="142">
        <v>14102.02</v>
      </c>
      <c r="J267" s="142">
        <v>9702</v>
      </c>
      <c r="K267" s="142">
        <v>6304</v>
      </c>
      <c r="L267" s="142">
        <v>3109</v>
      </c>
      <c r="M267" s="142">
        <v>14675.52</v>
      </c>
      <c r="N267" s="142">
        <v>10266</v>
      </c>
      <c r="O267" s="142">
        <v>15754</v>
      </c>
      <c r="P267" s="142">
        <v>38</v>
      </c>
      <c r="Q267" s="142">
        <v>2284.36</v>
      </c>
      <c r="R267" s="142">
        <v>9940</v>
      </c>
      <c r="S267" s="142">
        <v>6433</v>
      </c>
      <c r="T267" s="142">
        <v>0</v>
      </c>
      <c r="U267" s="142">
        <v>14327.61</v>
      </c>
      <c r="V267" s="142">
        <v>9802</v>
      </c>
      <c r="W267" s="142">
        <v>185</v>
      </c>
      <c r="X267" s="142">
        <v>0</v>
      </c>
      <c r="Y267" s="142">
        <v>16251.73</v>
      </c>
      <c r="Z267" s="142">
        <v>12655</v>
      </c>
      <c r="AA267" s="142">
        <v>12026</v>
      </c>
      <c r="AB267" s="142">
        <v>6690</v>
      </c>
      <c r="AC267" s="142">
        <v>19511.86</v>
      </c>
      <c r="AD267" s="142">
        <v>14377</v>
      </c>
      <c r="AE267" s="142">
        <v>10541</v>
      </c>
      <c r="AF267" s="142">
        <v>7526</v>
      </c>
      <c r="AG267" s="142">
        <v>3183.99</v>
      </c>
      <c r="AH267" s="142">
        <v>7095</v>
      </c>
      <c r="AI267" s="142">
        <v>4765</v>
      </c>
      <c r="AJ267" s="142">
        <v>2617</v>
      </c>
      <c r="AK267" s="142">
        <v>8932.11</v>
      </c>
      <c r="AL267" s="142">
        <v>6259</v>
      </c>
      <c r="AM267" s="142">
        <v>4060</v>
      </c>
      <c r="AN267" s="142">
        <v>2149</v>
      </c>
      <c r="AO267" s="142">
        <v>9852.8700000000008</v>
      </c>
      <c r="AP267" s="142">
        <v>6870</v>
      </c>
      <c r="AQ267" s="142">
        <v>5621</v>
      </c>
      <c r="AR267" s="142">
        <v>2893</v>
      </c>
      <c r="AS267" s="142">
        <v>5658.75</v>
      </c>
      <c r="AT267" s="142">
        <v>4974</v>
      </c>
      <c r="AU267" s="142">
        <v>2735</v>
      </c>
      <c r="AV267" s="142">
        <v>1743</v>
      </c>
      <c r="AW267" s="142">
        <v>7415.66</v>
      </c>
      <c r="AX267" s="142">
        <v>4735</v>
      </c>
      <c r="AY267" s="142">
        <v>2455</v>
      </c>
      <c r="AZ267" s="142">
        <v>0</v>
      </c>
      <c r="BA267" s="142">
        <v>0</v>
      </c>
      <c r="BB267" s="142">
        <v>0</v>
      </c>
      <c r="BC267" s="142">
        <v>0</v>
      </c>
      <c r="BD267" s="142">
        <v>0</v>
      </c>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42" t="s">
        <v>3294</v>
      </c>
      <c r="B268" s="142">
        <v>0</v>
      </c>
      <c r="C268" s="142">
        <v>0</v>
      </c>
      <c r="D268" s="142">
        <v>0</v>
      </c>
      <c r="E268" s="142">
        <v>0</v>
      </c>
      <c r="F268" s="142">
        <v>0</v>
      </c>
      <c r="G268" s="142">
        <v>0</v>
      </c>
      <c r="H268" s="142">
        <v>0</v>
      </c>
      <c r="I268" s="142">
        <v>0</v>
      </c>
      <c r="J268" s="142">
        <v>0</v>
      </c>
      <c r="K268" s="142">
        <v>0</v>
      </c>
      <c r="L268" s="142">
        <v>0</v>
      </c>
      <c r="M268" s="142">
        <v>0</v>
      </c>
      <c r="N268" s="142">
        <v>0</v>
      </c>
      <c r="O268" s="142">
        <v>0</v>
      </c>
      <c r="P268" s="142">
        <v>0</v>
      </c>
      <c r="Q268" s="142">
        <v>0</v>
      </c>
      <c r="R268" s="142">
        <v>0</v>
      </c>
      <c r="S268" s="142">
        <v>0</v>
      </c>
      <c r="T268" s="142">
        <v>0</v>
      </c>
      <c r="U268" s="142">
        <v>1116.56</v>
      </c>
      <c r="V268" s="142">
        <v>1117</v>
      </c>
      <c r="W268" s="142">
        <v>1117</v>
      </c>
      <c r="X268" s="142">
        <v>0</v>
      </c>
      <c r="Y268" s="142">
        <v>0</v>
      </c>
      <c r="Z268" s="142">
        <v>0</v>
      </c>
      <c r="AA268" s="142">
        <v>0</v>
      </c>
      <c r="AB268" s="142">
        <v>0</v>
      </c>
      <c r="AC268" s="142">
        <v>0</v>
      </c>
      <c r="AD268" s="142">
        <v>0</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42" t="s">
        <v>3295</v>
      </c>
      <c r="B269" s="142">
        <v>6218</v>
      </c>
      <c r="C269" s="142">
        <v>4214</v>
      </c>
      <c r="D269" s="142">
        <v>2126</v>
      </c>
      <c r="E269" s="142">
        <v>0</v>
      </c>
      <c r="F269" s="142">
        <v>0</v>
      </c>
      <c r="G269" s="142">
        <v>0</v>
      </c>
      <c r="H269" s="142">
        <v>0</v>
      </c>
      <c r="I269" s="142">
        <v>0</v>
      </c>
      <c r="J269" s="142">
        <v>0</v>
      </c>
      <c r="K269" s="142">
        <v>0</v>
      </c>
      <c r="L269" s="142">
        <v>0</v>
      </c>
      <c r="M269" s="142">
        <v>0</v>
      </c>
      <c r="N269" s="142">
        <v>0</v>
      </c>
      <c r="O269" s="142">
        <v>0</v>
      </c>
      <c r="P269" s="142">
        <v>0</v>
      </c>
      <c r="Q269" s="142">
        <v>0</v>
      </c>
      <c r="R269" s="142">
        <v>0</v>
      </c>
      <c r="S269" s="142">
        <v>0</v>
      </c>
      <c r="T269" s="142">
        <v>0</v>
      </c>
      <c r="U269" s="142">
        <v>0</v>
      </c>
      <c r="V269" s="142">
        <v>0</v>
      </c>
      <c r="W269" s="142">
        <v>0</v>
      </c>
      <c r="X269" s="142">
        <v>0</v>
      </c>
      <c r="Y269" s="142">
        <v>0</v>
      </c>
      <c r="Z269" s="142">
        <v>0</v>
      </c>
      <c r="AA269" s="142">
        <v>0</v>
      </c>
      <c r="AB269" s="142">
        <v>0</v>
      </c>
      <c r="AC269" s="142">
        <v>0</v>
      </c>
      <c r="AD269" s="142">
        <v>0</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42" t="s">
        <v>2972</v>
      </c>
      <c r="B270" s="142">
        <v>-10955306</v>
      </c>
      <c r="C270" s="142">
        <v>-7134924</v>
      </c>
      <c r="D270" s="142">
        <v>-3520489</v>
      </c>
      <c r="E270" s="142">
        <v>-16406870.15</v>
      </c>
      <c r="F270" s="142">
        <v>-12535126</v>
      </c>
      <c r="G270" s="142">
        <v>-8738392</v>
      </c>
      <c r="H270" s="142">
        <v>-4282714</v>
      </c>
      <c r="I270" s="142">
        <v>-17901725.359999999</v>
      </c>
      <c r="J270" s="142">
        <v>-12931060</v>
      </c>
      <c r="K270" s="142">
        <v>-8871964</v>
      </c>
      <c r="L270" s="142">
        <v>-5116510</v>
      </c>
      <c r="M270" s="142">
        <v>-15771337.130000001</v>
      </c>
      <c r="N270" s="142">
        <v>-10863662</v>
      </c>
      <c r="O270" s="142">
        <v>-6580215</v>
      </c>
      <c r="P270" s="142">
        <v>-3122113</v>
      </c>
      <c r="Q270" s="142">
        <v>-17038783.800000001</v>
      </c>
      <c r="R270" s="142">
        <v>-12891692</v>
      </c>
      <c r="S270" s="142">
        <v>-8486126</v>
      </c>
      <c r="T270" s="142">
        <v>-3317544</v>
      </c>
      <c r="U270" s="142">
        <v>-19308117.309999999</v>
      </c>
      <c r="V270" s="142">
        <v>-13304516</v>
      </c>
      <c r="W270" s="142">
        <v>-8498603</v>
      </c>
      <c r="X270" s="142">
        <v>-4170109</v>
      </c>
      <c r="Y270" s="142">
        <v>-17660804.77</v>
      </c>
      <c r="Z270" s="142">
        <v>-12401498</v>
      </c>
      <c r="AA270" s="142">
        <v>-8049334</v>
      </c>
      <c r="AB270" s="142">
        <v>-4525332</v>
      </c>
      <c r="AC270" s="142">
        <v>-16402897.720000001</v>
      </c>
      <c r="AD270" s="142">
        <v>-10814238</v>
      </c>
      <c r="AE270" s="142">
        <v>-7337186</v>
      </c>
      <c r="AF270" s="142">
        <v>-3887071</v>
      </c>
      <c r="AG270" s="142">
        <v>-11724731.92</v>
      </c>
      <c r="AH270" s="142">
        <v>-8571395</v>
      </c>
      <c r="AI270" s="142">
        <v>-4753716</v>
      </c>
      <c r="AJ270" s="142">
        <v>-2281779</v>
      </c>
      <c r="AK270" s="142">
        <v>-6770300.75</v>
      </c>
      <c r="AL270" s="142">
        <v>-4489198</v>
      </c>
      <c r="AM270" s="142">
        <v>-2734391</v>
      </c>
      <c r="AN270" s="142">
        <v>-1311899</v>
      </c>
      <c r="AO270" s="142">
        <v>-4155754.59</v>
      </c>
      <c r="AP270" s="142">
        <v>-3303534</v>
      </c>
      <c r="AQ270" s="142">
        <v>-2155402</v>
      </c>
      <c r="AR270" s="142">
        <v>-1130754</v>
      </c>
      <c r="AS270" s="142">
        <v>-4259771.6900000004</v>
      </c>
      <c r="AT270" s="142">
        <v>-3183236</v>
      </c>
      <c r="AU270" s="142">
        <v>-1884975</v>
      </c>
      <c r="AV270" s="142">
        <v>-1045949</v>
      </c>
      <c r="AW270" s="142">
        <v>-3902300.17</v>
      </c>
      <c r="AX270" s="142">
        <v>-2800265</v>
      </c>
      <c r="AY270" s="142">
        <v>-1952860</v>
      </c>
      <c r="AZ270" s="142">
        <v>-907111</v>
      </c>
      <c r="BA270" s="142">
        <v>-3956800</v>
      </c>
      <c r="BB270" s="142">
        <v>-2957638</v>
      </c>
      <c r="BC270" s="142">
        <v>-1941636</v>
      </c>
      <c r="BD270" s="142">
        <v>-755078</v>
      </c>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42" t="s">
        <v>3292</v>
      </c>
      <c r="B271" s="142">
        <v>-8913347</v>
      </c>
      <c r="C271" s="142">
        <v>-5987030</v>
      </c>
      <c r="D271" s="142">
        <v>-2786160</v>
      </c>
      <c r="E271" s="142">
        <v>-15387288.289999999</v>
      </c>
      <c r="F271" s="142">
        <v>-11796573</v>
      </c>
      <c r="G271" s="142">
        <v>-8341863</v>
      </c>
      <c r="H271" s="142">
        <v>-4103280</v>
      </c>
      <c r="I271" s="142">
        <v>-16837129.879999999</v>
      </c>
      <c r="J271" s="142">
        <v>-12227164</v>
      </c>
      <c r="K271" s="142">
        <v>-8388105</v>
      </c>
      <c r="L271" s="142">
        <v>-4982672</v>
      </c>
      <c r="M271" s="142">
        <v>-14434171.789999999</v>
      </c>
      <c r="N271" s="142">
        <v>-10018417</v>
      </c>
      <c r="O271" s="142">
        <v>-6210136</v>
      </c>
      <c r="P271" s="142">
        <v>-3000897</v>
      </c>
      <c r="Q271" s="142">
        <v>-15978312.48</v>
      </c>
      <c r="R271" s="142">
        <v>-11347975</v>
      </c>
      <c r="S271" s="142">
        <v>-7356388</v>
      </c>
      <c r="T271" s="142">
        <v>-3227274</v>
      </c>
      <c r="U271" s="142">
        <v>-17875623.32</v>
      </c>
      <c r="V271" s="142">
        <v>-12539704</v>
      </c>
      <c r="W271" s="142">
        <v>-8139121</v>
      </c>
      <c r="X271" s="142">
        <v>-3939315</v>
      </c>
      <c r="Y271" s="142">
        <v>-16098405.119999999</v>
      </c>
      <c r="Z271" s="142">
        <v>-11158676</v>
      </c>
      <c r="AA271" s="142">
        <v>-7083183</v>
      </c>
      <c r="AB271" s="142">
        <v>-3981116</v>
      </c>
      <c r="AC271" s="142">
        <v>-14199863.789999999</v>
      </c>
      <c r="AD271" s="142">
        <v>-9881025</v>
      </c>
      <c r="AE271" s="142">
        <v>-6615625</v>
      </c>
      <c r="AF271" s="142">
        <v>-3655617</v>
      </c>
      <c r="AG271" s="142">
        <v>-11272382.060000001</v>
      </c>
      <c r="AH271" s="142">
        <v>-8097989</v>
      </c>
      <c r="AI271" s="142">
        <v>-4622305</v>
      </c>
      <c r="AJ271" s="142">
        <v>-2213509</v>
      </c>
      <c r="AK271" s="142">
        <v>-6346566.4800000004</v>
      </c>
      <c r="AL271" s="142">
        <v>-4207268</v>
      </c>
      <c r="AM271" s="142">
        <v>-2606397</v>
      </c>
      <c r="AN271" s="142">
        <v>-1265836</v>
      </c>
      <c r="AO271" s="142">
        <v>-3921465.79</v>
      </c>
      <c r="AP271" s="142">
        <v>-3133950</v>
      </c>
      <c r="AQ271" s="142">
        <v>-2048360</v>
      </c>
      <c r="AR271" s="142">
        <v>-1068584</v>
      </c>
      <c r="AS271" s="142">
        <v>-4093294.95</v>
      </c>
      <c r="AT271" s="142">
        <v>-3050668</v>
      </c>
      <c r="AU271" s="142">
        <v>-1788426</v>
      </c>
      <c r="AV271" s="142">
        <v>-983846</v>
      </c>
      <c r="AW271" s="142">
        <v>-3674588.87</v>
      </c>
      <c r="AX271" s="142">
        <v>-2630796</v>
      </c>
      <c r="AY271" s="142">
        <v>-1833343</v>
      </c>
      <c r="AZ271" s="142">
        <v>-907111</v>
      </c>
      <c r="BA271" s="142">
        <v>-3956800</v>
      </c>
      <c r="BB271" s="142">
        <v>-2957638</v>
      </c>
      <c r="BC271" s="142">
        <v>-1941636</v>
      </c>
      <c r="BD271" s="142">
        <v>-755078</v>
      </c>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42" t="s">
        <v>3293</v>
      </c>
      <c r="B272" s="142">
        <v>-1013977</v>
      </c>
      <c r="C272" s="142">
        <v>-574076</v>
      </c>
      <c r="D272" s="142">
        <v>-419020</v>
      </c>
      <c r="E272" s="142">
        <v>-1019581.86</v>
      </c>
      <c r="F272" s="142">
        <v>-738553</v>
      </c>
      <c r="G272" s="142">
        <v>-396529</v>
      </c>
      <c r="H272" s="142">
        <v>-179434</v>
      </c>
      <c r="I272" s="142">
        <v>-1064595.48</v>
      </c>
      <c r="J272" s="142">
        <v>-703896</v>
      </c>
      <c r="K272" s="142">
        <v>-483859</v>
      </c>
      <c r="L272" s="142">
        <v>-133838</v>
      </c>
      <c r="M272" s="142">
        <v>-1337165.3400000001</v>
      </c>
      <c r="N272" s="142">
        <v>-845245</v>
      </c>
      <c r="O272" s="142">
        <v>-370079</v>
      </c>
      <c r="P272" s="142">
        <v>-121216</v>
      </c>
      <c r="Q272" s="142">
        <v>-1060471.32</v>
      </c>
      <c r="R272" s="142">
        <v>-1543717</v>
      </c>
      <c r="S272" s="142">
        <v>-1129738</v>
      </c>
      <c r="T272" s="142">
        <v>-90270</v>
      </c>
      <c r="U272" s="142">
        <v>-1432494</v>
      </c>
      <c r="V272" s="142">
        <v>-764812</v>
      </c>
      <c r="W272" s="142">
        <v>-359482</v>
      </c>
      <c r="X272" s="142">
        <v>-230794</v>
      </c>
      <c r="Y272" s="142">
        <v>-1562399.66</v>
      </c>
      <c r="Z272" s="142">
        <v>-1242822</v>
      </c>
      <c r="AA272" s="142">
        <v>-966151</v>
      </c>
      <c r="AB272" s="142">
        <v>-544216</v>
      </c>
      <c r="AC272" s="142">
        <v>-2203033.9300000002</v>
      </c>
      <c r="AD272" s="142">
        <v>-933213</v>
      </c>
      <c r="AE272" s="142">
        <v>-721561</v>
      </c>
      <c r="AF272" s="142">
        <v>-231454</v>
      </c>
      <c r="AG272" s="142">
        <v>-452349.87</v>
      </c>
      <c r="AH272" s="142">
        <v>-473406</v>
      </c>
      <c r="AI272" s="142">
        <v>-131411</v>
      </c>
      <c r="AJ272" s="142">
        <v>-68270</v>
      </c>
      <c r="AK272" s="142">
        <v>-423734.27</v>
      </c>
      <c r="AL272" s="142">
        <v>-281930</v>
      </c>
      <c r="AM272" s="142">
        <v>-127994</v>
      </c>
      <c r="AN272" s="142">
        <v>-46063</v>
      </c>
      <c r="AO272" s="142">
        <v>-234288.81</v>
      </c>
      <c r="AP272" s="142">
        <v>-169584</v>
      </c>
      <c r="AQ272" s="142">
        <v>-107042</v>
      </c>
      <c r="AR272" s="142">
        <v>-62170</v>
      </c>
      <c r="AS272" s="142">
        <v>-166476.75</v>
      </c>
      <c r="AT272" s="142">
        <v>-132568</v>
      </c>
      <c r="AU272" s="142">
        <v>-96549</v>
      </c>
      <c r="AV272" s="142">
        <v>-62103</v>
      </c>
      <c r="AW272" s="142">
        <v>-227711.3</v>
      </c>
      <c r="AX272" s="142">
        <v>-169469</v>
      </c>
      <c r="AY272" s="142">
        <v>-119517</v>
      </c>
      <c r="AZ272" s="142">
        <v>0</v>
      </c>
      <c r="BA272" s="142">
        <v>0</v>
      </c>
      <c r="BB272" s="142">
        <v>0</v>
      </c>
      <c r="BC272" s="142">
        <v>0</v>
      </c>
      <c r="BD272" s="142">
        <v>0</v>
      </c>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42" t="s">
        <v>3295</v>
      </c>
      <c r="B273" s="142">
        <v>-1027982</v>
      </c>
      <c r="C273" s="142">
        <v>-573818</v>
      </c>
      <c r="D273" s="142">
        <v>-315309</v>
      </c>
      <c r="E273" s="142">
        <v>0</v>
      </c>
      <c r="F273" s="142">
        <v>0</v>
      </c>
      <c r="G273" s="142">
        <v>0</v>
      </c>
      <c r="H273" s="142">
        <v>0</v>
      </c>
      <c r="I273" s="142">
        <v>0</v>
      </c>
      <c r="J273" s="142">
        <v>0</v>
      </c>
      <c r="K273" s="142">
        <v>0</v>
      </c>
      <c r="L273" s="142">
        <v>0</v>
      </c>
      <c r="M273" s="142">
        <v>0</v>
      </c>
      <c r="N273" s="142">
        <v>0</v>
      </c>
      <c r="O273" s="142">
        <v>0</v>
      </c>
      <c r="P273" s="142">
        <v>0</v>
      </c>
      <c r="Q273" s="142">
        <v>0</v>
      </c>
      <c r="R273" s="142">
        <v>0</v>
      </c>
      <c r="S273" s="142">
        <v>0</v>
      </c>
      <c r="T273" s="142">
        <v>0</v>
      </c>
      <c r="U273" s="142">
        <v>0</v>
      </c>
      <c r="V273" s="142">
        <v>0</v>
      </c>
      <c r="W273" s="142">
        <v>0</v>
      </c>
      <c r="X273" s="142">
        <v>0</v>
      </c>
      <c r="Y273" s="142">
        <v>0</v>
      </c>
      <c r="Z273" s="142">
        <v>0</v>
      </c>
      <c r="AA273" s="142">
        <v>0</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42" t="s">
        <v>3296</v>
      </c>
      <c r="B274" s="142">
        <v>237</v>
      </c>
      <c r="C274" s="142">
        <v>155</v>
      </c>
      <c r="D274" s="142">
        <v>76</v>
      </c>
      <c r="E274" s="142">
        <v>299.64</v>
      </c>
      <c r="F274" s="142">
        <v>223</v>
      </c>
      <c r="G274" s="142">
        <v>150</v>
      </c>
      <c r="H274" s="142">
        <v>74</v>
      </c>
      <c r="I274" s="142">
        <v>256.41000000000003</v>
      </c>
      <c r="J274" s="142">
        <v>185</v>
      </c>
      <c r="K274" s="142">
        <v>125</v>
      </c>
      <c r="L274" s="142">
        <v>63</v>
      </c>
      <c r="M274" s="142">
        <v>222.72</v>
      </c>
      <c r="N274" s="142">
        <v>158</v>
      </c>
      <c r="O274" s="142">
        <v>104</v>
      </c>
      <c r="P274" s="142">
        <v>51</v>
      </c>
      <c r="Q274" s="142">
        <v>182.7</v>
      </c>
      <c r="R274" s="142">
        <v>134</v>
      </c>
      <c r="S274" s="142">
        <v>90</v>
      </c>
      <c r="T274" s="142">
        <v>46</v>
      </c>
      <c r="U274" s="142">
        <v>163.24</v>
      </c>
      <c r="V274" s="142">
        <v>117</v>
      </c>
      <c r="W274" s="142">
        <v>78</v>
      </c>
      <c r="X274" s="142">
        <v>39</v>
      </c>
      <c r="Y274" s="142">
        <v>136.04</v>
      </c>
      <c r="Z274" s="142">
        <v>96</v>
      </c>
      <c r="AA274" s="142">
        <v>62</v>
      </c>
      <c r="AB274" s="142">
        <v>31</v>
      </c>
      <c r="AC274" s="142">
        <v>107.46</v>
      </c>
      <c r="AD274" s="142">
        <v>76</v>
      </c>
      <c r="AE274" s="142">
        <v>52</v>
      </c>
      <c r="AF274" s="142">
        <v>26</v>
      </c>
      <c r="AG274" s="142">
        <v>476.7</v>
      </c>
      <c r="AH274" s="142">
        <v>451</v>
      </c>
      <c r="AI274" s="142">
        <v>430</v>
      </c>
      <c r="AJ274" s="142">
        <v>19</v>
      </c>
      <c r="AK274" s="142">
        <v>3581.32</v>
      </c>
      <c r="AL274" s="142">
        <v>39</v>
      </c>
      <c r="AM274" s="142">
        <v>26</v>
      </c>
      <c r="AN274" s="142">
        <v>13</v>
      </c>
      <c r="AO274" s="142">
        <v>46.31</v>
      </c>
      <c r="AP274" s="142">
        <v>31</v>
      </c>
      <c r="AQ274" s="142">
        <v>21</v>
      </c>
      <c r="AR274" s="142">
        <v>10</v>
      </c>
      <c r="AS274" s="142">
        <v>37.119999999999997</v>
      </c>
      <c r="AT274" s="142">
        <v>27</v>
      </c>
      <c r="AU274" s="142">
        <v>18</v>
      </c>
      <c r="AV274" s="142">
        <v>9</v>
      </c>
      <c r="AW274" s="142">
        <v>33.74</v>
      </c>
      <c r="AX274" s="142">
        <v>24</v>
      </c>
      <c r="AY274" s="142">
        <v>16</v>
      </c>
      <c r="AZ274" s="142">
        <v>9</v>
      </c>
      <c r="BA274" s="142">
        <v>1552</v>
      </c>
      <c r="BB274" s="142">
        <v>1535</v>
      </c>
      <c r="BC274" s="142">
        <v>1535</v>
      </c>
      <c r="BD274" s="142">
        <v>0</v>
      </c>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42" t="s">
        <v>3297</v>
      </c>
      <c r="B275" s="142">
        <v>59589</v>
      </c>
      <c r="C275" s="142">
        <v>24906</v>
      </c>
      <c r="D275" s="142">
        <v>22202</v>
      </c>
      <c r="E275" s="142">
        <v>163033.15</v>
      </c>
      <c r="F275" s="142">
        <v>108618</v>
      </c>
      <c r="G275" s="142">
        <v>87421</v>
      </c>
      <c r="H275" s="142">
        <v>33502</v>
      </c>
      <c r="I275" s="142">
        <v>290846.71999999997</v>
      </c>
      <c r="J275" s="142">
        <v>218933</v>
      </c>
      <c r="K275" s="142">
        <v>182191</v>
      </c>
      <c r="L275" s="142">
        <v>59464</v>
      </c>
      <c r="M275" s="142">
        <v>282408.86</v>
      </c>
      <c r="N275" s="142">
        <v>171184</v>
      </c>
      <c r="O275" s="142">
        <v>133787</v>
      </c>
      <c r="P275" s="142">
        <v>28095</v>
      </c>
      <c r="Q275" s="142">
        <v>270653.33</v>
      </c>
      <c r="R275" s="142">
        <v>195243</v>
      </c>
      <c r="S275" s="142">
        <v>175361</v>
      </c>
      <c r="T275" s="142">
        <v>96473</v>
      </c>
      <c r="U275" s="142">
        <v>197872.78</v>
      </c>
      <c r="V275" s="142">
        <v>115915</v>
      </c>
      <c r="W275" s="142">
        <v>95940</v>
      </c>
      <c r="X275" s="142">
        <v>22118</v>
      </c>
      <c r="Y275" s="142">
        <v>207701.42</v>
      </c>
      <c r="Z275" s="142">
        <v>144501</v>
      </c>
      <c r="AA275" s="142">
        <v>115904</v>
      </c>
      <c r="AB275" s="142">
        <v>37795</v>
      </c>
      <c r="AC275" s="142">
        <v>241955.11</v>
      </c>
      <c r="AD275" s="142">
        <v>155544</v>
      </c>
      <c r="AE275" s="142">
        <v>129251</v>
      </c>
      <c r="AF275" s="142">
        <v>59685</v>
      </c>
      <c r="AG275" s="142">
        <v>633352.89</v>
      </c>
      <c r="AH275" s="142">
        <v>532808</v>
      </c>
      <c r="AI275" s="142">
        <v>490915</v>
      </c>
      <c r="AJ275" s="142">
        <v>148729</v>
      </c>
      <c r="AK275" s="142">
        <v>630750.9</v>
      </c>
      <c r="AL275" s="142">
        <v>441686</v>
      </c>
      <c r="AM275" s="142">
        <v>305802</v>
      </c>
      <c r="AN275" s="142">
        <v>54113</v>
      </c>
      <c r="AO275" s="142">
        <v>394536.69</v>
      </c>
      <c r="AP275" s="142">
        <v>252536</v>
      </c>
      <c r="AQ275" s="142">
        <v>178264</v>
      </c>
      <c r="AR275" s="142">
        <v>47535</v>
      </c>
      <c r="AS275" s="142">
        <v>182653.82</v>
      </c>
      <c r="AT275" s="142">
        <v>127144</v>
      </c>
      <c r="AU275" s="142">
        <v>106845</v>
      </c>
      <c r="AV275" s="142">
        <v>16426</v>
      </c>
      <c r="AW275" s="142">
        <v>150303.67000000001</v>
      </c>
      <c r="AX275" s="142">
        <v>95998</v>
      </c>
      <c r="AY275" s="142">
        <v>88587</v>
      </c>
      <c r="AZ275" s="142">
        <v>0</v>
      </c>
      <c r="BA275" s="142">
        <v>0</v>
      </c>
      <c r="BB275" s="142">
        <v>0</v>
      </c>
      <c r="BC275" s="142">
        <v>0</v>
      </c>
      <c r="BD275" s="142">
        <v>0</v>
      </c>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42" t="s">
        <v>3298</v>
      </c>
      <c r="B276" s="142">
        <v>0</v>
      </c>
      <c r="C276" s="142">
        <v>0</v>
      </c>
      <c r="D276" s="142">
        <v>0</v>
      </c>
      <c r="E276" s="142">
        <v>-970288.54</v>
      </c>
      <c r="F276" s="142">
        <v>-643002</v>
      </c>
      <c r="G276" s="142">
        <v>-387397</v>
      </c>
      <c r="H276" s="142">
        <v>-154857</v>
      </c>
      <c r="I276" s="142">
        <v>0</v>
      </c>
      <c r="J276" s="142">
        <v>0</v>
      </c>
      <c r="K276" s="142">
        <v>0</v>
      </c>
      <c r="L276" s="142">
        <v>0</v>
      </c>
      <c r="M276" s="142">
        <v>0</v>
      </c>
      <c r="N276" s="142">
        <v>0</v>
      </c>
      <c r="O276" s="142">
        <v>0</v>
      </c>
      <c r="P276" s="142">
        <v>-42275</v>
      </c>
      <c r="Q276" s="142">
        <v>-1053610.44</v>
      </c>
      <c r="R276" s="142">
        <v>0</v>
      </c>
      <c r="S276" s="142">
        <v>0</v>
      </c>
      <c r="T276" s="142">
        <v>-23920</v>
      </c>
      <c r="U276" s="142">
        <v>0</v>
      </c>
      <c r="V276" s="142">
        <v>0</v>
      </c>
      <c r="W276" s="142">
        <v>-180888</v>
      </c>
      <c r="X276" s="142">
        <v>-132736</v>
      </c>
      <c r="Y276" s="142">
        <v>0</v>
      </c>
      <c r="Z276" s="142">
        <v>0</v>
      </c>
      <c r="AA276" s="142">
        <v>0</v>
      </c>
      <c r="AB276" s="142">
        <v>0</v>
      </c>
      <c r="AC276" s="142">
        <v>0.03</v>
      </c>
      <c r="AD276" s="142">
        <v>0</v>
      </c>
      <c r="AE276" s="142">
        <v>0</v>
      </c>
      <c r="AF276" s="142">
        <v>0</v>
      </c>
      <c r="AG276" s="142">
        <v>-382726.33</v>
      </c>
      <c r="AH276" s="142">
        <v>0</v>
      </c>
      <c r="AI276" s="142">
        <v>0</v>
      </c>
      <c r="AJ276" s="142">
        <v>0</v>
      </c>
      <c r="AK276" s="142">
        <v>0.03</v>
      </c>
      <c r="AL276" s="142">
        <v>0</v>
      </c>
      <c r="AM276" s="142">
        <v>0</v>
      </c>
      <c r="AN276" s="142">
        <v>0</v>
      </c>
      <c r="AO276" s="142">
        <v>0</v>
      </c>
      <c r="AP276" s="142">
        <v>0</v>
      </c>
      <c r="AQ276" s="142">
        <v>0</v>
      </c>
      <c r="AR276" s="142">
        <v>0</v>
      </c>
      <c r="AS276" s="142">
        <v>0</v>
      </c>
      <c r="AT276" s="142">
        <v>0</v>
      </c>
      <c r="AU276" s="142">
        <v>0</v>
      </c>
      <c r="AV276" s="142">
        <v>0</v>
      </c>
      <c r="AW276" s="142">
        <v>-0.04</v>
      </c>
      <c r="AX276" s="142">
        <v>0</v>
      </c>
      <c r="AY276" s="142">
        <v>0</v>
      </c>
      <c r="AZ276" s="142">
        <v>-63176</v>
      </c>
      <c r="BA276" s="142">
        <v>-1009423</v>
      </c>
      <c r="BB276" s="142">
        <v>2105363</v>
      </c>
      <c r="BC276" s="142">
        <v>-330770</v>
      </c>
      <c r="BD276" s="142">
        <v>-504807</v>
      </c>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42" t="s">
        <v>2973</v>
      </c>
      <c r="B277" s="142">
        <v>-10694143</v>
      </c>
      <c r="C277" s="142">
        <v>-6954966</v>
      </c>
      <c r="D277" s="142">
        <v>-3392352</v>
      </c>
      <c r="E277" s="142">
        <v>-97404501.810000002</v>
      </c>
      <c r="F277" s="142">
        <v>-13044803</v>
      </c>
      <c r="G277" s="142">
        <v>-8828313</v>
      </c>
      <c r="H277" s="142">
        <v>-4173403</v>
      </c>
      <c r="I277" s="142">
        <v>-16583560.300000001</v>
      </c>
      <c r="J277" s="142">
        <v>-11673898</v>
      </c>
      <c r="K277" s="142">
        <v>-7788295</v>
      </c>
      <c r="L277" s="142">
        <v>-5124822</v>
      </c>
      <c r="M277" s="142">
        <v>-15353922.949999999</v>
      </c>
      <c r="N277" s="142">
        <v>-10601684</v>
      </c>
      <c r="O277" s="142">
        <v>-6338621</v>
      </c>
      <c r="P277" s="142">
        <v>-3412370</v>
      </c>
      <c r="Q277" s="142">
        <v>-20382290.989999998</v>
      </c>
      <c r="R277" s="142">
        <v>-15196012</v>
      </c>
      <c r="S277" s="142">
        <v>-10861730</v>
      </c>
      <c r="T277" s="142">
        <v>-5856133</v>
      </c>
      <c r="U277" s="142">
        <v>-18794163.34</v>
      </c>
      <c r="V277" s="142">
        <v>-12940369</v>
      </c>
      <c r="W277" s="142">
        <v>-8502554</v>
      </c>
      <c r="X277" s="142">
        <v>-4226906</v>
      </c>
      <c r="Y277" s="142">
        <v>-17409311.02</v>
      </c>
      <c r="Z277" s="142">
        <v>-12190968</v>
      </c>
      <c r="AA277" s="142">
        <v>-7885625</v>
      </c>
      <c r="AB277" s="142">
        <v>-4355885</v>
      </c>
      <c r="AC277" s="142">
        <v>-15957966.52</v>
      </c>
      <c r="AD277" s="142">
        <v>-10712114</v>
      </c>
      <c r="AE277" s="142">
        <v>-7233778</v>
      </c>
      <c r="AF277" s="142">
        <v>-3771134</v>
      </c>
      <c r="AG277" s="142">
        <v>-191408846.59</v>
      </c>
      <c r="AH277" s="142">
        <v>-187952402</v>
      </c>
      <c r="AI277" s="142">
        <v>-126867047</v>
      </c>
      <c r="AJ277" s="142">
        <v>-2637304</v>
      </c>
      <c r="AK277" s="142">
        <v>-8502236.5299999993</v>
      </c>
      <c r="AL277" s="142">
        <v>-4375562</v>
      </c>
      <c r="AM277" s="142">
        <v>-470286</v>
      </c>
      <c r="AN277" s="142">
        <v>-1052029</v>
      </c>
      <c r="AO277" s="142">
        <v>-9637814.3300000001</v>
      </c>
      <c r="AP277" s="142">
        <v>-5972792</v>
      </c>
      <c r="AQ277" s="142">
        <v>-2257931</v>
      </c>
      <c r="AR277" s="142">
        <v>-1042463</v>
      </c>
      <c r="AS277" s="142">
        <v>-3872619.94</v>
      </c>
      <c r="AT277" s="142">
        <v>1097691</v>
      </c>
      <c r="AU277" s="142">
        <v>-760703</v>
      </c>
      <c r="AV277" s="142">
        <v>-798183</v>
      </c>
      <c r="AW277" s="142">
        <v>-5338565.32</v>
      </c>
      <c r="AX277" s="142">
        <v>-4017244</v>
      </c>
      <c r="AY277" s="142">
        <v>-1461025</v>
      </c>
      <c r="AZ277" s="142">
        <v>-732716</v>
      </c>
      <c r="BA277" s="142">
        <v>-5872673</v>
      </c>
      <c r="BB277" s="142">
        <v>-2876447</v>
      </c>
      <c r="BC277" s="142">
        <v>-2979075</v>
      </c>
      <c r="BD277" s="142">
        <v>-1594648</v>
      </c>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42" t="s">
        <v>3299</v>
      </c>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42" t="s">
        <v>3300</v>
      </c>
      <c r="B279" s="142">
        <v>13336079</v>
      </c>
      <c r="C279" s="142">
        <v>9513247</v>
      </c>
      <c r="D279" s="142">
        <v>11566638</v>
      </c>
      <c r="E279" s="142">
        <v>-2279128.84</v>
      </c>
      <c r="F279" s="142">
        <v>2352526</v>
      </c>
      <c r="G279" s="142">
        <v>12532601</v>
      </c>
      <c r="H279" s="142">
        <v>377528</v>
      </c>
      <c r="I279" s="142">
        <v>-235106</v>
      </c>
      <c r="J279" s="142">
        <v>5082417</v>
      </c>
      <c r="K279" s="142">
        <v>120039</v>
      </c>
      <c r="L279" s="142">
        <v>0</v>
      </c>
      <c r="M279" s="142">
        <v>0</v>
      </c>
      <c r="N279" s="142">
        <v>0</v>
      </c>
      <c r="O279" s="142">
        <v>0</v>
      </c>
      <c r="P279" s="142">
        <v>-3704202</v>
      </c>
      <c r="Q279" s="142">
        <v>434669.64</v>
      </c>
      <c r="R279" s="142">
        <v>0</v>
      </c>
      <c r="S279" s="142">
        <v>0</v>
      </c>
      <c r="T279" s="142">
        <v>1637903</v>
      </c>
      <c r="U279" s="142">
        <v>0</v>
      </c>
      <c r="V279" s="142">
        <v>0</v>
      </c>
      <c r="W279" s="142">
        <v>-3683839</v>
      </c>
      <c r="X279" s="142">
        <v>-5209940</v>
      </c>
      <c r="Y279" s="142">
        <v>0</v>
      </c>
      <c r="Z279" s="142">
        <v>0</v>
      </c>
      <c r="AA279" s="142">
        <v>0</v>
      </c>
      <c r="AB279" s="142">
        <v>-9876076</v>
      </c>
      <c r="AC279" s="142">
        <v>-120416950.48</v>
      </c>
      <c r="AD279" s="142">
        <v>-129479915</v>
      </c>
      <c r="AE279" s="142">
        <v>-127958820</v>
      </c>
      <c r="AF279" s="142">
        <v>0</v>
      </c>
      <c r="AG279" s="142">
        <v>131043521.70999999</v>
      </c>
      <c r="AH279" s="142">
        <v>0</v>
      </c>
      <c r="AI279" s="142">
        <v>140509665</v>
      </c>
      <c r="AJ279" s="142">
        <v>22</v>
      </c>
      <c r="AK279" s="142">
        <v>-2173.4699999999998</v>
      </c>
      <c r="AL279" s="142">
        <v>18962</v>
      </c>
      <c r="AM279" s="142">
        <v>-1732</v>
      </c>
      <c r="AN279" s="142">
        <v>5234</v>
      </c>
      <c r="AO279" s="142">
        <v>2173.4699999999998</v>
      </c>
      <c r="AP279" s="142">
        <v>48</v>
      </c>
      <c r="AQ279" s="142">
        <v>39</v>
      </c>
      <c r="AR279" s="142">
        <v>3197</v>
      </c>
      <c r="AS279" s="142">
        <v>-10212.02</v>
      </c>
      <c r="AT279" s="142">
        <v>-10212</v>
      </c>
      <c r="AU279" s="142">
        <v>-10212</v>
      </c>
      <c r="AV279" s="142">
        <v>7775</v>
      </c>
      <c r="AW279" s="142">
        <v>-157783.47</v>
      </c>
      <c r="AX279" s="142">
        <v>-156314</v>
      </c>
      <c r="AY279" s="142">
        <v>-64502</v>
      </c>
      <c r="AZ279" s="142">
        <v>0</v>
      </c>
      <c r="BA279" s="142">
        <v>0</v>
      </c>
      <c r="BB279" s="142">
        <v>0</v>
      </c>
      <c r="BC279" s="142">
        <v>0</v>
      </c>
      <c r="BD279" s="142">
        <v>0</v>
      </c>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42" t="s">
        <v>3301</v>
      </c>
      <c r="B280" s="142">
        <v>0</v>
      </c>
      <c r="C280" s="142">
        <v>0</v>
      </c>
      <c r="D280" s="142">
        <v>0</v>
      </c>
      <c r="E280" s="142">
        <v>-8762.24</v>
      </c>
      <c r="F280" s="142">
        <v>-8798</v>
      </c>
      <c r="G280" s="142">
        <v>0</v>
      </c>
      <c r="H280" s="142">
        <v>0</v>
      </c>
      <c r="I280" s="142">
        <v>14902.85</v>
      </c>
      <c r="J280" s="142">
        <v>15026</v>
      </c>
      <c r="K280" s="142">
        <v>9480</v>
      </c>
      <c r="L280" s="142">
        <v>0</v>
      </c>
      <c r="M280" s="142">
        <v>0</v>
      </c>
      <c r="N280" s="142">
        <v>0</v>
      </c>
      <c r="O280" s="142">
        <v>0</v>
      </c>
      <c r="P280" s="142">
        <v>0</v>
      </c>
      <c r="Q280" s="142">
        <v>0</v>
      </c>
      <c r="R280" s="142">
        <v>0</v>
      </c>
      <c r="S280" s="142">
        <v>0</v>
      </c>
      <c r="T280" s="142">
        <v>0</v>
      </c>
      <c r="U280" s="142">
        <v>0</v>
      </c>
      <c r="V280" s="142">
        <v>0</v>
      </c>
      <c r="W280" s="142">
        <v>0</v>
      </c>
      <c r="X280" s="142">
        <v>0</v>
      </c>
      <c r="Y280" s="142">
        <v>-2847500.86</v>
      </c>
      <c r="Z280" s="142">
        <v>-1288974</v>
      </c>
      <c r="AA280" s="142">
        <v>2009467</v>
      </c>
      <c r="AB280" s="142">
        <v>0</v>
      </c>
      <c r="AC280" s="142">
        <v>0</v>
      </c>
      <c r="AD280" s="142">
        <v>0</v>
      </c>
      <c r="AE280" s="142">
        <v>0</v>
      </c>
      <c r="AF280" s="142">
        <v>0</v>
      </c>
      <c r="AG280" s="142">
        <v>0</v>
      </c>
      <c r="AH280" s="142">
        <v>0</v>
      </c>
      <c r="AI280" s="142">
        <v>0</v>
      </c>
      <c r="AJ280" s="142">
        <v>0</v>
      </c>
      <c r="AK280" s="142">
        <v>0</v>
      </c>
      <c r="AL280" s="142">
        <v>0</v>
      </c>
      <c r="AM280" s="142">
        <v>0</v>
      </c>
      <c r="AN280" s="142">
        <v>0</v>
      </c>
      <c r="AO280" s="142">
        <v>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42" t="s">
        <v>3302</v>
      </c>
      <c r="B281" s="142">
        <v>0</v>
      </c>
      <c r="C281" s="142">
        <v>0</v>
      </c>
      <c r="D281" s="142">
        <v>0</v>
      </c>
      <c r="E281" s="142">
        <v>-8762.24</v>
      </c>
      <c r="F281" s="142">
        <v>-8798</v>
      </c>
      <c r="G281" s="142">
        <v>0</v>
      </c>
      <c r="H281" s="142">
        <v>0</v>
      </c>
      <c r="I281" s="142">
        <v>14902.85</v>
      </c>
      <c r="J281" s="142">
        <v>15026</v>
      </c>
      <c r="K281" s="142">
        <v>9480</v>
      </c>
      <c r="L281" s="142">
        <v>0</v>
      </c>
      <c r="M281" s="142">
        <v>0</v>
      </c>
      <c r="N281" s="142">
        <v>0</v>
      </c>
      <c r="O281" s="142">
        <v>0</v>
      </c>
      <c r="P281" s="142">
        <v>0</v>
      </c>
      <c r="Q281" s="142">
        <v>0</v>
      </c>
      <c r="R281" s="142">
        <v>0</v>
      </c>
      <c r="S281" s="142">
        <v>0</v>
      </c>
      <c r="T281" s="142">
        <v>0</v>
      </c>
      <c r="U281" s="142">
        <v>0</v>
      </c>
      <c r="V281" s="142">
        <v>0</v>
      </c>
      <c r="W281" s="142">
        <v>0</v>
      </c>
      <c r="X281" s="142">
        <v>0</v>
      </c>
      <c r="Y281" s="142">
        <v>-2847500.86</v>
      </c>
      <c r="Z281" s="142">
        <v>-1288974</v>
      </c>
      <c r="AA281" s="142">
        <v>2009467</v>
      </c>
      <c r="AB281" s="142">
        <v>0</v>
      </c>
      <c r="AC281" s="142">
        <v>0</v>
      </c>
      <c r="AD281" s="142">
        <v>0</v>
      </c>
      <c r="AE281" s="142">
        <v>0</v>
      </c>
      <c r="AF281" s="142">
        <v>0</v>
      </c>
      <c r="AG281" s="142">
        <v>0</v>
      </c>
      <c r="AH281" s="142">
        <v>0</v>
      </c>
      <c r="AI281" s="142">
        <v>0</v>
      </c>
      <c r="AJ281" s="142">
        <v>0</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42" t="s">
        <v>3303</v>
      </c>
      <c r="B282" s="142">
        <v>3000653</v>
      </c>
      <c r="C282" s="142">
        <v>3000640</v>
      </c>
      <c r="D282" s="142">
        <v>3000632</v>
      </c>
      <c r="E282" s="142">
        <v>79244880.349999994</v>
      </c>
      <c r="F282" s="142">
        <v>0</v>
      </c>
      <c r="G282" s="142">
        <v>0</v>
      </c>
      <c r="H282" s="142">
        <v>0</v>
      </c>
      <c r="I282" s="142">
        <v>3068.33</v>
      </c>
      <c r="J282" s="142">
        <v>0</v>
      </c>
      <c r="K282" s="142">
        <v>0</v>
      </c>
      <c r="L282" s="142">
        <v>0</v>
      </c>
      <c r="M282" s="142">
        <v>5002261.01</v>
      </c>
      <c r="N282" s="142">
        <v>4846460</v>
      </c>
      <c r="O282" s="142">
        <v>2932272</v>
      </c>
      <c r="P282" s="142">
        <v>3090673</v>
      </c>
      <c r="Q282" s="142">
        <v>1821279.37</v>
      </c>
      <c r="R282" s="142">
        <v>4616277</v>
      </c>
      <c r="S282" s="142">
        <v>5353149</v>
      </c>
      <c r="T282" s="142">
        <v>930211</v>
      </c>
      <c r="U282" s="142">
        <v>576507.80000000005</v>
      </c>
      <c r="V282" s="142">
        <v>215833</v>
      </c>
      <c r="W282" s="142">
        <v>0</v>
      </c>
      <c r="X282" s="142">
        <v>0</v>
      </c>
      <c r="Y282" s="142">
        <v>2000000</v>
      </c>
      <c r="Z282" s="142">
        <v>0</v>
      </c>
      <c r="AA282" s="142">
        <v>0</v>
      </c>
      <c r="AB282" s="142">
        <v>0</v>
      </c>
      <c r="AC282" s="142">
        <v>95346925</v>
      </c>
      <c r="AD282" s="142">
        <v>93346925</v>
      </c>
      <c r="AE282" s="142">
        <v>93346925</v>
      </c>
      <c r="AF282" s="142">
        <v>93408366</v>
      </c>
      <c r="AG282" s="142">
        <v>0</v>
      </c>
      <c r="AH282" s="142">
        <v>194951094</v>
      </c>
      <c r="AI282" s="142">
        <v>0</v>
      </c>
      <c r="AJ282" s="142">
        <v>0</v>
      </c>
      <c r="AK282" s="142">
        <v>0</v>
      </c>
      <c r="AL282" s="142">
        <v>0</v>
      </c>
      <c r="AM282" s="142">
        <v>0</v>
      </c>
      <c r="AN282" s="142">
        <v>0</v>
      </c>
      <c r="AO282" s="142">
        <v>0</v>
      </c>
      <c r="AP282" s="142">
        <v>0</v>
      </c>
      <c r="AQ282" s="142">
        <v>0</v>
      </c>
      <c r="AR282" s="142">
        <v>0</v>
      </c>
      <c r="AS282" s="142">
        <v>0</v>
      </c>
      <c r="AT282" s="142">
        <v>0</v>
      </c>
      <c r="AU282" s="142">
        <v>0</v>
      </c>
      <c r="AV282" s="142">
        <v>0</v>
      </c>
      <c r="AW282" s="142">
        <v>0</v>
      </c>
      <c r="AX282" s="142">
        <v>0</v>
      </c>
      <c r="AY282" s="142">
        <v>0</v>
      </c>
      <c r="AZ282" s="142">
        <v>0</v>
      </c>
      <c r="BA282" s="142">
        <v>0</v>
      </c>
      <c r="BB282" s="142">
        <v>84255</v>
      </c>
      <c r="BC282" s="142">
        <v>1322167</v>
      </c>
      <c r="BD282" s="142">
        <v>111690</v>
      </c>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42" t="s">
        <v>3304</v>
      </c>
      <c r="B283" s="142">
        <v>0</v>
      </c>
      <c r="C283" s="142">
        <v>0</v>
      </c>
      <c r="D283" s="142">
        <v>0</v>
      </c>
      <c r="E283" s="142">
        <v>0</v>
      </c>
      <c r="F283" s="142">
        <v>0</v>
      </c>
      <c r="G283" s="142">
        <v>0</v>
      </c>
      <c r="H283" s="142">
        <v>0</v>
      </c>
      <c r="I283" s="142">
        <v>0</v>
      </c>
      <c r="J283" s="142">
        <v>0</v>
      </c>
      <c r="K283" s="142">
        <v>0</v>
      </c>
      <c r="L283" s="142">
        <v>0</v>
      </c>
      <c r="M283" s="142">
        <v>0</v>
      </c>
      <c r="N283" s="142">
        <v>0</v>
      </c>
      <c r="O283" s="142">
        <v>0</v>
      </c>
      <c r="P283" s="142">
        <v>0</v>
      </c>
      <c r="Q283" s="142">
        <v>0</v>
      </c>
      <c r="R283" s="142">
        <v>2844360</v>
      </c>
      <c r="S283" s="142">
        <v>3616618</v>
      </c>
      <c r="T283" s="142">
        <v>0</v>
      </c>
      <c r="U283" s="142">
        <v>0</v>
      </c>
      <c r="V283" s="142">
        <v>0</v>
      </c>
      <c r="W283" s="142">
        <v>0</v>
      </c>
      <c r="X283" s="142">
        <v>0</v>
      </c>
      <c r="Y283" s="142">
        <v>0</v>
      </c>
      <c r="Z283" s="142">
        <v>0</v>
      </c>
      <c r="AA283" s="142">
        <v>0</v>
      </c>
      <c r="AB283" s="142">
        <v>0</v>
      </c>
      <c r="AC283" s="142">
        <v>0</v>
      </c>
      <c r="AD283" s="142">
        <v>0</v>
      </c>
      <c r="AE283" s="142">
        <v>0</v>
      </c>
      <c r="AF283" s="142">
        <v>61441</v>
      </c>
      <c r="AG283" s="142">
        <v>0</v>
      </c>
      <c r="AH283" s="142">
        <v>194951094</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42" t="s">
        <v>3305</v>
      </c>
      <c r="B284" s="142">
        <v>0</v>
      </c>
      <c r="C284" s="142">
        <v>0</v>
      </c>
      <c r="D284" s="142">
        <v>0</v>
      </c>
      <c r="E284" s="142">
        <v>0</v>
      </c>
      <c r="F284" s="142">
        <v>0</v>
      </c>
      <c r="G284" s="142">
        <v>0</v>
      </c>
      <c r="H284" s="142">
        <v>0</v>
      </c>
      <c r="I284" s="142">
        <v>0</v>
      </c>
      <c r="J284" s="142">
        <v>0</v>
      </c>
      <c r="K284" s="142">
        <v>0</v>
      </c>
      <c r="L284" s="142">
        <v>0</v>
      </c>
      <c r="M284" s="142">
        <v>0</v>
      </c>
      <c r="N284" s="142">
        <v>0</v>
      </c>
      <c r="O284" s="142">
        <v>0</v>
      </c>
      <c r="P284" s="142">
        <v>0</v>
      </c>
      <c r="Q284" s="142">
        <v>0</v>
      </c>
      <c r="R284" s="142">
        <v>2844360</v>
      </c>
      <c r="S284" s="142">
        <v>3616618</v>
      </c>
      <c r="T284" s="142">
        <v>0</v>
      </c>
      <c r="U284" s="142">
        <v>0</v>
      </c>
      <c r="V284" s="142">
        <v>0</v>
      </c>
      <c r="W284" s="142">
        <v>0</v>
      </c>
      <c r="X284" s="142">
        <v>0</v>
      </c>
      <c r="Y284" s="142">
        <v>0</v>
      </c>
      <c r="Z284" s="142">
        <v>0</v>
      </c>
      <c r="AA284" s="142">
        <v>0</v>
      </c>
      <c r="AB284" s="142">
        <v>0</v>
      </c>
      <c r="AC284" s="142">
        <v>0</v>
      </c>
      <c r="AD284" s="142">
        <v>0</v>
      </c>
      <c r="AE284" s="142">
        <v>0</v>
      </c>
      <c r="AF284" s="142">
        <v>61441</v>
      </c>
      <c r="AG284" s="142">
        <v>0</v>
      </c>
      <c r="AH284" s="142">
        <v>194951094</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42" t="s">
        <v>3306</v>
      </c>
      <c r="B285" s="142">
        <v>3000653</v>
      </c>
      <c r="C285" s="142">
        <v>3000640</v>
      </c>
      <c r="D285" s="142">
        <v>3000632</v>
      </c>
      <c r="E285" s="142">
        <v>79244880.349999994</v>
      </c>
      <c r="F285" s="142">
        <v>0</v>
      </c>
      <c r="G285" s="142">
        <v>0</v>
      </c>
      <c r="H285" s="142">
        <v>0</v>
      </c>
      <c r="I285" s="142">
        <v>3068.33</v>
      </c>
      <c r="J285" s="142">
        <v>0</v>
      </c>
      <c r="K285" s="142">
        <v>0</v>
      </c>
      <c r="L285" s="142">
        <v>0</v>
      </c>
      <c r="M285" s="142">
        <v>5002261.01</v>
      </c>
      <c r="N285" s="142">
        <v>4846460</v>
      </c>
      <c r="O285" s="142">
        <v>2932272</v>
      </c>
      <c r="P285" s="142">
        <v>3090673</v>
      </c>
      <c r="Q285" s="142">
        <v>1821279.37</v>
      </c>
      <c r="R285" s="142">
        <v>1771917</v>
      </c>
      <c r="S285" s="142">
        <v>1736531</v>
      </c>
      <c r="T285" s="142">
        <v>930211</v>
      </c>
      <c r="U285" s="142">
        <v>576507.80000000005</v>
      </c>
      <c r="V285" s="142">
        <v>215833</v>
      </c>
      <c r="W285" s="142">
        <v>0</v>
      </c>
      <c r="X285" s="142">
        <v>0</v>
      </c>
      <c r="Y285" s="142">
        <v>2000000</v>
      </c>
      <c r="Z285" s="142">
        <v>0</v>
      </c>
      <c r="AA285" s="142">
        <v>0</v>
      </c>
      <c r="AB285" s="142">
        <v>0</v>
      </c>
      <c r="AC285" s="142">
        <v>95346925</v>
      </c>
      <c r="AD285" s="142">
        <v>93346925</v>
      </c>
      <c r="AE285" s="142">
        <v>93346925</v>
      </c>
      <c r="AF285" s="142">
        <v>93346925</v>
      </c>
      <c r="AG285" s="142">
        <v>0</v>
      </c>
      <c r="AH285" s="142">
        <v>0</v>
      </c>
      <c r="AI285" s="142">
        <v>0</v>
      </c>
      <c r="AJ285" s="142">
        <v>0</v>
      </c>
      <c r="AK285" s="142">
        <v>0</v>
      </c>
      <c r="AL285" s="142">
        <v>0</v>
      </c>
      <c r="AM285" s="142">
        <v>0</v>
      </c>
      <c r="AN285" s="142">
        <v>0</v>
      </c>
      <c r="AO285" s="142">
        <v>0</v>
      </c>
      <c r="AP285" s="142">
        <v>0</v>
      </c>
      <c r="AQ285" s="142">
        <v>0</v>
      </c>
      <c r="AR285" s="142">
        <v>0</v>
      </c>
      <c r="AS285" s="142">
        <v>0</v>
      </c>
      <c r="AT285" s="142">
        <v>0</v>
      </c>
      <c r="AU285" s="142">
        <v>0</v>
      </c>
      <c r="AV285" s="142">
        <v>0</v>
      </c>
      <c r="AW285" s="142">
        <v>0</v>
      </c>
      <c r="AX285" s="142">
        <v>0</v>
      </c>
      <c r="AY285" s="142">
        <v>0</v>
      </c>
      <c r="AZ285" s="142">
        <v>0</v>
      </c>
      <c r="BA285" s="142">
        <v>0</v>
      </c>
      <c r="BB285" s="142">
        <v>84255</v>
      </c>
      <c r="BC285" s="142">
        <v>1322167</v>
      </c>
      <c r="BD285" s="142">
        <v>111690</v>
      </c>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42" t="s">
        <v>3307</v>
      </c>
      <c r="B286" s="142">
        <v>3000653</v>
      </c>
      <c r="C286" s="142">
        <v>3000640</v>
      </c>
      <c r="D286" s="142">
        <v>3000632</v>
      </c>
      <c r="E286" s="142">
        <v>79244880.349999994</v>
      </c>
      <c r="F286" s="142">
        <v>0</v>
      </c>
      <c r="G286" s="142">
        <v>0</v>
      </c>
      <c r="H286" s="142">
        <v>0</v>
      </c>
      <c r="I286" s="142">
        <v>3068.33</v>
      </c>
      <c r="J286" s="142">
        <v>0</v>
      </c>
      <c r="K286" s="142">
        <v>0</v>
      </c>
      <c r="L286" s="142">
        <v>0</v>
      </c>
      <c r="M286" s="142">
        <v>5002261.01</v>
      </c>
      <c r="N286" s="142">
        <v>4846460</v>
      </c>
      <c r="O286" s="142">
        <v>2932272</v>
      </c>
      <c r="P286" s="142">
        <v>3090673</v>
      </c>
      <c r="Q286" s="142">
        <v>1821279.37</v>
      </c>
      <c r="R286" s="142">
        <v>1771917</v>
      </c>
      <c r="S286" s="142">
        <v>1736531</v>
      </c>
      <c r="T286" s="142">
        <v>930211</v>
      </c>
      <c r="U286" s="142">
        <v>0</v>
      </c>
      <c r="V286" s="142">
        <v>0</v>
      </c>
      <c r="W286" s="142">
        <v>0</v>
      </c>
      <c r="X286" s="142">
        <v>0</v>
      </c>
      <c r="Y286" s="142">
        <v>2000000</v>
      </c>
      <c r="Z286" s="142">
        <v>0</v>
      </c>
      <c r="AA286" s="142">
        <v>0</v>
      </c>
      <c r="AB286" s="142">
        <v>0</v>
      </c>
      <c r="AC286" s="142">
        <v>95346925</v>
      </c>
      <c r="AD286" s="142">
        <v>0</v>
      </c>
      <c r="AE286" s="142">
        <v>0</v>
      </c>
      <c r="AF286" s="142">
        <v>0</v>
      </c>
      <c r="AG286" s="142">
        <v>0</v>
      </c>
      <c r="AH286" s="142">
        <v>0</v>
      </c>
      <c r="AI286" s="142">
        <v>0</v>
      </c>
      <c r="AJ286" s="142">
        <v>0</v>
      </c>
      <c r="AK286" s="142">
        <v>0</v>
      </c>
      <c r="AL286" s="142">
        <v>0</v>
      </c>
      <c r="AM286" s="142">
        <v>0</v>
      </c>
      <c r="AN286" s="142">
        <v>0</v>
      </c>
      <c r="AO286" s="142">
        <v>0</v>
      </c>
      <c r="AP286" s="142">
        <v>0</v>
      </c>
      <c r="AQ286" s="142">
        <v>0</v>
      </c>
      <c r="AR286" s="142">
        <v>0</v>
      </c>
      <c r="AS286" s="142">
        <v>0</v>
      </c>
      <c r="AT286" s="142">
        <v>0</v>
      </c>
      <c r="AU286" s="142">
        <v>0</v>
      </c>
      <c r="AV286" s="142">
        <v>0</v>
      </c>
      <c r="AW286" s="142">
        <v>0</v>
      </c>
      <c r="AX286" s="142">
        <v>0</v>
      </c>
      <c r="AY286" s="142">
        <v>0</v>
      </c>
      <c r="AZ286" s="142">
        <v>0</v>
      </c>
      <c r="BA286" s="142">
        <v>0</v>
      </c>
      <c r="BB286" s="142">
        <v>0</v>
      </c>
      <c r="BC286" s="142">
        <v>1231092</v>
      </c>
      <c r="BD286" s="142">
        <v>0</v>
      </c>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42" t="s">
        <v>3308</v>
      </c>
      <c r="B287" s="142">
        <v>0</v>
      </c>
      <c r="C287" s="142">
        <v>0</v>
      </c>
      <c r="D287" s="142">
        <v>0</v>
      </c>
      <c r="E287" s="142">
        <v>0</v>
      </c>
      <c r="F287" s="142">
        <v>0</v>
      </c>
      <c r="G287" s="142">
        <v>0</v>
      </c>
      <c r="H287" s="142">
        <v>0</v>
      </c>
      <c r="I287" s="142">
        <v>0</v>
      </c>
      <c r="J287" s="142">
        <v>0</v>
      </c>
      <c r="K287" s="142">
        <v>0</v>
      </c>
      <c r="L287" s="142">
        <v>0</v>
      </c>
      <c r="M287" s="142">
        <v>0</v>
      </c>
      <c r="N287" s="142">
        <v>0</v>
      </c>
      <c r="O287" s="142">
        <v>0</v>
      </c>
      <c r="P287" s="142">
        <v>0</v>
      </c>
      <c r="Q287" s="142">
        <v>0</v>
      </c>
      <c r="R287" s="142">
        <v>0</v>
      </c>
      <c r="S287" s="142">
        <v>0</v>
      </c>
      <c r="T287" s="142">
        <v>0</v>
      </c>
      <c r="U287" s="142">
        <v>0</v>
      </c>
      <c r="V287" s="142">
        <v>0</v>
      </c>
      <c r="W287" s="142">
        <v>0</v>
      </c>
      <c r="X287" s="142">
        <v>0</v>
      </c>
      <c r="Y287" s="142">
        <v>0</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84255</v>
      </c>
      <c r="BC287" s="142">
        <v>91075</v>
      </c>
      <c r="BD287" s="142">
        <v>111690</v>
      </c>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42" t="s">
        <v>3309</v>
      </c>
      <c r="B288" s="142">
        <v>0</v>
      </c>
      <c r="C288" s="142">
        <v>0</v>
      </c>
      <c r="D288" s="142">
        <v>0</v>
      </c>
      <c r="E288" s="142">
        <v>0</v>
      </c>
      <c r="F288" s="142">
        <v>0</v>
      </c>
      <c r="G288" s="142">
        <v>0</v>
      </c>
      <c r="H288" s="142">
        <v>0</v>
      </c>
      <c r="I288" s="142">
        <v>0</v>
      </c>
      <c r="J288" s="142">
        <v>0</v>
      </c>
      <c r="K288" s="142">
        <v>0</v>
      </c>
      <c r="L288" s="142">
        <v>0</v>
      </c>
      <c r="M288" s="142">
        <v>0</v>
      </c>
      <c r="N288" s="142">
        <v>0</v>
      </c>
      <c r="O288" s="142">
        <v>0</v>
      </c>
      <c r="P288" s="142">
        <v>0</v>
      </c>
      <c r="Q288" s="142">
        <v>0</v>
      </c>
      <c r="R288" s="142">
        <v>0</v>
      </c>
      <c r="S288" s="142">
        <v>0</v>
      </c>
      <c r="T288" s="142">
        <v>0</v>
      </c>
      <c r="U288" s="142">
        <v>576507.80000000005</v>
      </c>
      <c r="V288" s="142">
        <v>215833</v>
      </c>
      <c r="W288" s="142">
        <v>0</v>
      </c>
      <c r="X288" s="142">
        <v>0</v>
      </c>
      <c r="Y288" s="142">
        <v>0</v>
      </c>
      <c r="Z288" s="142">
        <v>0</v>
      </c>
      <c r="AA288" s="142">
        <v>0</v>
      </c>
      <c r="AB288" s="142">
        <v>0</v>
      </c>
      <c r="AC288" s="142">
        <v>0</v>
      </c>
      <c r="AD288" s="142">
        <v>93346925</v>
      </c>
      <c r="AE288" s="142">
        <v>93346925</v>
      </c>
      <c r="AF288" s="142">
        <v>93346925</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42" t="s">
        <v>3310</v>
      </c>
      <c r="B289" s="142">
        <v>-89017034</v>
      </c>
      <c r="C289" s="142">
        <v>-87008145</v>
      </c>
      <c r="D289" s="142">
        <v>-24565382</v>
      </c>
      <c r="E289" s="142">
        <v>-255785.13</v>
      </c>
      <c r="F289" s="142">
        <v>-71134</v>
      </c>
      <c r="G289" s="142">
        <v>-66730</v>
      </c>
      <c r="H289" s="142">
        <v>-959</v>
      </c>
      <c r="I289" s="142">
        <v>-86993.81</v>
      </c>
      <c r="J289" s="142">
        <v>-21908</v>
      </c>
      <c r="K289" s="142">
        <v>-22647</v>
      </c>
      <c r="L289" s="142">
        <v>-2903145</v>
      </c>
      <c r="M289" s="142">
        <v>-2790541.2</v>
      </c>
      <c r="N289" s="142">
        <v>-896362</v>
      </c>
      <c r="O289" s="142">
        <v>-820978</v>
      </c>
      <c r="P289" s="142">
        <v>0</v>
      </c>
      <c r="Q289" s="142">
        <v>0</v>
      </c>
      <c r="R289" s="142">
        <v>0</v>
      </c>
      <c r="S289" s="142">
        <v>0</v>
      </c>
      <c r="T289" s="142">
        <v>0</v>
      </c>
      <c r="U289" s="142">
        <v>-8367065.4100000001</v>
      </c>
      <c r="V289" s="142">
        <v>-7005993</v>
      </c>
      <c r="W289" s="142">
        <v>0</v>
      </c>
      <c r="X289" s="142">
        <v>0</v>
      </c>
      <c r="Y289" s="142">
        <v>-41215130.600000001</v>
      </c>
      <c r="Z289" s="142">
        <v>-41215131</v>
      </c>
      <c r="AA289" s="142">
        <v>-41215131</v>
      </c>
      <c r="AB289" s="142">
        <v>-20614250</v>
      </c>
      <c r="AC289" s="142">
        <v>-52131794.399999999</v>
      </c>
      <c r="AD289" s="142">
        <v>-41517544</v>
      </c>
      <c r="AE289" s="142">
        <v>-614250</v>
      </c>
      <c r="AF289" s="142">
        <v>-131976646</v>
      </c>
      <c r="AG289" s="142">
        <v>0</v>
      </c>
      <c r="AH289" s="142">
        <v>-13027341</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-10666</v>
      </c>
      <c r="BA289" s="142">
        <v>-1882516</v>
      </c>
      <c r="BB289" s="142">
        <v>-1420490</v>
      </c>
      <c r="BC289" s="142">
        <v>0</v>
      </c>
      <c r="BD289" s="142">
        <v>-317465</v>
      </c>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42" t="s">
        <v>3311</v>
      </c>
      <c r="B290" s="142">
        <v>-6302</v>
      </c>
      <c r="C290" s="142">
        <v>-6161</v>
      </c>
      <c r="D290" s="142">
        <v>0</v>
      </c>
      <c r="E290" s="142">
        <v>0</v>
      </c>
      <c r="F290" s="142">
        <v>0</v>
      </c>
      <c r="G290" s="142">
        <v>0</v>
      </c>
      <c r="H290" s="142">
        <v>0</v>
      </c>
      <c r="I290" s="142">
        <v>0</v>
      </c>
      <c r="J290" s="142">
        <v>0</v>
      </c>
      <c r="K290" s="142">
        <v>0</v>
      </c>
      <c r="L290" s="142">
        <v>-2903003</v>
      </c>
      <c r="M290" s="142">
        <v>-742946.1</v>
      </c>
      <c r="N290" s="142">
        <v>-896362</v>
      </c>
      <c r="O290" s="142">
        <v>-820978</v>
      </c>
      <c r="P290" s="142">
        <v>0</v>
      </c>
      <c r="Q290" s="142">
        <v>0</v>
      </c>
      <c r="R290" s="142">
        <v>0</v>
      </c>
      <c r="S290" s="142">
        <v>0</v>
      </c>
      <c r="T290" s="142">
        <v>0</v>
      </c>
      <c r="U290" s="142">
        <v>-8367065.4100000001</v>
      </c>
      <c r="V290" s="142">
        <v>-7005993</v>
      </c>
      <c r="W290" s="142">
        <v>0</v>
      </c>
      <c r="X290" s="142">
        <v>0</v>
      </c>
      <c r="Y290" s="142">
        <v>0</v>
      </c>
      <c r="Z290" s="142">
        <v>0</v>
      </c>
      <c r="AA290" s="142">
        <v>0</v>
      </c>
      <c r="AB290" s="142">
        <v>0</v>
      </c>
      <c r="AC290" s="142">
        <v>0</v>
      </c>
      <c r="AD290" s="142">
        <v>0</v>
      </c>
      <c r="AE290" s="142">
        <v>0</v>
      </c>
      <c r="AF290" s="142">
        <v>-131976646</v>
      </c>
      <c r="AG290" s="142">
        <v>0</v>
      </c>
      <c r="AH290" s="142">
        <v>-13027341</v>
      </c>
      <c r="AI290" s="142">
        <v>0</v>
      </c>
      <c r="AJ290" s="142">
        <v>0</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0</v>
      </c>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42" t="s">
        <v>3312</v>
      </c>
      <c r="B291" s="142">
        <v>0</v>
      </c>
      <c r="C291" s="142">
        <v>0</v>
      </c>
      <c r="D291" s="142">
        <v>0</v>
      </c>
      <c r="E291" s="142">
        <v>0</v>
      </c>
      <c r="F291" s="142">
        <v>0</v>
      </c>
      <c r="G291" s="142">
        <v>0</v>
      </c>
      <c r="H291" s="142">
        <v>0</v>
      </c>
      <c r="I291" s="142">
        <v>0</v>
      </c>
      <c r="J291" s="142">
        <v>0</v>
      </c>
      <c r="K291" s="142">
        <v>0</v>
      </c>
      <c r="L291" s="142">
        <v>-2903003</v>
      </c>
      <c r="M291" s="142">
        <v>-742946.1</v>
      </c>
      <c r="N291" s="142">
        <v>-896362</v>
      </c>
      <c r="O291" s="142">
        <v>-820978</v>
      </c>
      <c r="P291" s="142">
        <v>0</v>
      </c>
      <c r="Q291" s="142">
        <v>0</v>
      </c>
      <c r="R291" s="142">
        <v>0</v>
      </c>
      <c r="S291" s="142">
        <v>0</v>
      </c>
      <c r="T291" s="142">
        <v>0</v>
      </c>
      <c r="U291" s="142">
        <v>-8367065.4100000001</v>
      </c>
      <c r="V291" s="142">
        <v>-7005993</v>
      </c>
      <c r="W291" s="142">
        <v>0</v>
      </c>
      <c r="X291" s="142">
        <v>0</v>
      </c>
      <c r="Y291" s="142">
        <v>0</v>
      </c>
      <c r="Z291" s="142">
        <v>0</v>
      </c>
      <c r="AA291" s="142">
        <v>0</v>
      </c>
      <c r="AB291" s="142">
        <v>0</v>
      </c>
      <c r="AC291" s="142">
        <v>0</v>
      </c>
      <c r="AD291" s="142">
        <v>0</v>
      </c>
      <c r="AE291" s="142">
        <v>0</v>
      </c>
      <c r="AF291" s="142">
        <v>-131976646</v>
      </c>
      <c r="AG291" s="142">
        <v>0</v>
      </c>
      <c r="AH291" s="142">
        <v>-13027341</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42" t="s">
        <v>3313</v>
      </c>
      <c r="B292" s="142">
        <v>-6302</v>
      </c>
      <c r="C292" s="142">
        <v>-6161</v>
      </c>
      <c r="D292" s="142">
        <v>0</v>
      </c>
      <c r="E292" s="142">
        <v>0</v>
      </c>
      <c r="F292" s="142">
        <v>0</v>
      </c>
      <c r="G292" s="142">
        <v>0</v>
      </c>
      <c r="H292" s="142">
        <v>0</v>
      </c>
      <c r="I292" s="142">
        <v>0</v>
      </c>
      <c r="J292" s="142">
        <v>0</v>
      </c>
      <c r="K292" s="142">
        <v>0</v>
      </c>
      <c r="L292" s="142">
        <v>0</v>
      </c>
      <c r="M292" s="142">
        <v>0</v>
      </c>
      <c r="N292" s="142">
        <v>0</v>
      </c>
      <c r="O292" s="142">
        <v>0</v>
      </c>
      <c r="P292" s="142">
        <v>0</v>
      </c>
      <c r="Q292" s="142">
        <v>0</v>
      </c>
      <c r="R292" s="142">
        <v>0</v>
      </c>
      <c r="S292" s="142">
        <v>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42" t="s">
        <v>3314</v>
      </c>
      <c r="B293" s="142">
        <v>-89010732</v>
      </c>
      <c r="C293" s="142">
        <v>-87001984</v>
      </c>
      <c r="D293" s="142">
        <v>-24565382</v>
      </c>
      <c r="E293" s="142">
        <v>-255785.13</v>
      </c>
      <c r="F293" s="142">
        <v>-71134</v>
      </c>
      <c r="G293" s="142">
        <v>-66730</v>
      </c>
      <c r="H293" s="142">
        <v>-959</v>
      </c>
      <c r="I293" s="142">
        <v>-86993.81</v>
      </c>
      <c r="J293" s="142">
        <v>-21908</v>
      </c>
      <c r="K293" s="142">
        <v>-22647</v>
      </c>
      <c r="L293" s="142">
        <v>-142</v>
      </c>
      <c r="M293" s="142">
        <v>-2047595.1</v>
      </c>
      <c r="N293" s="142">
        <v>0</v>
      </c>
      <c r="O293" s="142">
        <v>0</v>
      </c>
      <c r="P293" s="142">
        <v>0</v>
      </c>
      <c r="Q293" s="142">
        <v>0</v>
      </c>
      <c r="R293" s="142">
        <v>0</v>
      </c>
      <c r="S293" s="142">
        <v>0</v>
      </c>
      <c r="T293" s="142">
        <v>0</v>
      </c>
      <c r="U293" s="142">
        <v>0</v>
      </c>
      <c r="V293" s="142">
        <v>0</v>
      </c>
      <c r="W293" s="142">
        <v>0</v>
      </c>
      <c r="X293" s="142">
        <v>0</v>
      </c>
      <c r="Y293" s="142">
        <v>-41215130.600000001</v>
      </c>
      <c r="Z293" s="142">
        <v>-41215131</v>
      </c>
      <c r="AA293" s="142">
        <v>-41215131</v>
      </c>
      <c r="AB293" s="142">
        <v>-20614250</v>
      </c>
      <c r="AC293" s="142">
        <v>-52131794.399999999</v>
      </c>
      <c r="AD293" s="142">
        <v>-41517544</v>
      </c>
      <c r="AE293" s="142">
        <v>-614250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-10666</v>
      </c>
      <c r="BA293" s="142">
        <v>-1882516</v>
      </c>
      <c r="BB293" s="142">
        <v>-1420490</v>
      </c>
      <c r="BC293" s="142">
        <v>0</v>
      </c>
      <c r="BD293" s="142">
        <v>-317465</v>
      </c>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42" t="s">
        <v>3315</v>
      </c>
      <c r="B294" s="142">
        <v>-89010732</v>
      </c>
      <c r="C294" s="142">
        <v>-87001984</v>
      </c>
      <c r="D294" s="142">
        <v>-24565382</v>
      </c>
      <c r="E294" s="142">
        <v>-255785.13</v>
      </c>
      <c r="F294" s="142">
        <v>-71134</v>
      </c>
      <c r="G294" s="142">
        <v>-66730</v>
      </c>
      <c r="H294" s="142">
        <v>-959</v>
      </c>
      <c r="I294" s="142">
        <v>-86993.81</v>
      </c>
      <c r="J294" s="142">
        <v>-21908</v>
      </c>
      <c r="K294" s="142">
        <v>-22647</v>
      </c>
      <c r="L294" s="142">
        <v>-142</v>
      </c>
      <c r="M294" s="142">
        <v>-2047595.1</v>
      </c>
      <c r="N294" s="142">
        <v>0</v>
      </c>
      <c r="O294" s="142">
        <v>0</v>
      </c>
      <c r="P294" s="142">
        <v>0</v>
      </c>
      <c r="Q294" s="142">
        <v>0</v>
      </c>
      <c r="R294" s="142">
        <v>0</v>
      </c>
      <c r="S294" s="142">
        <v>0</v>
      </c>
      <c r="T294" s="142">
        <v>0</v>
      </c>
      <c r="U294" s="142">
        <v>0</v>
      </c>
      <c r="V294" s="142">
        <v>0</v>
      </c>
      <c r="W294" s="142">
        <v>0</v>
      </c>
      <c r="X294" s="142">
        <v>0</v>
      </c>
      <c r="Y294" s="142">
        <v>-41215130.600000001</v>
      </c>
      <c r="Z294" s="142">
        <v>-41215131</v>
      </c>
      <c r="AA294" s="142">
        <v>-41215131</v>
      </c>
      <c r="AB294" s="142">
        <v>-20614250</v>
      </c>
      <c r="AC294" s="142">
        <v>-52131794.399999999</v>
      </c>
      <c r="AD294" s="142">
        <v>-41517544</v>
      </c>
      <c r="AE294" s="142">
        <v>-614250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-10666</v>
      </c>
      <c r="BA294" s="142">
        <v>-1843561</v>
      </c>
      <c r="BB294" s="142">
        <v>-1420490</v>
      </c>
      <c r="BC294" s="142">
        <v>0</v>
      </c>
      <c r="BD294" s="142">
        <v>-317465</v>
      </c>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42" t="s">
        <v>3316</v>
      </c>
      <c r="B295" s="142">
        <v>0</v>
      </c>
      <c r="C295" s="142">
        <v>0</v>
      </c>
      <c r="D295" s="142">
        <v>0</v>
      </c>
      <c r="E295" s="142">
        <v>0</v>
      </c>
      <c r="F295" s="142">
        <v>0</v>
      </c>
      <c r="G295" s="142">
        <v>0</v>
      </c>
      <c r="H295" s="142">
        <v>0</v>
      </c>
      <c r="I295" s="142">
        <v>0</v>
      </c>
      <c r="J295" s="142">
        <v>0</v>
      </c>
      <c r="K295" s="142">
        <v>0</v>
      </c>
      <c r="L295" s="142">
        <v>0</v>
      </c>
      <c r="M295" s="142">
        <v>0</v>
      </c>
      <c r="N295" s="142">
        <v>0</v>
      </c>
      <c r="O295" s="142">
        <v>0</v>
      </c>
      <c r="P295" s="142">
        <v>0</v>
      </c>
      <c r="Q295" s="142">
        <v>0</v>
      </c>
      <c r="R295" s="142">
        <v>0</v>
      </c>
      <c r="S295" s="142">
        <v>0</v>
      </c>
      <c r="T295" s="142">
        <v>0</v>
      </c>
      <c r="U295" s="142">
        <v>0</v>
      </c>
      <c r="V295" s="142">
        <v>0</v>
      </c>
      <c r="W295" s="142">
        <v>0</v>
      </c>
      <c r="X295" s="142">
        <v>0</v>
      </c>
      <c r="Y295" s="142">
        <v>0</v>
      </c>
      <c r="Z295" s="142">
        <v>0</v>
      </c>
      <c r="AA295" s="142">
        <v>0</v>
      </c>
      <c r="AB295" s="142">
        <v>0</v>
      </c>
      <c r="AC295" s="142">
        <v>0</v>
      </c>
      <c r="AD295" s="142">
        <v>0</v>
      </c>
      <c r="AE295" s="142">
        <v>0</v>
      </c>
      <c r="AF295" s="142">
        <v>0</v>
      </c>
      <c r="AG295" s="142">
        <v>0</v>
      </c>
      <c r="AH295" s="142">
        <v>0</v>
      </c>
      <c r="AI295" s="142">
        <v>0</v>
      </c>
      <c r="AJ295" s="142">
        <v>0</v>
      </c>
      <c r="AK295" s="142">
        <v>0</v>
      </c>
      <c r="AL295" s="142">
        <v>0</v>
      </c>
      <c r="AM295" s="142">
        <v>0</v>
      </c>
      <c r="AN295" s="142">
        <v>0</v>
      </c>
      <c r="AO295" s="142">
        <v>0</v>
      </c>
      <c r="AP295" s="142">
        <v>0</v>
      </c>
      <c r="AQ295" s="142">
        <v>0</v>
      </c>
      <c r="AR295" s="142">
        <v>0</v>
      </c>
      <c r="AS295" s="142">
        <v>0</v>
      </c>
      <c r="AT295" s="142">
        <v>0</v>
      </c>
      <c r="AU295" s="142">
        <v>0</v>
      </c>
      <c r="AV295" s="142">
        <v>0</v>
      </c>
      <c r="AW295" s="142">
        <v>0</v>
      </c>
      <c r="AX295" s="142">
        <v>0</v>
      </c>
      <c r="AY295" s="142">
        <v>0</v>
      </c>
      <c r="AZ295" s="142">
        <v>0</v>
      </c>
      <c r="BA295" s="142">
        <v>-38955</v>
      </c>
      <c r="BB295" s="142">
        <v>0</v>
      </c>
      <c r="BC295" s="142">
        <v>0</v>
      </c>
      <c r="BD295" s="142">
        <v>0</v>
      </c>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42" t="s">
        <v>3317</v>
      </c>
      <c r="B296" s="142">
        <v>-6626445</v>
      </c>
      <c r="C296" s="142">
        <v>-4417712</v>
      </c>
      <c r="D296" s="142">
        <v>-2212171</v>
      </c>
      <c r="E296" s="142">
        <v>-8525569.9700000007</v>
      </c>
      <c r="F296" s="142">
        <v>0</v>
      </c>
      <c r="G296" s="142">
        <v>0</v>
      </c>
      <c r="H296" s="142">
        <v>-2147608</v>
      </c>
      <c r="I296" s="142">
        <v>-124355.92</v>
      </c>
      <c r="J296" s="142">
        <v>-125649</v>
      </c>
      <c r="K296" s="142">
        <v>-89098</v>
      </c>
      <c r="L296" s="142">
        <v>-44463</v>
      </c>
      <c r="M296" s="142">
        <v>-183604.9</v>
      </c>
      <c r="N296" s="142">
        <v>-137869</v>
      </c>
      <c r="O296" s="142">
        <v>-92040</v>
      </c>
      <c r="P296" s="142">
        <v>-46345</v>
      </c>
      <c r="Q296" s="142">
        <v>-180596.74</v>
      </c>
      <c r="R296" s="142">
        <v>-135287</v>
      </c>
      <c r="S296" s="142">
        <v>-89515</v>
      </c>
      <c r="T296" s="142">
        <v>-39753</v>
      </c>
      <c r="U296" s="142">
        <v>-146747.22</v>
      </c>
      <c r="V296" s="142">
        <v>-105051</v>
      </c>
      <c r="W296" s="142">
        <v>-66376</v>
      </c>
      <c r="X296" s="142">
        <v>-33335</v>
      </c>
      <c r="Y296" s="142">
        <v>-114299.31</v>
      </c>
      <c r="Z296" s="142">
        <v>-81435</v>
      </c>
      <c r="AA296" s="142">
        <v>-53137</v>
      </c>
      <c r="AB296" s="142">
        <v>-26320</v>
      </c>
      <c r="AC296" s="142">
        <v>-79797.53</v>
      </c>
      <c r="AD296" s="142">
        <v>-52118</v>
      </c>
      <c r="AE296" s="142">
        <v>-31843</v>
      </c>
      <c r="AF296" s="142">
        <v>-14805</v>
      </c>
      <c r="AG296" s="142">
        <v>-21592.06</v>
      </c>
      <c r="AH296" s="142">
        <v>0</v>
      </c>
      <c r="AI296" s="142">
        <v>0</v>
      </c>
      <c r="AJ296" s="142">
        <v>0</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42" t="s">
        <v>3318</v>
      </c>
      <c r="B297" s="142">
        <v>87822880</v>
      </c>
      <c r="C297" s="142">
        <v>87822880</v>
      </c>
      <c r="D297" s="142">
        <v>21882480</v>
      </c>
      <c r="E297" s="142">
        <v>32467500</v>
      </c>
      <c r="F297" s="142">
        <v>32467500</v>
      </c>
      <c r="G297" s="142">
        <v>7492500</v>
      </c>
      <c r="H297" s="142">
        <v>0</v>
      </c>
      <c r="I297" s="142">
        <v>15000000</v>
      </c>
      <c r="J297" s="142">
        <v>15000000</v>
      </c>
      <c r="K297" s="142">
        <v>15000000</v>
      </c>
      <c r="L297" s="142">
        <v>15000000</v>
      </c>
      <c r="M297" s="142">
        <v>0</v>
      </c>
      <c r="N297" s="142">
        <v>0</v>
      </c>
      <c r="O297" s="142">
        <v>0</v>
      </c>
      <c r="P297" s="142">
        <v>0</v>
      </c>
      <c r="Q297" s="142">
        <v>35456229.700000003</v>
      </c>
      <c r="R297" s="142">
        <v>7500000</v>
      </c>
      <c r="S297" s="142">
        <v>4500000</v>
      </c>
      <c r="T297" s="142">
        <v>4500000</v>
      </c>
      <c r="U297" s="142">
        <v>19000000</v>
      </c>
      <c r="V297" s="142">
        <v>19000000</v>
      </c>
      <c r="W297" s="142">
        <v>7000000</v>
      </c>
      <c r="X297" s="142">
        <v>7000000</v>
      </c>
      <c r="Y297" s="142">
        <v>33000000</v>
      </c>
      <c r="Z297" s="142">
        <v>33000000</v>
      </c>
      <c r="AA297" s="142">
        <v>33000000</v>
      </c>
      <c r="AB297" s="142">
        <v>20000000</v>
      </c>
      <c r="AC297" s="142">
        <v>90000000</v>
      </c>
      <c r="AD297" s="142">
        <v>80000000</v>
      </c>
      <c r="AE297" s="142">
        <v>40000000</v>
      </c>
      <c r="AF297" s="142">
        <v>40000000</v>
      </c>
      <c r="AG297" s="142">
        <v>50000000</v>
      </c>
      <c r="AH297" s="142">
        <v>0</v>
      </c>
      <c r="AI297" s="142">
        <v>0</v>
      </c>
      <c r="AJ297" s="142">
        <v>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A298" s="142" t="s">
        <v>3319</v>
      </c>
      <c r="B298" s="142">
        <v>-14502100</v>
      </c>
      <c r="C298" s="142">
        <v>-11266100</v>
      </c>
      <c r="D298" s="142">
        <v>-11266100</v>
      </c>
      <c r="E298" s="142">
        <v>-12289800</v>
      </c>
      <c r="F298" s="142">
        <v>-1500000</v>
      </c>
      <c r="G298" s="142">
        <v>-1500000</v>
      </c>
      <c r="H298" s="142">
        <v>0</v>
      </c>
      <c r="I298" s="142">
        <v>-22994300</v>
      </c>
      <c r="J298" s="142">
        <v>-22994300</v>
      </c>
      <c r="K298" s="142">
        <v>-11066100</v>
      </c>
      <c r="L298" s="142">
        <v>-11066100</v>
      </c>
      <c r="M298" s="142">
        <v>-14747000</v>
      </c>
      <c r="N298" s="142">
        <v>-2500000</v>
      </c>
      <c r="O298" s="142">
        <v>-2500000</v>
      </c>
      <c r="P298" s="142">
        <v>0</v>
      </c>
      <c r="Q298" s="142">
        <v>-50033900</v>
      </c>
      <c r="R298" s="142">
        <v>-26149100</v>
      </c>
      <c r="S298" s="142">
        <v>-13586100</v>
      </c>
      <c r="T298" s="142">
        <v>-13586100</v>
      </c>
      <c r="U298" s="142">
        <v>-11841200</v>
      </c>
      <c r="V298" s="142">
        <v>0</v>
      </c>
      <c r="W298" s="142">
        <v>0</v>
      </c>
      <c r="X298" s="142">
        <v>0</v>
      </c>
      <c r="Y298" s="142">
        <v>0</v>
      </c>
      <c r="Z298" s="142">
        <v>0</v>
      </c>
      <c r="AA298" s="142">
        <v>0</v>
      </c>
      <c r="AB298" s="142">
        <v>0</v>
      </c>
      <c r="AC298" s="142">
        <v>0</v>
      </c>
      <c r="AD298" s="142">
        <v>0</v>
      </c>
      <c r="AE298" s="142">
        <v>0</v>
      </c>
      <c r="AF298" s="142">
        <v>0</v>
      </c>
      <c r="AG298" s="142">
        <v>0</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A299" s="142" t="s">
        <v>3320</v>
      </c>
      <c r="B299" s="142">
        <v>0</v>
      </c>
      <c r="C299" s="142">
        <v>0</v>
      </c>
      <c r="D299" s="142">
        <v>0</v>
      </c>
      <c r="E299" s="142">
        <v>110223.12</v>
      </c>
      <c r="F299" s="142">
        <v>-12662</v>
      </c>
      <c r="G299" s="142">
        <v>0</v>
      </c>
      <c r="H299" s="142">
        <v>0</v>
      </c>
      <c r="I299" s="142">
        <v>-788050.76</v>
      </c>
      <c r="J299" s="142">
        <v>-788051</v>
      </c>
      <c r="K299" s="142">
        <v>-788051</v>
      </c>
      <c r="L299" s="142">
        <v>-553420</v>
      </c>
      <c r="M299" s="142">
        <v>10130912</v>
      </c>
      <c r="N299" s="142">
        <v>10130912</v>
      </c>
      <c r="O299" s="142">
        <v>10130912</v>
      </c>
      <c r="P299" s="142">
        <v>19593</v>
      </c>
      <c r="Q299" s="142">
        <v>281515.82</v>
      </c>
      <c r="R299" s="142">
        <v>0</v>
      </c>
      <c r="S299" s="142">
        <v>0</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157321</v>
      </c>
      <c r="BB299" s="142">
        <v>157321</v>
      </c>
      <c r="BC299" s="142">
        <v>109642</v>
      </c>
      <c r="BD299" s="142">
        <v>109642</v>
      </c>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A300" s="142" t="s">
        <v>3621</v>
      </c>
      <c r="B300" s="142">
        <v>-6372</v>
      </c>
      <c r="C300" s="142">
        <v>0</v>
      </c>
      <c r="D300" s="142">
        <v>0</v>
      </c>
      <c r="E300" s="142">
        <v>0</v>
      </c>
      <c r="F300" s="142">
        <v>0</v>
      </c>
      <c r="G300" s="142">
        <v>0</v>
      </c>
      <c r="H300" s="142">
        <v>0</v>
      </c>
      <c r="I300" s="142">
        <v>0</v>
      </c>
      <c r="J300" s="142">
        <v>0</v>
      </c>
      <c r="K300" s="142">
        <v>0</v>
      </c>
      <c r="L300" s="142">
        <v>0</v>
      </c>
      <c r="M300" s="142">
        <v>0</v>
      </c>
      <c r="N300" s="142">
        <v>0</v>
      </c>
      <c r="O300" s="142">
        <v>0</v>
      </c>
      <c r="P300" s="142">
        <v>0</v>
      </c>
      <c r="Q300" s="142">
        <v>0</v>
      </c>
      <c r="R300" s="142">
        <v>0</v>
      </c>
      <c r="S300" s="142">
        <v>0</v>
      </c>
      <c r="T300" s="142">
        <v>0</v>
      </c>
      <c r="U300" s="142">
        <v>0</v>
      </c>
      <c r="V300" s="142">
        <v>0</v>
      </c>
      <c r="W300" s="142">
        <v>0</v>
      </c>
      <c r="X300" s="142">
        <v>0</v>
      </c>
      <c r="Y300" s="142">
        <v>0</v>
      </c>
      <c r="Z300" s="142">
        <v>0</v>
      </c>
      <c r="AA300" s="142">
        <v>0</v>
      </c>
      <c r="AB300" s="142">
        <v>0</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A301" s="142" t="s">
        <v>3321</v>
      </c>
      <c r="B301" s="142">
        <v>-8416884</v>
      </c>
      <c r="C301" s="142">
        <v>-8284041</v>
      </c>
      <c r="D301" s="142">
        <v>-2</v>
      </c>
      <c r="E301" s="142">
        <v>-11547791.42</v>
      </c>
      <c r="F301" s="142">
        <v>-11547789</v>
      </c>
      <c r="G301" s="142">
        <v>-11414950</v>
      </c>
      <c r="H301" s="142">
        <v>-3</v>
      </c>
      <c r="I301" s="142">
        <v>-11099150.17</v>
      </c>
      <c r="J301" s="142">
        <v>-11099148</v>
      </c>
      <c r="K301" s="142">
        <v>-10966308</v>
      </c>
      <c r="L301" s="142">
        <v>-1</v>
      </c>
      <c r="M301" s="142">
        <v>-10070877.42</v>
      </c>
      <c r="N301" s="142">
        <v>-9880995</v>
      </c>
      <c r="O301" s="142">
        <v>-9880995</v>
      </c>
      <c r="P301" s="142">
        <v>0</v>
      </c>
      <c r="Q301" s="142">
        <v>-9073437.4000000004</v>
      </c>
      <c r="R301" s="142">
        <v>-9073430</v>
      </c>
      <c r="S301" s="142">
        <v>-9032690</v>
      </c>
      <c r="T301" s="142">
        <v>0</v>
      </c>
      <c r="U301" s="142">
        <v>-8167395.9500000002</v>
      </c>
      <c r="V301" s="142">
        <v>-8167395</v>
      </c>
      <c r="W301" s="142">
        <v>-8130729</v>
      </c>
      <c r="X301" s="142">
        <v>0</v>
      </c>
      <c r="Y301" s="142">
        <v>-7269881.1600000001</v>
      </c>
      <c r="Z301" s="142">
        <v>-7269879</v>
      </c>
      <c r="AA301" s="142">
        <v>-7229139</v>
      </c>
      <c r="AB301" s="142">
        <v>-1</v>
      </c>
      <c r="AC301" s="142">
        <v>-8150953.5999999996</v>
      </c>
      <c r="AD301" s="142">
        <v>-8150949</v>
      </c>
      <c r="AE301" s="142">
        <v>-8115301</v>
      </c>
      <c r="AF301" s="142">
        <v>-2</v>
      </c>
      <c r="AG301" s="142">
        <v>-8134713.3200000003</v>
      </c>
      <c r="AH301" s="142">
        <v>-8083788</v>
      </c>
      <c r="AI301" s="142">
        <v>-8083783</v>
      </c>
      <c r="AJ301" s="142">
        <v>0</v>
      </c>
      <c r="AK301" s="142">
        <v>-5612445.0099999998</v>
      </c>
      <c r="AL301" s="142">
        <v>-5612444</v>
      </c>
      <c r="AM301" s="142">
        <v>-5612444</v>
      </c>
      <c r="AN301" s="142">
        <v>0</v>
      </c>
      <c r="AO301" s="142">
        <v>-4493155.29</v>
      </c>
      <c r="AP301" s="142">
        <v>-4493153</v>
      </c>
      <c r="AQ301" s="142">
        <v>-4493153</v>
      </c>
      <c r="AR301" s="142">
        <v>0</v>
      </c>
      <c r="AS301" s="142">
        <v>-5391784.2800000003</v>
      </c>
      <c r="AT301" s="142">
        <v>-3594523</v>
      </c>
      <c r="AU301" s="142">
        <v>-3594519</v>
      </c>
      <c r="AV301" s="142">
        <v>0</v>
      </c>
      <c r="AW301" s="142">
        <v>-2695893.33</v>
      </c>
      <c r="AX301" s="142">
        <v>-2695892</v>
      </c>
      <c r="AY301" s="142">
        <v>-2695890</v>
      </c>
      <c r="AZ301" s="142">
        <v>0</v>
      </c>
      <c r="BA301" s="142">
        <v>-1568548</v>
      </c>
      <c r="BB301" s="142">
        <v>-1568545</v>
      </c>
      <c r="BC301" s="142">
        <v>-1568545</v>
      </c>
      <c r="BD301" s="142">
        <v>0</v>
      </c>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A302" s="142" t="s">
        <v>3322</v>
      </c>
      <c r="B302" s="142">
        <v>-6940783</v>
      </c>
      <c r="C302" s="142">
        <v>-4477856</v>
      </c>
      <c r="D302" s="142">
        <v>-2762649</v>
      </c>
      <c r="E302" s="142">
        <v>-7943620.4900000002</v>
      </c>
      <c r="F302" s="142">
        <v>-5766260</v>
      </c>
      <c r="G302" s="142">
        <v>-3665055</v>
      </c>
      <c r="H302" s="142">
        <v>-2037060</v>
      </c>
      <c r="I302" s="142">
        <v>-7676471.7699999996</v>
      </c>
      <c r="J302" s="142">
        <v>-6030377</v>
      </c>
      <c r="K302" s="142">
        <v>-3789615</v>
      </c>
      <c r="L302" s="142">
        <v>-2185920</v>
      </c>
      <c r="M302" s="142">
        <v>-8200771.6500000004</v>
      </c>
      <c r="N302" s="142">
        <v>-6439746</v>
      </c>
      <c r="O302" s="142">
        <v>-4137576</v>
      </c>
      <c r="P302" s="142">
        <v>-2135869</v>
      </c>
      <c r="Q302" s="142">
        <v>-8825271.5299999993</v>
      </c>
      <c r="R302" s="142">
        <v>-6869082</v>
      </c>
      <c r="S302" s="142">
        <v>-4339579</v>
      </c>
      <c r="T302" s="142">
        <v>-2580990</v>
      </c>
      <c r="U302" s="142">
        <v>-8260805.75</v>
      </c>
      <c r="V302" s="142">
        <v>-6484220</v>
      </c>
      <c r="W302" s="142">
        <v>-4065588</v>
      </c>
      <c r="X302" s="142">
        <v>-2300785</v>
      </c>
      <c r="Y302" s="142">
        <v>-8332798.8099999996</v>
      </c>
      <c r="Z302" s="142">
        <v>-6573590</v>
      </c>
      <c r="AA302" s="142">
        <v>-4221642</v>
      </c>
      <c r="AB302" s="142">
        <v>-2450630</v>
      </c>
      <c r="AC302" s="142">
        <v>-7397299.7300000004</v>
      </c>
      <c r="AD302" s="142">
        <v>-5358800</v>
      </c>
      <c r="AE302" s="142">
        <v>-3309403</v>
      </c>
      <c r="AF302" s="142">
        <v>-783741</v>
      </c>
      <c r="AG302" s="142">
        <v>-1710148.14</v>
      </c>
      <c r="AH302" s="142">
        <v>-929804</v>
      </c>
      <c r="AI302" s="142">
        <v>-26805</v>
      </c>
      <c r="AJ302" s="142">
        <v>-13</v>
      </c>
      <c r="AK302" s="142">
        <v>-25.26</v>
      </c>
      <c r="AL302" s="142">
        <v>-19</v>
      </c>
      <c r="AM302" s="142">
        <v>-11</v>
      </c>
      <c r="AN302" s="142">
        <v>-1</v>
      </c>
      <c r="AO302" s="142">
        <v>0</v>
      </c>
      <c r="AP302" s="142">
        <v>0</v>
      </c>
      <c r="AQ302" s="142">
        <v>0</v>
      </c>
      <c r="AR302" s="142">
        <v>0</v>
      </c>
      <c r="AS302" s="142">
        <v>-164.69</v>
      </c>
      <c r="AT302" s="142">
        <v>-111</v>
      </c>
      <c r="AU302" s="142">
        <v>-110</v>
      </c>
      <c r="AV302" s="142">
        <v>-51</v>
      </c>
      <c r="AW302" s="142">
        <v>-3097.72</v>
      </c>
      <c r="AX302" s="142">
        <v>-3092</v>
      </c>
      <c r="AY302" s="142">
        <v>-2741</v>
      </c>
      <c r="AZ302" s="142">
        <v>0</v>
      </c>
      <c r="BA302" s="142">
        <v>0</v>
      </c>
      <c r="BB302" s="142">
        <v>0</v>
      </c>
      <c r="BC302" s="142">
        <v>0</v>
      </c>
      <c r="BD302" s="142">
        <v>0</v>
      </c>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A303" s="142" t="s">
        <v>3323</v>
      </c>
      <c r="B303" s="142">
        <v>-1693429</v>
      </c>
      <c r="C303" s="142">
        <v>-1696226</v>
      </c>
      <c r="D303" s="142">
        <v>-2446781</v>
      </c>
      <c r="E303" s="142">
        <v>-12661.6</v>
      </c>
      <c r="F303" s="142">
        <v>-6163671</v>
      </c>
      <c r="G303" s="142">
        <v>-4282332</v>
      </c>
      <c r="H303" s="142">
        <v>0</v>
      </c>
      <c r="I303" s="142">
        <v>47850.03</v>
      </c>
      <c r="J303" s="142">
        <v>47850</v>
      </c>
      <c r="K303" s="142">
        <v>47850</v>
      </c>
      <c r="L303" s="142">
        <v>0</v>
      </c>
      <c r="M303" s="142">
        <v>145289.03</v>
      </c>
      <c r="N303" s="142">
        <v>19593</v>
      </c>
      <c r="O303" s="142">
        <v>19593</v>
      </c>
      <c r="P303" s="142">
        <v>10130912</v>
      </c>
      <c r="Q303" s="142">
        <v>0</v>
      </c>
      <c r="R303" s="142">
        <v>10145644</v>
      </c>
      <c r="S303" s="142">
        <v>0</v>
      </c>
      <c r="T303" s="142">
        <v>0</v>
      </c>
      <c r="U303" s="142">
        <v>9973815.0899999999</v>
      </c>
      <c r="V303" s="142">
        <v>0</v>
      </c>
      <c r="W303" s="142">
        <v>0</v>
      </c>
      <c r="X303" s="142">
        <v>0</v>
      </c>
      <c r="Y303" s="142">
        <v>0</v>
      </c>
      <c r="Z303" s="142">
        <v>0</v>
      </c>
      <c r="AA303" s="142">
        <v>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-464</v>
      </c>
      <c r="BA303" s="142">
        <v>-539208</v>
      </c>
      <c r="BB303" s="142">
        <v>-486804</v>
      </c>
      <c r="BC303" s="142">
        <v>-317650</v>
      </c>
      <c r="BD303" s="142">
        <v>-167169</v>
      </c>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A304" s="142" t="s">
        <v>2974</v>
      </c>
      <c r="B304" s="142">
        <v>-23043435</v>
      </c>
      <c r="C304" s="142">
        <v>-16813313</v>
      </c>
      <c r="D304" s="142">
        <v>-6803335</v>
      </c>
      <c r="E304" s="142">
        <v>68959483.799999997</v>
      </c>
      <c r="F304" s="142">
        <v>9749712</v>
      </c>
      <c r="G304" s="142">
        <v>-903966</v>
      </c>
      <c r="H304" s="142">
        <v>-3808102</v>
      </c>
      <c r="I304" s="142">
        <v>-27938607.210000001</v>
      </c>
      <c r="J304" s="142">
        <v>-20914140</v>
      </c>
      <c r="K304" s="142">
        <v>-11544450</v>
      </c>
      <c r="L304" s="142">
        <v>-1753049</v>
      </c>
      <c r="M304" s="142">
        <v>-20714333.140000001</v>
      </c>
      <c r="N304" s="142">
        <v>-4858007</v>
      </c>
      <c r="O304" s="142">
        <v>-4348812</v>
      </c>
      <c r="P304" s="142">
        <v>7354762</v>
      </c>
      <c r="Q304" s="142">
        <v>-30119511.149999999</v>
      </c>
      <c r="R304" s="142">
        <v>-19964978</v>
      </c>
      <c r="S304" s="142">
        <v>-17194735</v>
      </c>
      <c r="T304" s="142">
        <v>-9138729</v>
      </c>
      <c r="U304" s="142">
        <v>-7232891.4500000002</v>
      </c>
      <c r="V304" s="142">
        <v>-2546826</v>
      </c>
      <c r="W304" s="142">
        <v>-8946532</v>
      </c>
      <c r="X304" s="142">
        <v>-544060</v>
      </c>
      <c r="Y304" s="142">
        <v>-24779610.739999998</v>
      </c>
      <c r="Z304" s="142">
        <v>-23429009</v>
      </c>
      <c r="AA304" s="142">
        <v>-17709582</v>
      </c>
      <c r="AB304" s="142">
        <v>-12967277</v>
      </c>
      <c r="AC304" s="142">
        <v>-2829870.74</v>
      </c>
      <c r="AD304" s="142">
        <v>-11212401</v>
      </c>
      <c r="AE304" s="142">
        <v>-6682692</v>
      </c>
      <c r="AF304" s="142">
        <v>633172</v>
      </c>
      <c r="AG304" s="142">
        <v>171177068.19</v>
      </c>
      <c r="AH304" s="142">
        <v>172910161</v>
      </c>
      <c r="AI304" s="142">
        <v>132399077</v>
      </c>
      <c r="AJ304" s="142">
        <v>9</v>
      </c>
      <c r="AK304" s="142">
        <v>-5614643.7400000002</v>
      </c>
      <c r="AL304" s="142">
        <v>-5593501</v>
      </c>
      <c r="AM304" s="142">
        <v>-5614187</v>
      </c>
      <c r="AN304" s="142">
        <v>5233</v>
      </c>
      <c r="AO304" s="142">
        <v>-4490981.82</v>
      </c>
      <c r="AP304" s="142">
        <v>-4493105</v>
      </c>
      <c r="AQ304" s="142">
        <v>-4493114</v>
      </c>
      <c r="AR304" s="142">
        <v>3197</v>
      </c>
      <c r="AS304" s="142">
        <v>-5402160.9900000002</v>
      </c>
      <c r="AT304" s="142">
        <v>-3604846</v>
      </c>
      <c r="AU304" s="142">
        <v>-3604841</v>
      </c>
      <c r="AV304" s="142">
        <v>7724</v>
      </c>
      <c r="AW304" s="142">
        <v>-2856774.52</v>
      </c>
      <c r="AX304" s="142">
        <v>-2855298</v>
      </c>
      <c r="AY304" s="142">
        <v>-2763133</v>
      </c>
      <c r="AZ304" s="142">
        <v>-11130</v>
      </c>
      <c r="BA304" s="142">
        <v>-3832951</v>
      </c>
      <c r="BB304" s="142">
        <v>-3234263</v>
      </c>
      <c r="BC304" s="142">
        <v>-454386</v>
      </c>
      <c r="BD304" s="142">
        <v>-263302</v>
      </c>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A305" s="142" t="s">
        <v>2975</v>
      </c>
      <c r="B305" s="142">
        <v>-14601936</v>
      </c>
      <c r="C305" s="142">
        <v>-9615849</v>
      </c>
      <c r="D305" s="142">
        <v>-4109261</v>
      </c>
      <c r="E305" s="142">
        <v>10703326.289999999</v>
      </c>
      <c r="F305" s="142">
        <v>18674584</v>
      </c>
      <c r="G305" s="142">
        <v>-380867</v>
      </c>
      <c r="H305" s="142">
        <v>-649869</v>
      </c>
      <c r="I305" s="142">
        <v>-4045308.62</v>
      </c>
      <c r="J305" s="142">
        <v>-8312896</v>
      </c>
      <c r="K305" s="142">
        <v>-2567750</v>
      </c>
      <c r="L305" s="142">
        <v>1827956</v>
      </c>
      <c r="M305" s="142">
        <v>5158581.22</v>
      </c>
      <c r="N305" s="142">
        <v>8126958</v>
      </c>
      <c r="O305" s="142">
        <v>1912981</v>
      </c>
      <c r="P305" s="142">
        <v>10295849</v>
      </c>
      <c r="Q305" s="142">
        <v>-4343855.9800000004</v>
      </c>
      <c r="R305" s="142">
        <v>-4578996</v>
      </c>
      <c r="S305" s="142">
        <v>-14741610</v>
      </c>
      <c r="T305" s="142">
        <v>-10044009</v>
      </c>
      <c r="U305" s="142">
        <v>11912395.76</v>
      </c>
      <c r="V305" s="142">
        <v>8753419</v>
      </c>
      <c r="W305" s="142">
        <v>-4405204</v>
      </c>
      <c r="X305" s="142">
        <v>49525</v>
      </c>
      <c r="Y305" s="142">
        <v>-10770043.07</v>
      </c>
      <c r="Z305" s="142">
        <v>-17879697</v>
      </c>
      <c r="AA305" s="142">
        <v>-16680102</v>
      </c>
      <c r="AB305" s="142">
        <v>-13124478</v>
      </c>
      <c r="AC305" s="142">
        <v>7582740.0199999996</v>
      </c>
      <c r="AD305" s="142">
        <v>-10146815</v>
      </c>
      <c r="AE305" s="142">
        <v>-9754092</v>
      </c>
      <c r="AF305" s="142">
        <v>-3941817</v>
      </c>
      <c r="AG305" s="142">
        <v>1392335.07</v>
      </c>
      <c r="AH305" s="142">
        <v>-4802738</v>
      </c>
      <c r="AI305" s="142">
        <v>8964599</v>
      </c>
      <c r="AJ305" s="142">
        <v>-456961</v>
      </c>
      <c r="AK305" s="142">
        <v>8914707.1199999992</v>
      </c>
      <c r="AL305" s="142">
        <v>6695914</v>
      </c>
      <c r="AM305" s="142">
        <v>4339792</v>
      </c>
      <c r="AN305" s="142">
        <v>4821436</v>
      </c>
      <c r="AO305" s="142">
        <v>-1538673.13</v>
      </c>
      <c r="AP305" s="142">
        <v>-885136</v>
      </c>
      <c r="AQ305" s="142">
        <v>-905695</v>
      </c>
      <c r="AR305" s="142">
        <v>2664595</v>
      </c>
      <c r="AS305" s="142">
        <v>3065128.81</v>
      </c>
      <c r="AT305" s="142">
        <v>5548967</v>
      </c>
      <c r="AU305" s="142">
        <v>1266212</v>
      </c>
      <c r="AV305" s="142">
        <v>2436932</v>
      </c>
      <c r="AW305" s="142">
        <v>810050.88</v>
      </c>
      <c r="AX305" s="142">
        <v>-1782841</v>
      </c>
      <c r="AY305" s="142">
        <v>-1458691</v>
      </c>
      <c r="AZ305" s="142">
        <v>261595</v>
      </c>
      <c r="BA305" s="142">
        <v>-270312</v>
      </c>
      <c r="BB305" s="142">
        <v>-2467793</v>
      </c>
      <c r="BC305" s="142">
        <v>-1828675</v>
      </c>
      <c r="BD305" s="142">
        <v>-784177</v>
      </c>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A306" s="142" t="s">
        <v>3324</v>
      </c>
      <c r="B306" s="142">
        <v>379384</v>
      </c>
      <c r="C306" s="142">
        <v>62469</v>
      </c>
      <c r="D306" s="142">
        <v>58874</v>
      </c>
      <c r="E306" s="142">
        <v>25242.21</v>
      </c>
      <c r="F306" s="142">
        <v>0</v>
      </c>
      <c r="G306" s="142">
        <v>0</v>
      </c>
      <c r="H306" s="142">
        <v>106449</v>
      </c>
      <c r="I306" s="142">
        <v>0</v>
      </c>
      <c r="J306" s="142">
        <v>0</v>
      </c>
      <c r="K306" s="142">
        <v>0</v>
      </c>
      <c r="L306" s="142">
        <v>0</v>
      </c>
      <c r="M306" s="142">
        <v>0</v>
      </c>
      <c r="N306" s="142">
        <v>0</v>
      </c>
      <c r="O306" s="142">
        <v>0</v>
      </c>
      <c r="P306" s="142">
        <v>-92923</v>
      </c>
      <c r="Q306" s="142">
        <v>-220503.92</v>
      </c>
      <c r="R306" s="142">
        <v>0</v>
      </c>
      <c r="S306" s="142">
        <v>0</v>
      </c>
      <c r="T306" s="142">
        <v>-100059</v>
      </c>
      <c r="U306" s="142">
        <v>0</v>
      </c>
      <c r="V306" s="142">
        <v>0</v>
      </c>
      <c r="W306" s="142">
        <v>-46685</v>
      </c>
      <c r="X306" s="142">
        <v>-56751</v>
      </c>
      <c r="Y306" s="142">
        <v>0</v>
      </c>
      <c r="Z306" s="142">
        <v>0</v>
      </c>
      <c r="AA306" s="142">
        <v>0</v>
      </c>
      <c r="AB306" s="142">
        <v>0</v>
      </c>
      <c r="AC306" s="142">
        <v>0</v>
      </c>
      <c r="AD306" s="142">
        <v>0</v>
      </c>
      <c r="AE306" s="142">
        <v>0</v>
      </c>
      <c r="AF306" s="142">
        <v>0</v>
      </c>
      <c r="AG306" s="142">
        <v>154941.97</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A307" s="142" t="s">
        <v>3325</v>
      </c>
      <c r="B307" s="142">
        <v>0</v>
      </c>
      <c r="C307" s="142">
        <v>0</v>
      </c>
      <c r="D307" s="142">
        <v>0</v>
      </c>
      <c r="E307" s="142">
        <v>0</v>
      </c>
      <c r="F307" s="142">
        <v>79110</v>
      </c>
      <c r="G307" s="142">
        <v>43437</v>
      </c>
      <c r="H307" s="142">
        <v>0</v>
      </c>
      <c r="I307" s="142">
        <v>-117287.52</v>
      </c>
      <c r="J307" s="142">
        <v>-103324</v>
      </c>
      <c r="K307" s="142">
        <v>-85141</v>
      </c>
      <c r="L307" s="142">
        <v>-36104</v>
      </c>
      <c r="M307" s="142">
        <v>-14278.35</v>
      </c>
      <c r="N307" s="142">
        <v>-19356</v>
      </c>
      <c r="O307" s="142">
        <v>8466</v>
      </c>
      <c r="P307" s="142">
        <v>0</v>
      </c>
      <c r="Q307" s="142">
        <v>0</v>
      </c>
      <c r="R307" s="142">
        <v>-155053</v>
      </c>
      <c r="S307" s="142">
        <v>-109902</v>
      </c>
      <c r="T307" s="142">
        <v>0</v>
      </c>
      <c r="U307" s="142">
        <v>12518.37</v>
      </c>
      <c r="V307" s="142">
        <v>-78415</v>
      </c>
      <c r="W307" s="142">
        <v>0</v>
      </c>
      <c r="X307" s="142">
        <v>0</v>
      </c>
      <c r="Y307" s="142">
        <v>83919.38</v>
      </c>
      <c r="Z307" s="142">
        <v>155492</v>
      </c>
      <c r="AA307" s="142">
        <v>41818</v>
      </c>
      <c r="AB307" s="142">
        <v>-10330</v>
      </c>
      <c r="AC307" s="142">
        <v>-10617.6</v>
      </c>
      <c r="AD307" s="142">
        <v>-25220</v>
      </c>
      <c r="AE307" s="142">
        <v>-18484</v>
      </c>
      <c r="AF307" s="142">
        <v>-17325</v>
      </c>
      <c r="AG307" s="142">
        <v>0</v>
      </c>
      <c r="AH307" s="142">
        <v>31962</v>
      </c>
      <c r="AI307" s="142">
        <v>16239</v>
      </c>
      <c r="AJ307" s="142">
        <v>-58168</v>
      </c>
      <c r="AK307" s="142">
        <v>-31443.52</v>
      </c>
      <c r="AL307" s="142">
        <v>-25870</v>
      </c>
      <c r="AM307" s="142">
        <v>20314</v>
      </c>
      <c r="AN307" s="142">
        <v>-16824</v>
      </c>
      <c r="AO307" s="142">
        <v>24616.240000000002</v>
      </c>
      <c r="AP307" s="142">
        <v>26453</v>
      </c>
      <c r="AQ307" s="142">
        <v>11006</v>
      </c>
      <c r="AR307" s="142">
        <v>556</v>
      </c>
      <c r="AS307" s="142">
        <v>-31642.46</v>
      </c>
      <c r="AT307" s="142">
        <v>-49044</v>
      </c>
      <c r="AU307" s="142">
        <v>-15047</v>
      </c>
      <c r="AV307" s="142">
        <v>-15914</v>
      </c>
      <c r="AW307" s="142">
        <v>-24494.18</v>
      </c>
      <c r="AX307" s="142">
        <v>-20815</v>
      </c>
      <c r="AY307" s="142">
        <v>-13919</v>
      </c>
      <c r="AZ307" s="142">
        <v>0</v>
      </c>
      <c r="BA307" s="142">
        <v>0</v>
      </c>
      <c r="BB307" s="142">
        <v>0</v>
      </c>
      <c r="BC307" s="142">
        <v>0</v>
      </c>
      <c r="BD307" s="142">
        <v>0</v>
      </c>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A308" s="142" t="s">
        <v>3326</v>
      </c>
      <c r="B308" s="142">
        <v>0</v>
      </c>
      <c r="C308" s="142">
        <v>0</v>
      </c>
      <c r="D308" s="142">
        <v>0</v>
      </c>
      <c r="E308" s="142">
        <v>0</v>
      </c>
      <c r="F308" s="142">
        <v>0</v>
      </c>
      <c r="G308" s="142">
        <v>0</v>
      </c>
      <c r="H308" s="142">
        <v>0</v>
      </c>
      <c r="I308" s="142">
        <v>0</v>
      </c>
      <c r="J308" s="142">
        <v>0</v>
      </c>
      <c r="K308" s="142">
        <v>0</v>
      </c>
      <c r="L308" s="142">
        <v>0</v>
      </c>
      <c r="M308" s="142">
        <v>0</v>
      </c>
      <c r="N308" s="142">
        <v>0</v>
      </c>
      <c r="O308" s="142">
        <v>0</v>
      </c>
      <c r="P308" s="142">
        <v>0</v>
      </c>
      <c r="Q308" s="142">
        <v>0</v>
      </c>
      <c r="R308" s="142">
        <v>0</v>
      </c>
      <c r="S308" s="142">
        <v>0</v>
      </c>
      <c r="T308" s="142">
        <v>0</v>
      </c>
      <c r="U308" s="142">
        <v>0</v>
      </c>
      <c r="V308" s="142">
        <v>0</v>
      </c>
      <c r="W308" s="142">
        <v>0</v>
      </c>
      <c r="X308" s="142">
        <v>0</v>
      </c>
      <c r="Y308" s="142">
        <v>0</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8581</v>
      </c>
      <c r="BA308" s="142">
        <v>84650</v>
      </c>
      <c r="BB308" s="142">
        <v>84891</v>
      </c>
      <c r="BC308" s="142">
        <v>52030</v>
      </c>
      <c r="BD308" s="142">
        <v>-65292</v>
      </c>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A309" s="142" t="s">
        <v>3327</v>
      </c>
      <c r="B309" s="142">
        <v>40589081</v>
      </c>
      <c r="C309" s="142">
        <v>40589081</v>
      </c>
      <c r="D309" s="142">
        <v>40589081</v>
      </c>
      <c r="E309" s="142">
        <v>29860512.539999999</v>
      </c>
      <c r="F309" s="142">
        <v>29860513</v>
      </c>
      <c r="G309" s="142">
        <v>29860513</v>
      </c>
      <c r="H309" s="142">
        <v>29860513</v>
      </c>
      <c r="I309" s="142">
        <v>34023108.68</v>
      </c>
      <c r="J309" s="142">
        <v>34023109</v>
      </c>
      <c r="K309" s="142">
        <v>34023109</v>
      </c>
      <c r="L309" s="142">
        <v>34023109</v>
      </c>
      <c r="M309" s="142">
        <v>28878805.809999999</v>
      </c>
      <c r="N309" s="142">
        <v>28878806</v>
      </c>
      <c r="O309" s="142">
        <v>28878806</v>
      </c>
      <c r="P309" s="142">
        <v>28878806</v>
      </c>
      <c r="Q309" s="142">
        <v>33443165.710000001</v>
      </c>
      <c r="R309" s="142">
        <v>33443166</v>
      </c>
      <c r="S309" s="142">
        <v>33443166</v>
      </c>
      <c r="T309" s="142">
        <v>33443166</v>
      </c>
      <c r="U309" s="142">
        <v>21518251.579999998</v>
      </c>
      <c r="V309" s="142">
        <v>21518252</v>
      </c>
      <c r="W309" s="142">
        <v>21518252</v>
      </c>
      <c r="X309" s="142">
        <v>21518252</v>
      </c>
      <c r="Y309" s="142">
        <v>32204375.27</v>
      </c>
      <c r="Z309" s="142">
        <v>32204375</v>
      </c>
      <c r="AA309" s="142">
        <v>32204375</v>
      </c>
      <c r="AB309" s="142">
        <v>32204375</v>
      </c>
      <c r="AC309" s="142">
        <v>24632252.850000001</v>
      </c>
      <c r="AD309" s="142">
        <v>24632253</v>
      </c>
      <c r="AE309" s="142">
        <v>24632253</v>
      </c>
      <c r="AF309" s="142">
        <v>24632253</v>
      </c>
      <c r="AG309" s="142">
        <v>23084975.809999999</v>
      </c>
      <c r="AH309" s="142">
        <v>23084976</v>
      </c>
      <c r="AI309" s="142">
        <v>23084976</v>
      </c>
      <c r="AJ309" s="142">
        <v>23084976</v>
      </c>
      <c r="AK309" s="142">
        <v>14201712.210000001</v>
      </c>
      <c r="AL309" s="142">
        <v>14201712</v>
      </c>
      <c r="AM309" s="142">
        <v>14201712</v>
      </c>
      <c r="AN309" s="142">
        <v>14201712</v>
      </c>
      <c r="AO309" s="142">
        <v>15715769.1</v>
      </c>
      <c r="AP309" s="142">
        <v>15715769</v>
      </c>
      <c r="AQ309" s="142">
        <v>15715769</v>
      </c>
      <c r="AR309" s="142">
        <v>15715769</v>
      </c>
      <c r="AS309" s="142">
        <v>12682282.76</v>
      </c>
      <c r="AT309" s="142">
        <v>12682283</v>
      </c>
      <c r="AU309" s="142">
        <v>12682283</v>
      </c>
      <c r="AV309" s="142">
        <v>12682283</v>
      </c>
      <c r="AW309" s="142">
        <v>11896726.050000001</v>
      </c>
      <c r="AX309" s="142">
        <v>11896726</v>
      </c>
      <c r="AY309" s="142">
        <v>11896726</v>
      </c>
      <c r="AZ309" s="142">
        <v>11896726</v>
      </c>
      <c r="BA309" s="142">
        <v>12082388</v>
      </c>
      <c r="BB309" s="142">
        <v>12082389</v>
      </c>
      <c r="BC309" s="142">
        <v>12082389</v>
      </c>
      <c r="BD309" s="142">
        <v>12082389</v>
      </c>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A310" s="142" t="s">
        <v>3328</v>
      </c>
      <c r="B310" s="142">
        <v>26366529</v>
      </c>
      <c r="C310" s="142">
        <v>31035701</v>
      </c>
      <c r="D310" s="142">
        <v>36538694</v>
      </c>
      <c r="E310" s="142">
        <v>40589081.049999997</v>
      </c>
      <c r="F310" s="142">
        <v>48614207</v>
      </c>
      <c r="G310" s="142">
        <v>29523083</v>
      </c>
      <c r="H310" s="142">
        <v>29317093</v>
      </c>
      <c r="I310" s="142">
        <v>29860512.539999999</v>
      </c>
      <c r="J310" s="142">
        <v>25606889</v>
      </c>
      <c r="K310" s="142">
        <v>31370218</v>
      </c>
      <c r="L310" s="142">
        <v>35814961</v>
      </c>
      <c r="M310" s="142">
        <v>34023108.68</v>
      </c>
      <c r="N310" s="142">
        <v>36986408</v>
      </c>
      <c r="O310" s="142">
        <v>30800253</v>
      </c>
      <c r="P310" s="142">
        <v>39081732</v>
      </c>
      <c r="Q310" s="142">
        <v>28878805.809999999</v>
      </c>
      <c r="R310" s="142">
        <v>28709117</v>
      </c>
      <c r="S310" s="142">
        <v>18591654</v>
      </c>
      <c r="T310" s="142">
        <v>23299098</v>
      </c>
      <c r="U310" s="142">
        <v>33443165.710000001</v>
      </c>
      <c r="V310" s="142">
        <v>30193256</v>
      </c>
      <c r="W310" s="142">
        <v>17066363</v>
      </c>
      <c r="X310" s="142">
        <v>21511026</v>
      </c>
      <c r="Y310" s="142">
        <v>21518251.579999998</v>
      </c>
      <c r="Z310" s="142">
        <v>14480170</v>
      </c>
      <c r="AA310" s="142">
        <v>15566091</v>
      </c>
      <c r="AB310" s="142">
        <v>19069567</v>
      </c>
      <c r="AC310" s="142">
        <v>32204375.27</v>
      </c>
      <c r="AD310" s="142">
        <v>14460218</v>
      </c>
      <c r="AE310" s="142">
        <v>14859677</v>
      </c>
      <c r="AF310" s="142">
        <v>20673111</v>
      </c>
      <c r="AG310" s="142">
        <v>24632252.850000001</v>
      </c>
      <c r="AH310" s="142">
        <v>18314200</v>
      </c>
      <c r="AI310" s="142">
        <v>32065814</v>
      </c>
      <c r="AJ310" s="142">
        <v>22569847</v>
      </c>
      <c r="AK310" s="142">
        <v>23084975.809999999</v>
      </c>
      <c r="AL310" s="142">
        <v>20871756</v>
      </c>
      <c r="AM310" s="142">
        <v>18561818</v>
      </c>
      <c r="AN310" s="142">
        <v>19006324</v>
      </c>
      <c r="AO310" s="142">
        <v>14201712.210000001</v>
      </c>
      <c r="AP310" s="142">
        <v>14857086</v>
      </c>
      <c r="AQ310" s="142">
        <v>14821080</v>
      </c>
      <c r="AR310" s="142">
        <v>18380920</v>
      </c>
      <c r="AS310" s="142">
        <v>15715769.1</v>
      </c>
      <c r="AT310" s="142">
        <v>18182206</v>
      </c>
      <c r="AU310" s="142">
        <v>13933448</v>
      </c>
      <c r="AV310" s="142">
        <v>15103301</v>
      </c>
      <c r="AW310" s="142">
        <v>12682282.76</v>
      </c>
      <c r="AX310" s="142">
        <v>10093070</v>
      </c>
      <c r="AY310" s="142">
        <v>10424116</v>
      </c>
      <c r="AZ310" s="142">
        <v>12166902</v>
      </c>
      <c r="BA310" s="142">
        <v>11896726</v>
      </c>
      <c r="BB310" s="142">
        <v>9699487</v>
      </c>
      <c r="BC310" s="142">
        <v>10305744</v>
      </c>
      <c r="BD310" s="142">
        <v>11232920</v>
      </c>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A311" s="142" t="s">
        <v>3152</v>
      </c>
      <c r="B311" s="142" t="s">
        <v>3618</v>
      </c>
      <c r="C311" s="142" t="s">
        <v>3153</v>
      </c>
      <c r="D311" s="142" t="s">
        <v>3154</v>
      </c>
      <c r="E311" s="142" t="s">
        <v>3155</v>
      </c>
      <c r="F311" s="142" t="s">
        <v>3156</v>
      </c>
      <c r="G311" s="142" t="s">
        <v>3157</v>
      </c>
      <c r="H311" s="142" t="s">
        <v>3158</v>
      </c>
      <c r="I311" s="142" t="s">
        <v>3159</v>
      </c>
      <c r="J311" s="142" t="s">
        <v>3160</v>
      </c>
      <c r="K311" s="142" t="s">
        <v>3161</v>
      </c>
      <c r="L311" s="142" t="s">
        <v>3162</v>
      </c>
      <c r="M311" s="142" t="s">
        <v>3163</v>
      </c>
      <c r="N311" s="142" t="s">
        <v>3164</v>
      </c>
      <c r="O311" s="142" t="s">
        <v>3165</v>
      </c>
      <c r="P311" s="142" t="s">
        <v>3166</v>
      </c>
      <c r="Q311" s="142" t="s">
        <v>3167</v>
      </c>
      <c r="R311" s="142" t="s">
        <v>3168</v>
      </c>
      <c r="S311" s="142" t="s">
        <v>3169</v>
      </c>
      <c r="T311" s="142" t="s">
        <v>3170</v>
      </c>
      <c r="U311" s="142" t="s">
        <v>3171</v>
      </c>
      <c r="V311" s="142" t="s">
        <v>3172</v>
      </c>
      <c r="W311" s="142" t="s">
        <v>3173</v>
      </c>
      <c r="X311" s="142" t="s">
        <v>3174</v>
      </c>
      <c r="Y311" s="142" t="s">
        <v>3175</v>
      </c>
      <c r="Z311" s="142" t="s">
        <v>3176</v>
      </c>
      <c r="AA311" s="142" t="s">
        <v>3177</v>
      </c>
      <c r="AB311" s="142" t="s">
        <v>3178</v>
      </c>
      <c r="AC311" s="142" t="s">
        <v>3179</v>
      </c>
      <c r="AD311" s="142" t="s">
        <v>3180</v>
      </c>
      <c r="AE311" s="142" t="s">
        <v>3181</v>
      </c>
      <c r="AF311" s="142" t="s">
        <v>3182</v>
      </c>
      <c r="AG311" s="142" t="s">
        <v>3183</v>
      </c>
      <c r="AH311" s="142" t="s">
        <v>3184</v>
      </c>
      <c r="AI311" s="142" t="s">
        <v>3185</v>
      </c>
      <c r="AJ311" s="142" t="s">
        <v>3186</v>
      </c>
      <c r="AK311" s="142" t="s">
        <v>3187</v>
      </c>
      <c r="AL311" s="142" t="s">
        <v>3188</v>
      </c>
      <c r="AM311" s="142" t="s">
        <v>3189</v>
      </c>
      <c r="AN311" s="142" t="s">
        <v>3190</v>
      </c>
      <c r="AO311" s="142" t="s">
        <v>3191</v>
      </c>
      <c r="AP311" s="142" t="s">
        <v>3192</v>
      </c>
      <c r="AQ311" s="142" t="s">
        <v>3193</v>
      </c>
      <c r="AR311" s="142" t="s">
        <v>3194</v>
      </c>
      <c r="AS311" s="142" t="s">
        <v>3195</v>
      </c>
      <c r="AT311" s="142" t="s">
        <v>3196</v>
      </c>
      <c r="AU311" s="142" t="s">
        <v>3197</v>
      </c>
      <c r="AV311" s="142" t="s">
        <v>3198</v>
      </c>
      <c r="AW311" s="142" t="s">
        <v>3199</v>
      </c>
      <c r="AX311" s="142" t="s">
        <v>3200</v>
      </c>
      <c r="AY311" s="142" t="s">
        <v>3201</v>
      </c>
      <c r="AZ311" s="142" t="s">
        <v>3202</v>
      </c>
      <c r="BA311" s="142" t="s">
        <v>3203</v>
      </c>
      <c r="BB311" s="142" t="s">
        <v>3204</v>
      </c>
      <c r="BC311" s="142" t="s">
        <v>3205</v>
      </c>
      <c r="BD311" s="142" t="s">
        <v>3206</v>
      </c>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A312" s="142" t="s">
        <v>3207</v>
      </c>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142" t="s">
        <v>3619</v>
      </c>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142" t="s">
        <v>3209</v>
      </c>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5"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5"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5"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5"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5"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5"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5"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5"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5"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5"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5" ht="16.5" customHeight="1" x14ac:dyDescent="0.3">
      <c r="A347" s="5"/>
      <c r="B347" s="5"/>
      <c r="C347" s="5"/>
      <c r="D347" s="5"/>
      <c r="E347" s="5"/>
      <c r="F347" s="5"/>
      <c r="G347" s="5"/>
      <c r="H347" s="5"/>
      <c r="I347" s="5"/>
      <c r="J347" s="5"/>
      <c r="K347" s="5"/>
      <c r="L347" s="5"/>
      <c r="M347" s="5"/>
      <c r="N347" s="5"/>
      <c r="O347" s="5"/>
      <c r="Q347" s="14" t="s">
        <v>2912</v>
      </c>
      <c r="R347" s="14" t="s">
        <v>2913</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7">
        <v>2022</v>
      </c>
      <c r="Q348" s="17">
        <v>8</v>
      </c>
      <c r="R348" s="18">
        <v>2021</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5" ht="16.5" customHeight="1" x14ac:dyDescent="0.3">
      <c r="A349" s="19"/>
      <c r="B349" s="151" t="s">
        <v>2914</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5" ht="16.5" customHeight="1" x14ac:dyDescent="0.3">
      <c r="A350" s="5"/>
      <c r="B350" s="152" t="s">
        <v>2915</v>
      </c>
      <c r="C350" s="146"/>
      <c r="D350" s="146"/>
      <c r="E350" s="146"/>
      <c r="F350" s="146"/>
      <c r="G350" s="146"/>
      <c r="H350" s="146"/>
      <c r="I350" s="146"/>
      <c r="J350" s="146"/>
      <c r="K350" s="146"/>
      <c r="L350" s="146"/>
      <c r="M350" s="146"/>
      <c r="N350" s="146"/>
      <c r="O350" s="150"/>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5" ht="16.5" customHeight="1" x14ac:dyDescent="0.3">
      <c r="A351" s="5"/>
      <c r="B351" s="23">
        <f>IFERROR(VLOOKUP($B$350,$4:$126,MATCH($R351&amp;"/"&amp;B$348,$2:$2,0),FALSE),"")</f>
        <v>11232920</v>
      </c>
      <c r="C351" s="23">
        <f>IFERROR(VLOOKUP($B$350,$4:$126,MATCH($R351&amp;"/"&amp;C$348,$2:$2,0),FALSE),"")</f>
        <v>12166902</v>
      </c>
      <c r="D351" s="23">
        <f>IFERROR(VLOOKUP($B$350,$4:$126,MATCH($R351&amp;"/"&amp;D$348,$2:$2,0),FALSE),"")</f>
        <v>15103301</v>
      </c>
      <c r="E351" s="23">
        <f>IFERROR(VLOOKUP($B$350,$4:$126,MATCH($R351&amp;"/"&amp;E$348,$2:$2,0),FALSE),"")</f>
        <v>18380920</v>
      </c>
      <c r="F351" s="23">
        <f>IFERROR(VLOOKUP($B$350,$4:$126,MATCH($R351&amp;"/"&amp;F$348,$2:$2,0),FALSE),"")</f>
        <v>19006324</v>
      </c>
      <c r="G351" s="23">
        <f>IFERROR(VLOOKUP($B$350,$4:$126,MATCH($R351&amp;"/"&amp;G$348,$2:$2,0),FALSE),"")</f>
        <v>22569847</v>
      </c>
      <c r="H351" s="23">
        <f>IFERROR(VLOOKUP($B$350,$4:$126,MATCH($R351&amp;"/"&amp;H$348,$2:$2,0),FALSE),"")</f>
        <v>20673111</v>
      </c>
      <c r="I351" s="23">
        <f>IFERROR(VLOOKUP($B$350,$4:$126,MATCH($R351&amp;"/"&amp;I$348,$2:$2,0),FALSE),"")</f>
        <v>19069567</v>
      </c>
      <c r="J351" s="23">
        <f>IFERROR(VLOOKUP($B$350,$4:$126,MATCH($R351&amp;"/"&amp;J$348,$2:$2,0),FALSE),"")</f>
        <v>21511026</v>
      </c>
      <c r="K351" s="23">
        <f>IFERROR(VLOOKUP($B$350,$4:$126,MATCH($R351&amp;"/"&amp;K$348,$2:$2,0),FALSE),"")</f>
        <v>23299098</v>
      </c>
      <c r="L351" s="23">
        <f>IFERROR(VLOOKUP($B$350,$4:$126,MATCH($R351&amp;"/"&amp;L$348,$2:$2,0),FALSE),"")</f>
        <v>39081732</v>
      </c>
      <c r="M351" s="23">
        <f>IFERROR(VLOOKUP($B$350,$4:$126,MATCH($R351&amp;"/"&amp;M$348,$2:$2,0),FALSE),"")</f>
        <v>35814961</v>
      </c>
      <c r="N351" s="24">
        <f>IFERROR(VLOOKUP($B$350,$4:$126,MATCH($R351&amp;"/"&amp;N$348,$2:$2,0),FALSE),"")</f>
        <v>29317093</v>
      </c>
      <c r="O351" s="24">
        <f>IFERROR(VLOOKUP($B$350,$4:$126,MATCH($R351&amp;"/"&amp;O$348,$2:$2,0),FALSE),"")</f>
        <v>36538694</v>
      </c>
      <c r="P351" t="str">
        <f>IFERROR(VLOOKUP($B$350,$4:$126,MATCH($R351&amp;"/"&amp;P$348,$2:$2,0),FALSE),"")</f>
        <v/>
      </c>
      <c r="Q351" s="21"/>
      <c r="R351" s="25" t="s">
        <v>2916</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f>IFERROR(VLOOKUP($B$350,$4:$126,MATCH($R352&amp;"/"&amp;B$348,$2:$2,0),FALSE),"")</f>
        <v>10305744</v>
      </c>
      <c r="C352" s="23">
        <f>IFERROR(VLOOKUP($B$350,$4:$126,MATCH($R352&amp;"/"&amp;C$348,$2:$2,0),FALSE),"")</f>
        <v>10424116</v>
      </c>
      <c r="D352" s="23">
        <f>IFERROR(VLOOKUP($B$350,$4:$126,MATCH($R352&amp;"/"&amp;D$348,$2:$2,0),FALSE),"")</f>
        <v>13933448</v>
      </c>
      <c r="E352" s="23">
        <f>IFERROR(VLOOKUP($B$350,$4:$126,MATCH($R352&amp;"/"&amp;E$348,$2:$2,0),FALSE),"")</f>
        <v>14821080</v>
      </c>
      <c r="F352" s="23">
        <f>IFERROR(VLOOKUP($B$350,$4:$126,MATCH($R352&amp;"/"&amp;F$348,$2:$2,0),FALSE),"")</f>
        <v>18561818</v>
      </c>
      <c r="G352" s="23">
        <f>IFERROR(VLOOKUP($B$350,$4:$126,MATCH($R352&amp;"/"&amp;G$348,$2:$2,0),FALSE),"")</f>
        <v>32065814</v>
      </c>
      <c r="H352" s="23">
        <f>IFERROR(VLOOKUP($B$350,$4:$126,MATCH($R352&amp;"/"&amp;H$348,$2:$2,0),FALSE),"")</f>
        <v>14859677</v>
      </c>
      <c r="I352" s="23">
        <f>IFERROR(VLOOKUP($B$350,$4:$126,MATCH($R352&amp;"/"&amp;I$348,$2:$2,0),FALSE),"")</f>
        <v>15566091</v>
      </c>
      <c r="J352" s="23">
        <f>IFERROR(VLOOKUP($B$350,$4:$126,MATCH($R352&amp;"/"&amp;J$348,$2:$2,0),FALSE),"")</f>
        <v>17066363</v>
      </c>
      <c r="K352" s="23">
        <f>IFERROR(VLOOKUP($B$350,$4:$126,MATCH($R352&amp;"/"&amp;K$348,$2:$2,0),FALSE),"")</f>
        <v>18591654</v>
      </c>
      <c r="L352" s="23">
        <f>IFERROR(VLOOKUP($B$350,$4:$126,MATCH($R352&amp;"/"&amp;L$348,$2:$2,0),FALSE),"")</f>
        <v>30800253</v>
      </c>
      <c r="M352" s="23">
        <f>IFERROR(VLOOKUP($B$350,$4:$126,MATCH($R352&amp;"/"&amp;M$348,$2:$2,0),FALSE),"")</f>
        <v>31370218</v>
      </c>
      <c r="N352" s="24">
        <f>IFERROR(VLOOKUP($B$350,$4:$126,MATCH($R352&amp;"/"&amp;N$348,$2:$2,0),FALSE),"")</f>
        <v>29523083</v>
      </c>
      <c r="O352" s="24">
        <f>IFERROR(VLOOKUP($B$350,$4:$126,MATCH($R352&amp;"/"&amp;O$348,$2:$2,0),FALSE),"")</f>
        <v>31035701</v>
      </c>
      <c r="P352" t="str">
        <f>IFERROR(VLOOKUP($B$350,$4:$126,MATCH($R352&amp;"/"&amp;P$348,$2:$2,0),FALSE),"")</f>
        <v/>
      </c>
      <c r="Q352" s="21"/>
      <c r="R352" s="25" t="s">
        <v>2917</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f>IFERROR(VLOOKUP($B$350,$4:$126,MATCH($R353&amp;"/"&amp;B$348,$2:$2,0),FALSE),"")</f>
        <v>9699487</v>
      </c>
      <c r="C353" s="23">
        <f>IFERROR(VLOOKUP($B$350,$4:$126,MATCH($R353&amp;"/"&amp;C$348,$2:$2,0),FALSE),"")</f>
        <v>10093070</v>
      </c>
      <c r="D353" s="23">
        <f>IFERROR(VLOOKUP($B$350,$4:$126,MATCH($R353&amp;"/"&amp;D$348,$2:$2,0),FALSE),"")</f>
        <v>18182206</v>
      </c>
      <c r="E353" s="23">
        <f>IFERROR(VLOOKUP($B$350,$4:$126,MATCH($R353&amp;"/"&amp;E$348,$2:$2,0),FALSE),"")</f>
        <v>14857086</v>
      </c>
      <c r="F353" s="23">
        <f>IFERROR(VLOOKUP($B$350,$4:$126,MATCH($R353&amp;"/"&amp;F$348,$2:$2,0),FALSE),"")</f>
        <v>20871756</v>
      </c>
      <c r="G353" s="23">
        <f>IFERROR(VLOOKUP($B$350,$4:$126,MATCH($R353&amp;"/"&amp;G$348,$2:$2,0),FALSE),"")</f>
        <v>18314200</v>
      </c>
      <c r="H353" s="23">
        <f>IFERROR(VLOOKUP($B$350,$4:$126,MATCH($R353&amp;"/"&amp;H$348,$2:$2,0),FALSE),"")</f>
        <v>14460218</v>
      </c>
      <c r="I353" s="23">
        <f>IFERROR(VLOOKUP($B$350,$4:$126,MATCH($R353&amp;"/"&amp;I$348,$2:$2,0),FALSE),"")</f>
        <v>14480170</v>
      </c>
      <c r="J353" s="23">
        <f>IFERROR(VLOOKUP($B$350,$4:$126,MATCH($R353&amp;"/"&amp;J$348,$2:$2,0),FALSE),"")</f>
        <v>30193256</v>
      </c>
      <c r="K353" s="23">
        <f>IFERROR(VLOOKUP($B$350,$4:$126,MATCH($R353&amp;"/"&amp;K$348,$2:$2,0),FALSE),"")</f>
        <v>28709117</v>
      </c>
      <c r="L353" s="23">
        <f>IFERROR(VLOOKUP($B$350,$4:$126,MATCH($R353&amp;"/"&amp;L$348,$2:$2,0),FALSE),"")</f>
        <v>36986408</v>
      </c>
      <c r="M353" s="23">
        <f>IFERROR(VLOOKUP($B$350,$4:$126,MATCH($R353&amp;"/"&amp;M$348,$2:$2,0),FALSE),"")</f>
        <v>25606889</v>
      </c>
      <c r="N353" s="24">
        <f>IFERROR(VLOOKUP($B$350,$4:$126,MATCH($R353&amp;"/"&amp;N$348,$2:$2,0),FALSE),"")</f>
        <v>48614207</v>
      </c>
      <c r="O353" s="24">
        <f>IFERROR(VLOOKUP($B$350,$4:$126,MATCH($R353&amp;"/"&amp;O$348,$2:$2,0),FALSE),"")</f>
        <v>26366529</v>
      </c>
      <c r="P353" t="str">
        <f>IFERROR(VLOOKUP($B$350,$4:$126,MATCH($R353&amp;"/"&amp;P$348,$2:$2,0),FALSE),"")</f>
        <v/>
      </c>
      <c r="Q353" s="21"/>
      <c r="R353" s="25" t="s">
        <v>2918</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f>IFERROR(VLOOKUP($B$350,$4:$126,MATCH($R354&amp;"/"&amp;B$348,$2:$2,0),FALSE),"")</f>
        <v>11896726</v>
      </c>
      <c r="C354" s="23">
        <f>IFERROR(VLOOKUP($B$350,$4:$126,MATCH($R354&amp;"/"&amp;C$348,$2:$2,0),FALSE),"")</f>
        <v>12682282.76</v>
      </c>
      <c r="D354" s="23">
        <f>IFERROR(VLOOKUP($B$350,$4:$126,MATCH($R354&amp;"/"&amp;D$348,$2:$2,0),FALSE),"")</f>
        <v>15715769.1</v>
      </c>
      <c r="E354" s="23">
        <f>IFERROR(VLOOKUP($B$350,$4:$126,MATCH($R354&amp;"/"&amp;E$348,$2:$2,0),FALSE),"")</f>
        <v>14201712.210000001</v>
      </c>
      <c r="F354" s="23">
        <f>IFERROR(VLOOKUP($B$350,$4:$126,MATCH($R354&amp;"/"&amp;F$348,$2:$2,0),FALSE),"")</f>
        <v>23084975.809999999</v>
      </c>
      <c r="G354" s="23">
        <f>IFERROR(VLOOKUP($B$350,$4:$126,MATCH($R354&amp;"/"&amp;G$348,$2:$2,0),FALSE),"")</f>
        <v>24632252.850000001</v>
      </c>
      <c r="H354" s="23">
        <f>IFERROR(VLOOKUP($B$350,$4:$126,MATCH($R354&amp;"/"&amp;H$348,$2:$2,0),FALSE),"")</f>
        <v>32204375.27</v>
      </c>
      <c r="I354" s="23">
        <f>IFERROR(VLOOKUP($B$350,$4:$126,MATCH($R354&amp;"/"&amp;I$348,$2:$2,0),FALSE),"")</f>
        <v>21518251.579999998</v>
      </c>
      <c r="J354" s="23">
        <f>IFERROR(VLOOKUP($B$350,$4:$126,MATCH($R354&amp;"/"&amp;J$348,$2:$2,0),FALSE),"")</f>
        <v>33443165.710000001</v>
      </c>
      <c r="K354" s="23">
        <f>IFERROR(VLOOKUP($B$350,$4:$126,MATCH($R354&amp;"/"&amp;K$348,$2:$2,0),FALSE),"")</f>
        <v>28878805.809999999</v>
      </c>
      <c r="L354" s="23">
        <f>IFERROR(VLOOKUP($B$350,$4:$126,MATCH($R354&amp;"/"&amp;L$348,$2:$2,0),FALSE),"")</f>
        <v>34023108.68</v>
      </c>
      <c r="M354" s="23">
        <f>IFERROR(VLOOKUP($B$350,$4:$126,MATCH($R354&amp;"/"&amp;M$348,$2:$2,0),FALSE),"")</f>
        <v>29860512.539999999</v>
      </c>
      <c r="N354" s="24">
        <f>IFERROR(VLOOKUP($B$350,$4:$126,MATCH($R354&amp;"/"&amp;N$348,$2:$2,0),FALSE),IFERROR(VLOOKUP($B$350,$4:$126,MATCH($R353&amp;"/"&amp;N$348,$2:$2,0),FALSE),IFERROR(VLOOKUP($B$350,$4:$126,MATCH($R352&amp;"/"&amp;N$348,$2:$2,0),FALSE),IFERROR(VLOOKUP($B$350,$4:$126,MATCH($R351&amp;"/"&amp;N$348,$2:$2,0),FALSE),""))))</f>
        <v>40589081.049999997</v>
      </c>
      <c r="O354" s="24">
        <f>IFERROR(VLOOKUP($B$350,$4:$126,MATCH($R354&amp;"/"&amp;O$348,$2:$2,0),FALSE),IFERROR(VLOOKUP($B$350,$4:$126,MATCH($R353&amp;"/"&amp;O$348,$2:$2,0),FALSE),IFERROR(VLOOKUP($B$350,$4:$126,MATCH($R352&amp;"/"&amp;O$348,$2:$2,0),FALSE),IFERROR(VLOOKUP($B$350,$4:$126,MATCH($R351&amp;"/"&amp;O$348,$2:$2,0),FALSE),""))))</f>
        <v>26366529</v>
      </c>
      <c r="P354" t="str">
        <f>IFERROR(VLOOKUP($B$350,$4:$126,MATCH($R354&amp;"/"&amp;P$348,$2:$2,0),FALSE),IFERROR(VLOOKUP($B$350,$4:$126,MATCH($R353&amp;"/"&amp;P$348,$2:$2,0),FALSE),IFERROR(VLOOKUP($B$350,$4:$126,MATCH($R352&amp;"/"&amp;P$348,$2:$2,0),FALSE),IFERROR(VLOOKUP($B$350,$4:$126,MATCH($R351&amp;"/"&amp;P$348,$2:$2,0),FALSE),""))))</f>
        <v/>
      </c>
      <c r="Q354" s="21"/>
      <c r="R354" s="25" t="s">
        <v>2919</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f t="shared" ref="B355:N355" si="10">+B354/B$402</f>
        <v>0.29624329353433687</v>
      </c>
      <c r="C355" s="26">
        <f t="shared" si="10"/>
        <v>0.28537050803543984</v>
      </c>
      <c r="D355" s="26">
        <f t="shared" si="10"/>
        <v>0.32806719048876937</v>
      </c>
      <c r="E355" s="26">
        <f t="shared" si="10"/>
        <v>0.2566225078112721</v>
      </c>
      <c r="F355" s="26">
        <f t="shared" si="10"/>
        <v>0.32152464258308322</v>
      </c>
      <c r="G355" s="26">
        <f t="shared" si="10"/>
        <v>8.533148034863465E-2</v>
      </c>
      <c r="H355" s="26">
        <f t="shared" si="10"/>
        <v>9.8662328959478504E-2</v>
      </c>
      <c r="I355" s="26">
        <f t="shared" si="10"/>
        <v>6.5388536046935938E-2</v>
      </c>
      <c r="J355" s="26">
        <f t="shared" si="10"/>
        <v>9.4936697942002921E-2</v>
      </c>
      <c r="K355" s="26">
        <f t="shared" si="10"/>
        <v>8.0152430680639389E-2</v>
      </c>
      <c r="L355" s="26">
        <f t="shared" si="10"/>
        <v>9.1033770730804042E-2</v>
      </c>
      <c r="M355" s="26">
        <f t="shared" si="10"/>
        <v>7.9497137851655089E-2</v>
      </c>
      <c r="N355" s="26">
        <f t="shared" si="10"/>
        <v>7.7555642030306959E-2</v>
      </c>
      <c r="O355" s="26">
        <f>+O354/O$402</f>
        <v>5.14306147124498E-2</v>
      </c>
      <c r="P355" t="e">
        <f>+P354/P$402</f>
        <v>#VALUE!</v>
      </c>
      <c r="Q355" s="21"/>
      <c r="R355" s="27" t="s">
        <v>2920</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52" t="s">
        <v>2921</v>
      </c>
      <c r="C356" s="146"/>
      <c r="D356" s="146"/>
      <c r="E356" s="146"/>
      <c r="F356" s="146"/>
      <c r="G356" s="146"/>
      <c r="H356" s="146"/>
      <c r="I356" s="146"/>
      <c r="J356" s="146"/>
      <c r="K356" s="146"/>
      <c r="L356" s="146"/>
      <c r="M356" s="146"/>
      <c r="N356" s="146"/>
      <c r="O356" s="150"/>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5" ht="16.5" customHeight="1" x14ac:dyDescent="0.3">
      <c r="A357" s="5"/>
      <c r="B357" s="24">
        <f>IFERROR(VLOOKUP($B$356,$4:$126,MATCH($Q357&amp;"/"&amp;B$348,$2:$2,0),FALSE),IFERROR(VLOOKUP($B$356,$4:$126,MATCH($Q356&amp;"/"&amp;B$348,$2:$2,0),FALSE),IFERROR(VLOOKUP($B$356,$4:$126,MATCH($R355&amp;"/"&amp;B$348,$2:$2,0),FALSE),IFERROR(VLOOKUP($B$356,$4:$126,MATCH($R354&amp;"/"&amp;B$348,$2:$2,0),FALSE),"0"))))</f>
        <v>778056</v>
      </c>
      <c r="C357" s="24">
        <f>IFERROR(VLOOKUP($B$356,$4:$126,MATCH($Q357&amp;"/"&amp;C$348,$2:$2,0),FALSE),IFERROR(VLOOKUP($B$356,$4:$126,MATCH($Q356&amp;"/"&amp;C$348,$2:$2,0),FALSE),IFERROR(VLOOKUP($B$356,$4:$126,MATCH($R355&amp;"/"&amp;C$348,$2:$2,0),FALSE),IFERROR(VLOOKUP($B$356,$4:$126,MATCH($R354&amp;"/"&amp;C$348,$2:$2,0),FALSE),"0"))))</f>
        <v>529585</v>
      </c>
      <c r="D357" s="24">
        <f>IFERROR(VLOOKUP($B$356,$4:$126,MATCH($Q357&amp;"/"&amp;D$348,$2:$2,0),FALSE),IFERROR(VLOOKUP($B$356,$4:$126,MATCH($Q356&amp;"/"&amp;D$348,$2:$2,0),FALSE),IFERROR(VLOOKUP($B$356,$4:$126,MATCH($R355&amp;"/"&amp;D$348,$2:$2,0),FALSE),IFERROR(VLOOKUP($B$356,$4:$126,MATCH($R354&amp;"/"&amp;D$348,$2:$2,0),FALSE),"0"))))</f>
        <v>946010</v>
      </c>
      <c r="E357" s="24">
        <f>IFERROR(VLOOKUP($B$356,$4:$126,MATCH($Q357&amp;"/"&amp;E$348,$2:$2,0),FALSE),IFERROR(VLOOKUP($B$356,$4:$126,MATCH($Q356&amp;"/"&amp;E$348,$2:$2,0),FALSE),IFERROR(VLOOKUP($B$356,$4:$126,MATCH($R355&amp;"/"&amp;E$348,$2:$2,0),FALSE),IFERROR(VLOOKUP($B$356,$4:$126,MATCH($R354&amp;"/"&amp;E$348,$2:$2,0),FALSE),"0"))))</f>
        <v>4202344</v>
      </c>
      <c r="F357" s="24">
        <f>IFERROR(VLOOKUP($B$356,$4:$126,MATCH($Q357&amp;"/"&amp;F$348,$2:$2,0),FALSE),IFERROR(VLOOKUP($B$356,$4:$126,MATCH($Q356&amp;"/"&amp;F$348,$2:$2,0),FALSE),IFERROR(VLOOKUP($B$356,$4:$126,MATCH($R355&amp;"/"&amp;F$348,$2:$2,0),FALSE),IFERROR(VLOOKUP($B$356,$4:$126,MATCH($R354&amp;"/"&amp;F$348,$2:$2,0),FALSE),"0"))))</f>
        <v>9415364</v>
      </c>
      <c r="G357" s="24">
        <f>IFERROR(VLOOKUP($B$356,$4:$126,MATCH($Q357&amp;"/"&amp;G$348,$2:$2,0),FALSE),IFERROR(VLOOKUP($B$356,$4:$126,MATCH($Q356&amp;"/"&amp;G$348,$2:$2,0),FALSE),IFERROR(VLOOKUP($B$356,$4:$126,MATCH($R355&amp;"/"&amp;G$348,$2:$2,0),FALSE),IFERROR(VLOOKUP($B$356,$4:$126,MATCH($R354&amp;"/"&amp;G$348,$2:$2,0),FALSE),"0"))))</f>
        <v>12417635</v>
      </c>
      <c r="H357" s="24">
        <f>IFERROR(VLOOKUP($B$356,$4:$126,MATCH($Q357&amp;"/"&amp;H$348,$2:$2,0),FALSE),IFERROR(VLOOKUP($B$356,$4:$126,MATCH($Q356&amp;"/"&amp;H$348,$2:$2,0),FALSE),IFERROR(VLOOKUP($B$356,$4:$126,MATCH($R355&amp;"/"&amp;H$348,$2:$2,0),FALSE),IFERROR(VLOOKUP($B$356,$4:$126,MATCH($R354&amp;"/"&amp;H$348,$2:$2,0),FALSE),"0"))))</f>
        <v>1050000</v>
      </c>
      <c r="I357" s="24">
        <f>IFERROR(VLOOKUP($B$356,$4:$126,MATCH($Q357&amp;"/"&amp;I$348,$2:$2,0),FALSE),IFERROR(VLOOKUP($B$356,$4:$126,MATCH($Q356&amp;"/"&amp;I$348,$2:$2,0),FALSE),IFERROR(VLOOKUP($B$356,$4:$126,MATCH($R355&amp;"/"&amp;I$348,$2:$2,0),FALSE),IFERROR(VLOOKUP($B$356,$4:$126,MATCH($R354&amp;"/"&amp;I$348,$2:$2,0),FALSE),"0"))))</f>
        <v>1222000</v>
      </c>
      <c r="J357" s="24">
        <f>IFERROR(VLOOKUP($B$356,$4:$126,MATCH($Q357&amp;"/"&amp;J$348,$2:$2,0),FALSE),IFERROR(VLOOKUP($B$356,$4:$126,MATCH($Q356&amp;"/"&amp;J$348,$2:$2,0),FALSE),IFERROR(VLOOKUP($B$356,$4:$126,MATCH($R355&amp;"/"&amp;J$348,$2:$2,0),FALSE),IFERROR(VLOOKUP($B$356,$4:$126,MATCH($R354&amp;"/"&amp;J$348,$2:$2,0),FALSE),"0"))))</f>
        <v>1393350</v>
      </c>
      <c r="K357" s="24">
        <f>IFERROR(VLOOKUP($B$356,$4:$126,MATCH($Q357&amp;"/"&amp;K$348,$2:$2,0),FALSE),IFERROR(VLOOKUP($B$356,$4:$126,MATCH($Q356&amp;"/"&amp;K$348,$2:$2,0),FALSE),IFERROR(VLOOKUP($B$356,$4:$126,MATCH($R355&amp;"/"&amp;K$348,$2:$2,0),FALSE),IFERROR(VLOOKUP($B$356,$4:$126,MATCH($R354&amp;"/"&amp;K$348,$2:$2,0),FALSE),"0"))))</f>
        <v>1406044</v>
      </c>
      <c r="L357" s="24">
        <f>IFERROR(VLOOKUP($B$356,$4:$126,MATCH($Q357&amp;"/"&amp;L$348,$2:$2,0),FALSE),IFERROR(VLOOKUP($B$356,$4:$126,MATCH($Q356&amp;"/"&amp;L$348,$2:$2,0),FALSE),IFERROR(VLOOKUP($B$356,$4:$126,MATCH($R355&amp;"/"&amp;L$348,$2:$2,0),FALSE),IFERROR(VLOOKUP($B$356,$4:$126,MATCH($R354&amp;"/"&amp;L$348,$2:$2,0),FALSE),"0"))))</f>
        <v>1704811</v>
      </c>
      <c r="M357" s="24">
        <f>IFERROR(VLOOKUP($B$356,$4:$126,MATCH($Q357&amp;"/"&amp;M$348,$2:$2,0),FALSE),IFERROR(VLOOKUP($B$356,$4:$126,MATCH($Q356&amp;"/"&amp;M$348,$2:$2,0),FALSE),IFERROR(VLOOKUP($B$356,$4:$126,MATCH($R355&amp;"/"&amp;M$348,$2:$2,0),FALSE),IFERROR(VLOOKUP($B$356,$4:$126,MATCH($R354&amp;"/"&amp;M$348,$2:$2,0),FALSE),"0"))))</f>
        <v>1586727</v>
      </c>
      <c r="N357" s="24">
        <f>IFERROR(VLOOKUP($B$356,$4:$126,MATCH($Q357&amp;"/"&amp;N$348,$2:$2,0),FALSE),IFERROR(VLOOKUP($B$356,$4:$126,MATCH($Q356&amp;"/"&amp;N$348,$2:$2,0),FALSE),IFERROR(VLOOKUP($B$356,$4:$126,MATCH($R355&amp;"/"&amp;N$348,$2:$2,0),FALSE),IFERROR(VLOOKUP($B$356,$4:$126,MATCH($R354&amp;"/"&amp;N$348,$2:$2,0),FALSE),"0"))))</f>
        <v>183605</v>
      </c>
      <c r="O357" s="24">
        <f t="shared" ref="O357:P359" si="11">IFERROR(VLOOKUP($B$356,$4:$126,MATCH($Q357&amp;"/"&amp;O$348,$2:$2,0),FALSE),"")</f>
        <v>2000</v>
      </c>
      <c r="P357" s="21" t="str">
        <f t="shared" si="11"/>
        <v/>
      </c>
      <c r="Q357" s="25" t="s">
        <v>2916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5" ht="16.5" customHeight="1" x14ac:dyDescent="0.3">
      <c r="A358" s="5"/>
      <c r="B358" s="24">
        <f>IFERROR(VLOOKUP($B$356,$4:$126,MATCH($Q358&amp;"/"&amp;B$348,$2:$2,0),FALSE),IFERROR(VLOOKUP($B$356,$4:$126,MATCH($Q357&amp;"/"&amp;B$348,$2:$2,0),FALSE),IFERROR(VLOOKUP($B$356,$4:$126,MATCH($Q356&amp;"/"&amp;B$348,$2:$2,0),FALSE),IFERROR(VLOOKUP($B$356,$4:$126,MATCH($R355&amp;"/"&amp;B$348,$2:$2,0),FALSE),"0"))))</f>
        <v>1169325</v>
      </c>
      <c r="C358" s="24">
        <f>IFERROR(VLOOKUP($B$356,$4:$126,MATCH($Q358&amp;"/"&amp;C$348,$2:$2,0),FALSE),IFERROR(VLOOKUP($B$356,$4:$126,MATCH($Q357&amp;"/"&amp;C$348,$2:$2,0),FALSE),IFERROR(VLOOKUP($B$356,$4:$126,MATCH($Q356&amp;"/"&amp;C$348,$2:$2,0),FALSE),IFERROR(VLOOKUP($B$356,$4:$126,MATCH($R355&amp;"/"&amp;C$348,$2:$2,0),FALSE),"0"))))</f>
        <v>389584</v>
      </c>
      <c r="D358" s="24">
        <f>IFERROR(VLOOKUP($B$356,$4:$126,MATCH($Q358&amp;"/"&amp;D$348,$2:$2,0),FALSE),IFERROR(VLOOKUP($B$356,$4:$126,MATCH($Q357&amp;"/"&amp;D$348,$2:$2,0),FALSE),IFERROR(VLOOKUP($B$356,$4:$126,MATCH($Q356&amp;"/"&amp;D$348,$2:$2,0),FALSE),IFERROR(VLOOKUP($B$356,$4:$126,MATCH($R355&amp;"/"&amp;D$348,$2:$2,0),FALSE),"0"))))</f>
        <v>200727</v>
      </c>
      <c r="E358" s="24">
        <f>IFERROR(VLOOKUP($B$356,$4:$126,MATCH($Q358&amp;"/"&amp;E$348,$2:$2,0),FALSE),IFERROR(VLOOKUP($B$356,$4:$126,MATCH($Q357&amp;"/"&amp;E$348,$2:$2,0),FALSE),IFERROR(VLOOKUP($B$356,$4:$126,MATCH($Q356&amp;"/"&amp;E$348,$2:$2,0),FALSE),IFERROR(VLOOKUP($B$356,$4:$126,MATCH($R355&amp;"/"&amp;E$348,$2:$2,0),FALSE),"0"))))</f>
        <v>3793083</v>
      </c>
      <c r="F358" s="24">
        <f>IFERROR(VLOOKUP($B$356,$4:$126,MATCH($Q358&amp;"/"&amp;F$348,$2:$2,0),FALSE),IFERROR(VLOOKUP($B$356,$4:$126,MATCH($Q357&amp;"/"&amp;F$348,$2:$2,0),FALSE),IFERROR(VLOOKUP($B$356,$4:$126,MATCH($Q356&amp;"/"&amp;F$348,$2:$2,0),FALSE),IFERROR(VLOOKUP($B$356,$4:$126,MATCH($R355&amp;"/"&amp;F$348,$2:$2,0),FALSE),"0"))))</f>
        <v>7674552</v>
      </c>
      <c r="G358" s="24">
        <f>IFERROR(VLOOKUP($B$356,$4:$126,MATCH($Q358&amp;"/"&amp;G$348,$2:$2,0),FALSE),IFERROR(VLOOKUP($B$356,$4:$126,MATCH($Q357&amp;"/"&amp;G$348,$2:$2,0),FALSE),IFERROR(VLOOKUP($B$356,$4:$126,MATCH($Q356&amp;"/"&amp;G$348,$2:$2,0),FALSE),IFERROR(VLOOKUP($B$356,$4:$126,MATCH($R355&amp;"/"&amp;G$348,$2:$2,0),FALSE),"0"))))</f>
        <v>3648489</v>
      </c>
      <c r="H358" s="24">
        <f>IFERROR(VLOOKUP($B$356,$4:$126,MATCH($Q358&amp;"/"&amp;H$348,$2:$2,0),FALSE),IFERROR(VLOOKUP($B$356,$4:$126,MATCH($Q357&amp;"/"&amp;H$348,$2:$2,0),FALSE),IFERROR(VLOOKUP($B$356,$4:$126,MATCH($Q356&amp;"/"&amp;H$348,$2:$2,0),FALSE),IFERROR(VLOOKUP($B$356,$4:$126,MATCH($R355&amp;"/"&amp;H$348,$2:$2,0),FALSE),"0"))))</f>
        <v>1152000</v>
      </c>
      <c r="I358" s="24">
        <f>IFERROR(VLOOKUP($B$356,$4:$126,MATCH($Q358&amp;"/"&amp;I$348,$2:$2,0),FALSE),IFERROR(VLOOKUP($B$356,$4:$126,MATCH($Q357&amp;"/"&amp;I$348,$2:$2,0),FALSE),IFERROR(VLOOKUP($B$356,$4:$126,MATCH($Q356&amp;"/"&amp;I$348,$2:$2,0),FALSE),IFERROR(VLOOKUP($B$356,$4:$126,MATCH($R355&amp;"/"&amp;I$348,$2:$2,0),FALSE),"0"))))</f>
        <v>1332000</v>
      </c>
      <c r="J358" s="24">
        <f>IFERROR(VLOOKUP($B$356,$4:$126,MATCH($Q358&amp;"/"&amp;J$348,$2:$2,0),FALSE),IFERROR(VLOOKUP($B$356,$4:$126,MATCH($Q357&amp;"/"&amp;J$348,$2:$2,0),FALSE),IFERROR(VLOOKUP($B$356,$4:$126,MATCH($Q356&amp;"/"&amp;J$348,$2:$2,0),FALSE),IFERROR(VLOOKUP($B$356,$4:$126,MATCH($R355&amp;"/"&amp;J$348,$2:$2,0),FALSE),"0"))))</f>
        <v>1386185</v>
      </c>
      <c r="K358" s="24">
        <f>IFERROR(VLOOKUP($B$356,$4:$126,MATCH($Q358&amp;"/"&amp;K$348,$2:$2,0),FALSE),IFERROR(VLOOKUP($B$356,$4:$126,MATCH($Q357&amp;"/"&amp;K$348,$2:$2,0),FALSE),IFERROR(VLOOKUP($B$356,$4:$126,MATCH($Q356&amp;"/"&amp;K$348,$2:$2,0),FALSE),IFERROR(VLOOKUP($B$356,$4:$126,MATCH($R355&amp;"/"&amp;K$348,$2:$2,0),FALSE),"0"))))</f>
        <v>1387360</v>
      </c>
      <c r="L358" s="24">
        <f>IFERROR(VLOOKUP($B$356,$4:$126,MATCH($Q358&amp;"/"&amp;L$348,$2:$2,0),FALSE),IFERROR(VLOOKUP($B$356,$4:$126,MATCH($Q357&amp;"/"&amp;L$348,$2:$2,0),FALSE),IFERROR(VLOOKUP($B$356,$4:$126,MATCH($Q356&amp;"/"&amp;L$348,$2:$2,0),FALSE),IFERROR(VLOOKUP($B$356,$4:$126,MATCH($R355&amp;"/"&amp;L$348,$2:$2,0),FALSE),"0"))))</f>
        <v>1411564</v>
      </c>
      <c r="M358" s="24">
        <f>IFERROR(VLOOKUP($B$356,$4:$126,MATCH($Q358&amp;"/"&amp;M$348,$2:$2,0),FALSE),IFERROR(VLOOKUP($B$356,$4:$126,MATCH($Q357&amp;"/"&amp;M$348,$2:$2,0),FALSE),IFERROR(VLOOKUP($B$356,$4:$126,MATCH($Q356&amp;"/"&amp;M$348,$2:$2,0),FALSE),IFERROR(VLOOKUP($B$356,$4:$126,MATCH($R355&amp;"/"&amp;M$348,$2:$2,0),FALSE),"0"))))</f>
        <v>708947</v>
      </c>
      <c r="N358" s="24">
        <f>IFERROR(VLOOKUP($B$356,$4:$126,MATCH($Q358&amp;"/"&amp;N$348,$2:$2,0),FALSE),IFERROR(VLOOKUP($B$356,$4:$126,MATCH($Q357&amp;"/"&amp;N$348,$2:$2,0),FALSE),IFERROR(VLOOKUP($B$356,$4:$126,MATCH($Q356&amp;"/"&amp;N$348,$2:$2,0),FALSE),IFERROR(VLOOKUP($B$356,$4:$126,MATCH($R355&amp;"/"&amp;N$348,$2:$2,0),FALSE),"0"))))</f>
        <v>222016</v>
      </c>
      <c r="O358" s="24">
        <f t="shared" si="11"/>
        <v>2000</v>
      </c>
      <c r="P358" s="21" t="str">
        <f t="shared" si="11"/>
        <v/>
      </c>
      <c r="Q358" s="25" t="s">
        <v>2917</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5" ht="16.5" customHeight="1" x14ac:dyDescent="0.3">
      <c r="A359" s="5"/>
      <c r="B359" s="24">
        <f t="shared" ref="B359:N360" si="12">IFERROR(VLOOKUP($B$356,$4:$126,MATCH($Q359&amp;"/"&amp;B$348,$2:$2,0),FALSE),IFERROR(VLOOKUP($B$356,$4:$126,MATCH($Q358&amp;"/"&amp;B$348,$2:$2,0),FALSE),IFERROR(VLOOKUP($B$356,$4:$126,MATCH($Q357&amp;"/"&amp;B$348,$2:$2,0),FALSE),IFERROR(VLOOKUP($B$356,$4:$126,MATCH($Q356&amp;"/"&amp;B$348,$2:$2,0),FALSE),"0"))))</f>
        <v>2517557</v>
      </c>
      <c r="C359" s="24">
        <f t="shared" si="12"/>
        <v>869603</v>
      </c>
      <c r="D359" s="24">
        <f t="shared" si="12"/>
        <v>399144</v>
      </c>
      <c r="E359" s="24">
        <f t="shared" si="12"/>
        <v>6700682</v>
      </c>
      <c r="F359" s="24">
        <f t="shared" si="12"/>
        <v>9968062</v>
      </c>
      <c r="G359" s="24">
        <f t="shared" si="12"/>
        <v>975607</v>
      </c>
      <c r="H359" s="24">
        <f t="shared" si="12"/>
        <v>1202000</v>
      </c>
      <c r="I359" s="24">
        <f t="shared" si="12"/>
        <v>1338221</v>
      </c>
      <c r="J359" s="24">
        <f t="shared" si="12"/>
        <v>1383140</v>
      </c>
      <c r="K359" s="24">
        <f t="shared" si="12"/>
        <v>1372000</v>
      </c>
      <c r="L359" s="24">
        <f t="shared" si="12"/>
        <v>1461815</v>
      </c>
      <c r="M359" s="24">
        <f t="shared" si="12"/>
        <v>615867</v>
      </c>
      <c r="N359" s="24">
        <f t="shared" si="12"/>
        <v>198758</v>
      </c>
      <c r="O359" s="24">
        <f t="shared" si="11"/>
        <v>2000</v>
      </c>
      <c r="P359" s="21" t="str">
        <f t="shared" si="11"/>
        <v/>
      </c>
      <c r="Q359" s="25" t="s">
        <v>2918</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5" ht="16.5" customHeight="1" x14ac:dyDescent="0.3">
      <c r="A360" s="5"/>
      <c r="B360" s="24">
        <f t="shared" si="12"/>
        <v>750318</v>
      </c>
      <c r="C360" s="24">
        <f t="shared" si="12"/>
        <v>1196010.08</v>
      </c>
      <c r="D360" s="24">
        <f t="shared" si="12"/>
        <v>4435563.0599999996</v>
      </c>
      <c r="E360" s="24">
        <f t="shared" si="12"/>
        <v>9893328.6799999997</v>
      </c>
      <c r="F360" s="24">
        <f t="shared" si="12"/>
        <v>11970669.34</v>
      </c>
      <c r="G360" s="24">
        <f t="shared" si="12"/>
        <v>1050000</v>
      </c>
      <c r="H360" s="24">
        <f t="shared" si="12"/>
        <v>1232027.25</v>
      </c>
      <c r="I360" s="24">
        <f t="shared" si="12"/>
        <v>1402447.57</v>
      </c>
      <c r="J360" s="24">
        <f t="shared" si="12"/>
        <v>1375805.32</v>
      </c>
      <c r="K360" s="24">
        <f t="shared" si="12"/>
        <v>1384828.45</v>
      </c>
      <c r="L360" s="24">
        <f t="shared" si="12"/>
        <v>1467226.8</v>
      </c>
      <c r="M360" s="24">
        <f t="shared" si="12"/>
        <v>658571.92000000004</v>
      </c>
      <c r="N360" s="24">
        <f t="shared" si="12"/>
        <v>36568.949999999997</v>
      </c>
      <c r="O360" s="24">
        <f>IFERROR(VLOOKUP($B$356,$4:$126,MATCH($Q360&amp;"/"&amp;O$348,$2:$2,0),FALSE),IFERROR(VLOOKUP($B$356,$4:$126,MATCH($Q359&amp;"/"&amp;O$348,$2:$2,0),FALSE),IFERROR(VLOOKUP($B$356,$4:$126,MATCH($Q358&amp;"/"&amp;O$348,$2:$2,0),FALSE),IFERROR(VLOOKUP($B$356,$4:$126,MATCH($Q357&amp;"/"&amp;O$348,$2:$2,0),FALSE),""))))</f>
        <v>2000</v>
      </c>
      <c r="P360" s="21" t="str">
        <f>IFERROR(VLOOKUP($B$356,$4:$126,MATCH($Q360&amp;"/"&amp;P$348,$2:$2,0),FALSE),IFERROR(VLOOKUP($B$356,$4:$126,MATCH($Q359&amp;"/"&amp;P$348,$2:$2,0),FALSE),IFERROR(VLOOKUP($B$356,$4:$126,MATCH($Q358&amp;"/"&amp;P$348,$2:$2,0),FALSE),IFERROR(VLOOKUP($B$356,$4:$126,MATCH($Q357&amp;"/"&amp;P$348,$2:$2,0),FALSE),""))))</f>
        <v/>
      </c>
      <c r="Q360" s="25" t="s">
        <v>2919</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5" ht="16.5" customHeight="1" x14ac:dyDescent="0.3">
      <c r="A361" s="5"/>
      <c r="B361" s="26">
        <f t="shared" ref="B361:O361" si="13">+B360/B$402</f>
        <v>1.8683852642995775E-2</v>
      </c>
      <c r="C361" s="26">
        <f t="shared" si="13"/>
        <v>2.6912032368619661E-2</v>
      </c>
      <c r="D361" s="26">
        <f t="shared" si="13"/>
        <v>9.2592522966627747E-2</v>
      </c>
      <c r="E361" s="26">
        <f t="shared" si="13"/>
        <v>0.17877075516817434</v>
      </c>
      <c r="F361" s="26">
        <f t="shared" si="13"/>
        <v>0.16672597851960985</v>
      </c>
      <c r="G361" s="26">
        <f t="shared" si="13"/>
        <v>3.6374283307207271E-3</v>
      </c>
      <c r="H361" s="26">
        <f t="shared" si="13"/>
        <v>3.7744771263976662E-3</v>
      </c>
      <c r="I361" s="26">
        <f t="shared" si="13"/>
        <v>4.2616842332169969E-3</v>
      </c>
      <c r="J361" s="26">
        <f t="shared" si="13"/>
        <v>3.905563702445341E-3</v>
      </c>
      <c r="K361" s="26">
        <f t="shared" si="13"/>
        <v>3.8435580429979797E-3</v>
      </c>
      <c r="L361" s="26">
        <f t="shared" si="13"/>
        <v>3.9257784871318015E-3</v>
      </c>
      <c r="M361" s="26">
        <f t="shared" si="13"/>
        <v>1.753304891847954E-3</v>
      </c>
      <c r="N361" s="26">
        <f t="shared" si="13"/>
        <v>6.9874171138057666E-5</v>
      </c>
      <c r="O361" s="26">
        <f t="shared" si="13"/>
        <v>3.9012047973739586E-6</v>
      </c>
      <c r="P361" s="21" t="e">
        <f t="shared" ref="P361" si="14">+P360/P$402</f>
        <v>#VALUE!</v>
      </c>
      <c r="Q361" s="27" t="s">
        <v>2920</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5" ht="16.5" customHeight="1" x14ac:dyDescent="0.3">
      <c r="A362" s="5"/>
      <c r="B362" s="152" t="s">
        <v>2922</v>
      </c>
      <c r="C362" s="146"/>
      <c r="D362" s="146"/>
      <c r="E362" s="146"/>
      <c r="F362" s="146"/>
      <c r="G362" s="146"/>
      <c r="H362" s="146"/>
      <c r="I362" s="146"/>
      <c r="J362" s="146"/>
      <c r="K362" s="146"/>
      <c r="L362" s="146"/>
      <c r="M362" s="146"/>
      <c r="N362" s="146"/>
      <c r="O362" s="150"/>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5" ht="16.5" customHeight="1" x14ac:dyDescent="0.3">
      <c r="A363" s="5"/>
      <c r="B363" s="24">
        <f t="shared" ref="B363:O366" si="15">IFERROR(VLOOKUP($B$362,$4:$126,MATCH($Q363&amp;"/"&amp;B$348,$2:$2,0),FALSE),"")</f>
        <v>613111</v>
      </c>
      <c r="C363" s="24">
        <f t="shared" si="15"/>
        <v>378734</v>
      </c>
      <c r="D363" s="24">
        <f t="shared" si="15"/>
        <v>1066225</v>
      </c>
      <c r="E363" s="24">
        <f t="shared" si="15"/>
        <v>1293842</v>
      </c>
      <c r="F363" s="24">
        <f t="shared" si="15"/>
        <v>1302297</v>
      </c>
      <c r="G363" s="24">
        <f t="shared" si="15"/>
        <v>1441877</v>
      </c>
      <c r="H363" s="24">
        <f t="shared" si="15"/>
        <v>2117510</v>
      </c>
      <c r="I363" s="24">
        <f t="shared" si="15"/>
        <v>2559166</v>
      </c>
      <c r="J363" s="24">
        <f t="shared" si="15"/>
        <v>2676778</v>
      </c>
      <c r="K363" s="24">
        <f t="shared" si="15"/>
        <v>7575000</v>
      </c>
      <c r="L363" s="24">
        <f t="shared" si="15"/>
        <v>7542021</v>
      </c>
      <c r="M363" s="24">
        <f t="shared" si="15"/>
        <v>8114780</v>
      </c>
      <c r="N363" s="24">
        <f t="shared" si="15"/>
        <v>8471792</v>
      </c>
      <c r="O363" s="24">
        <f t="shared" si="15"/>
        <v>8210753</v>
      </c>
      <c r="P363" s="21"/>
      <c r="Q363" s="25" t="s">
        <v>2916</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5" ht="16.5" customHeight="1" x14ac:dyDescent="0.3">
      <c r="A364" s="5"/>
      <c r="B364" s="24">
        <f t="shared" si="15"/>
        <v>715806</v>
      </c>
      <c r="C364" s="24">
        <f t="shared" si="15"/>
        <v>935400</v>
      </c>
      <c r="D364" s="24">
        <f t="shared" si="15"/>
        <v>928062</v>
      </c>
      <c r="E364" s="24">
        <f t="shared" si="15"/>
        <v>1274003</v>
      </c>
      <c r="F364" s="24">
        <f t="shared" si="15"/>
        <v>1583062</v>
      </c>
      <c r="G364" s="24">
        <f t="shared" si="15"/>
        <v>2322687</v>
      </c>
      <c r="H364" s="24">
        <f t="shared" si="15"/>
        <v>2078493</v>
      </c>
      <c r="I364" s="24">
        <f t="shared" si="15"/>
        <v>2666262</v>
      </c>
      <c r="J364" s="24">
        <f t="shared" si="15"/>
        <v>3383902</v>
      </c>
      <c r="K364" s="24">
        <f t="shared" si="15"/>
        <v>7169932</v>
      </c>
      <c r="L364" s="24">
        <f t="shared" si="15"/>
        <v>7497023</v>
      </c>
      <c r="M364" s="24">
        <f t="shared" si="15"/>
        <v>7755751</v>
      </c>
      <c r="N364" s="24">
        <f t="shared" si="15"/>
        <v>7464014</v>
      </c>
      <c r="O364" s="24">
        <f t="shared" si="15"/>
        <v>8984110</v>
      </c>
      <c r="P364" s="21"/>
      <c r="Q364" s="25" t="s">
        <v>2917</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5" ht="16.5" customHeight="1" x14ac:dyDescent="0.3">
      <c r="A365" s="5"/>
      <c r="B365" s="24">
        <f t="shared" si="15"/>
        <v>767543</v>
      </c>
      <c r="C365" s="24">
        <f t="shared" si="15"/>
        <v>1013191</v>
      </c>
      <c r="D365" s="24">
        <f t="shared" si="15"/>
        <v>1039535</v>
      </c>
      <c r="E365" s="24">
        <f t="shared" si="15"/>
        <v>1209742</v>
      </c>
      <c r="F365" s="24">
        <f t="shared" si="15"/>
        <v>1647675</v>
      </c>
      <c r="G365" s="24">
        <f t="shared" si="15"/>
        <v>2024838</v>
      </c>
      <c r="H365" s="24">
        <f t="shared" si="15"/>
        <v>2209466</v>
      </c>
      <c r="I365" s="24">
        <f t="shared" si="15"/>
        <v>2838246</v>
      </c>
      <c r="J365" s="24">
        <f t="shared" si="15"/>
        <v>3025394</v>
      </c>
      <c r="K365" s="24">
        <f t="shared" si="15"/>
        <v>7820180</v>
      </c>
      <c r="L365" s="24">
        <f t="shared" si="15"/>
        <v>7758662</v>
      </c>
      <c r="M365" s="24">
        <f t="shared" si="15"/>
        <v>8284965</v>
      </c>
      <c r="N365" s="24">
        <f t="shared" si="15"/>
        <v>8263232</v>
      </c>
      <c r="O365" s="24">
        <f t="shared" si="15"/>
        <v>10542529</v>
      </c>
      <c r="P365" s="21"/>
      <c r="Q365" s="25" t="s">
        <v>2918</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5" ht="16.5" customHeight="1" x14ac:dyDescent="0.3">
      <c r="A366" s="5"/>
      <c r="B366" s="24">
        <f t="shared" si="15"/>
        <v>544612</v>
      </c>
      <c r="C366" s="24">
        <f t="shared" si="15"/>
        <v>924688.77</v>
      </c>
      <c r="D366" s="24">
        <f t="shared" si="15"/>
        <v>1225565.1100000001</v>
      </c>
      <c r="E366" s="24">
        <f t="shared" si="15"/>
        <v>976539.17</v>
      </c>
      <c r="F366" s="24">
        <f t="shared" si="15"/>
        <v>1888768.37</v>
      </c>
      <c r="G366" s="24">
        <f t="shared" si="15"/>
        <v>2424666.33</v>
      </c>
      <c r="H366" s="24">
        <f t="shared" si="15"/>
        <v>2717800.18</v>
      </c>
      <c r="I366" s="24">
        <f t="shared" si="15"/>
        <v>2888246.72</v>
      </c>
      <c r="J366" s="24">
        <f t="shared" si="15"/>
        <v>3321628.35</v>
      </c>
      <c r="K366" s="24">
        <f t="shared" si="15"/>
        <v>8312731.7300000004</v>
      </c>
      <c r="L366" s="24">
        <f t="shared" si="15"/>
        <v>9446122.1300000008</v>
      </c>
      <c r="M366" s="24">
        <f t="shared" si="15"/>
        <v>9447045.1600000001</v>
      </c>
      <c r="N366" s="24">
        <f t="shared" ref="N366:O366" si="16">IFERROR(VLOOKUP($B$362,$4:$126,MATCH($Q366&amp;"/"&amp;N$348,$2:$2,0),FALSE),IFERROR(VLOOKUP($B$362,$4:$126,MATCH($Q365&amp;"/"&amp;N$348,$2:$2,0),FALSE),IFERROR(VLOOKUP($B$362,$4:$126,MATCH($Q364&amp;"/"&amp;N$348,$2:$2,0),FALSE),IFERROR(VLOOKUP($B$362,$4:$126,MATCH($Q363&amp;"/"&amp;N$348,$2:$2,0),FALSE),""))))</f>
        <v>8827964.9900000002</v>
      </c>
      <c r="O366" s="24">
        <f t="shared" si="16"/>
        <v>10542529</v>
      </c>
      <c r="P366" s="21"/>
      <c r="Q366" s="25" t="s">
        <v>2919</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5" ht="16.5" customHeight="1" x14ac:dyDescent="0.3">
      <c r="A367" s="5"/>
      <c r="B367" s="26">
        <f t="shared" ref="B367:O367" si="17">+B366/B$402</f>
        <v>1.3561517057577207E-2</v>
      </c>
      <c r="C367" s="26">
        <f t="shared" si="17"/>
        <v>2.0806893290681212E-2</v>
      </c>
      <c r="D367" s="26">
        <f t="shared" si="17"/>
        <v>2.5583711483694403E-2</v>
      </c>
      <c r="E367" s="26">
        <f t="shared" si="17"/>
        <v>1.7645895584680223E-2</v>
      </c>
      <c r="F367" s="26">
        <f t="shared" si="17"/>
        <v>2.6306528544137241E-2</v>
      </c>
      <c r="G367" s="26">
        <f t="shared" si="17"/>
        <v>8.3995714297968108E-3</v>
      </c>
      <c r="H367" s="26">
        <f t="shared" si="17"/>
        <v>8.3263374357421555E-3</v>
      </c>
      <c r="I367" s="26">
        <f t="shared" si="17"/>
        <v>8.7766528828344768E-3</v>
      </c>
      <c r="J367" s="26">
        <f t="shared" si="17"/>
        <v>9.4292636670233326E-3</v>
      </c>
      <c r="K367" s="26">
        <f t="shared" si="17"/>
        <v>2.3071786906259772E-2</v>
      </c>
      <c r="L367" s="26">
        <f t="shared" si="17"/>
        <v>2.527447225253358E-2</v>
      </c>
      <c r="M367" s="26">
        <f t="shared" si="17"/>
        <v>2.5150708661457258E-2</v>
      </c>
      <c r="N367" s="26">
        <f t="shared" si="17"/>
        <v>1.6868046156973106E-2</v>
      </c>
      <c r="O367" s="26">
        <f t="shared" si="17"/>
        <v>2.0564282355627041E-2</v>
      </c>
      <c r="P367" s="21"/>
      <c r="Q367" s="27" t="s">
        <v>2920</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5" ht="16.5" customHeight="1" x14ac:dyDescent="0.3">
      <c r="A368" s="5"/>
      <c r="B368" s="152" t="s">
        <v>2923</v>
      </c>
      <c r="C368" s="146"/>
      <c r="D368" s="146"/>
      <c r="E368" s="146"/>
      <c r="F368" s="146"/>
      <c r="G368" s="146"/>
      <c r="H368" s="146"/>
      <c r="I368" s="146"/>
      <c r="J368" s="146"/>
      <c r="K368" s="146"/>
      <c r="L368" s="146"/>
      <c r="M368" s="146"/>
      <c r="N368" s="146"/>
      <c r="O368" s="150"/>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72" si="18">IFERROR(VLOOKUP($B$368,$4:$126,MATCH($Q369&amp;"/"&amp;B$348,$2:$2,0),FALSE),"")</f>
        <v>7072186</v>
      </c>
      <c r="C369" s="24">
        <f t="shared" si="18"/>
        <v>5199666</v>
      </c>
      <c r="D369" s="24">
        <f t="shared" si="18"/>
        <v>5725390</v>
      </c>
      <c r="E369" s="24">
        <f t="shared" si="18"/>
        <v>6820748</v>
      </c>
      <c r="F369" s="24">
        <f t="shared" si="18"/>
        <v>8338278</v>
      </c>
      <c r="G369" s="24">
        <f t="shared" si="18"/>
        <v>9486318</v>
      </c>
      <c r="H369" s="24">
        <f t="shared" si="18"/>
        <v>19923819</v>
      </c>
      <c r="I369" s="24">
        <f t="shared" si="18"/>
        <v>22111368</v>
      </c>
      <c r="J369" s="24">
        <f t="shared" si="18"/>
        <v>24671548</v>
      </c>
      <c r="K369" s="24">
        <f t="shared" si="18"/>
        <v>26807925</v>
      </c>
      <c r="L369" s="24">
        <f t="shared" si="18"/>
        <v>27849746</v>
      </c>
      <c r="M369" s="24">
        <f t="shared" si="18"/>
        <v>29407105</v>
      </c>
      <c r="N369" s="24">
        <f t="shared" si="18"/>
        <v>31760769</v>
      </c>
      <c r="O369" s="24">
        <f t="shared" si="18"/>
        <v>30804499</v>
      </c>
      <c r="P369" s="21"/>
      <c r="Q369" s="25" t="s">
        <v>2916</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si="18"/>
        <v>7232098</v>
      </c>
      <c r="C370" s="24">
        <f t="shared" si="18"/>
        <v>4926677</v>
      </c>
      <c r="D370" s="24">
        <f t="shared" si="18"/>
        <v>5468468</v>
      </c>
      <c r="E370" s="24">
        <f t="shared" si="18"/>
        <v>6447579</v>
      </c>
      <c r="F370" s="24">
        <f t="shared" si="18"/>
        <v>8226437</v>
      </c>
      <c r="G370" s="24">
        <f t="shared" si="18"/>
        <v>16553733</v>
      </c>
      <c r="H370" s="24">
        <f t="shared" si="18"/>
        <v>19609044</v>
      </c>
      <c r="I370" s="24">
        <f t="shared" si="18"/>
        <v>21415054</v>
      </c>
      <c r="J370" s="24">
        <f t="shared" si="18"/>
        <v>23560938</v>
      </c>
      <c r="K370" s="24">
        <f t="shared" si="18"/>
        <v>24296878</v>
      </c>
      <c r="L370" s="24">
        <f t="shared" si="18"/>
        <v>26014749</v>
      </c>
      <c r="M370" s="24">
        <f t="shared" si="18"/>
        <v>27956525</v>
      </c>
      <c r="N370" s="24">
        <f t="shared" si="18"/>
        <v>28859753</v>
      </c>
      <c r="O370" s="24">
        <f t="shared" si="18"/>
        <v>30355361</v>
      </c>
      <c r="P370" s="21"/>
      <c r="Q370" s="25" t="s">
        <v>2917</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si="18"/>
        <v>7815923</v>
      </c>
      <c r="C371" s="24">
        <f t="shared" si="18"/>
        <v>5275641</v>
      </c>
      <c r="D371" s="24">
        <f t="shared" si="18"/>
        <v>5754042</v>
      </c>
      <c r="E371" s="24">
        <f t="shared" si="18"/>
        <v>6519536</v>
      </c>
      <c r="F371" s="24">
        <f t="shared" si="18"/>
        <v>8312716</v>
      </c>
      <c r="G371" s="24">
        <f t="shared" si="18"/>
        <v>17326923</v>
      </c>
      <c r="H371" s="24">
        <f t="shared" si="18"/>
        <v>19350562</v>
      </c>
      <c r="I371" s="24">
        <f t="shared" si="18"/>
        <v>22072286</v>
      </c>
      <c r="J371" s="24">
        <f t="shared" si="18"/>
        <v>23087813</v>
      </c>
      <c r="K371" s="24">
        <f t="shared" si="18"/>
        <v>24929014</v>
      </c>
      <c r="L371" s="24">
        <f t="shared" si="18"/>
        <v>26440566</v>
      </c>
      <c r="M371" s="24">
        <f t="shared" si="18"/>
        <v>28178451</v>
      </c>
      <c r="N371" s="24">
        <f t="shared" si="18"/>
        <v>29684404</v>
      </c>
      <c r="O371" s="24">
        <f t="shared" si="18"/>
        <v>31385062</v>
      </c>
      <c r="P371" s="21"/>
      <c r="Q371" s="25" t="s">
        <v>2918</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si="18"/>
        <v>5443906</v>
      </c>
      <c r="C372" s="24">
        <f t="shared" si="18"/>
        <v>5900343.21</v>
      </c>
      <c r="D372" s="24">
        <f t="shared" si="18"/>
        <v>6517558.8700000001</v>
      </c>
      <c r="E372" s="24">
        <f t="shared" si="18"/>
        <v>8642208.5800000001</v>
      </c>
      <c r="F372" s="24">
        <f t="shared" si="18"/>
        <v>9148331.0700000003</v>
      </c>
      <c r="G372" s="24">
        <f t="shared" si="18"/>
        <v>19915860.239999998</v>
      </c>
      <c r="H372" s="24">
        <f t="shared" si="18"/>
        <v>22167148.170000002</v>
      </c>
      <c r="I372" s="24">
        <f t="shared" si="18"/>
        <v>25072218.350000001</v>
      </c>
      <c r="J372" s="24">
        <f t="shared" si="18"/>
        <v>26704519.920000002</v>
      </c>
      <c r="K372" s="24">
        <f t="shared" si="18"/>
        <v>27376288.300000001</v>
      </c>
      <c r="L372" s="24">
        <f t="shared" si="18"/>
        <v>29570068.390000001</v>
      </c>
      <c r="M372" s="24">
        <f t="shared" si="18"/>
        <v>31537849.390000001</v>
      </c>
      <c r="N372" s="24">
        <f t="shared" ref="N372:O372" si="19">IFERROR(VLOOKUP($B$368,$4:$126,MATCH($Q372&amp;"/"&amp;N$348,$2:$2,0),FALSE),IFERROR(VLOOKUP($B$368,$4:$126,MATCH($Q371&amp;"/"&amp;N$348,$2:$2,0),FALSE),IFERROR(VLOOKUP($B$368,$4:$126,MATCH($Q370&amp;"/"&amp;N$348,$2:$2,0),FALSE),IFERROR(VLOOKUP($B$368,$4:$126,MATCH($Q369&amp;"/"&amp;N$348,$2:$2,0),FALSE),""))))</f>
        <v>31748781.32</v>
      </c>
      <c r="O372" s="24">
        <f t="shared" si="19"/>
        <v>31385062</v>
      </c>
      <c r="P372" s="21"/>
      <c r="Q372" s="25" t="s">
        <v>2919</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20">+B372/B$402</f>
        <v>0.13556003921846546</v>
      </c>
      <c r="C373" s="26">
        <f t="shared" si="20"/>
        <v>0.13276662973733902</v>
      </c>
      <c r="D373" s="26">
        <f t="shared" si="20"/>
        <v>0.13605425313394676</v>
      </c>
      <c r="E373" s="26">
        <f t="shared" si="20"/>
        <v>0.15616322919612893</v>
      </c>
      <c r="F373" s="26">
        <f t="shared" si="20"/>
        <v>0.12741680570612934</v>
      </c>
      <c r="G373" s="26">
        <f t="shared" si="20"/>
        <v>6.899287073109571E-2</v>
      </c>
      <c r="H373" s="26">
        <f t="shared" si="20"/>
        <v>6.7911966821458614E-2</v>
      </c>
      <c r="I373" s="26">
        <f t="shared" si="20"/>
        <v>7.6188144155698356E-2</v>
      </c>
      <c r="J373" s="26">
        <f t="shared" si="20"/>
        <v>7.5807385081764739E-2</v>
      </c>
      <c r="K373" s="26">
        <f t="shared" si="20"/>
        <v>7.5982229483295569E-2</v>
      </c>
      <c r="L373" s="26">
        <f t="shared" si="20"/>
        <v>7.9119014421272921E-2</v>
      </c>
      <c r="M373" s="26">
        <f t="shared" si="20"/>
        <v>8.3962683398118479E-2</v>
      </c>
      <c r="N373" s="26">
        <f t="shared" si="20"/>
        <v>6.066402725203892E-2</v>
      </c>
      <c r="O373" s="26">
        <f t="shared" si="20"/>
        <v>6.1219777220139562E-2</v>
      </c>
      <c r="P373" s="21"/>
      <c r="Q373" s="27" t="s">
        <v>2920</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2924</v>
      </c>
      <c r="C374" s="146"/>
      <c r="D374" s="146"/>
      <c r="E374" s="146"/>
      <c r="F374" s="146"/>
      <c r="G374" s="146"/>
      <c r="H374" s="146"/>
      <c r="I374" s="146"/>
      <c r="J374" s="146"/>
      <c r="K374" s="146"/>
      <c r="L374" s="146"/>
      <c r="M374" s="146"/>
      <c r="N374" s="146"/>
      <c r="O374" s="150"/>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8" si="21">IFERROR(VLOOKUP($B$374,$4:$126,MATCH($Q375&amp;"/"&amp;B$348,$2:$2,0),FALSE),"")</f>
        <v>22000281</v>
      </c>
      <c r="C375" s="24">
        <f t="shared" si="21"/>
        <v>20240042</v>
      </c>
      <c r="D375" s="24">
        <f t="shared" si="21"/>
        <v>24057702</v>
      </c>
      <c r="E375" s="24">
        <f t="shared" si="21"/>
        <v>32233724</v>
      </c>
      <c r="F375" s="24">
        <f t="shared" si="21"/>
        <v>40462374</v>
      </c>
      <c r="G375" s="24">
        <f t="shared" si="21"/>
        <v>48591692</v>
      </c>
      <c r="H375" s="24">
        <f t="shared" si="21"/>
        <v>49723023</v>
      </c>
      <c r="I375" s="24">
        <f t="shared" si="21"/>
        <v>50432978</v>
      </c>
      <c r="J375" s="24">
        <f t="shared" si="21"/>
        <v>56340481</v>
      </c>
      <c r="K375" s="24">
        <f t="shared" si="21"/>
        <v>59649203</v>
      </c>
      <c r="L375" s="24">
        <f t="shared" si="21"/>
        <v>76746067</v>
      </c>
      <c r="M375" s="24">
        <f t="shared" si="21"/>
        <v>75379308</v>
      </c>
      <c r="N375" s="24">
        <f t="shared" si="21"/>
        <v>69972520</v>
      </c>
      <c r="O375" s="24">
        <f t="shared" si="21"/>
        <v>76822172</v>
      </c>
      <c r="P375" s="21"/>
      <c r="Q375" s="25" t="s">
        <v>2916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si="21"/>
        <v>21579541</v>
      </c>
      <c r="C376" s="24">
        <f t="shared" si="21"/>
        <v>17843996</v>
      </c>
      <c r="D376" s="24">
        <f t="shared" si="21"/>
        <v>21625438</v>
      </c>
      <c r="E376" s="24">
        <f t="shared" si="21"/>
        <v>27941118</v>
      </c>
      <c r="F376" s="24">
        <f t="shared" si="21"/>
        <v>38106860</v>
      </c>
      <c r="G376" s="24">
        <f t="shared" si="21"/>
        <v>60595245</v>
      </c>
      <c r="H376" s="24">
        <f t="shared" si="21"/>
        <v>43774321</v>
      </c>
      <c r="I376" s="24">
        <f t="shared" si="21"/>
        <v>46904133</v>
      </c>
      <c r="J376" s="24">
        <f t="shared" si="21"/>
        <v>50335075</v>
      </c>
      <c r="K376" s="24">
        <f t="shared" si="21"/>
        <v>52188715</v>
      </c>
      <c r="L376" s="24">
        <f t="shared" si="21"/>
        <v>66291233</v>
      </c>
      <c r="M376" s="24">
        <f t="shared" si="21"/>
        <v>68394343</v>
      </c>
      <c r="N376" s="24">
        <f t="shared" si="21"/>
        <v>66285353</v>
      </c>
      <c r="O376" s="24">
        <f t="shared" si="21"/>
        <v>70587225</v>
      </c>
      <c r="P376" s="21"/>
      <c r="Q376" s="25" t="s">
        <v>2917</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si="21"/>
        <v>22991551</v>
      </c>
      <c r="C377" s="24">
        <f t="shared" si="21"/>
        <v>18435698</v>
      </c>
      <c r="D377" s="24">
        <f t="shared" si="21"/>
        <v>26497025</v>
      </c>
      <c r="E377" s="24">
        <f t="shared" si="21"/>
        <v>31125501</v>
      </c>
      <c r="F377" s="24">
        <f t="shared" si="21"/>
        <v>43383236</v>
      </c>
      <c r="G377" s="24">
        <f t="shared" si="21"/>
        <v>44849223</v>
      </c>
      <c r="H377" s="24">
        <f t="shared" si="21"/>
        <v>43060699</v>
      </c>
      <c r="I377" s="24">
        <f t="shared" si="21"/>
        <v>46556023</v>
      </c>
      <c r="J377" s="24">
        <f t="shared" si="21"/>
        <v>62037313</v>
      </c>
      <c r="K377" s="24">
        <f t="shared" si="21"/>
        <v>63550174</v>
      </c>
      <c r="L377" s="24">
        <f t="shared" si="21"/>
        <v>73141024</v>
      </c>
      <c r="M377" s="24">
        <f t="shared" si="21"/>
        <v>63275900</v>
      </c>
      <c r="N377" s="24">
        <f t="shared" si="21"/>
        <v>86983532</v>
      </c>
      <c r="O377" s="24">
        <f t="shared" si="21"/>
        <v>68575876</v>
      </c>
      <c r="P377" s="21"/>
      <c r="Q377" s="25" t="s">
        <v>2918</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si="21"/>
        <v>20907009</v>
      </c>
      <c r="C378" s="24">
        <f t="shared" si="21"/>
        <v>23124985.57</v>
      </c>
      <c r="D378" s="24">
        <f t="shared" si="21"/>
        <v>30712885.199999999</v>
      </c>
      <c r="E378" s="24">
        <f t="shared" si="21"/>
        <v>36404053.960000001</v>
      </c>
      <c r="F378" s="24">
        <f t="shared" si="21"/>
        <v>48854220.100000001</v>
      </c>
      <c r="G378" s="24">
        <f t="shared" si="21"/>
        <v>53962577.659999996</v>
      </c>
      <c r="H378" s="24">
        <f t="shared" si="21"/>
        <v>64684148.600000001</v>
      </c>
      <c r="I378" s="24">
        <f t="shared" si="21"/>
        <v>56972912.840000004</v>
      </c>
      <c r="J378" s="24">
        <f t="shared" si="21"/>
        <v>69899131.650000006</v>
      </c>
      <c r="K378" s="24">
        <f t="shared" si="21"/>
        <v>66573268.950000003</v>
      </c>
      <c r="L378" s="24">
        <f t="shared" si="21"/>
        <v>74993709.200000003</v>
      </c>
      <c r="M378" s="24">
        <f t="shared" si="21"/>
        <v>71923196.420000002</v>
      </c>
      <c r="N378" s="24">
        <f t="shared" ref="N378:O378" si="22">IFERROR(VLOOKUP($B$374,$4:$126,MATCH($Q378&amp;"/"&amp;N$348,$2:$2,0),FALSE),IFERROR(VLOOKUP($B$374,$4:$126,MATCH($Q377&amp;"/"&amp;N$348,$2:$2,0),FALSE),IFERROR(VLOOKUP($B$374,$4:$126,MATCH($Q376&amp;"/"&amp;N$348,$2:$2,0),FALSE),IFERROR(VLOOKUP($B$374,$4:$126,MATCH($Q375&amp;"/"&amp;N$348,$2:$2,0),FALSE),""))))</f>
        <v>81403947.819999993</v>
      </c>
      <c r="O378" s="24">
        <f t="shared" si="22"/>
        <v>68575876</v>
      </c>
      <c r="P378" s="21"/>
      <c r="Q378" s="25" t="s">
        <v>2919</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23">+B378/B$402</f>
        <v>0.52061056160426178</v>
      </c>
      <c r="C379" s="26">
        <f t="shared" si="23"/>
        <v>0.52034708619153325</v>
      </c>
      <c r="D379" s="26">
        <f t="shared" si="23"/>
        <v>0.64113247625711844</v>
      </c>
      <c r="E379" s="26">
        <f t="shared" si="23"/>
        <v>0.65781502142635462</v>
      </c>
      <c r="F379" s="26">
        <f t="shared" si="23"/>
        <v>0.68043543929222694</v>
      </c>
      <c r="G379" s="26">
        <f t="shared" si="23"/>
        <v>0.1869381035992394</v>
      </c>
      <c r="H379" s="26">
        <f t="shared" si="23"/>
        <v>0.19816837600889722</v>
      </c>
      <c r="I379" s="26">
        <f t="shared" si="23"/>
        <v>0.17312630401625223</v>
      </c>
      <c r="J379" s="26">
        <f t="shared" si="23"/>
        <v>0.19842597454463132</v>
      </c>
      <c r="K379" s="26">
        <f t="shared" si="23"/>
        <v>0.18477250616958382</v>
      </c>
      <c r="L379" s="26">
        <f t="shared" si="23"/>
        <v>0.20065656532962614</v>
      </c>
      <c r="M379" s="26">
        <f t="shared" si="23"/>
        <v>0.19147991022837299</v>
      </c>
      <c r="N379" s="26">
        <f t="shared" si="23"/>
        <v>0.1555427044333566</v>
      </c>
      <c r="O379" s="26">
        <f t="shared" si="23"/>
        <v>0.13376426821766085</v>
      </c>
      <c r="P379" s="21"/>
      <c r="Q379" s="27" t="s">
        <v>2920</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2925</v>
      </c>
      <c r="C380" s="146"/>
      <c r="D380" s="146"/>
      <c r="E380" s="146"/>
      <c r="F380" s="146"/>
      <c r="G380" s="146"/>
      <c r="H380" s="146"/>
      <c r="I380" s="146"/>
      <c r="J380" s="146"/>
      <c r="K380" s="146"/>
      <c r="L380" s="146"/>
      <c r="M380" s="146"/>
      <c r="N380" s="146"/>
      <c r="O380" s="150"/>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4" si="24">IFERROR(VLOOKUP($B$380,$4:$126,MATCH($Q381&amp;"/"&amp;B$348,$2:$2,0),FALSE),"")</f>
        <v>18823285</v>
      </c>
      <c r="C381" s="24">
        <f t="shared" si="24"/>
        <v>12869951</v>
      </c>
      <c r="D381" s="24">
        <f t="shared" si="24"/>
        <v>14068641</v>
      </c>
      <c r="E381" s="24">
        <f t="shared" si="24"/>
        <v>15060004</v>
      </c>
      <c r="F381" s="24">
        <f t="shared" si="24"/>
        <v>15815072</v>
      </c>
      <c r="G381" s="24">
        <f t="shared" si="24"/>
        <v>19917608</v>
      </c>
      <c r="H381" s="24">
        <f t="shared" si="24"/>
        <v>75635382</v>
      </c>
      <c r="I381" s="24">
        <f t="shared" si="24"/>
        <v>84940255</v>
      </c>
      <c r="J381" s="24">
        <f t="shared" si="24"/>
        <v>94694326</v>
      </c>
      <c r="K381" s="24">
        <f t="shared" si="24"/>
        <v>103628361</v>
      </c>
      <c r="L381" s="24">
        <f t="shared" si="24"/>
        <v>111033946</v>
      </c>
      <c r="M381" s="24">
        <f t="shared" si="24"/>
        <v>117039454</v>
      </c>
      <c r="N381" s="24">
        <f t="shared" si="24"/>
        <v>117502584</v>
      </c>
      <c r="O381" s="24">
        <f t="shared" si="24"/>
        <v>120565638</v>
      </c>
      <c r="P381" s="21"/>
      <c r="Q381" s="25" t="s">
        <v>2916</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si="24"/>
        <v>19706361</v>
      </c>
      <c r="C382" s="24">
        <f t="shared" si="24"/>
        <v>13408277</v>
      </c>
      <c r="D382" s="24">
        <f t="shared" si="24"/>
        <v>14144813</v>
      </c>
      <c r="E382" s="24">
        <f t="shared" si="24"/>
        <v>15242275</v>
      </c>
      <c r="F382" s="24">
        <f t="shared" si="24"/>
        <v>16316083</v>
      </c>
      <c r="G382" s="24">
        <f t="shared" si="24"/>
        <v>39399532</v>
      </c>
      <c r="H382" s="24">
        <f t="shared" si="24"/>
        <v>77264708</v>
      </c>
      <c r="I382" s="24">
        <f t="shared" si="24"/>
        <v>86852159</v>
      </c>
      <c r="J382" s="24">
        <f t="shared" si="24"/>
        <v>96888002</v>
      </c>
      <c r="K382" s="24">
        <f t="shared" si="24"/>
        <v>106437282</v>
      </c>
      <c r="L382" s="24">
        <f t="shared" si="24"/>
        <v>112155212</v>
      </c>
      <c r="M382" s="24">
        <f t="shared" si="24"/>
        <v>117571120</v>
      </c>
      <c r="N382" s="24">
        <f t="shared" si="24"/>
        <v>118357290</v>
      </c>
      <c r="O382" s="24">
        <f t="shared" si="24"/>
        <v>121014310</v>
      </c>
      <c r="P382" s="21"/>
      <c r="Q382" s="25" t="s">
        <v>2917</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si="24"/>
        <v>20088757</v>
      </c>
      <c r="C383" s="24">
        <f t="shared" si="24"/>
        <v>13513943</v>
      </c>
      <c r="D383" s="24">
        <f t="shared" si="24"/>
        <v>14711489</v>
      </c>
      <c r="E383" s="24">
        <f t="shared" si="24"/>
        <v>15477065</v>
      </c>
      <c r="F383" s="24">
        <f t="shared" si="24"/>
        <v>17112042</v>
      </c>
      <c r="G383" s="24">
        <f t="shared" si="24"/>
        <v>41441562</v>
      </c>
      <c r="H383" s="24">
        <f t="shared" si="24"/>
        <v>79719210</v>
      </c>
      <c r="I383" s="24">
        <f t="shared" si="24"/>
        <v>89720476</v>
      </c>
      <c r="J383" s="24">
        <f t="shared" si="24"/>
        <v>99423800</v>
      </c>
      <c r="K383" s="24">
        <f t="shared" si="24"/>
        <v>108321922</v>
      </c>
      <c r="L383" s="24">
        <f t="shared" si="24"/>
        <v>112732047</v>
      </c>
      <c r="M383" s="24">
        <f t="shared" si="24"/>
        <v>118156706</v>
      </c>
      <c r="N383" s="24">
        <f t="shared" si="24"/>
        <v>119613468</v>
      </c>
      <c r="O383" s="24">
        <f t="shared" si="24"/>
        <v>121925880</v>
      </c>
      <c r="P383" s="21"/>
      <c r="Q383" s="25" t="s">
        <v>2918</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si="24"/>
        <v>12659917</v>
      </c>
      <c r="C384" s="24">
        <f t="shared" si="24"/>
        <v>13825773.98</v>
      </c>
      <c r="D384" s="24">
        <f t="shared" si="24"/>
        <v>14824753.92</v>
      </c>
      <c r="E384" s="24">
        <f t="shared" si="24"/>
        <v>15305123.060000001</v>
      </c>
      <c r="F384" s="24">
        <f t="shared" si="24"/>
        <v>18419605.870000001</v>
      </c>
      <c r="G384" s="24">
        <f t="shared" si="24"/>
        <v>73225145.629999995</v>
      </c>
      <c r="H384" s="24">
        <f t="shared" si="24"/>
        <v>82851733.180000007</v>
      </c>
      <c r="I384" s="24">
        <f t="shared" si="24"/>
        <v>92731043.680000007</v>
      </c>
      <c r="J384" s="24">
        <f t="shared" si="24"/>
        <v>102437739.56</v>
      </c>
      <c r="K384" s="24">
        <f t="shared" si="24"/>
        <v>110469078.5</v>
      </c>
      <c r="L384" s="24">
        <f t="shared" si="24"/>
        <v>115394738.86</v>
      </c>
      <c r="M384" s="24">
        <f t="shared" si="24"/>
        <v>119998705.11</v>
      </c>
      <c r="N384" s="24">
        <f t="shared" ref="N384:O384" si="25">IFERROR(VLOOKUP($B$380,$4:$126,MATCH($Q384&amp;"/"&amp;N$348,$2:$2,0),FALSE),IFERROR(VLOOKUP($B$380,$4:$126,MATCH($Q383&amp;"/"&amp;N$348,$2:$2,0),FALSE),IFERROR(VLOOKUP($B$380,$4:$126,MATCH($Q382&amp;"/"&amp;N$348,$2:$2,0),FALSE),IFERROR(VLOOKUP($B$380,$4:$126,MATCH($Q381&amp;"/"&amp;N$348,$2:$2,0),FALSE),""))))</f>
        <v>120198568.27</v>
      </c>
      <c r="O384" s="24">
        <f t="shared" si="25"/>
        <v>121925880</v>
      </c>
      <c r="P384" s="21"/>
      <c r="Q384" s="25" t="s">
        <v>2919</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26">+B384/B$402</f>
        <v>0.31524769990931467</v>
      </c>
      <c r="C385" s="26">
        <f t="shared" si="26"/>
        <v>0.3111007867684355</v>
      </c>
      <c r="D385" s="26">
        <f t="shared" si="26"/>
        <v>0.30946721966166907</v>
      </c>
      <c r="E385" s="26">
        <f t="shared" si="26"/>
        <v>0.27656095292874061</v>
      </c>
      <c r="F385" s="26">
        <f t="shared" si="26"/>
        <v>0.25654595623650395</v>
      </c>
      <c r="G385" s="26">
        <f t="shared" si="26"/>
        <v>0.2536678278435362</v>
      </c>
      <c r="H385" s="26">
        <f t="shared" si="26"/>
        <v>0.25382715501650843</v>
      </c>
      <c r="I385" s="26">
        <f t="shared" si="26"/>
        <v>0.28178623945336695</v>
      </c>
      <c r="J385" s="26">
        <f t="shared" si="26"/>
        <v>0.29079486143147432</v>
      </c>
      <c r="K385" s="26">
        <f t="shared" si="26"/>
        <v>0.30660426941059032</v>
      </c>
      <c r="L385" s="26">
        <f t="shared" si="26"/>
        <v>0.30875539033555011</v>
      </c>
      <c r="M385" s="26">
        <f t="shared" si="26"/>
        <v>0.31947052447177382</v>
      </c>
      <c r="N385" s="26">
        <f t="shared" si="26"/>
        <v>0.22966957842233612</v>
      </c>
      <c r="O385" s="26">
        <f t="shared" si="26"/>
        <v>0.23782891399002079</v>
      </c>
      <c r="P385" s="21"/>
      <c r="Q385" s="27" t="s">
        <v>2920</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2926</v>
      </c>
      <c r="C386" s="146"/>
      <c r="D386" s="146"/>
      <c r="E386" s="146"/>
      <c r="F386" s="146"/>
      <c r="G386" s="146"/>
      <c r="H386" s="146"/>
      <c r="I386" s="146"/>
      <c r="J386" s="146"/>
      <c r="K386" s="146"/>
      <c r="L386" s="146"/>
      <c r="M386" s="146"/>
      <c r="N386" s="146"/>
      <c r="O386" s="150"/>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90" si="27">IFERROR(VLOOKUP($B$386,$4:$126,MATCH($Q387&amp;"/"&amp;B$348,$2:$2,0),FALSE),"")</f>
        <v>1529491</v>
      </c>
      <c r="C387" s="24">
        <f t="shared" si="27"/>
        <v>1106617</v>
      </c>
      <c r="D387" s="24">
        <f t="shared" si="27"/>
        <v>798936</v>
      </c>
      <c r="E387" s="24">
        <f t="shared" si="27"/>
        <v>797104</v>
      </c>
      <c r="F387" s="24">
        <f t="shared" si="27"/>
        <v>818664</v>
      </c>
      <c r="G387" s="24">
        <f t="shared" si="27"/>
        <v>1034311</v>
      </c>
      <c r="H387" s="24">
        <f t="shared" si="27"/>
        <v>48363415</v>
      </c>
      <c r="I387" s="24">
        <f t="shared" si="27"/>
        <v>49777240</v>
      </c>
      <c r="J387" s="24">
        <f t="shared" si="27"/>
        <v>50110806</v>
      </c>
      <c r="K387" s="24">
        <f t="shared" si="27"/>
        <v>50626988</v>
      </c>
      <c r="L387" s="24">
        <f t="shared" si="27"/>
        <v>51243112</v>
      </c>
      <c r="M387" s="24">
        <f t="shared" si="27"/>
        <v>51380464</v>
      </c>
      <c r="N387" s="24">
        <f t="shared" si="27"/>
        <v>51399783</v>
      </c>
      <c r="O387" s="24">
        <f t="shared" si="27"/>
        <v>51924641</v>
      </c>
      <c r="P387" s="21"/>
      <c r="Q387" s="25" t="s">
        <v>2916</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si="27"/>
        <v>1565789</v>
      </c>
      <c r="C388" s="24">
        <f t="shared" si="27"/>
        <v>759646</v>
      </c>
      <c r="D388" s="24">
        <f t="shared" si="27"/>
        <v>794823</v>
      </c>
      <c r="E388" s="24">
        <f t="shared" si="27"/>
        <v>802679</v>
      </c>
      <c r="F388" s="24">
        <f t="shared" si="27"/>
        <v>849999</v>
      </c>
      <c r="G388" s="24">
        <f t="shared" si="27"/>
        <v>3985490</v>
      </c>
      <c r="H388" s="24">
        <f t="shared" si="27"/>
        <v>48370353</v>
      </c>
      <c r="I388" s="24">
        <f t="shared" si="27"/>
        <v>49860232</v>
      </c>
      <c r="J388" s="24">
        <f t="shared" si="27"/>
        <v>50019400</v>
      </c>
      <c r="K388" s="24">
        <f t="shared" si="27"/>
        <v>50749841</v>
      </c>
      <c r="L388" s="24">
        <f t="shared" si="27"/>
        <v>51256289</v>
      </c>
      <c r="M388" s="24">
        <f t="shared" si="27"/>
        <v>51360124</v>
      </c>
      <c r="N388" s="24">
        <f t="shared" si="27"/>
        <v>51367782</v>
      </c>
      <c r="O388" s="24">
        <f t="shared" si="27"/>
        <v>51931124</v>
      </c>
      <c r="P388" s="21"/>
      <c r="Q388" s="25" t="s">
        <v>2917</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si="27"/>
        <v>1588118</v>
      </c>
      <c r="C389" s="24">
        <f t="shared" si="27"/>
        <v>763854</v>
      </c>
      <c r="D389" s="24">
        <f t="shared" si="27"/>
        <v>787281</v>
      </c>
      <c r="E389" s="24">
        <f t="shared" si="27"/>
        <v>809079</v>
      </c>
      <c r="F389" s="24">
        <f t="shared" si="27"/>
        <v>945930</v>
      </c>
      <c r="G389" s="24">
        <f t="shared" si="27"/>
        <v>4221459</v>
      </c>
      <c r="H389" s="24">
        <f t="shared" si="27"/>
        <v>48436903</v>
      </c>
      <c r="I389" s="24">
        <f t="shared" si="27"/>
        <v>49950911</v>
      </c>
      <c r="J389" s="24">
        <f t="shared" si="27"/>
        <v>50055931</v>
      </c>
      <c r="K389" s="24">
        <f t="shared" si="27"/>
        <v>50926548</v>
      </c>
      <c r="L389" s="24">
        <f t="shared" si="27"/>
        <v>51274242</v>
      </c>
      <c r="M389" s="24">
        <f t="shared" si="27"/>
        <v>51346325</v>
      </c>
      <c r="N389" s="24">
        <f t="shared" si="27"/>
        <v>51608838</v>
      </c>
      <c r="O389" s="24">
        <f t="shared" si="27"/>
        <v>52249812</v>
      </c>
      <c r="P389" s="21"/>
      <c r="Q389" s="25" t="s">
        <v>2918</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si="27"/>
        <v>1064356</v>
      </c>
      <c r="C390" s="24">
        <f t="shared" si="27"/>
        <v>780082.81</v>
      </c>
      <c r="D390" s="24">
        <f t="shared" si="27"/>
        <v>783129.07</v>
      </c>
      <c r="E390" s="24">
        <f t="shared" si="27"/>
        <v>821084.17</v>
      </c>
      <c r="F390" s="24">
        <f t="shared" si="27"/>
        <v>1033379.83</v>
      </c>
      <c r="G390" s="24">
        <f t="shared" si="27"/>
        <v>33545826.600000001</v>
      </c>
      <c r="H390" s="24">
        <f t="shared" si="27"/>
        <v>49665430.649999999</v>
      </c>
      <c r="I390" s="24">
        <f t="shared" si="27"/>
        <v>50156748</v>
      </c>
      <c r="J390" s="24">
        <f t="shared" si="27"/>
        <v>50276019.609999999</v>
      </c>
      <c r="K390" s="24">
        <f t="shared" si="27"/>
        <v>51249433.789999999</v>
      </c>
      <c r="L390" s="24">
        <f t="shared" si="27"/>
        <v>51435443.460000001</v>
      </c>
      <c r="M390" s="24">
        <f t="shared" si="27"/>
        <v>51383825</v>
      </c>
      <c r="N390" s="24">
        <f t="shared" ref="N390:O390" si="28">IFERROR(VLOOKUP($B$386,$4:$126,MATCH($Q390&amp;"/"&amp;N$348,$2:$2,0),FALSE),IFERROR(VLOOKUP($B$386,$4:$126,MATCH($Q389&amp;"/"&amp;N$348,$2:$2,0),FALSE),IFERROR(VLOOKUP($B$386,$4:$126,MATCH($Q388&amp;"/"&amp;N$348,$2:$2,0),FALSE),IFERROR(VLOOKUP($B$386,$4:$126,MATCH($Q387&amp;"/"&amp;N$348,$2:$2,0),FALSE),""))))</f>
        <v>51706294.149999999</v>
      </c>
      <c r="O390" s="24">
        <f t="shared" si="28"/>
        <v>52249812</v>
      </c>
      <c r="P390" s="21"/>
      <c r="Q390" s="25" t="s">
        <v>2919</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29">+B390/B$402</f>
        <v>2.6503789944648019E-2</v>
      </c>
      <c r="C391" s="26">
        <f t="shared" si="29"/>
        <v>1.7553040884842525E-2</v>
      </c>
      <c r="D391" s="26">
        <f t="shared" si="29"/>
        <v>1.6347844776173431E-2</v>
      </c>
      <c r="E391" s="26">
        <f t="shared" si="29"/>
        <v>1.4836850353943123E-2</v>
      </c>
      <c r="F391" s="26">
        <f t="shared" si="29"/>
        <v>1.4392784433821649E-2</v>
      </c>
      <c r="G391" s="26">
        <f t="shared" si="29"/>
        <v>0.11621003814503331</v>
      </c>
      <c r="H391" s="26">
        <f t="shared" si="29"/>
        <v>0.15215656306393757</v>
      </c>
      <c r="I391" s="26">
        <f t="shared" si="29"/>
        <v>0.15241369924512624</v>
      </c>
      <c r="J391" s="26">
        <f t="shared" si="29"/>
        <v>0.14272091729682085</v>
      </c>
      <c r="K391" s="26">
        <f t="shared" si="29"/>
        <v>0.14224157038559321</v>
      </c>
      <c r="L391" s="26">
        <f t="shared" si="29"/>
        <v>0.13762300239564335</v>
      </c>
      <c r="M391" s="26">
        <f t="shared" si="29"/>
        <v>0.13679828884043399</v>
      </c>
      <c r="N391" s="26">
        <f t="shared" si="29"/>
        <v>9.8797872138845944E-2</v>
      </c>
      <c r="O391" s="26">
        <f t="shared" si="29"/>
        <v>0.10191860861814371</v>
      </c>
      <c r="P391" s="21"/>
      <c r="Q391" s="27" t="s">
        <v>2920</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2927</v>
      </c>
      <c r="C392" s="146"/>
      <c r="D392" s="146"/>
      <c r="E392" s="146"/>
      <c r="F392" s="146"/>
      <c r="G392" s="146"/>
      <c r="H392" s="146"/>
      <c r="I392" s="146"/>
      <c r="J392" s="146"/>
      <c r="K392" s="146"/>
      <c r="L392" s="146"/>
      <c r="M392" s="146"/>
      <c r="N392" s="146"/>
      <c r="O392" s="150"/>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6" si="30">IFERROR(VLOOKUP($B$392,$4:$126,MATCH($Q393&amp;"/"&amp;B$348,$2:$2,0),FALSE),"")</f>
        <v>22619185</v>
      </c>
      <c r="C393" s="24">
        <f t="shared" si="30"/>
        <v>19614258</v>
      </c>
      <c r="D393" s="24">
        <f t="shared" si="30"/>
        <v>21520843</v>
      </c>
      <c r="E393" s="24">
        <f t="shared" si="30"/>
        <v>17759702</v>
      </c>
      <c r="F393" s="24">
        <f t="shared" si="30"/>
        <v>19665623</v>
      </c>
      <c r="G393" s="24">
        <f t="shared" si="30"/>
        <v>24853641</v>
      </c>
      <c r="H393" s="24">
        <f t="shared" si="30"/>
        <v>253092716</v>
      </c>
      <c r="I393" s="24">
        <f t="shared" si="30"/>
        <v>263966944</v>
      </c>
      <c r="J393" s="24">
        <f t="shared" si="30"/>
        <v>274220136</v>
      </c>
      <c r="K393" s="24">
        <f t="shared" si="30"/>
        <v>286457401</v>
      </c>
      <c r="L393" s="24">
        <f t="shared" si="30"/>
        <v>294391406</v>
      </c>
      <c r="M393" s="24">
        <f t="shared" si="30"/>
        <v>300414472</v>
      </c>
      <c r="N393" s="24">
        <f t="shared" si="30"/>
        <v>352616305</v>
      </c>
      <c r="O393" s="24">
        <f t="shared" si="30"/>
        <v>442094844</v>
      </c>
      <c r="P393" s="21"/>
      <c r="Q393" s="25" t="s">
        <v>2916</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si="30"/>
        <v>23577973</v>
      </c>
      <c r="C394" s="24">
        <f t="shared" si="30"/>
        <v>19609703</v>
      </c>
      <c r="D394" s="24">
        <f t="shared" si="30"/>
        <v>19912354</v>
      </c>
      <c r="E394" s="24">
        <f t="shared" si="30"/>
        <v>18724930</v>
      </c>
      <c r="F394" s="24">
        <f t="shared" si="30"/>
        <v>20479948</v>
      </c>
      <c r="G394" s="24">
        <f t="shared" si="30"/>
        <v>172357676</v>
      </c>
      <c r="H394" s="24">
        <f t="shared" si="30"/>
        <v>254754450</v>
      </c>
      <c r="I394" s="24">
        <f t="shared" si="30"/>
        <v>265816863</v>
      </c>
      <c r="J394" s="24">
        <f t="shared" si="30"/>
        <v>276432084</v>
      </c>
      <c r="K394" s="24">
        <f t="shared" si="30"/>
        <v>289246001</v>
      </c>
      <c r="L394" s="24">
        <f t="shared" si="30"/>
        <v>295560291</v>
      </c>
      <c r="M394" s="24">
        <f t="shared" si="30"/>
        <v>301272132</v>
      </c>
      <c r="N394" s="24">
        <f t="shared" si="30"/>
        <v>354466176</v>
      </c>
      <c r="O394" s="24">
        <f t="shared" si="30"/>
        <v>442500002</v>
      </c>
      <c r="P394" s="21"/>
      <c r="Q394" s="25" t="s">
        <v>2917</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si="30"/>
        <v>24185806</v>
      </c>
      <c r="C395" s="24">
        <f t="shared" si="30"/>
        <v>20948666</v>
      </c>
      <c r="D395" s="24">
        <f t="shared" si="30"/>
        <v>16967628</v>
      </c>
      <c r="E395" s="24">
        <f t="shared" si="30"/>
        <v>19022729</v>
      </c>
      <c r="F395" s="24">
        <f t="shared" si="30"/>
        <v>21400040</v>
      </c>
      <c r="G395" s="24">
        <f t="shared" si="30"/>
        <v>232798101</v>
      </c>
      <c r="H395" s="24">
        <f t="shared" si="30"/>
        <v>257299768</v>
      </c>
      <c r="I395" s="24">
        <f t="shared" si="30"/>
        <v>268872269</v>
      </c>
      <c r="J395" s="24">
        <f t="shared" si="30"/>
        <v>279067412</v>
      </c>
      <c r="K395" s="24">
        <f t="shared" si="30"/>
        <v>291276552</v>
      </c>
      <c r="L395" s="24">
        <f t="shared" si="30"/>
        <v>296107446</v>
      </c>
      <c r="M395" s="24">
        <f t="shared" si="30"/>
        <v>301860098</v>
      </c>
      <c r="N395" s="24">
        <f t="shared" si="30"/>
        <v>356666391</v>
      </c>
      <c r="O395" s="24">
        <f t="shared" si="30"/>
        <v>444086264</v>
      </c>
      <c r="P395" s="21"/>
      <c r="Q395" s="25" t="s">
        <v>2918</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si="30"/>
        <v>19251625</v>
      </c>
      <c r="C396" s="24">
        <f t="shared" si="30"/>
        <v>21316477.030000001</v>
      </c>
      <c r="D396" s="24">
        <f t="shared" si="30"/>
        <v>17191231.879999999</v>
      </c>
      <c r="E396" s="24">
        <f t="shared" si="30"/>
        <v>18936813.57</v>
      </c>
      <c r="F396" s="24">
        <f t="shared" si="30"/>
        <v>22944244.940000001</v>
      </c>
      <c r="G396" s="24">
        <f t="shared" si="30"/>
        <v>234702903.69999999</v>
      </c>
      <c r="H396" s="24">
        <f t="shared" si="30"/>
        <v>261725896.75</v>
      </c>
      <c r="I396" s="24">
        <f t="shared" si="30"/>
        <v>272110025.56</v>
      </c>
      <c r="J396" s="24">
        <f t="shared" si="30"/>
        <v>282368921.00999999</v>
      </c>
      <c r="K396" s="24">
        <f t="shared" si="30"/>
        <v>293725296.73000002</v>
      </c>
      <c r="L396" s="24">
        <f t="shared" si="30"/>
        <v>298747907.86000001</v>
      </c>
      <c r="M396" s="24">
        <f t="shared" si="30"/>
        <v>303694257.81999999</v>
      </c>
      <c r="N396" s="24">
        <f t="shared" ref="N396:O396" si="31">IFERROR(VLOOKUP($B$392,$4:$126,MATCH($Q396&amp;"/"&amp;N$348,$2:$2,0),FALSE),IFERROR(VLOOKUP($B$392,$4:$126,MATCH($Q395&amp;"/"&amp;N$348,$2:$2,0),FALSE),IFERROR(VLOOKUP($B$392,$4:$126,MATCH($Q394&amp;"/"&amp;N$348,$2:$2,0),FALSE),IFERROR(VLOOKUP($B$392,$4:$126,MATCH($Q393&amp;"/"&amp;N$348,$2:$2,0),FALSE),""))))</f>
        <v>441950381.88999999</v>
      </c>
      <c r="O396" s="24">
        <f t="shared" si="31"/>
        <v>444086264</v>
      </c>
      <c r="P396" s="21"/>
      <c r="Q396" s="25" t="s">
        <v>2919</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32">+B396/B$402</f>
        <v>0.47938943839573828</v>
      </c>
      <c r="C397" s="26">
        <f t="shared" si="32"/>
        <v>0.47965291380846681</v>
      </c>
      <c r="D397" s="26">
        <f t="shared" si="32"/>
        <v>0.35886752395163179</v>
      </c>
      <c r="E397" s="26">
        <f t="shared" si="32"/>
        <v>0.34218497857364544</v>
      </c>
      <c r="F397" s="26">
        <f t="shared" si="32"/>
        <v>0.319564560707773</v>
      </c>
      <c r="G397" s="26">
        <f t="shared" si="32"/>
        <v>0.81306189640076043</v>
      </c>
      <c r="H397" s="26">
        <f t="shared" si="32"/>
        <v>0.80183162399110275</v>
      </c>
      <c r="I397" s="26">
        <f t="shared" si="32"/>
        <v>0.82687369598374783</v>
      </c>
      <c r="J397" s="26">
        <f t="shared" si="32"/>
        <v>0.8015740254553686</v>
      </c>
      <c r="K397" s="26">
        <f t="shared" si="32"/>
        <v>0.81522749383041626</v>
      </c>
      <c r="L397" s="26">
        <f t="shared" si="32"/>
        <v>0.79934343467037394</v>
      </c>
      <c r="M397" s="26">
        <f t="shared" si="32"/>
        <v>0.80852008974500411</v>
      </c>
      <c r="N397" s="26">
        <f t="shared" si="32"/>
        <v>0.8444572955666434</v>
      </c>
      <c r="O397" s="26">
        <f t="shared" si="32"/>
        <v>0.86623573178233915</v>
      </c>
      <c r="P397" s="21"/>
      <c r="Q397" s="27" t="s">
        <v>2920</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2928</v>
      </c>
      <c r="C398" s="146"/>
      <c r="D398" s="146"/>
      <c r="E398" s="146"/>
      <c r="F398" s="146"/>
      <c r="G398" s="146"/>
      <c r="H398" s="146"/>
      <c r="I398" s="146"/>
      <c r="J398" s="146"/>
      <c r="K398" s="146"/>
      <c r="L398" s="146"/>
      <c r="M398" s="146"/>
      <c r="N398" s="146"/>
      <c r="O398" s="15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402" si="33">IFERROR(VLOOKUP($B$398,$4:$126,MATCH($Q399&amp;"/"&amp;B$348,$2:$2,0),FALSE),"")</f>
        <v>44619466</v>
      </c>
      <c r="C399" s="24">
        <f t="shared" si="33"/>
        <v>39854300</v>
      </c>
      <c r="D399" s="24">
        <f t="shared" si="33"/>
        <v>45578545</v>
      </c>
      <c r="E399" s="24">
        <f t="shared" si="33"/>
        <v>49993426</v>
      </c>
      <c r="F399" s="24">
        <f t="shared" si="33"/>
        <v>60127997</v>
      </c>
      <c r="G399" s="24">
        <f t="shared" si="33"/>
        <v>73445333</v>
      </c>
      <c r="H399" s="24">
        <f t="shared" si="33"/>
        <v>302815739</v>
      </c>
      <c r="I399" s="24">
        <f t="shared" si="33"/>
        <v>314399922</v>
      </c>
      <c r="J399" s="24">
        <f t="shared" si="33"/>
        <v>330560617</v>
      </c>
      <c r="K399" s="24">
        <f t="shared" si="33"/>
        <v>346106604</v>
      </c>
      <c r="L399" s="24">
        <f t="shared" si="33"/>
        <v>371137473</v>
      </c>
      <c r="M399" s="24">
        <f t="shared" si="33"/>
        <v>375793780</v>
      </c>
      <c r="N399" s="24">
        <f t="shared" si="33"/>
        <v>422588825</v>
      </c>
      <c r="O399" s="24">
        <f t="shared" si="33"/>
        <v>518917016</v>
      </c>
      <c r="P399" s="21"/>
      <c r="Q399" s="25" t="s">
        <v>2916</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si="33"/>
        <v>45157514</v>
      </c>
      <c r="C400" s="24">
        <f t="shared" si="33"/>
        <v>37453699</v>
      </c>
      <c r="D400" s="24">
        <f t="shared" si="33"/>
        <v>41537792</v>
      </c>
      <c r="E400" s="24">
        <f t="shared" si="33"/>
        <v>46666048</v>
      </c>
      <c r="F400" s="24">
        <f t="shared" si="33"/>
        <v>58586808</v>
      </c>
      <c r="G400" s="24">
        <f t="shared" si="33"/>
        <v>232952921</v>
      </c>
      <c r="H400" s="24">
        <f t="shared" si="33"/>
        <v>298528771</v>
      </c>
      <c r="I400" s="24">
        <f t="shared" si="33"/>
        <v>312720996</v>
      </c>
      <c r="J400" s="24">
        <f t="shared" si="33"/>
        <v>326767159</v>
      </c>
      <c r="K400" s="24">
        <f t="shared" si="33"/>
        <v>341434716</v>
      </c>
      <c r="L400" s="24">
        <f t="shared" si="33"/>
        <v>361851524</v>
      </c>
      <c r="M400" s="24">
        <f t="shared" si="33"/>
        <v>369666475</v>
      </c>
      <c r="N400" s="24">
        <f t="shared" si="33"/>
        <v>420751529</v>
      </c>
      <c r="O400" s="24">
        <f t="shared" si="33"/>
        <v>513087227</v>
      </c>
      <c r="P400" s="21"/>
      <c r="Q400" s="25" t="s">
        <v>2917</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si="33"/>
        <v>47177357</v>
      </c>
      <c r="C401" s="24">
        <f t="shared" si="33"/>
        <v>39384364</v>
      </c>
      <c r="D401" s="24">
        <f t="shared" si="33"/>
        <v>43464653</v>
      </c>
      <c r="E401" s="24">
        <f t="shared" si="33"/>
        <v>50148230</v>
      </c>
      <c r="F401" s="24">
        <f t="shared" si="33"/>
        <v>64783276</v>
      </c>
      <c r="G401" s="24">
        <f t="shared" si="33"/>
        <v>277647324</v>
      </c>
      <c r="H401" s="24">
        <f t="shared" si="33"/>
        <v>300360467</v>
      </c>
      <c r="I401" s="24">
        <f t="shared" si="33"/>
        <v>315428292</v>
      </c>
      <c r="J401" s="24">
        <f t="shared" si="33"/>
        <v>341104725</v>
      </c>
      <c r="K401" s="24">
        <f t="shared" si="33"/>
        <v>354826726</v>
      </c>
      <c r="L401" s="24">
        <f t="shared" si="33"/>
        <v>369248470</v>
      </c>
      <c r="M401" s="24">
        <f t="shared" si="33"/>
        <v>365135998</v>
      </c>
      <c r="N401" s="24">
        <f t="shared" si="33"/>
        <v>443649923</v>
      </c>
      <c r="O401" s="24">
        <f t="shared" si="33"/>
        <v>512662140</v>
      </c>
      <c r="P401" s="21"/>
      <c r="Q401" s="25" t="s">
        <v>2918</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si="33"/>
        <v>40158634</v>
      </c>
      <c r="C402" s="24">
        <f t="shared" si="33"/>
        <v>44441462.600000001</v>
      </c>
      <c r="D402" s="24">
        <f t="shared" si="33"/>
        <v>47904117.07</v>
      </c>
      <c r="E402" s="24">
        <f t="shared" si="33"/>
        <v>55340867.530000001</v>
      </c>
      <c r="F402" s="24">
        <f t="shared" si="33"/>
        <v>71798465.040000007</v>
      </c>
      <c r="G402" s="24">
        <f t="shared" si="33"/>
        <v>288665481.36000001</v>
      </c>
      <c r="H402" s="24">
        <f t="shared" si="33"/>
        <v>326410045.35000002</v>
      </c>
      <c r="I402" s="24">
        <f t="shared" si="33"/>
        <v>329082938.39999998</v>
      </c>
      <c r="J402" s="24">
        <f t="shared" si="33"/>
        <v>352268052.66000003</v>
      </c>
      <c r="K402" s="24">
        <f t="shared" si="33"/>
        <v>360298565.68000001</v>
      </c>
      <c r="L402" s="24">
        <f t="shared" si="33"/>
        <v>373741617.06</v>
      </c>
      <c r="M402" s="24">
        <f t="shared" si="33"/>
        <v>375617454.25</v>
      </c>
      <c r="N402" s="24">
        <f t="shared" ref="N402:O402" si="34">IFERROR(VLOOKUP($B$398,$4:$126,MATCH($Q402&amp;"/"&amp;N$348,$2:$2,0),FALSE),IFERROR(VLOOKUP($B$398,$4:$126,MATCH($Q401&amp;"/"&amp;N$348,$2:$2,0),FALSE),IFERROR(VLOOKUP($B$398,$4:$126,MATCH($Q400&amp;"/"&amp;N$348,$2:$2,0),FALSE),IFERROR(VLOOKUP($B$398,$4:$126,MATCH($Q399&amp;"/"&amp;N$348,$2:$2,0),FALSE),""))))</f>
        <v>523354329.70999998</v>
      </c>
      <c r="O402" s="24">
        <f t="shared" si="34"/>
        <v>512662140</v>
      </c>
      <c r="P402" s="21"/>
      <c r="Q402" s="25" t="s">
        <v>2919</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2929</v>
      </c>
      <c r="C403" s="146"/>
      <c r="D403" s="146"/>
      <c r="E403" s="146"/>
      <c r="F403" s="146"/>
      <c r="G403" s="146"/>
      <c r="H403" s="146"/>
      <c r="I403" s="146"/>
      <c r="J403" s="146"/>
      <c r="K403" s="146"/>
      <c r="L403" s="146"/>
      <c r="M403" s="146"/>
      <c r="N403" s="146"/>
      <c r="O403" s="150"/>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2930</v>
      </c>
      <c r="C404" s="146"/>
      <c r="D404" s="146"/>
      <c r="E404" s="146"/>
      <c r="F404" s="146"/>
      <c r="G404" s="146"/>
      <c r="H404" s="146"/>
      <c r="I404" s="146"/>
      <c r="J404" s="146"/>
      <c r="K404" s="146"/>
      <c r="L404" s="146"/>
      <c r="M404" s="146"/>
      <c r="N404" s="146"/>
      <c r="O404" s="15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8" si="35">IFERROR(VLOOKUP($B$404,$4:$126,MATCH($Q405&amp;"/"&amp;B$348,$2:$2,0),FALSE),"")</f>
        <v>23833351</v>
      </c>
      <c r="C405" s="24">
        <f t="shared" si="35"/>
        <v>16262221</v>
      </c>
      <c r="D405" s="24">
        <f t="shared" si="35"/>
        <v>18481898</v>
      </c>
      <c r="E405" s="24">
        <f t="shared" si="35"/>
        <v>21310222</v>
      </c>
      <c r="F405" s="24">
        <f t="shared" si="35"/>
        <v>25960787</v>
      </c>
      <c r="G405" s="24">
        <f t="shared" si="35"/>
        <v>33324323</v>
      </c>
      <c r="H405" s="24">
        <f t="shared" si="35"/>
        <v>52077054</v>
      </c>
      <c r="I405" s="24">
        <f t="shared" si="35"/>
        <v>57541452</v>
      </c>
      <c r="J405" s="24">
        <f t="shared" si="35"/>
        <v>61518930</v>
      </c>
      <c r="K405" s="24">
        <f t="shared" si="35"/>
        <v>74240246</v>
      </c>
      <c r="L405" s="24">
        <f t="shared" si="35"/>
        <v>84509247</v>
      </c>
      <c r="M405" s="24">
        <f t="shared" si="35"/>
        <v>89449049</v>
      </c>
      <c r="N405" s="24">
        <f t="shared" si="35"/>
        <v>86983452</v>
      </c>
      <c r="O405" s="24">
        <f t="shared" si="35"/>
        <v>81163618</v>
      </c>
      <c r="P405" s="21"/>
      <c r="Q405" s="25" t="s">
        <v>2916</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si="35"/>
        <v>23627856</v>
      </c>
      <c r="C406" s="24">
        <f t="shared" si="35"/>
        <v>15697160</v>
      </c>
      <c r="D406" s="24">
        <f t="shared" si="35"/>
        <v>17718970</v>
      </c>
      <c r="E406" s="24">
        <f t="shared" si="35"/>
        <v>20316025</v>
      </c>
      <c r="F406" s="24">
        <f t="shared" si="35"/>
        <v>26969870</v>
      </c>
      <c r="G406" s="24">
        <f t="shared" si="35"/>
        <v>49722737</v>
      </c>
      <c r="H406" s="24">
        <f t="shared" si="35"/>
        <v>50667909</v>
      </c>
      <c r="I406" s="24">
        <f t="shared" si="35"/>
        <v>55686218</v>
      </c>
      <c r="J406" s="24">
        <f t="shared" si="35"/>
        <v>60752013</v>
      </c>
      <c r="K406" s="24">
        <f t="shared" si="35"/>
        <v>71740914</v>
      </c>
      <c r="L406" s="24">
        <f t="shared" si="35"/>
        <v>80515313</v>
      </c>
      <c r="M406" s="24">
        <f t="shared" si="35"/>
        <v>87288468</v>
      </c>
      <c r="N406" s="24">
        <f t="shared" si="35"/>
        <v>76196233</v>
      </c>
      <c r="O406" s="24">
        <f t="shared" si="35"/>
        <v>79218642</v>
      </c>
      <c r="P406" s="21"/>
      <c r="Q406" s="25" t="s">
        <v>2917</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si="35"/>
        <v>25088427</v>
      </c>
      <c r="C407" s="24">
        <f t="shared" si="35"/>
        <v>16632155</v>
      </c>
      <c r="D407" s="24">
        <f t="shared" si="35"/>
        <v>18280517</v>
      </c>
      <c r="E407" s="24">
        <f t="shared" si="35"/>
        <v>21643360</v>
      </c>
      <c r="F407" s="24">
        <f t="shared" si="35"/>
        <v>29932997</v>
      </c>
      <c r="G407" s="24">
        <f t="shared" si="35"/>
        <v>48940576</v>
      </c>
      <c r="H407" s="24">
        <f t="shared" si="35"/>
        <v>51016267</v>
      </c>
      <c r="I407" s="24">
        <f t="shared" si="35"/>
        <v>56636968</v>
      </c>
      <c r="J407" s="24">
        <f t="shared" si="35"/>
        <v>60589887</v>
      </c>
      <c r="K407" s="24">
        <f t="shared" si="35"/>
        <v>80965712</v>
      </c>
      <c r="L407" s="24">
        <f t="shared" si="35"/>
        <v>82467836</v>
      </c>
      <c r="M407" s="24">
        <f t="shared" si="35"/>
        <v>85127764</v>
      </c>
      <c r="N407" s="24">
        <f t="shared" si="35"/>
        <v>79639564</v>
      </c>
      <c r="O407" s="24">
        <f t="shared" si="35"/>
        <v>78107378</v>
      </c>
      <c r="P407" s="21"/>
      <c r="Q407" s="25" t="s">
        <v>2918</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si="35"/>
        <v>17733297</v>
      </c>
      <c r="C408" s="24">
        <f t="shared" si="35"/>
        <v>19189030.760000002</v>
      </c>
      <c r="D408" s="24">
        <f t="shared" si="35"/>
        <v>21612698.350000001</v>
      </c>
      <c r="E408" s="24">
        <f t="shared" si="35"/>
        <v>24393114.289999999</v>
      </c>
      <c r="F408" s="24">
        <f t="shared" si="35"/>
        <v>34355083.479999997</v>
      </c>
      <c r="G408" s="24">
        <f t="shared" si="35"/>
        <v>57710543.289999999</v>
      </c>
      <c r="H408" s="24">
        <f t="shared" si="35"/>
        <v>62830543.280000001</v>
      </c>
      <c r="I408" s="24">
        <f t="shared" si="35"/>
        <v>66266620.100000001</v>
      </c>
      <c r="J408" s="24">
        <f t="shared" si="35"/>
        <v>70002767.840000004</v>
      </c>
      <c r="K408" s="24">
        <f t="shared" si="35"/>
        <v>88821472.719999999</v>
      </c>
      <c r="L408" s="24">
        <f t="shared" si="35"/>
        <v>94656980.590000004</v>
      </c>
      <c r="M408" s="24">
        <f t="shared" si="35"/>
        <v>93719390.659999996</v>
      </c>
      <c r="N408" s="24">
        <f t="shared" ref="N408:O408" si="36">IFERROR(VLOOKUP($B$404,$4:$126,MATCH($Q408&amp;"/"&amp;N$348,$2:$2,0),FALSE),IFERROR(VLOOKUP($B$404,$4:$126,MATCH($Q407&amp;"/"&amp;N$348,$2:$2,0),FALSE),IFERROR(VLOOKUP($B$404,$4:$126,MATCH($Q406&amp;"/"&amp;N$348,$2:$2,0),FALSE),IFERROR(VLOOKUP($B$404,$4:$126,MATCH($Q405&amp;"/"&amp;N$348,$2:$2,0),FALSE),""))))</f>
        <v>87577252.549999997</v>
      </c>
      <c r="O408" s="24">
        <f t="shared" si="36"/>
        <v>78107378</v>
      </c>
      <c r="P408" s="21"/>
      <c r="Q408" s="25" t="s">
        <v>2919</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37">+B408/B$402</f>
        <v>0.44158118027620163</v>
      </c>
      <c r="C409" s="26">
        <f t="shared" si="37"/>
        <v>0.4317821610128556</v>
      </c>
      <c r="D409" s="26">
        <f t="shared" si="37"/>
        <v>0.45116578014408232</v>
      </c>
      <c r="E409" s="26">
        <f t="shared" si="37"/>
        <v>0.4407793982769897</v>
      </c>
      <c r="F409" s="26">
        <f t="shared" si="37"/>
        <v>0.47849328618460385</v>
      </c>
      <c r="G409" s="26">
        <f t="shared" si="37"/>
        <v>0.19992187156602947</v>
      </c>
      <c r="H409" s="26">
        <f t="shared" si="37"/>
        <v>0.19248961291196975</v>
      </c>
      <c r="I409" s="26">
        <f t="shared" si="37"/>
        <v>0.20136753495087914</v>
      </c>
      <c r="J409" s="26">
        <f t="shared" si="37"/>
        <v>0.19872017150407009</v>
      </c>
      <c r="K409" s="26">
        <f t="shared" si="37"/>
        <v>0.24652186042529792</v>
      </c>
      <c r="L409" s="26">
        <f t="shared" si="37"/>
        <v>0.25326850494897896</v>
      </c>
      <c r="M409" s="26">
        <f t="shared" si="37"/>
        <v>0.24950754976796979</v>
      </c>
      <c r="N409" s="26">
        <f t="shared" si="37"/>
        <v>0.16733835487427443</v>
      </c>
      <c r="O409" s="26">
        <f t="shared" si="37"/>
        <v>0.15235643888195061</v>
      </c>
      <c r="P409" s="21"/>
      <c r="Q409" s="27" t="s">
        <v>2920</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2931</v>
      </c>
      <c r="C410" s="146"/>
      <c r="D410" s="146"/>
      <c r="E410" s="146"/>
      <c r="F410" s="146"/>
      <c r="G410" s="146"/>
      <c r="H410" s="146"/>
      <c r="I410" s="146"/>
      <c r="J410" s="146"/>
      <c r="K410" s="146"/>
      <c r="L410" s="146"/>
      <c r="M410" s="146"/>
      <c r="N410" s="146"/>
      <c r="O410" s="15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4" si="38">IFERROR(VLOOKUP($B$410,$4:$126,MATCH($Q411&amp;"/"&amp;B$348,$2:$2,0),FALSE),"")</f>
        <v>35647277</v>
      </c>
      <c r="C411" s="24">
        <f t="shared" si="38"/>
        <v>19987225</v>
      </c>
      <c r="D411" s="24">
        <f t="shared" si="38"/>
        <v>23098798</v>
      </c>
      <c r="E411" s="24">
        <f t="shared" si="38"/>
        <v>27150028</v>
      </c>
      <c r="F411" s="24">
        <f t="shared" si="38"/>
        <v>32326107</v>
      </c>
      <c r="G411" s="24">
        <f t="shared" si="38"/>
        <v>39148063</v>
      </c>
      <c r="H411" s="24">
        <f t="shared" si="38"/>
        <v>63401506</v>
      </c>
      <c r="I411" s="24">
        <f t="shared" si="38"/>
        <v>77899999</v>
      </c>
      <c r="J411" s="24">
        <f t="shared" si="38"/>
        <v>105159296</v>
      </c>
      <c r="K411" s="24">
        <f t="shared" si="38"/>
        <v>96938825</v>
      </c>
      <c r="L411" s="24">
        <f t="shared" si="38"/>
        <v>116132573</v>
      </c>
      <c r="M411" s="24">
        <f t="shared" si="38"/>
        <v>105562967</v>
      </c>
      <c r="N411" s="24">
        <f t="shared" si="38"/>
        <v>128994272</v>
      </c>
      <c r="O411" s="24">
        <f t="shared" si="38"/>
        <v>115529009</v>
      </c>
      <c r="P411" s="21"/>
      <c r="Q411" s="25" t="s">
        <v>2916</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si="38"/>
        <v>38459816</v>
      </c>
      <c r="C412" s="24">
        <f t="shared" si="38"/>
        <v>19189682</v>
      </c>
      <c r="D412" s="24">
        <f t="shared" si="38"/>
        <v>22517562</v>
      </c>
      <c r="E412" s="24">
        <f t="shared" si="38"/>
        <v>25918847</v>
      </c>
      <c r="F412" s="24">
        <f t="shared" si="38"/>
        <v>33549370</v>
      </c>
      <c r="G412" s="24">
        <f t="shared" si="38"/>
        <v>200245258</v>
      </c>
      <c r="H412" s="24">
        <f t="shared" si="38"/>
        <v>65542079</v>
      </c>
      <c r="I412" s="24">
        <f t="shared" si="38"/>
        <v>81863827</v>
      </c>
      <c r="J412" s="24">
        <f t="shared" si="38"/>
        <v>105286828</v>
      </c>
      <c r="K412" s="24">
        <f t="shared" si="38"/>
        <v>98438451</v>
      </c>
      <c r="L412" s="24">
        <f t="shared" si="38"/>
        <v>111953099</v>
      </c>
      <c r="M412" s="24">
        <f t="shared" si="38"/>
        <v>107238071</v>
      </c>
      <c r="N412" s="24">
        <f t="shared" si="38"/>
        <v>131053510</v>
      </c>
      <c r="O412" s="24">
        <f t="shared" si="38"/>
        <v>113696790</v>
      </c>
      <c r="P412" s="21"/>
      <c r="Q412" s="25" t="s">
        <v>2917</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si="38"/>
        <v>37965451</v>
      </c>
      <c r="C413" s="24">
        <f t="shared" si="38"/>
        <v>19688115</v>
      </c>
      <c r="D413" s="24">
        <f t="shared" si="38"/>
        <v>22895903</v>
      </c>
      <c r="E413" s="24">
        <f t="shared" si="38"/>
        <v>27007957</v>
      </c>
      <c r="F413" s="24">
        <f t="shared" si="38"/>
        <v>36884199</v>
      </c>
      <c r="G413" s="24">
        <f t="shared" si="38"/>
        <v>242226983</v>
      </c>
      <c r="H413" s="24">
        <f t="shared" si="38"/>
        <v>65249425</v>
      </c>
      <c r="I413" s="24">
        <f t="shared" si="38"/>
        <v>80698149</v>
      </c>
      <c r="J413" s="24">
        <f t="shared" si="38"/>
        <v>109308851</v>
      </c>
      <c r="K413" s="24">
        <f t="shared" si="38"/>
        <v>99967784</v>
      </c>
      <c r="L413" s="24">
        <f t="shared" si="38"/>
        <v>125007166</v>
      </c>
      <c r="M413" s="24">
        <f t="shared" si="38"/>
        <v>97562475</v>
      </c>
      <c r="N413" s="24">
        <f t="shared" si="38"/>
        <v>127216517</v>
      </c>
      <c r="O413" s="24">
        <f t="shared" si="38"/>
        <v>110765142</v>
      </c>
      <c r="P413" s="21"/>
      <c r="Q413" s="25" t="s">
        <v>2918</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si="38"/>
        <v>21675745</v>
      </c>
      <c r="C414" s="24">
        <f t="shared" si="38"/>
        <v>23570016.670000002</v>
      </c>
      <c r="D414" s="24">
        <f t="shared" si="38"/>
        <v>27369326.57</v>
      </c>
      <c r="E414" s="24">
        <f t="shared" si="38"/>
        <v>30479086.079999998</v>
      </c>
      <c r="F414" s="24">
        <f t="shared" si="38"/>
        <v>41024700.43</v>
      </c>
      <c r="G414" s="24">
        <f t="shared" si="38"/>
        <v>200798277.47999999</v>
      </c>
      <c r="H414" s="24">
        <f t="shared" si="38"/>
        <v>92014800.829999998</v>
      </c>
      <c r="I414" s="24">
        <f t="shared" si="38"/>
        <v>101131036.06</v>
      </c>
      <c r="J414" s="24">
        <f t="shared" si="38"/>
        <v>113818110.31</v>
      </c>
      <c r="K414" s="24">
        <f t="shared" si="38"/>
        <v>112106958.88</v>
      </c>
      <c r="L414" s="24">
        <f t="shared" si="38"/>
        <v>123751687.94</v>
      </c>
      <c r="M414" s="24">
        <f t="shared" si="38"/>
        <v>112917155.70999999</v>
      </c>
      <c r="N414" s="24">
        <f t="shared" ref="N414:O414" si="39">IFERROR(VLOOKUP($B$410,$4:$126,MATCH($Q414&amp;"/"&amp;N$348,$2:$2,0),FALSE),IFERROR(VLOOKUP($B$410,$4:$126,MATCH($Q413&amp;"/"&amp;N$348,$2:$2,0),FALSE),IFERROR(VLOOKUP($B$410,$4:$126,MATCH($Q412&amp;"/"&amp;N$348,$2:$2,0),FALSE),IFERROR(VLOOKUP($B$410,$4:$126,MATCH($Q411&amp;"/"&amp;N$348,$2:$2,0),FALSE),""))))</f>
        <v>123382648.81999999</v>
      </c>
      <c r="O414" s="24">
        <f t="shared" si="39"/>
        <v>110765142</v>
      </c>
      <c r="P414" s="21"/>
      <c r="Q414" s="25" t="s">
        <v>2919</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40">+B414/B$402</f>
        <v>0.53975304538496005</v>
      </c>
      <c r="C415" s="26">
        <f t="shared" si="40"/>
        <v>0.53036095778719938</v>
      </c>
      <c r="D415" s="26">
        <f t="shared" si="40"/>
        <v>0.57133558124047057</v>
      </c>
      <c r="E415" s="26">
        <f t="shared" si="40"/>
        <v>0.55075186639380813</v>
      </c>
      <c r="F415" s="26">
        <f t="shared" si="40"/>
        <v>0.57138687306399272</v>
      </c>
      <c r="G415" s="26">
        <f t="shared" si="40"/>
        <v>0.69560889834826067</v>
      </c>
      <c r="H415" s="26">
        <f t="shared" si="40"/>
        <v>0.28189941498686166</v>
      </c>
      <c r="I415" s="26">
        <f t="shared" si="40"/>
        <v>0.30731169641215289</v>
      </c>
      <c r="J415" s="26">
        <f t="shared" si="40"/>
        <v>0.32310085870845145</v>
      </c>
      <c r="K415" s="26">
        <f t="shared" si="40"/>
        <v>0.31115016699669029</v>
      </c>
      <c r="L415" s="26">
        <f t="shared" si="40"/>
        <v>0.33111562183917309</v>
      </c>
      <c r="M415" s="26">
        <f t="shared" si="40"/>
        <v>0.3006174351920442</v>
      </c>
      <c r="N415" s="26">
        <f t="shared" si="40"/>
        <v>0.23575356468029707</v>
      </c>
      <c r="O415" s="26">
        <f t="shared" si="40"/>
        <v>0.21605875167610389</v>
      </c>
      <c r="P415" s="21"/>
      <c r="Q415" s="27" t="s">
        <v>2920</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2905</v>
      </c>
      <c r="C416" s="146"/>
      <c r="D416" s="146"/>
      <c r="E416" s="146"/>
      <c r="F416" s="146"/>
      <c r="G416" s="146"/>
      <c r="H416" s="146"/>
      <c r="I416" s="146"/>
      <c r="J416" s="146"/>
      <c r="K416" s="146"/>
      <c r="L416" s="146"/>
      <c r="M416" s="146"/>
      <c r="N416" s="146"/>
      <c r="O416" s="150"/>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20" si="41">IFERROR(VLOOKUP($B$416,$4:$126,MATCH($Q417&amp;"/"&amp;B$348,$2:$2,0),FALSE),"")</f>
        <v>7336569</v>
      </c>
      <c r="C417" s="24">
        <f t="shared" si="41"/>
        <v>157329</v>
      </c>
      <c r="D417" s="24">
        <f t="shared" si="41"/>
        <v>17987</v>
      </c>
      <c r="E417" s="24">
        <f t="shared" si="41"/>
        <v>3197</v>
      </c>
      <c r="F417" s="24">
        <f t="shared" si="41"/>
        <v>7407</v>
      </c>
      <c r="G417" s="24">
        <f t="shared" si="41"/>
        <v>22</v>
      </c>
      <c r="H417" s="24">
        <f t="shared" si="41"/>
        <v>3228136</v>
      </c>
      <c r="I417" s="24">
        <f t="shared" si="41"/>
        <v>10583314</v>
      </c>
      <c r="J417" s="24">
        <f t="shared" si="41"/>
        <v>32098071</v>
      </c>
      <c r="K417" s="24">
        <f t="shared" si="41"/>
        <v>19889980</v>
      </c>
      <c r="L417" s="24">
        <f t="shared" si="41"/>
        <v>28465722</v>
      </c>
      <c r="M417" s="24">
        <f t="shared" si="41"/>
        <v>12702856</v>
      </c>
      <c r="N417" s="24">
        <f t="shared" si="41"/>
        <v>30532114</v>
      </c>
      <c r="O417" s="24">
        <f t="shared" si="41"/>
        <v>23204083</v>
      </c>
      <c r="P417" s="21"/>
      <c r="Q417" s="25" t="s">
        <v>2916</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si="41"/>
        <v>10311072</v>
      </c>
      <c r="C418" s="24">
        <f t="shared" si="41"/>
        <v>103493</v>
      </c>
      <c r="D418" s="24">
        <f t="shared" si="41"/>
        <v>0</v>
      </c>
      <c r="E418" s="24">
        <f t="shared" si="41"/>
        <v>39</v>
      </c>
      <c r="F418" s="24">
        <f t="shared" si="41"/>
        <v>442</v>
      </c>
      <c r="G418" s="24">
        <f t="shared" si="41"/>
        <v>143332789</v>
      </c>
      <c r="H418" s="24">
        <f t="shared" si="41"/>
        <v>7184521</v>
      </c>
      <c r="I418" s="24">
        <f t="shared" si="41"/>
        <v>16735857</v>
      </c>
      <c r="J418" s="24">
        <f t="shared" si="41"/>
        <v>33624247</v>
      </c>
      <c r="K418" s="24">
        <f t="shared" si="41"/>
        <v>24368403</v>
      </c>
      <c r="L418" s="24">
        <f t="shared" si="41"/>
        <v>28867845</v>
      </c>
      <c r="M418" s="24">
        <f t="shared" si="41"/>
        <v>17258684</v>
      </c>
      <c r="N418" s="24">
        <f t="shared" si="41"/>
        <v>49487022</v>
      </c>
      <c r="O418" s="24">
        <f t="shared" si="41"/>
        <v>24184802</v>
      </c>
      <c r="P418" s="21"/>
      <c r="Q418" s="25" t="s">
        <v>2917</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si="41"/>
        <v>5693294</v>
      </c>
      <c r="C419" s="24">
        <f t="shared" si="41"/>
        <v>11681</v>
      </c>
      <c r="D419" s="24">
        <f t="shared" si="41"/>
        <v>0</v>
      </c>
      <c r="E419" s="24">
        <f t="shared" si="41"/>
        <v>48</v>
      </c>
      <c r="F419" s="24">
        <f t="shared" si="41"/>
        <v>21136</v>
      </c>
      <c r="G419" s="24">
        <f t="shared" si="41"/>
        <v>186157179</v>
      </c>
      <c r="H419" s="24">
        <f t="shared" si="41"/>
        <v>5663426</v>
      </c>
      <c r="I419" s="24">
        <f t="shared" si="41"/>
        <v>13437416</v>
      </c>
      <c r="J419" s="24">
        <f t="shared" si="41"/>
        <v>36653081</v>
      </c>
      <c r="K419" s="24">
        <f t="shared" si="41"/>
        <v>17245092</v>
      </c>
      <c r="L419" s="24">
        <f t="shared" si="41"/>
        <v>40717717</v>
      </c>
      <c r="M419" s="24">
        <f t="shared" si="41"/>
        <v>10287283</v>
      </c>
      <c r="N419" s="24">
        <f t="shared" si="41"/>
        <v>45184216</v>
      </c>
      <c r="O419" s="24">
        <f t="shared" si="41"/>
        <v>22824799</v>
      </c>
      <c r="P419" s="21"/>
      <c r="Q419" s="25" t="s">
        <v>2918</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si="41"/>
        <v>167995</v>
      </c>
      <c r="C420" s="24">
        <f t="shared" si="41"/>
        <v>10212.02</v>
      </c>
      <c r="D420" s="24">
        <f t="shared" si="41"/>
        <v>0</v>
      </c>
      <c r="E420" s="24">
        <f t="shared" si="41"/>
        <v>2173.4699999999998</v>
      </c>
      <c r="F420" s="24">
        <f t="shared" si="41"/>
        <v>0</v>
      </c>
      <c r="G420" s="24">
        <f t="shared" si="41"/>
        <v>135143340.84999999</v>
      </c>
      <c r="H420" s="24">
        <f t="shared" si="41"/>
        <v>19640390.369999997</v>
      </c>
      <c r="I420" s="24">
        <f t="shared" si="41"/>
        <v>23722573.16</v>
      </c>
      <c r="J420" s="24">
        <f t="shared" si="41"/>
        <v>31452916.379999999</v>
      </c>
      <c r="K420" s="24">
        <f t="shared" si="41"/>
        <v>21104091.969999999</v>
      </c>
      <c r="L420" s="24">
        <f t="shared" si="41"/>
        <v>26671360.57</v>
      </c>
      <c r="M420" s="24">
        <f t="shared" si="41"/>
        <v>15869746.120000001</v>
      </c>
      <c r="N420" s="24">
        <f t="shared" ref="N420:O420" si="42">IFERROR(VLOOKUP($B$416,$4:$126,MATCH($Q420&amp;"/"&amp;N$348,$2:$2,0),FALSE),IFERROR(VLOOKUP($B$416,$4:$126,MATCH($Q419&amp;"/"&amp;N$348,$2:$2,0),FALSE),IFERROR(VLOOKUP($B$416,$4:$126,MATCH($Q418&amp;"/"&amp;N$348,$2:$2,0),FALSE),IFERROR(VLOOKUP($B$416,$4:$126,MATCH($Q417&amp;"/"&amp;N$348,$2:$2,0),FALSE),""))))</f>
        <v>20881603.199999999</v>
      </c>
      <c r="O420" s="24">
        <f t="shared" si="42"/>
        <v>22824799</v>
      </c>
      <c r="P420" s="21"/>
      <c r="Q420" s="25" t="s">
        <v>2919</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43">+B420/B$402</f>
        <v>4.1832847202920298E-3</v>
      </c>
      <c r="C421" s="26">
        <f t="shared" si="43"/>
        <v>2.2978586667847425E-4</v>
      </c>
      <c r="D421" s="26">
        <f t="shared" si="43"/>
        <v>0</v>
      </c>
      <c r="E421" s="26">
        <f t="shared" si="43"/>
        <v>3.9274230726899484E-5</v>
      </c>
      <c r="F421" s="26">
        <f t="shared" si="43"/>
        <v>0</v>
      </c>
      <c r="G421" s="26">
        <f t="shared" si="43"/>
        <v>0.46816592068194068</v>
      </c>
      <c r="H421" s="26">
        <f t="shared" si="43"/>
        <v>6.0170912782234312E-2</v>
      </c>
      <c r="I421" s="26">
        <f t="shared" si="43"/>
        <v>7.2086913029703284E-2</v>
      </c>
      <c r="J421" s="26">
        <f t="shared" si="43"/>
        <v>8.9286882936152986E-2</v>
      </c>
      <c r="K421" s="26">
        <f t="shared" si="43"/>
        <v>5.8573899482973923E-2</v>
      </c>
      <c r="L421" s="26">
        <f t="shared" si="43"/>
        <v>7.1363100475155844E-2</v>
      </c>
      <c r="M421" s="26">
        <f t="shared" si="43"/>
        <v>4.2249756874816476E-2</v>
      </c>
      <c r="N421" s="26">
        <f t="shared" si="43"/>
        <v>3.9899551822893814E-2</v>
      </c>
      <c r="O421" s="26">
        <f t="shared" si="43"/>
        <v>4.4522107678948167E-2</v>
      </c>
      <c r="P421" s="21"/>
      <c r="Q421" s="27" t="s">
        <v>2920</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2906</v>
      </c>
      <c r="C422" s="146"/>
      <c r="D422" s="146"/>
      <c r="E422" s="146"/>
      <c r="F422" s="146"/>
      <c r="G422" s="146"/>
      <c r="H422" s="146"/>
      <c r="I422" s="146"/>
      <c r="J422" s="146"/>
      <c r="K422" s="146"/>
      <c r="L422" s="146"/>
      <c r="M422" s="146"/>
      <c r="N422" s="146"/>
      <c r="O422" s="15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6" si="44">IFERROR(VLOOKUP($B$422,$4:$126,MATCH($Q423&amp;"/"&amp;B$348,$2:$2,0),FALSE),"")</f>
        <v>734061</v>
      </c>
      <c r="C423" s="24">
        <f t="shared" si="44"/>
        <v>0</v>
      </c>
      <c r="D423" s="24">
        <f t="shared" si="44"/>
        <v>0</v>
      </c>
      <c r="E423" s="24">
        <f t="shared" si="44"/>
        <v>0</v>
      </c>
      <c r="F423" s="24">
        <f t="shared" si="44"/>
        <v>0</v>
      </c>
      <c r="G423" s="24">
        <f t="shared" si="44"/>
        <v>0</v>
      </c>
      <c r="H423" s="24">
        <f t="shared" si="44"/>
        <v>198675242</v>
      </c>
      <c r="I423" s="24">
        <f t="shared" si="44"/>
        <v>176867881</v>
      </c>
      <c r="J423" s="24">
        <f t="shared" si="44"/>
        <v>158572700</v>
      </c>
      <c r="K423" s="24">
        <f t="shared" si="44"/>
        <v>162215555</v>
      </c>
      <c r="L423" s="24">
        <f t="shared" si="44"/>
        <v>137043628</v>
      </c>
      <c r="M423" s="24">
        <f t="shared" si="44"/>
        <v>141891689</v>
      </c>
      <c r="N423" s="24">
        <f t="shared" si="44"/>
        <v>114954030</v>
      </c>
      <c r="O423" s="24">
        <f t="shared" si="44"/>
        <v>222521679</v>
      </c>
      <c r="P423" s="21"/>
      <c r="Q423" s="25" t="s">
        <v>2916</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si="44"/>
        <v>0</v>
      </c>
      <c r="C424" s="24">
        <f t="shared" si="44"/>
        <v>0</v>
      </c>
      <c r="D424" s="24">
        <f t="shared" si="44"/>
        <v>0</v>
      </c>
      <c r="E424" s="24">
        <f t="shared" si="44"/>
        <v>0</v>
      </c>
      <c r="F424" s="24">
        <f t="shared" si="44"/>
        <v>0</v>
      </c>
      <c r="G424" s="24">
        <f t="shared" si="44"/>
        <v>0</v>
      </c>
      <c r="H424" s="24">
        <f t="shared" si="44"/>
        <v>198036797</v>
      </c>
      <c r="I424" s="24">
        <f t="shared" si="44"/>
        <v>175000000</v>
      </c>
      <c r="J424" s="24">
        <f t="shared" si="44"/>
        <v>158572700</v>
      </c>
      <c r="K424" s="24">
        <f t="shared" si="44"/>
        <v>160502284</v>
      </c>
      <c r="L424" s="24">
        <f t="shared" si="44"/>
        <v>137013325</v>
      </c>
      <c r="M424" s="24">
        <f t="shared" si="44"/>
        <v>140218194</v>
      </c>
      <c r="N424" s="24">
        <f t="shared" si="44"/>
        <v>122232436</v>
      </c>
      <c r="O424" s="24">
        <f t="shared" si="44"/>
        <v>224674587</v>
      </c>
      <c r="P424" s="21"/>
      <c r="Q424" s="25" t="s">
        <v>2917</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si="44"/>
        <v>2036947</v>
      </c>
      <c r="C425" s="24">
        <f t="shared" si="44"/>
        <v>0</v>
      </c>
      <c r="D425" s="24">
        <f t="shared" si="44"/>
        <v>0</v>
      </c>
      <c r="E425" s="24">
        <f t="shared" si="44"/>
        <v>0</v>
      </c>
      <c r="F425" s="24">
        <f t="shared" si="44"/>
        <v>0</v>
      </c>
      <c r="G425" s="24">
        <f t="shared" si="44"/>
        <v>0</v>
      </c>
      <c r="H425" s="24">
        <f t="shared" si="44"/>
        <v>197152345</v>
      </c>
      <c r="I425" s="24">
        <f t="shared" si="44"/>
        <v>175000000</v>
      </c>
      <c r="J425" s="24">
        <f t="shared" si="44"/>
        <v>164434178</v>
      </c>
      <c r="K425" s="24">
        <f t="shared" si="44"/>
        <v>157283423</v>
      </c>
      <c r="L425" s="24">
        <f t="shared" si="44"/>
        <v>126955935</v>
      </c>
      <c r="M425" s="24">
        <f t="shared" si="44"/>
        <v>140144762</v>
      </c>
      <c r="N425" s="24">
        <f t="shared" si="44"/>
        <v>142072785</v>
      </c>
      <c r="O425" s="24">
        <f t="shared" si="44"/>
        <v>224757952</v>
      </c>
      <c r="P425" s="21"/>
      <c r="Q425" s="25" t="s">
        <v>2918</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si="44"/>
        <v>0</v>
      </c>
      <c r="C426" s="24">
        <f t="shared" si="44"/>
        <v>0</v>
      </c>
      <c r="D426" s="24">
        <f t="shared" si="44"/>
        <v>0</v>
      </c>
      <c r="E426" s="24">
        <f t="shared" si="44"/>
        <v>0</v>
      </c>
      <c r="F426" s="24">
        <f t="shared" si="44"/>
        <v>0</v>
      </c>
      <c r="G426" s="24">
        <f t="shared" si="44"/>
        <v>50000000</v>
      </c>
      <c r="H426" s="24">
        <f t="shared" si="44"/>
        <v>193605311.38999999</v>
      </c>
      <c r="I426" s="24">
        <f t="shared" si="44"/>
        <v>165158800</v>
      </c>
      <c r="J426" s="24">
        <f t="shared" si="44"/>
        <v>156807034.69999999</v>
      </c>
      <c r="K426" s="24">
        <f t="shared" si="44"/>
        <v>145127987.16</v>
      </c>
      <c r="L426" s="24">
        <f t="shared" si="44"/>
        <v>126893493.59</v>
      </c>
      <c r="M426" s="24">
        <f t="shared" si="44"/>
        <v>129193061.48</v>
      </c>
      <c r="N426" s="24">
        <f t="shared" ref="N426:O426" si="45">IFERROR(VLOOKUP($B$422,$4:$126,MATCH($Q426&amp;"/"&amp;N$348,$2:$2,0),FALSE),IFERROR(VLOOKUP($B$422,$4:$126,MATCH($Q425&amp;"/"&amp;N$348,$2:$2,0),FALSE),IFERROR(VLOOKUP($B$422,$4:$126,MATCH($Q424&amp;"/"&amp;N$348,$2:$2,0),FALSE),IFERROR(VLOOKUP($B$422,$4:$126,MATCH($Q423&amp;"/"&amp;N$348,$2:$2,0),FALSE),""))))</f>
        <v>221502551.21000001</v>
      </c>
      <c r="O426" s="24">
        <f t="shared" si="45"/>
        <v>224757952</v>
      </c>
      <c r="P426" s="21"/>
      <c r="Q426" s="25" t="s">
        <v>2919</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46">+B426/B$402</f>
        <v>0</v>
      </c>
      <c r="C427" s="26">
        <f t="shared" si="46"/>
        <v>0</v>
      </c>
      <c r="D427" s="26">
        <f t="shared" si="46"/>
        <v>0</v>
      </c>
      <c r="E427" s="26">
        <f t="shared" si="46"/>
        <v>0</v>
      </c>
      <c r="F427" s="26">
        <f t="shared" si="46"/>
        <v>0</v>
      </c>
      <c r="G427" s="26">
        <f t="shared" si="46"/>
        <v>0.1732108728914632</v>
      </c>
      <c r="H427" s="26">
        <f t="shared" si="46"/>
        <v>0.5931352730961531</v>
      </c>
      <c r="I427" s="26">
        <f t="shared" si="46"/>
        <v>0.501875912507046</v>
      </c>
      <c r="J427" s="26">
        <f t="shared" si="46"/>
        <v>0.4451355537805356</v>
      </c>
      <c r="K427" s="26">
        <f t="shared" si="46"/>
        <v>0.40279923647793742</v>
      </c>
      <c r="L427" s="26">
        <f t="shared" si="46"/>
        <v>0.33952197935085371</v>
      </c>
      <c r="M427" s="26">
        <f t="shared" si="46"/>
        <v>0.34394850403840094</v>
      </c>
      <c r="N427" s="26">
        <f t="shared" si="46"/>
        <v>0.42323630212964619</v>
      </c>
      <c r="O427" s="26">
        <f t="shared" si="46"/>
        <v>0.43841340029517295</v>
      </c>
      <c r="P427" s="21"/>
      <c r="Q427" s="27" t="s">
        <v>2920</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2907</v>
      </c>
      <c r="C428" s="146"/>
      <c r="D428" s="146"/>
      <c r="E428" s="146"/>
      <c r="F428" s="146"/>
      <c r="G428" s="146"/>
      <c r="H428" s="146"/>
      <c r="I428" s="146"/>
      <c r="J428" s="146"/>
      <c r="K428" s="146"/>
      <c r="L428" s="146"/>
      <c r="M428" s="146"/>
      <c r="N428" s="146"/>
      <c r="O428" s="15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32" si="47">IFERROR(VLOOKUP($B$428,$4:$126,MATCH($Q429&amp;"/"&amp;B$348,$2:$2,0),FALSE),"")</f>
        <v>8070630</v>
      </c>
      <c r="C429" s="24">
        <f t="shared" si="47"/>
        <v>157329</v>
      </c>
      <c r="D429" s="24">
        <f t="shared" si="47"/>
        <v>17987</v>
      </c>
      <c r="E429" s="24">
        <f t="shared" si="47"/>
        <v>3197</v>
      </c>
      <c r="F429" s="24">
        <f t="shared" si="47"/>
        <v>7407</v>
      </c>
      <c r="G429" s="24">
        <f t="shared" si="47"/>
        <v>22</v>
      </c>
      <c r="H429" s="24">
        <f t="shared" si="47"/>
        <v>201903378</v>
      </c>
      <c r="I429" s="24">
        <f t="shared" si="47"/>
        <v>187451195</v>
      </c>
      <c r="J429" s="24">
        <f t="shared" si="47"/>
        <v>190670771</v>
      </c>
      <c r="K429" s="24">
        <f t="shared" si="47"/>
        <v>182105535</v>
      </c>
      <c r="L429" s="24">
        <f t="shared" si="47"/>
        <v>165509350</v>
      </c>
      <c r="M429" s="24">
        <f t="shared" si="47"/>
        <v>154594545</v>
      </c>
      <c r="N429" s="24">
        <f t="shared" si="47"/>
        <v>145486144</v>
      </c>
      <c r="O429" s="24">
        <f t="shared" si="47"/>
        <v>245725762</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si="47"/>
        <v>10311072</v>
      </c>
      <c r="C430" s="24">
        <f t="shared" si="47"/>
        <v>103493</v>
      </c>
      <c r="D430" s="24">
        <f t="shared" si="47"/>
        <v>0</v>
      </c>
      <c r="E430" s="24">
        <f t="shared" si="47"/>
        <v>39</v>
      </c>
      <c r="F430" s="24">
        <f t="shared" si="47"/>
        <v>442</v>
      </c>
      <c r="G430" s="24">
        <f t="shared" si="47"/>
        <v>143332789</v>
      </c>
      <c r="H430" s="24">
        <f t="shared" si="47"/>
        <v>205221318</v>
      </c>
      <c r="I430" s="24">
        <f t="shared" si="47"/>
        <v>191735857</v>
      </c>
      <c r="J430" s="24">
        <f t="shared" si="47"/>
        <v>192196947</v>
      </c>
      <c r="K430" s="24">
        <f t="shared" si="47"/>
        <v>184870687</v>
      </c>
      <c r="L430" s="24">
        <f t="shared" si="47"/>
        <v>165881170</v>
      </c>
      <c r="M430" s="24">
        <f t="shared" si="47"/>
        <v>157476878</v>
      </c>
      <c r="N430" s="24">
        <f t="shared" si="47"/>
        <v>171719458</v>
      </c>
      <c r="O430" s="24">
        <f t="shared" si="47"/>
        <v>248859389</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si="47"/>
        <v>7730241</v>
      </c>
      <c r="C431" s="24">
        <f t="shared" si="47"/>
        <v>11681</v>
      </c>
      <c r="D431" s="24">
        <f t="shared" si="47"/>
        <v>0</v>
      </c>
      <c r="E431" s="24">
        <f t="shared" si="47"/>
        <v>48</v>
      </c>
      <c r="F431" s="24">
        <f t="shared" si="47"/>
        <v>21136</v>
      </c>
      <c r="G431" s="24">
        <f t="shared" si="47"/>
        <v>186157179</v>
      </c>
      <c r="H431" s="24">
        <f t="shared" si="47"/>
        <v>202815771</v>
      </c>
      <c r="I431" s="24">
        <f t="shared" si="47"/>
        <v>188437416</v>
      </c>
      <c r="J431" s="24">
        <f t="shared" si="47"/>
        <v>201087259</v>
      </c>
      <c r="K431" s="24">
        <f t="shared" si="47"/>
        <v>174528515</v>
      </c>
      <c r="L431" s="24">
        <f t="shared" si="47"/>
        <v>167673652</v>
      </c>
      <c r="M431" s="24">
        <f t="shared" si="47"/>
        <v>150432045</v>
      </c>
      <c r="N431" s="24">
        <f t="shared" si="47"/>
        <v>187257001</v>
      </c>
      <c r="O431" s="24">
        <f t="shared" si="47"/>
        <v>247582751</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si="47"/>
        <v>167995</v>
      </c>
      <c r="C432" s="24">
        <f t="shared" si="47"/>
        <v>10212.02</v>
      </c>
      <c r="D432" s="24">
        <f t="shared" si="47"/>
        <v>0</v>
      </c>
      <c r="E432" s="24">
        <f t="shared" si="47"/>
        <v>2173.4699999999998</v>
      </c>
      <c r="F432" s="24">
        <f t="shared" si="47"/>
        <v>0</v>
      </c>
      <c r="G432" s="24">
        <f t="shared" si="47"/>
        <v>185143340.84999999</v>
      </c>
      <c r="H432" s="24">
        <f t="shared" si="47"/>
        <v>213245701.75999999</v>
      </c>
      <c r="I432" s="24">
        <f t="shared" si="47"/>
        <v>188881373.16</v>
      </c>
      <c r="J432" s="24">
        <f t="shared" si="47"/>
        <v>188259951.07999998</v>
      </c>
      <c r="K432" s="24">
        <f t="shared" si="47"/>
        <v>166232079.13</v>
      </c>
      <c r="L432" s="24">
        <f t="shared" si="47"/>
        <v>153564854.16</v>
      </c>
      <c r="M432" s="24">
        <f t="shared" si="47"/>
        <v>145062807.59999999</v>
      </c>
      <c r="N432" s="24">
        <f t="shared" ref="N432:O432" si="48">IFERROR(VLOOKUP($B$428,$4:$126,MATCH($Q432&amp;"/"&amp;N$348,$2:$2,0),FALSE),IFERROR(VLOOKUP($B$428,$4:$126,MATCH($Q431&amp;"/"&amp;N$348,$2:$2,0),FALSE),IFERROR(VLOOKUP($B$428,$4:$126,MATCH($Q430&amp;"/"&amp;N$348,$2:$2,0),FALSE),IFERROR(VLOOKUP($B$428,$4:$126,MATCH($Q429&amp;"/"&amp;N$348,$2:$2,0),FALSE),""))))</f>
        <v>242384154.41</v>
      </c>
      <c r="O432" s="24">
        <f t="shared" si="48"/>
        <v>247582751</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49">+B432/B$457</f>
        <v>1.0036337402074096E-2</v>
      </c>
      <c r="C433" s="33">
        <f t="shared" si="49"/>
        <v>5.4492224451045766E-4</v>
      </c>
      <c r="D433" s="33">
        <f t="shared" si="49"/>
        <v>0</v>
      </c>
      <c r="E433" s="33">
        <f t="shared" si="49"/>
        <v>1.0113582294448578E-4</v>
      </c>
      <c r="F433" s="33">
        <f t="shared" si="49"/>
        <v>0</v>
      </c>
      <c r="G433" s="33">
        <f t="shared" si="49"/>
        <v>6.4328439366397818</v>
      </c>
      <c r="H433" s="33">
        <f t="shared" si="49"/>
        <v>6.9275638800795933</v>
      </c>
      <c r="I433" s="33">
        <f t="shared" si="49"/>
        <v>5.0571405026842395</v>
      </c>
      <c r="J433" s="33">
        <f t="shared" si="49"/>
        <v>3.4107431670543948</v>
      </c>
      <c r="K433" s="33">
        <f t="shared" si="49"/>
        <v>2.2066327554963241</v>
      </c>
      <c r="L433" s="33">
        <f t="shared" si="49"/>
        <v>1.8102487287675515</v>
      </c>
      <c r="M433" s="33">
        <f t="shared" si="49"/>
        <v>1.5475205235547767</v>
      </c>
      <c r="N433" s="33">
        <f t="shared" si="49"/>
        <v>2.5050361800903564</v>
      </c>
      <c r="O433" s="33">
        <f t="shared" si="49"/>
        <v>2.578661729011702</v>
      </c>
      <c r="P433" s="21"/>
      <c r="Q433" s="27" t="s">
        <v>2932</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2933</v>
      </c>
      <c r="C434" s="146"/>
      <c r="D434" s="146"/>
      <c r="E434" s="146"/>
      <c r="F434" s="146"/>
      <c r="G434" s="146"/>
      <c r="H434" s="146"/>
      <c r="I434" s="146"/>
      <c r="J434" s="146"/>
      <c r="K434" s="146"/>
      <c r="L434" s="146"/>
      <c r="M434" s="146"/>
      <c r="N434" s="146"/>
      <c r="O434" s="15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8" si="50">IFERROR(VLOOKUP($B$434,$4:$126,MATCH($Q435&amp;"/"&amp;B$348,$2:$2,0),FALSE),"")</f>
        <v>1964504</v>
      </c>
      <c r="C435" s="24">
        <f t="shared" si="50"/>
        <v>1645478</v>
      </c>
      <c r="D435" s="24">
        <f t="shared" si="50"/>
        <v>2055645</v>
      </c>
      <c r="E435" s="24">
        <f t="shared" si="50"/>
        <v>2779106</v>
      </c>
      <c r="F435" s="24">
        <f t="shared" si="50"/>
        <v>3466348</v>
      </c>
      <c r="G435" s="24">
        <f t="shared" si="50"/>
        <v>3937988</v>
      </c>
      <c r="H435" s="24">
        <f t="shared" si="50"/>
        <v>203768337</v>
      </c>
      <c r="I435" s="24">
        <f t="shared" si="50"/>
        <v>198045037</v>
      </c>
      <c r="J435" s="24">
        <f t="shared" si="50"/>
        <v>179787039</v>
      </c>
      <c r="K435" s="24">
        <f t="shared" si="50"/>
        <v>184762968</v>
      </c>
      <c r="L435" s="24">
        <f t="shared" si="50"/>
        <v>159736508</v>
      </c>
      <c r="M435" s="24">
        <f t="shared" si="50"/>
        <v>165305299</v>
      </c>
      <c r="N435" s="24">
        <f t="shared" si="50"/>
        <v>180384802</v>
      </c>
      <c r="O435" s="24">
        <f t="shared" si="50"/>
        <v>288779137</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si="50"/>
        <v>1320633</v>
      </c>
      <c r="C436" s="24">
        <f t="shared" si="50"/>
        <v>1734554</v>
      </c>
      <c r="D436" s="24">
        <f t="shared" si="50"/>
        <v>2178462</v>
      </c>
      <c r="E436" s="24">
        <f t="shared" si="50"/>
        <v>2940658</v>
      </c>
      <c r="F436" s="24">
        <f t="shared" si="50"/>
        <v>3579215</v>
      </c>
      <c r="G436" s="24">
        <f t="shared" si="50"/>
        <v>4495302</v>
      </c>
      <c r="H436" s="24">
        <f t="shared" si="50"/>
        <v>203221729</v>
      </c>
      <c r="I436" s="24">
        <f t="shared" si="50"/>
        <v>196292883</v>
      </c>
      <c r="J436" s="24">
        <f t="shared" si="50"/>
        <v>179964757</v>
      </c>
      <c r="K436" s="24">
        <f t="shared" si="50"/>
        <v>183036810</v>
      </c>
      <c r="L436" s="24">
        <f t="shared" si="50"/>
        <v>159849864</v>
      </c>
      <c r="M436" s="24">
        <f t="shared" si="50"/>
        <v>164604689</v>
      </c>
      <c r="N436" s="24">
        <f t="shared" si="50"/>
        <v>188479607</v>
      </c>
      <c r="O436" s="24">
        <f t="shared" si="50"/>
        <v>290703327</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si="50"/>
        <v>3449132</v>
      </c>
      <c r="C437" s="24">
        <f t="shared" si="50"/>
        <v>1847839</v>
      </c>
      <c r="D437" s="24">
        <f t="shared" si="50"/>
        <v>2339879</v>
      </c>
      <c r="E437" s="24">
        <f t="shared" si="50"/>
        <v>3098066</v>
      </c>
      <c r="F437" s="24">
        <f t="shared" si="50"/>
        <v>3660174</v>
      </c>
      <c r="G437" s="24">
        <f t="shared" si="50"/>
        <v>4658590</v>
      </c>
      <c r="H437" s="24">
        <f t="shared" si="50"/>
        <v>202657837</v>
      </c>
      <c r="I437" s="24">
        <f t="shared" si="50"/>
        <v>196777839</v>
      </c>
      <c r="J437" s="24">
        <f t="shared" si="50"/>
        <v>186429801</v>
      </c>
      <c r="K437" s="24">
        <f t="shared" si="50"/>
        <v>179944242</v>
      </c>
      <c r="L437" s="24">
        <f t="shared" si="50"/>
        <v>149929278</v>
      </c>
      <c r="M437" s="24">
        <f t="shared" si="50"/>
        <v>164763556</v>
      </c>
      <c r="N437" s="24">
        <f t="shared" si="50"/>
        <v>208668379</v>
      </c>
      <c r="O437" s="24">
        <f t="shared" si="50"/>
        <v>291055447</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si="50"/>
        <v>1583357</v>
      </c>
      <c r="C438" s="24">
        <f t="shared" si="50"/>
        <v>1934904.56</v>
      </c>
      <c r="D438" s="24">
        <f t="shared" si="50"/>
        <v>2576604.85</v>
      </c>
      <c r="E438" s="24">
        <f t="shared" si="50"/>
        <v>3162927.62</v>
      </c>
      <c r="F438" s="24">
        <f t="shared" si="50"/>
        <v>3787672.35</v>
      </c>
      <c r="G438" s="24">
        <f t="shared" si="50"/>
        <v>54859777.649999999</v>
      </c>
      <c r="H438" s="24">
        <f t="shared" si="50"/>
        <v>199337404</v>
      </c>
      <c r="I438" s="24">
        <f t="shared" si="50"/>
        <v>186276164.84</v>
      </c>
      <c r="J438" s="24">
        <f t="shared" si="50"/>
        <v>178846738.22999999</v>
      </c>
      <c r="K438" s="24">
        <f t="shared" si="50"/>
        <v>167962826.52000001</v>
      </c>
      <c r="L438" s="24">
        <f t="shared" si="50"/>
        <v>150171244.25999999</v>
      </c>
      <c r="M438" s="24">
        <f t="shared" si="50"/>
        <v>154332502.05000001</v>
      </c>
      <c r="N438" s="24">
        <f t="shared" ref="N438:O438" si="51">IFERROR(VLOOKUP($B$434,$4:$126,MATCH($Q438&amp;"/"&amp;N$348,$2:$2,0),FALSE),IFERROR(VLOOKUP($B$434,$4:$126,MATCH($Q437&amp;"/"&amp;N$348,$2:$2,0),FALSE),IFERROR(VLOOKUP($B$434,$4:$126,MATCH($Q436&amp;"/"&amp;N$348,$2:$2,0),FALSE),IFERROR(VLOOKUP($B$434,$4:$126,MATCH($Q435&amp;"/"&amp;N$348,$2:$2,0),FALSE),""))))</f>
        <v>288376650.95999998</v>
      </c>
      <c r="O438" s="24">
        <f t="shared" si="51"/>
        <v>291055447</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52">+B438/B$402</f>
        <v>3.9427561206389641E-2</v>
      </c>
      <c r="C439" s="26">
        <f t="shared" si="52"/>
        <v>4.3538273648086462E-2</v>
      </c>
      <c r="D439" s="26">
        <f t="shared" si="52"/>
        <v>5.3786709944678247E-2</v>
      </c>
      <c r="E439" s="26">
        <f t="shared" si="52"/>
        <v>5.715356049099507E-2</v>
      </c>
      <c r="F439" s="26">
        <f t="shared" si="52"/>
        <v>5.2754224590871555E-2</v>
      </c>
      <c r="G439" s="26">
        <f t="shared" si="52"/>
        <v>0.19004619946776166</v>
      </c>
      <c r="H439" s="26">
        <f t="shared" si="52"/>
        <v>0.61069629087626975</v>
      </c>
      <c r="I439" s="26">
        <f t="shared" si="52"/>
        <v>0.56604625492185656</v>
      </c>
      <c r="J439" s="26">
        <f t="shared" si="52"/>
        <v>0.50770070370990528</v>
      </c>
      <c r="K439" s="26">
        <f t="shared" si="52"/>
        <v>0.46617678369881876</v>
      </c>
      <c r="L439" s="26">
        <f t="shared" si="52"/>
        <v>0.40180498345703813</v>
      </c>
      <c r="M439" s="26">
        <f t="shared" si="52"/>
        <v>0.41087681177691177</v>
      </c>
      <c r="N439" s="26">
        <f t="shared" si="52"/>
        <v>0.55101607952645515</v>
      </c>
      <c r="O439" s="26">
        <f t="shared" si="52"/>
        <v>0.56773345306911094</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2934</v>
      </c>
      <c r="C440" s="146"/>
      <c r="D440" s="146"/>
      <c r="E440" s="146"/>
      <c r="F440" s="146"/>
      <c r="G440" s="146"/>
      <c r="H440" s="146"/>
      <c r="I440" s="146"/>
      <c r="J440" s="146"/>
      <c r="K440" s="146"/>
      <c r="L440" s="146"/>
      <c r="M440" s="146"/>
      <c r="N440" s="146"/>
      <c r="O440" s="150"/>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4" si="53">IFERROR(VLOOKUP($B$440,$4:$126,MATCH($Q441&amp;"/"&amp;B$348,$2:$2,0),FALSE),"")</f>
        <v>37611781</v>
      </c>
      <c r="C441" s="24">
        <f t="shared" si="53"/>
        <v>21632703</v>
      </c>
      <c r="D441" s="24">
        <f t="shared" si="53"/>
        <v>25154443</v>
      </c>
      <c r="E441" s="24">
        <f t="shared" si="53"/>
        <v>29929134</v>
      </c>
      <c r="F441" s="24">
        <f t="shared" si="53"/>
        <v>35792455</v>
      </c>
      <c r="G441" s="24">
        <f t="shared" si="53"/>
        <v>43086051</v>
      </c>
      <c r="H441" s="24">
        <f t="shared" si="53"/>
        <v>267169843</v>
      </c>
      <c r="I441" s="24">
        <f t="shared" si="53"/>
        <v>275945036</v>
      </c>
      <c r="J441" s="24">
        <f t="shared" si="53"/>
        <v>284946335</v>
      </c>
      <c r="K441" s="24">
        <f t="shared" si="53"/>
        <v>281701793</v>
      </c>
      <c r="L441" s="24">
        <f t="shared" si="53"/>
        <v>275869081</v>
      </c>
      <c r="M441" s="24">
        <f t="shared" si="53"/>
        <v>270868266</v>
      </c>
      <c r="N441" s="24">
        <f t="shared" si="53"/>
        <v>309379074</v>
      </c>
      <c r="O441" s="24">
        <f t="shared" si="53"/>
        <v>404308146</v>
      </c>
      <c r="P441" s="21"/>
      <c r="Q441" s="25" t="s">
        <v>2916</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si="53"/>
        <v>39780449</v>
      </c>
      <c r="C442" s="24">
        <f t="shared" si="53"/>
        <v>20924236</v>
      </c>
      <c r="D442" s="24">
        <f t="shared" si="53"/>
        <v>24696024</v>
      </c>
      <c r="E442" s="24">
        <f t="shared" si="53"/>
        <v>28859505</v>
      </c>
      <c r="F442" s="24">
        <f t="shared" si="53"/>
        <v>37128585</v>
      </c>
      <c r="G442" s="24">
        <f t="shared" si="53"/>
        <v>204740560</v>
      </c>
      <c r="H442" s="24">
        <f t="shared" si="53"/>
        <v>268763808</v>
      </c>
      <c r="I442" s="24">
        <f t="shared" si="53"/>
        <v>278156710</v>
      </c>
      <c r="J442" s="24">
        <f t="shared" si="53"/>
        <v>285251585</v>
      </c>
      <c r="K442" s="24">
        <f t="shared" si="53"/>
        <v>281475261</v>
      </c>
      <c r="L442" s="24">
        <f t="shared" si="53"/>
        <v>271802963</v>
      </c>
      <c r="M442" s="24">
        <f t="shared" si="53"/>
        <v>271842760</v>
      </c>
      <c r="N442" s="24">
        <f t="shared" si="53"/>
        <v>319533117</v>
      </c>
      <c r="O442" s="24">
        <f t="shared" si="53"/>
        <v>404400117</v>
      </c>
      <c r="P442" s="21"/>
      <c r="Q442" s="25" t="s">
        <v>2917</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si="53"/>
        <v>41414583</v>
      </c>
      <c r="C443" s="24">
        <f t="shared" si="53"/>
        <v>21535954</v>
      </c>
      <c r="D443" s="24">
        <f t="shared" si="53"/>
        <v>25235782</v>
      </c>
      <c r="E443" s="24">
        <f t="shared" si="53"/>
        <v>30106023</v>
      </c>
      <c r="F443" s="24">
        <f t="shared" si="53"/>
        <v>40544373</v>
      </c>
      <c r="G443" s="24">
        <f t="shared" si="53"/>
        <v>246885573</v>
      </c>
      <c r="H443" s="24">
        <f t="shared" si="53"/>
        <v>267907262</v>
      </c>
      <c r="I443" s="24">
        <f t="shared" si="53"/>
        <v>277475988</v>
      </c>
      <c r="J443" s="24">
        <f t="shared" si="53"/>
        <v>295738652</v>
      </c>
      <c r="K443" s="24">
        <f t="shared" si="53"/>
        <v>279912026</v>
      </c>
      <c r="L443" s="24">
        <f t="shared" si="53"/>
        <v>274936444</v>
      </c>
      <c r="M443" s="24">
        <f t="shared" si="53"/>
        <v>262326031</v>
      </c>
      <c r="N443" s="24">
        <f t="shared" si="53"/>
        <v>335884896</v>
      </c>
      <c r="O443" s="24">
        <f t="shared" si="53"/>
        <v>401820589</v>
      </c>
      <c r="P443" s="21"/>
      <c r="Q443" s="25" t="s">
        <v>2918</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si="53"/>
        <v>23259102</v>
      </c>
      <c r="C444" s="24">
        <f t="shared" si="53"/>
        <v>25504921.23</v>
      </c>
      <c r="D444" s="24">
        <f t="shared" si="53"/>
        <v>29945931.420000002</v>
      </c>
      <c r="E444" s="24">
        <f t="shared" si="53"/>
        <v>33642013.710000001</v>
      </c>
      <c r="F444" s="24">
        <f t="shared" si="53"/>
        <v>44812372.780000001</v>
      </c>
      <c r="G444" s="24">
        <f t="shared" si="53"/>
        <v>255658055.13</v>
      </c>
      <c r="H444" s="24">
        <f t="shared" si="53"/>
        <v>291352204.81999999</v>
      </c>
      <c r="I444" s="24">
        <f t="shared" si="53"/>
        <v>287407200.89999998</v>
      </c>
      <c r="J444" s="24">
        <f t="shared" si="53"/>
        <v>292664848.55000001</v>
      </c>
      <c r="K444" s="24">
        <f t="shared" si="53"/>
        <v>280069785.41000003</v>
      </c>
      <c r="L444" s="24">
        <f t="shared" si="53"/>
        <v>273922932.19999999</v>
      </c>
      <c r="M444" s="24">
        <f t="shared" si="53"/>
        <v>267249657.75999999</v>
      </c>
      <c r="N444" s="24">
        <f t="shared" ref="N444:O444" si="54">IFERROR(VLOOKUP($B$440,$4:$126,MATCH($Q444&amp;"/"&amp;N$348,$2:$2,0),FALSE),IFERROR(VLOOKUP($B$440,$4:$126,MATCH($Q443&amp;"/"&amp;N$348,$2:$2,0),FALSE),IFERROR(VLOOKUP($B$440,$4:$126,MATCH($Q442&amp;"/"&amp;N$348,$2:$2,0),FALSE),IFERROR(VLOOKUP($B$440,$4:$126,MATCH($Q441&amp;"/"&amp;N$348,$2:$2,0),FALSE),""))))</f>
        <v>411759299.76999998</v>
      </c>
      <c r="O444" s="24">
        <f t="shared" si="54"/>
        <v>401820589</v>
      </c>
      <c r="P444" s="21"/>
      <c r="Q444" s="25" t="s">
        <v>2919</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55">+B444/B$402</f>
        <v>0.57918060659134973</v>
      </c>
      <c r="C445" s="26">
        <f t="shared" si="55"/>
        <v>0.57389923143528587</v>
      </c>
      <c r="D445" s="26">
        <f t="shared" si="55"/>
        <v>0.62512229118514884</v>
      </c>
      <c r="E445" s="26">
        <f t="shared" si="55"/>
        <v>0.60790542706550155</v>
      </c>
      <c r="F445" s="26">
        <f t="shared" si="55"/>
        <v>0.62414109765486425</v>
      </c>
      <c r="G445" s="26">
        <f t="shared" si="55"/>
        <v>0.88565509781602236</v>
      </c>
      <c r="H445" s="26">
        <f t="shared" si="55"/>
        <v>0.89259570583249503</v>
      </c>
      <c r="I445" s="26">
        <f t="shared" si="55"/>
        <v>0.8733579513340094</v>
      </c>
      <c r="J445" s="26">
        <f t="shared" si="55"/>
        <v>0.8308015624467443</v>
      </c>
      <c r="K445" s="26">
        <f t="shared" si="55"/>
        <v>0.77732695072326385</v>
      </c>
      <c r="L445" s="26">
        <f t="shared" si="55"/>
        <v>0.73292060529621128</v>
      </c>
      <c r="M445" s="26">
        <f t="shared" si="55"/>
        <v>0.71149424696895591</v>
      </c>
      <c r="N445" s="26">
        <f t="shared" si="55"/>
        <v>0.78676964418764472</v>
      </c>
      <c r="O445" s="26">
        <f t="shared" si="55"/>
        <v>0.78379220474521483</v>
      </c>
      <c r="P445" s="21"/>
      <c r="Q445" s="27" t="s">
        <v>2920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2935</v>
      </c>
      <c r="C446" s="146"/>
      <c r="D446" s="146"/>
      <c r="E446" s="146"/>
      <c r="F446" s="146"/>
      <c r="G446" s="146"/>
      <c r="H446" s="146"/>
      <c r="I446" s="146"/>
      <c r="J446" s="146"/>
      <c r="K446" s="146"/>
      <c r="L446" s="146"/>
      <c r="M446" s="146"/>
      <c r="N446" s="146"/>
      <c r="O446" s="150"/>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2936</v>
      </c>
      <c r="C447" s="146"/>
      <c r="D447" s="146"/>
      <c r="E447" s="146"/>
      <c r="F447" s="146"/>
      <c r="G447" s="146"/>
      <c r="H447" s="146"/>
      <c r="I447" s="146"/>
      <c r="J447" s="146"/>
      <c r="K447" s="146"/>
      <c r="L447" s="146"/>
      <c r="M447" s="146"/>
      <c r="N447" s="146"/>
      <c r="O447" s="150"/>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51" si="56">IFERROR(VLOOKUP($B$447,$4:$126,MATCH($Q448&amp;"/"&amp;B$348,$2:$2,0),FALSE),"")</f>
        <v>3760260</v>
      </c>
      <c r="C448" s="24">
        <f t="shared" si="56"/>
        <v>5656224</v>
      </c>
      <c r="D448" s="24">
        <f t="shared" si="56"/>
        <v>8381689</v>
      </c>
      <c r="E448" s="24">
        <f t="shared" si="56"/>
        <v>13794061</v>
      </c>
      <c r="F448" s="24">
        <f t="shared" si="56"/>
        <v>17982875</v>
      </c>
      <c r="G448" s="24">
        <f t="shared" si="56"/>
        <v>19230739</v>
      </c>
      <c r="H448" s="24">
        <f t="shared" si="56"/>
        <v>21202397</v>
      </c>
      <c r="I448" s="24">
        <f t="shared" si="56"/>
        <v>23940444</v>
      </c>
      <c r="J448" s="24">
        <f t="shared" si="56"/>
        <v>30958853</v>
      </c>
      <c r="K448" s="24">
        <f t="shared" si="56"/>
        <v>40108844</v>
      </c>
      <c r="L448" s="24">
        <f t="shared" si="56"/>
        <v>50893034</v>
      </c>
      <c r="M448" s="24">
        <f t="shared" si="56"/>
        <v>61248268</v>
      </c>
      <c r="N448" s="24">
        <f t="shared" si="56"/>
        <v>69834842</v>
      </c>
      <c r="O448" s="24">
        <f t="shared" si="56"/>
        <v>70704833</v>
      </c>
      <c r="P448" s="21"/>
      <c r="Q448" s="25" t="s">
        <v>2916</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si="56"/>
        <v>3056156</v>
      </c>
      <c r="C449" s="24">
        <f t="shared" si="56"/>
        <v>4194727</v>
      </c>
      <c r="D449" s="24">
        <f t="shared" si="56"/>
        <v>6556517</v>
      </c>
      <c r="E449" s="24">
        <f t="shared" si="56"/>
        <v>11470690</v>
      </c>
      <c r="F449" s="24">
        <f t="shared" si="56"/>
        <v>10023681</v>
      </c>
      <c r="G449" s="24">
        <f t="shared" si="56"/>
        <v>13795160</v>
      </c>
      <c r="H449" s="24">
        <f t="shared" si="56"/>
        <v>15328895</v>
      </c>
      <c r="I449" s="24">
        <f t="shared" si="56"/>
        <v>19893558</v>
      </c>
      <c r="J449" s="24">
        <f t="shared" si="56"/>
        <v>27070010</v>
      </c>
      <c r="K449" s="24">
        <f t="shared" si="56"/>
        <v>35524982</v>
      </c>
      <c r="L449" s="24">
        <f t="shared" si="56"/>
        <v>45542853</v>
      </c>
      <c r="M449" s="24">
        <f t="shared" si="56"/>
        <v>55015215</v>
      </c>
      <c r="N449" s="24">
        <f t="shared" si="56"/>
        <v>61243678</v>
      </c>
      <c r="O449" s="24">
        <f t="shared" si="56"/>
        <v>64561795</v>
      </c>
      <c r="P449" s="21"/>
      <c r="Q449" s="25" t="s">
        <v>2917</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si="56"/>
        <v>3899823</v>
      </c>
      <c r="C450" s="24">
        <f t="shared" si="56"/>
        <v>5610694</v>
      </c>
      <c r="D450" s="24">
        <f t="shared" si="56"/>
        <v>11959430</v>
      </c>
      <c r="E450" s="24">
        <f t="shared" si="56"/>
        <v>13643724</v>
      </c>
      <c r="F450" s="24">
        <f t="shared" si="56"/>
        <v>12926169</v>
      </c>
      <c r="G450" s="24">
        <f t="shared" si="56"/>
        <v>16454741</v>
      </c>
      <c r="H450" s="24">
        <f t="shared" si="56"/>
        <v>18016545</v>
      </c>
      <c r="I450" s="24">
        <f t="shared" si="56"/>
        <v>23041663</v>
      </c>
      <c r="J450" s="24">
        <f t="shared" si="56"/>
        <v>31055082</v>
      </c>
      <c r="K450" s="24">
        <f t="shared" si="56"/>
        <v>40495320</v>
      </c>
      <c r="L450" s="24">
        <f t="shared" si="56"/>
        <v>50476694</v>
      </c>
      <c r="M450" s="24">
        <f t="shared" si="56"/>
        <v>60379105</v>
      </c>
      <c r="N450" s="24">
        <f t="shared" si="56"/>
        <v>64992066</v>
      </c>
      <c r="O450" s="24">
        <f t="shared" si="56"/>
        <v>65806859</v>
      </c>
      <c r="P450" s="21"/>
      <c r="Q450" s="25" t="s">
        <v>2918</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si="56"/>
        <v>4408990</v>
      </c>
      <c r="C451" s="24">
        <f t="shared" si="56"/>
        <v>6705795.1399999997</v>
      </c>
      <c r="D451" s="24">
        <f t="shared" si="56"/>
        <v>11710127.970000001</v>
      </c>
      <c r="E451" s="24">
        <f t="shared" si="56"/>
        <v>15224548.630000001</v>
      </c>
      <c r="F451" s="24">
        <f t="shared" si="56"/>
        <v>15688196.66</v>
      </c>
      <c r="G451" s="24">
        <f t="shared" si="56"/>
        <v>18497197.989999998</v>
      </c>
      <c r="H451" s="24">
        <f t="shared" si="56"/>
        <v>20532100.190000001</v>
      </c>
      <c r="I451" s="24">
        <f t="shared" si="56"/>
        <v>26894168.920000002</v>
      </c>
      <c r="J451" s="24">
        <f t="shared" si="56"/>
        <v>35343853.719999999</v>
      </c>
      <c r="K451" s="24">
        <f t="shared" si="56"/>
        <v>45728253.119999997</v>
      </c>
      <c r="L451" s="24">
        <f t="shared" si="56"/>
        <v>55731138.109999999</v>
      </c>
      <c r="M451" s="24">
        <f t="shared" si="56"/>
        <v>65853268.520000003</v>
      </c>
      <c r="N451" s="24">
        <f t="shared" ref="N451:O451" si="57">IFERROR(VLOOKUP($B$447,$4:$126,MATCH($Q451&amp;"/"&amp;N$348,$2:$2,0),FALSE),IFERROR(VLOOKUP($B$447,$4:$126,MATCH($Q450&amp;"/"&amp;N$348,$2:$2,0),FALSE),IFERROR(VLOOKUP($B$447,$4:$126,MATCH($Q449&amp;"/"&amp;N$348,$2:$2,0),FALSE),IFERROR(VLOOKUP($B$447,$4:$126,MATCH($Q448&amp;"/"&amp;N$348,$2:$2,0),FALSE),""))))</f>
        <v>68357833.010000005</v>
      </c>
      <c r="O451" s="24">
        <f t="shared" si="57"/>
        <v>65806859</v>
      </c>
      <c r="P451" s="21"/>
      <c r="Q451" s="25" t="s">
        <v>2919</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58">+B451/B$402</f>
        <v>0.1097893419382741</v>
      </c>
      <c r="C452" s="26">
        <f t="shared" si="58"/>
        <v>0.15089051412092813</v>
      </c>
      <c r="D452" s="26">
        <f t="shared" si="58"/>
        <v>0.24444930177689214</v>
      </c>
      <c r="E452" s="26">
        <f t="shared" si="58"/>
        <v>0.27510498677576478</v>
      </c>
      <c r="F452" s="26">
        <f t="shared" si="58"/>
        <v>0.21850323194597362</v>
      </c>
      <c r="G452" s="26">
        <f t="shared" si="58"/>
        <v>6.407831619788236E-2</v>
      </c>
      <c r="H452" s="26">
        <f t="shared" si="58"/>
        <v>6.2902782811062152E-2</v>
      </c>
      <c r="I452" s="26">
        <f t="shared" si="58"/>
        <v>8.1724592137044083E-2</v>
      </c>
      <c r="J452" s="26">
        <f t="shared" si="58"/>
        <v>0.10033227098828905</v>
      </c>
      <c r="K452" s="26">
        <f t="shared" si="58"/>
        <v>0.12691766627962003</v>
      </c>
      <c r="L452" s="26">
        <f t="shared" si="58"/>
        <v>0.14911675758349649</v>
      </c>
      <c r="M452" s="26">
        <f t="shared" si="58"/>
        <v>0.17532004377030358</v>
      </c>
      <c r="N452" s="26">
        <f t="shared" si="58"/>
        <v>0.1306148227490127</v>
      </c>
      <c r="O452" s="26">
        <f t="shared" si="58"/>
        <v>0.12836301701545583</v>
      </c>
      <c r="P452" s="21"/>
      <c r="Q452" s="27" t="s">
        <v>2920</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2937</v>
      </c>
      <c r="C453" s="146"/>
      <c r="D453" s="146"/>
      <c r="E453" s="146"/>
      <c r="F453" s="146"/>
      <c r="G453" s="146"/>
      <c r="H453" s="146"/>
      <c r="I453" s="146"/>
      <c r="J453" s="146"/>
      <c r="K453" s="146"/>
      <c r="L453" s="146"/>
      <c r="M453" s="146"/>
      <c r="N453" s="146"/>
      <c r="O453" s="150"/>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7" si="59">IFERROR(VLOOKUP($B$453,$4:$126,MATCH($Q454&amp;"/"&amp;B$348,$2:$2,0),FALSE),"")</f>
        <v>10621937</v>
      </c>
      <c r="C454" s="24">
        <f t="shared" si="59"/>
        <v>18080821</v>
      </c>
      <c r="D454" s="24">
        <f t="shared" si="59"/>
        <v>20226509</v>
      </c>
      <c r="E454" s="24">
        <f t="shared" si="59"/>
        <v>19859154</v>
      </c>
      <c r="F454" s="24">
        <f t="shared" si="59"/>
        <v>24126201</v>
      </c>
      <c r="G454" s="24">
        <f t="shared" si="59"/>
        <v>30096960</v>
      </c>
      <c r="H454" s="24">
        <f t="shared" si="59"/>
        <v>31388181</v>
      </c>
      <c r="I454" s="24">
        <f t="shared" si="59"/>
        <v>34142065</v>
      </c>
      <c r="J454" s="24">
        <f t="shared" si="59"/>
        <v>41253541</v>
      </c>
      <c r="K454" s="24">
        <f t="shared" si="59"/>
        <v>59764975</v>
      </c>
      <c r="L454" s="24">
        <f t="shared" si="59"/>
        <v>80438417</v>
      </c>
      <c r="M454" s="24">
        <f t="shared" si="59"/>
        <v>90160829</v>
      </c>
      <c r="N454" s="24">
        <f t="shared" si="59"/>
        <v>98403438</v>
      </c>
      <c r="O454" s="24">
        <f t="shared" si="59"/>
        <v>99642848</v>
      </c>
      <c r="P454" s="21"/>
      <c r="Q454" s="25" t="s">
        <v>2916</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si="59"/>
        <v>9610515</v>
      </c>
      <c r="C455" s="24">
        <f t="shared" si="59"/>
        <v>16395780</v>
      </c>
      <c r="D455" s="24">
        <f t="shared" si="59"/>
        <v>16646216</v>
      </c>
      <c r="E455" s="24">
        <f t="shared" si="59"/>
        <v>17599304</v>
      </c>
      <c r="F455" s="24">
        <f t="shared" si="59"/>
        <v>21243668</v>
      </c>
      <c r="G455" s="24">
        <f t="shared" si="59"/>
        <v>23184013</v>
      </c>
      <c r="H455" s="24">
        <f t="shared" si="59"/>
        <v>25516223</v>
      </c>
      <c r="I455" s="24">
        <f t="shared" si="59"/>
        <v>30265213</v>
      </c>
      <c r="J455" s="24">
        <f t="shared" si="59"/>
        <v>37168076</v>
      </c>
      <c r="K455" s="24">
        <f t="shared" si="59"/>
        <v>55225336</v>
      </c>
      <c r="L455" s="24">
        <f t="shared" si="59"/>
        <v>75203346</v>
      </c>
      <c r="M455" s="24">
        <f t="shared" si="59"/>
        <v>83260746</v>
      </c>
      <c r="N455" s="24">
        <f t="shared" si="59"/>
        <v>86588102</v>
      </c>
      <c r="O455" s="24">
        <f t="shared" si="59"/>
        <v>93844037</v>
      </c>
      <c r="P455" s="21"/>
      <c r="Q455" s="25" t="s">
        <v>2917</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si="59"/>
        <v>10414772</v>
      </c>
      <c r="C456" s="24">
        <f t="shared" si="59"/>
        <v>17719054</v>
      </c>
      <c r="D456" s="24">
        <f t="shared" si="59"/>
        <v>18034631</v>
      </c>
      <c r="E456" s="24">
        <f t="shared" si="59"/>
        <v>19833280</v>
      </c>
      <c r="F456" s="24">
        <f t="shared" si="59"/>
        <v>24006200</v>
      </c>
      <c r="G456" s="24">
        <f t="shared" si="59"/>
        <v>26524004</v>
      </c>
      <c r="H456" s="24">
        <f t="shared" si="59"/>
        <v>28211841</v>
      </c>
      <c r="I456" s="24">
        <f t="shared" si="59"/>
        <v>33655678</v>
      </c>
      <c r="J456" s="24">
        <f t="shared" si="59"/>
        <v>41017466</v>
      </c>
      <c r="K456" s="24">
        <f t="shared" si="59"/>
        <v>70113613</v>
      </c>
      <c r="L456" s="24">
        <f t="shared" si="59"/>
        <v>79548788</v>
      </c>
      <c r="M456" s="24">
        <f t="shared" si="59"/>
        <v>88302718</v>
      </c>
      <c r="N456" s="24">
        <f t="shared" si="59"/>
        <v>93047142</v>
      </c>
      <c r="O456" s="24">
        <f t="shared" si="59"/>
        <v>96012109</v>
      </c>
      <c r="P456" s="21"/>
      <c r="Q456" s="25" t="s">
        <v>2918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si="59"/>
        <v>16738676</v>
      </c>
      <c r="C457" s="24">
        <f t="shared" si="59"/>
        <v>18740325.07</v>
      </c>
      <c r="D457" s="24">
        <f t="shared" si="59"/>
        <v>17755671.460000001</v>
      </c>
      <c r="E457" s="24">
        <f t="shared" si="59"/>
        <v>21490604.780000001</v>
      </c>
      <c r="F457" s="24">
        <f t="shared" si="59"/>
        <v>26743766.149999999</v>
      </c>
      <c r="G457" s="24">
        <f t="shared" si="59"/>
        <v>28780947.07</v>
      </c>
      <c r="H457" s="24">
        <f t="shared" si="59"/>
        <v>30782206.48</v>
      </c>
      <c r="I457" s="24">
        <f t="shared" si="59"/>
        <v>37349441.460000001</v>
      </c>
      <c r="J457" s="24">
        <f t="shared" si="59"/>
        <v>55196167.479999997</v>
      </c>
      <c r="K457" s="24">
        <f t="shared" si="59"/>
        <v>75332915.599999994</v>
      </c>
      <c r="L457" s="24">
        <f t="shared" si="59"/>
        <v>84830803.480000004</v>
      </c>
      <c r="M457" s="24">
        <f t="shared" si="59"/>
        <v>93738858.640000001</v>
      </c>
      <c r="N457" s="24">
        <f t="shared" ref="N457:O457" si="60">IFERROR(VLOOKUP($B$453,$4:$126,MATCH($Q457&amp;"/"&amp;N$348,$2:$2,0),FALSE),IFERROR(VLOOKUP($B$453,$4:$126,MATCH($Q456&amp;"/"&amp;N$348,$2:$2,0),FALSE),IFERROR(VLOOKUP($B$453,$4:$126,MATCH($Q455&amp;"/"&amp;N$348,$2:$2,0),FALSE),IFERROR(VLOOKUP($B$453,$4:$126,MATCH($Q454&amp;"/"&amp;N$348,$2:$2,0),FALSE),""))))</f>
        <v>96758743.980000004</v>
      </c>
      <c r="O457" s="24">
        <f t="shared" si="60"/>
        <v>96012109</v>
      </c>
      <c r="P457" s="21"/>
      <c r="Q457" s="25" t="s">
        <v>2919</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61">+B457/B$402</f>
        <v>0.41681387867923991</v>
      </c>
      <c r="C458" s="26">
        <f t="shared" si="61"/>
        <v>0.42168560559480778</v>
      </c>
      <c r="D458" s="26">
        <f t="shared" si="61"/>
        <v>0.37065021851993402</v>
      </c>
      <c r="E458" s="26">
        <f t="shared" si="61"/>
        <v>0.38833154844112361</v>
      </c>
      <c r="F458" s="26">
        <f t="shared" si="61"/>
        <v>0.37248381473198128</v>
      </c>
      <c r="G458" s="26">
        <f t="shared" si="61"/>
        <v>9.9703459292753996E-2</v>
      </c>
      <c r="H458" s="26">
        <f t="shared" si="61"/>
        <v>9.4305328278096137E-2</v>
      </c>
      <c r="I458" s="26">
        <f t="shared" si="61"/>
        <v>0.1134955268164094</v>
      </c>
      <c r="J458" s="26">
        <f t="shared" si="61"/>
        <v>0.15668797401072843</v>
      </c>
      <c r="K458" s="26">
        <f t="shared" si="61"/>
        <v>0.20908469468320642</v>
      </c>
      <c r="L458" s="26">
        <f t="shared" si="61"/>
        <v>0.22697714037658637</v>
      </c>
      <c r="M458" s="26">
        <f t="shared" si="61"/>
        <v>0.24955937904208828</v>
      </c>
      <c r="N458" s="26">
        <f t="shared" si="61"/>
        <v>0.18488190215912756</v>
      </c>
      <c r="O458" s="26">
        <f t="shared" si="61"/>
        <v>0.18728145011839573</v>
      </c>
      <c r="P458" s="21"/>
      <c r="Q458" s="27" t="s">
        <v>2920</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2938</v>
      </c>
      <c r="C459" s="146"/>
      <c r="D459" s="146"/>
      <c r="E459" s="146"/>
      <c r="F459" s="146"/>
      <c r="G459" s="146"/>
      <c r="H459" s="146"/>
      <c r="I459" s="146"/>
      <c r="J459" s="146"/>
      <c r="K459" s="146"/>
      <c r="L459" s="146"/>
      <c r="M459" s="146"/>
      <c r="N459" s="146"/>
      <c r="O459" s="15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2939</v>
      </c>
      <c r="C460" s="146"/>
      <c r="D460" s="146"/>
      <c r="E460" s="146"/>
      <c r="F460" s="146"/>
      <c r="G460" s="146"/>
      <c r="H460" s="146"/>
      <c r="I460" s="146"/>
      <c r="J460" s="146"/>
      <c r="K460" s="146"/>
      <c r="L460" s="146"/>
      <c r="M460" s="146"/>
      <c r="N460" s="146"/>
      <c r="O460" s="15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4" si="62">IFERROR(VLOOKUP($B$460,$130:$216,MATCH($Q461&amp;"/"&amp;B$348,$128:$128,0),FALSE),"")</f>
        <v>31450686</v>
      </c>
      <c r="C461" s="23">
        <f t="shared" si="62"/>
        <v>25917834</v>
      </c>
      <c r="D461" s="23">
        <f t="shared" si="62"/>
        <v>31981948</v>
      </c>
      <c r="E461" s="23">
        <f t="shared" si="62"/>
        <v>37170465</v>
      </c>
      <c r="F461" s="23">
        <f t="shared" si="62"/>
        <v>43014463</v>
      </c>
      <c r="G461" s="23">
        <f t="shared" si="62"/>
        <v>50439114</v>
      </c>
      <c r="H461" s="23">
        <f t="shared" si="62"/>
        <v>86158017</v>
      </c>
      <c r="I461" s="23">
        <f t="shared" si="62"/>
        <v>95553652</v>
      </c>
      <c r="J461" s="23">
        <f t="shared" si="62"/>
        <v>104968767</v>
      </c>
      <c r="K461" s="23">
        <f t="shared" si="62"/>
        <v>113328832</v>
      </c>
      <c r="L461" s="23">
        <f t="shared" si="62"/>
        <v>123651803</v>
      </c>
      <c r="M461" s="23">
        <f t="shared" si="62"/>
        <v>134317668</v>
      </c>
      <c r="N461" s="23">
        <f t="shared" si="62"/>
        <v>140970512</v>
      </c>
      <c r="O461" s="23">
        <f t="shared" si="62"/>
        <v>128548583</v>
      </c>
      <c r="P461" s="37"/>
      <c r="Q461" s="25" t="s">
        <v>2916</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si="62"/>
        <v>30817922</v>
      </c>
      <c r="C462" s="23">
        <f t="shared" si="62"/>
        <v>27394918</v>
      </c>
      <c r="D462" s="23">
        <f t="shared" si="62"/>
        <v>33188480</v>
      </c>
      <c r="E462" s="23">
        <f t="shared" si="62"/>
        <v>38982979</v>
      </c>
      <c r="F462" s="23">
        <f t="shared" si="62"/>
        <v>45615209</v>
      </c>
      <c r="G462" s="23">
        <f t="shared" si="62"/>
        <v>51081934</v>
      </c>
      <c r="H462" s="23">
        <f t="shared" si="62"/>
        <v>88945118</v>
      </c>
      <c r="I462" s="23">
        <f t="shared" si="62"/>
        <v>97292252</v>
      </c>
      <c r="J462" s="23">
        <f t="shared" si="62"/>
        <v>109997677</v>
      </c>
      <c r="K462" s="23">
        <f t="shared" si="62"/>
        <v>116133912</v>
      </c>
      <c r="L462" s="23">
        <f t="shared" si="62"/>
        <v>124914898</v>
      </c>
      <c r="M462" s="23">
        <f t="shared" si="62"/>
        <v>138395714</v>
      </c>
      <c r="N462" s="23">
        <f t="shared" si="62"/>
        <v>123101061</v>
      </c>
      <c r="O462" s="23">
        <f t="shared" si="62"/>
        <v>132145662</v>
      </c>
      <c r="P462" s="37"/>
      <c r="Q462" s="25" t="s">
        <v>2917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si="62"/>
        <v>33043923</v>
      </c>
      <c r="C463" s="23">
        <f t="shared" si="62"/>
        <v>28395618</v>
      </c>
      <c r="D463" s="23">
        <f t="shared" si="62"/>
        <v>33285270</v>
      </c>
      <c r="E463" s="23">
        <f t="shared" si="62"/>
        <v>40046338</v>
      </c>
      <c r="F463" s="23">
        <f t="shared" si="62"/>
        <v>48503536</v>
      </c>
      <c r="G463" s="23">
        <f t="shared" si="62"/>
        <v>82350552</v>
      </c>
      <c r="H463" s="23">
        <f t="shared" si="62"/>
        <v>87672418</v>
      </c>
      <c r="I463" s="23">
        <f t="shared" si="62"/>
        <v>96363864</v>
      </c>
      <c r="J463" s="23">
        <f t="shared" si="62"/>
        <v>108642041</v>
      </c>
      <c r="K463" s="23">
        <f t="shared" si="62"/>
        <v>118241828</v>
      </c>
      <c r="L463" s="23">
        <f t="shared" si="62"/>
        <v>125482337</v>
      </c>
      <c r="M463" s="23">
        <f t="shared" si="62"/>
        <v>135762706</v>
      </c>
      <c r="N463" s="23">
        <f t="shared" si="62"/>
        <v>129990020</v>
      </c>
      <c r="O463" s="23">
        <f t="shared" si="62"/>
        <v>125286925</v>
      </c>
      <c r="P463" s="37"/>
      <c r="Q463" s="25" t="s">
        <v>2918</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si="62"/>
        <v>28770180</v>
      </c>
      <c r="C464" s="39">
        <f t="shared" si="62"/>
        <v>30668553.719999999</v>
      </c>
      <c r="D464" s="39">
        <f t="shared" si="62"/>
        <v>36498116.479999997</v>
      </c>
      <c r="E464" s="39">
        <f t="shared" si="62"/>
        <v>39160084.920000002</v>
      </c>
      <c r="F464" s="39">
        <f t="shared" si="62"/>
        <v>51568839.490000002</v>
      </c>
      <c r="G464" s="39">
        <f t="shared" si="62"/>
        <v>88413932.790000007</v>
      </c>
      <c r="H464" s="39">
        <f t="shared" si="62"/>
        <v>94990804.730000004</v>
      </c>
      <c r="I464" s="39">
        <f t="shared" si="62"/>
        <v>102607555.26000001</v>
      </c>
      <c r="J464" s="39">
        <f t="shared" si="62"/>
        <v>111103385.91</v>
      </c>
      <c r="K464" s="39">
        <f t="shared" si="62"/>
        <v>123364653.17</v>
      </c>
      <c r="L464" s="39">
        <f t="shared" si="62"/>
        <v>134503438.96000001</v>
      </c>
      <c r="M464" s="39">
        <f t="shared" si="62"/>
        <v>142510625.53999999</v>
      </c>
      <c r="N464" s="39">
        <f t="shared" si="62"/>
        <v>131822726.40000001</v>
      </c>
      <c r="O464" s="39" t="str">
        <f t="shared" si="62"/>
        <v/>
      </c>
      <c r="P464" s="37"/>
      <c r="Q464" s="25" t="s">
        <v>2940</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63">SUM(B461:B464)</f>
        <v>124082711</v>
      </c>
      <c r="C465" s="40">
        <f t="shared" si="63"/>
        <v>112376923.72</v>
      </c>
      <c r="D465" s="40">
        <f t="shared" si="63"/>
        <v>134953814.47999999</v>
      </c>
      <c r="E465" s="40">
        <f t="shared" si="63"/>
        <v>155359866.92000002</v>
      </c>
      <c r="F465" s="40">
        <f t="shared" si="63"/>
        <v>188702047.49000001</v>
      </c>
      <c r="G465" s="40">
        <f t="shared" si="63"/>
        <v>272285532.79000002</v>
      </c>
      <c r="H465" s="40">
        <f t="shared" si="63"/>
        <v>357766357.73000002</v>
      </c>
      <c r="I465" s="40">
        <f t="shared" si="63"/>
        <v>391817323.25999999</v>
      </c>
      <c r="J465" s="40">
        <f t="shared" si="63"/>
        <v>434711870.90999997</v>
      </c>
      <c r="K465" s="40">
        <f t="shared" si="63"/>
        <v>471069225.17000002</v>
      </c>
      <c r="L465" s="40">
        <f t="shared" si="63"/>
        <v>508552476.96000004</v>
      </c>
      <c r="M465" s="40">
        <f t="shared" si="63"/>
        <v>550986713.53999996</v>
      </c>
      <c r="N465" s="40">
        <f t="shared" ref="N465:O465" si="64">IF(N462="",N461*4,IF(N463="",(N462+N461)*2,IF(N464="",((N463+N462+N461)/3)*4,SUM(N461:N464))))</f>
        <v>525884319.39999998</v>
      </c>
      <c r="O465" s="40">
        <f t="shared" si="64"/>
        <v>514641560</v>
      </c>
      <c r="P465" s="21"/>
      <c r="Q465" s="25" t="s">
        <v>2919</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65">C465/B465-1</f>
        <v>-9.4338584204531117E-2</v>
      </c>
      <c r="D466" s="42">
        <f t="shared" si="65"/>
        <v>0.20090326387873825</v>
      </c>
      <c r="E466" s="42">
        <f t="shared" si="65"/>
        <v>0.15120767440793004</v>
      </c>
      <c r="F466" s="42">
        <f t="shared" si="65"/>
        <v>0.21461257164418779</v>
      </c>
      <c r="G466" s="42">
        <f t="shared" si="65"/>
        <v>0.44293894216717167</v>
      </c>
      <c r="H466" s="42">
        <f t="shared" si="65"/>
        <v>0.31393818123244555</v>
      </c>
      <c r="I466" s="42">
        <f t="shared" si="65"/>
        <v>9.5176544116810646E-2</v>
      </c>
      <c r="J466" s="42">
        <f t="shared" si="65"/>
        <v>0.10947588353957549</v>
      </c>
      <c r="K466" s="42">
        <f t="shared" si="65"/>
        <v>8.3635522038751242E-2</v>
      </c>
      <c r="L466" s="42">
        <f t="shared" si="65"/>
        <v>7.9570580685828229E-2</v>
      </c>
      <c r="M466" s="42">
        <f t="shared" si="65"/>
        <v>8.3441215022019399E-2</v>
      </c>
      <c r="N466" s="26">
        <f t="shared" si="65"/>
        <v>-4.5558982681671578E-2</v>
      </c>
      <c r="O466" s="26">
        <f t="shared" si="65"/>
        <v>-2.1378769028190914E-2</v>
      </c>
      <c r="P466" s="37"/>
      <c r="Q466" s="27" t="s">
        <v>2941</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2942</v>
      </c>
      <c r="C467" s="146"/>
      <c r="D467" s="146"/>
      <c r="E467" s="146"/>
      <c r="F467" s="146"/>
      <c r="G467" s="146"/>
      <c r="H467" s="146"/>
      <c r="I467" s="146"/>
      <c r="J467" s="146"/>
      <c r="K467" s="146"/>
      <c r="L467" s="146"/>
      <c r="M467" s="146"/>
      <c r="N467" s="146"/>
      <c r="O467" s="15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71" si="66">IFERROR(VLOOKUP($B$467,$130:$216,MATCH($Q468&amp;"/"&amp;B$348,$128:$128,0),FALSE),"")</f>
        <v>1207163</v>
      </c>
      <c r="C468" s="23">
        <f t="shared" si="66"/>
        <v>1307386</v>
      </c>
      <c r="D468" s="23">
        <f t="shared" si="66"/>
        <v>1321883</v>
      </c>
      <c r="E468" s="23">
        <f t="shared" si="66"/>
        <v>1610751</v>
      </c>
      <c r="F468" s="23">
        <f t="shared" si="66"/>
        <v>1492490</v>
      </c>
      <c r="G468" s="23">
        <f t="shared" si="66"/>
        <v>2258403</v>
      </c>
      <c r="H468" s="23">
        <f t="shared" si="66"/>
        <v>2923276</v>
      </c>
      <c r="I468" s="23">
        <f t="shared" si="66"/>
        <v>3162157</v>
      </c>
      <c r="J468" s="23">
        <f t="shared" si="66"/>
        <v>3712618</v>
      </c>
      <c r="K468" s="23">
        <f t="shared" si="66"/>
        <v>4094488</v>
      </c>
      <c r="L468" s="23">
        <f t="shared" si="66"/>
        <v>4339655</v>
      </c>
      <c r="M468" s="23">
        <f t="shared" si="66"/>
        <v>4465610</v>
      </c>
      <c r="N468" s="23">
        <f t="shared" si="66"/>
        <v>4787011</v>
      </c>
      <c r="O468" s="23">
        <f t="shared" si="66"/>
        <v>4790420</v>
      </c>
      <c r="P468" s="21"/>
      <c r="Q468" s="25" t="s">
        <v>2916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si="66"/>
        <v>1178089</v>
      </c>
      <c r="C469" s="23">
        <f t="shared" si="66"/>
        <v>1145514</v>
      </c>
      <c r="D469" s="23">
        <f t="shared" si="66"/>
        <v>1307115</v>
      </c>
      <c r="E469" s="23">
        <f t="shared" si="66"/>
        <v>1590375</v>
      </c>
      <c r="F469" s="23">
        <f t="shared" si="66"/>
        <v>1934688</v>
      </c>
      <c r="G469" s="23">
        <f t="shared" si="66"/>
        <v>2326848</v>
      </c>
      <c r="H469" s="23">
        <f t="shared" si="66"/>
        <v>3126178</v>
      </c>
      <c r="I469" s="23">
        <f t="shared" si="66"/>
        <v>3333320</v>
      </c>
      <c r="J469" s="23">
        <f t="shared" si="66"/>
        <v>4573992</v>
      </c>
      <c r="K469" s="23">
        <f t="shared" si="66"/>
        <v>4464309</v>
      </c>
      <c r="L469" s="23">
        <f t="shared" si="66"/>
        <v>4701357</v>
      </c>
      <c r="M469" s="23">
        <f t="shared" si="66"/>
        <v>4796823</v>
      </c>
      <c r="N469" s="23">
        <f t="shared" si="66"/>
        <v>4888055</v>
      </c>
      <c r="O469" s="23">
        <f t="shared" si="66"/>
        <v>5224269</v>
      </c>
      <c r="P469" s="21"/>
      <c r="Q469" s="25" t="s">
        <v>2917</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si="66"/>
        <v>1107407</v>
      </c>
      <c r="C470" s="23">
        <f t="shared" si="66"/>
        <v>1186110</v>
      </c>
      <c r="D470" s="23">
        <f t="shared" si="66"/>
        <v>1417359</v>
      </c>
      <c r="E470" s="23">
        <f t="shared" si="66"/>
        <v>1595604</v>
      </c>
      <c r="F470" s="23">
        <f t="shared" si="66"/>
        <v>2540123</v>
      </c>
      <c r="G470" s="23">
        <f t="shared" si="66"/>
        <v>3748413</v>
      </c>
      <c r="H470" s="23">
        <f t="shared" si="66"/>
        <v>3338085</v>
      </c>
      <c r="I470" s="23">
        <f t="shared" si="66"/>
        <v>3630498</v>
      </c>
      <c r="J470" s="23">
        <f t="shared" si="66"/>
        <v>4297996</v>
      </c>
      <c r="K470" s="23">
        <f t="shared" si="66"/>
        <v>4923553</v>
      </c>
      <c r="L470" s="23">
        <f t="shared" si="66"/>
        <v>4941596</v>
      </c>
      <c r="M470" s="23">
        <f t="shared" si="66"/>
        <v>5251591</v>
      </c>
      <c r="N470" s="23">
        <f t="shared" si="66"/>
        <v>5466550</v>
      </c>
      <c r="O470" s="23">
        <f t="shared" si="66"/>
        <v>5010617</v>
      </c>
      <c r="P470" s="21"/>
      <c r="Q470" s="25" t="s">
        <v>2918</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si="66"/>
        <v>1363006</v>
      </c>
      <c r="C471" s="39">
        <f t="shared" si="66"/>
        <v>1447914.82</v>
      </c>
      <c r="D471" s="39">
        <f t="shared" si="66"/>
        <v>1744138.84</v>
      </c>
      <c r="E471" s="39">
        <f t="shared" si="66"/>
        <v>1066243.72</v>
      </c>
      <c r="F471" s="39">
        <f t="shared" si="66"/>
        <v>2375219</v>
      </c>
      <c r="G471" s="39">
        <f t="shared" si="66"/>
        <v>3500872.29</v>
      </c>
      <c r="H471" s="39">
        <f t="shared" si="66"/>
        <v>3532267.8</v>
      </c>
      <c r="I471" s="39">
        <f t="shared" si="66"/>
        <v>3745277.02</v>
      </c>
      <c r="J471" s="39">
        <f t="shared" si="66"/>
        <v>4335431.79</v>
      </c>
      <c r="K471" s="39">
        <f t="shared" si="66"/>
        <v>4612990.4800000004</v>
      </c>
      <c r="L471" s="39">
        <f t="shared" si="66"/>
        <v>5005008.55</v>
      </c>
      <c r="M471" s="39">
        <f t="shared" si="66"/>
        <v>5296947.2300000004</v>
      </c>
      <c r="N471" s="39">
        <f t="shared" si="66"/>
        <v>5181248.3499999996</v>
      </c>
      <c r="O471" s="39" t="str">
        <f t="shared" si="66"/>
        <v/>
      </c>
      <c r="P471" s="21"/>
      <c r="Q471" s="25" t="s">
        <v>2940</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67">SUM(B468:B471)</f>
        <v>4855665</v>
      </c>
      <c r="C472" s="23">
        <f t="shared" si="67"/>
        <v>5086924.82</v>
      </c>
      <c r="D472" s="23">
        <f t="shared" si="67"/>
        <v>5790495.8399999999</v>
      </c>
      <c r="E472" s="23">
        <f t="shared" si="67"/>
        <v>5862973.7199999997</v>
      </c>
      <c r="F472" s="23">
        <f t="shared" si="67"/>
        <v>8342520</v>
      </c>
      <c r="G472" s="23">
        <f t="shared" si="67"/>
        <v>11834536.289999999</v>
      </c>
      <c r="H472" s="23">
        <f t="shared" si="67"/>
        <v>12919806.800000001</v>
      </c>
      <c r="I472" s="23">
        <f t="shared" si="67"/>
        <v>13871252.02</v>
      </c>
      <c r="J472" s="23">
        <f t="shared" si="67"/>
        <v>16920037.789999999</v>
      </c>
      <c r="K472" s="23">
        <f t="shared" si="67"/>
        <v>18095340.48</v>
      </c>
      <c r="L472" s="23">
        <f t="shared" si="67"/>
        <v>18987616.550000001</v>
      </c>
      <c r="M472" s="23">
        <f t="shared" si="67"/>
        <v>19810971.23</v>
      </c>
      <c r="N472" s="23">
        <f t="shared" ref="N472:O472" si="68">IF(N469="",N468*4,IF(N470="",(N469+N468)*2,IF(N471="",((N470+N469+N468)/3)*4,SUM(N468:N471))))</f>
        <v>20322864.350000001</v>
      </c>
      <c r="O472" s="23">
        <f t="shared" si="68"/>
        <v>20033741.333333332</v>
      </c>
      <c r="P472" s="21"/>
      <c r="Q472" s="25" t="s">
        <v>2919</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2943</v>
      </c>
      <c r="C473" s="146"/>
      <c r="D473" s="146"/>
      <c r="E473" s="146"/>
      <c r="F473" s="146"/>
      <c r="G473" s="146"/>
      <c r="H473" s="146"/>
      <c r="I473" s="146"/>
      <c r="J473" s="146"/>
      <c r="K473" s="146"/>
      <c r="L473" s="146"/>
      <c r="M473" s="146"/>
      <c r="N473" s="146"/>
      <c r="O473" s="15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7" si="69">IFERROR(VLOOKUP($B$473,$130:$216,MATCH($Q474&amp;"/"&amp;B$348,$128:$128,0),FALSE),"")</f>
        <v>64822</v>
      </c>
      <c r="C474" s="23">
        <f t="shared" si="69"/>
        <v>48963</v>
      </c>
      <c r="D474" s="23">
        <f t="shared" si="69"/>
        <v>120957</v>
      </c>
      <c r="E474" s="23">
        <f t="shared" si="69"/>
        <v>74568</v>
      </c>
      <c r="F474" s="23">
        <f t="shared" si="69"/>
        <v>159971</v>
      </c>
      <c r="G474" s="23">
        <f t="shared" si="69"/>
        <v>204422</v>
      </c>
      <c r="H474" s="23">
        <f t="shared" si="69"/>
        <v>67644</v>
      </c>
      <c r="I474" s="23">
        <f t="shared" si="69"/>
        <v>64897</v>
      </c>
      <c r="J474" s="23">
        <f t="shared" si="69"/>
        <v>45562</v>
      </c>
      <c r="K474" s="23">
        <f t="shared" si="69"/>
        <v>84175</v>
      </c>
      <c r="L474" s="23">
        <f t="shared" si="69"/>
        <v>54414</v>
      </c>
      <c r="M474" s="23">
        <f t="shared" si="69"/>
        <v>112436</v>
      </c>
      <c r="N474" s="23">
        <f t="shared" si="69"/>
        <v>42453</v>
      </c>
      <c r="O474" s="23">
        <f t="shared" si="69"/>
        <v>32869</v>
      </c>
      <c r="P474" s="21"/>
      <c r="Q474" s="25" t="s">
        <v>2916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si="69"/>
        <v>66239</v>
      </c>
      <c r="C475" s="23">
        <f t="shared" si="69"/>
        <v>32030</v>
      </c>
      <c r="D475" s="23">
        <f t="shared" si="69"/>
        <v>132602</v>
      </c>
      <c r="E475" s="23">
        <f t="shared" si="69"/>
        <v>109225</v>
      </c>
      <c r="F475" s="23">
        <f t="shared" si="69"/>
        <v>181430</v>
      </c>
      <c r="G475" s="23">
        <f t="shared" si="69"/>
        <v>152311</v>
      </c>
      <c r="H475" s="23">
        <f t="shared" si="69"/>
        <v>61344</v>
      </c>
      <c r="I475" s="23">
        <f t="shared" si="69"/>
        <v>50589</v>
      </c>
      <c r="J475" s="23">
        <f t="shared" si="69"/>
        <v>49289</v>
      </c>
      <c r="K475" s="23">
        <f t="shared" si="69"/>
        <v>53717</v>
      </c>
      <c r="L475" s="23">
        <f t="shared" si="69"/>
        <v>90025</v>
      </c>
      <c r="M475" s="23">
        <f t="shared" si="69"/>
        <v>74303</v>
      </c>
      <c r="N475" s="23">
        <f t="shared" si="69"/>
        <v>38204</v>
      </c>
      <c r="O475" s="23">
        <f t="shared" si="69"/>
        <v>21512</v>
      </c>
      <c r="P475" s="21"/>
      <c r="Q475" s="25" t="s">
        <v>2917</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si="69"/>
        <v>68521</v>
      </c>
      <c r="C476" s="23">
        <f t="shared" si="69"/>
        <v>98056</v>
      </c>
      <c r="D476" s="23">
        <f t="shared" si="69"/>
        <v>31459</v>
      </c>
      <c r="E476" s="23">
        <f t="shared" si="69"/>
        <v>120372</v>
      </c>
      <c r="F476" s="23">
        <f t="shared" si="69"/>
        <v>181383</v>
      </c>
      <c r="G476" s="23">
        <f t="shared" si="69"/>
        <v>56740</v>
      </c>
      <c r="H476" s="23">
        <f t="shared" si="69"/>
        <v>54357</v>
      </c>
      <c r="I476" s="23">
        <f t="shared" si="69"/>
        <v>42657</v>
      </c>
      <c r="J476" s="23">
        <f t="shared" si="69"/>
        <v>59447</v>
      </c>
      <c r="K476" s="23">
        <f t="shared" si="69"/>
        <v>45139</v>
      </c>
      <c r="L476" s="23">
        <f t="shared" si="69"/>
        <v>70553</v>
      </c>
      <c r="M476" s="23">
        <f t="shared" si="69"/>
        <v>57951</v>
      </c>
      <c r="N476" s="23">
        <f t="shared" si="69"/>
        <v>32202</v>
      </c>
      <c r="O476" s="23">
        <f t="shared" si="69"/>
        <v>22460</v>
      </c>
      <c r="P476" s="21"/>
      <c r="Q476" s="25" t="s">
        <v>2918</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si="69"/>
        <v>75066</v>
      </c>
      <c r="C477" s="39">
        <f t="shared" si="69"/>
        <v>117880.13</v>
      </c>
      <c r="D477" s="39">
        <f t="shared" si="69"/>
        <v>54221.64</v>
      </c>
      <c r="E477" s="39">
        <f t="shared" si="69"/>
        <v>146471.91</v>
      </c>
      <c r="F477" s="39">
        <f t="shared" si="69"/>
        <v>209663.48</v>
      </c>
      <c r="G477" s="39">
        <f t="shared" si="69"/>
        <v>65045.48</v>
      </c>
      <c r="H477" s="39">
        <f t="shared" si="69"/>
        <v>54586.32</v>
      </c>
      <c r="I477" s="39">
        <f t="shared" si="69"/>
        <v>46520.29</v>
      </c>
      <c r="J477" s="39">
        <f t="shared" si="69"/>
        <v>75555.539999999994</v>
      </c>
      <c r="K477" s="39">
        <f t="shared" si="69"/>
        <v>55653.120000000003</v>
      </c>
      <c r="L477" s="39">
        <f t="shared" si="69"/>
        <v>64947.82</v>
      </c>
      <c r="M477" s="39">
        <f t="shared" si="69"/>
        <v>50033.760000000002</v>
      </c>
      <c r="N477" s="39">
        <f t="shared" si="69"/>
        <v>43976.25</v>
      </c>
      <c r="O477" s="39" t="str">
        <f t="shared" si="69"/>
        <v/>
      </c>
      <c r="P477" s="21"/>
      <c r="Q477" s="25" t="s">
        <v>2940</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70">SUM(B474:B477)</f>
        <v>274648</v>
      </c>
      <c r="C478" s="23">
        <f t="shared" si="70"/>
        <v>296929.13</v>
      </c>
      <c r="D478" s="23">
        <f t="shared" si="70"/>
        <v>339239.64</v>
      </c>
      <c r="E478" s="23">
        <f t="shared" si="70"/>
        <v>450636.91000000003</v>
      </c>
      <c r="F478" s="23">
        <f t="shared" si="70"/>
        <v>732447.48</v>
      </c>
      <c r="G478" s="23">
        <f t="shared" si="70"/>
        <v>478518.48</v>
      </c>
      <c r="H478" s="23">
        <f t="shared" si="70"/>
        <v>237931.32</v>
      </c>
      <c r="I478" s="23">
        <f t="shared" si="70"/>
        <v>204663.29</v>
      </c>
      <c r="J478" s="23">
        <f t="shared" si="70"/>
        <v>229853.53999999998</v>
      </c>
      <c r="K478" s="23">
        <f t="shared" si="70"/>
        <v>238684.12</v>
      </c>
      <c r="L478" s="23">
        <f t="shared" si="70"/>
        <v>279939.82</v>
      </c>
      <c r="M478" s="23">
        <f t="shared" si="70"/>
        <v>294723.76</v>
      </c>
      <c r="N478" s="23">
        <f t="shared" ref="N478:O478" si="71">IF(N475="",N474*4,IF(N476="",(N475+N474)*2,IF(N477="",((N476+N475+N474)/3)*4,SUM(N474:N477))))</f>
        <v>156835.25</v>
      </c>
      <c r="O478" s="23">
        <f t="shared" si="71"/>
        <v>102454.66666666667</v>
      </c>
      <c r="P478" s="21"/>
      <c r="Q478" s="25" t="s">
        <v>2919</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2944</v>
      </c>
      <c r="C479" s="146"/>
      <c r="D479" s="146"/>
      <c r="E479" s="146"/>
      <c r="F479" s="146"/>
      <c r="G479" s="146"/>
      <c r="H479" s="146"/>
      <c r="I479" s="146"/>
      <c r="J479" s="146"/>
      <c r="K479" s="146"/>
      <c r="L479" s="146"/>
      <c r="M479" s="146"/>
      <c r="N479" s="146"/>
      <c r="O479" s="15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f t="shared" ref="B480:O483" si="72">IFERROR(VLOOKUP($B$479,$130:$216,MATCH($Q480&amp;"/"&amp;B$348,$128:$128,0),FALSE),"")</f>
        <v>0</v>
      </c>
      <c r="C480" s="23">
        <f t="shared" si="72"/>
        <v>0</v>
      </c>
      <c r="D480" s="23">
        <f t="shared" si="72"/>
        <v>0</v>
      </c>
      <c r="E480" s="23">
        <f t="shared" si="72"/>
        <v>0</v>
      </c>
      <c r="F480" s="23">
        <f t="shared" si="72"/>
        <v>0</v>
      </c>
      <c r="G480" s="23">
        <f t="shared" si="72"/>
        <v>0</v>
      </c>
      <c r="H480" s="23">
        <f t="shared" si="72"/>
        <v>0</v>
      </c>
      <c r="I480" s="23">
        <f t="shared" si="72"/>
        <v>0</v>
      </c>
      <c r="J480" s="23">
        <f t="shared" si="72"/>
        <v>0</v>
      </c>
      <c r="K480" s="23">
        <f t="shared" si="72"/>
        <v>0</v>
      </c>
      <c r="L480" s="23">
        <f t="shared" si="72"/>
        <v>0</v>
      </c>
      <c r="M480" s="23">
        <f t="shared" si="72"/>
        <v>0</v>
      </c>
      <c r="N480" s="23">
        <f t="shared" si="72"/>
        <v>0</v>
      </c>
      <c r="O480" s="23">
        <f t="shared" si="72"/>
        <v>35738</v>
      </c>
      <c r="P480" s="21"/>
      <c r="Q480" s="25" t="s">
        <v>2916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f t="shared" si="72"/>
        <v>0</v>
      </c>
      <c r="C481" s="23">
        <f t="shared" si="72"/>
        <v>0</v>
      </c>
      <c r="D481" s="23">
        <f t="shared" si="72"/>
        <v>0</v>
      </c>
      <c r="E481" s="23">
        <f t="shared" si="72"/>
        <v>0</v>
      </c>
      <c r="F481" s="23">
        <f t="shared" si="72"/>
        <v>0</v>
      </c>
      <c r="G481" s="23">
        <f t="shared" si="72"/>
        <v>0</v>
      </c>
      <c r="H481" s="23">
        <f t="shared" si="72"/>
        <v>0</v>
      </c>
      <c r="I481" s="23">
        <f t="shared" si="72"/>
        <v>0</v>
      </c>
      <c r="J481" s="23">
        <f t="shared" si="72"/>
        <v>0</v>
      </c>
      <c r="K481" s="23">
        <f t="shared" si="72"/>
        <v>0</v>
      </c>
      <c r="L481" s="23">
        <f t="shared" si="72"/>
        <v>0</v>
      </c>
      <c r="M481" s="23">
        <f t="shared" si="72"/>
        <v>0</v>
      </c>
      <c r="N481" s="23">
        <f t="shared" si="72"/>
        <v>-235</v>
      </c>
      <c r="O481" s="23">
        <f t="shared" si="72"/>
        <v>-129095</v>
      </c>
      <c r="P481" s="21"/>
      <c r="Q481" s="25" t="s">
        <v>2917</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f t="shared" si="72"/>
        <v>0</v>
      </c>
      <c r="C482" s="23">
        <f t="shared" si="72"/>
        <v>0</v>
      </c>
      <c r="D482" s="23">
        <f t="shared" si="72"/>
        <v>0</v>
      </c>
      <c r="E482" s="23">
        <f t="shared" si="72"/>
        <v>0</v>
      </c>
      <c r="F482" s="23">
        <f t="shared" si="72"/>
        <v>0</v>
      </c>
      <c r="G482" s="23">
        <f t="shared" si="72"/>
        <v>0</v>
      </c>
      <c r="H482" s="23">
        <f t="shared" si="72"/>
        <v>0</v>
      </c>
      <c r="I482" s="23">
        <f t="shared" si="72"/>
        <v>0</v>
      </c>
      <c r="J482" s="23">
        <f t="shared" si="72"/>
        <v>0</v>
      </c>
      <c r="K482" s="23">
        <f t="shared" si="72"/>
        <v>0</v>
      </c>
      <c r="L482" s="23">
        <f t="shared" si="72"/>
        <v>0</v>
      </c>
      <c r="M482" s="23">
        <f t="shared" si="72"/>
        <v>0</v>
      </c>
      <c r="N482" s="23">
        <f t="shared" si="72"/>
        <v>-523</v>
      </c>
      <c r="O482" s="23">
        <f t="shared" si="72"/>
        <v>-281627</v>
      </c>
      <c r="P482" s="21"/>
      <c r="Q482" s="25" t="s">
        <v>2918</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f t="shared" si="72"/>
        <v>0</v>
      </c>
      <c r="C483" s="39">
        <f t="shared" si="72"/>
        <v>0</v>
      </c>
      <c r="D483" s="39">
        <f t="shared" si="72"/>
        <v>0</v>
      </c>
      <c r="E483" s="39">
        <f t="shared" si="72"/>
        <v>0</v>
      </c>
      <c r="F483" s="39">
        <f t="shared" si="72"/>
        <v>0</v>
      </c>
      <c r="G483" s="39">
        <f t="shared" si="72"/>
        <v>0</v>
      </c>
      <c r="H483" s="39">
        <f t="shared" si="72"/>
        <v>0</v>
      </c>
      <c r="I483" s="39">
        <f t="shared" si="72"/>
        <v>0</v>
      </c>
      <c r="J483" s="39">
        <f t="shared" si="72"/>
        <v>0</v>
      </c>
      <c r="K483" s="39">
        <f t="shared" si="72"/>
        <v>0</v>
      </c>
      <c r="L483" s="39">
        <f t="shared" si="72"/>
        <v>0</v>
      </c>
      <c r="M483" s="39">
        <f t="shared" si="72"/>
        <v>0</v>
      </c>
      <c r="N483" s="39">
        <f t="shared" si="72"/>
        <v>-62657.21</v>
      </c>
      <c r="O483" s="39" t="str">
        <f t="shared" si="72"/>
        <v/>
      </c>
      <c r="P483" s="21"/>
      <c r="Q483" s="25" t="s">
        <v>2940</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73">SUM(B480:B483)</f>
        <v>0</v>
      </c>
      <c r="C484" s="23">
        <f t="shared" si="73"/>
        <v>0</v>
      </c>
      <c r="D484" s="23">
        <f t="shared" si="73"/>
        <v>0</v>
      </c>
      <c r="E484" s="23">
        <f t="shared" si="73"/>
        <v>0</v>
      </c>
      <c r="F484" s="23">
        <f t="shared" si="73"/>
        <v>0</v>
      </c>
      <c r="G484" s="23">
        <f t="shared" si="73"/>
        <v>0</v>
      </c>
      <c r="H484" s="23">
        <f t="shared" si="73"/>
        <v>0</v>
      </c>
      <c r="I484" s="23">
        <f t="shared" si="73"/>
        <v>0</v>
      </c>
      <c r="J484" s="23">
        <f t="shared" si="73"/>
        <v>0</v>
      </c>
      <c r="K484" s="23">
        <f t="shared" si="73"/>
        <v>0</v>
      </c>
      <c r="L484" s="23">
        <f t="shared" si="73"/>
        <v>0</v>
      </c>
      <c r="M484" s="23">
        <f t="shared" si="73"/>
        <v>0</v>
      </c>
      <c r="N484" s="23">
        <f t="shared" ref="N484:O484" si="74">IF(N481="",N480*4,IF(N482="",(N481+N480)*2,IF(N483="",((N482+N481+N480)/3)*4,SUM(N480:N483))))</f>
        <v>-63415.21</v>
      </c>
      <c r="O484" s="23">
        <f t="shared" si="74"/>
        <v>-499978.66666666669</v>
      </c>
      <c r="P484" s="21"/>
      <c r="Q484" s="25" t="s">
        <v>2919</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2945</v>
      </c>
      <c r="C485" s="146"/>
      <c r="D485" s="146"/>
      <c r="E485" s="146"/>
      <c r="F485" s="146"/>
      <c r="G485" s="146"/>
      <c r="H485" s="146"/>
      <c r="I485" s="146"/>
      <c r="J485" s="146"/>
      <c r="K485" s="146"/>
      <c r="L485" s="146"/>
      <c r="M485" s="146"/>
      <c r="N485" s="146"/>
      <c r="O485" s="15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9" si="75">IFERROR(VLOOKUP($B$485,$130:$216,MATCH($Q486&amp;"/"&amp;B$348,$128:$128,0),FALSE),"")</f>
        <v>137694</v>
      </c>
      <c r="C486" s="23">
        <f t="shared" si="75"/>
        <v>2294</v>
      </c>
      <c r="D486" s="23">
        <f t="shared" si="75"/>
        <v>-9258</v>
      </c>
      <c r="E486" s="23">
        <f t="shared" si="75"/>
        <v>45073</v>
      </c>
      <c r="F486" s="23">
        <f t="shared" si="75"/>
        <v>7524</v>
      </c>
      <c r="G486" s="23">
        <f t="shared" si="75"/>
        <v>3055</v>
      </c>
      <c r="H486" s="23">
        <f t="shared" si="75"/>
        <v>176962</v>
      </c>
      <c r="I486" s="23">
        <f t="shared" si="75"/>
        <v>-19335</v>
      </c>
      <c r="J486" s="23">
        <f t="shared" si="75"/>
        <v>58587</v>
      </c>
      <c r="K486" s="23">
        <f t="shared" si="75"/>
        <v>5036</v>
      </c>
      <c r="L486" s="23">
        <f t="shared" si="75"/>
        <v>-6799</v>
      </c>
      <c r="M486" s="23">
        <f t="shared" si="75"/>
        <v>-2012</v>
      </c>
      <c r="N486" s="23">
        <f t="shared" si="75"/>
        <v>55990</v>
      </c>
      <c r="O486" s="23">
        <f t="shared" si="75"/>
        <v>59449</v>
      </c>
      <c r="P486" s="21"/>
      <c r="Q486" s="25" t="s">
        <v>2916</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si="75"/>
        <v>76014</v>
      </c>
      <c r="C487" s="23">
        <f t="shared" si="75"/>
        <v>-4873</v>
      </c>
      <c r="D487" s="23">
        <f t="shared" si="75"/>
        <v>-14876</v>
      </c>
      <c r="E487" s="23">
        <f t="shared" si="75"/>
        <v>57863</v>
      </c>
      <c r="F487" s="23">
        <f t="shared" si="75"/>
        <v>-28559</v>
      </c>
      <c r="G487" s="23">
        <f t="shared" si="75"/>
        <v>37253</v>
      </c>
      <c r="H487" s="23">
        <f t="shared" si="75"/>
        <v>1262</v>
      </c>
      <c r="I487" s="23">
        <f t="shared" si="75"/>
        <v>-36122</v>
      </c>
      <c r="J487" s="23">
        <f t="shared" si="75"/>
        <v>7685</v>
      </c>
      <c r="K487" s="23">
        <f t="shared" si="75"/>
        <v>-18376</v>
      </c>
      <c r="L487" s="23">
        <f t="shared" si="75"/>
        <v>-3933</v>
      </c>
      <c r="M487" s="23">
        <f t="shared" si="75"/>
        <v>58902</v>
      </c>
      <c r="N487" s="23">
        <f t="shared" si="75"/>
        <v>-2482</v>
      </c>
      <c r="O487" s="23">
        <f t="shared" si="75"/>
        <v>283552</v>
      </c>
      <c r="P487" s="21"/>
      <c r="Q487" s="25" t="s">
        <v>2917</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si="75"/>
        <v>23427</v>
      </c>
      <c r="C488" s="23">
        <f t="shared" si="75"/>
        <v>138</v>
      </c>
      <c r="D488" s="23">
        <f t="shared" si="75"/>
        <v>8351</v>
      </c>
      <c r="E488" s="23">
        <f t="shared" si="75"/>
        <v>53625</v>
      </c>
      <c r="F488" s="23">
        <f t="shared" si="75"/>
        <v>41999</v>
      </c>
      <c r="G488" s="23">
        <f t="shared" si="75"/>
        <v>-391277</v>
      </c>
      <c r="H488" s="23">
        <f t="shared" si="75"/>
        <v>236946</v>
      </c>
      <c r="I488" s="23">
        <f t="shared" si="75"/>
        <v>25535</v>
      </c>
      <c r="J488" s="23">
        <f t="shared" si="75"/>
        <v>28142</v>
      </c>
      <c r="K488" s="23">
        <f t="shared" si="75"/>
        <v>4550</v>
      </c>
      <c r="L488" s="23">
        <f t="shared" si="75"/>
        <v>57790</v>
      </c>
      <c r="M488" s="23">
        <f t="shared" si="75"/>
        <v>-22214</v>
      </c>
      <c r="N488" s="23">
        <f t="shared" si="75"/>
        <v>11306</v>
      </c>
      <c r="O488" s="23">
        <f t="shared" si="75"/>
        <v>23564</v>
      </c>
      <c r="P488" s="21"/>
      <c r="Q488" s="25" t="s">
        <v>2918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si="75"/>
        <v>4301</v>
      </c>
      <c r="C489" s="39">
        <f t="shared" si="75"/>
        <v>-3582.48</v>
      </c>
      <c r="D489" s="39">
        <f t="shared" si="75"/>
        <v>-90825.25</v>
      </c>
      <c r="E489" s="39">
        <f t="shared" si="75"/>
        <v>59743.49</v>
      </c>
      <c r="F489" s="39">
        <f t="shared" si="75"/>
        <v>17623.25</v>
      </c>
      <c r="G489" s="39">
        <f t="shared" si="75"/>
        <v>-146982.76</v>
      </c>
      <c r="H489" s="39">
        <f t="shared" si="75"/>
        <v>-38190.019999999997</v>
      </c>
      <c r="I489" s="39">
        <f t="shared" si="75"/>
        <v>25740.9</v>
      </c>
      <c r="J489" s="39">
        <f t="shared" si="75"/>
        <v>-17328.46</v>
      </c>
      <c r="K489" s="39">
        <f t="shared" si="75"/>
        <v>8250.56</v>
      </c>
      <c r="L489" s="39">
        <f t="shared" si="75"/>
        <v>-7339.96</v>
      </c>
      <c r="M489" s="39">
        <f t="shared" si="75"/>
        <v>68901.240000000005</v>
      </c>
      <c r="N489" s="39">
        <f t="shared" si="75"/>
        <v>161162.67000000001</v>
      </c>
      <c r="O489" s="39" t="str">
        <f t="shared" si="75"/>
        <v/>
      </c>
      <c r="P489" s="21"/>
      <c r="Q489" s="25" t="s">
        <v>2940</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76">SUM(B486:B489)</f>
        <v>241436</v>
      </c>
      <c r="C490" s="23">
        <f t="shared" si="76"/>
        <v>-6023.48</v>
      </c>
      <c r="D490" s="23">
        <f t="shared" si="76"/>
        <v>-106608.25</v>
      </c>
      <c r="E490" s="23">
        <f t="shared" si="76"/>
        <v>216304.49</v>
      </c>
      <c r="F490" s="23">
        <f t="shared" si="76"/>
        <v>38587.25</v>
      </c>
      <c r="G490" s="23">
        <f t="shared" si="76"/>
        <v>-497951.76</v>
      </c>
      <c r="H490" s="23">
        <f t="shared" si="76"/>
        <v>376979.98</v>
      </c>
      <c r="I490" s="23">
        <f t="shared" si="76"/>
        <v>-4181.0999999999985</v>
      </c>
      <c r="J490" s="23">
        <f t="shared" si="76"/>
        <v>77085.540000000008</v>
      </c>
      <c r="K490" s="23">
        <f t="shared" si="76"/>
        <v>-539.44000000000051</v>
      </c>
      <c r="L490" s="23">
        <f t="shared" si="76"/>
        <v>39718.04</v>
      </c>
      <c r="M490" s="23">
        <f t="shared" si="76"/>
        <v>103577.24</v>
      </c>
      <c r="N490" s="23">
        <f t="shared" ref="N490:O490" si="77">IF(N487="",N486*4,IF(N488="",(N487+N486)*2,IF(N489="",((N488+N487+N486)/3)*4,SUM(N486:N489))))</f>
        <v>225976.67</v>
      </c>
      <c r="O490" s="23">
        <f t="shared" si="77"/>
        <v>488753.33333333331</v>
      </c>
      <c r="P490" s="21"/>
      <c r="Q490" s="25" t="s">
        <v>2919</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2946</v>
      </c>
      <c r="C491" s="146"/>
      <c r="D491" s="146"/>
      <c r="E491" s="146"/>
      <c r="F491" s="146"/>
      <c r="G491" s="146"/>
      <c r="H491" s="146"/>
      <c r="I491" s="146"/>
      <c r="J491" s="146"/>
      <c r="K491" s="146"/>
      <c r="L491" s="146"/>
      <c r="M491" s="146"/>
      <c r="N491" s="146"/>
      <c r="O491" s="15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5" si="78">IFERROR(VLOOKUP($B$491,$130:$216,MATCH($Q492&amp;"/"&amp;B$348,$128:$128,0),FALSE),"")</f>
        <v>32722671</v>
      </c>
      <c r="C492" s="23">
        <f t="shared" si="78"/>
        <v>27274183</v>
      </c>
      <c r="D492" s="23">
        <f t="shared" si="78"/>
        <v>33424788</v>
      </c>
      <c r="E492" s="23">
        <f t="shared" si="78"/>
        <v>38855784</v>
      </c>
      <c r="F492" s="23">
        <f t="shared" si="78"/>
        <v>44666924</v>
      </c>
      <c r="G492" s="23">
        <f t="shared" si="78"/>
        <v>52901939</v>
      </c>
      <c r="H492" s="23">
        <f t="shared" si="78"/>
        <v>89148937</v>
      </c>
      <c r="I492" s="23">
        <f t="shared" si="78"/>
        <v>98780706</v>
      </c>
      <c r="J492" s="23">
        <f t="shared" si="78"/>
        <v>108726947</v>
      </c>
      <c r="K492" s="23">
        <f t="shared" si="78"/>
        <v>117507495</v>
      </c>
      <c r="L492" s="23">
        <f t="shared" si="78"/>
        <v>128045872</v>
      </c>
      <c r="M492" s="23">
        <f t="shared" si="78"/>
        <v>138895714</v>
      </c>
      <c r="N492" s="23">
        <f t="shared" si="78"/>
        <v>145799976</v>
      </c>
      <c r="O492" s="23">
        <f t="shared" si="78"/>
        <v>133371872</v>
      </c>
      <c r="P492" s="21"/>
      <c r="Q492" s="25" t="s">
        <v>2916</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si="78"/>
        <v>32062250</v>
      </c>
      <c r="C493" s="23">
        <f t="shared" si="78"/>
        <v>28572462</v>
      </c>
      <c r="D493" s="23">
        <f t="shared" si="78"/>
        <v>34628197</v>
      </c>
      <c r="E493" s="23">
        <f t="shared" si="78"/>
        <v>40682579</v>
      </c>
      <c r="F493" s="23">
        <f t="shared" si="78"/>
        <v>47731327</v>
      </c>
      <c r="G493" s="23">
        <f t="shared" si="78"/>
        <v>53561093</v>
      </c>
      <c r="H493" s="23">
        <f t="shared" si="78"/>
        <v>92132640</v>
      </c>
      <c r="I493" s="23">
        <f t="shared" si="78"/>
        <v>100676161</v>
      </c>
      <c r="J493" s="23">
        <f t="shared" si="78"/>
        <v>114620958</v>
      </c>
      <c r="K493" s="23">
        <f t="shared" si="78"/>
        <v>120651938</v>
      </c>
      <c r="L493" s="23">
        <f t="shared" si="78"/>
        <v>129706280</v>
      </c>
      <c r="M493" s="23">
        <f t="shared" si="78"/>
        <v>143266840</v>
      </c>
      <c r="N493" s="23">
        <f t="shared" si="78"/>
        <v>128027320</v>
      </c>
      <c r="O493" s="23">
        <f t="shared" si="78"/>
        <v>137391443</v>
      </c>
      <c r="P493" s="21"/>
      <c r="Q493" s="25" t="s">
        <v>2917</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si="78"/>
        <v>34219851</v>
      </c>
      <c r="C494" s="23">
        <f t="shared" si="78"/>
        <v>29679784</v>
      </c>
      <c r="D494" s="23">
        <f t="shared" si="78"/>
        <v>34734088</v>
      </c>
      <c r="E494" s="23">
        <f t="shared" si="78"/>
        <v>41762314</v>
      </c>
      <c r="F494" s="23">
        <f t="shared" si="78"/>
        <v>51225042</v>
      </c>
      <c r="G494" s="23">
        <f t="shared" si="78"/>
        <v>86155705</v>
      </c>
      <c r="H494" s="23">
        <f t="shared" si="78"/>
        <v>91064860</v>
      </c>
      <c r="I494" s="23">
        <f t="shared" si="78"/>
        <v>100037019</v>
      </c>
      <c r="J494" s="23">
        <f t="shared" si="78"/>
        <v>112999484</v>
      </c>
      <c r="K494" s="23">
        <f t="shared" si="78"/>
        <v>123210520</v>
      </c>
      <c r="L494" s="23">
        <f t="shared" si="78"/>
        <v>130494486</v>
      </c>
      <c r="M494" s="23">
        <f t="shared" si="78"/>
        <v>141072248</v>
      </c>
      <c r="N494" s="23">
        <f t="shared" si="78"/>
        <v>135488772</v>
      </c>
      <c r="O494" s="23">
        <f t="shared" si="78"/>
        <v>130320002</v>
      </c>
      <c r="P494" s="21"/>
      <c r="Q494" s="25" t="s">
        <v>2918</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si="78"/>
        <v>30208252</v>
      </c>
      <c r="C495" s="23">
        <f t="shared" si="78"/>
        <v>32234348.670000002</v>
      </c>
      <c r="D495" s="23">
        <f t="shared" si="78"/>
        <v>38296476.960000001</v>
      </c>
      <c r="E495" s="23">
        <f t="shared" si="78"/>
        <v>40372800.539999999</v>
      </c>
      <c r="F495" s="23">
        <f t="shared" si="78"/>
        <v>54153721.960000001</v>
      </c>
      <c r="G495" s="23">
        <f t="shared" si="78"/>
        <v>91979850.560000002</v>
      </c>
      <c r="H495" s="23">
        <f t="shared" si="78"/>
        <v>98577658.849999994</v>
      </c>
      <c r="I495" s="23">
        <f t="shared" si="78"/>
        <v>106399352.56999999</v>
      </c>
      <c r="J495" s="23">
        <f t="shared" si="78"/>
        <v>115514373.23999999</v>
      </c>
      <c r="K495" s="23">
        <f t="shared" si="78"/>
        <v>128033296.77</v>
      </c>
      <c r="L495" s="23">
        <f t="shared" si="78"/>
        <v>139573395.33000001</v>
      </c>
      <c r="M495" s="23">
        <f t="shared" si="78"/>
        <v>147857606.53</v>
      </c>
      <c r="N495" s="23">
        <f t="shared" si="78"/>
        <v>137047950.99000001</v>
      </c>
      <c r="O495" s="23" t="str">
        <f t="shared" si="78"/>
        <v/>
      </c>
      <c r="P495" s="21"/>
      <c r="Q495" s="25" t="s">
        <v>2940</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79">SUM(B492:B495)</f>
        <v>129213024</v>
      </c>
      <c r="C496" s="40">
        <f t="shared" si="79"/>
        <v>117760777.67</v>
      </c>
      <c r="D496" s="40">
        <f t="shared" si="79"/>
        <v>141083549.96000001</v>
      </c>
      <c r="E496" s="40">
        <f t="shared" si="79"/>
        <v>161673477.53999999</v>
      </c>
      <c r="F496" s="40">
        <f t="shared" si="79"/>
        <v>197777014.96000001</v>
      </c>
      <c r="G496" s="40">
        <f t="shared" si="79"/>
        <v>284598587.56</v>
      </c>
      <c r="H496" s="40">
        <f t="shared" si="79"/>
        <v>370924095.85000002</v>
      </c>
      <c r="I496" s="40">
        <f t="shared" si="79"/>
        <v>405893238.56999999</v>
      </c>
      <c r="J496" s="40">
        <f t="shared" si="79"/>
        <v>451861762.24000001</v>
      </c>
      <c r="K496" s="40">
        <f t="shared" si="79"/>
        <v>489403249.76999998</v>
      </c>
      <c r="L496" s="40">
        <f t="shared" si="79"/>
        <v>527820033.33000004</v>
      </c>
      <c r="M496" s="40">
        <f t="shared" si="79"/>
        <v>571092408.52999997</v>
      </c>
      <c r="N496" s="40">
        <f t="shared" ref="N496:O496" si="80">IF(N493="",N492*4,IF(N494="",(N493+N492)*2,IF(N495="",((N494+N493+N492)/3)*4,SUM(N492:N495))))</f>
        <v>546364018.99000001</v>
      </c>
      <c r="O496" s="40">
        <f t="shared" si="80"/>
        <v>534777756</v>
      </c>
      <c r="P496" s="21"/>
      <c r="Q496" s="25" t="s">
        <v>2919</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2947</v>
      </c>
      <c r="C497" s="146"/>
      <c r="D497" s="146"/>
      <c r="E497" s="146"/>
      <c r="F497" s="146"/>
      <c r="G497" s="146"/>
      <c r="H497" s="146"/>
      <c r="I497" s="146"/>
      <c r="J497" s="146"/>
      <c r="K497" s="146"/>
      <c r="L497" s="146"/>
      <c r="M497" s="146"/>
      <c r="N497" s="146"/>
      <c r="O497" s="150"/>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2948</v>
      </c>
      <c r="C498" s="146"/>
      <c r="D498" s="146"/>
      <c r="E498" s="146"/>
      <c r="F498" s="146"/>
      <c r="G498" s="146"/>
      <c r="H498" s="146"/>
      <c r="I498" s="146"/>
      <c r="J498" s="146"/>
      <c r="K498" s="146"/>
      <c r="L498" s="146"/>
      <c r="M498" s="146"/>
      <c r="N498" s="146"/>
      <c r="O498" s="15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502" si="81">IFERROR(VLOOKUP($B$498,$130:$216,MATCH($Q499&amp;"/"&amp;B$348,$128:$128,0),FALSE),"")</f>
        <v>24190319</v>
      </c>
      <c r="C499" s="23">
        <f t="shared" si="81"/>
        <v>19129633</v>
      </c>
      <c r="D499" s="23">
        <f t="shared" si="81"/>
        <v>23508220</v>
      </c>
      <c r="E499" s="23">
        <f t="shared" si="81"/>
        <v>27958524</v>
      </c>
      <c r="F499" s="23">
        <f t="shared" si="81"/>
        <v>31966248</v>
      </c>
      <c r="G499" s="23">
        <f t="shared" si="81"/>
        <v>37388877</v>
      </c>
      <c r="H499" s="23">
        <f t="shared" si="81"/>
        <v>68151816</v>
      </c>
      <c r="I499" s="23">
        <f t="shared" si="81"/>
        <v>75124884</v>
      </c>
      <c r="J499" s="23">
        <f t="shared" si="81"/>
        <v>82252728</v>
      </c>
      <c r="K499" s="23">
        <f t="shared" si="81"/>
        <v>88434390</v>
      </c>
      <c r="L499" s="23">
        <f t="shared" si="81"/>
        <v>96214167</v>
      </c>
      <c r="M499" s="23">
        <f t="shared" si="81"/>
        <v>104244085</v>
      </c>
      <c r="N499" s="23">
        <f t="shared" si="81"/>
        <v>109788727</v>
      </c>
      <c r="O499" s="23">
        <f t="shared" si="81"/>
        <v>101269499</v>
      </c>
      <c r="P499" s="21"/>
      <c r="Q499" s="25" t="s">
        <v>2916</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si="81"/>
        <v>23352368</v>
      </c>
      <c r="C500" s="23">
        <f t="shared" si="81"/>
        <v>20099355</v>
      </c>
      <c r="D500" s="23">
        <f t="shared" si="81"/>
        <v>24179394</v>
      </c>
      <c r="E500" s="23">
        <f t="shared" si="81"/>
        <v>29317441</v>
      </c>
      <c r="F500" s="23">
        <f t="shared" si="81"/>
        <v>33724856</v>
      </c>
      <c r="G500" s="23">
        <f t="shared" si="81"/>
        <v>37655206</v>
      </c>
      <c r="H500" s="23">
        <f t="shared" si="81"/>
        <v>70030538</v>
      </c>
      <c r="I500" s="23">
        <f t="shared" si="81"/>
        <v>76134726</v>
      </c>
      <c r="J500" s="23">
        <f t="shared" si="81"/>
        <v>86035371</v>
      </c>
      <c r="K500" s="23">
        <f t="shared" si="81"/>
        <v>90333235</v>
      </c>
      <c r="L500" s="23">
        <f t="shared" si="81"/>
        <v>97508629</v>
      </c>
      <c r="M500" s="23">
        <f t="shared" si="81"/>
        <v>107180802</v>
      </c>
      <c r="N500" s="23">
        <f t="shared" si="81"/>
        <v>96659238</v>
      </c>
      <c r="O500" s="23">
        <f t="shared" si="81"/>
        <v>104082818</v>
      </c>
      <c r="P500" s="21"/>
      <c r="Q500" s="25" t="s">
        <v>2917</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si="81"/>
        <v>25160698</v>
      </c>
      <c r="C501" s="23">
        <f t="shared" si="81"/>
        <v>20835831</v>
      </c>
      <c r="D501" s="23">
        <f t="shared" si="81"/>
        <v>24302607</v>
      </c>
      <c r="E501" s="23">
        <f t="shared" si="81"/>
        <v>29934076</v>
      </c>
      <c r="F501" s="23">
        <f t="shared" si="81"/>
        <v>35981672</v>
      </c>
      <c r="G501" s="23">
        <f t="shared" si="81"/>
        <v>65137805</v>
      </c>
      <c r="H501" s="23">
        <f t="shared" si="81"/>
        <v>68841769</v>
      </c>
      <c r="I501" s="23">
        <f t="shared" si="81"/>
        <v>75068073</v>
      </c>
      <c r="J501" s="23">
        <f t="shared" si="81"/>
        <v>84599591</v>
      </c>
      <c r="K501" s="23">
        <f t="shared" si="81"/>
        <v>91742078</v>
      </c>
      <c r="L501" s="23">
        <f t="shared" si="81"/>
        <v>97474391</v>
      </c>
      <c r="M501" s="23">
        <f t="shared" si="81"/>
        <v>104585596</v>
      </c>
      <c r="N501" s="23">
        <f t="shared" si="81"/>
        <v>101422483</v>
      </c>
      <c r="O501" s="23">
        <f t="shared" si="81"/>
        <v>99023321</v>
      </c>
      <c r="P501" s="21"/>
      <c r="Q501" s="25" t="s">
        <v>2918</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si="81"/>
        <v>21650557</v>
      </c>
      <c r="C502" s="39">
        <f t="shared" si="81"/>
        <v>22653316.27</v>
      </c>
      <c r="D502" s="39">
        <f t="shared" si="81"/>
        <v>26846817.199999999</v>
      </c>
      <c r="E502" s="39">
        <f t="shared" si="81"/>
        <v>29652526.469999999</v>
      </c>
      <c r="F502" s="39">
        <f t="shared" si="81"/>
        <v>38418391.670000002</v>
      </c>
      <c r="G502" s="39">
        <f t="shared" si="81"/>
        <v>70474869.730000004</v>
      </c>
      <c r="H502" s="39">
        <f t="shared" si="81"/>
        <v>74419302.129999995</v>
      </c>
      <c r="I502" s="39">
        <f t="shared" si="81"/>
        <v>80190984.370000005</v>
      </c>
      <c r="J502" s="39">
        <f t="shared" si="81"/>
        <v>86800357.959999993</v>
      </c>
      <c r="K502" s="39">
        <f t="shared" si="81"/>
        <v>95492591.769999996</v>
      </c>
      <c r="L502" s="39">
        <f t="shared" si="81"/>
        <v>104120052.86</v>
      </c>
      <c r="M502" s="39">
        <f t="shared" si="81"/>
        <v>110138600.89</v>
      </c>
      <c r="N502" s="39">
        <f t="shared" si="81"/>
        <v>103009578.81</v>
      </c>
      <c r="O502" s="39" t="str">
        <f t="shared" si="81"/>
        <v/>
      </c>
      <c r="P502" s="21"/>
      <c r="Q502" s="25" t="s">
        <v>2940</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82">SUM(B499:B502)</f>
        <v>94353942</v>
      </c>
      <c r="C503" s="39">
        <f t="shared" si="82"/>
        <v>82718135.269999996</v>
      </c>
      <c r="D503" s="39">
        <f t="shared" si="82"/>
        <v>98837038.200000003</v>
      </c>
      <c r="E503" s="39">
        <f t="shared" si="82"/>
        <v>116862567.47</v>
      </c>
      <c r="F503" s="39">
        <f t="shared" si="82"/>
        <v>140091167.67000002</v>
      </c>
      <c r="G503" s="39">
        <f t="shared" si="82"/>
        <v>210656757.73000002</v>
      </c>
      <c r="H503" s="39">
        <f t="shared" si="82"/>
        <v>281443425.13</v>
      </c>
      <c r="I503" s="39">
        <f t="shared" si="82"/>
        <v>306518667.37</v>
      </c>
      <c r="J503" s="39">
        <f t="shared" si="82"/>
        <v>339688047.95999998</v>
      </c>
      <c r="K503" s="39">
        <f t="shared" si="82"/>
        <v>366002294.76999998</v>
      </c>
      <c r="L503" s="39">
        <f t="shared" si="82"/>
        <v>395317239.86000001</v>
      </c>
      <c r="M503" s="39">
        <f t="shared" si="82"/>
        <v>426149083.88999999</v>
      </c>
      <c r="N503" s="39">
        <f t="shared" ref="N503:O503" si="83">IF(N500="",N499*4,IF(N501="",(N500+N499)*2,IF(N502="",((N501+N500+N499)/3)*4,SUM(N499:N502))))</f>
        <v>410880026.81</v>
      </c>
      <c r="O503" s="39">
        <f t="shared" si="83"/>
        <v>405834184</v>
      </c>
      <c r="P503" s="21"/>
      <c r="Q503" s="25" t="s">
        <v>2919</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84">B503/B$465</f>
        <v>0.76041167411308408</v>
      </c>
      <c r="C504" s="44">
        <f t="shared" si="84"/>
        <v>0.73607759077034107</v>
      </c>
      <c r="D504" s="44">
        <f t="shared" si="84"/>
        <v>0.73237676593904311</v>
      </c>
      <c r="E504" s="44">
        <f t="shared" si="84"/>
        <v>0.75220563577192323</v>
      </c>
      <c r="F504" s="44">
        <f t="shared" si="84"/>
        <v>0.74239346914041271</v>
      </c>
      <c r="G504" s="44">
        <f t="shared" si="84"/>
        <v>0.77366122089368905</v>
      </c>
      <c r="H504" s="44">
        <f t="shared" si="84"/>
        <v>0.78666822368580669</v>
      </c>
      <c r="I504" s="44">
        <f t="shared" si="84"/>
        <v>0.78229993717404378</v>
      </c>
      <c r="J504" s="44">
        <f t="shared" si="84"/>
        <v>0.78140964324005513</v>
      </c>
      <c r="K504" s="44">
        <f t="shared" si="84"/>
        <v>0.77696074210306698</v>
      </c>
      <c r="L504" s="44">
        <f t="shared" si="84"/>
        <v>0.77733814654312161</v>
      </c>
      <c r="M504" s="44">
        <f t="shared" si="84"/>
        <v>0.77342896555900864</v>
      </c>
      <c r="N504" s="45">
        <f t="shared" si="84"/>
        <v>0.78131256562049156</v>
      </c>
      <c r="O504" s="45">
        <f t="shared" si="84"/>
        <v>0.78857639091565013</v>
      </c>
      <c r="P504" s="21"/>
      <c r="Q504" s="27" t="s">
        <v>2920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26">
        <f t="shared" ref="C505:O505" si="85">C503/B503-1</f>
        <v>-0.12332083306068975</v>
      </c>
      <c r="D505" s="26">
        <f t="shared" si="85"/>
        <v>0.19486540499717919</v>
      </c>
      <c r="E505" s="26">
        <f t="shared" si="85"/>
        <v>0.18237625892355003</v>
      </c>
      <c r="F505" s="26">
        <f t="shared" si="85"/>
        <v>0.19876852531040856</v>
      </c>
      <c r="G505" s="26">
        <f t="shared" si="85"/>
        <v>0.50371191298958218</v>
      </c>
      <c r="H505" s="26">
        <f t="shared" si="85"/>
        <v>0.33602846717468071</v>
      </c>
      <c r="I505" s="26">
        <f t="shared" si="85"/>
        <v>8.9095143112395192E-2</v>
      </c>
      <c r="J505" s="26">
        <f t="shared" si="85"/>
        <v>0.10821324806936161</v>
      </c>
      <c r="K505" s="26">
        <f t="shared" si="85"/>
        <v>7.7465919004305439E-2</v>
      </c>
      <c r="L505" s="26">
        <f t="shared" si="85"/>
        <v>8.0094976203419321E-2</v>
      </c>
      <c r="M505" s="26">
        <f t="shared" si="85"/>
        <v>7.7992662401768609E-2</v>
      </c>
      <c r="N505" s="26">
        <f t="shared" si="85"/>
        <v>-3.5830317739088069E-2</v>
      </c>
      <c r="O505" s="26">
        <f t="shared" si="85"/>
        <v>-1.2280574573495406E-2</v>
      </c>
      <c r="P505" s="37"/>
      <c r="Q505" s="27" t="s">
        <v>2941</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2949</v>
      </c>
      <c r="C506" s="146"/>
      <c r="D506" s="146"/>
      <c r="E506" s="146"/>
      <c r="F506" s="146"/>
      <c r="G506" s="146"/>
      <c r="H506" s="146"/>
      <c r="I506" s="146"/>
      <c r="J506" s="146"/>
      <c r="K506" s="146"/>
      <c r="L506" s="146"/>
      <c r="M506" s="146"/>
      <c r="N506" s="146"/>
      <c r="O506" s="150"/>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23">
        <f t="shared" ref="B507:O511" si="86">IFERROR(B461-B499,"")</f>
        <v>7260367</v>
      </c>
      <c r="C507" s="23">
        <f t="shared" si="86"/>
        <v>6788201</v>
      </c>
      <c r="D507" s="23">
        <f t="shared" si="86"/>
        <v>8473728</v>
      </c>
      <c r="E507" s="23">
        <f t="shared" si="86"/>
        <v>9211941</v>
      </c>
      <c r="F507" s="23">
        <f t="shared" si="86"/>
        <v>11048215</v>
      </c>
      <c r="G507" s="23">
        <f t="shared" si="86"/>
        <v>13050237</v>
      </c>
      <c r="H507" s="23">
        <f t="shared" si="86"/>
        <v>18006201</v>
      </c>
      <c r="I507" s="23">
        <f t="shared" si="86"/>
        <v>20428768</v>
      </c>
      <c r="J507" s="23">
        <f t="shared" si="86"/>
        <v>22716039</v>
      </c>
      <c r="K507" s="23">
        <f t="shared" si="86"/>
        <v>24894442</v>
      </c>
      <c r="L507" s="23">
        <f t="shared" si="86"/>
        <v>27437636</v>
      </c>
      <c r="M507" s="23">
        <f t="shared" si="86"/>
        <v>30073583</v>
      </c>
      <c r="N507" s="23">
        <f t="shared" si="86"/>
        <v>31181785</v>
      </c>
      <c r="O507" s="23">
        <f t="shared" si="86"/>
        <v>27279084</v>
      </c>
      <c r="P507" s="21"/>
      <c r="Q507" s="25" t="s">
        <v>2916</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si="86"/>
        <v>7465554</v>
      </c>
      <c r="C508" s="23">
        <f t="shared" si="86"/>
        <v>7295563</v>
      </c>
      <c r="D508" s="23">
        <f t="shared" si="86"/>
        <v>9009086</v>
      </c>
      <c r="E508" s="23">
        <f t="shared" si="86"/>
        <v>9665538</v>
      </c>
      <c r="F508" s="23">
        <f t="shared" si="86"/>
        <v>11890353</v>
      </c>
      <c r="G508" s="23">
        <f t="shared" si="86"/>
        <v>13426728</v>
      </c>
      <c r="H508" s="23">
        <f t="shared" si="86"/>
        <v>18914580</v>
      </c>
      <c r="I508" s="23">
        <f t="shared" si="86"/>
        <v>21157526</v>
      </c>
      <c r="J508" s="23">
        <f t="shared" si="86"/>
        <v>23962306</v>
      </c>
      <c r="K508" s="23">
        <f t="shared" si="86"/>
        <v>25800677</v>
      </c>
      <c r="L508" s="23">
        <f t="shared" si="86"/>
        <v>27406269</v>
      </c>
      <c r="M508" s="23">
        <f t="shared" si="86"/>
        <v>31214912</v>
      </c>
      <c r="N508" s="23">
        <f t="shared" si="86"/>
        <v>26441823</v>
      </c>
      <c r="O508" s="23">
        <f t="shared" si="86"/>
        <v>28062844</v>
      </c>
      <c r="P508" s="21"/>
      <c r="Q508" s="25" t="s">
        <v>2917</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si="86"/>
        <v>7883225</v>
      </c>
      <c r="C509" s="23">
        <f t="shared" si="86"/>
        <v>7559787</v>
      </c>
      <c r="D509" s="23">
        <f t="shared" si="86"/>
        <v>8982663</v>
      </c>
      <c r="E509" s="23">
        <f t="shared" si="86"/>
        <v>10112262</v>
      </c>
      <c r="F509" s="23">
        <f t="shared" si="86"/>
        <v>12521864</v>
      </c>
      <c r="G509" s="23">
        <f t="shared" si="86"/>
        <v>17212747</v>
      </c>
      <c r="H509" s="23">
        <f t="shared" si="86"/>
        <v>18830649</v>
      </c>
      <c r="I509" s="23">
        <f t="shared" si="86"/>
        <v>21295791</v>
      </c>
      <c r="J509" s="23">
        <f t="shared" si="86"/>
        <v>24042450</v>
      </c>
      <c r="K509" s="23">
        <f t="shared" si="86"/>
        <v>26499750</v>
      </c>
      <c r="L509" s="23">
        <f t="shared" si="86"/>
        <v>28007946</v>
      </c>
      <c r="M509" s="23">
        <f t="shared" si="86"/>
        <v>31177110</v>
      </c>
      <c r="N509" s="23">
        <f t="shared" si="86"/>
        <v>28567537</v>
      </c>
      <c r="O509" s="23">
        <f t="shared" si="86"/>
        <v>26263604</v>
      </c>
      <c r="P509" s="21"/>
      <c r="Q509" s="25" t="s">
        <v>2918</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si="86"/>
        <v>7119623</v>
      </c>
      <c r="C510" s="39">
        <f t="shared" si="86"/>
        <v>8015237.4499999993</v>
      </c>
      <c r="D510" s="39">
        <f t="shared" si="86"/>
        <v>9651299.2799999975</v>
      </c>
      <c r="E510" s="39">
        <f t="shared" si="86"/>
        <v>9507558.450000003</v>
      </c>
      <c r="F510" s="39">
        <f t="shared" si="86"/>
        <v>13150447.82</v>
      </c>
      <c r="G510" s="39">
        <f t="shared" si="86"/>
        <v>17939063.060000002</v>
      </c>
      <c r="H510" s="39">
        <f t="shared" si="86"/>
        <v>20571502.600000009</v>
      </c>
      <c r="I510" s="39">
        <f t="shared" si="86"/>
        <v>22416570.890000001</v>
      </c>
      <c r="J510" s="39">
        <f t="shared" si="86"/>
        <v>24303027.950000003</v>
      </c>
      <c r="K510" s="39">
        <f t="shared" si="86"/>
        <v>27872061.400000006</v>
      </c>
      <c r="L510" s="39">
        <f t="shared" si="86"/>
        <v>30383386.100000009</v>
      </c>
      <c r="M510" s="39">
        <f t="shared" si="86"/>
        <v>32372024.649999991</v>
      </c>
      <c r="N510" s="39">
        <f t="shared" si="86"/>
        <v>28813147.590000004</v>
      </c>
      <c r="O510" s="39" t="str">
        <f t="shared" si="86"/>
        <v/>
      </c>
      <c r="P510" s="21"/>
      <c r="Q510" s="25" t="s">
        <v>2940</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si="86"/>
        <v>29728769</v>
      </c>
      <c r="C511" s="40">
        <f t="shared" si="86"/>
        <v>29658788.450000003</v>
      </c>
      <c r="D511" s="40">
        <f t="shared" si="86"/>
        <v>36116776.279999986</v>
      </c>
      <c r="E511" s="40">
        <f t="shared" si="86"/>
        <v>38497299.450000018</v>
      </c>
      <c r="F511" s="40">
        <f t="shared" si="86"/>
        <v>48610879.819999993</v>
      </c>
      <c r="G511" s="40">
        <f t="shared" si="86"/>
        <v>61628775.060000002</v>
      </c>
      <c r="H511" s="40">
        <f t="shared" si="86"/>
        <v>76322932.600000024</v>
      </c>
      <c r="I511" s="40">
        <f t="shared" si="86"/>
        <v>85298655.889999986</v>
      </c>
      <c r="J511" s="40">
        <f t="shared" si="86"/>
        <v>95023822.949999988</v>
      </c>
      <c r="K511" s="40">
        <f t="shared" si="86"/>
        <v>105066930.40000004</v>
      </c>
      <c r="L511" s="40">
        <f t="shared" si="86"/>
        <v>113235237.10000002</v>
      </c>
      <c r="M511" s="40">
        <f t="shared" si="86"/>
        <v>124837629.64999998</v>
      </c>
      <c r="N511" s="40">
        <f t="shared" si="86"/>
        <v>115004292.58999997</v>
      </c>
      <c r="O511" s="40">
        <f t="shared" si="86"/>
        <v>108807376</v>
      </c>
      <c r="P511" s="21"/>
      <c r="Q511" s="25" t="s">
        <v>2919</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87">B511/B$465</f>
        <v>0.23958832588691586</v>
      </c>
      <c r="C512" s="46">
        <f t="shared" si="87"/>
        <v>0.26392240922965893</v>
      </c>
      <c r="D512" s="46">
        <f t="shared" si="87"/>
        <v>0.26762323406095684</v>
      </c>
      <c r="E512" s="46">
        <f t="shared" si="87"/>
        <v>0.24779436422807677</v>
      </c>
      <c r="F512" s="46">
        <f t="shared" si="87"/>
        <v>0.25760653085958729</v>
      </c>
      <c r="G512" s="46">
        <f t="shared" si="87"/>
        <v>0.22633877910631095</v>
      </c>
      <c r="H512" s="46">
        <f t="shared" si="87"/>
        <v>0.21333177631419328</v>
      </c>
      <c r="I512" s="46">
        <f t="shared" si="87"/>
        <v>0.21770006282595619</v>
      </c>
      <c r="J512" s="46">
        <f t="shared" si="87"/>
        <v>0.21859035675994487</v>
      </c>
      <c r="K512" s="46">
        <f t="shared" si="87"/>
        <v>0.22303925789693299</v>
      </c>
      <c r="L512" s="46">
        <f t="shared" si="87"/>
        <v>0.22266185345687833</v>
      </c>
      <c r="M512" s="46">
        <f t="shared" si="87"/>
        <v>0.22657103444099136</v>
      </c>
      <c r="N512" s="46">
        <f t="shared" si="87"/>
        <v>0.21868743437950849</v>
      </c>
      <c r="O512" s="46">
        <f t="shared" si="87"/>
        <v>0.2114236090843499</v>
      </c>
      <c r="P512" s="21"/>
      <c r="Q512" s="47" t="s">
        <v>2950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26">
        <f t="shared" ref="C513:O513" si="88">C511/B511-1</f>
        <v>-2.3539672967958225E-3</v>
      </c>
      <c r="D513" s="26">
        <f t="shared" si="88"/>
        <v>0.21774280634851695</v>
      </c>
      <c r="E513" s="26">
        <f t="shared" si="88"/>
        <v>6.5911839737431643E-2</v>
      </c>
      <c r="F513" s="26">
        <f t="shared" si="88"/>
        <v>0.26270882670966089</v>
      </c>
      <c r="G513" s="26">
        <f t="shared" si="88"/>
        <v>0.26779797625971069</v>
      </c>
      <c r="H513" s="26">
        <f t="shared" si="88"/>
        <v>0.23843014120748318</v>
      </c>
      <c r="I513" s="26">
        <f t="shared" si="88"/>
        <v>0.11760191837806766</v>
      </c>
      <c r="J513" s="26">
        <f t="shared" si="88"/>
        <v>0.11401313371855992</v>
      </c>
      <c r="K513" s="26">
        <f t="shared" si="88"/>
        <v>0.10569041676301083</v>
      </c>
      <c r="L513" s="26">
        <f t="shared" si="88"/>
        <v>7.7743840701374411E-2</v>
      </c>
      <c r="M513" s="26">
        <f t="shared" si="88"/>
        <v>0.10246273904786074</v>
      </c>
      <c r="N513" s="26">
        <f t="shared" si="88"/>
        <v>-7.8769014499627699E-2</v>
      </c>
      <c r="O513" s="26">
        <f t="shared" si="88"/>
        <v>-5.3884219888143736E-2</v>
      </c>
      <c r="P513" s="37"/>
      <c r="Q513" s="27" t="s">
        <v>2941</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2951</v>
      </c>
      <c r="C514" s="146"/>
      <c r="D514" s="146"/>
      <c r="E514" s="146"/>
      <c r="F514" s="146"/>
      <c r="G514" s="146"/>
      <c r="H514" s="146"/>
      <c r="I514" s="146"/>
      <c r="J514" s="146"/>
      <c r="K514" s="146"/>
      <c r="L514" s="146"/>
      <c r="M514" s="146"/>
      <c r="N514" s="146"/>
      <c r="O514" s="150"/>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2952</v>
      </c>
      <c r="C515" s="146"/>
      <c r="D515" s="146"/>
      <c r="E515" s="146"/>
      <c r="F515" s="146"/>
      <c r="G515" s="146"/>
      <c r="H515" s="146"/>
      <c r="I515" s="146"/>
      <c r="J515" s="146"/>
      <c r="K515" s="146"/>
      <c r="L515" s="146"/>
      <c r="M515" s="146"/>
      <c r="N515" s="146"/>
      <c r="O515" s="15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23">
        <f t="shared" ref="B516:O519" si="89">IFERROR(VLOOKUP($B$515,$130:$216,MATCH($Q516&amp;"/"&amp;B$348,$128:$128,0),FALSE),"")</f>
        <v>0</v>
      </c>
      <c r="C516" s="23">
        <f t="shared" si="89"/>
        <v>0</v>
      </c>
      <c r="D516" s="23">
        <f t="shared" si="89"/>
        <v>5470380</v>
      </c>
      <c r="E516" s="23">
        <f t="shared" si="89"/>
        <v>6297196</v>
      </c>
      <c r="F516" s="23">
        <f t="shared" si="89"/>
        <v>7492022</v>
      </c>
      <c r="G516" s="23">
        <f t="shared" si="89"/>
        <v>9736244</v>
      </c>
      <c r="H516" s="23">
        <f t="shared" si="89"/>
        <v>12262903</v>
      </c>
      <c r="I516" s="23">
        <f t="shared" si="89"/>
        <v>14153287</v>
      </c>
      <c r="J516" s="23">
        <f t="shared" si="89"/>
        <v>16509115</v>
      </c>
      <c r="K516" s="23">
        <f t="shared" si="89"/>
        <v>17840384</v>
      </c>
      <c r="L516" s="23">
        <f t="shared" si="89"/>
        <v>19838773</v>
      </c>
      <c r="M516" s="23">
        <f t="shared" si="89"/>
        <v>21834905</v>
      </c>
      <c r="N516" s="23">
        <f t="shared" si="89"/>
        <v>22878915</v>
      </c>
      <c r="O516" s="23">
        <f t="shared" si="89"/>
        <v>22111956</v>
      </c>
      <c r="P516" s="21"/>
      <c r="Q516" s="25" t="s">
        <v>2916</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si="89"/>
        <v>0</v>
      </c>
      <c r="C517" s="23">
        <f t="shared" si="89"/>
        <v>4978867</v>
      </c>
      <c r="D517" s="23">
        <f t="shared" si="89"/>
        <v>5829805</v>
      </c>
      <c r="E517" s="23">
        <f t="shared" si="89"/>
        <v>6906899</v>
      </c>
      <c r="F517" s="23">
        <f t="shared" si="89"/>
        <v>8924611</v>
      </c>
      <c r="G517" s="23">
        <f t="shared" si="89"/>
        <v>10551328</v>
      </c>
      <c r="H517" s="23">
        <f t="shared" si="89"/>
        <v>14133158</v>
      </c>
      <c r="I517" s="23">
        <f t="shared" si="89"/>
        <v>15481647</v>
      </c>
      <c r="J517" s="23">
        <f t="shared" si="89"/>
        <v>18435327</v>
      </c>
      <c r="K517" s="23">
        <f t="shared" si="89"/>
        <v>19150619</v>
      </c>
      <c r="L517" s="23">
        <f t="shared" si="89"/>
        <v>20770693</v>
      </c>
      <c r="M517" s="23">
        <f t="shared" si="89"/>
        <v>23869872</v>
      </c>
      <c r="N517" s="23">
        <f t="shared" si="89"/>
        <v>22042799</v>
      </c>
      <c r="O517" s="23">
        <f t="shared" si="89"/>
        <v>23338931</v>
      </c>
      <c r="P517" s="21"/>
      <c r="Q517" s="25" t="s">
        <v>2917</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si="89"/>
        <v>0</v>
      </c>
      <c r="C518" s="23">
        <f t="shared" si="89"/>
        <v>5119062</v>
      </c>
      <c r="D518" s="23">
        <f t="shared" si="89"/>
        <v>5997966</v>
      </c>
      <c r="E518" s="23">
        <f t="shared" si="89"/>
        <v>7120128</v>
      </c>
      <c r="F518" s="23">
        <f t="shared" si="89"/>
        <v>9747647</v>
      </c>
      <c r="G518" s="23">
        <f t="shared" si="89"/>
        <v>12773097</v>
      </c>
      <c r="H518" s="23">
        <f t="shared" si="89"/>
        <v>13913869</v>
      </c>
      <c r="I518" s="23">
        <f t="shared" si="89"/>
        <v>15994853</v>
      </c>
      <c r="J518" s="23">
        <f t="shared" si="89"/>
        <v>18063436</v>
      </c>
      <c r="K518" s="23">
        <f t="shared" si="89"/>
        <v>20003348</v>
      </c>
      <c r="L518" s="23">
        <f t="shared" si="89"/>
        <v>21170349</v>
      </c>
      <c r="M518" s="23">
        <f t="shared" si="89"/>
        <v>23638917</v>
      </c>
      <c r="N518" s="23">
        <f t="shared" si="89"/>
        <v>23032080</v>
      </c>
      <c r="O518" s="23">
        <f t="shared" si="89"/>
        <v>22469496</v>
      </c>
      <c r="P518" s="21"/>
      <c r="Q518" s="25" t="s">
        <v>2918</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si="89"/>
        <v>0</v>
      </c>
      <c r="C519" s="39">
        <f t="shared" si="89"/>
        <v>5825006.0199999996</v>
      </c>
      <c r="D519" s="39">
        <f t="shared" si="89"/>
        <v>6902481.8899999997</v>
      </c>
      <c r="E519" s="39">
        <f t="shared" si="89"/>
        <v>6809280.0899999999</v>
      </c>
      <c r="F519" s="39">
        <f t="shared" si="89"/>
        <v>10096698.83</v>
      </c>
      <c r="G519" s="39">
        <f t="shared" si="89"/>
        <v>13343917.699999999</v>
      </c>
      <c r="H519" s="39">
        <f t="shared" si="89"/>
        <v>15758619.890000001</v>
      </c>
      <c r="I519" s="39">
        <f t="shared" si="89"/>
        <v>16379404.73</v>
      </c>
      <c r="J519" s="39">
        <f t="shared" si="89"/>
        <v>18182706.100000001</v>
      </c>
      <c r="K519" s="39">
        <f t="shared" si="89"/>
        <v>20305500.359999999</v>
      </c>
      <c r="L519" s="39">
        <f t="shared" si="89"/>
        <v>22706258.989999998</v>
      </c>
      <c r="M519" s="39">
        <f t="shared" si="89"/>
        <v>24046681.350000001</v>
      </c>
      <c r="N519" s="39">
        <f t="shared" si="89"/>
        <v>23181756.809999999</v>
      </c>
      <c r="O519" s="39" t="str">
        <f t="shared" si="89"/>
        <v/>
      </c>
      <c r="P519" s="21"/>
      <c r="Q519" s="25" t="s">
        <v>2940</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90">SUM(B516:B519)</f>
        <v>0</v>
      </c>
      <c r="C520" s="39">
        <f t="shared" si="90"/>
        <v>15922935.02</v>
      </c>
      <c r="D520" s="39">
        <f t="shared" si="90"/>
        <v>24200632.890000001</v>
      </c>
      <c r="E520" s="39">
        <f t="shared" si="90"/>
        <v>27133503.09</v>
      </c>
      <c r="F520" s="39">
        <f t="shared" si="90"/>
        <v>36260978.829999998</v>
      </c>
      <c r="G520" s="39">
        <f t="shared" si="90"/>
        <v>46404586.700000003</v>
      </c>
      <c r="H520" s="39">
        <f t="shared" si="90"/>
        <v>56068549.890000001</v>
      </c>
      <c r="I520" s="39">
        <f t="shared" si="90"/>
        <v>62009191.730000004</v>
      </c>
      <c r="J520" s="39">
        <f t="shared" si="90"/>
        <v>71190584.099999994</v>
      </c>
      <c r="K520" s="39">
        <f t="shared" si="90"/>
        <v>77299851.359999999</v>
      </c>
      <c r="L520" s="39">
        <f t="shared" si="90"/>
        <v>84486073.989999995</v>
      </c>
      <c r="M520" s="39">
        <f t="shared" si="90"/>
        <v>93390375.349999994</v>
      </c>
      <c r="N520" s="39">
        <f t="shared" ref="N520:O520" si="91">IF(N517="",N516*4,IF(N518="",(N517+N516)*2,IF(N519="",((N518+N517+N516)/3)*4,SUM(N516:N519))))</f>
        <v>91135550.810000002</v>
      </c>
      <c r="O520" s="39">
        <f t="shared" si="91"/>
        <v>90560510.666666672</v>
      </c>
      <c r="P520" s="21"/>
      <c r="Q520" s="25" t="s">
        <v>2919</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92">+B520/(B$465+B$472)</f>
        <v>0</v>
      </c>
      <c r="C521" s="46">
        <f t="shared" si="92"/>
        <v>0.13555604739595908</v>
      </c>
      <c r="D521" s="46">
        <f t="shared" si="92"/>
        <v>0.17194750420089311</v>
      </c>
      <c r="E521" s="46">
        <f t="shared" si="92"/>
        <v>0.16829813308268973</v>
      </c>
      <c r="F521" s="46">
        <f t="shared" si="92"/>
        <v>0.18402425041147222</v>
      </c>
      <c r="G521" s="46">
        <f t="shared" si="92"/>
        <v>0.16332738074526446</v>
      </c>
      <c r="H521" s="46">
        <f t="shared" si="92"/>
        <v>0.15125611704739605</v>
      </c>
      <c r="I521" s="46">
        <f t="shared" si="92"/>
        <v>0.15284924325808835</v>
      </c>
      <c r="J521" s="46">
        <f t="shared" si="92"/>
        <v>0.1576296597486182</v>
      </c>
      <c r="K521" s="46">
        <f t="shared" si="92"/>
        <v>0.15802422495031759</v>
      </c>
      <c r="L521" s="46">
        <f t="shared" si="92"/>
        <v>0.16015100089904064</v>
      </c>
      <c r="M521" s="46">
        <f t="shared" si="92"/>
        <v>0.16361379494317882</v>
      </c>
      <c r="N521" s="46">
        <f t="shared" si="92"/>
        <v>0.16685161514044258</v>
      </c>
      <c r="O521" s="46">
        <f t="shared" si="92"/>
        <v>0.16937477837639711</v>
      </c>
      <c r="P521" s="21"/>
      <c r="Q521" s="27" t="s">
        <v>2920</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26" t="e">
        <f t="shared" ref="C522:O522" si="93">C520/B520-1</f>
        <v>#DIV/0!</v>
      </c>
      <c r="D522" s="26">
        <f t="shared" si="93"/>
        <v>0.51986005466974516</v>
      </c>
      <c r="E522" s="26">
        <f t="shared" si="93"/>
        <v>0.12118981405696605</v>
      </c>
      <c r="F522" s="26">
        <f t="shared" si="93"/>
        <v>0.33639135019627853</v>
      </c>
      <c r="G522" s="26">
        <f t="shared" si="93"/>
        <v>0.27973894244707576</v>
      </c>
      <c r="H522" s="26">
        <f t="shared" si="93"/>
        <v>0.20825448252510781</v>
      </c>
      <c r="I522" s="26">
        <f t="shared" si="93"/>
        <v>0.10595319214880461</v>
      </c>
      <c r="J522" s="26">
        <f t="shared" si="93"/>
        <v>0.1480650225208151</v>
      </c>
      <c r="K522" s="26">
        <f t="shared" si="93"/>
        <v>8.5815664209447196E-2</v>
      </c>
      <c r="L522" s="26">
        <f t="shared" si="93"/>
        <v>9.2965542670093937E-2</v>
      </c>
      <c r="M522" s="26">
        <f t="shared" si="93"/>
        <v>0.1053937168515362</v>
      </c>
      <c r="N522" s="26">
        <f t="shared" si="93"/>
        <v>-2.4144078354429666E-2</v>
      </c>
      <c r="O522" s="26">
        <f t="shared" si="93"/>
        <v>-6.3097236832657666E-3</v>
      </c>
      <c r="P522" s="37"/>
      <c r="Q522" s="27" t="s">
        <v>2941</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2953</v>
      </c>
      <c r="C523" s="146"/>
      <c r="D523" s="146"/>
      <c r="E523" s="146"/>
      <c r="F523" s="146"/>
      <c r="G523" s="146"/>
      <c r="H523" s="146"/>
      <c r="I523" s="146"/>
      <c r="J523" s="146"/>
      <c r="K523" s="146"/>
      <c r="L523" s="146"/>
      <c r="M523" s="146"/>
      <c r="N523" s="146"/>
      <c r="O523" s="15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23">
        <f t="shared" ref="B524:O527" si="94">IFERROR(VLOOKUP($B$523,$130:$216,MATCH($Q524&amp;"/"&amp;B$348,$128:$128,0),FALSE),"")</f>
        <v>0</v>
      </c>
      <c r="C524" s="23">
        <f t="shared" si="94"/>
        <v>0</v>
      </c>
      <c r="D524" s="23">
        <f t="shared" si="94"/>
        <v>2074622</v>
      </c>
      <c r="E524" s="23">
        <f t="shared" si="94"/>
        <v>1635101</v>
      </c>
      <c r="F524" s="23">
        <f t="shared" si="94"/>
        <v>1578186</v>
      </c>
      <c r="G524" s="23">
        <f t="shared" si="94"/>
        <v>1845280</v>
      </c>
      <c r="H524" s="23">
        <f t="shared" si="94"/>
        <v>4185904</v>
      </c>
      <c r="I524" s="23">
        <f t="shared" si="94"/>
        <v>2932172</v>
      </c>
      <c r="J524" s="23">
        <f t="shared" si="94"/>
        <v>2910563</v>
      </c>
      <c r="K524" s="23">
        <f t="shared" si="94"/>
        <v>3438191</v>
      </c>
      <c r="L524" s="23">
        <f t="shared" si="94"/>
        <v>3565464</v>
      </c>
      <c r="M524" s="23">
        <f t="shared" si="94"/>
        <v>3985139</v>
      </c>
      <c r="N524" s="23">
        <f t="shared" si="94"/>
        <v>4427930</v>
      </c>
      <c r="O524" s="23">
        <f t="shared" si="94"/>
        <v>4105185</v>
      </c>
      <c r="P524" s="21"/>
      <c r="Q524" s="25" t="s">
        <v>2916</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si="94"/>
        <v>0</v>
      </c>
      <c r="C525" s="23">
        <f t="shared" si="94"/>
        <v>1691075</v>
      </c>
      <c r="D525" s="23">
        <f t="shared" si="94"/>
        <v>2148519</v>
      </c>
      <c r="E525" s="23">
        <f t="shared" si="94"/>
        <v>1385612</v>
      </c>
      <c r="F525" s="23">
        <f t="shared" si="94"/>
        <v>1600694</v>
      </c>
      <c r="G525" s="23">
        <f t="shared" si="94"/>
        <v>2072594</v>
      </c>
      <c r="H525" s="23">
        <f t="shared" si="94"/>
        <v>2752164</v>
      </c>
      <c r="I525" s="23">
        <f t="shared" si="94"/>
        <v>2972431</v>
      </c>
      <c r="J525" s="23">
        <f t="shared" si="94"/>
        <v>3015486</v>
      </c>
      <c r="K525" s="23">
        <f t="shared" si="94"/>
        <v>3593686</v>
      </c>
      <c r="L525" s="23">
        <f t="shared" si="94"/>
        <v>3833537</v>
      </c>
      <c r="M525" s="23">
        <f t="shared" si="94"/>
        <v>4978941</v>
      </c>
      <c r="N525" s="23">
        <f t="shared" si="94"/>
        <v>3969995</v>
      </c>
      <c r="O525" s="23">
        <f t="shared" si="94"/>
        <v>4098901</v>
      </c>
      <c r="P525" s="21"/>
      <c r="Q525" s="25" t="s">
        <v>2917</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si="94"/>
        <v>0</v>
      </c>
      <c r="C526" s="23">
        <f t="shared" si="94"/>
        <v>1732415</v>
      </c>
      <c r="D526" s="23">
        <f t="shared" si="94"/>
        <v>2106579</v>
      </c>
      <c r="E526" s="23">
        <f t="shared" si="94"/>
        <v>1740916</v>
      </c>
      <c r="F526" s="23">
        <f t="shared" si="94"/>
        <v>1790613</v>
      </c>
      <c r="G526" s="23">
        <f t="shared" si="94"/>
        <v>3662460</v>
      </c>
      <c r="H526" s="23">
        <f t="shared" si="94"/>
        <v>2818995</v>
      </c>
      <c r="I526" s="23">
        <f t="shared" si="94"/>
        <v>2911367</v>
      </c>
      <c r="J526" s="23">
        <f t="shared" si="94"/>
        <v>3219615</v>
      </c>
      <c r="K526" s="23">
        <f t="shared" si="94"/>
        <v>3621147</v>
      </c>
      <c r="L526" s="23">
        <f t="shared" si="94"/>
        <v>3827296</v>
      </c>
      <c r="M526" s="23">
        <f t="shared" si="94"/>
        <v>4390407</v>
      </c>
      <c r="N526" s="23">
        <f t="shared" si="94"/>
        <v>4274607</v>
      </c>
      <c r="O526" s="23">
        <f t="shared" si="94"/>
        <v>4132833</v>
      </c>
      <c r="P526" s="21"/>
      <c r="Q526" s="25" t="s">
        <v>2918</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si="94"/>
        <v>0</v>
      </c>
      <c r="C527" s="39">
        <f t="shared" si="94"/>
        <v>2353796.77</v>
      </c>
      <c r="D527" s="39">
        <f t="shared" si="94"/>
        <v>2191932.77</v>
      </c>
      <c r="E527" s="39">
        <f t="shared" si="94"/>
        <v>1831646.34</v>
      </c>
      <c r="F527" s="39">
        <f t="shared" si="94"/>
        <v>2143274.4500000002</v>
      </c>
      <c r="G527" s="39">
        <f t="shared" si="94"/>
        <v>4324291.6900000004</v>
      </c>
      <c r="H527" s="39">
        <f t="shared" si="94"/>
        <v>3002406.5</v>
      </c>
      <c r="I527" s="39">
        <f t="shared" si="94"/>
        <v>3076004.44</v>
      </c>
      <c r="J527" s="39">
        <f t="shared" si="94"/>
        <v>3329803.99</v>
      </c>
      <c r="K527" s="39">
        <f t="shared" si="94"/>
        <v>3948853.25</v>
      </c>
      <c r="L527" s="39">
        <f t="shared" si="94"/>
        <v>4482760.22</v>
      </c>
      <c r="M527" s="39">
        <f t="shared" si="94"/>
        <v>4817202.34</v>
      </c>
      <c r="N527" s="39">
        <f t="shared" si="94"/>
        <v>4050115.07</v>
      </c>
      <c r="O527" s="39" t="str">
        <f t="shared" si="94"/>
        <v/>
      </c>
      <c r="P527" s="21"/>
      <c r="Q527" s="25" t="s">
        <v>2940</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95">SUM(B524:B527)</f>
        <v>0</v>
      </c>
      <c r="C528" s="39">
        <f t="shared" si="95"/>
        <v>5777286.7699999996</v>
      </c>
      <c r="D528" s="39">
        <f t="shared" si="95"/>
        <v>8521652.7699999996</v>
      </c>
      <c r="E528" s="39">
        <f t="shared" si="95"/>
        <v>6593275.3399999999</v>
      </c>
      <c r="F528" s="39">
        <f t="shared" si="95"/>
        <v>7112767.4500000002</v>
      </c>
      <c r="G528" s="39">
        <f t="shared" si="95"/>
        <v>11904625.690000001</v>
      </c>
      <c r="H528" s="39">
        <f t="shared" si="95"/>
        <v>12759469.5</v>
      </c>
      <c r="I528" s="39">
        <f t="shared" si="95"/>
        <v>11891974.439999999</v>
      </c>
      <c r="J528" s="39">
        <f t="shared" si="95"/>
        <v>12475467.99</v>
      </c>
      <c r="K528" s="39">
        <f t="shared" si="95"/>
        <v>14601877.25</v>
      </c>
      <c r="L528" s="39">
        <f t="shared" si="95"/>
        <v>15709057.219999999</v>
      </c>
      <c r="M528" s="39">
        <f t="shared" si="95"/>
        <v>18171689.34</v>
      </c>
      <c r="N528" s="39">
        <f t="shared" ref="N528:O528" si="96">IF(N525="",N524*4,IF(N526="",(N525+N524)*2,IF(N527="",((N526+N525+N524)/3)*4,SUM(N524:N527))))</f>
        <v>16722647.07</v>
      </c>
      <c r="O528" s="39">
        <f t="shared" si="96"/>
        <v>16449225.333333334</v>
      </c>
      <c r="P528" s="21"/>
      <c r="Q528" s="25" t="s">
        <v>2919</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97">+B528/(B$465+B$472)</f>
        <v>0</v>
      </c>
      <c r="C529" s="46">
        <f t="shared" si="97"/>
        <v>4.9183530437730029E-2</v>
      </c>
      <c r="D529" s="46">
        <f t="shared" si="97"/>
        <v>6.0547049828337245E-2</v>
      </c>
      <c r="E529" s="46">
        <f t="shared" si="97"/>
        <v>4.0895417261145706E-2</v>
      </c>
      <c r="F529" s="46">
        <f t="shared" si="97"/>
        <v>3.6097252213568243E-2</v>
      </c>
      <c r="G529" s="46">
        <f t="shared" si="97"/>
        <v>4.1899981682209153E-2</v>
      </c>
      <c r="H529" s="46">
        <f t="shared" si="97"/>
        <v>3.4421218596539668E-2</v>
      </c>
      <c r="I529" s="46">
        <f t="shared" si="97"/>
        <v>2.9313062197505423E-2</v>
      </c>
      <c r="J529" s="46">
        <f t="shared" si="97"/>
        <v>2.7623088071677696E-2</v>
      </c>
      <c r="K529" s="46">
        <f t="shared" si="97"/>
        <v>2.9850643884225508E-2</v>
      </c>
      <c r="L529" s="46">
        <f t="shared" si="97"/>
        <v>2.9777939939084872E-2</v>
      </c>
      <c r="M529" s="46">
        <f t="shared" si="97"/>
        <v>3.1835604496752976E-2</v>
      </c>
      <c r="N529" s="46">
        <f t="shared" si="97"/>
        <v>3.0615941290244884E-2</v>
      </c>
      <c r="O529" s="46">
        <f t="shared" si="97"/>
        <v>3.076488719848006E-2</v>
      </c>
      <c r="P529" s="21"/>
      <c r="Q529" s="27" t="s">
        <v>2920</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26" t="e">
        <f t="shared" ref="C530:O530" si="98">C528/B528-1</f>
        <v>#DIV/0!</v>
      </c>
      <c r="D530" s="26">
        <f t="shared" si="98"/>
        <v>0.47502679185855956</v>
      </c>
      <c r="E530" s="26">
        <f t="shared" si="98"/>
        <v>-0.22629148148217726</v>
      </c>
      <c r="F530" s="26">
        <f t="shared" si="98"/>
        <v>7.8791205161469868E-2</v>
      </c>
      <c r="G530" s="26">
        <f t="shared" si="98"/>
        <v>0.67369814543845385</v>
      </c>
      <c r="H530" s="26">
        <f t="shared" si="98"/>
        <v>7.1807701666594559E-2</v>
      </c>
      <c r="I530" s="26">
        <f t="shared" si="98"/>
        <v>-6.7988332900517534E-2</v>
      </c>
      <c r="J530" s="26">
        <f t="shared" si="98"/>
        <v>4.9066162473184738E-2</v>
      </c>
      <c r="K530" s="26">
        <f t="shared" si="98"/>
        <v>0.17044725389896964</v>
      </c>
      <c r="L530" s="26">
        <f t="shared" si="98"/>
        <v>7.5824495100450084E-2</v>
      </c>
      <c r="M530" s="26">
        <f t="shared" si="98"/>
        <v>0.15676511234962587</v>
      </c>
      <c r="N530" s="26">
        <f t="shared" si="98"/>
        <v>-7.9741747885284875E-2</v>
      </c>
      <c r="O530" s="26">
        <f t="shared" si="98"/>
        <v>-1.6350386127395922E-2</v>
      </c>
      <c r="P530" s="37"/>
      <c r="Q530" s="27" t="s">
        <v>2941</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2954</v>
      </c>
      <c r="C531" s="146"/>
      <c r="D531" s="146"/>
      <c r="E531" s="146"/>
      <c r="F531" s="146"/>
      <c r="G531" s="146"/>
      <c r="H531" s="146"/>
      <c r="I531" s="146"/>
      <c r="J531" s="146"/>
      <c r="K531" s="146"/>
      <c r="L531" s="146"/>
      <c r="M531" s="146"/>
      <c r="N531" s="146"/>
      <c r="O531" s="150"/>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23">
        <f t="shared" ref="B532:O535" si="99">IFERROR(VLOOKUP($B$531,$130:$216,MATCH($Q532&amp;"/"&amp;B$348,$128:$128,0),FALSE),"")</f>
        <v>7152108</v>
      </c>
      <c r="C532" s="23">
        <f t="shared" si="99"/>
        <v>6305166</v>
      </c>
      <c r="D532" s="23">
        <f t="shared" si="99"/>
        <v>7545002</v>
      </c>
      <c r="E532" s="23">
        <f t="shared" si="99"/>
        <v>7932297</v>
      </c>
      <c r="F532" s="23">
        <f t="shared" si="99"/>
        <v>9070208</v>
      </c>
      <c r="G532" s="23">
        <f t="shared" si="99"/>
        <v>11581524</v>
      </c>
      <c r="H532" s="23">
        <f t="shared" si="99"/>
        <v>16448807</v>
      </c>
      <c r="I532" s="23">
        <f t="shared" si="99"/>
        <v>17085459</v>
      </c>
      <c r="J532" s="23">
        <f t="shared" si="99"/>
        <v>19419678</v>
      </c>
      <c r="K532" s="23">
        <f t="shared" si="99"/>
        <v>21278575</v>
      </c>
      <c r="L532" s="23">
        <f t="shared" si="99"/>
        <v>23404237</v>
      </c>
      <c r="M532" s="23">
        <f t="shared" si="99"/>
        <v>25820044</v>
      </c>
      <c r="N532" s="23">
        <f t="shared" si="99"/>
        <v>27306845</v>
      </c>
      <c r="O532" s="23">
        <f t="shared" si="99"/>
        <v>26217141</v>
      </c>
      <c r="P532" s="21"/>
      <c r="Q532" s="25" t="s">
        <v>2916</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si="99"/>
        <v>7957131</v>
      </c>
      <c r="C533" s="23">
        <f t="shared" si="99"/>
        <v>6669942</v>
      </c>
      <c r="D533" s="23">
        <f t="shared" si="99"/>
        <v>7978324</v>
      </c>
      <c r="E533" s="23">
        <f t="shared" si="99"/>
        <v>8292511</v>
      </c>
      <c r="F533" s="23">
        <f t="shared" si="99"/>
        <v>10525305</v>
      </c>
      <c r="G533" s="23">
        <f t="shared" si="99"/>
        <v>12623922</v>
      </c>
      <c r="H533" s="23">
        <f t="shared" si="99"/>
        <v>16885322</v>
      </c>
      <c r="I533" s="23">
        <f t="shared" si="99"/>
        <v>18454078</v>
      </c>
      <c r="J533" s="23">
        <f t="shared" si="99"/>
        <v>21450813</v>
      </c>
      <c r="K533" s="23">
        <f t="shared" si="99"/>
        <v>22744305</v>
      </c>
      <c r="L533" s="23">
        <f t="shared" si="99"/>
        <v>24604230</v>
      </c>
      <c r="M533" s="23">
        <f t="shared" si="99"/>
        <v>28848813</v>
      </c>
      <c r="N533" s="23">
        <f t="shared" si="99"/>
        <v>26012794</v>
      </c>
      <c r="O533" s="23">
        <f t="shared" si="99"/>
        <v>27437832</v>
      </c>
      <c r="P533" s="21"/>
      <c r="Q533" s="25" t="s">
        <v>2917</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si="99"/>
        <v>8184598</v>
      </c>
      <c r="C534" s="23">
        <f t="shared" si="99"/>
        <v>6851477</v>
      </c>
      <c r="D534" s="23">
        <f t="shared" si="99"/>
        <v>8104545</v>
      </c>
      <c r="E534" s="23">
        <f t="shared" si="99"/>
        <v>8861044</v>
      </c>
      <c r="F534" s="23">
        <f t="shared" si="99"/>
        <v>11538260</v>
      </c>
      <c r="G534" s="23">
        <f t="shared" si="99"/>
        <v>16435557</v>
      </c>
      <c r="H534" s="23">
        <f t="shared" si="99"/>
        <v>16732864</v>
      </c>
      <c r="I534" s="23">
        <f t="shared" si="99"/>
        <v>18906220</v>
      </c>
      <c r="J534" s="23">
        <f t="shared" si="99"/>
        <v>21283051</v>
      </c>
      <c r="K534" s="23">
        <f t="shared" si="99"/>
        <v>23624495</v>
      </c>
      <c r="L534" s="23">
        <f t="shared" si="99"/>
        <v>24997645</v>
      </c>
      <c r="M534" s="23">
        <f t="shared" si="99"/>
        <v>28029324</v>
      </c>
      <c r="N534" s="23">
        <f t="shared" si="99"/>
        <v>27306687</v>
      </c>
      <c r="O534" s="23">
        <f t="shared" si="99"/>
        <v>26602329</v>
      </c>
      <c r="P534" s="21"/>
      <c r="Q534" s="25" t="s">
        <v>2918</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si="99"/>
        <v>7773556</v>
      </c>
      <c r="C535" s="39">
        <f t="shared" si="99"/>
        <v>8178802.79</v>
      </c>
      <c r="D535" s="39">
        <f t="shared" si="99"/>
        <v>9094414.6600000001</v>
      </c>
      <c r="E535" s="39">
        <f t="shared" si="99"/>
        <v>8640926.4299999997</v>
      </c>
      <c r="F535" s="39">
        <f t="shared" si="99"/>
        <v>12239973.279999999</v>
      </c>
      <c r="G535" s="39">
        <f t="shared" si="99"/>
        <v>17668209.390000001</v>
      </c>
      <c r="H535" s="39">
        <f t="shared" si="99"/>
        <v>18761026.390000001</v>
      </c>
      <c r="I535" s="39">
        <f t="shared" si="99"/>
        <v>19455409.170000002</v>
      </c>
      <c r="J535" s="39">
        <f t="shared" si="99"/>
        <v>21512510.09</v>
      </c>
      <c r="K535" s="39">
        <f t="shared" si="99"/>
        <v>24254353.609999999</v>
      </c>
      <c r="L535" s="39">
        <f t="shared" si="99"/>
        <v>27189019.210000001</v>
      </c>
      <c r="M535" s="39">
        <f t="shared" si="99"/>
        <v>28863883.68</v>
      </c>
      <c r="N535" s="39">
        <f t="shared" si="99"/>
        <v>27231871.879999999</v>
      </c>
      <c r="O535" s="39" t="str">
        <f t="shared" si="99"/>
        <v/>
      </c>
      <c r="P535" s="21"/>
      <c r="Q535" s="25" t="s">
        <v>2940</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00">SUM(B532:B535)</f>
        <v>31067393</v>
      </c>
      <c r="C536" s="48">
        <f t="shared" si="100"/>
        <v>28005387.789999999</v>
      </c>
      <c r="D536" s="48">
        <f t="shared" si="100"/>
        <v>32722285.66</v>
      </c>
      <c r="E536" s="48">
        <f t="shared" si="100"/>
        <v>33726778.43</v>
      </c>
      <c r="F536" s="48">
        <f t="shared" si="100"/>
        <v>43373746.280000001</v>
      </c>
      <c r="G536" s="48">
        <f t="shared" si="100"/>
        <v>58309212.390000001</v>
      </c>
      <c r="H536" s="48">
        <f t="shared" si="100"/>
        <v>68828019.390000001</v>
      </c>
      <c r="I536" s="48">
        <f t="shared" si="100"/>
        <v>73901166.170000002</v>
      </c>
      <c r="J536" s="48">
        <f t="shared" si="100"/>
        <v>83666052.090000004</v>
      </c>
      <c r="K536" s="48">
        <f t="shared" si="100"/>
        <v>91901728.609999999</v>
      </c>
      <c r="L536" s="48">
        <f t="shared" si="100"/>
        <v>100195131.21000001</v>
      </c>
      <c r="M536" s="48">
        <f t="shared" si="100"/>
        <v>111562064.68000001</v>
      </c>
      <c r="N536" s="48">
        <f t="shared" ref="N536:O536" si="101">IF(N533="",N532*4,IF(N534="",(N533+N532)*2,IF(N535="",((N534+N533+N532)/3)*4,SUM(N532:N535))))</f>
        <v>107858197.88</v>
      </c>
      <c r="O536" s="48">
        <f t="shared" si="101"/>
        <v>107009736</v>
      </c>
      <c r="P536" s="21"/>
      <c r="Q536" s="25" t="s">
        <v>2919</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02">+B536/(B$465+B$472)</f>
        <v>0.24094760585475344</v>
      </c>
      <c r="C537" s="46">
        <f t="shared" si="102"/>
        <v>0.23841708013221888</v>
      </c>
      <c r="D537" s="46">
        <f t="shared" si="102"/>
        <v>0.23249455402923033</v>
      </c>
      <c r="E537" s="46">
        <f t="shared" si="102"/>
        <v>0.20919355034383544</v>
      </c>
      <c r="F537" s="46">
        <f t="shared" si="102"/>
        <v>0.22012150262504046</v>
      </c>
      <c r="G537" s="46">
        <f t="shared" si="102"/>
        <v>0.20522736242747358</v>
      </c>
      <c r="H537" s="46">
        <f t="shared" si="102"/>
        <v>0.18567733564393574</v>
      </c>
      <c r="I537" s="46">
        <f t="shared" si="102"/>
        <v>0.18216230545559378</v>
      </c>
      <c r="J537" s="46">
        <f t="shared" si="102"/>
        <v>0.18525274782029591</v>
      </c>
      <c r="K537" s="46">
        <f t="shared" si="102"/>
        <v>0.1878748688345431</v>
      </c>
      <c r="L537" s="46">
        <f t="shared" si="102"/>
        <v>0.18992894083812553</v>
      </c>
      <c r="M537" s="46">
        <f t="shared" si="102"/>
        <v>0.19544939942241246</v>
      </c>
      <c r="N537" s="46">
        <f t="shared" si="102"/>
        <v>0.19746755643068745</v>
      </c>
      <c r="O537" s="46">
        <f t="shared" si="102"/>
        <v>0.20013966557487717</v>
      </c>
      <c r="P537" s="21"/>
      <c r="Q537" s="27" t="s">
        <v>2920</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26">
        <f t="shared" ref="C538:O538" si="103">C536/B536-1</f>
        <v>-9.8560095145415083E-2</v>
      </c>
      <c r="D538" s="26">
        <f t="shared" si="103"/>
        <v>0.16842822907398847</v>
      </c>
      <c r="E538" s="26">
        <f t="shared" si="103"/>
        <v>3.069751240598384E-2</v>
      </c>
      <c r="F538" s="26">
        <f t="shared" si="103"/>
        <v>0.28603288837747431</v>
      </c>
      <c r="G538" s="26">
        <f t="shared" si="103"/>
        <v>0.34434346559745688</v>
      </c>
      <c r="H538" s="26">
        <f t="shared" si="103"/>
        <v>0.18039700021405136</v>
      </c>
      <c r="I538" s="26">
        <f t="shared" si="103"/>
        <v>7.3707580502266667E-2</v>
      </c>
      <c r="J538" s="26">
        <f t="shared" si="103"/>
        <v>0.13213439551870065</v>
      </c>
      <c r="K538" s="26">
        <f t="shared" si="103"/>
        <v>9.8435103775911914E-2</v>
      </c>
      <c r="L538" s="26">
        <f t="shared" si="103"/>
        <v>9.0242074065814526E-2</v>
      </c>
      <c r="M538" s="26">
        <f t="shared" si="103"/>
        <v>0.1134479623184077</v>
      </c>
      <c r="N538" s="26">
        <f t="shared" si="103"/>
        <v>-3.3200056046148174E-2</v>
      </c>
      <c r="O538" s="26">
        <f t="shared" si="103"/>
        <v>-7.8664570396769218E-3</v>
      </c>
      <c r="P538" s="37"/>
      <c r="Q538" s="27" t="s">
        <v>2941</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2910</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23">
        <f t="shared" ref="B540:O543" si="104">IFERROR(VLOOKUP($B$539,$130:$216,MATCH($Q540&amp;"/"&amp;B$348,$128:$128,0),FALSE),"")</f>
        <v>2160</v>
      </c>
      <c r="C540" s="23">
        <f t="shared" si="104"/>
        <v>118819</v>
      </c>
      <c r="D540" s="23">
        <f t="shared" si="104"/>
        <v>60761</v>
      </c>
      <c r="E540" s="23">
        <f t="shared" si="104"/>
        <v>67241</v>
      </c>
      <c r="F540" s="23">
        <f t="shared" si="104"/>
        <v>96861</v>
      </c>
      <c r="G540" s="23">
        <f t="shared" si="104"/>
        <v>0</v>
      </c>
      <c r="H540" s="23">
        <f t="shared" si="104"/>
        <v>0</v>
      </c>
      <c r="I540" s="23">
        <f t="shared" si="104"/>
        <v>0</v>
      </c>
      <c r="J540" s="23">
        <f t="shared" si="104"/>
        <v>0</v>
      </c>
      <c r="K540" s="23">
        <f t="shared" si="104"/>
        <v>0</v>
      </c>
      <c r="L540" s="23">
        <f t="shared" si="104"/>
        <v>0</v>
      </c>
      <c r="M540" s="23">
        <f t="shared" si="104"/>
        <v>0</v>
      </c>
      <c r="N540" s="23">
        <f t="shared" si="104"/>
        <v>0</v>
      </c>
      <c r="O540" s="23">
        <f t="shared" si="104"/>
        <v>0</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si="104"/>
        <v>2160</v>
      </c>
      <c r="C541" s="23">
        <f t="shared" si="104"/>
        <v>118032</v>
      </c>
      <c r="D541" s="23">
        <f t="shared" si="104"/>
        <v>63978</v>
      </c>
      <c r="E541" s="23">
        <f t="shared" si="104"/>
        <v>130668</v>
      </c>
      <c r="F541" s="23">
        <f t="shared" si="104"/>
        <v>126754</v>
      </c>
      <c r="G541" s="23">
        <f t="shared" si="104"/>
        <v>0</v>
      </c>
      <c r="H541" s="23">
        <f t="shared" si="104"/>
        <v>0</v>
      </c>
      <c r="I541" s="23">
        <f t="shared" si="104"/>
        <v>0</v>
      </c>
      <c r="J541" s="23">
        <f t="shared" si="104"/>
        <v>0</v>
      </c>
      <c r="K541" s="23">
        <f t="shared" si="104"/>
        <v>0</v>
      </c>
      <c r="L541" s="23">
        <f t="shared" si="104"/>
        <v>0</v>
      </c>
      <c r="M541" s="23">
        <f t="shared" si="104"/>
        <v>0</v>
      </c>
      <c r="N541" s="23">
        <f t="shared" si="104"/>
        <v>0</v>
      </c>
      <c r="O541" s="23">
        <f t="shared" si="104"/>
        <v>0</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si="104"/>
        <v>2162</v>
      </c>
      <c r="C542" s="23">
        <f t="shared" si="104"/>
        <v>118991</v>
      </c>
      <c r="D542" s="23">
        <f t="shared" si="104"/>
        <v>66508</v>
      </c>
      <c r="E542" s="23">
        <f t="shared" si="104"/>
        <v>54529</v>
      </c>
      <c r="F542" s="23">
        <f t="shared" si="104"/>
        <v>76860</v>
      </c>
      <c r="G542" s="23">
        <f t="shared" si="104"/>
        <v>0</v>
      </c>
      <c r="H542" s="23">
        <f t="shared" si="104"/>
        <v>0</v>
      </c>
      <c r="I542" s="23">
        <f t="shared" si="104"/>
        <v>0</v>
      </c>
      <c r="J542" s="23">
        <f t="shared" si="104"/>
        <v>0</v>
      </c>
      <c r="K542" s="23">
        <f t="shared" si="104"/>
        <v>0</v>
      </c>
      <c r="L542" s="23">
        <f t="shared" si="104"/>
        <v>0</v>
      </c>
      <c r="M542" s="23">
        <f t="shared" si="104"/>
        <v>0</v>
      </c>
      <c r="N542" s="23">
        <f t="shared" si="104"/>
        <v>0</v>
      </c>
      <c r="O542" s="23">
        <f t="shared" si="104"/>
        <v>0</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si="104"/>
        <v>2159</v>
      </c>
      <c r="C543" s="39">
        <f t="shared" si="104"/>
        <v>-114189.02</v>
      </c>
      <c r="D543" s="39">
        <f t="shared" si="104"/>
        <v>69133.48</v>
      </c>
      <c r="E543" s="39">
        <f t="shared" si="104"/>
        <v>53214.68</v>
      </c>
      <c r="F543" s="39">
        <f t="shared" si="104"/>
        <v>62064.15</v>
      </c>
      <c r="G543" s="39">
        <f t="shared" si="104"/>
        <v>0</v>
      </c>
      <c r="H543" s="39">
        <f t="shared" si="104"/>
        <v>0</v>
      </c>
      <c r="I543" s="39">
        <f t="shared" si="104"/>
        <v>0</v>
      </c>
      <c r="J543" s="39">
        <f t="shared" si="104"/>
        <v>0</v>
      </c>
      <c r="K543" s="39">
        <f t="shared" si="104"/>
        <v>0</v>
      </c>
      <c r="L543" s="39">
        <f t="shared" si="104"/>
        <v>0</v>
      </c>
      <c r="M543" s="39">
        <f t="shared" si="104"/>
        <v>0</v>
      </c>
      <c r="N543" s="39">
        <f t="shared" si="104"/>
        <v>0</v>
      </c>
      <c r="O543" s="39" t="str">
        <f t="shared" si="104"/>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05">SUM(B540:B543)</f>
        <v>8641</v>
      </c>
      <c r="C544" s="39">
        <f t="shared" si="105"/>
        <v>241652.97999999998</v>
      </c>
      <c r="D544" s="39">
        <f t="shared" si="105"/>
        <v>260380.47999999998</v>
      </c>
      <c r="E544" s="39">
        <f t="shared" si="105"/>
        <v>305652.68</v>
      </c>
      <c r="F544" s="39">
        <f t="shared" si="105"/>
        <v>362539.15</v>
      </c>
      <c r="G544" s="39">
        <f t="shared" si="105"/>
        <v>0</v>
      </c>
      <c r="H544" s="39">
        <f t="shared" si="105"/>
        <v>0</v>
      </c>
      <c r="I544" s="39">
        <f t="shared" si="105"/>
        <v>0</v>
      </c>
      <c r="J544" s="39">
        <f t="shared" si="105"/>
        <v>0</v>
      </c>
      <c r="K544" s="39">
        <f t="shared" si="105"/>
        <v>0</v>
      </c>
      <c r="L544" s="39">
        <f t="shared" si="105"/>
        <v>0</v>
      </c>
      <c r="M544" s="39">
        <f t="shared" si="105"/>
        <v>0</v>
      </c>
      <c r="N544" s="39">
        <f t="shared" ref="N544:O544" si="106">IF(N541="",N540*4,IF(N542="",(N541+N540)*2,IF(N543="",((N542+N541+N540)/3)*4,SUM(N540:N543))))</f>
        <v>0</v>
      </c>
      <c r="O544" s="39">
        <f t="shared" si="106"/>
        <v>0</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07">+B544/(B$465+B$472)</f>
        <v>6.7016510274644692E-5</v>
      </c>
      <c r="C545" s="44">
        <f t="shared" si="107"/>
        <v>2.0572540658559289E-3</v>
      </c>
      <c r="D545" s="44">
        <f t="shared" si="107"/>
        <v>1.8500249097671659E-3</v>
      </c>
      <c r="E545" s="44">
        <f t="shared" si="107"/>
        <v>1.8958398126882176E-3</v>
      </c>
      <c r="F545" s="44">
        <f t="shared" si="107"/>
        <v>1.8398840151652436E-3</v>
      </c>
      <c r="G545" s="44">
        <f t="shared" si="107"/>
        <v>0</v>
      </c>
      <c r="H545" s="44">
        <f t="shared" si="107"/>
        <v>0</v>
      </c>
      <c r="I545" s="44">
        <f t="shared" si="107"/>
        <v>0</v>
      </c>
      <c r="J545" s="44">
        <f t="shared" si="107"/>
        <v>0</v>
      </c>
      <c r="K545" s="44">
        <f t="shared" si="107"/>
        <v>0</v>
      </c>
      <c r="L545" s="44">
        <f t="shared" si="107"/>
        <v>0</v>
      </c>
      <c r="M545" s="44">
        <f t="shared" si="107"/>
        <v>0</v>
      </c>
      <c r="N545" s="45">
        <f t="shared" si="107"/>
        <v>0</v>
      </c>
      <c r="O545" s="45">
        <f t="shared" si="107"/>
        <v>0</v>
      </c>
      <c r="P545" s="21"/>
      <c r="Q545" s="27" t="s">
        <v>2920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2955</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23">
        <f t="shared" ref="B547:O551" si="108">IFERROR(B507+B468-B532-B540,"")</f>
        <v>1313262</v>
      </c>
      <c r="C547" s="23">
        <f t="shared" si="108"/>
        <v>1671602</v>
      </c>
      <c r="D547" s="23">
        <f t="shared" si="108"/>
        <v>2189848</v>
      </c>
      <c r="E547" s="23">
        <f t="shared" si="108"/>
        <v>2823154</v>
      </c>
      <c r="F547" s="23">
        <f t="shared" si="108"/>
        <v>3373636</v>
      </c>
      <c r="G547" s="23">
        <f t="shared" si="108"/>
        <v>3727116</v>
      </c>
      <c r="H547" s="23">
        <f t="shared" si="108"/>
        <v>4480670</v>
      </c>
      <c r="I547" s="23">
        <f t="shared" si="108"/>
        <v>6505466</v>
      </c>
      <c r="J547" s="23">
        <f t="shared" si="108"/>
        <v>7008979</v>
      </c>
      <c r="K547" s="23">
        <f t="shared" si="108"/>
        <v>7710355</v>
      </c>
      <c r="L547" s="23">
        <f t="shared" si="108"/>
        <v>8373054</v>
      </c>
      <c r="M547" s="23">
        <f t="shared" si="108"/>
        <v>8719149</v>
      </c>
      <c r="N547" s="23">
        <f t="shared" si="108"/>
        <v>8661951</v>
      </c>
      <c r="O547" s="23">
        <f t="shared" si="108"/>
        <v>5852363</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si="108"/>
        <v>684352</v>
      </c>
      <c r="C548" s="23">
        <f t="shared" si="108"/>
        <v>1653103</v>
      </c>
      <c r="D548" s="23">
        <f t="shared" si="108"/>
        <v>2273899</v>
      </c>
      <c r="E548" s="23">
        <f t="shared" si="108"/>
        <v>2832734</v>
      </c>
      <c r="F548" s="23">
        <f t="shared" si="108"/>
        <v>3172982</v>
      </c>
      <c r="G548" s="23">
        <f t="shared" si="108"/>
        <v>3129654</v>
      </c>
      <c r="H548" s="23">
        <f t="shared" si="108"/>
        <v>5155436</v>
      </c>
      <c r="I548" s="23">
        <f t="shared" si="108"/>
        <v>6036768</v>
      </c>
      <c r="J548" s="23">
        <f t="shared" si="108"/>
        <v>7085485</v>
      </c>
      <c r="K548" s="23">
        <f t="shared" si="108"/>
        <v>7520681</v>
      </c>
      <c r="L548" s="23">
        <f t="shared" si="108"/>
        <v>7503396</v>
      </c>
      <c r="M548" s="23">
        <f t="shared" si="108"/>
        <v>7162922</v>
      </c>
      <c r="N548" s="23">
        <f t="shared" si="108"/>
        <v>5317084</v>
      </c>
      <c r="O548" s="23">
        <f t="shared" si="108"/>
        <v>5849281</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si="108"/>
        <v>803872</v>
      </c>
      <c r="C549" s="23">
        <f t="shared" si="108"/>
        <v>1775429</v>
      </c>
      <c r="D549" s="23">
        <f t="shared" si="108"/>
        <v>2228969</v>
      </c>
      <c r="E549" s="23">
        <f t="shared" si="108"/>
        <v>2792293</v>
      </c>
      <c r="F549" s="23">
        <f t="shared" si="108"/>
        <v>3446867</v>
      </c>
      <c r="G549" s="23">
        <f t="shared" si="108"/>
        <v>4525603</v>
      </c>
      <c r="H549" s="23">
        <f t="shared" si="108"/>
        <v>5435870</v>
      </c>
      <c r="I549" s="23">
        <f t="shared" si="108"/>
        <v>6020069</v>
      </c>
      <c r="J549" s="23">
        <f t="shared" si="108"/>
        <v>7057395</v>
      </c>
      <c r="K549" s="23">
        <f t="shared" si="108"/>
        <v>7798808</v>
      </c>
      <c r="L549" s="23">
        <f t="shared" si="108"/>
        <v>7951897</v>
      </c>
      <c r="M549" s="23">
        <f t="shared" si="108"/>
        <v>8399377</v>
      </c>
      <c r="N549" s="23">
        <f t="shared" si="108"/>
        <v>6727400</v>
      </c>
      <c r="O549" s="23">
        <f t="shared" si="108"/>
        <v>4671892</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si="108"/>
        <v>706914</v>
      </c>
      <c r="C550" s="39">
        <f t="shared" si="108"/>
        <v>1398538.4999999995</v>
      </c>
      <c r="D550" s="39">
        <f t="shared" si="108"/>
        <v>2231889.9799999972</v>
      </c>
      <c r="E550" s="39">
        <f t="shared" si="108"/>
        <v>1879661.060000004</v>
      </c>
      <c r="F550" s="39">
        <f t="shared" si="108"/>
        <v>3223629.3900000011</v>
      </c>
      <c r="G550" s="39">
        <f t="shared" si="108"/>
        <v>3771725.9600000009</v>
      </c>
      <c r="H550" s="39">
        <f t="shared" si="108"/>
        <v>5342744.0100000091</v>
      </c>
      <c r="I550" s="39">
        <f t="shared" si="108"/>
        <v>6706438.7399999984</v>
      </c>
      <c r="J550" s="39">
        <f t="shared" si="108"/>
        <v>7125949.6500000022</v>
      </c>
      <c r="K550" s="39">
        <f t="shared" si="108"/>
        <v>8230698.270000007</v>
      </c>
      <c r="L550" s="39">
        <f t="shared" si="108"/>
        <v>8199375.4400000051</v>
      </c>
      <c r="M550" s="39">
        <f t="shared" si="108"/>
        <v>8805088.1999999955</v>
      </c>
      <c r="N550" s="39">
        <f t="shared" si="108"/>
        <v>6762524.0600000061</v>
      </c>
      <c r="O550" s="39" t="str">
        <f t="shared" si="108"/>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si="108"/>
        <v>3508400</v>
      </c>
      <c r="C551" s="39">
        <f t="shared" si="108"/>
        <v>6498672.5000000037</v>
      </c>
      <c r="D551" s="39">
        <f t="shared" si="108"/>
        <v>8924605.9799999893</v>
      </c>
      <c r="E551" s="39">
        <f t="shared" si="108"/>
        <v>10327842.060000017</v>
      </c>
      <c r="F551" s="39">
        <f t="shared" si="108"/>
        <v>13217114.389999991</v>
      </c>
      <c r="G551" s="39">
        <f t="shared" si="108"/>
        <v>15154098.959999993</v>
      </c>
      <c r="H551" s="39">
        <f t="shared" si="108"/>
        <v>20414720.01000002</v>
      </c>
      <c r="I551" s="39">
        <f t="shared" si="108"/>
        <v>25268741.73999998</v>
      </c>
      <c r="J551" s="39">
        <f t="shared" si="108"/>
        <v>28277808.649999976</v>
      </c>
      <c r="K551" s="39">
        <f t="shared" si="108"/>
        <v>31260542.270000041</v>
      </c>
      <c r="L551" s="39">
        <f t="shared" si="108"/>
        <v>32027722.440000013</v>
      </c>
      <c r="M551" s="39">
        <f t="shared" si="108"/>
        <v>33086536.199999958</v>
      </c>
      <c r="N551" s="39">
        <f t="shared" si="108"/>
        <v>27468959.059999973</v>
      </c>
      <c r="O551" s="39">
        <f t="shared" si="108"/>
        <v>21831381.333333328</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109">+B551/(B$465+B$472)</f>
        <v>2.720989754051191E-2</v>
      </c>
      <c r="C552" s="46">
        <f t="shared" si="109"/>
        <v>5.5324872978148754E-2</v>
      </c>
      <c r="D552" s="46">
        <f t="shared" si="109"/>
        <v>6.3410065811603814E-2</v>
      </c>
      <c r="E552" s="46">
        <f t="shared" si="109"/>
        <v>6.4059422467697413E-2</v>
      </c>
      <c r="F552" s="46">
        <f t="shared" si="109"/>
        <v>6.7076776377865674E-2</v>
      </c>
      <c r="G552" s="46">
        <f t="shared" si="109"/>
        <v>5.3336953665645614E-2</v>
      </c>
      <c r="H552" s="46">
        <f t="shared" si="109"/>
        <v>5.5072786533277358E-2</v>
      </c>
      <c r="I552" s="46">
        <f t="shared" si="109"/>
        <v>6.2286057039096766E-2</v>
      </c>
      <c r="J552" s="46">
        <f t="shared" si="109"/>
        <v>6.2612512768188244E-2</v>
      </c>
      <c r="K552" s="46">
        <f t="shared" si="109"/>
        <v>6.3905982700241476E-2</v>
      </c>
      <c r="L552" s="46">
        <f t="shared" si="109"/>
        <v>6.0711447023680858E-2</v>
      </c>
      <c r="M552" s="46">
        <f t="shared" si="109"/>
        <v>5.7965435184503263E-2</v>
      </c>
      <c r="N552" s="46">
        <f t="shared" si="109"/>
        <v>5.0290365775512325E-2</v>
      </c>
      <c r="O552" s="46">
        <f t="shared" si="109"/>
        <v>4.0831101191492969E-2</v>
      </c>
      <c r="P552" s="21"/>
      <c r="Q552" s="27" t="s">
        <v>2956</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26">
        <f t="shared" ref="C553:O553" si="110">C551/B551-1</f>
        <v>0.85231800820887127</v>
      </c>
      <c r="D553" s="26">
        <f t="shared" si="110"/>
        <v>0.37329677407193307</v>
      </c>
      <c r="E553" s="26">
        <f t="shared" si="110"/>
        <v>0.15723227256695416</v>
      </c>
      <c r="F553" s="26">
        <f t="shared" si="110"/>
        <v>0.27975566562836929</v>
      </c>
      <c r="G553" s="26">
        <f t="shared" si="110"/>
        <v>0.14655124506340922</v>
      </c>
      <c r="H553" s="26">
        <f t="shared" si="110"/>
        <v>0.34714179073831453</v>
      </c>
      <c r="I553" s="26">
        <f t="shared" si="110"/>
        <v>0.23777067369144667</v>
      </c>
      <c r="J553" s="26">
        <f t="shared" si="110"/>
        <v>0.11908257803105005</v>
      </c>
      <c r="K553" s="26">
        <f t="shared" si="110"/>
        <v>0.10547965922387936</v>
      </c>
      <c r="L553" s="26">
        <f t="shared" si="110"/>
        <v>2.4541486304804572E-2</v>
      </c>
      <c r="M553" s="26">
        <f t="shared" si="110"/>
        <v>3.3059289869378006E-2</v>
      </c>
      <c r="N553" s="26">
        <f t="shared" si="110"/>
        <v>-0.16978438317154498</v>
      </c>
      <c r="O553" s="26">
        <f t="shared" si="110"/>
        <v>-0.20523448720253945</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2957</v>
      </c>
      <c r="C554" s="146"/>
      <c r="D554" s="146"/>
      <c r="E554" s="146"/>
      <c r="F554" s="146"/>
      <c r="G554" s="146"/>
      <c r="H554" s="146"/>
      <c r="I554" s="146"/>
      <c r="J554" s="146"/>
      <c r="K554" s="146"/>
      <c r="L554" s="146"/>
      <c r="M554" s="146"/>
      <c r="N554" s="146"/>
      <c r="O554" s="150"/>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23">
        <f t="shared" ref="B555:O555" si="111">IFERROR(B547+B593,"")</f>
        <v>2025992</v>
      </c>
      <c r="C555" s="23">
        <f t="shared" si="111"/>
        <v>2349468</v>
      </c>
      <c r="D555" s="23">
        <f t="shared" si="111"/>
        <v>2928620</v>
      </c>
      <c r="E555" s="23">
        <f t="shared" si="111"/>
        <v>3606852</v>
      </c>
      <c r="F555" s="23">
        <f t="shared" si="111"/>
        <v>4196691</v>
      </c>
      <c r="G555" s="23">
        <f t="shared" si="111"/>
        <v>4616891</v>
      </c>
      <c r="H555" s="23">
        <f t="shared" si="111"/>
        <v>5966643</v>
      </c>
      <c r="I555" s="23">
        <f t="shared" si="111"/>
        <v>8209391</v>
      </c>
      <c r="J555" s="23">
        <f t="shared" si="111"/>
        <v>8948947</v>
      </c>
      <c r="K555" s="23">
        <f t="shared" si="111"/>
        <v>9997126</v>
      </c>
      <c r="L555" s="23">
        <f t="shared" si="111"/>
        <v>10863481</v>
      </c>
      <c r="M555" s="23">
        <f t="shared" si="111"/>
        <v>11390494</v>
      </c>
      <c r="N555" s="23">
        <f t="shared" si="111"/>
        <v>13642128</v>
      </c>
      <c r="O555" s="23">
        <f t="shared" si="111"/>
        <v>11221440</v>
      </c>
      <c r="P555" s="21"/>
      <c r="Q555" s="25" t="s">
        <v>2916</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8" si="112">IFERROR(B548+B594-B593,"")</f>
        <v>1437410</v>
      </c>
      <c r="C556" s="23">
        <f t="shared" si="112"/>
        <v>2353496</v>
      </c>
      <c r="D556" s="23">
        <f t="shared" si="112"/>
        <v>3034184</v>
      </c>
      <c r="E556" s="23">
        <f t="shared" si="112"/>
        <v>3641427</v>
      </c>
      <c r="F556" s="23">
        <f t="shared" si="112"/>
        <v>3998433</v>
      </c>
      <c r="G556" s="23">
        <f t="shared" si="112"/>
        <v>4062979</v>
      </c>
      <c r="H556" s="23">
        <f t="shared" si="112"/>
        <v>6680072</v>
      </c>
      <c r="I556" s="23">
        <f t="shared" si="112"/>
        <v>7827480</v>
      </c>
      <c r="J556" s="23">
        <f t="shared" si="112"/>
        <v>9127112</v>
      </c>
      <c r="K556" s="23">
        <f t="shared" si="112"/>
        <v>9885444</v>
      </c>
      <c r="L556" s="23">
        <f t="shared" si="112"/>
        <v>10114497</v>
      </c>
      <c r="M556" s="23">
        <f t="shared" si="112"/>
        <v>9893140</v>
      </c>
      <c r="N556" s="23">
        <f t="shared" si="112"/>
        <v>10448293</v>
      </c>
      <c r="O556" s="23">
        <f t="shared" si="112"/>
        <v>11340711</v>
      </c>
      <c r="P556" s="21"/>
      <c r="Q556" s="25" t="s">
        <v>2917</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si="112"/>
        <v>1592974</v>
      </c>
      <c r="C557" s="23">
        <f t="shared" si="112"/>
        <v>2501230</v>
      </c>
      <c r="D557" s="23">
        <f t="shared" si="112"/>
        <v>3018175</v>
      </c>
      <c r="E557" s="23">
        <f t="shared" si="112"/>
        <v>3622293</v>
      </c>
      <c r="F557" s="23">
        <f t="shared" si="112"/>
        <v>4296661</v>
      </c>
      <c r="G557" s="23">
        <f t="shared" si="112"/>
        <v>5854106</v>
      </c>
      <c r="H557" s="23">
        <f t="shared" si="112"/>
        <v>7055464</v>
      </c>
      <c r="I557" s="23">
        <f t="shared" si="112"/>
        <v>7905782</v>
      </c>
      <c r="J557" s="23">
        <f t="shared" si="112"/>
        <v>9203446</v>
      </c>
      <c r="K557" s="23">
        <f t="shared" si="112"/>
        <v>10226628</v>
      </c>
      <c r="L557" s="23">
        <f t="shared" si="112"/>
        <v>10612206</v>
      </c>
      <c r="M557" s="23">
        <f t="shared" si="112"/>
        <v>11265011</v>
      </c>
      <c r="N557" s="23">
        <f t="shared" si="112"/>
        <v>11896594</v>
      </c>
      <c r="O557" s="23">
        <f t="shared" si="112"/>
        <v>10190250</v>
      </c>
      <c r="P557" s="21"/>
      <c r="Q557" s="25" t="s">
        <v>2918</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si="112"/>
        <v>1469313</v>
      </c>
      <c r="C558" s="39">
        <f t="shared" si="112"/>
        <v>2153167.629999999</v>
      </c>
      <c r="D558" s="39">
        <f t="shared" si="112"/>
        <v>3036619.8399999971</v>
      </c>
      <c r="E558" s="39">
        <f t="shared" si="112"/>
        <v>2759271.9400000041</v>
      </c>
      <c r="F558" s="39">
        <f t="shared" si="112"/>
        <v>4093771.4100000011</v>
      </c>
      <c r="G558" s="39">
        <f t="shared" si="112"/>
        <v>5245441.07</v>
      </c>
      <c r="H558" s="39">
        <f t="shared" si="112"/>
        <v>7022310.4200000092</v>
      </c>
      <c r="I558" s="39">
        <f t="shared" si="112"/>
        <v>8683585.0699999984</v>
      </c>
      <c r="J558" s="39">
        <f t="shared" si="112"/>
        <v>9312311.6900000013</v>
      </c>
      <c r="K558" s="39">
        <f t="shared" si="112"/>
        <v>10709521.970000006</v>
      </c>
      <c r="L558" s="39">
        <f t="shared" si="112"/>
        <v>10881687.510000005</v>
      </c>
      <c r="M558" s="39">
        <f t="shared" si="112"/>
        <v>11757741.159999996</v>
      </c>
      <c r="N558" s="39">
        <f t="shared" si="112"/>
        <v>12131894.720000006</v>
      </c>
      <c r="O558" s="39" t="str">
        <f t="shared" si="112"/>
        <v/>
      </c>
      <c r="P558" s="21"/>
      <c r="Q558" s="25" t="s">
        <v>2940</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113">IFERROR(B551+B596,"")</f>
        <v>6525689</v>
      </c>
      <c r="C559" s="39">
        <f t="shared" si="113"/>
        <v>9357361.6300000027</v>
      </c>
      <c r="D559" s="39">
        <f t="shared" si="113"/>
        <v>12017598.839999989</v>
      </c>
      <c r="E559" s="39">
        <f t="shared" si="113"/>
        <v>13629843.940000016</v>
      </c>
      <c r="F559" s="39">
        <f t="shared" si="113"/>
        <v>16585556.409999991</v>
      </c>
      <c r="G559" s="39">
        <f t="shared" si="113"/>
        <v>19779417.069999993</v>
      </c>
      <c r="H559" s="39">
        <f t="shared" si="113"/>
        <v>26724489.42000002</v>
      </c>
      <c r="I559" s="39">
        <f t="shared" si="113"/>
        <v>32626238.069999978</v>
      </c>
      <c r="J559" s="39">
        <f t="shared" si="113"/>
        <v>36591816.689999975</v>
      </c>
      <c r="K559" s="39">
        <f t="shared" si="113"/>
        <v>40818719.970000044</v>
      </c>
      <c r="L559" s="39">
        <f t="shared" si="113"/>
        <v>42471871.510000013</v>
      </c>
      <c r="M559" s="39">
        <f t="shared" si="113"/>
        <v>44306386.159999959</v>
      </c>
      <c r="N559" s="39">
        <f t="shared" si="113"/>
        <v>48118909.719999969</v>
      </c>
      <c r="O559" s="39">
        <f t="shared" si="113"/>
        <v>43669868</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114">+B559/(B$465+B$472)</f>
        <v>5.0610913542140472E-2</v>
      </c>
      <c r="C560" s="46">
        <f t="shared" si="114"/>
        <v>7.9661629908316323E-2</v>
      </c>
      <c r="D560" s="46">
        <f t="shared" si="114"/>
        <v>8.5386036655239972E-2</v>
      </c>
      <c r="E560" s="46">
        <f t="shared" si="114"/>
        <v>8.4540403120886329E-2</v>
      </c>
      <c r="F560" s="46">
        <f t="shared" si="114"/>
        <v>8.417159945727358E-2</v>
      </c>
      <c r="G560" s="46">
        <f t="shared" si="114"/>
        <v>6.9616402438754429E-2</v>
      </c>
      <c r="H560" s="46">
        <f t="shared" si="114"/>
        <v>7.2094650346296321E-2</v>
      </c>
      <c r="I560" s="46">
        <f t="shared" si="114"/>
        <v>8.0421880373342663E-2</v>
      </c>
      <c r="J560" s="46">
        <f t="shared" si="114"/>
        <v>8.1021327291350392E-2</v>
      </c>
      <c r="K560" s="46">
        <f t="shared" si="114"/>
        <v>8.3445782536926569E-2</v>
      </c>
      <c r="L560" s="46">
        <f t="shared" si="114"/>
        <v>8.0509276986726164E-2</v>
      </c>
      <c r="M560" s="46">
        <f t="shared" si="114"/>
        <v>7.7621874338633642E-2</v>
      </c>
      <c r="N560" s="46">
        <f t="shared" si="114"/>
        <v>8.8096442433507213E-2</v>
      </c>
      <c r="O560" s="46">
        <f t="shared" si="114"/>
        <v>8.1675491445180548E-2</v>
      </c>
      <c r="P560" s="21"/>
      <c r="Q560" s="27" t="s">
        <v>2958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26">
        <f t="shared" ref="C561:O561" si="115">C559/B559-1</f>
        <v>0.43392699682746194</v>
      </c>
      <c r="D561" s="26">
        <f t="shared" si="115"/>
        <v>0.28429351297818606</v>
      </c>
      <c r="E561" s="26">
        <f t="shared" si="115"/>
        <v>0.13415700769056693</v>
      </c>
      <c r="F561" s="26">
        <f t="shared" si="115"/>
        <v>0.21685592901953443</v>
      </c>
      <c r="G561" s="26">
        <f t="shared" si="115"/>
        <v>0.19256879787730941</v>
      </c>
      <c r="H561" s="26">
        <f t="shared" si="115"/>
        <v>0.35112624024364281</v>
      </c>
      <c r="I561" s="26">
        <f t="shared" si="115"/>
        <v>0.22083672235037044</v>
      </c>
      <c r="J561" s="26">
        <f t="shared" si="115"/>
        <v>0.12154569005141824</v>
      </c>
      <c r="K561" s="26">
        <f t="shared" si="115"/>
        <v>0.11551498838687668</v>
      </c>
      <c r="L561" s="26">
        <f t="shared" si="115"/>
        <v>4.0499837849275133E-2</v>
      </c>
      <c r="M561" s="26">
        <f t="shared" si="115"/>
        <v>4.319363816044719E-2</v>
      </c>
      <c r="N561" s="26">
        <f t="shared" si="115"/>
        <v>8.6049075323637592E-2</v>
      </c>
      <c r="O561" s="26">
        <f t="shared" si="115"/>
        <v>-9.2459321000591732E-2</v>
      </c>
      <c r="P561" s="37"/>
      <c r="Q561" s="27" t="s">
        <v>2941</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2959</v>
      </c>
      <c r="C562" s="146"/>
      <c r="D562" s="146"/>
      <c r="E562" s="146"/>
      <c r="F562" s="146"/>
      <c r="G562" s="146"/>
      <c r="H562" s="146"/>
      <c r="I562" s="146"/>
      <c r="J562" s="146"/>
      <c r="K562" s="146"/>
      <c r="L562" s="146"/>
      <c r="M562" s="146"/>
      <c r="N562" s="146"/>
      <c r="O562" s="15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23">
        <f t="shared" ref="B563:O566" si="116">IFERROR(VLOOKUP($B$562,$130:$216,MATCH($Q563&amp;"/"&amp;B$348,$128:$128,0),FALSE),"")</f>
        <v>148861</v>
      </c>
      <c r="C563" s="23">
        <f t="shared" si="116"/>
        <v>902</v>
      </c>
      <c r="D563" s="23">
        <f t="shared" si="116"/>
        <v>50</v>
      </c>
      <c r="E563" s="23">
        <f t="shared" si="116"/>
        <v>0</v>
      </c>
      <c r="F563" s="23">
        <f t="shared" si="116"/>
        <v>1</v>
      </c>
      <c r="G563" s="23">
        <f t="shared" si="116"/>
        <v>13</v>
      </c>
      <c r="H563" s="23">
        <f t="shared" si="116"/>
        <v>1345661</v>
      </c>
      <c r="I563" s="23">
        <f t="shared" si="116"/>
        <v>2263162</v>
      </c>
      <c r="J563" s="23">
        <f t="shared" si="116"/>
        <v>2054419</v>
      </c>
      <c r="K563" s="23">
        <f t="shared" si="116"/>
        <v>2040296</v>
      </c>
      <c r="L563" s="23">
        <f t="shared" si="116"/>
        <v>1788503</v>
      </c>
      <c r="M563" s="23">
        <f t="shared" si="116"/>
        <v>1749106</v>
      </c>
      <c r="N563" s="23">
        <f t="shared" si="116"/>
        <v>1880584</v>
      </c>
      <c r="O563" s="23">
        <f t="shared" si="116"/>
        <v>2900760</v>
      </c>
      <c r="P563" s="21"/>
      <c r="Q563" s="25" t="s">
        <v>2916</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si="116"/>
        <v>154714</v>
      </c>
      <c r="C564" s="23">
        <f t="shared" si="116"/>
        <v>1220</v>
      </c>
      <c r="D564" s="23">
        <f t="shared" si="116"/>
        <v>58</v>
      </c>
      <c r="E564" s="23">
        <f t="shared" si="116"/>
        <v>3</v>
      </c>
      <c r="F564" s="23">
        <f t="shared" si="116"/>
        <v>10</v>
      </c>
      <c r="G564" s="23">
        <f t="shared" si="116"/>
        <v>127413</v>
      </c>
      <c r="H564" s="23">
        <f t="shared" si="116"/>
        <v>2397968</v>
      </c>
      <c r="I564" s="23">
        <f t="shared" si="116"/>
        <v>2166959</v>
      </c>
      <c r="J564" s="23">
        <f t="shared" si="116"/>
        <v>2096779</v>
      </c>
      <c r="K564" s="23">
        <f t="shared" si="116"/>
        <v>2013538</v>
      </c>
      <c r="L564" s="23">
        <f t="shared" si="116"/>
        <v>1832776</v>
      </c>
      <c r="M564" s="23">
        <f t="shared" si="116"/>
        <v>1683829</v>
      </c>
      <c r="N564" s="23">
        <f t="shared" si="116"/>
        <v>1976254</v>
      </c>
      <c r="O564" s="23">
        <f t="shared" si="116"/>
        <v>3529316</v>
      </c>
      <c r="P564" s="21"/>
      <c r="Q564" s="25" t="s">
        <v>2917</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si="116"/>
        <v>165490</v>
      </c>
      <c r="C565" s="23">
        <f t="shared" si="116"/>
        <v>346</v>
      </c>
      <c r="D565" s="23">
        <f t="shared" si="116"/>
        <v>1</v>
      </c>
      <c r="E565" s="23">
        <f t="shared" si="116"/>
        <v>2</v>
      </c>
      <c r="F565" s="23">
        <f t="shared" si="116"/>
        <v>8</v>
      </c>
      <c r="G565" s="23">
        <f t="shared" si="116"/>
        <v>910001</v>
      </c>
      <c r="H565" s="23">
        <f t="shared" si="116"/>
        <v>2415337</v>
      </c>
      <c r="I565" s="23">
        <f t="shared" si="116"/>
        <v>2073650</v>
      </c>
      <c r="J565" s="23">
        <f t="shared" si="116"/>
        <v>2159679</v>
      </c>
      <c r="K565" s="23">
        <f t="shared" si="116"/>
        <v>2000204</v>
      </c>
      <c r="L565" s="23">
        <f t="shared" si="116"/>
        <v>1834799</v>
      </c>
      <c r="M565" s="23">
        <f t="shared" si="116"/>
        <v>1671569</v>
      </c>
      <c r="N565" s="23">
        <f t="shared" si="116"/>
        <v>1991291</v>
      </c>
      <c r="O565" s="23">
        <f t="shared" si="116"/>
        <v>2599755</v>
      </c>
      <c r="P565" s="21"/>
      <c r="Q565" s="25" t="s">
        <v>2918</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si="116"/>
        <v>60897</v>
      </c>
      <c r="C566" s="39">
        <f t="shared" si="116"/>
        <v>5.53</v>
      </c>
      <c r="D566" s="39">
        <f t="shared" si="116"/>
        <v>2.71</v>
      </c>
      <c r="E566" s="39">
        <f t="shared" si="116"/>
        <v>6.87</v>
      </c>
      <c r="F566" s="39">
        <f t="shared" si="116"/>
        <v>6.26</v>
      </c>
      <c r="G566" s="39">
        <f t="shared" si="116"/>
        <v>1176603.3899999999</v>
      </c>
      <c r="H566" s="39">
        <f t="shared" si="116"/>
        <v>2359528.7400000002</v>
      </c>
      <c r="I566" s="39">
        <f t="shared" si="116"/>
        <v>2081732.36</v>
      </c>
      <c r="J566" s="39">
        <f t="shared" si="116"/>
        <v>2131442.83</v>
      </c>
      <c r="K566" s="39">
        <f t="shared" si="116"/>
        <v>1938561.23</v>
      </c>
      <c r="L566" s="39">
        <f t="shared" si="116"/>
        <v>1739592.76</v>
      </c>
      <c r="M566" s="39">
        <f t="shared" si="116"/>
        <v>1616475.7</v>
      </c>
      <c r="N566" s="39">
        <f t="shared" si="116"/>
        <v>2677863.02</v>
      </c>
      <c r="O566" s="39" t="str">
        <f t="shared" si="116"/>
        <v/>
      </c>
      <c r="P566" s="21"/>
      <c r="Q566" s="25" t="s">
        <v>2940</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117">SUM(B563:B566)</f>
        <v>529962</v>
      </c>
      <c r="C567" s="39">
        <f t="shared" si="117"/>
        <v>2473.5300000000002</v>
      </c>
      <c r="D567" s="39">
        <f t="shared" si="117"/>
        <v>111.71</v>
      </c>
      <c r="E567" s="39">
        <f t="shared" si="117"/>
        <v>11.870000000000001</v>
      </c>
      <c r="F567" s="39">
        <f t="shared" si="117"/>
        <v>25.259999999999998</v>
      </c>
      <c r="G567" s="39">
        <f t="shared" si="117"/>
        <v>2214030.3899999997</v>
      </c>
      <c r="H567" s="39">
        <f t="shared" si="117"/>
        <v>8518494.7400000002</v>
      </c>
      <c r="I567" s="39">
        <f t="shared" si="117"/>
        <v>8585503.3599999994</v>
      </c>
      <c r="J567" s="39">
        <f t="shared" si="117"/>
        <v>8442319.8300000001</v>
      </c>
      <c r="K567" s="39">
        <f t="shared" si="117"/>
        <v>7992599.2300000004</v>
      </c>
      <c r="L567" s="39">
        <f t="shared" si="117"/>
        <v>7195670.7599999998</v>
      </c>
      <c r="M567" s="39">
        <f t="shared" si="117"/>
        <v>6720979.7000000002</v>
      </c>
      <c r="N567" s="39">
        <f t="shared" ref="N567:O567" si="118">IF(N564="",N563*4,IF(N565="",(N564+N563)*2,IF(N566="",((N565+N564+N563)/3)*4,SUM(N563:N566))))</f>
        <v>8525992.0199999996</v>
      </c>
      <c r="O567" s="39">
        <f t="shared" si="118"/>
        <v>12039774.666666666</v>
      </c>
      <c r="P567" s="21"/>
      <c r="Q567" s="25" t="s">
        <v>2919</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26">
        <f t="shared" ref="B568:O568" si="119">+B567/(B$465+B$472)</f>
        <v>4.110196021082195E-3</v>
      </c>
      <c r="C568" s="26">
        <f t="shared" si="119"/>
        <v>2.1057798043775897E-5</v>
      </c>
      <c r="D568" s="26">
        <f t="shared" si="119"/>
        <v>7.9370881669044506E-7</v>
      </c>
      <c r="E568" s="26">
        <f t="shared" si="119"/>
        <v>7.3624803736741806E-8</v>
      </c>
      <c r="F568" s="26">
        <f t="shared" si="119"/>
        <v>1.2819434872916221E-7</v>
      </c>
      <c r="G568" s="26">
        <f t="shared" si="119"/>
        <v>7.7925871170212635E-3</v>
      </c>
      <c r="H568" s="26">
        <f t="shared" si="119"/>
        <v>2.2980341742187115E-2</v>
      </c>
      <c r="I568" s="26">
        <f t="shared" si="119"/>
        <v>2.1162793046549111E-2</v>
      </c>
      <c r="J568" s="26">
        <f t="shared" si="119"/>
        <v>1.8692921530502126E-2</v>
      </c>
      <c r="K568" s="26">
        <f t="shared" si="119"/>
        <v>1.6339284958998338E-2</v>
      </c>
      <c r="L568" s="26">
        <f t="shared" si="119"/>
        <v>1.3640045275276501E-2</v>
      </c>
      <c r="M568" s="26">
        <f t="shared" si="119"/>
        <v>1.1774714367855547E-2</v>
      </c>
      <c r="N568" s="26">
        <f t="shared" si="119"/>
        <v>1.5609446879597177E-2</v>
      </c>
      <c r="O568" s="26">
        <f t="shared" si="119"/>
        <v>2.251791813955643E-2</v>
      </c>
      <c r="P568" s="21"/>
      <c r="Q568" s="27" t="s">
        <v>2920</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2960</v>
      </c>
      <c r="C569" s="146"/>
      <c r="D569" s="146"/>
      <c r="E569" s="146"/>
      <c r="F569" s="146"/>
      <c r="G569" s="146"/>
      <c r="H569" s="146"/>
      <c r="I569" s="146"/>
      <c r="J569" s="146"/>
      <c r="K569" s="146"/>
      <c r="L569" s="146"/>
      <c r="M569" s="146"/>
      <c r="N569" s="146"/>
      <c r="O569" s="150"/>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23">
        <f t="shared" ref="B570:O574" si="120">IFERROR(B547-B563,"")</f>
        <v>1164401</v>
      </c>
      <c r="C570" s="23">
        <f t="shared" si="120"/>
        <v>1670700</v>
      </c>
      <c r="D570" s="23">
        <f t="shared" si="120"/>
        <v>2189798</v>
      </c>
      <c r="E570" s="23">
        <f t="shared" si="120"/>
        <v>2823154</v>
      </c>
      <c r="F570" s="23">
        <f t="shared" si="120"/>
        <v>3373635</v>
      </c>
      <c r="G570" s="23">
        <f t="shared" si="120"/>
        <v>3727103</v>
      </c>
      <c r="H570" s="23">
        <f t="shared" si="120"/>
        <v>3135009</v>
      </c>
      <c r="I570" s="23">
        <f t="shared" si="120"/>
        <v>4242304</v>
      </c>
      <c r="J570" s="23">
        <f t="shared" si="120"/>
        <v>4954560</v>
      </c>
      <c r="K570" s="23">
        <f t="shared" si="120"/>
        <v>5670059</v>
      </c>
      <c r="L570" s="23">
        <f t="shared" si="120"/>
        <v>6584551</v>
      </c>
      <c r="M570" s="23">
        <f t="shared" si="120"/>
        <v>6970043</v>
      </c>
      <c r="N570" s="23">
        <f t="shared" si="120"/>
        <v>6781367</v>
      </c>
      <c r="O570" s="23">
        <f t="shared" si="120"/>
        <v>2951603</v>
      </c>
      <c r="P570" s="21"/>
      <c r="Q570" s="25" t="s">
        <v>2916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si="120"/>
        <v>529638</v>
      </c>
      <c r="C571" s="23">
        <f t="shared" si="120"/>
        <v>1651883</v>
      </c>
      <c r="D571" s="23">
        <f t="shared" si="120"/>
        <v>2273841</v>
      </c>
      <c r="E571" s="23">
        <f t="shared" si="120"/>
        <v>2832731</v>
      </c>
      <c r="F571" s="23">
        <f t="shared" si="120"/>
        <v>3172972</v>
      </c>
      <c r="G571" s="23">
        <f t="shared" si="120"/>
        <v>3002241</v>
      </c>
      <c r="H571" s="23">
        <f t="shared" si="120"/>
        <v>2757468</v>
      </c>
      <c r="I571" s="23">
        <f t="shared" si="120"/>
        <v>3869809</v>
      </c>
      <c r="J571" s="23">
        <f t="shared" si="120"/>
        <v>4988706</v>
      </c>
      <c r="K571" s="23">
        <f t="shared" si="120"/>
        <v>5507143</v>
      </c>
      <c r="L571" s="23">
        <f t="shared" si="120"/>
        <v>5670620</v>
      </c>
      <c r="M571" s="23">
        <f t="shared" si="120"/>
        <v>5479093</v>
      </c>
      <c r="N571" s="23">
        <f t="shared" si="120"/>
        <v>3340830</v>
      </c>
      <c r="O571" s="23">
        <f t="shared" si="120"/>
        <v>2319965</v>
      </c>
      <c r="P571" s="21"/>
      <c r="Q571" s="25" t="s">
        <v>2917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si="120"/>
        <v>638382</v>
      </c>
      <c r="C572" s="23">
        <f t="shared" si="120"/>
        <v>1775083</v>
      </c>
      <c r="D572" s="23">
        <f t="shared" si="120"/>
        <v>2228968</v>
      </c>
      <c r="E572" s="23">
        <f t="shared" si="120"/>
        <v>2792291</v>
      </c>
      <c r="F572" s="23">
        <f t="shared" si="120"/>
        <v>3446859</v>
      </c>
      <c r="G572" s="23">
        <f t="shared" si="120"/>
        <v>3615602</v>
      </c>
      <c r="H572" s="23">
        <f t="shared" si="120"/>
        <v>3020533</v>
      </c>
      <c r="I572" s="23">
        <f t="shared" si="120"/>
        <v>3946419</v>
      </c>
      <c r="J572" s="23">
        <f t="shared" si="120"/>
        <v>4897716</v>
      </c>
      <c r="K572" s="23">
        <f t="shared" si="120"/>
        <v>5798604</v>
      </c>
      <c r="L572" s="23">
        <f t="shared" si="120"/>
        <v>6117098</v>
      </c>
      <c r="M572" s="23">
        <f t="shared" si="120"/>
        <v>6727808</v>
      </c>
      <c r="N572" s="23">
        <f t="shared" si="120"/>
        <v>4736109</v>
      </c>
      <c r="O572" s="23">
        <f t="shared" si="120"/>
        <v>2072137</v>
      </c>
      <c r="P572" s="21"/>
      <c r="Q572" s="25" t="s">
        <v>2918</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si="120"/>
        <v>646017</v>
      </c>
      <c r="C573" s="39">
        <f t="shared" si="120"/>
        <v>1398532.9699999995</v>
      </c>
      <c r="D573" s="39">
        <f t="shared" si="120"/>
        <v>2231887.2699999972</v>
      </c>
      <c r="E573" s="39">
        <f t="shared" si="120"/>
        <v>1879654.1900000039</v>
      </c>
      <c r="F573" s="39">
        <f t="shared" si="120"/>
        <v>3223623.1300000013</v>
      </c>
      <c r="G573" s="39">
        <f t="shared" si="120"/>
        <v>2595122.5700000012</v>
      </c>
      <c r="H573" s="39">
        <f t="shared" si="120"/>
        <v>2983215.2700000089</v>
      </c>
      <c r="I573" s="39">
        <f t="shared" si="120"/>
        <v>4624706.379999998</v>
      </c>
      <c r="J573" s="39">
        <f t="shared" si="120"/>
        <v>4994506.8200000022</v>
      </c>
      <c r="K573" s="39">
        <f t="shared" si="120"/>
        <v>6292137.0400000066</v>
      </c>
      <c r="L573" s="39">
        <f t="shared" si="120"/>
        <v>6459782.6800000053</v>
      </c>
      <c r="M573" s="39">
        <f t="shared" si="120"/>
        <v>7188612.4999999953</v>
      </c>
      <c r="N573" s="39">
        <f t="shared" si="120"/>
        <v>4084661.0400000061</v>
      </c>
      <c r="O573" s="39" t="str">
        <f t="shared" si="120"/>
        <v/>
      </c>
      <c r="P573" s="21"/>
      <c r="Q573" s="25" t="s">
        <v>2940</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121">B551-B567</f>
        <v>2978438</v>
      </c>
      <c r="C574" s="39">
        <f t="shared" si="121"/>
        <v>6496198.9700000035</v>
      </c>
      <c r="D574" s="39">
        <f t="shared" si="121"/>
        <v>8924494.2699999884</v>
      </c>
      <c r="E574" s="39">
        <f t="shared" si="121"/>
        <v>10327830.190000018</v>
      </c>
      <c r="F574" s="39">
        <f t="shared" si="121"/>
        <v>13217089.129999992</v>
      </c>
      <c r="G574" s="39">
        <f t="shared" si="121"/>
        <v>12940068.569999993</v>
      </c>
      <c r="H574" s="39">
        <f t="shared" si="121"/>
        <v>11896225.27000002</v>
      </c>
      <c r="I574" s="39">
        <f t="shared" si="121"/>
        <v>16683238.37999998</v>
      </c>
      <c r="J574" s="39">
        <f t="shared" si="121"/>
        <v>19835488.819999978</v>
      </c>
      <c r="K574" s="39">
        <f t="shared" si="121"/>
        <v>23267943.04000004</v>
      </c>
      <c r="L574" s="39">
        <f t="shared" si="121"/>
        <v>24832051.680000015</v>
      </c>
      <c r="M574" s="39">
        <f t="shared" si="121"/>
        <v>26365556.499999959</v>
      </c>
      <c r="N574" s="39">
        <f t="shared" si="120"/>
        <v>18942967.039999973</v>
      </c>
      <c r="O574" s="39">
        <f t="shared" si="120"/>
        <v>9791606.6666666623</v>
      </c>
      <c r="P574" s="21"/>
      <c r="Q574" s="25" t="s">
        <v>2919</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26">
        <f t="shared" ref="B575:O575" si="122">+B574/(B$465+B$472)</f>
        <v>2.3099701519429715E-2</v>
      </c>
      <c r="C575" s="26">
        <f t="shared" si="122"/>
        <v>5.5303815180104979E-2</v>
      </c>
      <c r="D575" s="26">
        <f t="shared" si="122"/>
        <v>6.3409272102787115E-2</v>
      </c>
      <c r="E575" s="26">
        <f t="shared" si="122"/>
        <v>6.4059348842893687E-2</v>
      </c>
      <c r="F575" s="26">
        <f t="shared" si="122"/>
        <v>6.707664818351694E-2</v>
      </c>
      <c r="G575" s="26">
        <f t="shared" si="122"/>
        <v>4.554436654862435E-2</v>
      </c>
      <c r="H575" s="26">
        <f t="shared" si="122"/>
        <v>3.209244479109024E-2</v>
      </c>
      <c r="I575" s="26">
        <f t="shared" si="122"/>
        <v>4.1123263992547655E-2</v>
      </c>
      <c r="J575" s="26">
        <f t="shared" si="122"/>
        <v>4.3919591237686122E-2</v>
      </c>
      <c r="K575" s="26">
        <f t="shared" si="122"/>
        <v>4.7566697741243141E-2</v>
      </c>
      <c r="L575" s="26">
        <f t="shared" si="122"/>
        <v>4.7071401748404358E-2</v>
      </c>
      <c r="M575" s="26">
        <f t="shared" si="122"/>
        <v>4.6190720816647719E-2</v>
      </c>
      <c r="N575" s="26">
        <f t="shared" si="122"/>
        <v>3.4680918895915153E-2</v>
      </c>
      <c r="O575" s="26">
        <f t="shared" si="122"/>
        <v>1.8313183051936539E-2</v>
      </c>
      <c r="P575" s="21"/>
      <c r="Q575" s="27" t="s">
        <v>2961</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2962</v>
      </c>
      <c r="C576" s="146"/>
      <c r="D576" s="146"/>
      <c r="E576" s="146"/>
      <c r="F576" s="146"/>
      <c r="G576" s="146"/>
      <c r="H576" s="146"/>
      <c r="I576" s="146"/>
      <c r="J576" s="146"/>
      <c r="K576" s="146"/>
      <c r="L576" s="146"/>
      <c r="M576" s="146"/>
      <c r="N576" s="146"/>
      <c r="O576" s="150"/>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23">
        <f t="shared" ref="B577:O580" si="123">IFERROR(VLOOKUP($B$576,$130:$216,MATCH($Q577&amp;"/"&amp;B$348,$128:$128,0),FALSE),"")</f>
        <v>369633</v>
      </c>
      <c r="C577" s="23">
        <f t="shared" si="123"/>
        <v>482430</v>
      </c>
      <c r="D577" s="23">
        <f t="shared" si="123"/>
        <v>624226</v>
      </c>
      <c r="E577" s="23">
        <f t="shared" si="123"/>
        <v>856238</v>
      </c>
      <c r="F577" s="23">
        <f t="shared" si="123"/>
        <v>781712</v>
      </c>
      <c r="G577" s="23">
        <f t="shared" si="123"/>
        <v>741250</v>
      </c>
      <c r="H577" s="23">
        <f t="shared" si="123"/>
        <v>643191</v>
      </c>
      <c r="I577" s="23">
        <f t="shared" si="123"/>
        <v>842338</v>
      </c>
      <c r="J577" s="23">
        <f t="shared" si="123"/>
        <v>959576</v>
      </c>
      <c r="K577" s="23">
        <f t="shared" si="123"/>
        <v>950989</v>
      </c>
      <c r="L577" s="23">
        <f t="shared" si="123"/>
        <v>1181100</v>
      </c>
      <c r="M577" s="23">
        <f t="shared" si="123"/>
        <v>1231745</v>
      </c>
      <c r="N577" s="23">
        <f t="shared" si="123"/>
        <v>1132252</v>
      </c>
      <c r="O577" s="23">
        <f t="shared" si="123"/>
        <v>370232</v>
      </c>
      <c r="P577" s="21"/>
      <c r="Q577" s="25" t="s">
        <v>2916</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si="123"/>
        <v>322281</v>
      </c>
      <c r="C578" s="23">
        <f t="shared" si="123"/>
        <v>452289</v>
      </c>
      <c r="D578" s="23">
        <f t="shared" si="123"/>
        <v>624261</v>
      </c>
      <c r="E578" s="23">
        <f t="shared" si="123"/>
        <v>827936</v>
      </c>
      <c r="F578" s="23">
        <f t="shared" si="123"/>
        <v>720238</v>
      </c>
      <c r="G578" s="23">
        <f t="shared" si="123"/>
        <v>534474</v>
      </c>
      <c r="H578" s="23">
        <f t="shared" si="123"/>
        <v>542107</v>
      </c>
      <c r="I578" s="23">
        <f t="shared" si="123"/>
        <v>715648</v>
      </c>
      <c r="J578" s="23">
        <f t="shared" si="123"/>
        <v>817142</v>
      </c>
      <c r="K578" s="23">
        <f t="shared" si="123"/>
        <v>866259</v>
      </c>
      <c r="L578" s="23">
        <f t="shared" si="123"/>
        <v>927663</v>
      </c>
      <c r="M578" s="23">
        <f t="shared" si="123"/>
        <v>761854</v>
      </c>
      <c r="N578" s="23">
        <f t="shared" si="123"/>
        <v>433981</v>
      </c>
      <c r="O578" s="23">
        <f t="shared" si="123"/>
        <v>234466</v>
      </c>
      <c r="P578" s="21"/>
      <c r="Q578" s="25" t="s">
        <v>2917</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si="123"/>
        <v>284741</v>
      </c>
      <c r="C579" s="23">
        <f t="shared" si="123"/>
        <v>461807</v>
      </c>
      <c r="D579" s="23">
        <f t="shared" si="123"/>
        <v>599821</v>
      </c>
      <c r="E579" s="23">
        <f t="shared" si="123"/>
        <v>791566</v>
      </c>
      <c r="F579" s="23">
        <f t="shared" si="123"/>
        <v>749605</v>
      </c>
      <c r="G579" s="23">
        <f t="shared" si="123"/>
        <v>585600</v>
      </c>
      <c r="H579" s="23">
        <f t="shared" si="123"/>
        <v>595915</v>
      </c>
      <c r="I579" s="23">
        <f t="shared" si="123"/>
        <v>718076</v>
      </c>
      <c r="J579" s="23">
        <f t="shared" si="123"/>
        <v>832198</v>
      </c>
      <c r="K579" s="23">
        <f t="shared" si="123"/>
        <v>852968</v>
      </c>
      <c r="L579" s="23">
        <f t="shared" si="123"/>
        <v>998129</v>
      </c>
      <c r="M579" s="23">
        <f t="shared" si="123"/>
        <v>1067705</v>
      </c>
      <c r="N579" s="23">
        <f t="shared" si="123"/>
        <v>682325</v>
      </c>
      <c r="O579" s="23">
        <f t="shared" si="123"/>
        <v>252678</v>
      </c>
      <c r="P579" s="21"/>
      <c r="Q579" s="25" t="s">
        <v>2918</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si="123"/>
        <v>228248</v>
      </c>
      <c r="C580" s="39">
        <f t="shared" si="123"/>
        <v>377440.79</v>
      </c>
      <c r="D580" s="39">
        <f t="shared" si="123"/>
        <v>639050.31999999995</v>
      </c>
      <c r="E580" s="39">
        <f t="shared" si="123"/>
        <v>505720.79</v>
      </c>
      <c r="F580" s="39">
        <f t="shared" si="123"/>
        <v>679257.36</v>
      </c>
      <c r="G580" s="39">
        <f t="shared" si="123"/>
        <v>431070.52</v>
      </c>
      <c r="H580" s="39">
        <f t="shared" si="123"/>
        <v>449775.64</v>
      </c>
      <c r="I580" s="39">
        <f t="shared" si="123"/>
        <v>790152.37</v>
      </c>
      <c r="J580" s="39">
        <f t="shared" si="123"/>
        <v>714419.94</v>
      </c>
      <c r="K580" s="39">
        <f t="shared" si="123"/>
        <v>816829.68</v>
      </c>
      <c r="L580" s="39">
        <f t="shared" si="123"/>
        <v>861779.45</v>
      </c>
      <c r="M580" s="39">
        <f t="shared" si="123"/>
        <v>1008438.97</v>
      </c>
      <c r="N580" s="39">
        <f t="shared" si="123"/>
        <v>510933.19</v>
      </c>
      <c r="O580" s="39" t="str">
        <f t="shared" si="123"/>
        <v/>
      </c>
      <c r="P580" s="21"/>
      <c r="Q580" s="25" t="s">
        <v>2940</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124">SUM(B577:B580)</f>
        <v>1204903</v>
      </c>
      <c r="C581" s="39">
        <f t="shared" si="124"/>
        <v>1773966.79</v>
      </c>
      <c r="D581" s="39">
        <f t="shared" si="124"/>
        <v>2487358.3199999998</v>
      </c>
      <c r="E581" s="39">
        <f t="shared" si="124"/>
        <v>2981460.79</v>
      </c>
      <c r="F581" s="39">
        <f t="shared" si="124"/>
        <v>2930812.36</v>
      </c>
      <c r="G581" s="39">
        <f t="shared" si="124"/>
        <v>2292394.52</v>
      </c>
      <c r="H581" s="39">
        <f t="shared" si="124"/>
        <v>2230988.64</v>
      </c>
      <c r="I581" s="39">
        <f t="shared" si="124"/>
        <v>3066214.37</v>
      </c>
      <c r="J581" s="39">
        <f t="shared" si="124"/>
        <v>3323335.94</v>
      </c>
      <c r="K581" s="39">
        <f t="shared" si="124"/>
        <v>3487045.68</v>
      </c>
      <c r="L581" s="39">
        <f t="shared" si="124"/>
        <v>3968671.45</v>
      </c>
      <c r="M581" s="39">
        <f t="shared" si="124"/>
        <v>4069742.9699999997</v>
      </c>
      <c r="N581" s="39">
        <f t="shared" ref="N581:O581" si="125">IF(N578="",N577*4,IF(N579="",(N578+N577)*2,IF(N580="",((N579+N578+N577)/3)*4,SUM(N577:N580))))</f>
        <v>2759491.19</v>
      </c>
      <c r="O581" s="39">
        <f t="shared" si="125"/>
        <v>1143168</v>
      </c>
      <c r="P581" s="21"/>
      <c r="Q581" s="25" t="s">
        <v>2919</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26">
        <f t="shared" ref="B582:O582" si="126">+B581/B$574</f>
        <v>0.4045419108942338</v>
      </c>
      <c r="C582" s="26">
        <f t="shared" si="126"/>
        <v>0.27307765636371806</v>
      </c>
      <c r="D582" s="26">
        <f t="shared" si="126"/>
        <v>0.27871140310564657</v>
      </c>
      <c r="E582" s="26">
        <f t="shared" si="126"/>
        <v>0.28868220479523538</v>
      </c>
      <c r="F582" s="26">
        <f t="shared" si="126"/>
        <v>0.22174416251364129</v>
      </c>
      <c r="G582" s="26">
        <f t="shared" si="126"/>
        <v>0.17715474285156754</v>
      </c>
      <c r="H582" s="26">
        <f t="shared" si="126"/>
        <v>0.18753752466558632</v>
      </c>
      <c r="I582" s="26">
        <f t="shared" si="126"/>
        <v>0.18379011916989726</v>
      </c>
      <c r="J582" s="26">
        <f t="shared" si="126"/>
        <v>0.1675449478537229</v>
      </c>
      <c r="K582" s="26">
        <f t="shared" si="126"/>
        <v>0.14986480214453859</v>
      </c>
      <c r="L582" s="26">
        <f t="shared" si="126"/>
        <v>0.15982052152365681</v>
      </c>
      <c r="M582" s="26">
        <f t="shared" si="126"/>
        <v>0.15435831858887583</v>
      </c>
      <c r="N582" s="26">
        <f t="shared" si="126"/>
        <v>0.14567365208275229</v>
      </c>
      <c r="O582" s="26">
        <f t="shared" si="126"/>
        <v>0.11674978774338027</v>
      </c>
      <c r="P582" s="21"/>
      <c r="Q582" s="27" t="s">
        <v>2963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2964</v>
      </c>
      <c r="C583" s="146"/>
      <c r="D583" s="146"/>
      <c r="E583" s="146"/>
      <c r="F583" s="146"/>
      <c r="G583" s="146"/>
      <c r="H583" s="146"/>
      <c r="I583" s="146"/>
      <c r="J583" s="146"/>
      <c r="K583" s="146"/>
      <c r="L583" s="146"/>
      <c r="M583" s="146"/>
      <c r="N583" s="146"/>
      <c r="O583" s="150"/>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23">
        <f t="shared" ref="B584:O587" si="127">IFERROR(VLOOKUP($B$583,$130:$216,MATCH($Q584&amp;"/"&amp;B$348,$128:$128,0),FALSE),"")</f>
        <v>1084194</v>
      </c>
      <c r="C584" s="23">
        <f t="shared" si="127"/>
        <v>1246607</v>
      </c>
      <c r="D584" s="23">
        <f t="shared" si="127"/>
        <v>1675894</v>
      </c>
      <c r="E584" s="23">
        <f t="shared" si="127"/>
        <v>2083933</v>
      </c>
      <c r="F584" s="23">
        <f t="shared" si="127"/>
        <v>2758326</v>
      </c>
      <c r="G584" s="23">
        <f t="shared" si="127"/>
        <v>3185739</v>
      </c>
      <c r="H584" s="23">
        <f t="shared" si="127"/>
        <v>2705199</v>
      </c>
      <c r="I584" s="23">
        <f t="shared" si="127"/>
        <v>3408344</v>
      </c>
      <c r="J584" s="23">
        <f t="shared" si="127"/>
        <v>4064685</v>
      </c>
      <c r="K584" s="23">
        <f t="shared" si="127"/>
        <v>4764990</v>
      </c>
      <c r="L584" s="23">
        <f t="shared" si="127"/>
        <v>5416836</v>
      </c>
      <c r="M584" s="23">
        <f t="shared" si="127"/>
        <v>5769185</v>
      </c>
      <c r="N584" s="23">
        <f t="shared" si="127"/>
        <v>5645110</v>
      </c>
      <c r="O584" s="23">
        <f t="shared" si="127"/>
        <v>2599055</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si="127"/>
        <v>864441</v>
      </c>
      <c r="C585" s="23">
        <f t="shared" si="127"/>
        <v>1234393</v>
      </c>
      <c r="D585" s="23">
        <f t="shared" si="127"/>
        <v>1769347</v>
      </c>
      <c r="E585" s="23">
        <f t="shared" si="127"/>
        <v>2169777</v>
      </c>
      <c r="F585" s="23">
        <f t="shared" si="127"/>
        <v>2600389</v>
      </c>
      <c r="G585" s="23">
        <f t="shared" si="127"/>
        <v>2649212</v>
      </c>
      <c r="H585" s="23">
        <f t="shared" si="127"/>
        <v>2251570</v>
      </c>
      <c r="I585" s="23">
        <f t="shared" si="127"/>
        <v>3139595</v>
      </c>
      <c r="J585" s="23">
        <f t="shared" si="127"/>
        <v>4195948</v>
      </c>
      <c r="K585" s="23">
        <f t="shared" si="127"/>
        <v>4647184</v>
      </c>
      <c r="L585" s="23">
        <f t="shared" si="127"/>
        <v>4779175</v>
      </c>
      <c r="M585" s="23">
        <f t="shared" si="127"/>
        <v>4794614</v>
      </c>
      <c r="N585" s="23">
        <f t="shared" si="127"/>
        <v>2887028</v>
      </c>
      <c r="O585" s="23">
        <f t="shared" si="127"/>
        <v>2189699</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si="127"/>
        <v>843667</v>
      </c>
      <c r="C586" s="23">
        <f t="shared" si="127"/>
        <v>1415969</v>
      </c>
      <c r="D586" s="23">
        <f t="shared" si="127"/>
        <v>1670264</v>
      </c>
      <c r="E586" s="23">
        <f t="shared" si="127"/>
        <v>2173034</v>
      </c>
      <c r="F586" s="23">
        <f t="shared" si="127"/>
        <v>2902488</v>
      </c>
      <c r="G586" s="23">
        <f t="shared" si="127"/>
        <v>2659581</v>
      </c>
      <c r="H586" s="23">
        <f t="shared" si="127"/>
        <v>2687650</v>
      </c>
      <c r="I586" s="23">
        <f t="shared" si="127"/>
        <v>3257896</v>
      </c>
      <c r="J586" s="23">
        <f t="shared" si="127"/>
        <v>4115162</v>
      </c>
      <c r="K586" s="23">
        <f t="shared" si="127"/>
        <v>4970338</v>
      </c>
      <c r="L586" s="23">
        <f t="shared" si="127"/>
        <v>5181786</v>
      </c>
      <c r="M586" s="23">
        <f t="shared" si="127"/>
        <v>5611835</v>
      </c>
      <c r="N586" s="23">
        <f t="shared" si="127"/>
        <v>3997703</v>
      </c>
      <c r="O586" s="23">
        <f t="shared" si="127"/>
        <v>1493009</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si="127"/>
        <v>509169</v>
      </c>
      <c r="C587" s="39">
        <f t="shared" si="127"/>
        <v>1095102.55</v>
      </c>
      <c r="D587" s="39">
        <f t="shared" si="127"/>
        <v>1547957.78</v>
      </c>
      <c r="E587" s="39">
        <f t="shared" si="127"/>
        <v>1580824.68</v>
      </c>
      <c r="F587" s="39">
        <f t="shared" si="127"/>
        <v>2762028.09</v>
      </c>
      <c r="G587" s="39">
        <f t="shared" si="127"/>
        <v>2042456.83</v>
      </c>
      <c r="H587" s="39">
        <f t="shared" si="127"/>
        <v>2515555.12</v>
      </c>
      <c r="I587" s="39">
        <f t="shared" si="127"/>
        <v>3876624.32</v>
      </c>
      <c r="J587" s="39">
        <f t="shared" si="127"/>
        <v>4300715.41</v>
      </c>
      <c r="K587" s="39">
        <f t="shared" si="127"/>
        <v>5525196.1600000001</v>
      </c>
      <c r="L587" s="39">
        <f t="shared" si="127"/>
        <v>5551853.2999999998</v>
      </c>
      <c r="M587" s="39">
        <f t="shared" si="127"/>
        <v>6167450.75</v>
      </c>
      <c r="N587" s="39">
        <f t="shared" si="127"/>
        <v>3572575.9</v>
      </c>
      <c r="O587" s="39" t="str">
        <f t="shared" si="127"/>
        <v/>
      </c>
      <c r="P587" s="21"/>
      <c r="Q587" s="25" t="s">
        <v>2940</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128">SUM(B584:B587)</f>
        <v>3301471</v>
      </c>
      <c r="C588" s="39">
        <f t="shared" si="128"/>
        <v>4992071.55</v>
      </c>
      <c r="D588" s="39">
        <f t="shared" si="128"/>
        <v>6663462.7800000003</v>
      </c>
      <c r="E588" s="39">
        <f t="shared" si="128"/>
        <v>8007568.6799999997</v>
      </c>
      <c r="F588" s="39">
        <f t="shared" si="128"/>
        <v>11023231.09</v>
      </c>
      <c r="G588" s="39">
        <f t="shared" si="128"/>
        <v>10536988.83</v>
      </c>
      <c r="H588" s="39">
        <f t="shared" si="128"/>
        <v>10159974.120000001</v>
      </c>
      <c r="I588" s="39">
        <f t="shared" si="128"/>
        <v>13682459.32</v>
      </c>
      <c r="J588" s="39">
        <f t="shared" si="128"/>
        <v>16676510.41</v>
      </c>
      <c r="K588" s="39">
        <f t="shared" si="128"/>
        <v>19907708.16</v>
      </c>
      <c r="L588" s="39">
        <f t="shared" si="128"/>
        <v>20929650.300000001</v>
      </c>
      <c r="M588" s="39">
        <f t="shared" si="128"/>
        <v>22343084.75</v>
      </c>
      <c r="N588" s="39">
        <f t="shared" ref="N588:O588" si="129">IF(N585="",N584*4,IF(N586="",(N585+N584)*2,IF(N587="",((N586+N585+N584)/3)*4,SUM(N584:N587))))</f>
        <v>16102416.9</v>
      </c>
      <c r="O588" s="39">
        <f t="shared" si="129"/>
        <v>8375684</v>
      </c>
      <c r="P588" s="21"/>
      <c r="Q588" s="25" t="s">
        <v>2919</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130">+B588/(B$465+B$472)</f>
        <v>2.5605030111438661E-2</v>
      </c>
      <c r="C589" s="46">
        <f t="shared" si="130"/>
        <v>4.2498791007175699E-2</v>
      </c>
      <c r="D589" s="46">
        <f t="shared" si="130"/>
        <v>4.7344455806773107E-2</v>
      </c>
      <c r="E589" s="46">
        <f t="shared" si="130"/>
        <v>4.9667706189846721E-2</v>
      </c>
      <c r="F589" s="46">
        <f t="shared" si="130"/>
        <v>5.5942831768551179E-2</v>
      </c>
      <c r="G589" s="46">
        <f t="shared" si="130"/>
        <v>3.708639401686576E-2</v>
      </c>
      <c r="H589" s="46">
        <f t="shared" si="130"/>
        <v>2.7408560373117848E-2</v>
      </c>
      <c r="I589" s="46">
        <f t="shared" si="130"/>
        <v>3.3726508838846592E-2</v>
      </c>
      <c r="J589" s="46">
        <f t="shared" si="130"/>
        <v>3.6925004829712997E-2</v>
      </c>
      <c r="K589" s="46">
        <f t="shared" si="130"/>
        <v>4.0697363541749416E-2</v>
      </c>
      <c r="L589" s="46">
        <f t="shared" si="130"/>
        <v>3.9674046688554218E-2</v>
      </c>
      <c r="M589" s="46">
        <f t="shared" si="130"/>
        <v>3.9143614885198831E-2</v>
      </c>
      <c r="N589" s="46">
        <f t="shared" si="130"/>
        <v>2.9480419480110875E-2</v>
      </c>
      <c r="O589" s="46">
        <f t="shared" si="130"/>
        <v>1.5664991405275958E-2</v>
      </c>
      <c r="P589" s="21"/>
      <c r="Q589" s="27" t="s">
        <v>2965</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26">
        <f t="shared" ref="C590:O590" si="131">C588/B588-1</f>
        <v>0.51207493568775853</v>
      </c>
      <c r="D590" s="26">
        <f t="shared" si="131"/>
        <v>0.33480914952030294</v>
      </c>
      <c r="E590" s="26">
        <f t="shared" si="131"/>
        <v>0.20171282475445884</v>
      </c>
      <c r="F590" s="26">
        <f t="shared" si="131"/>
        <v>0.3766015042158839</v>
      </c>
      <c r="G590" s="26">
        <f t="shared" si="131"/>
        <v>-4.4110683703356912E-2</v>
      </c>
      <c r="H590" s="26">
        <f t="shared" si="131"/>
        <v>-3.5780118597696142E-2</v>
      </c>
      <c r="I590" s="26">
        <f t="shared" si="131"/>
        <v>0.3467021823476848</v>
      </c>
      <c r="J590" s="26">
        <f t="shared" si="131"/>
        <v>0.21882404471128369</v>
      </c>
      <c r="K590" s="26">
        <f t="shared" si="131"/>
        <v>0.19375742709712362</v>
      </c>
      <c r="L590" s="26">
        <f t="shared" si="131"/>
        <v>5.1333992430799169E-2</v>
      </c>
      <c r="M590" s="26">
        <f t="shared" si="131"/>
        <v>6.7532635745949365E-2</v>
      </c>
      <c r="N590" s="26">
        <f t="shared" si="131"/>
        <v>-0.27931093310649502</v>
      </c>
      <c r="O590" s="26">
        <f t="shared" si="131"/>
        <v>-0.47984926411885409</v>
      </c>
      <c r="P590" s="37"/>
      <c r="Q590" s="27" t="s">
        <v>2941</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2966</v>
      </c>
      <c r="C591" s="146"/>
      <c r="D591" s="146"/>
      <c r="E591" s="146"/>
      <c r="F591" s="146"/>
      <c r="G591" s="146"/>
      <c r="H591" s="146"/>
      <c r="I591" s="146"/>
      <c r="J591" s="146"/>
      <c r="K591" s="146"/>
      <c r="L591" s="146"/>
      <c r="M591" s="146"/>
      <c r="N591" s="146"/>
      <c r="O591" s="15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2967</v>
      </c>
      <c r="C592" s="146"/>
      <c r="D592" s="146"/>
      <c r="E592" s="146"/>
      <c r="F592" s="146"/>
      <c r="G592" s="146"/>
      <c r="H592" s="146"/>
      <c r="I592" s="146"/>
      <c r="J592" s="146"/>
      <c r="K592" s="146"/>
      <c r="L592" s="146"/>
      <c r="M592" s="146"/>
      <c r="N592" s="146"/>
      <c r="O592" s="150"/>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6" si="132">IFERROR(VLOOKUP($B$592,$221:$343,MATCH($Q593&amp;"/"&amp;B$348,$219:$219,0),FALSE),"")</f>
        <v>712730</v>
      </c>
      <c r="C593" s="23">
        <f t="shared" si="132"/>
        <v>677866</v>
      </c>
      <c r="D593" s="23">
        <f t="shared" si="132"/>
        <v>738772</v>
      </c>
      <c r="E593" s="23">
        <f t="shared" si="132"/>
        <v>783698</v>
      </c>
      <c r="F593" s="23">
        <f t="shared" si="132"/>
        <v>823055</v>
      </c>
      <c r="G593" s="23">
        <f t="shared" si="132"/>
        <v>889775</v>
      </c>
      <c r="H593" s="23">
        <f t="shared" si="132"/>
        <v>1485973</v>
      </c>
      <c r="I593" s="23">
        <f t="shared" si="132"/>
        <v>1703925</v>
      </c>
      <c r="J593" s="23">
        <f t="shared" si="132"/>
        <v>1939968</v>
      </c>
      <c r="K593" s="23">
        <f t="shared" si="132"/>
        <v>2286771</v>
      </c>
      <c r="L593" s="23">
        <f t="shared" si="132"/>
        <v>2490427</v>
      </c>
      <c r="M593" s="23">
        <f t="shared" si="132"/>
        <v>2671345</v>
      </c>
      <c r="N593" s="24">
        <f t="shared" si="132"/>
        <v>4980177</v>
      </c>
      <c r="O593" s="24">
        <f t="shared" si="132"/>
        <v>5369077</v>
      </c>
      <c r="P593" s="21"/>
      <c r="Q593" s="25" t="s">
        <v>2916</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si="132"/>
        <v>1465788</v>
      </c>
      <c r="C594" s="23">
        <f t="shared" si="132"/>
        <v>1378259</v>
      </c>
      <c r="D594" s="23">
        <f t="shared" si="132"/>
        <v>1499057</v>
      </c>
      <c r="E594" s="23">
        <f t="shared" si="132"/>
        <v>1592391</v>
      </c>
      <c r="F594" s="23">
        <f t="shared" si="132"/>
        <v>1648506</v>
      </c>
      <c r="G594" s="23">
        <f t="shared" si="132"/>
        <v>1823100</v>
      </c>
      <c r="H594" s="23">
        <f t="shared" si="132"/>
        <v>3010609</v>
      </c>
      <c r="I594" s="23">
        <f t="shared" si="132"/>
        <v>3494637</v>
      </c>
      <c r="J594" s="23">
        <f t="shared" si="132"/>
        <v>3981595</v>
      </c>
      <c r="K594" s="23">
        <f t="shared" si="132"/>
        <v>4651534</v>
      </c>
      <c r="L594" s="23">
        <f t="shared" si="132"/>
        <v>5101528</v>
      </c>
      <c r="M594" s="23">
        <f t="shared" si="132"/>
        <v>5401563</v>
      </c>
      <c r="N594" s="24">
        <f t="shared" si="132"/>
        <v>10111386</v>
      </c>
      <c r="O594" s="24">
        <f t="shared" si="132"/>
        <v>10860507</v>
      </c>
      <c r="P594" s="21"/>
      <c r="Q594" s="25" t="s">
        <v>2917</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si="132"/>
        <v>2254890</v>
      </c>
      <c r="C595" s="23">
        <f t="shared" si="132"/>
        <v>2104060</v>
      </c>
      <c r="D595" s="23">
        <f t="shared" si="132"/>
        <v>2288263</v>
      </c>
      <c r="E595" s="23">
        <f t="shared" si="132"/>
        <v>2422391</v>
      </c>
      <c r="F595" s="23">
        <f t="shared" si="132"/>
        <v>2498300</v>
      </c>
      <c r="G595" s="23">
        <f t="shared" si="132"/>
        <v>3151603</v>
      </c>
      <c r="H595" s="23">
        <f t="shared" si="132"/>
        <v>4630203</v>
      </c>
      <c r="I595" s="23">
        <f t="shared" si="132"/>
        <v>5380350</v>
      </c>
      <c r="J595" s="23">
        <f t="shared" si="132"/>
        <v>6127646</v>
      </c>
      <c r="K595" s="23">
        <f t="shared" si="132"/>
        <v>7079354</v>
      </c>
      <c r="L595" s="23">
        <f t="shared" si="132"/>
        <v>7761837</v>
      </c>
      <c r="M595" s="23">
        <f t="shared" si="132"/>
        <v>8267197</v>
      </c>
      <c r="N595" s="24">
        <f t="shared" si="132"/>
        <v>15280580</v>
      </c>
      <c r="O595" s="24">
        <f t="shared" si="132"/>
        <v>16378865</v>
      </c>
      <c r="P595" s="21"/>
      <c r="Q595" s="25" t="s">
        <v>2918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si="132"/>
        <v>3017289</v>
      </c>
      <c r="C596" s="23">
        <f t="shared" si="132"/>
        <v>2858689.13</v>
      </c>
      <c r="D596" s="23">
        <f t="shared" si="132"/>
        <v>3092992.86</v>
      </c>
      <c r="E596" s="23">
        <f t="shared" si="132"/>
        <v>3302001.88</v>
      </c>
      <c r="F596" s="23">
        <f t="shared" si="132"/>
        <v>3368442.02</v>
      </c>
      <c r="G596" s="23">
        <f t="shared" si="132"/>
        <v>4625318.1100000003</v>
      </c>
      <c r="H596" s="23">
        <f t="shared" si="132"/>
        <v>6309769.4100000001</v>
      </c>
      <c r="I596" s="23">
        <f t="shared" si="132"/>
        <v>7357496.3300000001</v>
      </c>
      <c r="J596" s="23">
        <f t="shared" si="132"/>
        <v>8314008.04</v>
      </c>
      <c r="K596" s="23">
        <f t="shared" si="132"/>
        <v>9558177.6999999993</v>
      </c>
      <c r="L596" s="23">
        <f t="shared" si="132"/>
        <v>10444149.07</v>
      </c>
      <c r="M596" s="23">
        <f t="shared" si="132"/>
        <v>11219849.960000001</v>
      </c>
      <c r="N596" s="24">
        <f t="shared" ref="N596:O596" si="133">IFERROR(VLOOKUP($B$592,$221:$343,MATCH($Q596&amp;"/"&amp;N$348,$219:$219,0),FALSE),IFERROR((VLOOKUP($B$592,$221:$343,MATCH($Q595&amp;"/"&amp;N$348,$219:$219,0),FALSE)/3)*4,IFERROR(VLOOKUP($B$592,$221:$343,MATCH($Q594&amp;"/"&amp;N$348,$219:$219,0),FALSE)*2,IFERROR(VLOOKUP($B$592,$221:$343,MATCH($Q593&amp;"/"&amp;N$348,$219:$219,0),FALSE)*4,""))))</f>
        <v>20649950.66</v>
      </c>
      <c r="O596" s="24">
        <f t="shared" si="133"/>
        <v>21838486.666666668</v>
      </c>
      <c r="P596" s="21"/>
      <c r="Q596" s="25" t="s">
        <v>2919</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26">
        <f t="shared" ref="B597:O597" si="134">B596/(B$465+B472)</f>
        <v>2.3401016001628562E-2</v>
      </c>
      <c r="C597" s="26">
        <f t="shared" si="134"/>
        <v>2.4336756930167579E-2</v>
      </c>
      <c r="D597" s="26">
        <f t="shared" si="134"/>
        <v>2.1975970843636162E-2</v>
      </c>
      <c r="E597" s="26">
        <f t="shared" si="134"/>
        <v>2.0480980653188915E-2</v>
      </c>
      <c r="F597" s="26">
        <f t="shared" si="134"/>
        <v>1.7094823079407902E-2</v>
      </c>
      <c r="G597" s="26">
        <f t="shared" si="134"/>
        <v>1.6279448773108822E-2</v>
      </c>
      <c r="H597" s="26">
        <f t="shared" si="134"/>
        <v>1.7021863813018959E-2</v>
      </c>
      <c r="I597" s="26">
        <f t="shared" si="134"/>
        <v>1.8135823334245904E-2</v>
      </c>
      <c r="J597" s="26">
        <f t="shared" si="134"/>
        <v>1.8408814523162145E-2</v>
      </c>
      <c r="K597" s="26">
        <f t="shared" si="134"/>
        <v>1.9539799836685082E-2</v>
      </c>
      <c r="L597" s="26">
        <f t="shared" si="134"/>
        <v>1.9797829963045303E-2</v>
      </c>
      <c r="M597" s="26">
        <f t="shared" si="134"/>
        <v>1.9656439154130387E-2</v>
      </c>
      <c r="N597" s="26">
        <f t="shared" si="134"/>
        <v>3.7806076657994889E-2</v>
      </c>
      <c r="O597" s="26">
        <f t="shared" si="134"/>
        <v>4.0844390253687579E-2</v>
      </c>
      <c r="P597" s="21"/>
      <c r="Q597" s="27" t="s">
        <v>2920</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2968</v>
      </c>
      <c r="C598" s="146"/>
      <c r="D598" s="146"/>
      <c r="E598" s="146"/>
      <c r="F598" s="146"/>
      <c r="G598" s="146"/>
      <c r="H598" s="146"/>
      <c r="I598" s="146"/>
      <c r="J598" s="146"/>
      <c r="K598" s="146"/>
      <c r="L598" s="146"/>
      <c r="M598" s="146"/>
      <c r="N598" s="146"/>
      <c r="O598" s="15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602" si="135">IFERROR(VLOOKUP($B$598,$221:$343,MATCH($Q599&amp;"/"&amp;B$348,$219:$219,0),FALSE),"")</f>
        <v>1073773</v>
      </c>
      <c r="C599" s="23">
        <f t="shared" si="135"/>
        <v>1005441</v>
      </c>
      <c r="D599" s="23">
        <f t="shared" si="135"/>
        <v>3227391</v>
      </c>
      <c r="E599" s="23">
        <f t="shared" si="135"/>
        <v>3703861</v>
      </c>
      <c r="F599" s="23">
        <f t="shared" si="135"/>
        <v>5868232</v>
      </c>
      <c r="G599" s="23">
        <f t="shared" si="135"/>
        <v>2180334</v>
      </c>
      <c r="H599" s="23">
        <f t="shared" si="135"/>
        <v>-803855</v>
      </c>
      <c r="I599" s="23">
        <f t="shared" si="135"/>
        <v>4198684</v>
      </c>
      <c r="J599" s="23">
        <f t="shared" si="135"/>
        <v>4820491</v>
      </c>
      <c r="K599" s="23">
        <f t="shared" si="135"/>
        <v>4950853</v>
      </c>
      <c r="L599" s="23">
        <f t="shared" si="135"/>
        <v>6353457</v>
      </c>
      <c r="M599" s="23">
        <f t="shared" si="135"/>
        <v>8705827</v>
      </c>
      <c r="N599" s="24">
        <f t="shared" si="135"/>
        <v>7331636</v>
      </c>
      <c r="O599" s="24">
        <f t="shared" si="135"/>
        <v>6086426</v>
      </c>
      <c r="P599" s="21"/>
      <c r="Q599" s="25" t="s">
        <v>2916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si="135"/>
        <v>1604786</v>
      </c>
      <c r="C600" s="23">
        <f t="shared" si="135"/>
        <v>2765467</v>
      </c>
      <c r="D600" s="23">
        <f t="shared" si="135"/>
        <v>5631756</v>
      </c>
      <c r="E600" s="23">
        <f t="shared" si="135"/>
        <v>5845350</v>
      </c>
      <c r="F600" s="23">
        <f t="shared" si="135"/>
        <v>10424265</v>
      </c>
      <c r="G600" s="23">
        <f t="shared" si="135"/>
        <v>3432569</v>
      </c>
      <c r="H600" s="23">
        <f t="shared" si="135"/>
        <v>4162378</v>
      </c>
      <c r="I600" s="23">
        <f t="shared" si="135"/>
        <v>8915105</v>
      </c>
      <c r="J600" s="23">
        <f t="shared" si="135"/>
        <v>13043882</v>
      </c>
      <c r="K600" s="23">
        <f t="shared" si="135"/>
        <v>13314855</v>
      </c>
      <c r="L600" s="23">
        <f t="shared" si="135"/>
        <v>12600414</v>
      </c>
      <c r="M600" s="23">
        <f t="shared" si="135"/>
        <v>16764995</v>
      </c>
      <c r="N600" s="24">
        <f t="shared" si="135"/>
        <v>9351412</v>
      </c>
      <c r="O600" s="24">
        <f t="shared" si="135"/>
        <v>14152430</v>
      </c>
      <c r="P600" s="21"/>
      <c r="Q600" s="25" t="s">
        <v>2917</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si="135"/>
        <v>3642917</v>
      </c>
      <c r="C601" s="23">
        <f t="shared" si="135"/>
        <v>5089701</v>
      </c>
      <c r="D601" s="23">
        <f t="shared" si="135"/>
        <v>8056122</v>
      </c>
      <c r="E601" s="23">
        <f t="shared" si="135"/>
        <v>9580761</v>
      </c>
      <c r="F601" s="23">
        <f t="shared" si="135"/>
        <v>16664977</v>
      </c>
      <c r="G601" s="23">
        <f t="shared" si="135"/>
        <v>10239503</v>
      </c>
      <c r="H601" s="23">
        <f t="shared" si="135"/>
        <v>11777700</v>
      </c>
      <c r="I601" s="23">
        <f t="shared" si="135"/>
        <v>17740280</v>
      </c>
      <c r="J601" s="23">
        <f t="shared" si="135"/>
        <v>24240614</v>
      </c>
      <c r="K601" s="23">
        <f t="shared" si="135"/>
        <v>30581994</v>
      </c>
      <c r="L601" s="23">
        <f t="shared" si="135"/>
        <v>23586649</v>
      </c>
      <c r="M601" s="23">
        <f t="shared" si="135"/>
        <v>24275142</v>
      </c>
      <c r="N601" s="24">
        <f t="shared" si="135"/>
        <v>21969675</v>
      </c>
      <c r="O601" s="24">
        <f t="shared" si="135"/>
        <v>19135642</v>
      </c>
      <c r="P601" s="21"/>
      <c r="Q601" s="25" t="s">
        <v>2918</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si="135"/>
        <v>9435312</v>
      </c>
      <c r="C602" s="23">
        <f t="shared" si="135"/>
        <v>9005390.7200000007</v>
      </c>
      <c r="D602" s="23">
        <f t="shared" si="135"/>
        <v>12339909.73</v>
      </c>
      <c r="E602" s="23">
        <f t="shared" si="135"/>
        <v>12590123.02</v>
      </c>
      <c r="F602" s="23">
        <f t="shared" si="135"/>
        <v>23031587.399999999</v>
      </c>
      <c r="G602" s="23">
        <f t="shared" si="135"/>
        <v>21624113.460000001</v>
      </c>
      <c r="H602" s="23">
        <f t="shared" si="135"/>
        <v>26370577.27</v>
      </c>
      <c r="I602" s="23">
        <f t="shared" si="135"/>
        <v>31418878.690000001</v>
      </c>
      <c r="J602" s="23">
        <f t="shared" si="135"/>
        <v>37939450.549999997</v>
      </c>
      <c r="K602" s="23">
        <f t="shared" si="135"/>
        <v>46157946.149999999</v>
      </c>
      <c r="L602" s="23">
        <f t="shared" si="135"/>
        <v>41226837.310000002</v>
      </c>
      <c r="M602" s="23">
        <f t="shared" si="135"/>
        <v>40476858.899999999</v>
      </c>
      <c r="N602" s="24">
        <f t="shared" si="135"/>
        <v>39148344.310000002</v>
      </c>
      <c r="O602" s="24" t="str">
        <f t="shared" si="135"/>
        <v/>
      </c>
      <c r="P602" s="21"/>
      <c r="Q602" s="25" t="s">
        <v>2919</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33">
        <f t="shared" ref="B603:M603" si="136">B602/B$588</f>
        <v>2.8579115188350888</v>
      </c>
      <c r="C603" s="33">
        <f t="shared" si="136"/>
        <v>1.8039386314485018</v>
      </c>
      <c r="D603" s="33">
        <f t="shared" si="136"/>
        <v>1.8518764398350853</v>
      </c>
      <c r="E603" s="33">
        <f t="shared" si="136"/>
        <v>1.5722778689923145</v>
      </c>
      <c r="F603" s="33">
        <f t="shared" si="136"/>
        <v>2.0893681001474858</v>
      </c>
      <c r="G603" s="33">
        <f t="shared" si="136"/>
        <v>2.0522099632898634</v>
      </c>
      <c r="H603" s="33">
        <f t="shared" si="136"/>
        <v>2.5955358703216853</v>
      </c>
      <c r="I603" s="33">
        <f t="shared" si="136"/>
        <v>2.2962888436345814</v>
      </c>
      <c r="J603" s="33">
        <f t="shared" si="136"/>
        <v>2.275023348244952</v>
      </c>
      <c r="K603" s="33">
        <f t="shared" si="136"/>
        <v>2.3185966852148185</v>
      </c>
      <c r="L603" s="33">
        <f t="shared" si="136"/>
        <v>1.9697814688284592</v>
      </c>
      <c r="M603" s="33">
        <f t="shared" si="136"/>
        <v>1.8116056647012448</v>
      </c>
      <c r="N603" s="33">
        <f t="shared" ref="N603:O603" si="137">IFERROR(N602/N$588,IFERROR(N601/N$588,IFERROR(N600/N$588,N599/N$588)))</f>
        <v>2.4312092124505855</v>
      </c>
      <c r="O603" s="33">
        <f t="shared" si="137"/>
        <v>2.2846661836812374</v>
      </c>
      <c r="P603" s="21"/>
      <c r="Q603" s="27" t="s">
        <v>2969</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2970</v>
      </c>
      <c r="C604" s="146"/>
      <c r="D604" s="146"/>
      <c r="E604" s="146"/>
      <c r="F604" s="146"/>
      <c r="G604" s="146"/>
      <c r="H604" s="146"/>
      <c r="I604" s="146"/>
      <c r="J604" s="146"/>
      <c r="K604" s="146"/>
      <c r="L604" s="146"/>
      <c r="M604" s="146"/>
      <c r="N604" s="146"/>
      <c r="O604" s="150"/>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8" si="138">IFERROR(B599+B611,"")</f>
        <v>318695</v>
      </c>
      <c r="C605" s="23">
        <f t="shared" si="138"/>
        <v>98330</v>
      </c>
      <c r="D605" s="23">
        <f t="shared" si="138"/>
        <v>2181442</v>
      </c>
      <c r="E605" s="23">
        <f t="shared" si="138"/>
        <v>2573107</v>
      </c>
      <c r="F605" s="23">
        <f t="shared" si="138"/>
        <v>4556333</v>
      </c>
      <c r="G605" s="23">
        <f t="shared" si="138"/>
        <v>-101445</v>
      </c>
      <c r="H605" s="23">
        <f t="shared" si="138"/>
        <v>-4690926</v>
      </c>
      <c r="I605" s="23">
        <f t="shared" si="138"/>
        <v>-326648</v>
      </c>
      <c r="J605" s="23">
        <f t="shared" si="138"/>
        <v>650382</v>
      </c>
      <c r="K605" s="23">
        <f t="shared" si="138"/>
        <v>1633309</v>
      </c>
      <c r="L605" s="23">
        <f t="shared" si="138"/>
        <v>3231344</v>
      </c>
      <c r="M605" s="23">
        <f t="shared" si="138"/>
        <v>3589317</v>
      </c>
      <c r="N605" s="24">
        <f t="shared" si="138"/>
        <v>3048922</v>
      </c>
      <c r="O605" s="24">
        <f t="shared" si="138"/>
        <v>2565937</v>
      </c>
      <c r="P605" s="21"/>
      <c r="Q605" s="25" t="s">
        <v>2916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si="138"/>
        <v>-336850</v>
      </c>
      <c r="C606" s="23">
        <f t="shared" si="138"/>
        <v>812607</v>
      </c>
      <c r="D606" s="23">
        <f t="shared" si="138"/>
        <v>3746781</v>
      </c>
      <c r="E606" s="23">
        <f t="shared" si="138"/>
        <v>3689948</v>
      </c>
      <c r="F606" s="23">
        <f t="shared" si="138"/>
        <v>7689874</v>
      </c>
      <c r="G606" s="23">
        <f t="shared" si="138"/>
        <v>-1321147</v>
      </c>
      <c r="H606" s="23">
        <f t="shared" si="138"/>
        <v>-3174808</v>
      </c>
      <c r="I606" s="23">
        <f t="shared" si="138"/>
        <v>865771</v>
      </c>
      <c r="J606" s="23">
        <f t="shared" si="138"/>
        <v>4545279</v>
      </c>
      <c r="K606" s="23">
        <f t="shared" si="138"/>
        <v>4828729</v>
      </c>
      <c r="L606" s="23">
        <f t="shared" si="138"/>
        <v>6020199</v>
      </c>
      <c r="M606" s="23">
        <f t="shared" si="138"/>
        <v>7893031</v>
      </c>
      <c r="N606" s="24">
        <f t="shared" si="138"/>
        <v>613020</v>
      </c>
      <c r="O606" s="24">
        <f t="shared" si="138"/>
        <v>7017506</v>
      </c>
      <c r="P606" s="21"/>
      <c r="Q606" s="25" t="s">
        <v>2917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si="138"/>
        <v>685279</v>
      </c>
      <c r="C607" s="23">
        <f t="shared" si="138"/>
        <v>2289436</v>
      </c>
      <c r="D607" s="23">
        <f t="shared" si="138"/>
        <v>4872886</v>
      </c>
      <c r="E607" s="23">
        <f t="shared" si="138"/>
        <v>6277227</v>
      </c>
      <c r="F607" s="23">
        <f t="shared" si="138"/>
        <v>12175779</v>
      </c>
      <c r="G607" s="23">
        <f t="shared" si="138"/>
        <v>1668108</v>
      </c>
      <c r="H607" s="23">
        <f t="shared" si="138"/>
        <v>963462</v>
      </c>
      <c r="I607" s="23">
        <f t="shared" si="138"/>
        <v>5338782</v>
      </c>
      <c r="J607" s="23">
        <f t="shared" si="138"/>
        <v>10936098</v>
      </c>
      <c r="K607" s="23">
        <f t="shared" si="138"/>
        <v>17690302</v>
      </c>
      <c r="L607" s="23">
        <f t="shared" si="138"/>
        <v>12722987</v>
      </c>
      <c r="M607" s="23">
        <f t="shared" si="138"/>
        <v>11344082</v>
      </c>
      <c r="N607" s="24">
        <f t="shared" si="138"/>
        <v>9434549</v>
      </c>
      <c r="O607" s="24">
        <f t="shared" si="138"/>
        <v>8180336</v>
      </c>
      <c r="P607" s="21"/>
      <c r="Q607" s="25" t="s">
        <v>2918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si="138"/>
        <v>5478512</v>
      </c>
      <c r="C608" s="23">
        <f t="shared" si="138"/>
        <v>5103090.5500000007</v>
      </c>
      <c r="D608" s="23">
        <f t="shared" si="138"/>
        <v>8080138.04</v>
      </c>
      <c r="E608" s="23">
        <f t="shared" si="138"/>
        <v>8434368.4299999997</v>
      </c>
      <c r="F608" s="23">
        <f t="shared" si="138"/>
        <v>16261286.649999999</v>
      </c>
      <c r="G608" s="23">
        <f t="shared" si="138"/>
        <v>9899381.540000001</v>
      </c>
      <c r="H608" s="23">
        <f t="shared" si="138"/>
        <v>9967679.5499999989</v>
      </c>
      <c r="I608" s="23">
        <f t="shared" si="138"/>
        <v>13758073.920000002</v>
      </c>
      <c r="J608" s="23">
        <f t="shared" si="138"/>
        <v>18631333.239999998</v>
      </c>
      <c r="K608" s="23">
        <f t="shared" si="138"/>
        <v>29119162.349999998</v>
      </c>
      <c r="L608" s="23">
        <f t="shared" si="138"/>
        <v>25455500.18</v>
      </c>
      <c r="M608" s="23">
        <f t="shared" si="138"/>
        <v>22575133.539999999</v>
      </c>
      <c r="N608" s="23">
        <f t="shared" si="138"/>
        <v>22741474.160000004</v>
      </c>
      <c r="O608" s="23" t="str">
        <f t="shared" si="138"/>
        <v/>
      </c>
      <c r="P608" s="21"/>
      <c r="Q608" s="25" t="s">
        <v>2919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2971</v>
      </c>
      <c r="C609" s="146"/>
      <c r="D609" s="146"/>
      <c r="E609" s="146"/>
      <c r="F609" s="146"/>
      <c r="G609" s="146"/>
      <c r="H609" s="146"/>
      <c r="I609" s="146"/>
      <c r="J609" s="146"/>
      <c r="K609" s="146"/>
      <c r="L609" s="146"/>
      <c r="M609" s="146"/>
      <c r="N609" s="146"/>
      <c r="O609" s="150"/>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2972</v>
      </c>
      <c r="C610" s="146"/>
      <c r="D610" s="146"/>
      <c r="E610" s="146"/>
      <c r="F610" s="146"/>
      <c r="G610" s="146"/>
      <c r="H610" s="146"/>
      <c r="I610" s="146"/>
      <c r="J610" s="146"/>
      <c r="K610" s="146"/>
      <c r="L610" s="146"/>
      <c r="M610" s="146"/>
      <c r="N610" s="146"/>
      <c r="O610" s="15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4" si="139">IFERROR(VLOOKUP($B$610,$221:$343,MATCH($Q611&amp;"/"&amp;B$348,$219:$219,0),FALSE),"")</f>
        <v>-755078</v>
      </c>
      <c r="C611" s="23">
        <f t="shared" si="139"/>
        <v>-907111</v>
      </c>
      <c r="D611" s="23">
        <f t="shared" si="139"/>
        <v>-1045949</v>
      </c>
      <c r="E611" s="23">
        <f t="shared" si="139"/>
        <v>-1130754</v>
      </c>
      <c r="F611" s="23">
        <f t="shared" si="139"/>
        <v>-1311899</v>
      </c>
      <c r="G611" s="23">
        <f t="shared" si="139"/>
        <v>-2281779</v>
      </c>
      <c r="H611" s="23">
        <f t="shared" si="139"/>
        <v>-3887071</v>
      </c>
      <c r="I611" s="23">
        <f t="shared" si="139"/>
        <v>-4525332</v>
      </c>
      <c r="J611" s="23">
        <f t="shared" si="139"/>
        <v>-4170109</v>
      </c>
      <c r="K611" s="23">
        <f t="shared" si="139"/>
        <v>-3317544</v>
      </c>
      <c r="L611" s="23">
        <f t="shared" si="139"/>
        <v>-3122113</v>
      </c>
      <c r="M611" s="23">
        <f t="shared" si="139"/>
        <v>-5116510</v>
      </c>
      <c r="N611" s="24">
        <f t="shared" si="139"/>
        <v>-4282714</v>
      </c>
      <c r="O611" s="24">
        <f t="shared" si="139"/>
        <v>-3520489</v>
      </c>
      <c r="P611" s="21"/>
      <c r="Q611" s="25" t="s">
        <v>2916</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si="139"/>
        <v>-1941636</v>
      </c>
      <c r="C612" s="23">
        <f t="shared" si="139"/>
        <v>-1952860</v>
      </c>
      <c r="D612" s="23">
        <f t="shared" si="139"/>
        <v>-1884975</v>
      </c>
      <c r="E612" s="23">
        <f t="shared" si="139"/>
        <v>-2155402</v>
      </c>
      <c r="F612" s="23">
        <f t="shared" si="139"/>
        <v>-2734391</v>
      </c>
      <c r="G612" s="23">
        <f t="shared" si="139"/>
        <v>-4753716</v>
      </c>
      <c r="H612" s="23">
        <f t="shared" si="139"/>
        <v>-7337186</v>
      </c>
      <c r="I612" s="23">
        <f t="shared" si="139"/>
        <v>-8049334</v>
      </c>
      <c r="J612" s="23">
        <f t="shared" si="139"/>
        <v>-8498603</v>
      </c>
      <c r="K612" s="23">
        <f t="shared" si="139"/>
        <v>-8486126</v>
      </c>
      <c r="L612" s="23">
        <f t="shared" si="139"/>
        <v>-6580215</v>
      </c>
      <c r="M612" s="23">
        <f t="shared" si="139"/>
        <v>-8871964</v>
      </c>
      <c r="N612" s="24">
        <f t="shared" si="139"/>
        <v>-8738392</v>
      </c>
      <c r="O612" s="24">
        <f t="shared" si="139"/>
        <v>-7134924</v>
      </c>
      <c r="P612" s="21"/>
      <c r="Q612" s="25" t="s">
        <v>2917</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si="139"/>
        <v>-2957638</v>
      </c>
      <c r="C613" s="23">
        <f t="shared" si="139"/>
        <v>-2800265</v>
      </c>
      <c r="D613" s="23">
        <f t="shared" si="139"/>
        <v>-3183236</v>
      </c>
      <c r="E613" s="23">
        <f t="shared" si="139"/>
        <v>-3303534</v>
      </c>
      <c r="F613" s="23">
        <f t="shared" si="139"/>
        <v>-4489198</v>
      </c>
      <c r="G613" s="23">
        <f t="shared" si="139"/>
        <v>-8571395</v>
      </c>
      <c r="H613" s="23">
        <f t="shared" si="139"/>
        <v>-10814238</v>
      </c>
      <c r="I613" s="23">
        <f t="shared" si="139"/>
        <v>-12401498</v>
      </c>
      <c r="J613" s="23">
        <f t="shared" si="139"/>
        <v>-13304516</v>
      </c>
      <c r="K613" s="23">
        <f t="shared" si="139"/>
        <v>-12891692</v>
      </c>
      <c r="L613" s="23">
        <f t="shared" si="139"/>
        <v>-10863662</v>
      </c>
      <c r="M613" s="23">
        <f t="shared" si="139"/>
        <v>-12931060</v>
      </c>
      <c r="N613" s="24">
        <f t="shared" si="139"/>
        <v>-12535126</v>
      </c>
      <c r="O613" s="24">
        <f t="shared" si="139"/>
        <v>-10955306</v>
      </c>
      <c r="P613" s="21"/>
      <c r="Q613" s="25" t="s">
        <v>2918</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si="139"/>
        <v>-3956800</v>
      </c>
      <c r="C614" s="23">
        <f t="shared" si="139"/>
        <v>-3902300.17</v>
      </c>
      <c r="D614" s="23">
        <f t="shared" si="139"/>
        <v>-4259771.6900000004</v>
      </c>
      <c r="E614" s="23">
        <f t="shared" si="139"/>
        <v>-4155754.59</v>
      </c>
      <c r="F614" s="23">
        <f t="shared" si="139"/>
        <v>-6770300.75</v>
      </c>
      <c r="G614" s="23">
        <f t="shared" si="139"/>
        <v>-11724731.92</v>
      </c>
      <c r="H614" s="23">
        <f t="shared" si="139"/>
        <v>-16402897.720000001</v>
      </c>
      <c r="I614" s="23">
        <f t="shared" si="139"/>
        <v>-17660804.77</v>
      </c>
      <c r="J614" s="23">
        <f t="shared" si="139"/>
        <v>-19308117.309999999</v>
      </c>
      <c r="K614" s="23">
        <f t="shared" si="139"/>
        <v>-17038783.800000001</v>
      </c>
      <c r="L614" s="23">
        <f t="shared" si="139"/>
        <v>-15771337.130000001</v>
      </c>
      <c r="M614" s="23">
        <f t="shared" si="139"/>
        <v>-17901725.359999999</v>
      </c>
      <c r="N614" s="24">
        <f t="shared" si="139"/>
        <v>-16406870.15</v>
      </c>
      <c r="O614" s="24" t="str">
        <f t="shared" si="139"/>
        <v/>
      </c>
      <c r="P614" s="21"/>
      <c r="Q614" s="25" t="s">
        <v>2919</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2973</v>
      </c>
      <c r="C615" s="146"/>
      <c r="D615" s="146"/>
      <c r="E615" s="146"/>
      <c r="F615" s="146"/>
      <c r="G615" s="146"/>
      <c r="H615" s="146"/>
      <c r="I615" s="146"/>
      <c r="J615" s="146"/>
      <c r="K615" s="146"/>
      <c r="L615" s="146"/>
      <c r="M615" s="146"/>
      <c r="N615" s="146"/>
      <c r="O615" s="150"/>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9" si="140">IFERROR(VLOOKUP($B$615,$221:$343,MATCH($Q616&amp;"/"&amp;B$348,$219:$219,0),FALSE),"")</f>
        <v>-1594648</v>
      </c>
      <c r="C616" s="23">
        <f t="shared" si="140"/>
        <v>-732716</v>
      </c>
      <c r="D616" s="23">
        <f t="shared" si="140"/>
        <v>-798183</v>
      </c>
      <c r="E616" s="23">
        <f t="shared" si="140"/>
        <v>-1042463</v>
      </c>
      <c r="F616" s="23">
        <f t="shared" si="140"/>
        <v>-1052029</v>
      </c>
      <c r="G616" s="23">
        <f t="shared" si="140"/>
        <v>-2637304</v>
      </c>
      <c r="H616" s="23">
        <f t="shared" si="140"/>
        <v>-3771134</v>
      </c>
      <c r="I616" s="23">
        <f t="shared" si="140"/>
        <v>-4355885</v>
      </c>
      <c r="J616" s="23">
        <f t="shared" si="140"/>
        <v>-4226906</v>
      </c>
      <c r="K616" s="23">
        <f t="shared" si="140"/>
        <v>-5856133</v>
      </c>
      <c r="L616" s="23">
        <f t="shared" si="140"/>
        <v>-3412370</v>
      </c>
      <c r="M616" s="23">
        <f t="shared" si="140"/>
        <v>-5124822</v>
      </c>
      <c r="N616" s="24">
        <f t="shared" si="140"/>
        <v>-4173403</v>
      </c>
      <c r="O616" s="24">
        <f t="shared" si="140"/>
        <v>-3392352</v>
      </c>
      <c r="P616" s="21"/>
      <c r="Q616" s="25" t="s">
        <v>2916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si="140"/>
        <v>-2979075</v>
      </c>
      <c r="C617" s="23">
        <f t="shared" si="140"/>
        <v>-1461025</v>
      </c>
      <c r="D617" s="23">
        <f t="shared" si="140"/>
        <v>-760703</v>
      </c>
      <c r="E617" s="23">
        <f t="shared" si="140"/>
        <v>-2257931</v>
      </c>
      <c r="F617" s="23">
        <f t="shared" si="140"/>
        <v>-470286</v>
      </c>
      <c r="G617" s="23">
        <f t="shared" si="140"/>
        <v>-126867047</v>
      </c>
      <c r="H617" s="23">
        <f t="shared" si="140"/>
        <v>-7233778</v>
      </c>
      <c r="I617" s="23">
        <f t="shared" si="140"/>
        <v>-7885625</v>
      </c>
      <c r="J617" s="23">
        <f t="shared" si="140"/>
        <v>-8502554</v>
      </c>
      <c r="K617" s="23">
        <f t="shared" si="140"/>
        <v>-10861730</v>
      </c>
      <c r="L617" s="23">
        <f t="shared" si="140"/>
        <v>-6338621</v>
      </c>
      <c r="M617" s="23">
        <f t="shared" si="140"/>
        <v>-7788295</v>
      </c>
      <c r="N617" s="24">
        <f t="shared" si="140"/>
        <v>-8828313</v>
      </c>
      <c r="O617" s="24">
        <f t="shared" si="140"/>
        <v>-6954966</v>
      </c>
      <c r="P617" s="21"/>
      <c r="Q617" s="25" t="s">
        <v>2917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si="140"/>
        <v>-2876447</v>
      </c>
      <c r="C618" s="23">
        <f t="shared" si="140"/>
        <v>-4017244</v>
      </c>
      <c r="D618" s="23">
        <f t="shared" si="140"/>
        <v>1097691</v>
      </c>
      <c r="E618" s="23">
        <f t="shared" si="140"/>
        <v>-5972792</v>
      </c>
      <c r="F618" s="23">
        <f t="shared" si="140"/>
        <v>-4375562</v>
      </c>
      <c r="G618" s="23">
        <f t="shared" si="140"/>
        <v>-187952402</v>
      </c>
      <c r="H618" s="23">
        <f t="shared" si="140"/>
        <v>-10712114</v>
      </c>
      <c r="I618" s="23">
        <f t="shared" si="140"/>
        <v>-12190968</v>
      </c>
      <c r="J618" s="23">
        <f t="shared" si="140"/>
        <v>-12940369</v>
      </c>
      <c r="K618" s="23">
        <f t="shared" si="140"/>
        <v>-15196012</v>
      </c>
      <c r="L618" s="23">
        <f t="shared" si="140"/>
        <v>-10601684</v>
      </c>
      <c r="M618" s="23">
        <f t="shared" si="140"/>
        <v>-11673898</v>
      </c>
      <c r="N618" s="24">
        <f t="shared" si="140"/>
        <v>-13044803</v>
      </c>
      <c r="O618" s="24">
        <f t="shared" si="140"/>
        <v>-10694143</v>
      </c>
      <c r="P618" s="21"/>
      <c r="Q618" s="25" t="s">
        <v>2918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si="140"/>
        <v>-5872673</v>
      </c>
      <c r="C619" s="23">
        <f t="shared" si="140"/>
        <v>-5338565.32</v>
      </c>
      <c r="D619" s="23">
        <f t="shared" si="140"/>
        <v>-3872619.94</v>
      </c>
      <c r="E619" s="23">
        <f t="shared" si="140"/>
        <v>-9637814.3300000001</v>
      </c>
      <c r="F619" s="23">
        <f t="shared" si="140"/>
        <v>-8502236.5299999993</v>
      </c>
      <c r="G619" s="23">
        <f t="shared" si="140"/>
        <v>-191408846.59</v>
      </c>
      <c r="H619" s="23">
        <f t="shared" si="140"/>
        <v>-15957966.52</v>
      </c>
      <c r="I619" s="23">
        <f t="shared" si="140"/>
        <v>-17409311.02</v>
      </c>
      <c r="J619" s="23">
        <f t="shared" si="140"/>
        <v>-18794163.34</v>
      </c>
      <c r="K619" s="23">
        <f t="shared" si="140"/>
        <v>-20382290.989999998</v>
      </c>
      <c r="L619" s="23">
        <f t="shared" si="140"/>
        <v>-15353922.949999999</v>
      </c>
      <c r="M619" s="23">
        <f t="shared" si="140"/>
        <v>-16583560.300000001</v>
      </c>
      <c r="N619" s="24">
        <f t="shared" si="140"/>
        <v>-97404501.810000002</v>
      </c>
      <c r="O619" s="24" t="str">
        <f t="shared" si="140"/>
        <v/>
      </c>
      <c r="P619" s="21"/>
      <c r="Q619" s="25" t="s">
        <v>2919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2974</v>
      </c>
      <c r="C620" s="146"/>
      <c r="D620" s="146"/>
      <c r="E620" s="146"/>
      <c r="F620" s="146"/>
      <c r="G620" s="146"/>
      <c r="H620" s="146"/>
      <c r="I620" s="146"/>
      <c r="J620" s="146"/>
      <c r="K620" s="146"/>
      <c r="L620" s="146"/>
      <c r="M620" s="146"/>
      <c r="N620" s="146"/>
      <c r="O620" s="150"/>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4" si="141">IFERROR(VLOOKUP($B$620,$221:$343,MATCH($Q621&amp;"/"&amp;B$348,$219:$219,0),FALSE),"")</f>
        <v>-263302</v>
      </c>
      <c r="C621" s="23">
        <f t="shared" si="141"/>
        <v>-11130</v>
      </c>
      <c r="D621" s="23">
        <f t="shared" si="141"/>
        <v>7724</v>
      </c>
      <c r="E621" s="23">
        <f t="shared" si="141"/>
        <v>3197</v>
      </c>
      <c r="F621" s="23">
        <f t="shared" si="141"/>
        <v>5233</v>
      </c>
      <c r="G621" s="23">
        <f t="shared" si="141"/>
        <v>9</v>
      </c>
      <c r="H621" s="23">
        <f t="shared" si="141"/>
        <v>633172</v>
      </c>
      <c r="I621" s="23">
        <f t="shared" si="141"/>
        <v>-12967277</v>
      </c>
      <c r="J621" s="23">
        <f t="shared" si="141"/>
        <v>-544060</v>
      </c>
      <c r="K621" s="23">
        <f t="shared" si="141"/>
        <v>-9138729</v>
      </c>
      <c r="L621" s="23">
        <f t="shared" si="141"/>
        <v>7354762</v>
      </c>
      <c r="M621" s="23">
        <f t="shared" si="141"/>
        <v>-1753049</v>
      </c>
      <c r="N621" s="23">
        <f t="shared" si="141"/>
        <v>-3808102</v>
      </c>
      <c r="O621" s="23">
        <f t="shared" si="141"/>
        <v>-6803335</v>
      </c>
      <c r="P621" s="21"/>
      <c r="Q621" s="25" t="s">
        <v>2916</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si="141"/>
        <v>-454386</v>
      </c>
      <c r="C622" s="23">
        <f t="shared" si="141"/>
        <v>-2763133</v>
      </c>
      <c r="D622" s="23">
        <f t="shared" si="141"/>
        <v>-3604841</v>
      </c>
      <c r="E622" s="23">
        <f t="shared" si="141"/>
        <v>-4493114</v>
      </c>
      <c r="F622" s="23">
        <f t="shared" si="141"/>
        <v>-5614187</v>
      </c>
      <c r="G622" s="23">
        <f t="shared" si="141"/>
        <v>132399077</v>
      </c>
      <c r="H622" s="23">
        <f t="shared" si="141"/>
        <v>-6682692</v>
      </c>
      <c r="I622" s="23">
        <f t="shared" si="141"/>
        <v>-17709582</v>
      </c>
      <c r="J622" s="23">
        <f t="shared" si="141"/>
        <v>-8946532</v>
      </c>
      <c r="K622" s="23">
        <f t="shared" si="141"/>
        <v>-17194735</v>
      </c>
      <c r="L622" s="23">
        <f t="shared" si="141"/>
        <v>-4348812</v>
      </c>
      <c r="M622" s="23">
        <f t="shared" si="141"/>
        <v>-11544450</v>
      </c>
      <c r="N622" s="23">
        <f t="shared" si="141"/>
        <v>-903966</v>
      </c>
      <c r="O622" s="23">
        <f t="shared" si="141"/>
        <v>-16813313</v>
      </c>
      <c r="P622" s="21"/>
      <c r="Q622" s="25" t="s">
        <v>2917</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si="141"/>
        <v>-3234263</v>
      </c>
      <c r="C623" s="23">
        <f t="shared" si="141"/>
        <v>-2855298</v>
      </c>
      <c r="D623" s="23">
        <f t="shared" si="141"/>
        <v>-3604846</v>
      </c>
      <c r="E623" s="23">
        <f t="shared" si="141"/>
        <v>-4493105</v>
      </c>
      <c r="F623" s="23">
        <f t="shared" si="141"/>
        <v>-5593501</v>
      </c>
      <c r="G623" s="23">
        <f t="shared" si="141"/>
        <v>172910161</v>
      </c>
      <c r="H623" s="23">
        <f t="shared" si="141"/>
        <v>-11212401</v>
      </c>
      <c r="I623" s="23">
        <f t="shared" si="141"/>
        <v>-23429009</v>
      </c>
      <c r="J623" s="23">
        <f t="shared" si="141"/>
        <v>-2546826</v>
      </c>
      <c r="K623" s="23">
        <f t="shared" si="141"/>
        <v>-19964978</v>
      </c>
      <c r="L623" s="23">
        <f t="shared" si="141"/>
        <v>-4858007</v>
      </c>
      <c r="M623" s="23">
        <f t="shared" si="141"/>
        <v>-20914140</v>
      </c>
      <c r="N623" s="23">
        <f t="shared" si="141"/>
        <v>9749712</v>
      </c>
      <c r="O623" s="23">
        <f t="shared" si="141"/>
        <v>-23043435</v>
      </c>
      <c r="P623" s="21"/>
      <c r="Q623" s="25" t="s">
        <v>2918</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si="141"/>
        <v>-3832951</v>
      </c>
      <c r="C624" s="23">
        <f t="shared" si="141"/>
        <v>-2856774.52</v>
      </c>
      <c r="D624" s="23">
        <f t="shared" si="141"/>
        <v>-5402160.9900000002</v>
      </c>
      <c r="E624" s="23">
        <f t="shared" si="141"/>
        <v>-4490981.82</v>
      </c>
      <c r="F624" s="23">
        <f t="shared" si="141"/>
        <v>-5614643.7400000002</v>
      </c>
      <c r="G624" s="23">
        <f t="shared" si="141"/>
        <v>171177068.19</v>
      </c>
      <c r="H624" s="23">
        <f t="shared" si="141"/>
        <v>-2829870.74</v>
      </c>
      <c r="I624" s="23">
        <f t="shared" si="141"/>
        <v>-24779610.739999998</v>
      </c>
      <c r="J624" s="23">
        <f t="shared" si="141"/>
        <v>-7232891.4500000002</v>
      </c>
      <c r="K624" s="23">
        <f t="shared" si="141"/>
        <v>-30119511.149999999</v>
      </c>
      <c r="L624" s="23">
        <f t="shared" si="141"/>
        <v>-20714333.140000001</v>
      </c>
      <c r="M624" s="23">
        <f t="shared" si="141"/>
        <v>-27938607.210000001</v>
      </c>
      <c r="N624" s="23">
        <f t="shared" si="141"/>
        <v>68959483.799999997</v>
      </c>
      <c r="O624" s="23" t="str">
        <f t="shared" si="141"/>
        <v/>
      </c>
      <c r="P624" s="21"/>
      <c r="Q624" s="25" t="s">
        <v>2919</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6" t="s">
        <v>2975</v>
      </c>
      <c r="C625" s="146"/>
      <c r="D625" s="146"/>
      <c r="E625" s="146"/>
      <c r="F625" s="146"/>
      <c r="G625" s="146"/>
      <c r="H625" s="146"/>
      <c r="I625" s="146"/>
      <c r="J625" s="146"/>
      <c r="K625" s="146"/>
      <c r="L625" s="146"/>
      <c r="M625" s="146"/>
      <c r="N625" s="146"/>
      <c r="O625" s="150"/>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9" si="142">IFERROR(VLOOKUP($B$625,$221:$343,MATCH($Q626&amp;"/"&amp;B$348,$219:$219,0),FALSE),"")</f>
        <v>-784177</v>
      </c>
      <c r="C626" s="23">
        <f t="shared" si="142"/>
        <v>261595</v>
      </c>
      <c r="D626" s="23">
        <f t="shared" si="142"/>
        <v>2436932</v>
      </c>
      <c r="E626" s="23">
        <f t="shared" si="142"/>
        <v>2664595</v>
      </c>
      <c r="F626" s="23">
        <f t="shared" si="142"/>
        <v>4821436</v>
      </c>
      <c r="G626" s="23">
        <f t="shared" si="142"/>
        <v>-456961</v>
      </c>
      <c r="H626" s="23">
        <f t="shared" si="142"/>
        <v>-3941817</v>
      </c>
      <c r="I626" s="23">
        <f t="shared" si="142"/>
        <v>-13124478</v>
      </c>
      <c r="J626" s="23">
        <f t="shared" si="142"/>
        <v>49525</v>
      </c>
      <c r="K626" s="23">
        <f t="shared" si="142"/>
        <v>-10044009</v>
      </c>
      <c r="L626" s="23">
        <f t="shared" si="142"/>
        <v>10295849</v>
      </c>
      <c r="M626" s="23">
        <f t="shared" si="142"/>
        <v>1827956</v>
      </c>
      <c r="N626" s="24">
        <f t="shared" si="142"/>
        <v>-649869</v>
      </c>
      <c r="O626" s="24">
        <f t="shared" si="142"/>
        <v>-4109261</v>
      </c>
      <c r="P626" s="21"/>
      <c r="Q626" s="25" t="s">
        <v>2916</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si="142"/>
        <v>-1828675</v>
      </c>
      <c r="C627" s="23">
        <f t="shared" si="142"/>
        <v>-1458691</v>
      </c>
      <c r="D627" s="23">
        <f t="shared" si="142"/>
        <v>1266212</v>
      </c>
      <c r="E627" s="23">
        <f t="shared" si="142"/>
        <v>-905695</v>
      </c>
      <c r="F627" s="23">
        <f t="shared" si="142"/>
        <v>4339792</v>
      </c>
      <c r="G627" s="23">
        <f t="shared" si="142"/>
        <v>8964599</v>
      </c>
      <c r="H627" s="23">
        <f t="shared" si="142"/>
        <v>-9754092</v>
      </c>
      <c r="I627" s="23">
        <f t="shared" si="142"/>
        <v>-16680102</v>
      </c>
      <c r="J627" s="23">
        <f t="shared" si="142"/>
        <v>-4405204</v>
      </c>
      <c r="K627" s="23">
        <f t="shared" si="142"/>
        <v>-14741610</v>
      </c>
      <c r="L627" s="23">
        <f t="shared" si="142"/>
        <v>1912981</v>
      </c>
      <c r="M627" s="23">
        <f t="shared" si="142"/>
        <v>-2567750</v>
      </c>
      <c r="N627" s="24">
        <f t="shared" si="142"/>
        <v>-380867</v>
      </c>
      <c r="O627" s="24">
        <f t="shared" si="142"/>
        <v>-9615849</v>
      </c>
      <c r="P627" s="21"/>
      <c r="Q627" s="25" t="s">
        <v>2917</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si="142"/>
        <v>-2467793</v>
      </c>
      <c r="C628" s="23">
        <f t="shared" si="142"/>
        <v>-1782841</v>
      </c>
      <c r="D628" s="23">
        <f t="shared" si="142"/>
        <v>5548967</v>
      </c>
      <c r="E628" s="23">
        <f t="shared" si="142"/>
        <v>-885136</v>
      </c>
      <c r="F628" s="23">
        <f t="shared" si="142"/>
        <v>6695914</v>
      </c>
      <c r="G628" s="23">
        <f t="shared" si="142"/>
        <v>-4802738</v>
      </c>
      <c r="H628" s="23">
        <f t="shared" si="142"/>
        <v>-10146815</v>
      </c>
      <c r="I628" s="23">
        <f t="shared" si="142"/>
        <v>-17879697</v>
      </c>
      <c r="J628" s="23">
        <f t="shared" si="142"/>
        <v>8753419</v>
      </c>
      <c r="K628" s="23">
        <f t="shared" si="142"/>
        <v>-4578996</v>
      </c>
      <c r="L628" s="23">
        <f t="shared" si="142"/>
        <v>8126958</v>
      </c>
      <c r="M628" s="23">
        <f t="shared" si="142"/>
        <v>-8312896</v>
      </c>
      <c r="N628" s="24">
        <f t="shared" si="142"/>
        <v>18674584</v>
      </c>
      <c r="O628" s="24">
        <f t="shared" si="142"/>
        <v>-14601936</v>
      </c>
      <c r="P628" s="21"/>
      <c r="Q628" s="25" t="s">
        <v>2918</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si="142"/>
        <v>-270312</v>
      </c>
      <c r="C629" s="23">
        <f t="shared" si="142"/>
        <v>810050.88</v>
      </c>
      <c r="D629" s="23">
        <f t="shared" si="142"/>
        <v>3065128.81</v>
      </c>
      <c r="E629" s="23">
        <f t="shared" si="142"/>
        <v>-1538673.13</v>
      </c>
      <c r="F629" s="23">
        <f t="shared" si="142"/>
        <v>8914707.1199999992</v>
      </c>
      <c r="G629" s="23">
        <f t="shared" si="142"/>
        <v>1392335.07</v>
      </c>
      <c r="H629" s="23">
        <f t="shared" si="142"/>
        <v>7582740.0199999996</v>
      </c>
      <c r="I629" s="23">
        <f t="shared" si="142"/>
        <v>-10770043.07</v>
      </c>
      <c r="J629" s="23">
        <f t="shared" si="142"/>
        <v>11912395.76</v>
      </c>
      <c r="K629" s="23">
        <f t="shared" si="142"/>
        <v>-4343855.9800000004</v>
      </c>
      <c r="L629" s="23">
        <f t="shared" si="142"/>
        <v>5158581.22</v>
      </c>
      <c r="M629" s="23">
        <f t="shared" si="142"/>
        <v>-4045308.62</v>
      </c>
      <c r="N629" s="24">
        <f t="shared" si="142"/>
        <v>10703326.289999999</v>
      </c>
      <c r="O629" s="24" t="str">
        <f t="shared" si="142"/>
        <v/>
      </c>
      <c r="P629" s="21"/>
      <c r="Q629" s="25" t="s">
        <v>2919</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2976</v>
      </c>
      <c r="C630" s="146"/>
      <c r="D630" s="146"/>
      <c r="E630" s="146"/>
      <c r="F630" s="146"/>
      <c r="G630" s="146"/>
      <c r="H630" s="146"/>
      <c r="I630" s="146"/>
      <c r="J630" s="146"/>
      <c r="K630" s="146"/>
      <c r="L630" s="146"/>
      <c r="M630" s="146"/>
      <c r="N630" s="146"/>
      <c r="O630" s="150"/>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2977</v>
      </c>
      <c r="C631" s="146"/>
      <c r="D631" s="146"/>
      <c r="E631" s="146"/>
      <c r="F631" s="146"/>
      <c r="G631" s="146"/>
      <c r="H631" s="146"/>
      <c r="I631" s="146"/>
      <c r="J631" s="146"/>
      <c r="K631" s="146"/>
      <c r="L631" s="146"/>
      <c r="M631" s="146"/>
      <c r="N631" s="146"/>
      <c r="O631" s="150"/>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130">
        <f t="shared" ref="B632:O632" si="143">B588/B402</f>
        <v>8.2210739538600835E-2</v>
      </c>
      <c r="C632" s="130">
        <f t="shared" si="143"/>
        <v>0.11232914620591267</v>
      </c>
      <c r="D632" s="130">
        <f t="shared" si="143"/>
        <v>0.13910000199488073</v>
      </c>
      <c r="E632" s="130">
        <f t="shared" si="143"/>
        <v>0.14469539487539002</v>
      </c>
      <c r="F632" s="130">
        <f t="shared" si="143"/>
        <v>0.15353017761394749</v>
      </c>
      <c r="G632" s="130">
        <f t="shared" si="143"/>
        <v>3.6502420657837951E-2</v>
      </c>
      <c r="H632" s="130">
        <f t="shared" si="143"/>
        <v>3.1126413738602178E-2</v>
      </c>
      <c r="I632" s="130">
        <f t="shared" si="143"/>
        <v>4.1577540867126284E-2</v>
      </c>
      <c r="J632" s="130">
        <f t="shared" si="143"/>
        <v>4.7340399687324855E-2</v>
      </c>
      <c r="K632" s="130">
        <f t="shared" si="143"/>
        <v>5.5253365004181217E-2</v>
      </c>
      <c r="L632" s="130">
        <f t="shared" si="143"/>
        <v>5.6000320394182866E-2</v>
      </c>
      <c r="M632" s="130">
        <f t="shared" si="143"/>
        <v>5.9483616901170669E-2</v>
      </c>
      <c r="N632" s="130">
        <f t="shared" si="143"/>
        <v>3.0767715075411029E-2</v>
      </c>
      <c r="O632" s="130">
        <f t="shared" si="143"/>
        <v>1.6337629301044154E-2</v>
      </c>
      <c r="P632" s="21"/>
      <c r="Q632" s="54" t="s">
        <v>2978</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144">((B551*(1-B582))/(B457+B432))</f>
        <v>0.1235669139015404</v>
      </c>
      <c r="C633" s="56">
        <f t="shared" si="144"/>
        <v>0.25194106289062351</v>
      </c>
      <c r="D633" s="56">
        <f t="shared" si="144"/>
        <v>0.36254424619485204</v>
      </c>
      <c r="E633" s="56">
        <f t="shared" si="144"/>
        <v>0.34180680402926722</v>
      </c>
      <c r="F633" s="56">
        <f t="shared" si="144"/>
        <v>0.3846240791610589</v>
      </c>
      <c r="G633" s="56">
        <f t="shared" si="144"/>
        <v>5.8289213332602639E-2</v>
      </c>
      <c r="H633" s="56">
        <f t="shared" si="144"/>
        <v>6.7968430628316409E-2</v>
      </c>
      <c r="I633" s="56">
        <f t="shared" si="144"/>
        <v>9.116616902509575E-2</v>
      </c>
      <c r="J633" s="56">
        <f t="shared" si="144"/>
        <v>9.6690955288177408E-2</v>
      </c>
      <c r="K633" s="56">
        <f t="shared" si="144"/>
        <v>0.11001464561320011</v>
      </c>
      <c r="L633" s="56">
        <f t="shared" si="144"/>
        <v>0.11287552551422507</v>
      </c>
      <c r="M633" s="56">
        <f t="shared" si="144"/>
        <v>0.11716565694360874</v>
      </c>
      <c r="N633" s="56">
        <f t="shared" si="144"/>
        <v>6.9196364087894272E-2</v>
      </c>
      <c r="O633" s="56">
        <f t="shared" si="144"/>
        <v>5.612008339275467E-2</v>
      </c>
      <c r="P633" s="21"/>
      <c r="Q633" s="54" t="s">
        <v>2979</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145">B588/B457</f>
        <v>0.19723608964054265</v>
      </c>
      <c r="C634" s="56">
        <f t="shared" si="145"/>
        <v>0.26638126773966359</v>
      </c>
      <c r="D634" s="56">
        <f t="shared" si="145"/>
        <v>0.37528644270150285</v>
      </c>
      <c r="E634" s="56">
        <f t="shared" si="145"/>
        <v>0.37260787967457093</v>
      </c>
      <c r="F634" s="56">
        <f t="shared" si="145"/>
        <v>0.41217945999725997</v>
      </c>
      <c r="G634" s="56">
        <f t="shared" si="145"/>
        <v>0.36610987138026796</v>
      </c>
      <c r="H634" s="56">
        <f t="shared" si="145"/>
        <v>0.33005996911238966</v>
      </c>
      <c r="I634" s="56">
        <f t="shared" si="145"/>
        <v>0.36633638376235039</v>
      </c>
      <c r="J634" s="56">
        <f t="shared" si="145"/>
        <v>0.30213167274779784</v>
      </c>
      <c r="K634" s="56">
        <f t="shared" si="145"/>
        <v>0.26426307811721017</v>
      </c>
      <c r="L634" s="56">
        <f t="shared" si="145"/>
        <v>0.24672229239151844</v>
      </c>
      <c r="M634" s="56">
        <f t="shared" si="145"/>
        <v>0.23835456366934915</v>
      </c>
      <c r="N634" s="56">
        <f t="shared" si="145"/>
        <v>0.16641820922487754</v>
      </c>
      <c r="O634" s="56">
        <f t="shared" si="145"/>
        <v>8.7235704821357479E-2</v>
      </c>
      <c r="P634" s="21"/>
      <c r="Q634" s="54" t="s">
        <v>2980</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2981</v>
      </c>
      <c r="C635" s="146"/>
      <c r="D635" s="146"/>
      <c r="E635" s="146"/>
      <c r="F635" s="146"/>
      <c r="G635" s="146"/>
      <c r="H635" s="146"/>
      <c r="I635" s="146"/>
      <c r="J635" s="146"/>
      <c r="K635" s="146"/>
      <c r="L635" s="146"/>
      <c r="M635" s="146"/>
      <c r="N635" s="146"/>
      <c r="O635" s="150"/>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62">
        <f t="shared" ref="B636:O636" si="146">B378/B414</f>
        <v>0.96453473686832913</v>
      </c>
      <c r="C636" s="62">
        <f t="shared" si="146"/>
        <v>0.98111876176284429</v>
      </c>
      <c r="D636" s="62">
        <f t="shared" si="146"/>
        <v>1.1221644464451286</v>
      </c>
      <c r="E636" s="62">
        <f t="shared" si="146"/>
        <v>1.1943945387485846</v>
      </c>
      <c r="F636" s="62">
        <f t="shared" si="146"/>
        <v>1.1908489175529613</v>
      </c>
      <c r="G636" s="62">
        <f t="shared" si="146"/>
        <v>0.26874024188466855</v>
      </c>
      <c r="H636" s="62">
        <f t="shared" si="146"/>
        <v>0.70297547803755867</v>
      </c>
      <c r="I636" s="62">
        <f t="shared" si="146"/>
        <v>0.56335735358429984</v>
      </c>
      <c r="J636" s="62">
        <f t="shared" si="146"/>
        <v>0.61413013675608974</v>
      </c>
      <c r="K636" s="62">
        <f t="shared" si="146"/>
        <v>0.5938370785818966</v>
      </c>
      <c r="L636" s="62">
        <f t="shared" si="146"/>
        <v>0.60600150550156617</v>
      </c>
      <c r="M636" s="62">
        <f t="shared" si="146"/>
        <v>0.63695543841643587</v>
      </c>
      <c r="N636" s="62">
        <f t="shared" si="146"/>
        <v>0.65976819754257565</v>
      </c>
      <c r="O636" s="62">
        <f t="shared" si="146"/>
        <v>0.61911062236529246</v>
      </c>
      <c r="P636" s="21"/>
      <c r="Q636" s="54" t="s">
        <v>2982</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33">
        <f t="shared" ref="B637:O637" si="147">(B378-B372)/B414</f>
        <v>0.71338276954263857</v>
      </c>
      <c r="C637" s="33">
        <f t="shared" si="147"/>
        <v>0.73078617640197019</v>
      </c>
      <c r="D637" s="33">
        <f t="shared" si="147"/>
        <v>0.88403075129078701</v>
      </c>
      <c r="E637" s="33">
        <f t="shared" si="147"/>
        <v>0.91084900994511719</v>
      </c>
      <c r="F637" s="33">
        <f t="shared" si="147"/>
        <v>0.96785323509551835</v>
      </c>
      <c r="G637" s="33">
        <f t="shared" si="147"/>
        <v>0.16955682014449122</v>
      </c>
      <c r="H637" s="33">
        <f t="shared" si="147"/>
        <v>0.46206697234014976</v>
      </c>
      <c r="I637" s="33">
        <f t="shared" si="147"/>
        <v>0.31543921364628014</v>
      </c>
      <c r="J637" s="33">
        <f t="shared" si="147"/>
        <v>0.37950561305536756</v>
      </c>
      <c r="K637" s="33">
        <f t="shared" si="147"/>
        <v>0.34963913963589632</v>
      </c>
      <c r="L637" s="33">
        <f t="shared" si="147"/>
        <v>0.3670547171204912</v>
      </c>
      <c r="M637" s="33">
        <f t="shared" si="147"/>
        <v>0.35765466085348319</v>
      </c>
      <c r="N637" s="33">
        <f t="shared" si="147"/>
        <v>0.40244853692872756</v>
      </c>
      <c r="O637" s="33">
        <f t="shared" si="147"/>
        <v>0.33576279801094827</v>
      </c>
      <c r="P637" s="21"/>
      <c r="Q637" s="54" t="s">
        <v>2983</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2984</v>
      </c>
      <c r="C638" s="146"/>
      <c r="D638" s="146"/>
      <c r="E638" s="146"/>
      <c r="F638" s="146"/>
      <c r="G638" s="146"/>
      <c r="H638" s="146"/>
      <c r="I638" s="146"/>
      <c r="J638" s="146"/>
      <c r="K638" s="146"/>
      <c r="L638" s="146"/>
      <c r="M638" s="146"/>
      <c r="N638" s="146"/>
      <c r="O638" s="150"/>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62">
        <f t="shared" ref="B639:O639" si="148">B432/B457</f>
        <v>1.0036337402074096E-2</v>
      </c>
      <c r="C639" s="62">
        <f t="shared" si="148"/>
        <v>5.4492224451045766E-4</v>
      </c>
      <c r="D639" s="62">
        <f t="shared" si="148"/>
        <v>0</v>
      </c>
      <c r="E639" s="62">
        <f t="shared" si="148"/>
        <v>1.0113582294448578E-4</v>
      </c>
      <c r="F639" s="62">
        <f t="shared" si="148"/>
        <v>0</v>
      </c>
      <c r="G639" s="62">
        <f t="shared" si="148"/>
        <v>6.4328439366397818</v>
      </c>
      <c r="H639" s="62">
        <f t="shared" si="148"/>
        <v>6.9275638800795933</v>
      </c>
      <c r="I639" s="62">
        <f t="shared" si="148"/>
        <v>5.0571405026842395</v>
      </c>
      <c r="J639" s="62">
        <f t="shared" si="148"/>
        <v>3.4107431670543948</v>
      </c>
      <c r="K639" s="62">
        <f t="shared" si="148"/>
        <v>2.2066327554963241</v>
      </c>
      <c r="L639" s="62">
        <f t="shared" si="148"/>
        <v>1.8102487287675515</v>
      </c>
      <c r="M639" s="62">
        <f t="shared" si="148"/>
        <v>1.5475205235547767</v>
      </c>
      <c r="N639" s="62">
        <f t="shared" si="148"/>
        <v>2.5050361800903564</v>
      </c>
      <c r="O639" s="62">
        <f t="shared" si="148"/>
        <v>2.578661729011702</v>
      </c>
      <c r="P639" s="21"/>
      <c r="Q639" s="54" t="s">
        <v>2985</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33">
        <f t="shared" ref="B640:O640" si="149">B432/B588</f>
        <v>5.0884893430837345E-2</v>
      </c>
      <c r="C640" s="33">
        <f t="shared" si="149"/>
        <v>2.0456477632016315E-3</v>
      </c>
      <c r="D640" s="33">
        <f t="shared" si="149"/>
        <v>0</v>
      </c>
      <c r="E640" s="33">
        <f t="shared" si="149"/>
        <v>2.7142695702736075E-4</v>
      </c>
      <c r="F640" s="33">
        <f t="shared" si="149"/>
        <v>0</v>
      </c>
      <c r="G640" s="33">
        <f t="shared" si="149"/>
        <v>17.570801662318928</v>
      </c>
      <c r="H640" s="33">
        <f t="shared" si="149"/>
        <v>20.988803636834458</v>
      </c>
      <c r="I640" s="33">
        <f t="shared" si="149"/>
        <v>13.804636194598968</v>
      </c>
      <c r="J640" s="33">
        <f t="shared" si="149"/>
        <v>11.288929545302876</v>
      </c>
      <c r="K640" s="33">
        <f t="shared" si="149"/>
        <v>8.3501364292653957</v>
      </c>
      <c r="L640" s="33">
        <f t="shared" si="149"/>
        <v>7.3371915898661717</v>
      </c>
      <c r="M640" s="33">
        <f t="shared" si="149"/>
        <v>6.4925147634325651</v>
      </c>
      <c r="N640" s="33">
        <f t="shared" si="149"/>
        <v>15.052656748068669</v>
      </c>
      <c r="O640" s="33">
        <f t="shared" si="149"/>
        <v>29.559705332722675</v>
      </c>
      <c r="P640" s="21"/>
      <c r="Q640" s="54" t="s">
        <v>2986</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2987</v>
      </c>
      <c r="C641" s="146"/>
      <c r="D641" s="146"/>
      <c r="E641" s="146"/>
      <c r="F641" s="146"/>
      <c r="G641" s="146"/>
      <c r="H641" s="146"/>
      <c r="I641" s="146"/>
      <c r="J641" s="146"/>
      <c r="K641" s="146"/>
      <c r="L641" s="146"/>
      <c r="M641" s="146"/>
      <c r="N641" s="146"/>
      <c r="O641" s="150"/>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150">365/(C465/((C366+B366)/2))</f>
        <v>2.3861428276246461</v>
      </c>
      <c r="D642" s="60">
        <f t="shared" si="150"/>
        <v>2.9078194981895558</v>
      </c>
      <c r="E642" s="60">
        <f t="shared" si="150"/>
        <v>2.5867943830496682</v>
      </c>
      <c r="F642" s="60">
        <f t="shared" si="150"/>
        <v>2.7711338218400168</v>
      </c>
      <c r="G642" s="60">
        <f t="shared" si="150"/>
        <v>2.8910894555574083</v>
      </c>
      <c r="H642" s="60">
        <f t="shared" si="150"/>
        <v>2.6232207634885265</v>
      </c>
      <c r="I642" s="60">
        <f t="shared" si="150"/>
        <v>2.6111748983877736</v>
      </c>
      <c r="J642" s="60">
        <f t="shared" si="150"/>
        <v>2.6070192145952049</v>
      </c>
      <c r="K642" s="60">
        <f t="shared" si="150"/>
        <v>4.5073432972271776</v>
      </c>
      <c r="L642" s="60">
        <f t="shared" si="150"/>
        <v>6.3729722620246303</v>
      </c>
      <c r="M642" s="60">
        <f t="shared" si="150"/>
        <v>6.2578696467509021</v>
      </c>
      <c r="N642" s="61">
        <f t="shared" si="150"/>
        <v>6.3420589459298489</v>
      </c>
      <c r="O642" s="61">
        <f t="shared" si="150"/>
        <v>6.8690821494770082</v>
      </c>
      <c r="P642" s="36"/>
      <c r="Q642" s="58" t="s">
        <v>2988</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151">365/(C503/((C372+B372)/2))</f>
        <v>25.028676892524928</v>
      </c>
      <c r="D643" s="60">
        <f t="shared" si="151"/>
        <v>22.929330652484083</v>
      </c>
      <c r="E643" s="60">
        <f t="shared" si="151"/>
        <v>23.674454699407775</v>
      </c>
      <c r="F643" s="60">
        <f t="shared" si="151"/>
        <v>23.176146934352978</v>
      </c>
      <c r="G643" s="60">
        <f t="shared" si="151"/>
        <v>25.179419693117286</v>
      </c>
      <c r="H643" s="60">
        <f t="shared" si="151"/>
        <v>27.288429393145368</v>
      </c>
      <c r="I643" s="60">
        <f t="shared" si="151"/>
        <v>28.126131644352125</v>
      </c>
      <c r="J643" s="60">
        <f t="shared" si="151"/>
        <v>27.817448364823537</v>
      </c>
      <c r="K643" s="60">
        <f t="shared" si="151"/>
        <v>26.966354149096965</v>
      </c>
      <c r="L643" s="60">
        <f t="shared" si="151"/>
        <v>26.289544315359318</v>
      </c>
      <c r="M643" s="60">
        <f t="shared" si="151"/>
        <v>26.169703083835955</v>
      </c>
      <c r="N643" s="61">
        <f t="shared" si="151"/>
        <v>28.109933194479389</v>
      </c>
      <c r="O643" s="61">
        <f t="shared" si="151"/>
        <v>28.390724241948035</v>
      </c>
      <c r="P643" s="36"/>
      <c r="Q643" s="58" t="s">
        <v>2989</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152">365/(C503/((C408+B408)/2))</f>
        <v>81.461275622394737</v>
      </c>
      <c r="D644" s="60">
        <f t="shared" si="152"/>
        <v>75.339323174649721</v>
      </c>
      <c r="E644" s="60">
        <f t="shared" si="152"/>
        <v>71.8455959728539</v>
      </c>
      <c r="F644" s="60">
        <f t="shared" si="152"/>
        <v>76.532634222028662</v>
      </c>
      <c r="G644" s="60">
        <f t="shared" si="152"/>
        <v>79.759970990630123</v>
      </c>
      <c r="H644" s="60">
        <f t="shared" si="152"/>
        <v>78.164015694677104</v>
      </c>
      <c r="I644" s="60">
        <f t="shared" si="152"/>
        <v>76.863939540786077</v>
      </c>
      <c r="J644" s="60">
        <f t="shared" si="152"/>
        <v>73.211770176790182</v>
      </c>
      <c r="K644" s="60">
        <f t="shared" si="152"/>
        <v>79.19465073412934</v>
      </c>
      <c r="L644" s="60">
        <f t="shared" si="152"/>
        <v>84.703661648891185</v>
      </c>
      <c r="M644" s="60">
        <f t="shared" si="152"/>
        <v>80.67291249181477</v>
      </c>
      <c r="N644" s="61">
        <f t="shared" si="152"/>
        <v>80.526273429993196</v>
      </c>
      <c r="O644" s="61">
        <f t="shared" si="152"/>
        <v>74.506895346634977</v>
      </c>
      <c r="P644" s="36"/>
      <c r="Q644" s="58" t="s">
        <v>2990</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59"/>
      <c r="C645" s="60">
        <f t="shared" ref="C645:O645" si="153">C643+C642-C644</f>
        <v>-54.046455902245164</v>
      </c>
      <c r="D645" s="60">
        <f t="shared" si="153"/>
        <v>-49.502173023976084</v>
      </c>
      <c r="E645" s="60">
        <f t="shared" si="153"/>
        <v>-45.584346890396461</v>
      </c>
      <c r="F645" s="60">
        <f t="shared" si="153"/>
        <v>-50.585353465835666</v>
      </c>
      <c r="G645" s="60">
        <f t="shared" si="153"/>
        <v>-51.689461841955428</v>
      </c>
      <c r="H645" s="60">
        <f t="shared" si="153"/>
        <v>-48.252365538043207</v>
      </c>
      <c r="I645" s="60">
        <f t="shared" si="153"/>
        <v>-46.126632998046176</v>
      </c>
      <c r="J645" s="60">
        <f t="shared" si="153"/>
        <v>-42.787302597371436</v>
      </c>
      <c r="K645" s="60">
        <f t="shared" si="153"/>
        <v>-47.720953287805202</v>
      </c>
      <c r="L645" s="60">
        <f t="shared" si="153"/>
        <v>-52.041145071507238</v>
      </c>
      <c r="M645" s="60">
        <f t="shared" si="153"/>
        <v>-48.24533976122791</v>
      </c>
      <c r="N645" s="61">
        <f t="shared" si="153"/>
        <v>-46.074281289583958</v>
      </c>
      <c r="O645" s="61">
        <f t="shared" si="153"/>
        <v>-39.247088955209932</v>
      </c>
      <c r="P645" s="36"/>
      <c r="Q645" s="58" t="s">
        <v>2991</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64" t="s">
        <v>2992</v>
      </c>
      <c r="C646" s="146"/>
      <c r="D646" s="146"/>
      <c r="E646" s="146"/>
      <c r="F646" s="146"/>
      <c r="G646" s="146"/>
      <c r="H646" s="146"/>
      <c r="I646" s="146"/>
      <c r="J646" s="146"/>
      <c r="K646" s="146"/>
      <c r="L646" s="146"/>
      <c r="M646" s="146"/>
      <c r="N646" s="146"/>
      <c r="O646" s="150"/>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137">
        <v>8983101.3479999993</v>
      </c>
      <c r="C647" s="137">
        <v>8983101.3479999993</v>
      </c>
      <c r="D647" s="137">
        <v>8983101.3479999993</v>
      </c>
      <c r="E647" s="137">
        <v>8983101.3479999993</v>
      </c>
      <c r="F647" s="137">
        <v>8983101.3479999993</v>
      </c>
      <c r="G647" s="137">
        <v>8983101.3479999993</v>
      </c>
      <c r="H647" s="137">
        <v>8983101.3479999993</v>
      </c>
      <c r="I647" s="137">
        <v>8983101.3479999993</v>
      </c>
      <c r="J647" s="137">
        <v>8983101.3479999993</v>
      </c>
      <c r="K647" s="137">
        <v>8983101.3479999993</v>
      </c>
      <c r="L647" s="137">
        <v>8983101.3479999993</v>
      </c>
      <c r="M647" s="137">
        <v>8983101.3479999993</v>
      </c>
      <c r="N647" s="131">
        <v>8983101.3479999993</v>
      </c>
      <c r="O647" s="131">
        <v>8983101.3479999993</v>
      </c>
      <c r="P647" s="67"/>
      <c r="Q647" s="68" t="s">
        <v>2993</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154">B457/B647</f>
        <v>1.8633515699705097</v>
      </c>
      <c r="C648" s="33">
        <f t="shared" si="154"/>
        <v>2.086175402459681</v>
      </c>
      <c r="D648" s="33">
        <f t="shared" si="154"/>
        <v>1.9765636356705616</v>
      </c>
      <c r="E648" s="33">
        <f t="shared" si="154"/>
        <v>2.3923368942937149</v>
      </c>
      <c r="F648" s="33">
        <f t="shared" si="154"/>
        <v>2.9771194951456534</v>
      </c>
      <c r="G648" s="33">
        <f t="shared" si="154"/>
        <v>3.2038987377569552</v>
      </c>
      <c r="H648" s="33">
        <f t="shared" si="154"/>
        <v>3.4266791932446985</v>
      </c>
      <c r="I648" s="33">
        <f t="shared" si="154"/>
        <v>4.1577446377486869</v>
      </c>
      <c r="J648" s="33">
        <f t="shared" si="154"/>
        <v>6.1444444787755721</v>
      </c>
      <c r="K648" s="33">
        <f t="shared" si="154"/>
        <v>8.386069875163118</v>
      </c>
      <c r="L648" s="33">
        <f t="shared" si="154"/>
        <v>9.4433759782624254</v>
      </c>
      <c r="M648" s="33">
        <f t="shared" si="154"/>
        <v>10.435021826940654</v>
      </c>
      <c r="N648" s="33">
        <f t="shared" si="154"/>
        <v>10.771195852259019</v>
      </c>
      <c r="O648" s="33">
        <f t="shared" si="154"/>
        <v>10.688080350042602</v>
      </c>
      <c r="P648" s="21"/>
      <c r="Q648" s="68" t="s">
        <v>2994</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155">B588/B647</f>
        <v>0.36752017728654934</v>
      </c>
      <c r="C649" s="33">
        <f t="shared" si="155"/>
        <v>0.55571804843451267</v>
      </c>
      <c r="D649" s="33">
        <f t="shared" si="155"/>
        <v>0.74177753560395443</v>
      </c>
      <c r="E649" s="33">
        <f t="shared" si="155"/>
        <v>0.8914035776500292</v>
      </c>
      <c r="F649" s="33">
        <f t="shared" si="155"/>
        <v>1.2271075058564507</v>
      </c>
      <c r="G649" s="33">
        <f t="shared" si="155"/>
        <v>1.1729789547956018</v>
      </c>
      <c r="H649" s="33">
        <f t="shared" si="155"/>
        <v>1.1310096286804134</v>
      </c>
      <c r="I649" s="33">
        <f t="shared" si="155"/>
        <v>1.5231331352001576</v>
      </c>
      <c r="J649" s="33">
        <f t="shared" si="155"/>
        <v>1.8564312884784344</v>
      </c>
      <c r="K649" s="33">
        <f t="shared" si="155"/>
        <v>2.2161286385166141</v>
      </c>
      <c r="L649" s="33">
        <f t="shared" si="155"/>
        <v>2.3298913692719037</v>
      </c>
      <c r="M649" s="33">
        <f t="shared" si="155"/>
        <v>2.4872350744405742</v>
      </c>
      <c r="N649" s="33">
        <f t="shared" si="155"/>
        <v>1.7925231249433746</v>
      </c>
      <c r="O649" s="33">
        <f t="shared" si="155"/>
        <v>0.93238222252326752</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156">+C649/B649-1</f>
        <v>0.5120749356877583</v>
      </c>
      <c r="D650" s="70">
        <f t="shared" si="156"/>
        <v>0.33480914952030294</v>
      </c>
      <c r="E650" s="69">
        <f t="shared" si="156"/>
        <v>0.20171282475445884</v>
      </c>
      <c r="F650" s="70">
        <f t="shared" si="156"/>
        <v>0.3766015042158839</v>
      </c>
      <c r="G650" s="69">
        <f t="shared" si="156"/>
        <v>-4.4110683703356801E-2</v>
      </c>
      <c r="H650" s="70">
        <f t="shared" si="156"/>
        <v>-3.5780118597696142E-2</v>
      </c>
      <c r="I650" s="69">
        <f t="shared" si="156"/>
        <v>0.34670218234768502</v>
      </c>
      <c r="J650" s="70">
        <f t="shared" si="156"/>
        <v>0.21882404471128369</v>
      </c>
      <c r="K650" s="69">
        <f t="shared" si="156"/>
        <v>0.19375742709712362</v>
      </c>
      <c r="L650" s="70">
        <f t="shared" si="156"/>
        <v>5.1333992430799391E-2</v>
      </c>
      <c r="M650" s="69">
        <f t="shared" si="156"/>
        <v>6.7532635745949365E-2</v>
      </c>
      <c r="N650" s="71">
        <f t="shared" si="156"/>
        <v>-0.27931093310649513</v>
      </c>
      <c r="O650" s="71">
        <f t="shared" si="156"/>
        <v>-0.47984926411885409</v>
      </c>
      <c r="P650" s="21"/>
      <c r="Q650" s="72" t="s">
        <v>2995</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v>
      </c>
      <c r="C651" s="73">
        <v>0.4</v>
      </c>
      <c r="D651" s="73">
        <v>0.7</v>
      </c>
      <c r="E651" s="73">
        <v>1.25</v>
      </c>
      <c r="F651" s="73">
        <v>0.9</v>
      </c>
      <c r="G651" s="73">
        <v>0.9</v>
      </c>
      <c r="H651" s="73">
        <v>0.8</v>
      </c>
      <c r="I651" s="73">
        <v>0.9</v>
      </c>
      <c r="J651" s="73">
        <v>1</v>
      </c>
      <c r="K651" s="73">
        <v>1.1000000000000001</v>
      </c>
      <c r="L651" s="73">
        <v>1.2</v>
      </c>
      <c r="M651" s="73">
        <v>1.25</v>
      </c>
      <c r="N651" s="73">
        <v>0.9</v>
      </c>
      <c r="O651" s="73"/>
      <c r="P651" s="21"/>
      <c r="Q651" s="68" t="s">
        <v>2996</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157">+B651/B661</f>
        <v>5.7151729958545741E-2</v>
      </c>
      <c r="C652" s="69">
        <f t="shared" si="157"/>
        <v>4.9046886269618825E-2</v>
      </c>
      <c r="D652" s="70">
        <f t="shared" si="157"/>
        <v>4.3230789526657147E-2</v>
      </c>
      <c r="E652" s="69">
        <f t="shared" si="157"/>
        <v>5.6931756978425806E-2</v>
      </c>
      <c r="F652" s="70">
        <f t="shared" si="157"/>
        <v>2.5014514798673053E-2</v>
      </c>
      <c r="G652" s="69">
        <f t="shared" si="157"/>
        <v>2.196820092257977E-2</v>
      </c>
      <c r="H652" s="70">
        <f t="shared" si="157"/>
        <v>1.8472353252397759E-2</v>
      </c>
      <c r="I652" s="69">
        <f t="shared" si="157"/>
        <v>2.00314599954085E-2</v>
      </c>
      <c r="J652" s="70">
        <f t="shared" si="157"/>
        <v>1.9284684036958082E-2</v>
      </c>
      <c r="K652" s="69">
        <f t="shared" si="157"/>
        <v>1.7218119498978595E-2</v>
      </c>
      <c r="L652" s="70">
        <f t="shared" si="157"/>
        <v>1.6025284004624937E-2</v>
      </c>
      <c r="M652" s="69">
        <f t="shared" si="157"/>
        <v>1.574761594682873E-2</v>
      </c>
      <c r="N652" s="71">
        <f t="shared" si="157"/>
        <v>1.381694429138457E-2</v>
      </c>
      <c r="O652" s="71">
        <f t="shared" si="157"/>
        <v>0</v>
      </c>
      <c r="P652" s="21"/>
      <c r="Q652" s="72" t="s">
        <v>2997</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158">+B651/B649</f>
        <v>0.81628171333323829</v>
      </c>
      <c r="C653" s="74">
        <f t="shared" si="158"/>
        <v>0.71978947080596234</v>
      </c>
      <c r="D653" s="75">
        <f t="shared" si="158"/>
        <v>0.94367915770064503</v>
      </c>
      <c r="E653" s="74">
        <f t="shared" si="158"/>
        <v>1.4022829068011191</v>
      </c>
      <c r="F653" s="75">
        <f t="shared" si="158"/>
        <v>0.73343207152159962</v>
      </c>
      <c r="G653" s="74">
        <f t="shared" si="158"/>
        <v>0.76727719309919773</v>
      </c>
      <c r="H653" s="75">
        <f t="shared" si="158"/>
        <v>0.70733261655197988</v>
      </c>
      <c r="I653" s="74">
        <f t="shared" si="158"/>
        <v>0.59088728306191662</v>
      </c>
      <c r="J653" s="75">
        <f t="shared" si="158"/>
        <v>0.53866793034910465</v>
      </c>
      <c r="K653" s="74">
        <f t="shared" si="158"/>
        <v>0.49636107799964857</v>
      </c>
      <c r="L653" s="75">
        <f t="shared" si="158"/>
        <v>0.51504547200198547</v>
      </c>
      <c r="M653" s="74">
        <f t="shared" si="158"/>
        <v>0.50256608747814013</v>
      </c>
      <c r="N653" s="76">
        <f t="shared" si="158"/>
        <v>0.50208557283099531</v>
      </c>
      <c r="O653" s="76">
        <f t="shared" si="158"/>
        <v>0</v>
      </c>
      <c r="P653" s="53"/>
      <c r="Q653" s="77" t="s">
        <v>2998</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159">+B661*B647</f>
        <v>47153960.280025333</v>
      </c>
      <c r="C654" s="40">
        <f t="shared" si="159"/>
        <v>73261338.537320465</v>
      </c>
      <c r="D654" s="40">
        <f t="shared" si="159"/>
        <v>145455843.2184673</v>
      </c>
      <c r="E654" s="40">
        <f t="shared" si="159"/>
        <v>197233974.16410604</v>
      </c>
      <c r="F654" s="40">
        <f t="shared" si="159"/>
        <v>323203998.88903201</v>
      </c>
      <c r="G654" s="40">
        <f t="shared" si="159"/>
        <v>368022453.98666835</v>
      </c>
      <c r="H654" s="40">
        <f t="shared" si="159"/>
        <v>389039825.09468174</v>
      </c>
      <c r="I654" s="40">
        <f t="shared" si="159"/>
        <v>403604690.57438403</v>
      </c>
      <c r="J654" s="40">
        <f t="shared" si="159"/>
        <v>465815324.26377106</v>
      </c>
      <c r="K654" s="40">
        <f t="shared" si="159"/>
        <v>573896091.46261191</v>
      </c>
      <c r="L654" s="40">
        <f t="shared" si="159"/>
        <v>672669614.74685538</v>
      </c>
      <c r="M654" s="40">
        <f t="shared" si="159"/>
        <v>713052485.08179939</v>
      </c>
      <c r="N654" s="40">
        <f t="shared" si="159"/>
        <v>585135978.16567862</v>
      </c>
      <c r="O654" s="40">
        <f t="shared" si="159"/>
        <v>521019878.18399996</v>
      </c>
      <c r="P654" s="21"/>
      <c r="Q654" s="54" t="s">
        <v>2999</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160">+B661/B$648</f>
        <v>2.8170663127732043</v>
      </c>
      <c r="C655" s="59">
        <f t="shared" si="160"/>
        <v>3.9092885669629669</v>
      </c>
      <c r="D655" s="78">
        <f t="shared" si="160"/>
        <v>8.1920778690994815</v>
      </c>
      <c r="E655" s="59">
        <f t="shared" si="160"/>
        <v>9.1776837452084976</v>
      </c>
      <c r="F655" s="78">
        <f t="shared" si="160"/>
        <v>12.085208832452793</v>
      </c>
      <c r="G655" s="59">
        <f t="shared" si="160"/>
        <v>12.787016809821344</v>
      </c>
      <c r="H655" s="78">
        <f t="shared" si="160"/>
        <v>12.638464541112446</v>
      </c>
      <c r="I655" s="59">
        <f t="shared" si="160"/>
        <v>10.806177409818329</v>
      </c>
      <c r="J655" s="78">
        <f t="shared" si="160"/>
        <v>8.4392693466001329</v>
      </c>
      <c r="K655" s="59">
        <f t="shared" si="160"/>
        <v>7.6181319532336271</v>
      </c>
      <c r="L655" s="78">
        <f t="shared" si="160"/>
        <v>7.9295443064552158</v>
      </c>
      <c r="M655" s="59">
        <f t="shared" si="160"/>
        <v>7.6067971749074355</v>
      </c>
      <c r="N655" s="79">
        <f t="shared" si="160"/>
        <v>6.0473705434480012</v>
      </c>
      <c r="O655" s="79">
        <f t="shared" si="160"/>
        <v>5.4266059105523858</v>
      </c>
      <c r="P655" s="80">
        <f>(SUM(INDEX($B655:$O655,,$R$348-$B$348-$Q$348+1):INDEX($B655:$O655,$R$348-$B$348+1))-MAX(INDEX($B655:$O655,,$R$348-$B$348-$Q$348+1):INDEX($B655:$O655,$R$348-$B$348+1))-MIN(INDEX($B655:$O655,,$R$348-$B$348-$Q$348+1):INDEX($B655:$O655,$R$348-$B$348+1)))/(COUNT(INDEX($B655:$O655,,$R$348-$B$348-$Q$348+1):INDEX($B655:$O655,$R$348-$B$348+1))-2)</f>
        <v>8.7265364679393134</v>
      </c>
      <c r="Q655" s="81" t="s">
        <v>10</v>
      </c>
      <c r="R655" s="175">
        <f>(SUM(B655:O655)-MAX(B655:O655)-MIN(B655:O655))/(COUNT(B655:O655)-2)</f>
        <v>8.3230516833209425</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161">+B661/B$649</f>
        <v>14.28271224554913</v>
      </c>
      <c r="C656" s="59">
        <f t="shared" si="161"/>
        <v>14.6755385622068</v>
      </c>
      <c r="D656" s="78">
        <f t="shared" si="161"/>
        <v>21.828867065190881</v>
      </c>
      <c r="E656" s="59">
        <f t="shared" si="161"/>
        <v>24.63094380404441</v>
      </c>
      <c r="F656" s="78">
        <f t="shared" si="161"/>
        <v>29.320259754169047</v>
      </c>
      <c r="G656" s="59">
        <f t="shared" si="161"/>
        <v>34.926719570857543</v>
      </c>
      <c r="H656" s="78">
        <f t="shared" si="161"/>
        <v>38.291418905177458</v>
      </c>
      <c r="I656" s="59">
        <f t="shared" si="161"/>
        <v>29.497963862711782</v>
      </c>
      <c r="J656" s="78">
        <f t="shared" si="161"/>
        <v>27.932421880326167</v>
      </c>
      <c r="K656" s="59">
        <f t="shared" si="161"/>
        <v>28.827833261878194</v>
      </c>
      <c r="L656" s="78">
        <f t="shared" si="161"/>
        <v>32.139553461476389</v>
      </c>
      <c r="M656" s="59">
        <f t="shared" si="161"/>
        <v>31.913788676015265</v>
      </c>
      <c r="N656" s="79">
        <f t="shared" si="161"/>
        <v>36.338394527946832</v>
      </c>
      <c r="O656" s="79">
        <f t="shared" si="161"/>
        <v>62.206248251963657</v>
      </c>
      <c r="P656" s="80">
        <f>(SUM(INDEX($B656:$O656,,$R$348-$B$348-$Q$348+1):INDEX($B656:$O656,$R$348-$B$348+1))-MAX(INDEX($B656:$O656,,$R$348-$B$348-$Q$348+1):INDEX($B656:$O656,$R$348-$B$348+1))-MIN(INDEX($B656:$O656,,$R$348-$B$348-$Q$348+1):INDEX($B656:$O656,$R$348-$B$348+1)))/(COUNT(INDEX($B656:$O656,,$R$348-$B$348-$Q$348+1):INDEX($B656:$O656,$R$348-$B$348+1))-2)</f>
        <v>33.133667466580498</v>
      </c>
      <c r="Q656" s="81" t="s">
        <v>9</v>
      </c>
      <c r="R656" s="175">
        <f>(SUM(B656:O656)-MAX(B656:O656)-MIN(B656:O656))/(COUNT(B656:O656)-2)</f>
        <v>29.193641944333393</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N657" si="162">+(B654+B432-B354-B360)/B559</f>
        <v>5.3136015645283328</v>
      </c>
      <c r="C657" s="59">
        <f t="shared" si="162"/>
        <v>6.3472226537557095</v>
      </c>
      <c r="D657" s="78">
        <f t="shared" si="162"/>
        <v>10.426751027950557</v>
      </c>
      <c r="E657" s="59">
        <f t="shared" si="162"/>
        <v>12.703087981512562</v>
      </c>
      <c r="F657" s="78">
        <f t="shared" si="162"/>
        <v>17.373451129158241</v>
      </c>
      <c r="G657" s="59">
        <f t="shared" si="162"/>
        <v>26.66830575036095</v>
      </c>
      <c r="H657" s="78">
        <f t="shared" si="162"/>
        <v>21.285687273372847</v>
      </c>
      <c r="I657" s="59">
        <f t="shared" si="162"/>
        <v>17.457279731802814</v>
      </c>
      <c r="J657" s="78">
        <f t="shared" si="162"/>
        <v>16.92335501022022</v>
      </c>
      <c r="K657" s="59">
        <f t="shared" si="162"/>
        <v>17.390661364548691</v>
      </c>
      <c r="L657" s="78">
        <f t="shared" si="162"/>
        <v>18.618066624181477</v>
      </c>
      <c r="M657" s="59">
        <f t="shared" si="162"/>
        <v>18.678937280805759</v>
      </c>
      <c r="N657" s="79">
        <f t="shared" si="162"/>
        <v>16.353123692007024</v>
      </c>
      <c r="O657" s="79">
        <f>+(O654+O432-O354-O360)/O559</f>
        <v>16.996481422476478</v>
      </c>
      <c r="P657" s="80">
        <f>(SUM(INDEX($B657:$O657,,$R$348-$B$348-$Q$348+1):INDEX($B657:$O657,$R$348-$B$348+1))-MAX(INDEX($B657:$O657,,$R$348-$B$348-$Q$348+1):INDEX($B657:$O657,$R$348-$B$348+1))-MIN(INDEX($B657:$O657,,$R$348-$B$348-$Q$348+1):INDEX($B657:$O657,$R$348-$B$348+1)))/(COUNT(INDEX($B657:$O657,,$R$348-$B$348-$Q$348+1):INDEX($B657:$O657,$R$348-$B$348+1))-2)</f>
        <v>18.192924101058328</v>
      </c>
      <c r="Q657" s="81" t="s">
        <v>3000</v>
      </c>
      <c r="R657" s="175">
        <f t="shared" ref="R657:R658" si="163">(SUM(B657:O657)-MAX(B657:O657)-MIN(B657:O657))/(COUNT(B657:O657)-2)</f>
        <v>15.879508765982697</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164">B654/B465</f>
        <v>0.38002039043155122</v>
      </c>
      <c r="C658" s="59">
        <f t="shared" si="164"/>
        <v>0.65192511159906363</v>
      </c>
      <c r="D658" s="78">
        <f t="shared" si="164"/>
        <v>1.0778194286610825</v>
      </c>
      <c r="E658" s="59">
        <f t="shared" si="164"/>
        <v>1.2695297574222846</v>
      </c>
      <c r="F658" s="78">
        <f t="shared" si="164"/>
        <v>1.7127742024429264</v>
      </c>
      <c r="G658" s="59">
        <f t="shared" si="164"/>
        <v>1.3516048767471804</v>
      </c>
      <c r="H658" s="78">
        <f t="shared" si="164"/>
        <v>1.0874131026827381</v>
      </c>
      <c r="I658" s="59">
        <f t="shared" si="164"/>
        <v>1.0300838340079268</v>
      </c>
      <c r="J658" s="78">
        <f t="shared" si="164"/>
        <v>1.071549583609624</v>
      </c>
      <c r="K658" s="59">
        <f t="shared" si="164"/>
        <v>1.2182839820527516</v>
      </c>
      <c r="L658" s="78">
        <f t="shared" si="164"/>
        <v>1.3227142629761763</v>
      </c>
      <c r="M658" s="59">
        <f t="shared" si="164"/>
        <v>1.2941373495207411</v>
      </c>
      <c r="N658" s="79">
        <f t="shared" si="164"/>
        <v>1.1126705181726677</v>
      </c>
      <c r="O658" s="79">
        <f t="shared" si="164"/>
        <v>1.0123937098744997</v>
      </c>
      <c r="P658" s="80">
        <f>(SUM(INDEX($B658:$O658,,$R$348-$B$348-$Q$348+1):INDEX($B658:$O658,$R$348-$B$348+1))-MAX(INDEX($B658:$O658,,$R$348-$B$348-$Q$348+1):INDEX($B658:$O658,$R$348-$B$348+1))-MIN(INDEX($B658:$O658,,$R$348-$B$348-$Q$348+1):INDEX($B658:$O658,$R$348-$B$348+1)))/(COUNT(INDEX($B658:$O658,,$R$348-$B$348-$Q$348+1):INDEX($B658:$O658,$R$348-$B$348+1))-2)</f>
        <v>1.1624075190032321</v>
      </c>
      <c r="Q658" s="81" t="s">
        <v>3001</v>
      </c>
      <c r="R658" s="175">
        <f t="shared" si="163"/>
        <v>1.1250104597772279</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6.2</v>
      </c>
      <c r="C659" s="73">
        <v>12.5</v>
      </c>
      <c r="D659" s="73">
        <v>22.625</v>
      </c>
      <c r="E659" s="73">
        <v>26.75</v>
      </c>
      <c r="F659" s="73">
        <v>47.25</v>
      </c>
      <c r="G659" s="73">
        <v>52</v>
      </c>
      <c r="H659" s="73">
        <v>48.25</v>
      </c>
      <c r="I659" s="73">
        <v>51.75</v>
      </c>
      <c r="J659" s="73">
        <v>64</v>
      </c>
      <c r="K659" s="73">
        <v>78.25</v>
      </c>
      <c r="L659" s="73">
        <v>90</v>
      </c>
      <c r="M659" s="73">
        <v>88.25</v>
      </c>
      <c r="N659" s="83">
        <v>76</v>
      </c>
      <c r="O659" s="83">
        <v>70.25</v>
      </c>
      <c r="P659" s="21"/>
      <c r="Q659" s="84" t="s">
        <v>3002</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3.5</v>
      </c>
      <c r="C660" s="73">
        <v>5.45</v>
      </c>
      <c r="D660" s="73">
        <v>11.2</v>
      </c>
      <c r="E660" s="73">
        <v>16</v>
      </c>
      <c r="F660" s="73">
        <v>25.875</v>
      </c>
      <c r="G660" s="73">
        <v>32</v>
      </c>
      <c r="H660" s="73">
        <v>38</v>
      </c>
      <c r="I660" s="73">
        <v>37.5</v>
      </c>
      <c r="J660" s="73">
        <v>39</v>
      </c>
      <c r="K660" s="73">
        <v>57.5</v>
      </c>
      <c r="L660" s="73">
        <v>61.5</v>
      </c>
      <c r="M660" s="73">
        <v>68.75</v>
      </c>
      <c r="N660" s="83">
        <v>53.5</v>
      </c>
      <c r="O660" s="83">
        <v>56.25</v>
      </c>
      <c r="P660" s="86"/>
      <c r="Q660" s="87" t="s">
        <v>3003</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138">
        <v>5.2491849366169854</v>
      </c>
      <c r="C661" s="138">
        <v>8.1554616495149972</v>
      </c>
      <c r="D661" s="138">
        <v>16.192163216643618</v>
      </c>
      <c r="E661" s="138">
        <v>21.956111427822005</v>
      </c>
      <c r="F661" s="138">
        <v>35.979110818001651</v>
      </c>
      <c r="G661" s="138">
        <v>40.968307016663573</v>
      </c>
      <c r="H661" s="138">
        <v>43.307963477590924</v>
      </c>
      <c r="I661" s="138">
        <v>44.929326180233147</v>
      </c>
      <c r="J661" s="138">
        <v>51.854621941617118</v>
      </c>
      <c r="K661" s="138">
        <v>63.886186878030081</v>
      </c>
      <c r="L661" s="138">
        <v>74.881668222146772</v>
      </c>
      <c r="M661" s="138">
        <v>79.377094553269586</v>
      </c>
      <c r="N661" s="139">
        <v>65.137412514660483</v>
      </c>
      <c r="O661" s="140">
        <f>VLOOKUP($P661,Price!$A:$E,5,FALSE)</f>
        <v>58</v>
      </c>
      <c r="P661" s="141" t="s">
        <v>348</v>
      </c>
      <c r="Q661" s="81" t="s">
        <v>3004</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3005</v>
      </c>
      <c r="C662" s="146"/>
      <c r="D662" s="146"/>
      <c r="E662" s="146"/>
      <c r="F662" s="146"/>
      <c r="G662" s="146"/>
      <c r="H662" s="146"/>
      <c r="I662" s="146"/>
      <c r="J662" s="146"/>
      <c r="K662" s="146"/>
      <c r="L662" s="146"/>
      <c r="M662" s="146"/>
      <c r="N662" s="146"/>
      <c r="O662" s="150"/>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9"/>
      <c r="C663" s="8">
        <f t="shared" ref="C663:O663" si="165">+C656/C650/100</f>
        <v>0.28658966763324117</v>
      </c>
      <c r="D663" s="99">
        <f t="shared" si="165"/>
        <v>0.65197940666992349</v>
      </c>
      <c r="E663" s="8">
        <f t="shared" si="165"/>
        <v>1.2210896274952863</v>
      </c>
      <c r="F663" s="99">
        <f t="shared" si="165"/>
        <v>0.77854866286889379</v>
      </c>
      <c r="G663" s="8">
        <f t="shared" si="165"/>
        <v>-7.9179728443428408</v>
      </c>
      <c r="H663" s="99">
        <f t="shared" si="165"/>
        <v>-10.701870313991362</v>
      </c>
      <c r="I663" s="8">
        <f t="shared" si="165"/>
        <v>0.85081563845278008</v>
      </c>
      <c r="J663" s="99">
        <f t="shared" si="165"/>
        <v>1.2764786391358494</v>
      </c>
      <c r="K663" s="8">
        <f t="shared" si="165"/>
        <v>1.487831134722275</v>
      </c>
      <c r="L663" s="99">
        <f t="shared" si="165"/>
        <v>6.2608715861720681</v>
      </c>
      <c r="M663" s="8">
        <f t="shared" si="165"/>
        <v>4.7256838598853985</v>
      </c>
      <c r="N663" s="100">
        <f t="shared" si="165"/>
        <v>-1.3010015083831967</v>
      </c>
      <c r="O663" s="100">
        <f t="shared" si="165"/>
        <v>-1.2963706085116713</v>
      </c>
      <c r="P663" s="53"/>
      <c r="Q663" s="54" t="s">
        <v>3006</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67.00</v>
      </c>
      <c r="P664" s="67"/>
      <c r="Q664" s="68" t="s">
        <v>3007</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8" si="166">($P655-B655)/$P655</f>
        <v>0.67718391791257515</v>
      </c>
      <c r="C665" s="102">
        <f t="shared" si="166"/>
        <v>0.55202289232097745</v>
      </c>
      <c r="D665" s="101">
        <f t="shared" si="166"/>
        <v>6.1245214616749206E-2</v>
      </c>
      <c r="E665" s="102">
        <f t="shared" si="166"/>
        <v>-5.1698320281668209E-2</v>
      </c>
      <c r="F665" s="101">
        <f t="shared" si="166"/>
        <v>-0.38488034477974248</v>
      </c>
      <c r="G665" s="102">
        <f t="shared" si="166"/>
        <v>-0.46530262685544854</v>
      </c>
      <c r="H665" s="101">
        <f t="shared" si="166"/>
        <v>-0.44827957661613904</v>
      </c>
      <c r="I665" s="102">
        <f t="shared" si="166"/>
        <v>-0.23831229600878551</v>
      </c>
      <c r="J665" s="101">
        <f t="shared" si="166"/>
        <v>3.2918801450561717E-2</v>
      </c>
      <c r="K665" s="102">
        <f t="shared" si="166"/>
        <v>0.12701539938300691</v>
      </c>
      <c r="L665" s="101">
        <f t="shared" si="166"/>
        <v>9.132972335727825E-2</v>
      </c>
      <c r="M665" s="102">
        <f t="shared" si="166"/>
        <v>0.12831428564422118</v>
      </c>
      <c r="N665" s="103">
        <f t="shared" si="166"/>
        <v>0.30701366278985726</v>
      </c>
      <c r="O665" s="103">
        <f t="shared" si="166"/>
        <v>0.37814894483173733</v>
      </c>
      <c r="P665" s="21"/>
      <c r="Q665" s="104" t="s">
        <v>3008</v>
      </c>
      <c r="R665" s="176">
        <f>(R655-O655)/R655</f>
        <v>0.34800285796289315</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si="166"/>
        <v>0.5689365730505066</v>
      </c>
      <c r="C666" s="102">
        <f t="shared" si="166"/>
        <v>0.55708076756039937</v>
      </c>
      <c r="D666" s="101">
        <f t="shared" si="166"/>
        <v>0.34118771828660199</v>
      </c>
      <c r="E666" s="102">
        <f t="shared" si="166"/>
        <v>0.2566188506331864</v>
      </c>
      <c r="F666" s="101">
        <f t="shared" si="166"/>
        <v>0.11509162745892092</v>
      </c>
      <c r="G666" s="102">
        <f t="shared" si="166"/>
        <v>-5.411571496229825E-2</v>
      </c>
      <c r="H666" s="101">
        <f t="shared" si="166"/>
        <v>-0.15566497260827544</v>
      </c>
      <c r="I666" s="102">
        <f t="shared" si="166"/>
        <v>0.10972837846989876</v>
      </c>
      <c r="J666" s="101">
        <f t="shared" si="166"/>
        <v>0.15697766000399579</v>
      </c>
      <c r="K666" s="102">
        <f t="shared" si="166"/>
        <v>0.12995344415299886</v>
      </c>
      <c r="L666" s="101">
        <f t="shared" si="166"/>
        <v>3.0003138231129978E-2</v>
      </c>
      <c r="M666" s="102">
        <f t="shared" si="166"/>
        <v>3.6816896040730615E-2</v>
      </c>
      <c r="N666" s="103">
        <f t="shared" si="166"/>
        <v>-9.6721169324183856E-2</v>
      </c>
      <c r="O666" s="103">
        <f t="shared" si="166"/>
        <v>-0.87743322753832009</v>
      </c>
      <c r="P666" s="21"/>
      <c r="Q666" s="104" t="s">
        <v>3009</v>
      </c>
      <c r="R666" s="176">
        <f t="shared" ref="R666:R668" si="167">(R656-O656)/R656</f>
        <v>-1.1308149346552545</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si="166"/>
        <v>0.70793031757774283</v>
      </c>
      <c r="C667" s="102">
        <f t="shared" si="166"/>
        <v>0.65111586139215105</v>
      </c>
      <c r="D667" s="101">
        <f t="shared" si="166"/>
        <v>0.42687877055761436</v>
      </c>
      <c r="E667" s="102">
        <f t="shared" si="166"/>
        <v>0.30175666589113115</v>
      </c>
      <c r="F667" s="101">
        <f t="shared" si="166"/>
        <v>4.5043499733636333E-2</v>
      </c>
      <c r="G667" s="102">
        <f t="shared" si="166"/>
        <v>-0.46586143064322405</v>
      </c>
      <c r="H667" s="101">
        <f t="shared" si="166"/>
        <v>-0.1699981352714271</v>
      </c>
      <c r="I667" s="102">
        <f t="shared" si="166"/>
        <v>4.0435741124909087E-2</v>
      </c>
      <c r="J667" s="101">
        <f t="shared" si="166"/>
        <v>6.9783674344260763E-2</v>
      </c>
      <c r="K667" s="102">
        <f t="shared" si="166"/>
        <v>4.4097514619047228E-2</v>
      </c>
      <c r="L667" s="101">
        <f t="shared" si="166"/>
        <v>-2.3368564655223169E-2</v>
      </c>
      <c r="M667" s="102">
        <f t="shared" si="166"/>
        <v>-2.6714407043514153E-2</v>
      </c>
      <c r="N667" s="103">
        <f t="shared" si="166"/>
        <v>0.10112725138804254</v>
      </c>
      <c r="O667" s="103">
        <f t="shared" si="166"/>
        <v>6.5764176881947717E-2</v>
      </c>
      <c r="P667" s="21"/>
      <c r="Q667" s="104" t="s">
        <v>3010</v>
      </c>
      <c r="R667" s="176">
        <f t="shared" si="167"/>
        <v>-7.0340504417024219E-2</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si="166"/>
        <v>0.67307473134944973</v>
      </c>
      <c r="C668" s="102">
        <f t="shared" si="166"/>
        <v>0.43915958823279866</v>
      </c>
      <c r="D668" s="101">
        <f t="shared" si="166"/>
        <v>7.2769737772071699E-2</v>
      </c>
      <c r="E668" s="102">
        <f t="shared" si="166"/>
        <v>-9.2155493377150621E-2</v>
      </c>
      <c r="F668" s="101">
        <f t="shared" si="166"/>
        <v>-0.47347137251110982</v>
      </c>
      <c r="G668" s="102">
        <f t="shared" si="166"/>
        <v>-0.16276336366628599</v>
      </c>
      <c r="H668" s="101">
        <f t="shared" si="166"/>
        <v>6.4516458380105821E-2</v>
      </c>
      <c r="I668" s="102">
        <f t="shared" si="166"/>
        <v>0.11383588185043167</v>
      </c>
      <c r="J668" s="101">
        <f t="shared" si="166"/>
        <v>7.8163581969530826E-2</v>
      </c>
      <c r="K668" s="102">
        <f t="shared" si="166"/>
        <v>-4.8069598773271584E-2</v>
      </c>
      <c r="L668" s="101">
        <f t="shared" si="166"/>
        <v>-0.13790924555478418</v>
      </c>
      <c r="M668" s="102">
        <f t="shared" si="166"/>
        <v>-0.11332499864631614</v>
      </c>
      <c r="N668" s="103">
        <f t="shared" si="166"/>
        <v>4.2787920774303018E-2</v>
      </c>
      <c r="O668" s="103">
        <f t="shared" si="166"/>
        <v>0.12905440362031526</v>
      </c>
      <c r="P668" s="21"/>
      <c r="Q668" s="104" t="s">
        <v>3011</v>
      </c>
      <c r="R668" s="176">
        <f t="shared" si="167"/>
        <v>0.10010284697711015</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168">N664/N661-1</f>
        <v>-1</v>
      </c>
      <c r="O669" s="76">
        <f t="shared" si="168"/>
        <v>0.15517241379310343</v>
      </c>
      <c r="P669" s="53"/>
      <c r="Q669" s="77" t="s">
        <v>3012</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74">
        <f t="shared" ref="B670:O670" si="169">AVERAGE(B665:B669)</f>
        <v>0.65678138497256855</v>
      </c>
      <c r="C670" s="75">
        <f t="shared" si="169"/>
        <v>0.54984477737658166</v>
      </c>
      <c r="D670" s="74">
        <f t="shared" si="169"/>
        <v>0.22552036030825934</v>
      </c>
      <c r="E670" s="75">
        <f t="shared" si="169"/>
        <v>0.10363042571637467</v>
      </c>
      <c r="F670" s="74">
        <f t="shared" si="169"/>
        <v>-0.17455414752457377</v>
      </c>
      <c r="G670" s="75">
        <f t="shared" si="169"/>
        <v>-0.28701078403181424</v>
      </c>
      <c r="H670" s="74">
        <f t="shared" si="169"/>
        <v>-0.17735655652893392</v>
      </c>
      <c r="I670" s="75">
        <f t="shared" si="169"/>
        <v>6.4219263591134973E-3</v>
      </c>
      <c r="J670" s="101">
        <f t="shared" si="169"/>
        <v>8.4460929442087274E-2</v>
      </c>
      <c r="K670" s="102">
        <f t="shared" si="169"/>
        <v>6.324918984544535E-2</v>
      </c>
      <c r="L670" s="101">
        <f t="shared" si="169"/>
        <v>-9.9862371553997784E-3</v>
      </c>
      <c r="M670" s="102">
        <f t="shared" si="169"/>
        <v>6.2729439987803705E-3</v>
      </c>
      <c r="N670" s="103">
        <f t="shared" si="169"/>
        <v>-0.12915846687439619</v>
      </c>
      <c r="O670" s="103">
        <f t="shared" si="169"/>
        <v>-2.9858657682243273E-2</v>
      </c>
      <c r="P670" s="21"/>
      <c r="Q670" s="104" t="s">
        <v>3013</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3014</v>
      </c>
      <c r="C671" s="146"/>
      <c r="D671" s="146"/>
      <c r="E671" s="146"/>
      <c r="F671" s="146"/>
      <c r="G671" s="146"/>
      <c r="H671" s="146"/>
      <c r="I671" s="146"/>
      <c r="J671" s="146"/>
      <c r="K671" s="146"/>
      <c r="L671" s="146"/>
      <c r="M671" s="146"/>
      <c r="N671" s="146"/>
      <c r="O671" s="15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4"/>
      <c r="C672" s="115">
        <f t="shared" ref="C672:O672" si="170">+B$651+B672</f>
        <v>0.3</v>
      </c>
      <c r="D672" s="115">
        <f t="shared" si="170"/>
        <v>0.7</v>
      </c>
      <c r="E672" s="115">
        <f t="shared" si="170"/>
        <v>1.4</v>
      </c>
      <c r="F672" s="115">
        <f t="shared" si="170"/>
        <v>2.65</v>
      </c>
      <c r="G672" s="115">
        <f t="shared" si="170"/>
        <v>3.55</v>
      </c>
      <c r="H672" s="115">
        <f t="shared" si="170"/>
        <v>4.45</v>
      </c>
      <c r="I672" s="115">
        <f t="shared" si="170"/>
        <v>5.25</v>
      </c>
      <c r="J672" s="115">
        <f t="shared" si="170"/>
        <v>6.15</v>
      </c>
      <c r="K672" s="115">
        <f t="shared" si="170"/>
        <v>7.15</v>
      </c>
      <c r="L672" s="115">
        <f t="shared" si="170"/>
        <v>8.25</v>
      </c>
      <c r="M672" s="115">
        <f t="shared" si="170"/>
        <v>9.4499999999999993</v>
      </c>
      <c r="N672" s="116">
        <f t="shared" si="170"/>
        <v>10.7</v>
      </c>
      <c r="O672" s="116">
        <f t="shared" si="170"/>
        <v>11.6</v>
      </c>
      <c r="P672" s="21"/>
      <c r="Q672" s="81" t="s">
        <v>3015</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171">+B$661+B672</f>
        <v>5.2491849366169854</v>
      </c>
      <c r="C673" s="115">
        <f t="shared" si="171"/>
        <v>8.4554616495149979</v>
      </c>
      <c r="D673" s="115">
        <f t="shared" si="171"/>
        <v>16.892163216643617</v>
      </c>
      <c r="E673" s="115">
        <f t="shared" si="171"/>
        <v>23.356111427822004</v>
      </c>
      <c r="F673" s="115">
        <f t="shared" si="171"/>
        <v>38.629110818001649</v>
      </c>
      <c r="G673" s="115">
        <f t="shared" si="171"/>
        <v>44.51830701666357</v>
      </c>
      <c r="H673" s="115">
        <f t="shared" si="171"/>
        <v>47.757963477590927</v>
      </c>
      <c r="I673" s="115">
        <f t="shared" si="171"/>
        <v>50.179326180233147</v>
      </c>
      <c r="J673" s="115">
        <f t="shared" si="171"/>
        <v>58.004621941617117</v>
      </c>
      <c r="K673" s="115">
        <f t="shared" si="171"/>
        <v>71.03618687803008</v>
      </c>
      <c r="L673" s="115">
        <f t="shared" si="171"/>
        <v>83.131668222146772</v>
      </c>
      <c r="M673" s="115">
        <f t="shared" si="171"/>
        <v>88.827094553269589</v>
      </c>
      <c r="N673" s="116">
        <f t="shared" si="171"/>
        <v>75.837412514660485</v>
      </c>
      <c r="O673" s="116">
        <f t="shared" si="171"/>
        <v>69.599999999999994</v>
      </c>
      <c r="P673" s="21"/>
      <c r="Q673" s="81" t="s">
        <v>3016</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12.259201350382611</v>
      </c>
      <c r="P674" s="21"/>
      <c r="Q674" s="120" t="s">
        <v>3017</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172">RATE(C$348-$B$348,,-$B673,C673)</f>
        <v>0.61081420289306954</v>
      </c>
      <c r="D675" s="122">
        <f t="shared" si="172"/>
        <v>0.79389367073685213</v>
      </c>
      <c r="E675" s="122">
        <f t="shared" si="172"/>
        <v>0.64476133561168381</v>
      </c>
      <c r="F675" s="122">
        <f t="shared" si="172"/>
        <v>0.64704592696150798</v>
      </c>
      <c r="G675" s="122">
        <f t="shared" si="172"/>
        <v>0.53351967829334057</v>
      </c>
      <c r="H675" s="122">
        <f t="shared" si="172"/>
        <v>0.44485962113084365</v>
      </c>
      <c r="I675" s="122">
        <f t="shared" si="172"/>
        <v>0.38058086647367179</v>
      </c>
      <c r="J675" s="122">
        <f t="shared" si="172"/>
        <v>0.35027224516553751</v>
      </c>
      <c r="K675" s="122">
        <f t="shared" si="172"/>
        <v>0.33570254022908108</v>
      </c>
      <c r="L675" s="122">
        <f t="shared" si="172"/>
        <v>0.31815797701067056</v>
      </c>
      <c r="M675" s="122">
        <f t="shared" si="172"/>
        <v>0.29323544267235696</v>
      </c>
      <c r="N675" s="123">
        <f t="shared" si="172"/>
        <v>0.24924984076117274</v>
      </c>
      <c r="O675" s="123">
        <f t="shared" si="172"/>
        <v>0.21996533271639546</v>
      </c>
      <c r="P675" s="37"/>
      <c r="Q675" s="124" t="s">
        <v>3018</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173">+C$651+C676</f>
        <v>0.4</v>
      </c>
      <c r="E676" s="112">
        <f t="shared" si="173"/>
        <v>1.1000000000000001</v>
      </c>
      <c r="F676" s="112">
        <f t="shared" si="173"/>
        <v>2.35</v>
      </c>
      <c r="G676" s="112">
        <f t="shared" si="173"/>
        <v>3.25</v>
      </c>
      <c r="H676" s="112">
        <f t="shared" si="173"/>
        <v>4.1500000000000004</v>
      </c>
      <c r="I676" s="112">
        <f t="shared" si="173"/>
        <v>4.95</v>
      </c>
      <c r="J676" s="112">
        <f t="shared" si="173"/>
        <v>5.8500000000000005</v>
      </c>
      <c r="K676" s="112">
        <f t="shared" si="173"/>
        <v>6.8500000000000005</v>
      </c>
      <c r="L676" s="112">
        <f t="shared" si="173"/>
        <v>7.9500000000000011</v>
      </c>
      <c r="M676" s="112">
        <f t="shared" si="173"/>
        <v>9.15</v>
      </c>
      <c r="N676" s="113">
        <f t="shared" si="173"/>
        <v>10.4</v>
      </c>
      <c r="O676" s="113">
        <f t="shared" si="173"/>
        <v>11.3</v>
      </c>
      <c r="P676" s="21"/>
      <c r="Q676" s="81" t="s">
        <v>3015</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174">+C$661+C676</f>
        <v>8.1554616495149972</v>
      </c>
      <c r="D677" s="115">
        <f t="shared" si="174"/>
        <v>16.592163216643616</v>
      </c>
      <c r="E677" s="115">
        <f t="shared" si="174"/>
        <v>23.056111427822007</v>
      </c>
      <c r="F677" s="115">
        <f t="shared" si="174"/>
        <v>38.329110818001652</v>
      </c>
      <c r="G677" s="115">
        <f t="shared" si="174"/>
        <v>44.218307016663573</v>
      </c>
      <c r="H677" s="115">
        <f t="shared" si="174"/>
        <v>47.457963477590923</v>
      </c>
      <c r="I677" s="115">
        <f t="shared" si="174"/>
        <v>49.87932618023315</v>
      </c>
      <c r="J677" s="115">
        <f t="shared" si="174"/>
        <v>57.70462194161712</v>
      </c>
      <c r="K677" s="115">
        <f t="shared" si="174"/>
        <v>70.736186878030082</v>
      </c>
      <c r="L677" s="115">
        <f t="shared" si="174"/>
        <v>82.831668222146774</v>
      </c>
      <c r="M677" s="115">
        <f t="shared" si="174"/>
        <v>88.527094553269592</v>
      </c>
      <c r="N677" s="116">
        <f t="shared" si="174"/>
        <v>75.537412514660488</v>
      </c>
      <c r="O677" s="116">
        <f t="shared" si="174"/>
        <v>69.3</v>
      </c>
      <c r="P677" s="21"/>
      <c r="Q677" s="81" t="s">
        <v>3016</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7.4973730462114609</v>
      </c>
      <c r="P678" s="21"/>
      <c r="Q678" s="120" t="s">
        <v>3017</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175">RATE(D$348-$C$348,,-$C677,D677)</f>
        <v>1.034484855634181</v>
      </c>
      <c r="E679" s="122">
        <f t="shared" si="175"/>
        <v>0.68139114650638344</v>
      </c>
      <c r="F679" s="122">
        <f t="shared" si="175"/>
        <v>0.67504597456300908</v>
      </c>
      <c r="G679" s="122">
        <f t="shared" si="175"/>
        <v>0.52594327731752133</v>
      </c>
      <c r="H679" s="122">
        <f t="shared" si="175"/>
        <v>0.42223744804477514</v>
      </c>
      <c r="I679" s="122">
        <f t="shared" si="175"/>
        <v>0.35231750993439498</v>
      </c>
      <c r="J679" s="122">
        <f t="shared" si="175"/>
        <v>0.32249664390946181</v>
      </c>
      <c r="K679" s="122">
        <f t="shared" si="175"/>
        <v>0.31000857028235462</v>
      </c>
      <c r="L679" s="122">
        <f t="shared" si="175"/>
        <v>0.29378131036263799</v>
      </c>
      <c r="M679" s="122">
        <f t="shared" si="175"/>
        <v>0.26929557526968173</v>
      </c>
      <c r="N679" s="123">
        <f t="shared" si="175"/>
        <v>0.22428647117978173</v>
      </c>
      <c r="O679" s="123">
        <f t="shared" si="175"/>
        <v>0.19519946590364051</v>
      </c>
      <c r="P679" s="37"/>
      <c r="Q679" s="124" t="s">
        <v>3018</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176">+D$651+D680</f>
        <v>0.7</v>
      </c>
      <c r="F680" s="112">
        <f t="shared" si="176"/>
        <v>1.95</v>
      </c>
      <c r="G680" s="112">
        <f t="shared" si="176"/>
        <v>2.85</v>
      </c>
      <c r="H680" s="112">
        <f t="shared" si="176"/>
        <v>3.75</v>
      </c>
      <c r="I680" s="112">
        <f t="shared" si="176"/>
        <v>4.55</v>
      </c>
      <c r="J680" s="112">
        <f t="shared" si="176"/>
        <v>5.45</v>
      </c>
      <c r="K680" s="112">
        <f t="shared" si="176"/>
        <v>6.45</v>
      </c>
      <c r="L680" s="112">
        <f t="shared" si="176"/>
        <v>7.5500000000000007</v>
      </c>
      <c r="M680" s="112">
        <f t="shared" si="176"/>
        <v>8.75</v>
      </c>
      <c r="N680" s="113">
        <f t="shared" si="176"/>
        <v>10</v>
      </c>
      <c r="O680" s="113">
        <f t="shared" si="176"/>
        <v>10.9</v>
      </c>
      <c r="P680" s="21"/>
      <c r="Q680" s="81" t="s">
        <v>3015</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177">+D$661+D680</f>
        <v>16.192163216643618</v>
      </c>
      <c r="E681" s="115">
        <f t="shared" si="177"/>
        <v>22.656111427822005</v>
      </c>
      <c r="F681" s="115">
        <f t="shared" si="177"/>
        <v>37.929110818001654</v>
      </c>
      <c r="G681" s="115">
        <f t="shared" si="177"/>
        <v>43.818307016663574</v>
      </c>
      <c r="H681" s="115">
        <f t="shared" si="177"/>
        <v>47.057963477590924</v>
      </c>
      <c r="I681" s="115">
        <f t="shared" si="177"/>
        <v>49.479326180233144</v>
      </c>
      <c r="J681" s="115">
        <f t="shared" si="177"/>
        <v>57.304621941617121</v>
      </c>
      <c r="K681" s="115">
        <f t="shared" si="177"/>
        <v>70.336186878030077</v>
      </c>
      <c r="L681" s="115">
        <f t="shared" si="177"/>
        <v>82.431668222146769</v>
      </c>
      <c r="M681" s="115">
        <f t="shared" si="177"/>
        <v>88.127094553269586</v>
      </c>
      <c r="N681" s="116">
        <f t="shared" si="177"/>
        <v>75.137412514660483</v>
      </c>
      <c r="O681" s="116">
        <f t="shared" si="177"/>
        <v>68.900000000000006</v>
      </c>
      <c r="P681" s="21"/>
      <c r="Q681" s="81" t="s">
        <v>3016</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3.255144854838111</v>
      </c>
      <c r="P682" s="21"/>
      <c r="Q682" s="120" t="s">
        <v>3017</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178">RATE(E$348-$D$348,,-$D681,E681)</f>
        <v>0.39920226375523549</v>
      </c>
      <c r="F683" s="122">
        <f t="shared" si="178"/>
        <v>0.53050197493982065</v>
      </c>
      <c r="G683" s="122">
        <f t="shared" si="178"/>
        <v>0.39353187506124004</v>
      </c>
      <c r="H683" s="122">
        <f t="shared" si="178"/>
        <v>0.30566590616328515</v>
      </c>
      <c r="I683" s="122">
        <f t="shared" si="178"/>
        <v>0.2503274928183965</v>
      </c>
      <c r="J683" s="122">
        <f t="shared" si="178"/>
        <v>0.23447072843299499</v>
      </c>
      <c r="K683" s="122">
        <f t="shared" si="178"/>
        <v>0.23345937334935229</v>
      </c>
      <c r="L683" s="122">
        <f t="shared" si="178"/>
        <v>0.2255997170395877</v>
      </c>
      <c r="M683" s="122">
        <f t="shared" si="178"/>
        <v>0.20713561764356639</v>
      </c>
      <c r="N683" s="123">
        <f t="shared" si="178"/>
        <v>0.16588344682281442</v>
      </c>
      <c r="O683" s="123">
        <f t="shared" si="178"/>
        <v>0.1407068032916832</v>
      </c>
      <c r="P683" s="37"/>
      <c r="Q683" s="124" t="s">
        <v>3018</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179">+E$651+E684</f>
        <v>1.25</v>
      </c>
      <c r="G684" s="112">
        <f t="shared" si="179"/>
        <v>2.15</v>
      </c>
      <c r="H684" s="112">
        <f t="shared" si="179"/>
        <v>3.05</v>
      </c>
      <c r="I684" s="112">
        <f t="shared" si="179"/>
        <v>3.8499999999999996</v>
      </c>
      <c r="J684" s="112">
        <f t="shared" si="179"/>
        <v>4.75</v>
      </c>
      <c r="K684" s="112">
        <f t="shared" si="179"/>
        <v>5.75</v>
      </c>
      <c r="L684" s="112">
        <f t="shared" si="179"/>
        <v>6.85</v>
      </c>
      <c r="M684" s="112">
        <f t="shared" si="179"/>
        <v>8.0499999999999989</v>
      </c>
      <c r="N684" s="113">
        <f t="shared" si="179"/>
        <v>9.2999999999999989</v>
      </c>
      <c r="O684" s="113">
        <f t="shared" si="179"/>
        <v>10.199999999999999</v>
      </c>
      <c r="P684" s="21"/>
      <c r="Q684" s="81" t="s">
        <v>3015</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180">+E$661+E684</f>
        <v>21.956111427822005</v>
      </c>
      <c r="F685" s="115">
        <f t="shared" si="180"/>
        <v>37.229110818001651</v>
      </c>
      <c r="G685" s="115">
        <f t="shared" si="180"/>
        <v>43.118307016663572</v>
      </c>
      <c r="H685" s="115">
        <f t="shared" si="180"/>
        <v>46.357963477590921</v>
      </c>
      <c r="I685" s="115">
        <f t="shared" si="180"/>
        <v>48.779326180233149</v>
      </c>
      <c r="J685" s="115">
        <f t="shared" si="180"/>
        <v>56.604621941617118</v>
      </c>
      <c r="K685" s="115">
        <f t="shared" si="180"/>
        <v>69.636186878030088</v>
      </c>
      <c r="L685" s="115">
        <f t="shared" si="180"/>
        <v>81.731668222146766</v>
      </c>
      <c r="M685" s="115">
        <f t="shared" si="180"/>
        <v>87.427094553269583</v>
      </c>
      <c r="N685" s="116">
        <f t="shared" si="180"/>
        <v>74.43741251466048</v>
      </c>
      <c r="O685" s="116">
        <f t="shared" si="180"/>
        <v>68.2</v>
      </c>
      <c r="P685" s="21"/>
      <c r="Q685" s="81" t="s">
        <v>3016</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2.1061966607429121</v>
      </c>
      <c r="P686" s="21"/>
      <c r="Q686" s="120" t="s">
        <v>3017</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181">RATE(F$348-$E$348,,-$E685,F685)</f>
        <v>0.69561495169068244</v>
      </c>
      <c r="G687" s="122">
        <f t="shared" si="181"/>
        <v>0.40137103620528491</v>
      </c>
      <c r="H687" s="122">
        <f t="shared" si="181"/>
        <v>0.2828906530482273</v>
      </c>
      <c r="I687" s="122">
        <f t="shared" si="181"/>
        <v>0.22087188505773908</v>
      </c>
      <c r="J687" s="122">
        <f t="shared" si="181"/>
        <v>0.20853517030007226</v>
      </c>
      <c r="K687" s="122">
        <f t="shared" si="181"/>
        <v>0.21212272263170787</v>
      </c>
      <c r="L687" s="122">
        <f t="shared" si="181"/>
        <v>0.2065570126728746</v>
      </c>
      <c r="M687" s="122">
        <f t="shared" si="181"/>
        <v>0.18853322686361185</v>
      </c>
      <c r="N687" s="123">
        <f t="shared" si="181"/>
        <v>0.14528901068407407</v>
      </c>
      <c r="O687" s="123">
        <f t="shared" si="181"/>
        <v>0.12001256490847077</v>
      </c>
      <c r="P687" s="37"/>
      <c r="Q687" s="124" t="s">
        <v>3018</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182">+F$651+F688</f>
        <v>0.9</v>
      </c>
      <c r="H688" s="112">
        <f t="shared" si="182"/>
        <v>1.8</v>
      </c>
      <c r="I688" s="112">
        <f t="shared" si="182"/>
        <v>2.6</v>
      </c>
      <c r="J688" s="112">
        <f t="shared" si="182"/>
        <v>3.5</v>
      </c>
      <c r="K688" s="112">
        <f t="shared" si="182"/>
        <v>4.5</v>
      </c>
      <c r="L688" s="112">
        <f t="shared" si="182"/>
        <v>5.6</v>
      </c>
      <c r="M688" s="112">
        <f t="shared" si="182"/>
        <v>6.8</v>
      </c>
      <c r="N688" s="113">
        <f t="shared" si="182"/>
        <v>8.0500000000000007</v>
      </c>
      <c r="O688" s="113">
        <f t="shared" si="182"/>
        <v>8.9500000000000011</v>
      </c>
      <c r="P688" s="21"/>
      <c r="Q688" s="81" t="s">
        <v>3015</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183">+F$661+F688</f>
        <v>35.979110818001651</v>
      </c>
      <c r="G689" s="115">
        <f t="shared" si="183"/>
        <v>41.868307016663572</v>
      </c>
      <c r="H689" s="115">
        <f t="shared" si="183"/>
        <v>45.107963477590921</v>
      </c>
      <c r="I689" s="115">
        <f t="shared" si="183"/>
        <v>47.529326180233149</v>
      </c>
      <c r="J689" s="115">
        <f t="shared" si="183"/>
        <v>55.354621941617118</v>
      </c>
      <c r="K689" s="115">
        <f t="shared" si="183"/>
        <v>68.386186878030088</v>
      </c>
      <c r="L689" s="115">
        <f t="shared" si="183"/>
        <v>80.481668222146766</v>
      </c>
      <c r="M689" s="115">
        <f t="shared" si="183"/>
        <v>86.177094553269583</v>
      </c>
      <c r="N689" s="116">
        <f t="shared" si="183"/>
        <v>73.18741251466048</v>
      </c>
      <c r="O689" s="116">
        <f t="shared" si="183"/>
        <v>66.95</v>
      </c>
      <c r="P689" s="21"/>
      <c r="Q689" s="81" t="s">
        <v>3016</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0.86080196196795655</v>
      </c>
      <c r="P690" s="21"/>
      <c r="Q690" s="120" t="s">
        <v>3017</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184">RATE(G$348-$F$348,,-$F689,G689)</f>
        <v>0.16368376162635315</v>
      </c>
      <c r="H691" s="122">
        <f t="shared" si="184"/>
        <v>0.11969927507751532</v>
      </c>
      <c r="I691" s="122">
        <f t="shared" si="184"/>
        <v>9.7245336717340439E-2</v>
      </c>
      <c r="J691" s="122">
        <f t="shared" si="184"/>
        <v>0.11371960767601957</v>
      </c>
      <c r="K691" s="122">
        <f t="shared" si="184"/>
        <v>0.13706055122324365</v>
      </c>
      <c r="L691" s="122">
        <f t="shared" si="184"/>
        <v>0.14360073014292099</v>
      </c>
      <c r="M691" s="122">
        <f t="shared" si="184"/>
        <v>0.13290014317427937</v>
      </c>
      <c r="N691" s="123">
        <f t="shared" si="184"/>
        <v>9.2819022034638335E-2</v>
      </c>
      <c r="O691" s="123">
        <f t="shared" si="184"/>
        <v>7.143710881585992E-2</v>
      </c>
      <c r="P691" s="37"/>
      <c r="Q691" s="124" t="s">
        <v>3018</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185">+G$651+G692</f>
        <v>0.9</v>
      </c>
      <c r="I692" s="112">
        <f t="shared" si="185"/>
        <v>1.7000000000000002</v>
      </c>
      <c r="J692" s="112">
        <f t="shared" si="185"/>
        <v>2.6</v>
      </c>
      <c r="K692" s="112">
        <f t="shared" si="185"/>
        <v>3.6</v>
      </c>
      <c r="L692" s="112">
        <f t="shared" si="185"/>
        <v>4.7</v>
      </c>
      <c r="M692" s="112">
        <f t="shared" si="185"/>
        <v>5.9</v>
      </c>
      <c r="N692" s="113">
        <f t="shared" si="185"/>
        <v>7.15</v>
      </c>
      <c r="O692" s="113">
        <f t="shared" si="185"/>
        <v>8.0500000000000007</v>
      </c>
      <c r="P692" s="21"/>
      <c r="Q692" s="81" t="s">
        <v>3015</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186">+G$661+G692</f>
        <v>40.968307016663573</v>
      </c>
      <c r="H693" s="115">
        <f t="shared" si="186"/>
        <v>44.207963477590923</v>
      </c>
      <c r="I693" s="115">
        <f t="shared" si="186"/>
        <v>46.62932618023315</v>
      </c>
      <c r="J693" s="115">
        <f t="shared" si="186"/>
        <v>54.45462194161712</v>
      </c>
      <c r="K693" s="115">
        <f t="shared" si="186"/>
        <v>67.486186878030082</v>
      </c>
      <c r="L693" s="115">
        <f t="shared" si="186"/>
        <v>79.581668222146774</v>
      </c>
      <c r="M693" s="115">
        <f t="shared" si="186"/>
        <v>85.277094553269592</v>
      </c>
      <c r="N693" s="116">
        <f t="shared" si="186"/>
        <v>72.287412514660488</v>
      </c>
      <c r="O693" s="116">
        <f t="shared" si="186"/>
        <v>66.05</v>
      </c>
      <c r="P693" s="21"/>
      <c r="Q693" s="81" t="s">
        <v>3016</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0.61222185659599315</v>
      </c>
      <c r="P694" s="21"/>
      <c r="Q694" s="120" t="s">
        <v>3017</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187">RATE(H$348-$G$348,,-$G693,H693)</f>
        <v>7.9077137837539724E-2</v>
      </c>
      <c r="I695" s="122">
        <f t="shared" si="187"/>
        <v>6.6855403308602762E-2</v>
      </c>
      <c r="J695" s="122">
        <f t="shared" si="187"/>
        <v>9.9500868125061606E-2</v>
      </c>
      <c r="K695" s="122">
        <f t="shared" si="187"/>
        <v>0.13290036884720022</v>
      </c>
      <c r="L695" s="122">
        <f t="shared" si="187"/>
        <v>0.14201814498225895</v>
      </c>
      <c r="M695" s="122">
        <f t="shared" si="187"/>
        <v>0.12996258364549093</v>
      </c>
      <c r="N695" s="123">
        <f t="shared" si="187"/>
        <v>8.4502771069444649E-2</v>
      </c>
      <c r="O695" s="123">
        <f t="shared" si="187"/>
        <v>6.1519803195598514E-2</v>
      </c>
      <c r="P695" s="37"/>
      <c r="Q695" s="124" t="s">
        <v>3018</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188">+H$651+H696</f>
        <v>0.8</v>
      </c>
      <c r="J696" s="112">
        <f t="shared" si="188"/>
        <v>1.7000000000000002</v>
      </c>
      <c r="K696" s="112">
        <f t="shared" si="188"/>
        <v>2.7</v>
      </c>
      <c r="L696" s="112">
        <f t="shared" si="188"/>
        <v>3.8000000000000003</v>
      </c>
      <c r="M696" s="112">
        <f t="shared" si="188"/>
        <v>5</v>
      </c>
      <c r="N696" s="113">
        <f t="shared" si="188"/>
        <v>6.25</v>
      </c>
      <c r="O696" s="113">
        <f t="shared" si="188"/>
        <v>7.15</v>
      </c>
      <c r="P696" s="21"/>
      <c r="Q696" s="81" t="s">
        <v>3015</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189">+H$661+H696</f>
        <v>43.307963477590924</v>
      </c>
      <c r="I697" s="115">
        <f t="shared" si="189"/>
        <v>45.729326180233144</v>
      </c>
      <c r="J697" s="115">
        <f t="shared" si="189"/>
        <v>53.554621941617121</v>
      </c>
      <c r="K697" s="115">
        <f t="shared" si="189"/>
        <v>66.586186878030077</v>
      </c>
      <c r="L697" s="115">
        <f t="shared" si="189"/>
        <v>78.681668222146769</v>
      </c>
      <c r="M697" s="115">
        <f t="shared" si="189"/>
        <v>84.377094553269586</v>
      </c>
      <c r="N697" s="116">
        <f t="shared" si="189"/>
        <v>71.387412514660483</v>
      </c>
      <c r="O697" s="116">
        <f t="shared" si="189"/>
        <v>65.150000000000006</v>
      </c>
      <c r="P697" s="21"/>
      <c r="Q697" s="81" t="s">
        <v>3016</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0.50434226799214255</v>
      </c>
      <c r="P698" s="21"/>
      <c r="Q698" s="120" t="s">
        <v>3017</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190">RATE(I$348-$H$348,,-$H697,I697)</f>
        <v>5.5910333994234625E-2</v>
      </c>
      <c r="J699" s="122">
        <f t="shared" si="190"/>
        <v>0.11202512044701775</v>
      </c>
      <c r="K699" s="122">
        <f t="shared" si="190"/>
        <v>0.15417623518459161</v>
      </c>
      <c r="L699" s="122">
        <f t="shared" si="190"/>
        <v>0.16098457416328055</v>
      </c>
      <c r="M699" s="122">
        <f t="shared" si="190"/>
        <v>0.14269772036982387</v>
      </c>
      <c r="N699" s="123">
        <f t="shared" si="190"/>
        <v>8.6865107599332941E-2</v>
      </c>
      <c r="O699" s="123">
        <f t="shared" si="190"/>
        <v>6.0071690916749632E-2</v>
      </c>
      <c r="P699" s="37"/>
      <c r="Q699" s="124" t="s">
        <v>3018</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191">+I$651+I700</f>
        <v>0.9</v>
      </c>
      <c r="K700" s="112">
        <f t="shared" si="191"/>
        <v>1.9</v>
      </c>
      <c r="L700" s="112">
        <f t="shared" si="191"/>
        <v>3</v>
      </c>
      <c r="M700" s="112">
        <f t="shared" si="191"/>
        <v>4.2</v>
      </c>
      <c r="N700" s="113">
        <f t="shared" si="191"/>
        <v>5.45</v>
      </c>
      <c r="O700" s="113">
        <f t="shared" si="191"/>
        <v>6.3500000000000005</v>
      </c>
      <c r="P700" s="21"/>
      <c r="Q700" s="81" t="s">
        <v>3015</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192">+I$661+I700</f>
        <v>44.929326180233147</v>
      </c>
      <c r="J701" s="115">
        <f t="shared" si="192"/>
        <v>52.754621941617117</v>
      </c>
      <c r="K701" s="115">
        <f t="shared" si="192"/>
        <v>65.78618687803008</v>
      </c>
      <c r="L701" s="115">
        <f t="shared" si="192"/>
        <v>77.881668222146772</v>
      </c>
      <c r="M701" s="115">
        <f t="shared" si="192"/>
        <v>83.577094553269589</v>
      </c>
      <c r="N701" s="116">
        <f t="shared" si="192"/>
        <v>70.587412514660485</v>
      </c>
      <c r="O701" s="116">
        <f t="shared" si="192"/>
        <v>64.349999999999994</v>
      </c>
      <c r="P701" s="21"/>
      <c r="Q701" s="81" t="s">
        <v>3016</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0.43224938967170745</v>
      </c>
      <c r="P702" s="21"/>
      <c r="Q702" s="120" t="s">
        <v>3017</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193">RATE(J$348-$I$348,,-$I701,J701)</f>
        <v>0.17416899888489185</v>
      </c>
      <c r="K703" s="122">
        <f t="shared" si="193"/>
        <v>0.2100474603629427</v>
      </c>
      <c r="L703" s="122">
        <f t="shared" si="193"/>
        <v>0.201254737305744</v>
      </c>
      <c r="M703" s="122">
        <f t="shared" si="193"/>
        <v>0.16785612015673168</v>
      </c>
      <c r="N703" s="123">
        <f t="shared" si="193"/>
        <v>9.4559743782949471E-2</v>
      </c>
      <c r="O703" s="123">
        <f t="shared" si="193"/>
        <v>6.1703154306475862E-2</v>
      </c>
      <c r="P703" s="37"/>
      <c r="Q703" s="124" t="s">
        <v>3018</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194">+J$651+J704</f>
        <v>1</v>
      </c>
      <c r="L704" s="112">
        <f t="shared" si="194"/>
        <v>2.1</v>
      </c>
      <c r="M704" s="112">
        <f t="shared" si="194"/>
        <v>3.3</v>
      </c>
      <c r="N704" s="113">
        <f t="shared" si="194"/>
        <v>4.55</v>
      </c>
      <c r="O704" s="113">
        <f t="shared" si="194"/>
        <v>5.45</v>
      </c>
      <c r="P704" s="21"/>
      <c r="Q704" s="81" t="s">
        <v>3015</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195">+J$661+J704</f>
        <v>51.854621941617118</v>
      </c>
      <c r="K705" s="115">
        <f t="shared" si="195"/>
        <v>64.886186878030088</v>
      </c>
      <c r="L705" s="115">
        <f t="shared" si="195"/>
        <v>76.981668222146766</v>
      </c>
      <c r="M705" s="115">
        <f t="shared" si="195"/>
        <v>82.677094553269583</v>
      </c>
      <c r="N705" s="116">
        <f t="shared" si="195"/>
        <v>69.68741251466048</v>
      </c>
      <c r="O705" s="116">
        <f t="shared" si="195"/>
        <v>63.45</v>
      </c>
      <c r="P705" s="21"/>
      <c r="Q705" s="81" t="s">
        <v>3016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0.22361320214499036</v>
      </c>
      <c r="P706" s="21"/>
      <c r="Q706" s="120" t="s">
        <v>3017</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196">RATE(K$348-$J$348,,-$J705,K705)</f>
        <v>0.25130961230582571</v>
      </c>
      <c r="L707" s="122">
        <f t="shared" si="196"/>
        <v>0.21842814654867401</v>
      </c>
      <c r="M707" s="122">
        <f t="shared" si="196"/>
        <v>0.16824136051320293</v>
      </c>
      <c r="N707" s="123">
        <f t="shared" si="196"/>
        <v>7.669257175717073E-2</v>
      </c>
      <c r="O707" s="123">
        <f t="shared" si="196"/>
        <v>4.1187224999563676E-2</v>
      </c>
      <c r="P707" s="37"/>
      <c r="Q707" s="124" t="s">
        <v>3018</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197">+K$651+K708</f>
        <v>1.1000000000000001</v>
      </c>
      <c r="M708" s="112">
        <f t="shared" si="197"/>
        <v>2.2999999999999998</v>
      </c>
      <c r="N708" s="113">
        <f t="shared" si="197"/>
        <v>3.55</v>
      </c>
      <c r="O708" s="113">
        <f t="shared" si="197"/>
        <v>4.45</v>
      </c>
      <c r="P708" s="21"/>
      <c r="Q708" s="81" t="s">
        <v>3015</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198">+K$661+K708</f>
        <v>63.886186878030081</v>
      </c>
      <c r="L709" s="115">
        <f t="shared" si="198"/>
        <v>75.981668222146766</v>
      </c>
      <c r="M709" s="115">
        <f t="shared" si="198"/>
        <v>81.677094553269583</v>
      </c>
      <c r="N709" s="116">
        <f t="shared" si="198"/>
        <v>68.68741251466048</v>
      </c>
      <c r="O709" s="116">
        <f t="shared" si="198"/>
        <v>62.45</v>
      </c>
      <c r="P709" s="21"/>
      <c r="Q709" s="81" t="s">
        <v>3016</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-2.2480397535260765E-2</v>
      </c>
      <c r="P710" s="21"/>
      <c r="Q710" s="120" t="s">
        <v>3017</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199">RATE(L$348-$K$348,,-$K709,L709)</f>
        <v>0.18932858470969743</v>
      </c>
      <c r="M711" s="122">
        <f t="shared" si="199"/>
        <v>0.13069808459101834</v>
      </c>
      <c r="N711" s="123">
        <f t="shared" si="199"/>
        <v>2.4448339926219829E-2</v>
      </c>
      <c r="O711" s="123">
        <f t="shared" si="199"/>
        <v>-5.6681087247147438E-3</v>
      </c>
      <c r="P711" s="37"/>
      <c r="Q711" s="124" t="s">
        <v>3018</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200">+L$651+L712</f>
        <v>1.2</v>
      </c>
      <c r="N712" s="113">
        <f t="shared" si="200"/>
        <v>2.4500000000000002</v>
      </c>
      <c r="O712" s="113">
        <f t="shared" si="200"/>
        <v>3.35</v>
      </c>
      <c r="P712" s="21"/>
      <c r="Q712" s="81" t="s">
        <v>3015</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201">+L$661+L712</f>
        <v>74.881668222146772</v>
      </c>
      <c r="M713" s="115">
        <f t="shared" si="201"/>
        <v>80.577094553269589</v>
      </c>
      <c r="N713" s="116">
        <f t="shared" si="201"/>
        <v>67.587412514660485</v>
      </c>
      <c r="O713" s="116">
        <f t="shared" si="201"/>
        <v>61.35</v>
      </c>
      <c r="P713" s="21"/>
      <c r="Q713" s="81" t="s">
        <v>3016</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-0.1807073552635502</v>
      </c>
      <c r="P714" s="21"/>
      <c r="Q714" s="120" t="s">
        <v>3017</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202">RATE(M$348-$L$348,,-$L713,M713)</f>
        <v>7.605902040305175E-2</v>
      </c>
      <c r="N715" s="123">
        <f t="shared" si="202"/>
        <v>-4.9952860518146042E-2</v>
      </c>
      <c r="O715" s="123">
        <f t="shared" si="202"/>
        <v>-6.4279052334202572E-2</v>
      </c>
      <c r="P715" s="37"/>
      <c r="Q715" s="124" t="s">
        <v>3018</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203">+M$651+M716</f>
        <v>1.25</v>
      </c>
      <c r="O716" s="113">
        <f t="shared" si="203"/>
        <v>2.15</v>
      </c>
      <c r="P716" s="21"/>
      <c r="Q716" s="81" t="s">
        <v>3015</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204">+M$661+M716</f>
        <v>79.377094553269586</v>
      </c>
      <c r="N717" s="116">
        <f t="shared" si="204"/>
        <v>66.387412514660483</v>
      </c>
      <c r="O717" s="116">
        <f t="shared" si="204"/>
        <v>60.15</v>
      </c>
      <c r="P717" s="21"/>
      <c r="Q717" s="81" t="s">
        <v>3016</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-0.24222472063860156</v>
      </c>
      <c r="P718" s="21"/>
      <c r="Q718" s="120" t="s">
        <v>3017</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205">RATE(N$348-$M$348,,-$M717,N717)</f>
        <v>-0.16364521921234837</v>
      </c>
      <c r="O719" s="123">
        <f t="shared" si="205"/>
        <v>-0.12949711122612237</v>
      </c>
      <c r="P719" s="37"/>
      <c r="Q719" s="124" t="s">
        <v>3018</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0.9</v>
      </c>
      <c r="P720" s="21"/>
      <c r="Q720" s="81" t="s">
        <v>3015</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206">+N$661+N720</f>
        <v>65.137412514660483</v>
      </c>
      <c r="O721" s="116">
        <f t="shared" si="206"/>
        <v>58.9</v>
      </c>
      <c r="P721" s="21"/>
      <c r="Q721" s="81" t="s">
        <v>3016</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-9.5757756930498705E-2</v>
      </c>
      <c r="P722" s="21"/>
      <c r="Q722" s="120" t="s">
        <v>3017</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-9.5757756930498691E-2</v>
      </c>
      <c r="P723" s="37"/>
      <c r="Q723" s="124" t="s">
        <v>3018</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38:O638"/>
    <mergeCell ref="B641:O641"/>
    <mergeCell ref="B646:O646"/>
    <mergeCell ref="B662:O662"/>
    <mergeCell ref="B671:O671"/>
    <mergeCell ref="B615:O615"/>
    <mergeCell ref="B620:O620"/>
    <mergeCell ref="B625:O625"/>
    <mergeCell ref="B630:O630"/>
    <mergeCell ref="B631:O631"/>
    <mergeCell ref="B635:O635"/>
    <mergeCell ref="B591:O591"/>
    <mergeCell ref="B592:O592"/>
    <mergeCell ref="B598:O598"/>
    <mergeCell ref="B604:O604"/>
    <mergeCell ref="B609:O609"/>
    <mergeCell ref="B610:O610"/>
    <mergeCell ref="B546:O546"/>
    <mergeCell ref="B554:O554"/>
    <mergeCell ref="B562:O562"/>
    <mergeCell ref="B569:O569"/>
    <mergeCell ref="B576:O576"/>
    <mergeCell ref="B583:O583"/>
    <mergeCell ref="B506:O506"/>
    <mergeCell ref="B514:O514"/>
    <mergeCell ref="B515:O515"/>
    <mergeCell ref="B523:O523"/>
    <mergeCell ref="B531:O531"/>
    <mergeCell ref="B539:O539"/>
    <mergeCell ref="B473:O473"/>
    <mergeCell ref="B479:O479"/>
    <mergeCell ref="B485:O485"/>
    <mergeCell ref="B491:O491"/>
    <mergeCell ref="B497:O497"/>
    <mergeCell ref="B498:O498"/>
    <mergeCell ref="B446:O446"/>
    <mergeCell ref="B447:O447"/>
    <mergeCell ref="B453:O453"/>
    <mergeCell ref="B459:O459"/>
    <mergeCell ref="B460:O460"/>
    <mergeCell ref="B467:O467"/>
    <mergeCell ref="B410:O410"/>
    <mergeCell ref="B416:O416"/>
    <mergeCell ref="B422:O422"/>
    <mergeCell ref="B428:O428"/>
    <mergeCell ref="B434:O434"/>
    <mergeCell ref="B440:O440"/>
    <mergeCell ref="B380:O380"/>
    <mergeCell ref="B386:O386"/>
    <mergeCell ref="B392:O392"/>
    <mergeCell ref="B398:O398"/>
    <mergeCell ref="B403:O403"/>
    <mergeCell ref="B404:O404"/>
    <mergeCell ref="B349:O349"/>
    <mergeCell ref="B350:O350"/>
    <mergeCell ref="B356:O356"/>
    <mergeCell ref="B362:O362"/>
    <mergeCell ref="B368:O368"/>
    <mergeCell ref="B374:O374"/>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O351:O355">
    <cfRule type="cellIs" dxfId="1215" priority="1" operator="lessThan">
      <formula>0</formula>
    </cfRule>
  </conditionalFormatting>
  <conditionalFormatting sqref="P583">
    <cfRule type="cellIs" dxfId="1214" priority="2" operator="lessThan">
      <formula>0</formula>
    </cfRule>
  </conditionalFormatting>
  <conditionalFormatting sqref="B348:N348 P348">
    <cfRule type="cellIs" dxfId="1213" priority="3" operator="lessThan">
      <formula>0</formula>
    </cfRule>
  </conditionalFormatting>
  <conditionalFormatting sqref="P514:P515">
    <cfRule type="cellIs" dxfId="1212" priority="4" operator="lessThan">
      <formula>0</formula>
    </cfRule>
  </conditionalFormatting>
  <conditionalFormatting sqref="P523 Q529 Q539:Q545">
    <cfRule type="cellIs" dxfId="1211" priority="5" operator="lessThan">
      <formula>0</formula>
    </cfRule>
  </conditionalFormatting>
  <conditionalFormatting sqref="P531">
    <cfRule type="cellIs" dxfId="1210" priority="6" operator="lessThan">
      <formula>0</formula>
    </cfRule>
  </conditionalFormatting>
  <conditionalFormatting sqref="P562">
    <cfRule type="cellIs" dxfId="1209" priority="7" operator="lessThan">
      <formula>0</formula>
    </cfRule>
  </conditionalFormatting>
  <conditionalFormatting sqref="B348:N348 P348">
    <cfRule type="cellIs" dxfId="1208" priority="8" operator="lessThan">
      <formula>0</formula>
    </cfRule>
  </conditionalFormatting>
  <conditionalFormatting sqref="Q588">
    <cfRule type="cellIs" dxfId="1207" priority="9" operator="lessThan">
      <formula>0</formula>
    </cfRule>
  </conditionalFormatting>
  <conditionalFormatting sqref="Q499:Q502">
    <cfRule type="cellIs" dxfId="1206" priority="10" operator="lessThan">
      <formula>0</formula>
    </cfRule>
  </conditionalFormatting>
  <conditionalFormatting sqref="Q503">
    <cfRule type="cellIs" dxfId="1205" priority="11" operator="lessThan">
      <formula>0</formula>
    </cfRule>
  </conditionalFormatting>
  <conditionalFormatting sqref="Q503">
    <cfRule type="cellIs" dxfId="1204" priority="12" operator="lessThan">
      <formula>0</formula>
    </cfRule>
  </conditionalFormatting>
  <conditionalFormatting sqref="B514">
    <cfRule type="cellIs" dxfId="1203" priority="13" operator="lessThan">
      <formula>0</formula>
    </cfRule>
  </conditionalFormatting>
  <conditionalFormatting sqref="B531">
    <cfRule type="cellIs" dxfId="1202" priority="14" operator="lessThan">
      <formula>0</formula>
    </cfRule>
  </conditionalFormatting>
  <conditionalFormatting sqref="Q520">
    <cfRule type="cellIs" dxfId="1201" priority="15" operator="lessThan">
      <formula>0</formula>
    </cfRule>
  </conditionalFormatting>
  <conditionalFormatting sqref="Q520">
    <cfRule type="cellIs" dxfId="1200" priority="16" operator="lessThan">
      <formula>0</formula>
    </cfRule>
  </conditionalFormatting>
  <conditionalFormatting sqref="Q567">
    <cfRule type="cellIs" dxfId="1199" priority="17" operator="lessThan">
      <formula>0</formula>
    </cfRule>
  </conditionalFormatting>
  <conditionalFormatting sqref="B523 B515">
    <cfRule type="cellIs" dxfId="1198" priority="18" operator="lessThan">
      <formula>0</formula>
    </cfRule>
  </conditionalFormatting>
  <conditionalFormatting sqref="Q528">
    <cfRule type="cellIs" dxfId="1197" priority="19" operator="lessThan">
      <formula>0</formula>
    </cfRule>
  </conditionalFormatting>
  <conditionalFormatting sqref="Q536">
    <cfRule type="cellIs" dxfId="1196" priority="20" operator="lessThan">
      <formula>0</formula>
    </cfRule>
  </conditionalFormatting>
  <conditionalFormatting sqref="Q536">
    <cfRule type="cellIs" dxfId="1195" priority="21" operator="lessThan">
      <formula>0</formula>
    </cfRule>
  </conditionalFormatting>
  <conditionalFormatting sqref="P539">
    <cfRule type="cellIs" dxfId="1194" priority="22" operator="lessThan">
      <formula>0</formula>
    </cfRule>
  </conditionalFormatting>
  <conditionalFormatting sqref="Q528">
    <cfRule type="cellIs" dxfId="1193" priority="23" operator="lessThan">
      <formula>0</formula>
    </cfRule>
  </conditionalFormatting>
  <conditionalFormatting sqref="Q567">
    <cfRule type="cellIs" dxfId="1192" priority="24" operator="lessThan">
      <formula>0</formula>
    </cfRule>
  </conditionalFormatting>
  <conditionalFormatting sqref="P584:P587">
    <cfRule type="cellIs" dxfId="1191" priority="25" operator="lessThan">
      <formula>0</formula>
    </cfRule>
  </conditionalFormatting>
  <conditionalFormatting sqref="P563:P566">
    <cfRule type="cellIs" dxfId="1190" priority="26" operator="lessThan">
      <formula>0</formula>
    </cfRule>
  </conditionalFormatting>
  <conditionalFormatting sqref="Q366">
    <cfRule type="cellIs" dxfId="1189" priority="27" operator="lessThan">
      <formula>0</formula>
    </cfRule>
  </conditionalFormatting>
  <conditionalFormatting sqref="Q588">
    <cfRule type="cellIs" dxfId="1188" priority="28" operator="lessThan">
      <formula>0</formula>
    </cfRule>
  </conditionalFormatting>
  <conditionalFormatting sqref="Q544">
    <cfRule type="cellIs" dxfId="1187" priority="29" operator="lessThan">
      <formula>0</formula>
    </cfRule>
  </conditionalFormatting>
  <conditionalFormatting sqref="J353:N354 K351:N352">
    <cfRule type="cellIs" dxfId="1186" priority="30" operator="lessThan">
      <formula>0</formula>
    </cfRule>
  </conditionalFormatting>
  <conditionalFormatting sqref="P516:P519">
    <cfRule type="cellIs" dxfId="1185" priority="31" operator="lessThan">
      <formula>0</formula>
    </cfRule>
  </conditionalFormatting>
  <conditionalFormatting sqref="P524:P527">
    <cfRule type="cellIs" dxfId="1184" priority="32" operator="lessThan">
      <formula>0</formula>
    </cfRule>
  </conditionalFormatting>
  <conditionalFormatting sqref="P539:P543">
    <cfRule type="cellIs" dxfId="1183" priority="33" operator="lessThan">
      <formula>0</formula>
    </cfRule>
  </conditionalFormatting>
  <conditionalFormatting sqref="P532:P535">
    <cfRule type="cellIs" dxfId="1182" priority="34" operator="lessThan">
      <formula>0</formula>
    </cfRule>
  </conditionalFormatting>
  <conditionalFormatting sqref="Q544">
    <cfRule type="cellIs" dxfId="1181" priority="35" operator="lessThan">
      <formula>0</formula>
    </cfRule>
  </conditionalFormatting>
  <conditionalFormatting sqref="R354">
    <cfRule type="cellIs" dxfId="1180" priority="36" operator="lessThan">
      <formula>0</formula>
    </cfRule>
  </conditionalFormatting>
  <conditionalFormatting sqref="Q540:Q543 B539">
    <cfRule type="cellIs" dxfId="1179" priority="37" operator="lessThan">
      <formula>0</formula>
    </cfRule>
  </conditionalFormatting>
  <conditionalFormatting sqref="P555:P558">
    <cfRule type="cellIs" dxfId="1178" priority="38" operator="lessThan">
      <formula>0</formula>
    </cfRule>
  </conditionalFormatting>
  <conditionalFormatting sqref="Q555:Q558 Q560">
    <cfRule type="cellIs" dxfId="1177" priority="39" operator="lessThan">
      <formula>0</formula>
    </cfRule>
  </conditionalFormatting>
  <conditionalFormatting sqref="Q559">
    <cfRule type="cellIs" dxfId="1176" priority="40" operator="lessThan">
      <formula>0</formula>
    </cfRule>
  </conditionalFormatting>
  <conditionalFormatting sqref="Q468:Q472">
    <cfRule type="cellIs" dxfId="1175" priority="41" operator="lessThan">
      <formula>0</formula>
    </cfRule>
  </conditionalFormatting>
  <conditionalFormatting sqref="Q559">
    <cfRule type="cellIs" dxfId="1174" priority="42" operator="lessThan">
      <formula>0</formula>
    </cfRule>
  </conditionalFormatting>
  <conditionalFormatting sqref="J351">
    <cfRule type="cellIs" dxfId="1173" priority="43" operator="lessThan">
      <formula>0</formula>
    </cfRule>
  </conditionalFormatting>
  <conditionalFormatting sqref="P540:P543">
    <cfRule type="cellIs" dxfId="1172" priority="44" operator="lessThan">
      <formula>0</formula>
    </cfRule>
  </conditionalFormatting>
  <conditionalFormatting sqref="P349:Q350 R351:R353">
    <cfRule type="cellIs" dxfId="1171" priority="45" operator="lessThan">
      <formula>0</formula>
    </cfRule>
  </conditionalFormatting>
  <conditionalFormatting sqref="Q396">
    <cfRule type="cellIs" dxfId="1170" priority="46" operator="lessThan">
      <formula>0</formula>
    </cfRule>
  </conditionalFormatting>
  <conditionalFormatting sqref="B349">
    <cfRule type="cellIs" dxfId="1169" priority="47" operator="lessThan">
      <formula>0</formula>
    </cfRule>
  </conditionalFormatting>
  <conditionalFormatting sqref="P393:P395">
    <cfRule type="cellIs" dxfId="1168" priority="48" operator="lessThan">
      <formula>0</formula>
    </cfRule>
  </conditionalFormatting>
  <conditionalFormatting sqref="Q397">
    <cfRule type="cellIs" dxfId="1167" priority="49" operator="lessThan">
      <formula>0</formula>
    </cfRule>
  </conditionalFormatting>
  <conditionalFormatting sqref="P349:P350">
    <cfRule type="cellIs" dxfId="1166" priority="50" operator="lessThan">
      <formula>0</formula>
    </cfRule>
  </conditionalFormatting>
  <conditionalFormatting sqref="Q351:Q354">
    <cfRule type="cellIs" dxfId="1165" priority="51" operator="lessThan">
      <formula>0</formula>
    </cfRule>
  </conditionalFormatting>
  <conditionalFormatting sqref="C397:M397">
    <cfRule type="cellIs" dxfId="1164" priority="52" operator="lessThan">
      <formula>0</formula>
    </cfRule>
  </conditionalFormatting>
  <conditionalFormatting sqref="R355">
    <cfRule type="cellIs" dxfId="1163" priority="53" operator="lessThan">
      <formula>0</formula>
    </cfRule>
  </conditionalFormatting>
  <conditionalFormatting sqref="P398:Q398 Q399:Q401">
    <cfRule type="cellIs" dxfId="1162" priority="54" operator="lessThan">
      <formula>0</formula>
    </cfRule>
  </conditionalFormatting>
  <conditionalFormatting sqref="P399:P401">
    <cfRule type="cellIs" dxfId="1161" priority="55" operator="lessThan">
      <formula>0</formula>
    </cfRule>
  </conditionalFormatting>
  <conditionalFormatting sqref="C357:J357">
    <cfRule type="cellIs" dxfId="1160" priority="56" operator="lessThan">
      <formula>0</formula>
    </cfRule>
  </conditionalFormatting>
  <conditionalFormatting sqref="H385">
    <cfRule type="cellIs" dxfId="1159" priority="57" operator="lessThan">
      <formula>0</formula>
    </cfRule>
  </conditionalFormatting>
  <conditionalFormatting sqref="Q402">
    <cfRule type="cellIs" dxfId="1158" priority="58" operator="lessThan">
      <formula>0</formula>
    </cfRule>
  </conditionalFormatting>
  <conditionalFormatting sqref="B350">
    <cfRule type="cellIs" dxfId="1157" priority="59" operator="lessThan">
      <formula>0</formula>
    </cfRule>
  </conditionalFormatting>
  <conditionalFormatting sqref="J352">
    <cfRule type="cellIs" dxfId="1156" priority="60" operator="lessThan">
      <formula>0</formula>
    </cfRule>
  </conditionalFormatting>
  <conditionalFormatting sqref="Q355">
    <cfRule type="cellIs" dxfId="1155" priority="61" operator="lessThan">
      <formula>0</formula>
    </cfRule>
  </conditionalFormatting>
  <conditionalFormatting sqref="P440">
    <cfRule type="cellIs" dxfId="1154" priority="62" operator="lessThan">
      <formula>0</formula>
    </cfRule>
  </conditionalFormatting>
  <conditionalFormatting sqref="R354">
    <cfRule type="cellIs" dxfId="1153" priority="63" operator="lessThan">
      <formula>0</formula>
    </cfRule>
  </conditionalFormatting>
  <conditionalFormatting sqref="P356:Q356 Q357:Q359">
    <cfRule type="cellIs" dxfId="1152" priority="64" operator="lessThan">
      <formula>0</formula>
    </cfRule>
  </conditionalFormatting>
  <conditionalFormatting sqref="P356">
    <cfRule type="cellIs" dxfId="1151" priority="65" operator="lessThan">
      <formula>0</formula>
    </cfRule>
  </conditionalFormatting>
  <conditionalFormatting sqref="P357:P360">
    <cfRule type="cellIs" dxfId="1150" priority="66" operator="lessThan">
      <formula>0</formula>
    </cfRule>
  </conditionalFormatting>
  <conditionalFormatting sqref="I358 K358:N358 C359:M360 K357:M357">
    <cfRule type="cellIs" dxfId="1149" priority="67" operator="lessThan">
      <formula>0</formula>
    </cfRule>
  </conditionalFormatting>
  <conditionalFormatting sqref="B356">
    <cfRule type="cellIs" dxfId="1148" priority="68" operator="lessThan">
      <formula>0</formula>
    </cfRule>
  </conditionalFormatting>
  <conditionalFormatting sqref="I357">
    <cfRule type="cellIs" dxfId="1147" priority="69" operator="lessThan">
      <formula>0</formula>
    </cfRule>
  </conditionalFormatting>
  <conditionalFormatting sqref="Q361">
    <cfRule type="cellIs" dxfId="1146" priority="70" operator="lessThan">
      <formula>0</formula>
    </cfRule>
  </conditionalFormatting>
  <conditionalFormatting sqref="C358:J358">
    <cfRule type="cellIs" dxfId="1145" priority="71" operator="lessThan">
      <formula>0</formula>
    </cfRule>
  </conditionalFormatting>
  <conditionalFormatting sqref="Q360">
    <cfRule type="cellIs" dxfId="1144" priority="72" operator="lessThan">
      <formula>0</formula>
    </cfRule>
  </conditionalFormatting>
  <conditionalFormatting sqref="Q360">
    <cfRule type="cellIs" dxfId="1143" priority="73" operator="lessThan">
      <formula>0</formula>
    </cfRule>
  </conditionalFormatting>
  <conditionalFormatting sqref="P362:Q362 Q363:Q365">
    <cfRule type="cellIs" dxfId="1142" priority="74" operator="lessThan">
      <formula>0</formula>
    </cfRule>
  </conditionalFormatting>
  <conditionalFormatting sqref="P362">
    <cfRule type="cellIs" dxfId="1141" priority="75" operator="lessThan">
      <formula>0</formula>
    </cfRule>
  </conditionalFormatting>
  <conditionalFormatting sqref="J363">
    <cfRule type="cellIs" dxfId="1140" priority="76" operator="lessThan">
      <formula>0</formula>
    </cfRule>
  </conditionalFormatting>
  <conditionalFormatting sqref="K363:N364 J365:M366">
    <cfRule type="cellIs" dxfId="1139" priority="77" operator="lessThan">
      <formula>0</formula>
    </cfRule>
  </conditionalFormatting>
  <conditionalFormatting sqref="P368">
    <cfRule type="cellIs" dxfId="1138" priority="78" operator="lessThan">
      <formula>0</formula>
    </cfRule>
  </conditionalFormatting>
  <conditionalFormatting sqref="Q367">
    <cfRule type="cellIs" dxfId="1137" priority="79" operator="lessThan">
      <formula>0</formula>
    </cfRule>
  </conditionalFormatting>
  <conditionalFormatting sqref="B362">
    <cfRule type="cellIs" dxfId="1136" priority="80" operator="lessThan">
      <formula>0</formula>
    </cfRule>
  </conditionalFormatting>
  <conditionalFormatting sqref="P405:P407">
    <cfRule type="cellIs" dxfId="1135" priority="81" operator="lessThan">
      <formula>0</formula>
    </cfRule>
  </conditionalFormatting>
  <conditionalFormatting sqref="J364">
    <cfRule type="cellIs" dxfId="1134" priority="82" operator="lessThan">
      <formula>0</formula>
    </cfRule>
  </conditionalFormatting>
  <conditionalFormatting sqref="Q366">
    <cfRule type="cellIs" dxfId="1133" priority="83" operator="lessThan">
      <formula>0</formula>
    </cfRule>
  </conditionalFormatting>
  <conditionalFormatting sqref="P368:Q368 Q369:Q371">
    <cfRule type="cellIs" dxfId="1132" priority="84" operator="lessThan">
      <formula>0</formula>
    </cfRule>
  </conditionalFormatting>
  <conditionalFormatting sqref="Q372">
    <cfRule type="cellIs" dxfId="1131" priority="85" operator="lessThan">
      <formula>0</formula>
    </cfRule>
  </conditionalFormatting>
  <conditionalFormatting sqref="I370 K369:N370 C371:M372">
    <cfRule type="cellIs" dxfId="1130" priority="86" operator="lessThan">
      <formula>0</formula>
    </cfRule>
  </conditionalFormatting>
  <conditionalFormatting sqref="I369">
    <cfRule type="cellIs" dxfId="1129" priority="87" operator="lessThan">
      <formula>0</formula>
    </cfRule>
  </conditionalFormatting>
  <conditionalFormatting sqref="C369:J369">
    <cfRule type="cellIs" dxfId="1128" priority="88" operator="lessThan">
      <formula>0</formula>
    </cfRule>
  </conditionalFormatting>
  <conditionalFormatting sqref="B368">
    <cfRule type="cellIs" dxfId="1127" priority="89" operator="lessThan">
      <formula>0</formula>
    </cfRule>
  </conditionalFormatting>
  <conditionalFormatting sqref="Q373">
    <cfRule type="cellIs" dxfId="1126" priority="90" operator="lessThan">
      <formula>0</formula>
    </cfRule>
  </conditionalFormatting>
  <conditionalFormatting sqref="P411:P413">
    <cfRule type="cellIs" dxfId="1125" priority="91" operator="lessThan">
      <formula>0</formula>
    </cfRule>
  </conditionalFormatting>
  <conditionalFormatting sqref="C370:J370">
    <cfRule type="cellIs" dxfId="1124" priority="92" operator="lessThan">
      <formula>0</formula>
    </cfRule>
  </conditionalFormatting>
  <conditionalFormatting sqref="Q372">
    <cfRule type="cellIs" dxfId="1123" priority="93" operator="lessThan">
      <formula>0</formula>
    </cfRule>
  </conditionalFormatting>
  <conditionalFormatting sqref="P374:Q374 Q375:Q377">
    <cfRule type="cellIs" dxfId="1122" priority="94" operator="lessThan">
      <formula>0</formula>
    </cfRule>
  </conditionalFormatting>
  <conditionalFormatting sqref="P374">
    <cfRule type="cellIs" dxfId="1121" priority="95" operator="lessThan">
      <formula>0</formula>
    </cfRule>
  </conditionalFormatting>
  <conditionalFormatting sqref="P375:P377">
    <cfRule type="cellIs" dxfId="1120" priority="96" operator="lessThan">
      <formula>0</formula>
    </cfRule>
  </conditionalFormatting>
  <conditionalFormatting sqref="I376 K375:N376 C377:M378">
    <cfRule type="cellIs" dxfId="1119" priority="97" operator="lessThan">
      <formula>0</formula>
    </cfRule>
  </conditionalFormatting>
  <conditionalFormatting sqref="I375">
    <cfRule type="cellIs" dxfId="1118" priority="98" operator="lessThan">
      <formula>0</formula>
    </cfRule>
  </conditionalFormatting>
  <conditionalFormatting sqref="C375:J375">
    <cfRule type="cellIs" dxfId="1117" priority="99" operator="lessThan">
      <formula>0</formula>
    </cfRule>
  </conditionalFormatting>
  <conditionalFormatting sqref="B374">
    <cfRule type="cellIs" dxfId="1116" priority="100" operator="lessThan">
      <formula>0</formula>
    </cfRule>
  </conditionalFormatting>
  <conditionalFormatting sqref="Q379">
    <cfRule type="cellIs" dxfId="1115" priority="101" operator="lessThan">
      <formula>0</formula>
    </cfRule>
  </conditionalFormatting>
  <conditionalFormatting sqref="C376:J376">
    <cfRule type="cellIs" dxfId="1114" priority="102" operator="lessThan">
      <formula>0</formula>
    </cfRule>
  </conditionalFormatting>
  <conditionalFormatting sqref="Q378">
    <cfRule type="cellIs" dxfId="1113" priority="103" operator="lessThan">
      <formula>0</formula>
    </cfRule>
  </conditionalFormatting>
  <conditionalFormatting sqref="Q378">
    <cfRule type="cellIs" dxfId="1112" priority="104" operator="lessThan">
      <formula>0</formula>
    </cfRule>
  </conditionalFormatting>
  <conditionalFormatting sqref="P380:Q380 Q381:Q383">
    <cfRule type="cellIs" dxfId="1111" priority="105" operator="lessThan">
      <formula>0</formula>
    </cfRule>
  </conditionalFormatting>
  <conditionalFormatting sqref="P380">
    <cfRule type="cellIs" dxfId="1110" priority="106" operator="lessThan">
      <formula>0</formula>
    </cfRule>
  </conditionalFormatting>
  <conditionalFormatting sqref="P381:P383">
    <cfRule type="cellIs" dxfId="1109" priority="107" operator="lessThan">
      <formula>0</formula>
    </cfRule>
  </conditionalFormatting>
  <conditionalFormatting sqref="I382 K381:N382 C383:N383 C384:M384">
    <cfRule type="cellIs" dxfId="1108" priority="108" operator="lessThan">
      <formula>0</formula>
    </cfRule>
  </conditionalFormatting>
  <conditionalFormatting sqref="I381">
    <cfRule type="cellIs" dxfId="1107" priority="109" operator="lessThan">
      <formula>0</formula>
    </cfRule>
  </conditionalFormatting>
  <conditionalFormatting sqref="C381:J381">
    <cfRule type="cellIs" dxfId="1106" priority="110" operator="lessThan">
      <formula>0</formula>
    </cfRule>
  </conditionalFormatting>
  <conditionalFormatting sqref="B380">
    <cfRule type="cellIs" dxfId="1105" priority="111" operator="lessThan">
      <formula>0</formula>
    </cfRule>
  </conditionalFormatting>
  <conditionalFormatting sqref="Q385">
    <cfRule type="cellIs" dxfId="1104" priority="112" operator="lessThan">
      <formula>0</formula>
    </cfRule>
  </conditionalFormatting>
  <conditionalFormatting sqref="C382:J382">
    <cfRule type="cellIs" dxfId="1103" priority="113" operator="lessThan">
      <formula>0</formula>
    </cfRule>
  </conditionalFormatting>
  <conditionalFormatting sqref="Q384">
    <cfRule type="cellIs" dxfId="1102" priority="114" operator="lessThan">
      <formula>0</formula>
    </cfRule>
  </conditionalFormatting>
  <conditionalFormatting sqref="Q384">
    <cfRule type="cellIs" dxfId="1101" priority="115" operator="lessThan">
      <formula>0</formula>
    </cfRule>
  </conditionalFormatting>
  <conditionalFormatting sqref="P386:Q386 Q387:Q389">
    <cfRule type="cellIs" dxfId="1100" priority="116" operator="lessThan">
      <formula>0</formula>
    </cfRule>
  </conditionalFormatting>
  <conditionalFormatting sqref="P386">
    <cfRule type="cellIs" dxfId="1099" priority="117" operator="lessThan">
      <formula>0</formula>
    </cfRule>
  </conditionalFormatting>
  <conditionalFormatting sqref="P387:P389">
    <cfRule type="cellIs" dxfId="1098" priority="118" operator="lessThan">
      <formula>0</formula>
    </cfRule>
  </conditionalFormatting>
  <conditionalFormatting sqref="B386">
    <cfRule type="cellIs" dxfId="1097" priority="119" operator="lessThan">
      <formula>0</formula>
    </cfRule>
  </conditionalFormatting>
  <conditionalFormatting sqref="Q391">
    <cfRule type="cellIs" dxfId="1096" priority="120" operator="lessThan">
      <formula>0</formula>
    </cfRule>
  </conditionalFormatting>
  <conditionalFormatting sqref="Q390">
    <cfRule type="cellIs" dxfId="1095" priority="121" operator="lessThan">
      <formula>0</formula>
    </cfRule>
  </conditionalFormatting>
  <conditionalFormatting sqref="Q390">
    <cfRule type="cellIs" dxfId="1094" priority="122" operator="lessThan">
      <formula>0</formula>
    </cfRule>
  </conditionalFormatting>
  <conditionalFormatting sqref="P392:Q392 Q393:Q395">
    <cfRule type="cellIs" dxfId="1093" priority="123" operator="lessThan">
      <formula>0</formula>
    </cfRule>
  </conditionalFormatting>
  <conditionalFormatting sqref="P392">
    <cfRule type="cellIs" dxfId="1092" priority="124" operator="lessThan">
      <formula>0</formula>
    </cfRule>
  </conditionalFormatting>
  <conditionalFormatting sqref="H397">
    <cfRule type="cellIs" dxfId="1091" priority="125" operator="lessThan">
      <formula>0</formula>
    </cfRule>
  </conditionalFormatting>
  <conditionalFormatting sqref="B392">
    <cfRule type="cellIs" dxfId="1090" priority="126" operator="lessThan">
      <formula>0</formula>
    </cfRule>
  </conditionalFormatting>
  <conditionalFormatting sqref="H378">
    <cfRule type="cellIs" dxfId="1089" priority="127" operator="lessThan">
      <formula>0</formula>
    </cfRule>
  </conditionalFormatting>
  <conditionalFormatting sqref="Q396">
    <cfRule type="cellIs" dxfId="1088" priority="128" operator="lessThan">
      <formula>0</formula>
    </cfRule>
  </conditionalFormatting>
  <conditionalFormatting sqref="H360">
    <cfRule type="cellIs" dxfId="1087" priority="129" operator="lessThan">
      <formula>0</formula>
    </cfRule>
  </conditionalFormatting>
  <conditionalFormatting sqref="H361">
    <cfRule type="cellIs" dxfId="1086" priority="130" operator="lessThan">
      <formula>0</formula>
    </cfRule>
  </conditionalFormatting>
  <conditionalFormatting sqref="P398">
    <cfRule type="cellIs" dxfId="1085" priority="131" operator="lessThan">
      <formula>0</formula>
    </cfRule>
  </conditionalFormatting>
  <conditionalFormatting sqref="Q438">
    <cfRule type="cellIs" dxfId="1084" priority="132" operator="lessThan">
      <formula>0</formula>
    </cfRule>
  </conditionalFormatting>
  <conditionalFormatting sqref="H372">
    <cfRule type="cellIs" dxfId="1083" priority="133" operator="lessThan">
      <formula>0</formula>
    </cfRule>
  </conditionalFormatting>
  <conditionalFormatting sqref="Q402">
    <cfRule type="cellIs" dxfId="1082" priority="134" operator="lessThan">
      <formula>0</formula>
    </cfRule>
  </conditionalFormatting>
  <conditionalFormatting sqref="P440:Q440 Q441:Q443">
    <cfRule type="cellIs" dxfId="1081" priority="135" operator="lessThan">
      <formula>0</formula>
    </cfRule>
  </conditionalFormatting>
  <conditionalFormatting sqref="C391:M391">
    <cfRule type="cellIs" dxfId="1080" priority="136" operator="lessThan">
      <formula>0</formula>
    </cfRule>
  </conditionalFormatting>
  <conditionalFormatting sqref="C385:M385">
    <cfRule type="cellIs" dxfId="1079" priority="137" operator="lessThan">
      <formula>0</formula>
    </cfRule>
  </conditionalFormatting>
  <conditionalFormatting sqref="C379:M379">
    <cfRule type="cellIs" dxfId="1078" priority="138" operator="lessThan">
      <formula>0</formula>
    </cfRule>
  </conditionalFormatting>
  <conditionalFormatting sqref="C373:M373">
    <cfRule type="cellIs" dxfId="1077" priority="139" operator="lessThan">
      <formula>0</formula>
    </cfRule>
  </conditionalFormatting>
  <conditionalFormatting sqref="J367:M367">
    <cfRule type="cellIs" dxfId="1076" priority="140" operator="lessThan">
      <formula>0</formula>
    </cfRule>
  </conditionalFormatting>
  <conditionalFormatting sqref="C361:M361">
    <cfRule type="cellIs" dxfId="1075" priority="141" operator="lessThan">
      <formula>0</formula>
    </cfRule>
  </conditionalFormatting>
  <conditionalFormatting sqref="J355:N355">
    <cfRule type="cellIs" dxfId="1074" priority="142" operator="lessThan">
      <formula>0</formula>
    </cfRule>
  </conditionalFormatting>
  <conditionalFormatting sqref="B398">
    <cfRule type="cellIs" dxfId="1073" priority="143" operator="lessThan">
      <formula>0</formula>
    </cfRule>
  </conditionalFormatting>
  <conditionalFormatting sqref="B403">
    <cfRule type="cellIs" dxfId="1072" priority="144" operator="lessThan">
      <formula>0</formula>
    </cfRule>
  </conditionalFormatting>
  <conditionalFormatting sqref="Q408">
    <cfRule type="cellIs" dxfId="1071" priority="145" operator="lessThan">
      <formula>0</formula>
    </cfRule>
  </conditionalFormatting>
  <conditionalFormatting sqref="Q409">
    <cfRule type="cellIs" dxfId="1070" priority="146" operator="lessThan">
      <formula>0</formula>
    </cfRule>
  </conditionalFormatting>
  <conditionalFormatting sqref="P404:Q404 Q405:Q407">
    <cfRule type="cellIs" dxfId="1069" priority="147" operator="lessThan">
      <formula>0</formula>
    </cfRule>
  </conditionalFormatting>
  <conditionalFormatting sqref="P404">
    <cfRule type="cellIs" dxfId="1068" priority="148" operator="lessThan">
      <formula>0</formula>
    </cfRule>
  </conditionalFormatting>
  <conditionalFormatting sqref="Q408">
    <cfRule type="cellIs" dxfId="1067" priority="149" operator="lessThan">
      <formula>0</formula>
    </cfRule>
  </conditionalFormatting>
  <conditionalFormatting sqref="B404">
    <cfRule type="cellIs" dxfId="1066" priority="150" operator="lessThan">
      <formula>0</formula>
    </cfRule>
  </conditionalFormatting>
  <conditionalFormatting sqref="Q414">
    <cfRule type="cellIs" dxfId="1065" priority="151" operator="lessThan">
      <formula>0</formula>
    </cfRule>
  </conditionalFormatting>
  <conditionalFormatting sqref="Q415">
    <cfRule type="cellIs" dxfId="1064" priority="152" operator="lessThan">
      <formula>0</formula>
    </cfRule>
  </conditionalFormatting>
  <conditionalFormatting sqref="P410:Q410 Q411:Q413">
    <cfRule type="cellIs" dxfId="1063" priority="153" operator="lessThan">
      <formula>0</formula>
    </cfRule>
  </conditionalFormatting>
  <conditionalFormatting sqref="P410">
    <cfRule type="cellIs" dxfId="1062" priority="154" operator="lessThan">
      <formula>0</formula>
    </cfRule>
  </conditionalFormatting>
  <conditionalFormatting sqref="Q414">
    <cfRule type="cellIs" dxfId="1061" priority="155" operator="lessThan">
      <formula>0</formula>
    </cfRule>
  </conditionalFormatting>
  <conditionalFormatting sqref="B410">
    <cfRule type="cellIs" dxfId="1060" priority="156" operator="lessThan">
      <formula>0</formula>
    </cfRule>
  </conditionalFormatting>
  <conditionalFormatting sqref="Q432">
    <cfRule type="cellIs" dxfId="1059" priority="157" operator="lessThan">
      <formula>0</formula>
    </cfRule>
  </conditionalFormatting>
  <conditionalFormatting sqref="P429:P431">
    <cfRule type="cellIs" dxfId="1058" priority="158" operator="lessThan">
      <formula>0</formula>
    </cfRule>
  </conditionalFormatting>
  <conditionalFormatting sqref="Q433">
    <cfRule type="cellIs" dxfId="1057" priority="159" operator="lessThan">
      <formula>0</formula>
    </cfRule>
  </conditionalFormatting>
  <conditionalFormatting sqref="P428:Q428 Q429:Q431">
    <cfRule type="cellIs" dxfId="1056" priority="160" operator="lessThan">
      <formula>0</formula>
    </cfRule>
  </conditionalFormatting>
  <conditionalFormatting sqref="P428">
    <cfRule type="cellIs" dxfId="1055" priority="161" operator="lessThan">
      <formula>0</formula>
    </cfRule>
  </conditionalFormatting>
  <conditionalFormatting sqref="Q432">
    <cfRule type="cellIs" dxfId="1054" priority="162" operator="lessThan">
      <formula>0</formula>
    </cfRule>
  </conditionalFormatting>
  <conditionalFormatting sqref="H391">
    <cfRule type="cellIs" dxfId="1053" priority="163" operator="lessThan">
      <formula>0</formula>
    </cfRule>
  </conditionalFormatting>
  <conditionalFormatting sqref="P435:P437">
    <cfRule type="cellIs" dxfId="1052" priority="164" operator="lessThan">
      <formula>0</formula>
    </cfRule>
  </conditionalFormatting>
  <conditionalFormatting sqref="Q444">
    <cfRule type="cellIs" dxfId="1051" priority="165" operator="lessThan">
      <formula>0</formula>
    </cfRule>
  </conditionalFormatting>
  <conditionalFormatting sqref="H384">
    <cfRule type="cellIs" dxfId="1050" priority="166" operator="lessThan">
      <formula>0</formula>
    </cfRule>
  </conditionalFormatting>
  <conditionalFormatting sqref="H379">
    <cfRule type="cellIs" dxfId="1049" priority="167" operator="lessThan">
      <formula>0</formula>
    </cfRule>
  </conditionalFormatting>
  <conditionalFormatting sqref="Q438">
    <cfRule type="cellIs" dxfId="1048" priority="168" operator="lessThan">
      <formula>0</formula>
    </cfRule>
  </conditionalFormatting>
  <conditionalFormatting sqref="H373">
    <cfRule type="cellIs" dxfId="1047" priority="169" operator="lessThan">
      <formula>0</formula>
    </cfRule>
  </conditionalFormatting>
  <conditionalFormatting sqref="P441:P443">
    <cfRule type="cellIs" dxfId="1046" priority="170" operator="lessThan">
      <formula>0</formula>
    </cfRule>
  </conditionalFormatting>
  <conditionalFormatting sqref="P434:Q434 Q435:Q437">
    <cfRule type="cellIs" dxfId="1045" priority="171" operator="lessThan">
      <formula>0</formula>
    </cfRule>
  </conditionalFormatting>
  <conditionalFormatting sqref="P434">
    <cfRule type="cellIs" dxfId="1044" priority="172" operator="lessThan">
      <formula>0</formula>
    </cfRule>
  </conditionalFormatting>
  <conditionalFormatting sqref="B434">
    <cfRule type="cellIs" dxfId="1043" priority="173" operator="lessThan">
      <formula>0</formula>
    </cfRule>
  </conditionalFormatting>
  <conditionalFormatting sqref="Q445:Q446">
    <cfRule type="cellIs" dxfId="1042" priority="174" operator="lessThan">
      <formula>0</formula>
    </cfRule>
  </conditionalFormatting>
  <conditionalFormatting sqref="Q444">
    <cfRule type="cellIs" dxfId="1041" priority="175" operator="lessThan">
      <formula>0</formula>
    </cfRule>
  </conditionalFormatting>
  <conditionalFormatting sqref="B446">
    <cfRule type="cellIs" dxfId="1040" priority="176" operator="lessThan">
      <formula>0</formula>
    </cfRule>
  </conditionalFormatting>
  <conditionalFormatting sqref="B440">
    <cfRule type="cellIs" dxfId="1039" priority="177" operator="lessThan">
      <formula>0</formula>
    </cfRule>
  </conditionalFormatting>
  <conditionalFormatting sqref="P446">
    <cfRule type="cellIs" dxfId="1038" priority="178" operator="lessThan">
      <formula>0</formula>
    </cfRule>
  </conditionalFormatting>
  <conditionalFormatting sqref="B447">
    <cfRule type="cellIs" dxfId="1037" priority="179" operator="lessThan">
      <formula>0</formula>
    </cfRule>
  </conditionalFormatting>
  <conditionalFormatting sqref="Q439">
    <cfRule type="cellIs" dxfId="1036" priority="180" operator="lessThan">
      <formula>0</formula>
    </cfRule>
  </conditionalFormatting>
  <conditionalFormatting sqref="Q448:Q450">
    <cfRule type="cellIs" dxfId="1035" priority="181" operator="lessThan">
      <formula>0</formula>
    </cfRule>
  </conditionalFormatting>
  <conditionalFormatting sqref="P448:P450">
    <cfRule type="cellIs" dxfId="1034" priority="182" operator="lessThan">
      <formula>0</formula>
    </cfRule>
  </conditionalFormatting>
  <conditionalFormatting sqref="Q603">
    <cfRule type="cellIs" dxfId="1033" priority="183" operator="lessThan">
      <formula>0</formula>
    </cfRule>
  </conditionalFormatting>
  <conditionalFormatting sqref="B625">
    <cfRule type="cellIs" dxfId="1032" priority="184" operator="lessThan">
      <formula>0</formula>
    </cfRule>
  </conditionalFormatting>
  <conditionalFormatting sqref="P454:P456">
    <cfRule type="cellIs" dxfId="1031" priority="185" operator="lessThan">
      <formula>0</formula>
    </cfRule>
  </conditionalFormatting>
  <conditionalFormatting sqref="Q457">
    <cfRule type="cellIs" dxfId="1030" priority="186" operator="lessThan">
      <formula>0</formula>
    </cfRule>
  </conditionalFormatting>
  <conditionalFormatting sqref="Q597">
    <cfRule type="cellIs" dxfId="1029" priority="187" operator="lessThan">
      <formula>0</formula>
    </cfRule>
  </conditionalFormatting>
  <conditionalFormatting sqref="Q451">
    <cfRule type="cellIs" dxfId="1028" priority="188" operator="lessThan">
      <formula>0</formula>
    </cfRule>
  </conditionalFormatting>
  <conditionalFormatting sqref="Q451">
    <cfRule type="cellIs" dxfId="1027" priority="189" operator="lessThan">
      <formula>0</formula>
    </cfRule>
  </conditionalFormatting>
  <conditionalFormatting sqref="Q457">
    <cfRule type="cellIs" dxfId="1026" priority="190" operator="lessThan">
      <formula>0</formula>
    </cfRule>
  </conditionalFormatting>
  <conditionalFormatting sqref="J593:N595 J596:M596">
    <cfRule type="cellIs" dxfId="1025" priority="191" operator="lessThan">
      <formula>0</formula>
    </cfRule>
  </conditionalFormatting>
  <conditionalFormatting sqref="B453">
    <cfRule type="cellIs" dxfId="1024" priority="192" operator="lessThan">
      <formula>0</formula>
    </cfRule>
  </conditionalFormatting>
  <conditionalFormatting sqref="P599:P602">
    <cfRule type="cellIs" dxfId="1023" priority="193" operator="lessThan">
      <formula>0</formula>
    </cfRule>
  </conditionalFormatting>
  <conditionalFormatting sqref="Q454:Q456">
    <cfRule type="cellIs" dxfId="1022" priority="194" operator="lessThan">
      <formula>0</formula>
    </cfRule>
  </conditionalFormatting>
  <conditionalFormatting sqref="Q593:Q595">
    <cfRule type="cellIs" dxfId="1021" priority="195" operator="lessThan">
      <formula>0</formula>
    </cfRule>
  </conditionalFormatting>
  <conditionalFormatting sqref="Q596">
    <cfRule type="cellIs" dxfId="1020" priority="196" operator="lessThan">
      <formula>0</formula>
    </cfRule>
  </conditionalFormatting>
  <conditionalFormatting sqref="Q452">
    <cfRule type="cellIs" dxfId="1019" priority="197" operator="lessThan">
      <formula>0</formula>
    </cfRule>
  </conditionalFormatting>
  <conditionalFormatting sqref="B592">
    <cfRule type="cellIs" dxfId="1018" priority="198" operator="lessThan">
      <formula>0</formula>
    </cfRule>
  </conditionalFormatting>
  <conditionalFormatting sqref="P593:P595">
    <cfRule type="cellIs" dxfId="1017" priority="199" operator="lessThan">
      <formula>0</formula>
    </cfRule>
  </conditionalFormatting>
  <conditionalFormatting sqref="J594">
    <cfRule type="cellIs" dxfId="1016" priority="200" operator="lessThan">
      <formula>0</formula>
    </cfRule>
  </conditionalFormatting>
  <conditionalFormatting sqref="Q602">
    <cfRule type="cellIs" dxfId="1015" priority="201" operator="lessThan">
      <formula>0</formula>
    </cfRule>
  </conditionalFormatting>
  <conditionalFormatting sqref="J595:N595 K593:N594 J596:M596">
    <cfRule type="cellIs" dxfId="1014" priority="202" operator="lessThan">
      <formula>0</formula>
    </cfRule>
  </conditionalFormatting>
  <conditionalFormatting sqref="Q596">
    <cfRule type="cellIs" dxfId="1013" priority="203" operator="lessThan">
      <formula>0</formula>
    </cfRule>
  </conditionalFormatting>
  <conditionalFormatting sqref="J599:N599 J601:N602 J600:M600">
    <cfRule type="cellIs" dxfId="1012" priority="204" operator="lessThan">
      <formula>0</formula>
    </cfRule>
  </conditionalFormatting>
  <conditionalFormatting sqref="P616:P619">
    <cfRule type="cellIs" dxfId="1011" priority="205" operator="lessThan">
      <formula>0</formula>
    </cfRule>
  </conditionalFormatting>
  <conditionalFormatting sqref="Q602">
    <cfRule type="cellIs" dxfId="1010" priority="206" operator="lessThan">
      <formula>0</formula>
    </cfRule>
  </conditionalFormatting>
  <conditionalFormatting sqref="J600">
    <cfRule type="cellIs" dxfId="1009" priority="207" operator="lessThan">
      <formula>0</formula>
    </cfRule>
  </conditionalFormatting>
  <conditionalFormatting sqref="J601:N602 K599:N599 K600:M600">
    <cfRule type="cellIs" dxfId="1008" priority="208" operator="lessThan">
      <formula>0</formula>
    </cfRule>
  </conditionalFormatting>
  <conditionalFormatting sqref="Q599:Q601">
    <cfRule type="cellIs" dxfId="1007" priority="209" operator="lessThan">
      <formula>0</formula>
    </cfRule>
  </conditionalFormatting>
  <conditionalFormatting sqref="Q629">
    <cfRule type="cellIs" dxfId="1006" priority="210" operator="lessThan">
      <formula>0</formula>
    </cfRule>
  </conditionalFormatting>
  <conditionalFormatting sqref="I626">
    <cfRule type="cellIs" dxfId="1005" priority="211" operator="lessThan">
      <formula>0</formula>
    </cfRule>
  </conditionalFormatting>
  <conditionalFormatting sqref="C616:N619">
    <cfRule type="cellIs" dxfId="1004" priority="212" operator="lessThan">
      <formula>0</formula>
    </cfRule>
  </conditionalFormatting>
  <conditionalFormatting sqref="Q619">
    <cfRule type="cellIs" dxfId="1003" priority="213" operator="lessThan">
      <formula>0</formula>
    </cfRule>
  </conditionalFormatting>
  <conditionalFormatting sqref="I616">
    <cfRule type="cellIs" dxfId="1002" priority="214" operator="lessThan">
      <formula>0</formula>
    </cfRule>
  </conditionalFormatting>
  <conditionalFormatting sqref="H621:H624">
    <cfRule type="cellIs" dxfId="1001" priority="215" operator="lessThan">
      <formula>0</formula>
    </cfRule>
  </conditionalFormatting>
  <conditionalFormatting sqref="Q619">
    <cfRule type="cellIs" dxfId="1000" priority="216" operator="lessThan">
      <formula>0</formula>
    </cfRule>
  </conditionalFormatting>
  <conditionalFormatting sqref="H616">
    <cfRule type="cellIs" dxfId="999" priority="217" operator="lessThan">
      <formula>0</formula>
    </cfRule>
  </conditionalFormatting>
  <conditionalFormatting sqref="H616:H619">
    <cfRule type="cellIs" dxfId="998" priority="218" operator="lessThan">
      <formula>0</formula>
    </cfRule>
  </conditionalFormatting>
  <conditionalFormatting sqref="C617:J617">
    <cfRule type="cellIs" dxfId="997" priority="219" operator="lessThan">
      <formula>0</formula>
    </cfRule>
  </conditionalFormatting>
  <conditionalFormatting sqref="H617:H619">
    <cfRule type="cellIs" dxfId="996" priority="220" operator="lessThan">
      <formula>0</formula>
    </cfRule>
  </conditionalFormatting>
  <conditionalFormatting sqref="I617 K616:N617 C618:N619">
    <cfRule type="cellIs" dxfId="995" priority="221" operator="lessThan">
      <formula>0</formula>
    </cfRule>
  </conditionalFormatting>
  <conditionalFormatting sqref="Q616:Q618">
    <cfRule type="cellIs" dxfId="994" priority="222" operator="lessThan">
      <formula>0</formula>
    </cfRule>
  </conditionalFormatting>
  <conditionalFormatting sqref="B615">
    <cfRule type="cellIs" dxfId="993" priority="223" operator="lessThan">
      <formula>0</formula>
    </cfRule>
  </conditionalFormatting>
  <conditionalFormatting sqref="Q624">
    <cfRule type="cellIs" dxfId="992" priority="224" operator="lessThan">
      <formula>0</formula>
    </cfRule>
  </conditionalFormatting>
  <conditionalFormatting sqref="I621">
    <cfRule type="cellIs" dxfId="991" priority="225" operator="lessThan">
      <formula>0</formula>
    </cfRule>
  </conditionalFormatting>
  <conditionalFormatting sqref="C621:N624">
    <cfRule type="cellIs" dxfId="990" priority="226" operator="lessThan">
      <formula>0</formula>
    </cfRule>
  </conditionalFormatting>
  <conditionalFormatting sqref="Q624">
    <cfRule type="cellIs" dxfId="989" priority="227" operator="lessThan">
      <formula>0</formula>
    </cfRule>
  </conditionalFormatting>
  <conditionalFormatting sqref="H621">
    <cfRule type="cellIs" dxfId="988" priority="228" operator="lessThan">
      <formula>0</formula>
    </cfRule>
  </conditionalFormatting>
  <conditionalFormatting sqref="P621:P624">
    <cfRule type="cellIs" dxfId="987" priority="229" operator="lessThan">
      <formula>0</formula>
    </cfRule>
  </conditionalFormatting>
  <conditionalFormatting sqref="C622:J622">
    <cfRule type="cellIs" dxfId="986" priority="230" operator="lessThan">
      <formula>0</formula>
    </cfRule>
  </conditionalFormatting>
  <conditionalFormatting sqref="H622:H624">
    <cfRule type="cellIs" dxfId="985" priority="231" operator="lessThan">
      <formula>0</formula>
    </cfRule>
  </conditionalFormatting>
  <conditionalFormatting sqref="I622 K621:N622 C623:N624">
    <cfRule type="cellIs" dxfId="984" priority="232" operator="lessThan">
      <formula>0</formula>
    </cfRule>
  </conditionalFormatting>
  <conditionalFormatting sqref="Q621:Q623">
    <cfRule type="cellIs" dxfId="983" priority="233" operator="lessThan">
      <formula>0</formula>
    </cfRule>
  </conditionalFormatting>
  <conditionalFormatting sqref="B620">
    <cfRule type="cellIs" dxfId="982" priority="234" operator="lessThan">
      <formula>0</formula>
    </cfRule>
  </conditionalFormatting>
  <conditionalFormatting sqref="C626:N629">
    <cfRule type="cellIs" dxfId="981" priority="235" operator="lessThan">
      <formula>0</formula>
    </cfRule>
  </conditionalFormatting>
  <conditionalFormatting sqref="Q629">
    <cfRule type="cellIs" dxfId="980" priority="236" operator="lessThan">
      <formula>0</formula>
    </cfRule>
  </conditionalFormatting>
  <conditionalFormatting sqref="H626">
    <cfRule type="cellIs" dxfId="979" priority="237" operator="lessThan">
      <formula>0</formula>
    </cfRule>
  </conditionalFormatting>
  <conditionalFormatting sqref="H626:H629">
    <cfRule type="cellIs" dxfId="978" priority="238" operator="lessThan">
      <formula>0</formula>
    </cfRule>
  </conditionalFormatting>
  <conditionalFormatting sqref="P626:P629">
    <cfRule type="cellIs" dxfId="977" priority="239" operator="lessThan">
      <formula>0</formula>
    </cfRule>
  </conditionalFormatting>
  <conditionalFormatting sqref="C627:J627">
    <cfRule type="cellIs" dxfId="976" priority="240" operator="lessThan">
      <formula>0</formula>
    </cfRule>
  </conditionalFormatting>
  <conditionalFormatting sqref="H627:H629">
    <cfRule type="cellIs" dxfId="975" priority="241" operator="lessThan">
      <formula>0</formula>
    </cfRule>
  </conditionalFormatting>
  <conditionalFormatting sqref="I627 K626:N627 C628:N629">
    <cfRule type="cellIs" dxfId="974" priority="242" operator="lessThan">
      <formula>0</formula>
    </cfRule>
  </conditionalFormatting>
  <conditionalFormatting sqref="Q626:Q628">
    <cfRule type="cellIs" dxfId="973" priority="243" operator="lessThan">
      <formula>0</formula>
    </cfRule>
  </conditionalFormatting>
  <conditionalFormatting sqref="C351:I351">
    <cfRule type="cellIs" dxfId="972" priority="244" operator="lessThan">
      <formula>0</formula>
    </cfRule>
  </conditionalFormatting>
  <conditionalFormatting sqref="C353:I354">
    <cfRule type="cellIs" dxfId="971" priority="245" operator="lessThan">
      <formula>0</formula>
    </cfRule>
  </conditionalFormatting>
  <conditionalFormatting sqref="P506:Q506">
    <cfRule type="cellIs" dxfId="970" priority="246" operator="lessThan">
      <formula>0</formula>
    </cfRule>
  </conditionalFormatting>
  <conditionalFormatting sqref="P499:P502">
    <cfRule type="cellIs" dxfId="969" priority="247" operator="lessThan">
      <formula>0</formula>
    </cfRule>
  </conditionalFormatting>
  <conditionalFormatting sqref="Q611:Q613">
    <cfRule type="cellIs" dxfId="968" priority="248" operator="lessThan">
      <formula>0</formula>
    </cfRule>
  </conditionalFormatting>
  <conditionalFormatting sqref="B498">
    <cfRule type="cellIs" dxfId="967" priority="249" operator="lessThan">
      <formula>0</formula>
    </cfRule>
  </conditionalFormatting>
  <conditionalFormatting sqref="N427">
    <cfRule type="cellIs" dxfId="966" priority="250" operator="lessThan">
      <formula>0</formula>
    </cfRule>
  </conditionalFormatting>
  <conditionalFormatting sqref="C352:I352">
    <cfRule type="cellIs" dxfId="965" priority="251" operator="lessThan">
      <formula>0</formula>
    </cfRule>
  </conditionalFormatting>
  <conditionalFormatting sqref="C355:I355">
    <cfRule type="cellIs" dxfId="964" priority="252" operator="lessThan">
      <formula>0</formula>
    </cfRule>
  </conditionalFormatting>
  <conditionalFormatting sqref="C365:I366">
    <cfRule type="cellIs" dxfId="963" priority="253" operator="lessThan">
      <formula>0</formula>
    </cfRule>
  </conditionalFormatting>
  <conditionalFormatting sqref="C363:I363">
    <cfRule type="cellIs" dxfId="962" priority="254" operator="lessThan">
      <formula>0</formula>
    </cfRule>
  </conditionalFormatting>
  <conditionalFormatting sqref="C364:I364">
    <cfRule type="cellIs" dxfId="961" priority="255" operator="lessThan">
      <formula>0</formula>
    </cfRule>
  </conditionalFormatting>
  <conditionalFormatting sqref="C367:I367">
    <cfRule type="cellIs" dxfId="960" priority="256" operator="lessThan">
      <formula>0</formula>
    </cfRule>
  </conditionalFormatting>
  <conditionalFormatting sqref="C593:I596">
    <cfRule type="cellIs" dxfId="959" priority="257" operator="lessThan">
      <formula>0</formula>
    </cfRule>
  </conditionalFormatting>
  <conditionalFormatting sqref="C594:I594">
    <cfRule type="cellIs" dxfId="958" priority="258" operator="lessThan">
      <formula>0</formula>
    </cfRule>
  </conditionalFormatting>
  <conditionalFormatting sqref="C595:I596">
    <cfRule type="cellIs" dxfId="957" priority="259" operator="lessThan">
      <formula>0</formula>
    </cfRule>
  </conditionalFormatting>
  <conditionalFormatting sqref="Q551">
    <cfRule type="cellIs" dxfId="956" priority="260" operator="lessThan">
      <formula>0</formula>
    </cfRule>
  </conditionalFormatting>
  <conditionalFormatting sqref="Q551">
    <cfRule type="cellIs" dxfId="955" priority="261" operator="lessThan">
      <formula>0</formula>
    </cfRule>
  </conditionalFormatting>
  <conditionalFormatting sqref="C599:I602">
    <cfRule type="cellIs" dxfId="954" priority="262" operator="lessThan">
      <formula>0</formula>
    </cfRule>
  </conditionalFormatting>
  <conditionalFormatting sqref="C600:I600">
    <cfRule type="cellIs" dxfId="953" priority="263" operator="lessThan">
      <formula>0</formula>
    </cfRule>
  </conditionalFormatting>
  <conditionalFormatting sqref="C601:I602">
    <cfRule type="cellIs" dxfId="952" priority="264" operator="lessThan">
      <formula>0</formula>
    </cfRule>
  </conditionalFormatting>
  <conditionalFormatting sqref="C461:C464">
    <cfRule type="cellIs" dxfId="951" priority="265" operator="lessThan">
      <formula>0</formula>
    </cfRule>
  </conditionalFormatting>
  <conditionalFormatting sqref="P468:P471">
    <cfRule type="cellIs" dxfId="950" priority="266" operator="lessThan">
      <formula>0</formula>
    </cfRule>
  </conditionalFormatting>
  <conditionalFormatting sqref="Q507:Q510">
    <cfRule type="cellIs" dxfId="949" priority="267" operator="lessThan">
      <formula>0</formula>
    </cfRule>
  </conditionalFormatting>
  <conditionalFormatting sqref="Q511:Q512">
    <cfRule type="cellIs" dxfId="948" priority="268" operator="lessThan">
      <formula>0</formula>
    </cfRule>
  </conditionalFormatting>
  <conditionalFormatting sqref="Q512">
    <cfRule type="cellIs" dxfId="947" priority="269" operator="lessThan">
      <formula>0</formula>
    </cfRule>
  </conditionalFormatting>
  <conditionalFormatting sqref="Q511">
    <cfRule type="cellIs" dxfId="946" priority="270" operator="lessThan">
      <formula>0</formula>
    </cfRule>
  </conditionalFormatting>
  <conditionalFormatting sqref="P507:P510">
    <cfRule type="cellIs" dxfId="945" priority="271" operator="lessThan">
      <formula>0</formula>
    </cfRule>
  </conditionalFormatting>
  <conditionalFormatting sqref="B506">
    <cfRule type="cellIs" dxfId="944" priority="272" operator="lessThan">
      <formula>0</formula>
    </cfRule>
  </conditionalFormatting>
  <conditionalFormatting sqref="C611:N614">
    <cfRule type="cellIs" dxfId="943" priority="273" operator="lessThan">
      <formula>0</formula>
    </cfRule>
  </conditionalFormatting>
  <conditionalFormatting sqref="Q614">
    <cfRule type="cellIs" dxfId="942" priority="274" operator="lessThan">
      <formula>0</formula>
    </cfRule>
  </conditionalFormatting>
  <conditionalFormatting sqref="P547:P550">
    <cfRule type="cellIs" dxfId="941" priority="275" operator="lessThan">
      <formula>0</formula>
    </cfRule>
  </conditionalFormatting>
  <conditionalFormatting sqref="H611:H614">
    <cfRule type="cellIs" dxfId="940" priority="276" operator="lessThan">
      <formula>0</formula>
    </cfRule>
  </conditionalFormatting>
  <conditionalFormatting sqref="Q504">
    <cfRule type="cellIs" dxfId="939" priority="277" operator="lessThan">
      <formula>0</formula>
    </cfRule>
  </conditionalFormatting>
  <conditionalFormatting sqref="Q547:Q550 Q552 Q554:Q560">
    <cfRule type="cellIs" dxfId="938" priority="278" operator="lessThan">
      <formula>0</formula>
    </cfRule>
  </conditionalFormatting>
  <conditionalFormatting sqref="P546">
    <cfRule type="cellIs" dxfId="937" priority="279" operator="lessThan">
      <formula>0</formula>
    </cfRule>
  </conditionalFormatting>
  <conditionalFormatting sqref="P554:P558">
    <cfRule type="cellIs" dxfId="936" priority="280" operator="lessThan">
      <formula>0</formula>
    </cfRule>
  </conditionalFormatting>
  <conditionalFormatting sqref="Q570:Q573 Q575">
    <cfRule type="cellIs" dxfId="935" priority="281" operator="lessThan">
      <formula>0</formula>
    </cfRule>
  </conditionalFormatting>
  <conditionalFormatting sqref="B546">
    <cfRule type="cellIs" dxfId="934" priority="282" operator="lessThan">
      <formula>0</formula>
    </cfRule>
  </conditionalFormatting>
  <conditionalFormatting sqref="P569">
    <cfRule type="cellIs" dxfId="933" priority="283" operator="lessThan">
      <formula>0</formula>
    </cfRule>
  </conditionalFormatting>
  <conditionalFormatting sqref="Q574">
    <cfRule type="cellIs" dxfId="932" priority="284" operator="lessThan">
      <formula>0</formula>
    </cfRule>
  </conditionalFormatting>
  <conditionalFormatting sqref="Q574">
    <cfRule type="cellIs" dxfId="931" priority="285" operator="lessThan">
      <formula>0</formula>
    </cfRule>
  </conditionalFormatting>
  <conditionalFormatting sqref="P570:P573">
    <cfRule type="cellIs" dxfId="930" priority="286" operator="lessThan">
      <formula>0</formula>
    </cfRule>
  </conditionalFormatting>
  <conditionalFormatting sqref="Q582 Q577:Q580">
    <cfRule type="cellIs" dxfId="929" priority="287" operator="lessThan">
      <formula>0</formula>
    </cfRule>
  </conditionalFormatting>
  <conditionalFormatting sqref="Q581">
    <cfRule type="cellIs" dxfId="928" priority="288" operator="lessThan">
      <formula>0</formula>
    </cfRule>
  </conditionalFormatting>
  <conditionalFormatting sqref="B569">
    <cfRule type="cellIs" dxfId="927" priority="289" operator="lessThan">
      <formula>0</formula>
    </cfRule>
  </conditionalFormatting>
  <conditionalFormatting sqref="P576">
    <cfRule type="cellIs" dxfId="926" priority="290" operator="lessThan">
      <formula>0</formula>
    </cfRule>
  </conditionalFormatting>
  <conditionalFormatting sqref="P577:P580">
    <cfRule type="cellIs" dxfId="925" priority="291" operator="lessThan">
      <formula>0</formula>
    </cfRule>
  </conditionalFormatting>
  <conditionalFormatting sqref="Q581">
    <cfRule type="cellIs" dxfId="924" priority="292" operator="lessThan">
      <formula>0</formula>
    </cfRule>
  </conditionalFormatting>
  <conditionalFormatting sqref="P605:P607 P609">
    <cfRule type="cellIs" dxfId="923" priority="293" operator="lessThan">
      <formula>0</formula>
    </cfRule>
  </conditionalFormatting>
  <conditionalFormatting sqref="Q605:Q607">
    <cfRule type="cellIs" dxfId="922" priority="294" operator="lessThan">
      <formula>0</formula>
    </cfRule>
  </conditionalFormatting>
  <conditionalFormatting sqref="C607:I607">
    <cfRule type="cellIs" dxfId="921" priority="295" operator="lessThan">
      <formula>0</formula>
    </cfRule>
  </conditionalFormatting>
  <conditionalFormatting sqref="C605:I607">
    <cfRule type="cellIs" dxfId="920" priority="296" operator="lessThan">
      <formula>0</formula>
    </cfRule>
  </conditionalFormatting>
  <conditionalFormatting sqref="B604">
    <cfRule type="cellIs" dxfId="919" priority="297" operator="lessThan">
      <formula>0</formula>
    </cfRule>
  </conditionalFormatting>
  <conditionalFormatting sqref="J605:N607">
    <cfRule type="cellIs" dxfId="918" priority="298" operator="lessThan">
      <formula>0</formula>
    </cfRule>
  </conditionalFormatting>
  <conditionalFormatting sqref="P611:P614">
    <cfRule type="cellIs" dxfId="917" priority="299" operator="lessThan">
      <formula>0</formula>
    </cfRule>
  </conditionalFormatting>
  <conditionalFormatting sqref="Q608:Q609">
    <cfRule type="cellIs" dxfId="916" priority="300" operator="lessThan">
      <formula>0</formula>
    </cfRule>
  </conditionalFormatting>
  <conditionalFormatting sqref="C433:M433">
    <cfRule type="cellIs" dxfId="915" priority="301" operator="lessThan">
      <formula>0</formula>
    </cfRule>
  </conditionalFormatting>
  <conditionalFormatting sqref="Q608:Q609">
    <cfRule type="cellIs" dxfId="914" priority="302" operator="lessThan">
      <formula>0</formula>
    </cfRule>
  </conditionalFormatting>
  <conditionalFormatting sqref="J606">
    <cfRule type="cellIs" dxfId="913" priority="303" operator="lessThan">
      <formula>0</formula>
    </cfRule>
  </conditionalFormatting>
  <conditionalFormatting sqref="J607:N607 K605:N606">
    <cfRule type="cellIs" dxfId="912" priority="304" operator="lessThan">
      <formula>0</formula>
    </cfRule>
  </conditionalFormatting>
  <conditionalFormatting sqref="I612 K611:N612 C613:N614">
    <cfRule type="cellIs" dxfId="911" priority="305" operator="lessThan">
      <formula>0</formula>
    </cfRule>
  </conditionalFormatting>
  <conditionalFormatting sqref="N427">
    <cfRule type="cellIs" dxfId="910" priority="306" operator="lessThan">
      <formula>0</formula>
    </cfRule>
  </conditionalFormatting>
  <conditionalFormatting sqref="B429:N429">
    <cfRule type="cellIs" dxfId="909" priority="307" operator="lessThan">
      <formula>0</formula>
    </cfRule>
  </conditionalFormatting>
  <conditionalFormatting sqref="C606:I606">
    <cfRule type="cellIs" dxfId="908" priority="308" operator="lessThan">
      <formula>0</formula>
    </cfRule>
  </conditionalFormatting>
  <conditionalFormatting sqref="B429:N429">
    <cfRule type="cellIs" dxfId="907" priority="309" operator="lessThan">
      <formula>0</formula>
    </cfRule>
  </conditionalFormatting>
  <conditionalFormatting sqref="H433">
    <cfRule type="cellIs" dxfId="906" priority="310" operator="lessThan">
      <formula>0</formula>
    </cfRule>
  </conditionalFormatting>
  <conditionalFormatting sqref="B433">
    <cfRule type="cellIs" dxfId="905" priority="311" operator="lessThan">
      <formula>0</formula>
    </cfRule>
  </conditionalFormatting>
  <conditionalFormatting sqref="B433">
    <cfRule type="cellIs" dxfId="904" priority="312" operator="lessThan">
      <formula>0</formula>
    </cfRule>
  </conditionalFormatting>
  <conditionalFormatting sqref="B429:N429">
    <cfRule type="cellIs" dxfId="903" priority="313" operator="lessThan">
      <formula>0</formula>
    </cfRule>
  </conditionalFormatting>
  <conditionalFormatting sqref="B429:N429">
    <cfRule type="cellIs" dxfId="902" priority="314" operator="lessThan">
      <formula>0</formula>
    </cfRule>
  </conditionalFormatting>
  <conditionalFormatting sqref="B435:N435">
    <cfRule type="cellIs" dxfId="901" priority="315" operator="lessThan">
      <formula>0</formula>
    </cfRule>
  </conditionalFormatting>
  <conditionalFormatting sqref="H611">
    <cfRule type="cellIs" dxfId="900" priority="316" operator="lessThan">
      <formula>0</formula>
    </cfRule>
  </conditionalFormatting>
  <conditionalFormatting sqref="C433:M433">
    <cfRule type="cellIs" dxfId="899" priority="317" operator="lessThan">
      <formula>0</formula>
    </cfRule>
  </conditionalFormatting>
  <conditionalFormatting sqref="H612:H614">
    <cfRule type="cellIs" dxfId="898" priority="318" operator="lessThan">
      <formula>0</formula>
    </cfRule>
  </conditionalFormatting>
  <conditionalFormatting sqref="Q614">
    <cfRule type="cellIs" dxfId="897" priority="319" operator="lessThan">
      <formula>0</formula>
    </cfRule>
  </conditionalFormatting>
  <conditionalFormatting sqref="I611">
    <cfRule type="cellIs" dxfId="896" priority="320" operator="lessThan">
      <formula>0</formula>
    </cfRule>
  </conditionalFormatting>
  <conditionalFormatting sqref="N439">
    <cfRule type="cellIs" dxfId="895" priority="321" operator="lessThan">
      <formula>0</formula>
    </cfRule>
  </conditionalFormatting>
  <conditionalFormatting sqref="C612:J612">
    <cfRule type="cellIs" dxfId="894" priority="322" operator="lessThan">
      <formula>0</formula>
    </cfRule>
  </conditionalFormatting>
  <conditionalFormatting sqref="B610">
    <cfRule type="cellIs" dxfId="893" priority="323" operator="lessThan">
      <formula>0</formula>
    </cfRule>
  </conditionalFormatting>
  <conditionalFormatting sqref="B435:N435">
    <cfRule type="cellIs" dxfId="892" priority="324" operator="lessThan">
      <formula>0</formula>
    </cfRule>
  </conditionalFormatting>
  <conditionalFormatting sqref="C445:M445">
    <cfRule type="cellIs" dxfId="891" priority="325" operator="lessThan">
      <formula>0</formula>
    </cfRule>
  </conditionalFormatting>
  <conditionalFormatting sqref="C445:M445">
    <cfRule type="cellIs" dxfId="890" priority="326" operator="lessThan">
      <formula>0</formula>
    </cfRule>
  </conditionalFormatting>
  <conditionalFormatting sqref="B435:N435">
    <cfRule type="cellIs" dxfId="889" priority="327" operator="lessThan">
      <formula>0</formula>
    </cfRule>
  </conditionalFormatting>
  <conditionalFormatting sqref="N438">
    <cfRule type="cellIs" dxfId="888" priority="328" operator="lessThan">
      <formula>0</formula>
    </cfRule>
  </conditionalFormatting>
  <conditionalFormatting sqref="B435:N435">
    <cfRule type="cellIs" dxfId="887" priority="329" operator="lessThan">
      <formula>0</formula>
    </cfRule>
  </conditionalFormatting>
  <conditionalFormatting sqref="B435:N435">
    <cfRule type="cellIs" dxfId="886" priority="330" operator="lessThan">
      <formula>0</formula>
    </cfRule>
  </conditionalFormatting>
  <conditionalFormatting sqref="B598">
    <cfRule type="cellIs" dxfId="885" priority="331" operator="lessThan">
      <formula>0</formula>
    </cfRule>
  </conditionalFormatting>
  <conditionalFormatting sqref="N439">
    <cfRule type="cellIs" dxfId="884" priority="332" operator="lessThan">
      <formula>0</formula>
    </cfRule>
  </conditionalFormatting>
  <conditionalFormatting sqref="B435:N435">
    <cfRule type="cellIs" dxfId="883" priority="333" operator="lessThan">
      <formula>0</formula>
    </cfRule>
  </conditionalFormatting>
  <conditionalFormatting sqref="B598">
    <cfRule type="cellIs" dxfId="882" priority="334" operator="lessThan">
      <formula>0</formula>
    </cfRule>
  </conditionalFormatting>
  <conditionalFormatting sqref="B641">
    <cfRule type="cellIs" dxfId="881" priority="335" operator="lessThan">
      <formula>0</formula>
    </cfRule>
  </conditionalFormatting>
  <conditionalFormatting sqref="B591">
    <cfRule type="cellIs" dxfId="880" priority="336" operator="lessThan">
      <formula>0</formula>
    </cfRule>
  </conditionalFormatting>
  <conditionalFormatting sqref="B591">
    <cfRule type="cellIs" dxfId="879" priority="337" operator="lessThan">
      <formula>0</formula>
    </cfRule>
  </conditionalFormatting>
  <conditionalFormatting sqref="B609">
    <cfRule type="cellIs" dxfId="878" priority="338" operator="lessThan">
      <formula>0</formula>
    </cfRule>
  </conditionalFormatting>
  <conditionalFormatting sqref="B609">
    <cfRule type="cellIs" dxfId="877" priority="339"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76" priority="340" operator="lessThan">
      <formula>0</formula>
    </cfRule>
  </conditionalFormatting>
  <conditionalFormatting sqref="B646">
    <cfRule type="cellIs" dxfId="875" priority="341" operator="lessThan">
      <formula>0</formula>
    </cfRule>
  </conditionalFormatting>
  <conditionalFormatting sqref="B631">
    <cfRule type="cellIs" dxfId="874" priority="342" operator="lessThan">
      <formula>0</formula>
    </cfRule>
  </conditionalFormatting>
  <conditionalFormatting sqref="B635">
    <cfRule type="cellIs" dxfId="873" priority="343" operator="lessThan">
      <formula>0</formula>
    </cfRule>
  </conditionalFormatting>
  <conditionalFormatting sqref="B662">
    <cfRule type="cellIs" dxfId="872" priority="344" operator="lessThan">
      <formula>0</formula>
    </cfRule>
  </conditionalFormatting>
  <conditionalFormatting sqref="B671">
    <cfRule type="cellIs" dxfId="871" priority="345" operator="lessThan">
      <formula>0</formula>
    </cfRule>
  </conditionalFormatting>
  <conditionalFormatting sqref="I674:N674 P672:Q675">
    <cfRule type="cellIs" dxfId="870" priority="346" operator="lessThan">
      <formula>0</formula>
    </cfRule>
  </conditionalFormatting>
  <conditionalFormatting sqref="P641">
    <cfRule type="cellIs" dxfId="869" priority="347" operator="lessThan">
      <formula>0</formula>
    </cfRule>
  </conditionalFormatting>
  <conditionalFormatting sqref="P641">
    <cfRule type="cellIs" dxfId="868" priority="348" operator="lessThan">
      <formula>0</formula>
    </cfRule>
  </conditionalFormatting>
  <conditionalFormatting sqref="P422:Q422 Q423:Q425">
    <cfRule type="cellIs" dxfId="867" priority="349" operator="lessThan">
      <formula>0</formula>
    </cfRule>
  </conditionalFormatting>
  <conditionalFormatting sqref="B416">
    <cfRule type="cellIs" dxfId="866" priority="350" operator="lessThan">
      <formula>0</formula>
    </cfRule>
  </conditionalFormatting>
  <conditionalFormatting sqref="P423:P425">
    <cfRule type="cellIs" dxfId="865" priority="351" operator="lessThan">
      <formula>0</formula>
    </cfRule>
  </conditionalFormatting>
  <conditionalFormatting sqref="P422">
    <cfRule type="cellIs" dxfId="864" priority="352" operator="lessThan">
      <formula>0</formula>
    </cfRule>
  </conditionalFormatting>
  <conditionalFormatting sqref="Q426">
    <cfRule type="cellIs" dxfId="863" priority="353" operator="lessThan">
      <formula>0</formula>
    </cfRule>
  </conditionalFormatting>
  <conditionalFormatting sqref="Q427">
    <cfRule type="cellIs" dxfId="862" priority="354" operator="lessThan">
      <formula>0</formula>
    </cfRule>
  </conditionalFormatting>
  <conditionalFormatting sqref="B422">
    <cfRule type="cellIs" dxfId="861" priority="355" operator="lessThan">
      <formula>0</formula>
    </cfRule>
  </conditionalFormatting>
  <conditionalFormatting sqref="Q426">
    <cfRule type="cellIs" dxfId="860" priority="356" operator="lessThan">
      <formula>0</formula>
    </cfRule>
  </conditionalFormatting>
  <conditionalFormatting sqref="B454:N454">
    <cfRule type="cellIs" dxfId="859" priority="357" operator="lessThan">
      <formula>0</formula>
    </cfRule>
  </conditionalFormatting>
  <conditionalFormatting sqref="B454:N454">
    <cfRule type="cellIs" dxfId="858" priority="358" operator="lessThan">
      <formula>0</formula>
    </cfRule>
  </conditionalFormatting>
  <conditionalFormatting sqref="C652:I652">
    <cfRule type="cellIs" dxfId="857" priority="359" operator="lessThan">
      <formula>0</formula>
    </cfRule>
  </conditionalFormatting>
  <conditionalFormatting sqref="C653:I653">
    <cfRule type="cellIs" dxfId="856" priority="360" operator="lessThan">
      <formula>0</formula>
    </cfRule>
  </conditionalFormatting>
  <conditionalFormatting sqref="C658:M658">
    <cfRule type="cellIs" dxfId="855" priority="361" operator="lessThan">
      <formula>0</formula>
    </cfRule>
  </conditionalFormatting>
  <conditionalFormatting sqref="B647:N647">
    <cfRule type="cellIs" dxfId="854" priority="362" operator="lessThan">
      <formula>0</formula>
    </cfRule>
  </conditionalFormatting>
  <conditionalFormatting sqref="P650">
    <cfRule type="cellIs" dxfId="853" priority="363" operator="lessThan">
      <formula>0</formula>
    </cfRule>
  </conditionalFormatting>
  <conditionalFormatting sqref="P417:P419">
    <cfRule type="cellIs" dxfId="852" priority="364" operator="lessThan">
      <formula>0</formula>
    </cfRule>
  </conditionalFormatting>
  <conditionalFormatting sqref="Q420">
    <cfRule type="cellIs" dxfId="851" priority="365" operator="lessThan">
      <formula>0</formula>
    </cfRule>
  </conditionalFormatting>
  <conditionalFormatting sqref="Q421">
    <cfRule type="cellIs" dxfId="850" priority="366" operator="lessThan">
      <formula>0</formula>
    </cfRule>
  </conditionalFormatting>
  <conditionalFormatting sqref="P416:Q416 Q417:Q419">
    <cfRule type="cellIs" dxfId="849" priority="367" operator="lessThan">
      <formula>0</formula>
    </cfRule>
  </conditionalFormatting>
  <conditionalFormatting sqref="P416">
    <cfRule type="cellIs" dxfId="848" priority="368" operator="lessThan">
      <formula>0</formula>
    </cfRule>
  </conditionalFormatting>
  <conditionalFormatting sqref="Q420">
    <cfRule type="cellIs" dxfId="847" priority="369" operator="lessThan">
      <formula>0</formula>
    </cfRule>
  </conditionalFormatting>
  <conditionalFormatting sqref="B454:N454">
    <cfRule type="cellIs" dxfId="846" priority="370" operator="lessThan">
      <formula>0</formula>
    </cfRule>
  </conditionalFormatting>
  <conditionalFormatting sqref="B454:N454">
    <cfRule type="cellIs" dxfId="845" priority="371" operator="lessThan">
      <formula>0</formula>
    </cfRule>
  </conditionalFormatting>
  <conditionalFormatting sqref="B454:N454">
    <cfRule type="cellIs" dxfId="844" priority="372" operator="lessThan">
      <formula>0</formula>
    </cfRule>
  </conditionalFormatting>
  <conditionalFormatting sqref="B454:N454">
    <cfRule type="cellIs" dxfId="843" priority="373" operator="lessThan">
      <formula>0</formula>
    </cfRule>
  </conditionalFormatting>
  <conditionalFormatting sqref="B454:N454">
    <cfRule type="cellIs" dxfId="842" priority="374" operator="lessThan">
      <formula>0</formula>
    </cfRule>
  </conditionalFormatting>
  <conditionalFormatting sqref="N457">
    <cfRule type="cellIs" dxfId="841" priority="375" operator="lessThan">
      <formula>0</formula>
    </cfRule>
  </conditionalFormatting>
  <conditionalFormatting sqref="B454:N454">
    <cfRule type="cellIs" dxfId="840" priority="376" operator="lessThan">
      <formula>0</formula>
    </cfRule>
  </conditionalFormatting>
  <conditionalFormatting sqref="N458">
    <cfRule type="cellIs" dxfId="839" priority="377" operator="lessThan">
      <formula>0</formula>
    </cfRule>
  </conditionalFormatting>
  <conditionalFormatting sqref="P530">
    <cfRule type="cellIs" dxfId="838" priority="378" operator="lessThan">
      <formula>0</formula>
    </cfRule>
  </conditionalFormatting>
  <conditionalFormatting sqref="N458">
    <cfRule type="cellIs" dxfId="837" priority="379" operator="lessThan">
      <formula>0</formula>
    </cfRule>
  </conditionalFormatting>
  <conditionalFormatting sqref="D461:N464">
    <cfRule type="cellIs" dxfId="836" priority="380" operator="lessThan">
      <formula>0</formula>
    </cfRule>
  </conditionalFormatting>
  <conditionalFormatting sqref="P538">
    <cfRule type="cellIs" dxfId="835" priority="381" operator="lessThan">
      <formula>0</formula>
    </cfRule>
  </conditionalFormatting>
  <conditionalFormatting sqref="B461:B464">
    <cfRule type="cellIs" dxfId="834" priority="382" operator="lessThan">
      <formula>0</formula>
    </cfRule>
  </conditionalFormatting>
  <conditionalFormatting sqref="P553">
    <cfRule type="cellIs" dxfId="833" priority="383" operator="lessThan">
      <formula>0</formula>
    </cfRule>
  </conditionalFormatting>
  <conditionalFormatting sqref="B512">
    <cfRule type="cellIs" dxfId="832" priority="384" operator="lessThan">
      <formula>0</formula>
    </cfRule>
  </conditionalFormatting>
  <conditionalFormatting sqref="C512">
    <cfRule type="cellIs" dxfId="831" priority="385" operator="lessThan">
      <formula>0</formula>
    </cfRule>
  </conditionalFormatting>
  <conditionalFormatting sqref="P561">
    <cfRule type="cellIs" dxfId="830" priority="386" operator="lessThan">
      <formula>0</formula>
    </cfRule>
  </conditionalFormatting>
  <conditionalFormatting sqref="P590">
    <cfRule type="cellIs" dxfId="829" priority="387" operator="lessThan">
      <formula>0</formula>
    </cfRule>
  </conditionalFormatting>
  <conditionalFormatting sqref="N365">
    <cfRule type="cellIs" dxfId="828" priority="388" operator="lessThan">
      <formula>0</formula>
    </cfRule>
  </conditionalFormatting>
  <conditionalFormatting sqref="N371">
    <cfRule type="cellIs" dxfId="827" priority="389" operator="lessThan">
      <formula>0</formula>
    </cfRule>
  </conditionalFormatting>
  <conditionalFormatting sqref="N377">
    <cfRule type="cellIs" dxfId="826" priority="390" operator="lessThan">
      <formula>0</formula>
    </cfRule>
  </conditionalFormatting>
  <conditionalFormatting sqref="N359">
    <cfRule type="cellIs" dxfId="825" priority="391" operator="lessThan">
      <formula>0</formula>
    </cfRule>
  </conditionalFormatting>
  <conditionalFormatting sqref="B376">
    <cfRule type="cellIs" dxfId="824" priority="392" operator="lessThan">
      <formula>0</formula>
    </cfRule>
  </conditionalFormatting>
  <conditionalFormatting sqref="B588">
    <cfRule type="cellIs" dxfId="823" priority="393" operator="lessThan">
      <formula>0</formula>
    </cfRule>
  </conditionalFormatting>
  <conditionalFormatting sqref="B371:B372">
    <cfRule type="cellIs" dxfId="822" priority="394" operator="lessThan">
      <formula>0</formula>
    </cfRule>
  </conditionalFormatting>
  <conditionalFormatting sqref="B377:B378">
    <cfRule type="cellIs" dxfId="821" priority="395" operator="lessThan">
      <formula>0</formula>
    </cfRule>
  </conditionalFormatting>
  <conditionalFormatting sqref="C351:M354">
    <cfRule type="cellIs" dxfId="820" priority="396" operator="lessThan">
      <formula>0</formula>
    </cfRule>
  </conditionalFormatting>
  <conditionalFormatting sqref="B428">
    <cfRule type="cellIs" dxfId="819" priority="397" operator="lessThan">
      <formula>0</formula>
    </cfRule>
  </conditionalFormatting>
  <conditionalFormatting sqref="B428">
    <cfRule type="cellIs" dxfId="818" priority="398" operator="lessThan">
      <formula>0</formula>
    </cfRule>
  </conditionalFormatting>
  <conditionalFormatting sqref="B391 B397 B381:B385 B375:B379 B369:B373 B363:B367 B357:B361 B351:B355">
    <cfRule type="cellIs" dxfId="817" priority="399" operator="lessThan">
      <formula>0</formula>
    </cfRule>
  </conditionalFormatting>
  <conditionalFormatting sqref="B359:B360">
    <cfRule type="cellIs" dxfId="816" priority="400" operator="lessThan">
      <formula>0</formula>
    </cfRule>
  </conditionalFormatting>
  <conditionalFormatting sqref="B357">
    <cfRule type="cellIs" dxfId="815" priority="401" operator="lessThan">
      <formula>0</formula>
    </cfRule>
  </conditionalFormatting>
  <conditionalFormatting sqref="B585:B587">
    <cfRule type="cellIs" dxfId="814" priority="402" operator="lessThan">
      <formula>0</formula>
    </cfRule>
  </conditionalFormatting>
  <conditionalFormatting sqref="B584">
    <cfRule type="cellIs" dxfId="813" priority="403" operator="lessThan">
      <formula>0</formula>
    </cfRule>
  </conditionalFormatting>
  <conditionalFormatting sqref="B397">
    <cfRule type="cellIs" dxfId="812" priority="404" operator="lessThan">
      <formula>0</formula>
    </cfRule>
  </conditionalFormatting>
  <conditionalFormatting sqref="B358">
    <cfRule type="cellIs" dxfId="811" priority="405" operator="lessThan">
      <formula>0</formula>
    </cfRule>
  </conditionalFormatting>
  <conditionalFormatting sqref="B369">
    <cfRule type="cellIs" dxfId="810" priority="406" operator="lessThan">
      <formula>0</formula>
    </cfRule>
  </conditionalFormatting>
  <conditionalFormatting sqref="B370">
    <cfRule type="cellIs" dxfId="809" priority="407" operator="lessThan">
      <formula>0</formula>
    </cfRule>
  </conditionalFormatting>
  <conditionalFormatting sqref="B375">
    <cfRule type="cellIs" dxfId="808" priority="408" operator="lessThan">
      <formula>0</formula>
    </cfRule>
  </conditionalFormatting>
  <conditionalFormatting sqref="B383:B384">
    <cfRule type="cellIs" dxfId="807" priority="409" operator="lessThan">
      <formula>0</formula>
    </cfRule>
  </conditionalFormatting>
  <conditionalFormatting sqref="B381">
    <cfRule type="cellIs" dxfId="806" priority="410" operator="lessThan">
      <formula>0</formula>
    </cfRule>
  </conditionalFormatting>
  <conditionalFormatting sqref="B382">
    <cfRule type="cellIs" dxfId="805" priority="411" operator="lessThan">
      <formula>0</formula>
    </cfRule>
  </conditionalFormatting>
  <conditionalFormatting sqref="B391">
    <cfRule type="cellIs" dxfId="804" priority="412" operator="lessThan">
      <formula>0</formula>
    </cfRule>
  </conditionalFormatting>
  <conditionalFormatting sqref="B385">
    <cfRule type="cellIs" dxfId="803" priority="413" operator="lessThan">
      <formula>0</formula>
    </cfRule>
  </conditionalFormatting>
  <conditionalFormatting sqref="B379">
    <cfRule type="cellIs" dxfId="802" priority="414" operator="lessThan">
      <formula>0</formula>
    </cfRule>
  </conditionalFormatting>
  <conditionalFormatting sqref="B373">
    <cfRule type="cellIs" dxfId="801" priority="415" operator="lessThan">
      <formula>0</formula>
    </cfRule>
  </conditionalFormatting>
  <conditionalFormatting sqref="B361">
    <cfRule type="cellIs" dxfId="800" priority="416" operator="lessThan">
      <formula>0</formula>
    </cfRule>
  </conditionalFormatting>
  <conditionalFormatting sqref="B621:B624">
    <cfRule type="cellIs" dxfId="799" priority="417" operator="lessThan">
      <formula>0</formula>
    </cfRule>
  </conditionalFormatting>
  <conditionalFormatting sqref="B616:B619">
    <cfRule type="cellIs" dxfId="798" priority="418" operator="lessThan">
      <formula>0</formula>
    </cfRule>
  </conditionalFormatting>
  <conditionalFormatting sqref="B617">
    <cfRule type="cellIs" dxfId="797" priority="419" operator="lessThan">
      <formula>0</formula>
    </cfRule>
  </conditionalFormatting>
  <conditionalFormatting sqref="B618:B619">
    <cfRule type="cellIs" dxfId="796" priority="420" operator="lessThan">
      <formula>0</formula>
    </cfRule>
  </conditionalFormatting>
  <conditionalFormatting sqref="B628:B629">
    <cfRule type="cellIs" dxfId="795" priority="421" operator="lessThan">
      <formula>0</formula>
    </cfRule>
  </conditionalFormatting>
  <conditionalFormatting sqref="B622">
    <cfRule type="cellIs" dxfId="794" priority="422" operator="lessThan">
      <formula>0</formula>
    </cfRule>
  </conditionalFormatting>
  <conditionalFormatting sqref="B623:B624">
    <cfRule type="cellIs" dxfId="793" priority="423" operator="lessThan">
      <formula>0</formula>
    </cfRule>
  </conditionalFormatting>
  <conditionalFormatting sqref="B626:B629">
    <cfRule type="cellIs" dxfId="792" priority="424" operator="lessThan">
      <formula>0</formula>
    </cfRule>
  </conditionalFormatting>
  <conditionalFormatting sqref="B627">
    <cfRule type="cellIs" dxfId="791" priority="425" operator="lessThan">
      <formula>0</formula>
    </cfRule>
  </conditionalFormatting>
  <conditionalFormatting sqref="B365:B366">
    <cfRule type="cellIs" dxfId="790" priority="426" operator="lessThan">
      <formula>0</formula>
    </cfRule>
  </conditionalFormatting>
  <conditionalFormatting sqref="B355">
    <cfRule type="cellIs" dxfId="789" priority="427" operator="lessThan">
      <formula>0</formula>
    </cfRule>
  </conditionalFormatting>
  <conditionalFormatting sqref="B393:N393">
    <cfRule type="cellIs" dxfId="788" priority="428" operator="lessThan">
      <formula>0</formula>
    </cfRule>
  </conditionalFormatting>
  <conditionalFormatting sqref="B387:N387">
    <cfRule type="cellIs" dxfId="787" priority="429" operator="lessThan">
      <formula>0</formula>
    </cfRule>
  </conditionalFormatting>
  <conditionalFormatting sqref="B387:N387">
    <cfRule type="cellIs" dxfId="786" priority="430" operator="lessThan">
      <formula>0</formula>
    </cfRule>
  </conditionalFormatting>
  <conditionalFormatting sqref="B353:B354">
    <cfRule type="cellIs" dxfId="785" priority="431" operator="lessThan">
      <formula>0</formula>
    </cfRule>
  </conditionalFormatting>
  <conditionalFormatting sqref="B351">
    <cfRule type="cellIs" dxfId="784" priority="432" operator="lessThan">
      <formula>0</formula>
    </cfRule>
  </conditionalFormatting>
  <conditionalFormatting sqref="B352">
    <cfRule type="cellIs" dxfId="783" priority="433" operator="lessThan">
      <formula>0</formula>
    </cfRule>
  </conditionalFormatting>
  <conditionalFormatting sqref="B363">
    <cfRule type="cellIs" dxfId="782" priority="434" operator="lessThan">
      <formula>0</formula>
    </cfRule>
  </conditionalFormatting>
  <conditionalFormatting sqref="B364">
    <cfRule type="cellIs" dxfId="781" priority="435" operator="lessThan">
      <formula>0</formula>
    </cfRule>
  </conditionalFormatting>
  <conditionalFormatting sqref="B367">
    <cfRule type="cellIs" dxfId="780" priority="436" operator="lessThan">
      <formula>0</formula>
    </cfRule>
  </conditionalFormatting>
  <conditionalFormatting sqref="B593:B596">
    <cfRule type="cellIs" dxfId="779" priority="437" operator="lessThan">
      <formula>0</formula>
    </cfRule>
  </conditionalFormatting>
  <conditionalFormatting sqref="B594">
    <cfRule type="cellIs" dxfId="778" priority="438" operator="lessThan">
      <formula>0</formula>
    </cfRule>
  </conditionalFormatting>
  <conditionalFormatting sqref="B595:B596">
    <cfRule type="cellIs" dxfId="777" priority="439" operator="lessThan">
      <formula>0</formula>
    </cfRule>
  </conditionalFormatting>
  <conditionalFormatting sqref="B603">
    <cfRule type="cellIs" dxfId="776" priority="440" operator="lessThan">
      <formula>0</formula>
    </cfRule>
  </conditionalFormatting>
  <conditionalFormatting sqref="B603">
    <cfRule type="cellIs" dxfId="775" priority="441" operator="lessThan">
      <formula>0</formula>
    </cfRule>
  </conditionalFormatting>
  <conditionalFormatting sqref="B599:B602">
    <cfRule type="cellIs" dxfId="774" priority="442" operator="lessThan">
      <formula>0</formula>
    </cfRule>
  </conditionalFormatting>
  <conditionalFormatting sqref="B600">
    <cfRule type="cellIs" dxfId="773" priority="443" operator="lessThan">
      <formula>0</formula>
    </cfRule>
  </conditionalFormatting>
  <conditionalFormatting sqref="B601:B602">
    <cfRule type="cellIs" dxfId="772" priority="444" operator="lessThan">
      <formula>0</formula>
    </cfRule>
  </conditionalFormatting>
  <conditionalFormatting sqref="N390">
    <cfRule type="cellIs" dxfId="771" priority="445" operator="lessThan">
      <formula>0</formula>
    </cfRule>
  </conditionalFormatting>
  <conditionalFormatting sqref="B393:N393">
    <cfRule type="cellIs" dxfId="770" priority="446" operator="lessThan">
      <formula>0</formula>
    </cfRule>
  </conditionalFormatting>
  <conditionalFormatting sqref="B571:B573">
    <cfRule type="cellIs" dxfId="769" priority="447" operator="lessThan">
      <formula>0</formula>
    </cfRule>
  </conditionalFormatting>
  <conditionalFormatting sqref="B574">
    <cfRule type="cellIs" dxfId="768" priority="448" operator="lessThan">
      <formula>0</formula>
    </cfRule>
  </conditionalFormatting>
  <conditionalFormatting sqref="B570">
    <cfRule type="cellIs" dxfId="767" priority="449" operator="lessThan">
      <formula>0</formula>
    </cfRule>
  </conditionalFormatting>
  <conditionalFormatting sqref="B607:B608">
    <cfRule type="cellIs" dxfId="766" priority="450" operator="lessThan">
      <formula>0</formula>
    </cfRule>
  </conditionalFormatting>
  <conditionalFormatting sqref="B605:B608">
    <cfRule type="cellIs" dxfId="765" priority="451" operator="lessThan">
      <formula>0</formula>
    </cfRule>
  </conditionalFormatting>
  <conditionalFormatting sqref="B589">
    <cfRule type="cellIs" dxfId="764" priority="452" operator="lessThan">
      <formula>0</formula>
    </cfRule>
  </conditionalFormatting>
  <conditionalFormatting sqref="B613:B614">
    <cfRule type="cellIs" dxfId="763" priority="453" operator="lessThan">
      <formula>0</formula>
    </cfRule>
  </conditionalFormatting>
  <conditionalFormatting sqref="B606">
    <cfRule type="cellIs" dxfId="762" priority="454" operator="lessThan">
      <formula>0</formula>
    </cfRule>
  </conditionalFormatting>
  <conditionalFormatting sqref="B611:B614">
    <cfRule type="cellIs" dxfId="761" priority="455" operator="lessThan">
      <formula>0</formula>
    </cfRule>
  </conditionalFormatting>
  <conditionalFormatting sqref="O616:O619">
    <cfRule type="cellIs" dxfId="760" priority="456" operator="lessThan">
      <formula>0</formula>
    </cfRule>
  </conditionalFormatting>
  <conditionalFormatting sqref="O599 O601:O602">
    <cfRule type="cellIs" dxfId="759" priority="457" operator="lessThan">
      <formula>0</formula>
    </cfRule>
  </conditionalFormatting>
  <conditionalFormatting sqref="B612">
    <cfRule type="cellIs" dxfId="758" priority="458" operator="lessThan">
      <formula>0</formula>
    </cfRule>
  </conditionalFormatting>
  <conditionalFormatting sqref="D589">
    <cfRule type="cellIs" dxfId="757" priority="459" operator="lessThan">
      <formula>0</formula>
    </cfRule>
  </conditionalFormatting>
  <conditionalFormatting sqref="O605:O607">
    <cfRule type="cellIs" dxfId="756" priority="460" operator="lessThan">
      <formula>0</formula>
    </cfRule>
  </conditionalFormatting>
  <conditionalFormatting sqref="O626:O629">
    <cfRule type="cellIs" dxfId="755" priority="461" operator="lessThan">
      <formula>0</formula>
    </cfRule>
  </conditionalFormatting>
  <conditionalFormatting sqref="B650 B655:B657 B663 B665:B668 B642:B645 B670">
    <cfRule type="cellIs" dxfId="754" priority="462" operator="lessThan">
      <formula>0</formula>
    </cfRule>
  </conditionalFormatting>
  <conditionalFormatting sqref="N378">
    <cfRule type="cellIs" dxfId="753" priority="463" operator="lessThan">
      <formula>0</formula>
    </cfRule>
  </conditionalFormatting>
  <conditionalFormatting sqref="N372">
    <cfRule type="cellIs" dxfId="752" priority="464" operator="lessThan">
      <formula>0</formula>
    </cfRule>
  </conditionalFormatting>
  <conditionalFormatting sqref="B387:N387">
    <cfRule type="cellIs" dxfId="751" priority="465" operator="lessThan">
      <formula>0</formula>
    </cfRule>
  </conditionalFormatting>
  <conditionalFormatting sqref="N384">
    <cfRule type="cellIs" dxfId="750" priority="466" operator="lessThan">
      <formula>0</formula>
    </cfRule>
  </conditionalFormatting>
  <conditionalFormatting sqref="B387:N387">
    <cfRule type="cellIs" dxfId="749" priority="467" operator="lessThan">
      <formula>0</formula>
    </cfRule>
  </conditionalFormatting>
  <conditionalFormatting sqref="B387:N387">
    <cfRule type="cellIs" dxfId="748" priority="468" operator="lessThan">
      <formula>0</formula>
    </cfRule>
  </conditionalFormatting>
  <conditionalFormatting sqref="B652">
    <cfRule type="cellIs" dxfId="747" priority="469" operator="lessThan">
      <formula>0</formula>
    </cfRule>
  </conditionalFormatting>
  <conditionalFormatting sqref="B653">
    <cfRule type="cellIs" dxfId="746" priority="470" operator="lessThan">
      <formula>0</formula>
    </cfRule>
  </conditionalFormatting>
  <conditionalFormatting sqref="B658">
    <cfRule type="cellIs" dxfId="745" priority="471" operator="lessThan">
      <formula>0</formula>
    </cfRule>
  </conditionalFormatting>
  <conditionalFormatting sqref="O365">
    <cfRule type="cellIs" dxfId="744" priority="472" operator="lessThan">
      <formula>0</formula>
    </cfRule>
  </conditionalFormatting>
  <conditionalFormatting sqref="O371">
    <cfRule type="cellIs" dxfId="743" priority="473" operator="lessThan">
      <formula>0</formula>
    </cfRule>
  </conditionalFormatting>
  <conditionalFormatting sqref="G589">
    <cfRule type="cellIs" dxfId="742" priority="474" operator="lessThan">
      <formula>0</formula>
    </cfRule>
  </conditionalFormatting>
  <conditionalFormatting sqref="H589">
    <cfRule type="cellIs" dxfId="741" priority="475" operator="lessThan">
      <formula>0</formula>
    </cfRule>
  </conditionalFormatting>
  <conditionalFormatting sqref="B351:B354">
    <cfRule type="cellIs" dxfId="740" priority="476" operator="lessThan">
      <formula>0</formula>
    </cfRule>
  </conditionalFormatting>
  <conditionalFormatting sqref="N360">
    <cfRule type="cellIs" dxfId="739" priority="477" operator="lessThan">
      <formula>0</formula>
    </cfRule>
  </conditionalFormatting>
  <conditionalFormatting sqref="N366">
    <cfRule type="cellIs" dxfId="738" priority="478" operator="lessThan">
      <formula>0</formula>
    </cfRule>
  </conditionalFormatting>
  <conditionalFormatting sqref="B387:N387">
    <cfRule type="cellIs" dxfId="737" priority="479" operator="lessThan">
      <formula>0</formula>
    </cfRule>
  </conditionalFormatting>
  <conditionalFormatting sqref="B387:N387">
    <cfRule type="cellIs" dxfId="736" priority="480" operator="lessThan">
      <formula>0</formula>
    </cfRule>
  </conditionalFormatting>
  <conditionalFormatting sqref="B387:N387">
    <cfRule type="cellIs" dxfId="735" priority="481" operator="lessThan">
      <formula>0</formula>
    </cfRule>
  </conditionalFormatting>
  <conditionalFormatting sqref="B393:N393">
    <cfRule type="cellIs" dxfId="734" priority="482" operator="lessThan">
      <formula>0</formula>
    </cfRule>
  </conditionalFormatting>
  <conditionalFormatting sqref="B393:N393">
    <cfRule type="cellIs" dxfId="733" priority="483" operator="lessThan">
      <formula>0</formula>
    </cfRule>
  </conditionalFormatting>
  <conditionalFormatting sqref="B393:N393">
    <cfRule type="cellIs" dxfId="732" priority="484" operator="lessThan">
      <formula>0</formula>
    </cfRule>
  </conditionalFormatting>
  <conditionalFormatting sqref="B393:N393">
    <cfRule type="cellIs" dxfId="731" priority="485" operator="lessThan">
      <formula>0</formula>
    </cfRule>
  </conditionalFormatting>
  <conditionalFormatting sqref="B393:N393">
    <cfRule type="cellIs" dxfId="730" priority="486" operator="lessThan">
      <formula>0</formula>
    </cfRule>
  </conditionalFormatting>
  <conditionalFormatting sqref="B393:N393">
    <cfRule type="cellIs" dxfId="729" priority="487" operator="lessThan">
      <formula>0</formula>
    </cfRule>
  </conditionalFormatting>
  <conditionalFormatting sqref="B399:N399">
    <cfRule type="cellIs" dxfId="728" priority="488" operator="lessThan">
      <formula>0</formula>
    </cfRule>
  </conditionalFormatting>
  <conditionalFormatting sqref="N396">
    <cfRule type="cellIs" dxfId="727" priority="489" operator="lessThan">
      <formula>0</formula>
    </cfRule>
  </conditionalFormatting>
  <conditionalFormatting sqref="B399:N399">
    <cfRule type="cellIs" dxfId="726" priority="490" operator="lessThan">
      <formula>0</formula>
    </cfRule>
  </conditionalFormatting>
  <conditionalFormatting sqref="B399:N399">
    <cfRule type="cellIs" dxfId="725" priority="491" operator="lessThan">
      <formula>0</formula>
    </cfRule>
  </conditionalFormatting>
  <conditionalFormatting sqref="B399:N399">
    <cfRule type="cellIs" dxfId="724" priority="492" operator="lessThan">
      <formula>0</formula>
    </cfRule>
  </conditionalFormatting>
  <conditionalFormatting sqref="B399:N399">
    <cfRule type="cellIs" dxfId="723" priority="493" operator="lessThan">
      <formula>0</formula>
    </cfRule>
  </conditionalFormatting>
  <conditionalFormatting sqref="B399:N399">
    <cfRule type="cellIs" dxfId="722" priority="494" operator="lessThan">
      <formula>0</formula>
    </cfRule>
  </conditionalFormatting>
  <conditionalFormatting sqref="B399:N399">
    <cfRule type="cellIs" dxfId="721" priority="495" operator="lessThan">
      <formula>0</formula>
    </cfRule>
  </conditionalFormatting>
  <conditionalFormatting sqref="B399:N399">
    <cfRule type="cellIs" dxfId="720" priority="496" operator="lessThan">
      <formula>0</formula>
    </cfRule>
  </conditionalFormatting>
  <conditionalFormatting sqref="N402">
    <cfRule type="cellIs" dxfId="719" priority="497" operator="lessThan">
      <formula>0</formula>
    </cfRule>
  </conditionalFormatting>
  <conditionalFormatting sqref="N355">
    <cfRule type="cellIs" dxfId="718" priority="498" operator="lessThan">
      <formula>0</formula>
    </cfRule>
  </conditionalFormatting>
  <conditionalFormatting sqref="N361">
    <cfRule type="cellIs" dxfId="717" priority="499" operator="lessThan">
      <formula>0</formula>
    </cfRule>
  </conditionalFormatting>
  <conditionalFormatting sqref="N361">
    <cfRule type="cellIs" dxfId="716" priority="500" operator="lessThan">
      <formula>0</formula>
    </cfRule>
  </conditionalFormatting>
  <conditionalFormatting sqref="N367">
    <cfRule type="cellIs" dxfId="715" priority="501" operator="lessThan">
      <formula>0</formula>
    </cfRule>
  </conditionalFormatting>
  <conditionalFormatting sqref="N367">
    <cfRule type="cellIs" dxfId="714" priority="502" operator="lessThan">
      <formula>0</formula>
    </cfRule>
  </conditionalFormatting>
  <conditionalFormatting sqref="N373">
    <cfRule type="cellIs" dxfId="713" priority="503" operator="lessThan">
      <formula>0</formula>
    </cfRule>
  </conditionalFormatting>
  <conditionalFormatting sqref="N373">
    <cfRule type="cellIs" dxfId="712" priority="504" operator="lessThan">
      <formula>0</formula>
    </cfRule>
  </conditionalFormatting>
  <conditionalFormatting sqref="N379">
    <cfRule type="cellIs" dxfId="711" priority="505" operator="lessThan">
      <formula>0</formula>
    </cfRule>
  </conditionalFormatting>
  <conditionalFormatting sqref="N379">
    <cfRule type="cellIs" dxfId="710" priority="506" operator="lessThan">
      <formula>0</formula>
    </cfRule>
  </conditionalFormatting>
  <conditionalFormatting sqref="N385">
    <cfRule type="cellIs" dxfId="709" priority="507" operator="lessThan">
      <formula>0</formula>
    </cfRule>
  </conditionalFormatting>
  <conditionalFormatting sqref="N385">
    <cfRule type="cellIs" dxfId="708" priority="508" operator="lessThan">
      <formula>0</formula>
    </cfRule>
  </conditionalFormatting>
  <conditionalFormatting sqref="N391">
    <cfRule type="cellIs" dxfId="707" priority="509" operator="lessThan">
      <formula>0</formula>
    </cfRule>
  </conditionalFormatting>
  <conditionalFormatting sqref="N391">
    <cfRule type="cellIs" dxfId="706" priority="510" operator="lessThan">
      <formula>0</formula>
    </cfRule>
  </conditionalFormatting>
  <conditionalFormatting sqref="N397">
    <cfRule type="cellIs" dxfId="705" priority="511" operator="lessThan">
      <formula>0</formula>
    </cfRule>
  </conditionalFormatting>
  <conditionalFormatting sqref="N397">
    <cfRule type="cellIs" dxfId="704" priority="512" operator="lessThan">
      <formula>0</formula>
    </cfRule>
  </conditionalFormatting>
  <conditionalFormatting sqref="C409:M409">
    <cfRule type="cellIs" dxfId="703" priority="513" operator="lessThan">
      <formula>0</formula>
    </cfRule>
  </conditionalFormatting>
  <conditionalFormatting sqref="C409:M409">
    <cfRule type="cellIs" dxfId="702" priority="514" operator="lessThan">
      <formula>0</formula>
    </cfRule>
  </conditionalFormatting>
  <conditionalFormatting sqref="H409">
    <cfRule type="cellIs" dxfId="701" priority="515" operator="lessThan">
      <formula>0</formula>
    </cfRule>
  </conditionalFormatting>
  <conditionalFormatting sqref="B409">
    <cfRule type="cellIs" dxfId="700" priority="516" operator="lessThan">
      <formula>0</formula>
    </cfRule>
  </conditionalFormatting>
  <conditionalFormatting sqref="B409">
    <cfRule type="cellIs" dxfId="699" priority="517" operator="lessThan">
      <formula>0</formula>
    </cfRule>
  </conditionalFormatting>
  <conditionalFormatting sqref="B405:N405">
    <cfRule type="cellIs" dxfId="698" priority="518" operator="lessThan">
      <formula>0</formula>
    </cfRule>
  </conditionalFormatting>
  <conditionalFormatting sqref="B405:N405">
    <cfRule type="cellIs" dxfId="697" priority="519" operator="lessThan">
      <formula>0</formula>
    </cfRule>
  </conditionalFormatting>
  <conditionalFormatting sqref="B405:N405">
    <cfRule type="cellIs" dxfId="696" priority="520" operator="lessThan">
      <formula>0</formula>
    </cfRule>
  </conditionalFormatting>
  <conditionalFormatting sqref="B405:N405">
    <cfRule type="cellIs" dxfId="695" priority="521" operator="lessThan">
      <formula>0</formula>
    </cfRule>
  </conditionalFormatting>
  <conditionalFormatting sqref="B405:N405">
    <cfRule type="cellIs" dxfId="694" priority="522" operator="lessThan">
      <formula>0</formula>
    </cfRule>
  </conditionalFormatting>
  <conditionalFormatting sqref="B405:N405">
    <cfRule type="cellIs" dxfId="693" priority="523" operator="lessThan">
      <formula>0</formula>
    </cfRule>
  </conditionalFormatting>
  <conditionalFormatting sqref="B405:N405">
    <cfRule type="cellIs" dxfId="692" priority="524" operator="lessThan">
      <formula>0</formula>
    </cfRule>
  </conditionalFormatting>
  <conditionalFormatting sqref="B405:N405">
    <cfRule type="cellIs" dxfId="691" priority="525" operator="lessThan">
      <formula>0</formula>
    </cfRule>
  </conditionalFormatting>
  <conditionalFormatting sqref="N408">
    <cfRule type="cellIs" dxfId="690" priority="526" operator="lessThan">
      <formula>0</formula>
    </cfRule>
  </conditionalFormatting>
  <conditionalFormatting sqref="N409">
    <cfRule type="cellIs" dxfId="689" priority="527" operator="lessThan">
      <formula>0</formula>
    </cfRule>
  </conditionalFormatting>
  <conditionalFormatting sqref="N409">
    <cfRule type="cellIs" dxfId="688" priority="528" operator="lessThan">
      <formula>0</formula>
    </cfRule>
  </conditionalFormatting>
  <conditionalFormatting sqref="C415:M415">
    <cfRule type="cellIs" dxfId="687" priority="529" operator="lessThan">
      <formula>0</formula>
    </cfRule>
  </conditionalFormatting>
  <conditionalFormatting sqref="C415:M415">
    <cfRule type="cellIs" dxfId="686" priority="530" operator="lessThan">
      <formula>0</formula>
    </cfRule>
  </conditionalFormatting>
  <conditionalFormatting sqref="H415">
    <cfRule type="cellIs" dxfId="685" priority="531" operator="lessThan">
      <formula>0</formula>
    </cfRule>
  </conditionalFormatting>
  <conditionalFormatting sqref="B415">
    <cfRule type="cellIs" dxfId="684" priority="532" operator="lessThan">
      <formula>0</formula>
    </cfRule>
  </conditionalFormatting>
  <conditionalFormatting sqref="B415">
    <cfRule type="cellIs" dxfId="683" priority="533" operator="lessThan">
      <formula>0</formula>
    </cfRule>
  </conditionalFormatting>
  <conditionalFormatting sqref="B411:N411">
    <cfRule type="cellIs" dxfId="682" priority="534" operator="lessThan">
      <formula>0</formula>
    </cfRule>
  </conditionalFormatting>
  <conditionalFormatting sqref="B411:N411">
    <cfRule type="cellIs" dxfId="681" priority="535" operator="lessThan">
      <formula>0</formula>
    </cfRule>
  </conditionalFormatting>
  <conditionalFormatting sqref="B411:N411">
    <cfRule type="cellIs" dxfId="680" priority="536" operator="lessThan">
      <formula>0</formula>
    </cfRule>
  </conditionalFormatting>
  <conditionalFormatting sqref="B411:N411">
    <cfRule type="cellIs" dxfId="679" priority="537" operator="lessThan">
      <formula>0</formula>
    </cfRule>
  </conditionalFormatting>
  <conditionalFormatting sqref="B411:N411">
    <cfRule type="cellIs" dxfId="678" priority="538" operator="lessThan">
      <formula>0</formula>
    </cfRule>
  </conditionalFormatting>
  <conditionalFormatting sqref="B411:N411">
    <cfRule type="cellIs" dxfId="677" priority="539" operator="lessThan">
      <formula>0</formula>
    </cfRule>
  </conditionalFormatting>
  <conditionalFormatting sqref="B411:N411">
    <cfRule type="cellIs" dxfId="676" priority="540" operator="lessThan">
      <formula>0</formula>
    </cfRule>
  </conditionalFormatting>
  <conditionalFormatting sqref="B411:N411">
    <cfRule type="cellIs" dxfId="675" priority="541" operator="lessThan">
      <formula>0</formula>
    </cfRule>
  </conditionalFormatting>
  <conditionalFormatting sqref="N414">
    <cfRule type="cellIs" dxfId="674" priority="542" operator="lessThan">
      <formula>0</formula>
    </cfRule>
  </conditionalFormatting>
  <conditionalFormatting sqref="N415">
    <cfRule type="cellIs" dxfId="673" priority="543" operator="lessThan">
      <formula>0</formula>
    </cfRule>
  </conditionalFormatting>
  <conditionalFormatting sqref="N415">
    <cfRule type="cellIs" dxfId="672" priority="544" operator="lessThan">
      <formula>0</formula>
    </cfRule>
  </conditionalFormatting>
  <conditionalFormatting sqref="C421:M421">
    <cfRule type="cellIs" dxfId="671" priority="545" operator="lessThan">
      <formula>0</formula>
    </cfRule>
  </conditionalFormatting>
  <conditionalFormatting sqref="C421:M421">
    <cfRule type="cellIs" dxfId="670" priority="546" operator="lessThan">
      <formula>0</formula>
    </cfRule>
  </conditionalFormatting>
  <conditionalFormatting sqref="H421">
    <cfRule type="cellIs" dxfId="669" priority="547" operator="lessThan">
      <formula>0</formula>
    </cfRule>
  </conditionalFormatting>
  <conditionalFormatting sqref="B421">
    <cfRule type="cellIs" dxfId="668" priority="548" operator="lessThan">
      <formula>0</formula>
    </cfRule>
  </conditionalFormatting>
  <conditionalFormatting sqref="B421">
    <cfRule type="cellIs" dxfId="667" priority="549" operator="lessThan">
      <formula>0</formula>
    </cfRule>
  </conditionalFormatting>
  <conditionalFormatting sqref="B417:N417">
    <cfRule type="cellIs" dxfId="666" priority="550" operator="lessThan">
      <formula>0</formula>
    </cfRule>
  </conditionalFormatting>
  <conditionalFormatting sqref="B417:N417">
    <cfRule type="cellIs" dxfId="665" priority="551" operator="lessThan">
      <formula>0</formula>
    </cfRule>
  </conditionalFormatting>
  <conditionalFormatting sqref="B417:N417">
    <cfRule type="cellIs" dxfId="664" priority="552" operator="lessThan">
      <formula>0</formula>
    </cfRule>
  </conditionalFormatting>
  <conditionalFormatting sqref="B417:N417">
    <cfRule type="cellIs" dxfId="663" priority="553" operator="lessThan">
      <formula>0</formula>
    </cfRule>
  </conditionalFormatting>
  <conditionalFormatting sqref="B417:N417">
    <cfRule type="cellIs" dxfId="662" priority="554" operator="lessThan">
      <formula>0</formula>
    </cfRule>
  </conditionalFormatting>
  <conditionalFormatting sqref="B417:N417">
    <cfRule type="cellIs" dxfId="661" priority="555" operator="lessThan">
      <formula>0</formula>
    </cfRule>
  </conditionalFormatting>
  <conditionalFormatting sqref="B417:N417">
    <cfRule type="cellIs" dxfId="660" priority="556" operator="lessThan">
      <formula>0</formula>
    </cfRule>
  </conditionalFormatting>
  <conditionalFormatting sqref="B417:N417">
    <cfRule type="cellIs" dxfId="659" priority="557" operator="lessThan">
      <formula>0</formula>
    </cfRule>
  </conditionalFormatting>
  <conditionalFormatting sqref="N420">
    <cfRule type="cellIs" dxfId="658" priority="558" operator="lessThan">
      <formula>0</formula>
    </cfRule>
  </conditionalFormatting>
  <conditionalFormatting sqref="N421">
    <cfRule type="cellIs" dxfId="657" priority="559" operator="lessThan">
      <formula>0</formula>
    </cfRule>
  </conditionalFormatting>
  <conditionalFormatting sqref="N421">
    <cfRule type="cellIs" dxfId="656" priority="560" operator="lessThan">
      <formula>0</formula>
    </cfRule>
  </conditionalFormatting>
  <conditionalFormatting sqref="C427:M427">
    <cfRule type="cellIs" dxfId="655" priority="561" operator="lessThan">
      <formula>0</formula>
    </cfRule>
  </conditionalFormatting>
  <conditionalFormatting sqref="C427:M427">
    <cfRule type="cellIs" dxfId="654" priority="562" operator="lessThan">
      <formula>0</formula>
    </cfRule>
  </conditionalFormatting>
  <conditionalFormatting sqref="H427">
    <cfRule type="cellIs" dxfId="653" priority="563" operator="lessThan">
      <formula>0</formula>
    </cfRule>
  </conditionalFormatting>
  <conditionalFormatting sqref="B427">
    <cfRule type="cellIs" dxfId="652" priority="564" operator="lessThan">
      <formula>0</formula>
    </cfRule>
  </conditionalFormatting>
  <conditionalFormatting sqref="B427">
    <cfRule type="cellIs" dxfId="651" priority="565" operator="lessThan">
      <formula>0</formula>
    </cfRule>
  </conditionalFormatting>
  <conditionalFormatting sqref="B423:N423">
    <cfRule type="cellIs" dxfId="650" priority="566" operator="lessThan">
      <formula>0</formula>
    </cfRule>
  </conditionalFormatting>
  <conditionalFormatting sqref="B423:N423">
    <cfRule type="cellIs" dxfId="649" priority="567" operator="lessThan">
      <formula>0</formula>
    </cfRule>
  </conditionalFormatting>
  <conditionalFormatting sqref="B423:N423">
    <cfRule type="cellIs" dxfId="648" priority="568" operator="lessThan">
      <formula>0</formula>
    </cfRule>
  </conditionalFormatting>
  <conditionalFormatting sqref="B423:N423">
    <cfRule type="cellIs" dxfId="647" priority="569" operator="lessThan">
      <formula>0</formula>
    </cfRule>
  </conditionalFormatting>
  <conditionalFormatting sqref="B423:N423">
    <cfRule type="cellIs" dxfId="646" priority="570" operator="lessThan">
      <formula>0</formula>
    </cfRule>
  </conditionalFormatting>
  <conditionalFormatting sqref="B423:N423">
    <cfRule type="cellIs" dxfId="645" priority="571" operator="lessThan">
      <formula>0</formula>
    </cfRule>
  </conditionalFormatting>
  <conditionalFormatting sqref="B423:N423">
    <cfRule type="cellIs" dxfId="644" priority="572" operator="lessThan">
      <formula>0</formula>
    </cfRule>
  </conditionalFormatting>
  <conditionalFormatting sqref="B423:N423">
    <cfRule type="cellIs" dxfId="643" priority="573" operator="lessThan">
      <formula>0</formula>
    </cfRule>
  </conditionalFormatting>
  <conditionalFormatting sqref="N426">
    <cfRule type="cellIs" dxfId="642" priority="574" operator="lessThan">
      <formula>0</formula>
    </cfRule>
  </conditionalFormatting>
  <conditionalFormatting sqref="C537:N537">
    <cfRule type="cellIs" dxfId="641" priority="575" operator="lessThan">
      <formula>0</formula>
    </cfRule>
  </conditionalFormatting>
  <conditionalFormatting sqref="C568:N568">
    <cfRule type="cellIs" dxfId="640" priority="576" operator="lessThan">
      <formula>0</formula>
    </cfRule>
  </conditionalFormatting>
  <conditionalFormatting sqref="I552:N552">
    <cfRule type="cellIs" dxfId="639" priority="577" operator="lessThan">
      <formula>0</formula>
    </cfRule>
  </conditionalFormatting>
  <conditionalFormatting sqref="I560:N560">
    <cfRule type="cellIs" dxfId="638" priority="578" operator="lessThan">
      <formula>0</formula>
    </cfRule>
  </conditionalFormatting>
  <conditionalFormatting sqref="B429:N429">
    <cfRule type="cellIs" dxfId="637" priority="579" operator="lessThan">
      <formula>0</formula>
    </cfRule>
  </conditionalFormatting>
  <conditionalFormatting sqref="B429:N429">
    <cfRule type="cellIs" dxfId="636" priority="580" operator="lessThan">
      <formula>0</formula>
    </cfRule>
  </conditionalFormatting>
  <conditionalFormatting sqref="B429:N429">
    <cfRule type="cellIs" dxfId="635" priority="581" operator="lessThan">
      <formula>0</formula>
    </cfRule>
  </conditionalFormatting>
  <conditionalFormatting sqref="B429:N429">
    <cfRule type="cellIs" dxfId="634" priority="582" operator="lessThan">
      <formula>0</formula>
    </cfRule>
  </conditionalFormatting>
  <conditionalFormatting sqref="N432">
    <cfRule type="cellIs" dxfId="633" priority="583" operator="lessThan">
      <formula>0</formula>
    </cfRule>
  </conditionalFormatting>
  <conditionalFormatting sqref="C439:M439">
    <cfRule type="cellIs" dxfId="632" priority="584" operator="lessThan">
      <formula>0</formula>
    </cfRule>
  </conditionalFormatting>
  <conditionalFormatting sqref="C439:M439">
    <cfRule type="cellIs" dxfId="631" priority="585" operator="lessThan">
      <formula>0</formula>
    </cfRule>
  </conditionalFormatting>
  <conditionalFormatting sqref="H439">
    <cfRule type="cellIs" dxfId="630" priority="586" operator="lessThan">
      <formula>0</formula>
    </cfRule>
  </conditionalFormatting>
  <conditionalFormatting sqref="B439">
    <cfRule type="cellIs" dxfId="629" priority="587" operator="lessThan">
      <formula>0</formula>
    </cfRule>
  </conditionalFormatting>
  <conditionalFormatting sqref="B439">
    <cfRule type="cellIs" dxfId="628" priority="588" operator="lessThan">
      <formula>0</formula>
    </cfRule>
  </conditionalFormatting>
  <conditionalFormatting sqref="B435:N435">
    <cfRule type="cellIs" dxfId="627" priority="589" operator="lessThan">
      <formula>0</formula>
    </cfRule>
  </conditionalFormatting>
  <conditionalFormatting sqref="B435:N435">
    <cfRule type="cellIs" dxfId="626" priority="590" operator="lessThan">
      <formula>0</formula>
    </cfRule>
  </conditionalFormatting>
  <conditionalFormatting sqref="C642:N645">
    <cfRule type="cellIs" dxfId="625" priority="591" operator="lessThan">
      <formula>0</formula>
    </cfRule>
  </conditionalFormatting>
  <conditionalFormatting sqref="C597:N597">
    <cfRule type="cellIs" dxfId="624" priority="592" operator="lessThan">
      <formula>0</formula>
    </cfRule>
  </conditionalFormatting>
  <conditionalFormatting sqref="C603:N603">
    <cfRule type="cellIs" dxfId="623" priority="593" operator="lessThan">
      <formula>0</formula>
    </cfRule>
  </conditionalFormatting>
  <conditionalFormatting sqref="C603:N603">
    <cfRule type="cellIs" dxfId="622" priority="594" operator="lessThan">
      <formula>0</formula>
    </cfRule>
  </conditionalFormatting>
  <conditionalFormatting sqref="C603:N603">
    <cfRule type="cellIs" dxfId="621" priority="595" operator="lessThan">
      <formula>0</formula>
    </cfRule>
  </conditionalFormatting>
  <conditionalFormatting sqref="H445">
    <cfRule type="cellIs" dxfId="620" priority="596" operator="lessThan">
      <formula>0</formula>
    </cfRule>
  </conditionalFormatting>
  <conditionalFormatting sqref="B445">
    <cfRule type="cellIs" dxfId="619" priority="597" operator="lessThan">
      <formula>0</formula>
    </cfRule>
  </conditionalFormatting>
  <conditionalFormatting sqref="B445">
    <cfRule type="cellIs" dxfId="618" priority="598" operator="lessThan">
      <formula>0</formula>
    </cfRule>
  </conditionalFormatting>
  <conditionalFormatting sqref="B441:N441">
    <cfRule type="cellIs" dxfId="617" priority="599" operator="lessThan">
      <formula>0</formula>
    </cfRule>
  </conditionalFormatting>
  <conditionalFormatting sqref="B441:N441">
    <cfRule type="cellIs" dxfId="616" priority="600" operator="lessThan">
      <formula>0</formula>
    </cfRule>
  </conditionalFormatting>
  <conditionalFormatting sqref="B441:N441">
    <cfRule type="cellIs" dxfId="615" priority="601" operator="lessThan">
      <formula>0</formula>
    </cfRule>
  </conditionalFormatting>
  <conditionalFormatting sqref="B441:N441">
    <cfRule type="cellIs" dxfId="614" priority="602" operator="lessThan">
      <formula>0</formula>
    </cfRule>
  </conditionalFormatting>
  <conditionalFormatting sqref="B441:N441">
    <cfRule type="cellIs" dxfId="613" priority="603" operator="lessThan">
      <formula>0</formula>
    </cfRule>
  </conditionalFormatting>
  <conditionalFormatting sqref="B441:N441">
    <cfRule type="cellIs" dxfId="612" priority="604" operator="lessThan">
      <formula>0</formula>
    </cfRule>
  </conditionalFormatting>
  <conditionalFormatting sqref="B441:N441">
    <cfRule type="cellIs" dxfId="611" priority="605" operator="lessThan">
      <formula>0</formula>
    </cfRule>
  </conditionalFormatting>
  <conditionalFormatting sqref="B441:N441">
    <cfRule type="cellIs" dxfId="610" priority="606" operator="lessThan">
      <formula>0</formula>
    </cfRule>
  </conditionalFormatting>
  <conditionalFormatting sqref="N444">
    <cfRule type="cellIs" dxfId="609" priority="607" operator="lessThan">
      <formula>0</formula>
    </cfRule>
  </conditionalFormatting>
  <conditionalFormatting sqref="N445">
    <cfRule type="cellIs" dxfId="608" priority="608" operator="lessThan">
      <formula>0</formula>
    </cfRule>
  </conditionalFormatting>
  <conditionalFormatting sqref="N445">
    <cfRule type="cellIs" dxfId="607" priority="609" operator="lessThan">
      <formula>0</formula>
    </cfRule>
  </conditionalFormatting>
  <conditionalFormatting sqref="C452:M452">
    <cfRule type="cellIs" dxfId="606" priority="610" operator="lessThan">
      <formula>0</formula>
    </cfRule>
  </conditionalFormatting>
  <conditionalFormatting sqref="C452:M452">
    <cfRule type="cellIs" dxfId="605" priority="611" operator="lessThan">
      <formula>0</formula>
    </cfRule>
  </conditionalFormatting>
  <conditionalFormatting sqref="H452">
    <cfRule type="cellIs" dxfId="604" priority="612" operator="lessThan">
      <formula>0</formula>
    </cfRule>
  </conditionalFormatting>
  <conditionalFormatting sqref="B452">
    <cfRule type="cellIs" dxfId="603" priority="613" operator="lessThan">
      <formula>0</formula>
    </cfRule>
  </conditionalFormatting>
  <conditionalFormatting sqref="B452">
    <cfRule type="cellIs" dxfId="602" priority="614" operator="lessThan">
      <formula>0</formula>
    </cfRule>
  </conditionalFormatting>
  <conditionalFormatting sqref="B448:N448">
    <cfRule type="cellIs" dxfId="601" priority="615" operator="lessThan">
      <formula>0</formula>
    </cfRule>
  </conditionalFormatting>
  <conditionalFormatting sqref="B448:N448">
    <cfRule type="cellIs" dxfId="600" priority="616" operator="lessThan">
      <formula>0</formula>
    </cfRule>
  </conditionalFormatting>
  <conditionalFormatting sqref="B448:N448">
    <cfRule type="cellIs" dxfId="599" priority="617" operator="lessThan">
      <formula>0</formula>
    </cfRule>
  </conditionalFormatting>
  <conditionalFormatting sqref="B448:N448">
    <cfRule type="cellIs" dxfId="598" priority="618" operator="lessThan">
      <formula>0</formula>
    </cfRule>
  </conditionalFormatting>
  <conditionalFormatting sqref="B448:N448">
    <cfRule type="cellIs" dxfId="597" priority="619" operator="lessThan">
      <formula>0</formula>
    </cfRule>
  </conditionalFormatting>
  <conditionalFormatting sqref="B448:N448">
    <cfRule type="cellIs" dxfId="596" priority="620" operator="lessThan">
      <formula>0</formula>
    </cfRule>
  </conditionalFormatting>
  <conditionalFormatting sqref="B448:N448">
    <cfRule type="cellIs" dxfId="595" priority="621" operator="lessThan">
      <formula>0</formula>
    </cfRule>
  </conditionalFormatting>
  <conditionalFormatting sqref="B448:N448">
    <cfRule type="cellIs" dxfId="594" priority="622" operator="lessThan">
      <formula>0</formula>
    </cfRule>
  </conditionalFormatting>
  <conditionalFormatting sqref="N451">
    <cfRule type="cellIs" dxfId="593" priority="623" operator="lessThan">
      <formula>0</formula>
    </cfRule>
  </conditionalFormatting>
  <conditionalFormatting sqref="N452">
    <cfRule type="cellIs" dxfId="592" priority="624" operator="lessThan">
      <formula>0</formula>
    </cfRule>
  </conditionalFormatting>
  <conditionalFormatting sqref="N452">
    <cfRule type="cellIs" dxfId="591" priority="625" operator="lessThan">
      <formula>0</formula>
    </cfRule>
  </conditionalFormatting>
  <conditionalFormatting sqref="C458:M458">
    <cfRule type="cellIs" dxfId="590" priority="626" operator="lessThan">
      <formula>0</formula>
    </cfRule>
  </conditionalFormatting>
  <conditionalFormatting sqref="C458:M458">
    <cfRule type="cellIs" dxfId="589" priority="627" operator="lessThan">
      <formula>0</formula>
    </cfRule>
  </conditionalFormatting>
  <conditionalFormatting sqref="H458">
    <cfRule type="cellIs" dxfId="588" priority="628" operator="lessThan">
      <formula>0</formula>
    </cfRule>
  </conditionalFormatting>
  <conditionalFormatting sqref="B458">
    <cfRule type="cellIs" dxfId="587" priority="629" operator="lessThan">
      <formula>0</formula>
    </cfRule>
  </conditionalFormatting>
  <conditionalFormatting sqref="B458">
    <cfRule type="cellIs" dxfId="586" priority="630" operator="lessThan">
      <formula>0</formula>
    </cfRule>
  </conditionalFormatting>
  <conditionalFormatting sqref="Q505">
    <cfRule type="cellIs" dxfId="585" priority="631" operator="lessThan">
      <formula>0</formula>
    </cfRule>
  </conditionalFormatting>
  <conditionalFormatting sqref="P505">
    <cfRule type="cellIs" dxfId="584" priority="632" operator="lessThan">
      <formula>0</formula>
    </cfRule>
  </conditionalFormatting>
  <conditionalFormatting sqref="Q513">
    <cfRule type="cellIs" dxfId="583" priority="633" operator="lessThan">
      <formula>0</formula>
    </cfRule>
  </conditionalFormatting>
  <conditionalFormatting sqref="P513">
    <cfRule type="cellIs" dxfId="582" priority="634" operator="lessThan">
      <formula>0</formula>
    </cfRule>
  </conditionalFormatting>
  <conditionalFormatting sqref="Q522">
    <cfRule type="cellIs" dxfId="581" priority="635" operator="lessThan">
      <formula>0</formula>
    </cfRule>
  </conditionalFormatting>
  <conditionalFormatting sqref="P522">
    <cfRule type="cellIs" dxfId="580" priority="636" operator="lessThan">
      <formula>0</formula>
    </cfRule>
  </conditionalFormatting>
  <conditionalFormatting sqref="Q530">
    <cfRule type="cellIs" dxfId="579" priority="637" operator="lessThan">
      <formula>0</formula>
    </cfRule>
  </conditionalFormatting>
  <conditionalFormatting sqref="C461:C464">
    <cfRule type="expression" dxfId="578" priority="638">
      <formula>C461/B461&gt;1</formula>
    </cfRule>
  </conditionalFormatting>
  <conditionalFormatting sqref="C461:C464">
    <cfRule type="expression" dxfId="577" priority="639">
      <formula>C461/B461&lt;1</formula>
    </cfRule>
  </conditionalFormatting>
  <conditionalFormatting sqref="Q538">
    <cfRule type="cellIs" dxfId="576" priority="640" operator="lessThan">
      <formula>0</formula>
    </cfRule>
  </conditionalFormatting>
  <conditionalFormatting sqref="D461:N464">
    <cfRule type="expression" dxfId="575" priority="641">
      <formula>D461/C461&gt;1</formula>
    </cfRule>
  </conditionalFormatting>
  <conditionalFormatting sqref="D461:N464">
    <cfRule type="expression" dxfId="574" priority="642">
      <formula>D461/C461&lt;1</formula>
    </cfRule>
  </conditionalFormatting>
  <conditionalFormatting sqref="Q553">
    <cfRule type="cellIs" dxfId="573" priority="643" operator="lessThan">
      <formula>0</formula>
    </cfRule>
  </conditionalFormatting>
  <conditionalFormatting sqref="B461:B464 B552:N552 B560:N560 B575:N575 B589:N589">
    <cfRule type="expression" dxfId="572" priority="644">
      <formula>B461/#REF!&gt;1</formula>
    </cfRule>
  </conditionalFormatting>
  <conditionalFormatting sqref="B461:B464 B552:N552 B560:N560 B575:N575 B589:N589">
    <cfRule type="expression" dxfId="571" priority="645">
      <formula>B461/#REF!&lt;1</formula>
    </cfRule>
  </conditionalFormatting>
  <conditionalFormatting sqref="Q561">
    <cfRule type="cellIs" dxfId="570" priority="646" operator="lessThan">
      <formula>0</formula>
    </cfRule>
  </conditionalFormatting>
  <conditionalFormatting sqref="B512">
    <cfRule type="expression" dxfId="569" priority="647">
      <formula>B512/#REF!&gt;1</formula>
    </cfRule>
  </conditionalFormatting>
  <conditionalFormatting sqref="B512">
    <cfRule type="expression" dxfId="568" priority="648">
      <formula>B512/#REF!&lt;1</formula>
    </cfRule>
  </conditionalFormatting>
  <conditionalFormatting sqref="Q590">
    <cfRule type="cellIs" dxfId="567" priority="649" operator="lessThan">
      <formula>0</formula>
    </cfRule>
  </conditionalFormatting>
  <conditionalFormatting sqref="C512">
    <cfRule type="expression" dxfId="566" priority="650">
      <formula>C512/B512&gt;1</formula>
    </cfRule>
  </conditionalFormatting>
  <conditionalFormatting sqref="C512">
    <cfRule type="expression" dxfId="565" priority="651">
      <formula>C512/B512&lt;1</formula>
    </cfRule>
  </conditionalFormatting>
  <conditionalFormatting sqref="D512">
    <cfRule type="cellIs" dxfId="564" priority="652" operator="lessThan">
      <formula>0</formula>
    </cfRule>
  </conditionalFormatting>
  <conditionalFormatting sqref="D512">
    <cfRule type="expression" dxfId="563" priority="653">
      <formula>D512/C512&gt;1</formula>
    </cfRule>
  </conditionalFormatting>
  <conditionalFormatting sqref="D512">
    <cfRule type="expression" dxfId="562" priority="654">
      <formula>D512/C512&lt;1</formula>
    </cfRule>
  </conditionalFormatting>
  <conditionalFormatting sqref="E512">
    <cfRule type="cellIs" dxfId="561" priority="655" operator="lessThan">
      <formula>0</formula>
    </cfRule>
  </conditionalFormatting>
  <conditionalFormatting sqref="E512">
    <cfRule type="expression" dxfId="560" priority="656">
      <formula>E512/D512&gt;1</formula>
    </cfRule>
  </conditionalFormatting>
  <conditionalFormatting sqref="E512">
    <cfRule type="expression" dxfId="559" priority="657">
      <formula>E512/D512&lt;1</formula>
    </cfRule>
  </conditionalFormatting>
  <conditionalFormatting sqref="F512">
    <cfRule type="cellIs" dxfId="558" priority="658" operator="lessThan">
      <formula>0</formula>
    </cfRule>
  </conditionalFormatting>
  <conditionalFormatting sqref="F512">
    <cfRule type="expression" dxfId="557" priority="659">
      <formula>F512/E512&gt;1</formula>
    </cfRule>
  </conditionalFormatting>
  <conditionalFormatting sqref="F512">
    <cfRule type="expression" dxfId="556" priority="660">
      <formula>F512/E512&lt;1</formula>
    </cfRule>
  </conditionalFormatting>
  <conditionalFormatting sqref="G512">
    <cfRule type="cellIs" dxfId="555" priority="661" operator="lessThan">
      <formula>0</formula>
    </cfRule>
  </conditionalFormatting>
  <conditionalFormatting sqref="G512">
    <cfRule type="expression" dxfId="554" priority="662">
      <formula>G512/F512&gt;1</formula>
    </cfRule>
  </conditionalFormatting>
  <conditionalFormatting sqref="G512">
    <cfRule type="expression" dxfId="553" priority="663">
      <formula>G512/F512&lt;1</formula>
    </cfRule>
  </conditionalFormatting>
  <conditionalFormatting sqref="H512">
    <cfRule type="cellIs" dxfId="552" priority="664" operator="lessThan">
      <formula>0</formula>
    </cfRule>
  </conditionalFormatting>
  <conditionalFormatting sqref="H512">
    <cfRule type="expression" dxfId="551" priority="665">
      <formula>H512/G512&gt;1</formula>
    </cfRule>
  </conditionalFormatting>
  <conditionalFormatting sqref="H512">
    <cfRule type="expression" dxfId="550" priority="666">
      <formula>H512/G512&lt;1</formula>
    </cfRule>
  </conditionalFormatting>
  <conditionalFormatting sqref="I512:N512">
    <cfRule type="cellIs" dxfId="549" priority="667" operator="lessThan">
      <formula>0</formula>
    </cfRule>
  </conditionalFormatting>
  <conditionalFormatting sqref="I512:N512">
    <cfRule type="expression" dxfId="548" priority="668">
      <formula>I512/H512&gt;1</formula>
    </cfRule>
  </conditionalFormatting>
  <conditionalFormatting sqref="I512:N512">
    <cfRule type="expression" dxfId="547" priority="669">
      <formula>I512/H512&lt;1</formula>
    </cfRule>
  </conditionalFormatting>
  <conditionalFormatting sqref="B552">
    <cfRule type="cellIs" dxfId="546" priority="670" operator="lessThan">
      <formula>0</formula>
    </cfRule>
  </conditionalFormatting>
  <conditionalFormatting sqref="B552">
    <cfRule type="expression" dxfId="545" priority="671">
      <formula>B552/#REF!&gt;1</formula>
    </cfRule>
  </conditionalFormatting>
  <conditionalFormatting sqref="B552">
    <cfRule type="expression" dxfId="544" priority="672">
      <formula>B552/#REF!&lt;1</formula>
    </cfRule>
  </conditionalFormatting>
  <conditionalFormatting sqref="C552">
    <cfRule type="cellIs" dxfId="543" priority="673" operator="lessThan">
      <formula>0</formula>
    </cfRule>
  </conditionalFormatting>
  <conditionalFormatting sqref="C552">
    <cfRule type="expression" dxfId="542" priority="674">
      <formula>C552/B552&gt;1</formula>
    </cfRule>
  </conditionalFormatting>
  <conditionalFormatting sqref="C552">
    <cfRule type="expression" dxfId="541" priority="675">
      <formula>C552/B552&lt;1</formula>
    </cfRule>
  </conditionalFormatting>
  <conditionalFormatting sqref="D552">
    <cfRule type="cellIs" dxfId="540" priority="676" operator="lessThan">
      <formula>0</formula>
    </cfRule>
  </conditionalFormatting>
  <conditionalFormatting sqref="D552">
    <cfRule type="expression" dxfId="539" priority="677">
      <formula>D552/C552&gt;1</formula>
    </cfRule>
  </conditionalFormatting>
  <conditionalFormatting sqref="D552">
    <cfRule type="expression" dxfId="538" priority="678">
      <formula>D552/C552&lt;1</formula>
    </cfRule>
  </conditionalFormatting>
  <conditionalFormatting sqref="E552">
    <cfRule type="cellIs" dxfId="537" priority="679" operator="lessThan">
      <formula>0</formula>
    </cfRule>
  </conditionalFormatting>
  <conditionalFormatting sqref="E552">
    <cfRule type="expression" dxfId="536" priority="680">
      <formula>E552/D552&gt;1</formula>
    </cfRule>
  </conditionalFormatting>
  <conditionalFormatting sqref="E552">
    <cfRule type="expression" dxfId="535" priority="681">
      <formula>E552/D552&lt;1</formula>
    </cfRule>
  </conditionalFormatting>
  <conditionalFormatting sqref="F552">
    <cfRule type="cellIs" dxfId="534" priority="682" operator="lessThan">
      <formula>0</formula>
    </cfRule>
  </conditionalFormatting>
  <conditionalFormatting sqref="F552">
    <cfRule type="expression" dxfId="533" priority="683">
      <formula>F552/E552&gt;1</formula>
    </cfRule>
  </conditionalFormatting>
  <conditionalFormatting sqref="F552">
    <cfRule type="expression" dxfId="532" priority="684">
      <formula>F552/E552&lt;1</formula>
    </cfRule>
  </conditionalFormatting>
  <conditionalFormatting sqref="G552">
    <cfRule type="cellIs" dxfId="531" priority="685" operator="lessThan">
      <formula>0</formula>
    </cfRule>
  </conditionalFormatting>
  <conditionalFormatting sqref="G552">
    <cfRule type="expression" dxfId="530" priority="686">
      <formula>G552/F552&gt;1</formula>
    </cfRule>
  </conditionalFormatting>
  <conditionalFormatting sqref="G552">
    <cfRule type="expression" dxfId="529" priority="687">
      <formula>G552/F552&lt;1</formula>
    </cfRule>
  </conditionalFormatting>
  <conditionalFormatting sqref="H552">
    <cfRule type="cellIs" dxfId="528" priority="688" operator="lessThan">
      <formula>0</formula>
    </cfRule>
  </conditionalFormatting>
  <conditionalFormatting sqref="H552">
    <cfRule type="expression" dxfId="527" priority="689">
      <formula>H552/G552&gt;1</formula>
    </cfRule>
  </conditionalFormatting>
  <conditionalFormatting sqref="H552">
    <cfRule type="expression" dxfId="526" priority="690">
      <formula>H552/G552&lt;1</formula>
    </cfRule>
  </conditionalFormatting>
  <conditionalFormatting sqref="B560">
    <cfRule type="cellIs" dxfId="525" priority="691" operator="lessThan">
      <formula>0</formula>
    </cfRule>
  </conditionalFormatting>
  <conditionalFormatting sqref="B560">
    <cfRule type="expression" dxfId="524" priority="692">
      <formula>B560/#REF!&gt;1</formula>
    </cfRule>
  </conditionalFormatting>
  <conditionalFormatting sqref="B560">
    <cfRule type="expression" dxfId="523" priority="693">
      <formula>B560/#REF!&lt;1</formula>
    </cfRule>
  </conditionalFormatting>
  <conditionalFormatting sqref="C560">
    <cfRule type="cellIs" dxfId="522" priority="694" operator="lessThan">
      <formula>0</formula>
    </cfRule>
  </conditionalFormatting>
  <conditionalFormatting sqref="C560">
    <cfRule type="expression" dxfId="521" priority="695">
      <formula>C560/B560&gt;1</formula>
    </cfRule>
  </conditionalFormatting>
  <conditionalFormatting sqref="C560">
    <cfRule type="expression" dxfId="520" priority="696">
      <formula>C560/B560&lt;1</formula>
    </cfRule>
  </conditionalFormatting>
  <conditionalFormatting sqref="D560">
    <cfRule type="cellIs" dxfId="519" priority="697" operator="lessThan">
      <formula>0</formula>
    </cfRule>
  </conditionalFormatting>
  <conditionalFormatting sqref="D560">
    <cfRule type="expression" dxfId="518" priority="698">
      <formula>D560/C560&gt;1</formula>
    </cfRule>
  </conditionalFormatting>
  <conditionalFormatting sqref="D560">
    <cfRule type="expression" dxfId="517" priority="699">
      <formula>D560/C560&lt;1</formula>
    </cfRule>
  </conditionalFormatting>
  <conditionalFormatting sqref="E560">
    <cfRule type="cellIs" dxfId="516" priority="700" operator="lessThan">
      <formula>0</formula>
    </cfRule>
  </conditionalFormatting>
  <conditionalFormatting sqref="E560">
    <cfRule type="expression" dxfId="515" priority="701">
      <formula>E560/D560&gt;1</formula>
    </cfRule>
  </conditionalFormatting>
  <conditionalFormatting sqref="E560">
    <cfRule type="expression" dxfId="514" priority="702">
      <formula>E560/D560&lt;1</formula>
    </cfRule>
  </conditionalFormatting>
  <conditionalFormatting sqref="F560">
    <cfRule type="cellIs" dxfId="513" priority="703" operator="lessThan">
      <formula>0</formula>
    </cfRule>
  </conditionalFormatting>
  <conditionalFormatting sqref="F560">
    <cfRule type="expression" dxfId="512" priority="704">
      <formula>F560/E560&gt;1</formula>
    </cfRule>
  </conditionalFormatting>
  <conditionalFormatting sqref="F560">
    <cfRule type="expression" dxfId="511" priority="705">
      <formula>F560/E560&lt;1</formula>
    </cfRule>
  </conditionalFormatting>
  <conditionalFormatting sqref="G560">
    <cfRule type="cellIs" dxfId="510" priority="706" operator="lessThan">
      <formula>0</formula>
    </cfRule>
  </conditionalFormatting>
  <conditionalFormatting sqref="G560">
    <cfRule type="expression" dxfId="509" priority="707">
      <formula>G560/F560&gt;1</formula>
    </cfRule>
  </conditionalFormatting>
  <conditionalFormatting sqref="G560">
    <cfRule type="expression" dxfId="508" priority="708">
      <formula>G560/F560&lt;1</formula>
    </cfRule>
  </conditionalFormatting>
  <conditionalFormatting sqref="H560">
    <cfRule type="cellIs" dxfId="507" priority="709" operator="lessThan">
      <formula>0</formula>
    </cfRule>
  </conditionalFormatting>
  <conditionalFormatting sqref="H560">
    <cfRule type="expression" dxfId="506" priority="710">
      <formula>H560/G560&gt;1</formula>
    </cfRule>
  </conditionalFormatting>
  <conditionalFormatting sqref="H560">
    <cfRule type="expression" dxfId="505" priority="711">
      <formula>H560/G560&lt;1</formula>
    </cfRule>
  </conditionalFormatting>
  <conditionalFormatting sqref="O616:O619">
    <cfRule type="cellIs" dxfId="504" priority="712" operator="lessThan">
      <formula>0</formula>
    </cfRule>
  </conditionalFormatting>
  <conditionalFormatting sqref="B589">
    <cfRule type="expression" dxfId="503" priority="713">
      <formula>B589/#REF!&gt;1</formula>
    </cfRule>
  </conditionalFormatting>
  <conditionalFormatting sqref="B589">
    <cfRule type="expression" dxfId="502" priority="714">
      <formula>B589/#REF!&lt;1</formula>
    </cfRule>
  </conditionalFormatting>
  <conditionalFormatting sqref="C589">
    <cfRule type="cellIs" dxfId="501" priority="715" operator="lessThan">
      <formula>0</formula>
    </cfRule>
  </conditionalFormatting>
  <conditionalFormatting sqref="C589">
    <cfRule type="expression" dxfId="500" priority="716">
      <formula>C589/B589&gt;1</formula>
    </cfRule>
  </conditionalFormatting>
  <conditionalFormatting sqref="C589">
    <cfRule type="expression" dxfId="499" priority="717">
      <formula>C589/B589&lt;1</formula>
    </cfRule>
  </conditionalFormatting>
  <conditionalFormatting sqref="O605:O607">
    <cfRule type="cellIs" dxfId="498" priority="718" operator="lessThan">
      <formula>0</formula>
    </cfRule>
  </conditionalFormatting>
  <conditionalFormatting sqref="D589">
    <cfRule type="expression" dxfId="497" priority="719">
      <formula>D589/C589&gt;1</formula>
    </cfRule>
  </conditionalFormatting>
  <conditionalFormatting sqref="D589">
    <cfRule type="expression" dxfId="496" priority="720">
      <formula>D589/C589&lt;1</formula>
    </cfRule>
  </conditionalFormatting>
  <conditionalFormatting sqref="E589">
    <cfRule type="cellIs" dxfId="495" priority="721" operator="lessThan">
      <formula>0</formula>
    </cfRule>
  </conditionalFormatting>
  <conditionalFormatting sqref="E589">
    <cfRule type="expression" dxfId="494" priority="722">
      <formula>E589/D589&gt;1</formula>
    </cfRule>
  </conditionalFormatting>
  <conditionalFormatting sqref="E589">
    <cfRule type="expression" dxfId="493" priority="723">
      <formula>E589/D589&lt;1</formula>
    </cfRule>
  </conditionalFormatting>
  <conditionalFormatting sqref="F589">
    <cfRule type="cellIs" dxfId="492" priority="724" operator="lessThan">
      <formula>0</formula>
    </cfRule>
  </conditionalFormatting>
  <conditionalFormatting sqref="F589">
    <cfRule type="expression" dxfId="491" priority="725">
      <formula>F589/E589&gt;1</formula>
    </cfRule>
  </conditionalFormatting>
  <conditionalFormatting sqref="F589">
    <cfRule type="expression" dxfId="490" priority="726">
      <formula>F589/E589&lt;1</formula>
    </cfRule>
  </conditionalFormatting>
  <conditionalFormatting sqref="O377">
    <cfRule type="cellIs" dxfId="489" priority="727" operator="lessThan">
      <formula>0</formula>
    </cfRule>
  </conditionalFormatting>
  <conditionalFormatting sqref="G589">
    <cfRule type="expression" dxfId="488" priority="728">
      <formula>G589/F589&gt;1</formula>
    </cfRule>
  </conditionalFormatting>
  <conditionalFormatting sqref="G589">
    <cfRule type="expression" dxfId="487" priority="729">
      <formula>G589/F589&lt;1</formula>
    </cfRule>
  </conditionalFormatting>
  <conditionalFormatting sqref="O366">
    <cfRule type="cellIs" dxfId="486" priority="730" operator="lessThan">
      <formula>0</formula>
    </cfRule>
  </conditionalFormatting>
  <conditionalFormatting sqref="H589">
    <cfRule type="expression" dxfId="485" priority="731">
      <formula>H589/G589&gt;1</formula>
    </cfRule>
  </conditionalFormatting>
  <conditionalFormatting sqref="H589">
    <cfRule type="expression" dxfId="484" priority="732">
      <formula>H589/G589&lt;1</formula>
    </cfRule>
  </conditionalFormatting>
  <conditionalFormatting sqref="N596">
    <cfRule type="cellIs" dxfId="483" priority="733" operator="lessThan">
      <formula>0</formula>
    </cfRule>
  </conditionalFormatting>
  <conditionalFormatting sqref="O387">
    <cfRule type="cellIs" dxfId="482" priority="734" operator="lessThan">
      <formula>0</formula>
    </cfRule>
  </conditionalFormatting>
  <conditionalFormatting sqref="O387">
    <cfRule type="cellIs" dxfId="481" priority="735" operator="lessThan">
      <formula>0</formula>
    </cfRule>
  </conditionalFormatting>
  <conditionalFormatting sqref="O387">
    <cfRule type="cellIs" dxfId="480" priority="736" operator="lessThan">
      <formula>0</formula>
    </cfRule>
  </conditionalFormatting>
  <conditionalFormatting sqref="O387">
    <cfRule type="cellIs" dxfId="479" priority="737" operator="lessThan">
      <formula>0</formula>
    </cfRule>
  </conditionalFormatting>
  <conditionalFormatting sqref="N600">
    <cfRule type="cellIs" dxfId="478" priority="738" operator="lessThan">
      <formula>0</formula>
    </cfRule>
  </conditionalFormatting>
  <conditionalFormatting sqref="N600">
    <cfRule type="cellIs" dxfId="477" priority="739" operator="lessThan">
      <formula>0</formula>
    </cfRule>
  </conditionalFormatting>
  <conditionalFormatting sqref="P363">
    <cfRule type="cellIs" dxfId="476" priority="740" operator="lessThan">
      <formula>0</formula>
    </cfRule>
  </conditionalFormatting>
  <conditionalFormatting sqref="P364:P365">
    <cfRule type="cellIs" dxfId="475" priority="741" operator="lessThan">
      <formula>0</formula>
    </cfRule>
  </conditionalFormatting>
  <conditionalFormatting sqref="P461:P464">
    <cfRule type="cellIs" dxfId="474" priority="742" operator="lessThan">
      <formula>0</formula>
    </cfRule>
  </conditionalFormatting>
  <conditionalFormatting sqref="P361">
    <cfRule type="cellIs" dxfId="473" priority="743" operator="lessThan">
      <formula>0</formula>
    </cfRule>
  </conditionalFormatting>
  <conditionalFormatting sqref="P366:P367">
    <cfRule type="cellIs" dxfId="472" priority="744" operator="lessThan">
      <formula>0</formula>
    </cfRule>
  </conditionalFormatting>
  <conditionalFormatting sqref="P369:P373">
    <cfRule type="cellIs" dxfId="471" priority="745" operator="lessThan">
      <formula>0</formula>
    </cfRule>
  </conditionalFormatting>
  <conditionalFormatting sqref="P378:P379">
    <cfRule type="cellIs" dxfId="470" priority="746" operator="lessThan">
      <formula>0</formula>
    </cfRule>
  </conditionalFormatting>
  <conditionalFormatting sqref="P384:P385">
    <cfRule type="cellIs" dxfId="469" priority="747" operator="lessThan">
      <formula>0</formula>
    </cfRule>
  </conditionalFormatting>
  <conditionalFormatting sqref="P390:P391">
    <cfRule type="cellIs" dxfId="468" priority="748" operator="lessThan">
      <formula>0</formula>
    </cfRule>
  </conditionalFormatting>
  <conditionalFormatting sqref="P396:P397">
    <cfRule type="cellIs" dxfId="467" priority="749" operator="lessThan">
      <formula>0</formula>
    </cfRule>
  </conditionalFormatting>
  <conditionalFormatting sqref="P402">
    <cfRule type="cellIs" dxfId="466" priority="750" operator="lessThan">
      <formula>0</formula>
    </cfRule>
  </conditionalFormatting>
  <conditionalFormatting sqref="P408:P409">
    <cfRule type="cellIs" dxfId="465" priority="751" operator="lessThan">
      <formula>0</formula>
    </cfRule>
  </conditionalFormatting>
  <conditionalFormatting sqref="P414:P415">
    <cfRule type="cellIs" dxfId="464" priority="752" operator="lessThan">
      <formula>0</formula>
    </cfRule>
  </conditionalFormatting>
  <conditionalFormatting sqref="P420:P421">
    <cfRule type="cellIs" dxfId="463" priority="753" operator="lessThan">
      <formula>0</formula>
    </cfRule>
  </conditionalFormatting>
  <conditionalFormatting sqref="P426:P427">
    <cfRule type="cellIs" dxfId="462" priority="754" operator="lessThan">
      <formula>0</formula>
    </cfRule>
  </conditionalFormatting>
  <conditionalFormatting sqref="P432:P433">
    <cfRule type="cellIs" dxfId="461" priority="755" operator="lessThan">
      <formula>0</formula>
    </cfRule>
  </conditionalFormatting>
  <conditionalFormatting sqref="P438:P439">
    <cfRule type="cellIs" dxfId="460" priority="756" operator="lessThan">
      <formula>0</formula>
    </cfRule>
  </conditionalFormatting>
  <conditionalFormatting sqref="P444:P445">
    <cfRule type="cellIs" dxfId="459" priority="757" operator="lessThan">
      <formula>0</formula>
    </cfRule>
  </conditionalFormatting>
  <conditionalFormatting sqref="P451:P452">
    <cfRule type="cellIs" dxfId="458" priority="758" operator="lessThan">
      <formula>0</formula>
    </cfRule>
  </conditionalFormatting>
  <conditionalFormatting sqref="P457:P458">
    <cfRule type="cellIs" dxfId="457" priority="759" operator="lessThan">
      <formula>0</formula>
    </cfRule>
  </conditionalFormatting>
  <conditionalFormatting sqref="P465">
    <cfRule type="cellIs" dxfId="456" priority="760" operator="lessThan">
      <formula>0</formula>
    </cfRule>
  </conditionalFormatting>
  <conditionalFormatting sqref="P472">
    <cfRule type="cellIs" dxfId="455" priority="761" operator="lessThan">
      <formula>0</formula>
    </cfRule>
  </conditionalFormatting>
  <conditionalFormatting sqref="P503:P504">
    <cfRule type="cellIs" dxfId="454" priority="762" operator="lessThan">
      <formula>0</formula>
    </cfRule>
  </conditionalFormatting>
  <conditionalFormatting sqref="P511:P512">
    <cfRule type="cellIs" dxfId="453" priority="763" operator="lessThan">
      <formula>0</formula>
    </cfRule>
  </conditionalFormatting>
  <conditionalFormatting sqref="P520:P521">
    <cfRule type="cellIs" dxfId="452" priority="764" operator="lessThan">
      <formula>0</formula>
    </cfRule>
  </conditionalFormatting>
  <conditionalFormatting sqref="P528:P529">
    <cfRule type="cellIs" dxfId="451" priority="765" operator="lessThan">
      <formula>0</formula>
    </cfRule>
  </conditionalFormatting>
  <conditionalFormatting sqref="P544:P545">
    <cfRule type="cellIs" dxfId="450" priority="766" operator="lessThan">
      <formula>0</formula>
    </cfRule>
  </conditionalFormatting>
  <conditionalFormatting sqref="P536:P537">
    <cfRule type="cellIs" dxfId="449" priority="767" operator="lessThan">
      <formula>0</formula>
    </cfRule>
  </conditionalFormatting>
  <conditionalFormatting sqref="P551:P552">
    <cfRule type="cellIs" dxfId="448" priority="768" operator="lessThan">
      <formula>0</formula>
    </cfRule>
  </conditionalFormatting>
  <conditionalFormatting sqref="P559:P560">
    <cfRule type="cellIs" dxfId="447" priority="769" operator="lessThan">
      <formula>0</formula>
    </cfRule>
  </conditionalFormatting>
  <conditionalFormatting sqref="P567:P568">
    <cfRule type="cellIs" dxfId="446" priority="770" operator="lessThan">
      <formula>0</formula>
    </cfRule>
  </conditionalFormatting>
  <conditionalFormatting sqref="P574:P575">
    <cfRule type="cellIs" dxfId="445" priority="771" operator="lessThan">
      <formula>0</formula>
    </cfRule>
  </conditionalFormatting>
  <conditionalFormatting sqref="P581:P582">
    <cfRule type="cellIs" dxfId="444" priority="772" operator="lessThan">
      <formula>0</formula>
    </cfRule>
  </conditionalFormatting>
  <conditionalFormatting sqref="P588:P589">
    <cfRule type="cellIs" dxfId="443" priority="773" operator="lessThan">
      <formula>0</formula>
    </cfRule>
  </conditionalFormatting>
  <conditionalFormatting sqref="P596:P597">
    <cfRule type="cellIs" dxfId="442" priority="774" operator="lessThan">
      <formula>0</formula>
    </cfRule>
  </conditionalFormatting>
  <conditionalFormatting sqref="P603">
    <cfRule type="cellIs" dxfId="441" priority="775" operator="lessThan">
      <formula>0</formula>
    </cfRule>
  </conditionalFormatting>
  <conditionalFormatting sqref="P608">
    <cfRule type="cellIs" dxfId="440" priority="776" operator="lessThan">
      <formula>0</formula>
    </cfRule>
  </conditionalFormatting>
  <conditionalFormatting sqref="O405">
    <cfRule type="cellIs" dxfId="439" priority="777" operator="lessThan">
      <formula>0</formula>
    </cfRule>
  </conditionalFormatting>
  <conditionalFormatting sqref="P632:P634">
    <cfRule type="cellIs" dxfId="438" priority="778" operator="lessThan">
      <formula>0</formula>
    </cfRule>
  </conditionalFormatting>
  <conditionalFormatting sqref="I710:N710 P708:Q711">
    <cfRule type="cellIs" dxfId="437" priority="779" operator="lessThan">
      <formula>0</formula>
    </cfRule>
  </conditionalFormatting>
  <conditionalFormatting sqref="P636:P637 P641:P645">
    <cfRule type="cellIs" dxfId="436" priority="780" operator="lessThan">
      <formula>0</formula>
    </cfRule>
  </conditionalFormatting>
  <conditionalFormatting sqref="P648">
    <cfRule type="cellIs" dxfId="435" priority="781" operator="lessThan">
      <formula>0</formula>
    </cfRule>
  </conditionalFormatting>
  <conditionalFormatting sqref="P649">
    <cfRule type="cellIs" dxfId="434" priority="782" operator="lessThan">
      <formula>0</formula>
    </cfRule>
  </conditionalFormatting>
  <conditionalFormatting sqref="P651">
    <cfRule type="cellIs" dxfId="433" priority="783" operator="lessThan">
      <formula>0</formula>
    </cfRule>
  </conditionalFormatting>
  <conditionalFormatting sqref="P652">
    <cfRule type="cellIs" dxfId="432" priority="784" operator="lessThan">
      <formula>0</formula>
    </cfRule>
  </conditionalFormatting>
  <conditionalFormatting sqref="D654:N654 D651:N651 D648:N649 D632:N634">
    <cfRule type="expression" dxfId="431" priority="785">
      <formula>D632/C632&gt;1</formula>
    </cfRule>
  </conditionalFormatting>
  <conditionalFormatting sqref="D654:N654 D651:N651 D648:N649 D632:N634">
    <cfRule type="expression" dxfId="430" priority="786">
      <formula>D632/C632&lt;1</formula>
    </cfRule>
  </conditionalFormatting>
  <conditionalFormatting sqref="C507:C510">
    <cfRule type="cellIs" dxfId="429" priority="787" operator="lessThan">
      <formula>0</formula>
    </cfRule>
  </conditionalFormatting>
  <conditionalFormatting sqref="C507:C510">
    <cfRule type="expression" dxfId="428" priority="788">
      <formula>C507/B507&gt;1</formula>
    </cfRule>
  </conditionalFormatting>
  <conditionalFormatting sqref="C507:C510">
    <cfRule type="expression" dxfId="427" priority="789">
      <formula>C507/B507&lt;1</formula>
    </cfRule>
  </conditionalFormatting>
  <conditionalFormatting sqref="D507:N510">
    <cfRule type="cellIs" dxfId="426" priority="790" operator="lessThan">
      <formula>0</formula>
    </cfRule>
  </conditionalFormatting>
  <conditionalFormatting sqref="D507:N510">
    <cfRule type="expression" dxfId="425" priority="791">
      <formula>D507/C507&gt;1</formula>
    </cfRule>
  </conditionalFormatting>
  <conditionalFormatting sqref="D507:N510">
    <cfRule type="expression" dxfId="424" priority="792">
      <formula>D507/C507&lt;1</formula>
    </cfRule>
  </conditionalFormatting>
  <conditionalFormatting sqref="B507:B510">
    <cfRule type="cellIs" dxfId="423" priority="793" operator="lessThan">
      <formula>0</formula>
    </cfRule>
  </conditionalFormatting>
  <conditionalFormatting sqref="B507:B510">
    <cfRule type="expression" dxfId="422" priority="794">
      <formula>B507/#REF!&gt;1</formula>
    </cfRule>
  </conditionalFormatting>
  <conditionalFormatting sqref="B507:B510">
    <cfRule type="expression" dxfId="421" priority="795">
      <formula>B507/#REF!&lt;1</formula>
    </cfRule>
  </conditionalFormatting>
  <conditionalFormatting sqref="J588:N588 J574:N574 J559:N559 J551:N551">
    <cfRule type="cellIs" dxfId="420" priority="796" operator="lessThan">
      <formula>0</formula>
    </cfRule>
  </conditionalFormatting>
  <conditionalFormatting sqref="C588:I588 C584:C587 C574:I574 C570:C573 C559:I559 C555:C558 C551:I551 C547:C550">
    <cfRule type="cellIs" dxfId="419" priority="797" operator="lessThan">
      <formula>0</formula>
    </cfRule>
  </conditionalFormatting>
  <conditionalFormatting sqref="C588:M588 C574:M574 C559:M559 C551:M551">
    <cfRule type="cellIs" dxfId="418" priority="798" operator="lessThan">
      <formula>0</formula>
    </cfRule>
  </conditionalFormatting>
  <conditionalFormatting sqref="C584:C587 C570:C573 C555:C558 C547:C550">
    <cfRule type="expression" dxfId="417" priority="799">
      <formula>C547/B547&gt;1</formula>
    </cfRule>
  </conditionalFormatting>
  <conditionalFormatting sqref="C584:C587 C570:C573 C555:C558 C547:C550">
    <cfRule type="expression" dxfId="416" priority="800">
      <formula>C547/B547&lt;1</formula>
    </cfRule>
  </conditionalFormatting>
  <conditionalFormatting sqref="D584:N587 D570:N573 D555:N558 D547:N550">
    <cfRule type="cellIs" dxfId="415" priority="801" operator="lessThan">
      <formula>0</formula>
    </cfRule>
  </conditionalFormatting>
  <conditionalFormatting sqref="D584:N587 D570:N573 D555:N558 D547:N550">
    <cfRule type="expression" dxfId="414" priority="802">
      <formula>D547/C547&gt;1</formula>
    </cfRule>
  </conditionalFormatting>
  <conditionalFormatting sqref="D584:N587 D570:N573 D555:N558 D547:N550">
    <cfRule type="expression" dxfId="413" priority="803">
      <formula>D547/C547&lt;1</formula>
    </cfRule>
  </conditionalFormatting>
  <conditionalFormatting sqref="C588:N588 C574:N574 C559:N559 C551:N551">
    <cfRule type="cellIs" dxfId="412" priority="804" operator="lessThan">
      <formula>0</formula>
    </cfRule>
  </conditionalFormatting>
  <conditionalFormatting sqref="C588:N588 C574:N574 C559:N559 C551:N551">
    <cfRule type="expression" dxfId="411" priority="805">
      <formula>C551/B551&gt;1</formula>
    </cfRule>
  </conditionalFormatting>
  <conditionalFormatting sqref="C588:N588 C574:N574 C559:N559 C551:N551">
    <cfRule type="expression" dxfId="410" priority="806">
      <formula>C551/B551&lt;1</formula>
    </cfRule>
  </conditionalFormatting>
  <conditionalFormatting sqref="B654 B651 B648:B649 B632:B634 B641:B645">
    <cfRule type="cellIs" dxfId="409" priority="807" operator="lessThan">
      <formula>0</formula>
    </cfRule>
  </conditionalFormatting>
  <conditionalFormatting sqref="C654 C651 C648:C649 C632:C634">
    <cfRule type="cellIs" dxfId="408" priority="808" operator="lessThan">
      <formula>0</formula>
    </cfRule>
  </conditionalFormatting>
  <conditionalFormatting sqref="C654 C651 C648:C649 C632:C634">
    <cfRule type="expression" dxfId="407" priority="809">
      <formula>C632/B632&gt;1</formula>
    </cfRule>
  </conditionalFormatting>
  <conditionalFormatting sqref="C654 C651 C648:C649 C632:C634">
    <cfRule type="expression" dxfId="406" priority="810">
      <formula>C632/B632&lt;1</formula>
    </cfRule>
  </conditionalFormatting>
  <conditionalFormatting sqref="D654:N654 D651:N651 D648:N649 D632:N634">
    <cfRule type="cellIs" dxfId="405" priority="811" operator="lessThan">
      <formula>0</formula>
    </cfRule>
  </conditionalFormatting>
  <conditionalFormatting sqref="B504:N504 B537 B568 B597">
    <cfRule type="expression" dxfId="404" priority="812">
      <formula>B504/#REF!&gt;1</formula>
    </cfRule>
  </conditionalFormatting>
  <conditionalFormatting sqref="B504:N504 B537 B568 B597">
    <cfRule type="expression" dxfId="403" priority="813">
      <formula>B504/#REF!&lt;1</formula>
    </cfRule>
  </conditionalFormatting>
  <conditionalFormatting sqref="C465">
    <cfRule type="cellIs" dxfId="402" priority="814" operator="lessThan">
      <formula>0</formula>
    </cfRule>
  </conditionalFormatting>
  <conditionalFormatting sqref="C465">
    <cfRule type="expression" dxfId="401" priority="815">
      <formula>C465/B465&gt;1</formula>
    </cfRule>
  </conditionalFormatting>
  <conditionalFormatting sqref="C465">
    <cfRule type="expression" dxfId="400" priority="816">
      <formula>C465/B465&lt;1</formula>
    </cfRule>
  </conditionalFormatting>
  <conditionalFormatting sqref="D465:N465">
    <cfRule type="cellIs" dxfId="399" priority="817" operator="lessThan">
      <formula>0</formula>
    </cfRule>
  </conditionalFormatting>
  <conditionalFormatting sqref="D465:N465">
    <cfRule type="expression" dxfId="398" priority="818">
      <formula>D465/C465&gt;1</formula>
    </cfRule>
  </conditionalFormatting>
  <conditionalFormatting sqref="D465:N465">
    <cfRule type="expression" dxfId="397" priority="819">
      <formula>D465/C465&lt;1</formula>
    </cfRule>
  </conditionalFormatting>
  <conditionalFormatting sqref="B465">
    <cfRule type="cellIs" dxfId="396" priority="820" operator="lessThan">
      <formula>0</formula>
    </cfRule>
  </conditionalFormatting>
  <conditionalFormatting sqref="B465">
    <cfRule type="expression" dxfId="395" priority="821">
      <formula>B465/#REF!&gt;1</formula>
    </cfRule>
  </conditionalFormatting>
  <conditionalFormatting sqref="B465">
    <cfRule type="expression" dxfId="394" priority="822">
      <formula>B465/#REF!&lt;1</formula>
    </cfRule>
  </conditionalFormatting>
  <conditionalFormatting sqref="C511">
    <cfRule type="cellIs" dxfId="393" priority="823" operator="lessThan">
      <formula>0</formula>
    </cfRule>
  </conditionalFormatting>
  <conditionalFormatting sqref="D511:N511">
    <cfRule type="cellIs" dxfId="392" priority="824" operator="lessThan">
      <formula>0</formula>
    </cfRule>
  </conditionalFormatting>
  <conditionalFormatting sqref="C511">
    <cfRule type="expression" dxfId="391" priority="825">
      <formula>C511/B511&gt;1</formula>
    </cfRule>
  </conditionalFormatting>
  <conditionalFormatting sqref="C511">
    <cfRule type="expression" dxfId="390" priority="826">
      <formula>C511/B511&lt;1</formula>
    </cfRule>
  </conditionalFormatting>
  <conditionalFormatting sqref="D511:N511">
    <cfRule type="expression" dxfId="389" priority="827">
      <formula>D511/C511&gt;1</formula>
    </cfRule>
  </conditionalFormatting>
  <conditionalFormatting sqref="D511:N511">
    <cfRule type="expression" dxfId="388" priority="828">
      <formula>D511/C511&lt;1</formula>
    </cfRule>
  </conditionalFormatting>
  <conditionalFormatting sqref="B511">
    <cfRule type="cellIs" dxfId="387" priority="829" operator="lessThan">
      <formula>0</formula>
    </cfRule>
  </conditionalFormatting>
  <conditionalFormatting sqref="B511">
    <cfRule type="expression" dxfId="386" priority="830">
      <formula>B511/#REF!&gt;1</formula>
    </cfRule>
  </conditionalFormatting>
  <conditionalFormatting sqref="B511">
    <cfRule type="expression" dxfId="385" priority="831">
      <formula>B511/#REF!&lt;1</formula>
    </cfRule>
  </conditionalFormatting>
  <conditionalFormatting sqref="B529 B521">
    <cfRule type="cellIs" dxfId="384" priority="832" operator="lessThan">
      <formula>0</formula>
    </cfRule>
  </conditionalFormatting>
  <conditionalFormatting sqref="B529 B521">
    <cfRule type="expression" dxfId="383" priority="833">
      <formula>B521/#REF!&gt;1</formula>
    </cfRule>
  </conditionalFormatting>
  <conditionalFormatting sqref="B529 B521">
    <cfRule type="expression" dxfId="382" priority="834">
      <formula>B521/#REF!&lt;1</formula>
    </cfRule>
  </conditionalFormatting>
  <conditionalFormatting sqref="C521">
    <cfRule type="cellIs" dxfId="381" priority="835" operator="lessThan">
      <formula>0</formula>
    </cfRule>
  </conditionalFormatting>
  <conditionalFormatting sqref="C521 B636:O637">
    <cfRule type="expression" dxfId="380" priority="836">
      <formula>B521/A521&gt;1</formula>
    </cfRule>
  </conditionalFormatting>
  <conditionalFormatting sqref="C521 B636:O637">
    <cfRule type="expression" dxfId="379" priority="837">
      <formula>B521/A521&lt;1</formula>
    </cfRule>
  </conditionalFormatting>
  <conditionalFormatting sqref="C603:N603">
    <cfRule type="expression" dxfId="378" priority="838">
      <formula>C603/B603&gt;1</formula>
    </cfRule>
  </conditionalFormatting>
  <conditionalFormatting sqref="C603:N603">
    <cfRule type="expression" dxfId="377" priority="839">
      <formula>C603/B603&lt;1</formula>
    </cfRule>
  </conditionalFormatting>
  <conditionalFormatting sqref="I552:N552">
    <cfRule type="expression" dxfId="376" priority="840">
      <formula>I552/H552&gt;1</formula>
    </cfRule>
  </conditionalFormatting>
  <conditionalFormatting sqref="I552:N552">
    <cfRule type="expression" dxfId="375" priority="841">
      <formula>I552/H552&lt;1</formula>
    </cfRule>
  </conditionalFormatting>
  <conditionalFormatting sqref="I560:N560">
    <cfRule type="expression" dxfId="374" priority="842">
      <formula>I560/H560&gt;1</formula>
    </cfRule>
  </conditionalFormatting>
  <conditionalFormatting sqref="I560:N560">
    <cfRule type="expression" dxfId="373" priority="843">
      <formula>I560/H560&lt;1</formula>
    </cfRule>
  </conditionalFormatting>
  <conditionalFormatting sqref="B575:N575">
    <cfRule type="cellIs" dxfId="372" priority="844" operator="lessThan">
      <formula>0</formula>
    </cfRule>
  </conditionalFormatting>
  <conditionalFormatting sqref="B575:N575">
    <cfRule type="expression" dxfId="371" priority="845">
      <formula>B575/A575&gt;1</formula>
    </cfRule>
  </conditionalFormatting>
  <conditionalFormatting sqref="B575:N575">
    <cfRule type="expression" dxfId="370" priority="846">
      <formula>B575/A575&lt;1</formula>
    </cfRule>
  </conditionalFormatting>
  <conditionalFormatting sqref="B589:N589">
    <cfRule type="cellIs" dxfId="369" priority="847" operator="lessThan">
      <formula>0</formula>
    </cfRule>
  </conditionalFormatting>
  <conditionalFormatting sqref="B589:N589">
    <cfRule type="expression" dxfId="368" priority="848">
      <formula>B589/A589&gt;1</formula>
    </cfRule>
  </conditionalFormatting>
  <conditionalFormatting sqref="B589:N589">
    <cfRule type="expression" dxfId="367" priority="849">
      <formula>B589/A589&lt;1</formula>
    </cfRule>
  </conditionalFormatting>
  <conditionalFormatting sqref="N608">
    <cfRule type="cellIs" dxfId="366" priority="850" operator="lessThan">
      <formula>0</formula>
    </cfRule>
  </conditionalFormatting>
  <conditionalFormatting sqref="D521:N521">
    <cfRule type="cellIs" dxfId="365" priority="851" operator="lessThan">
      <formula>0</formula>
    </cfRule>
  </conditionalFormatting>
  <conditionalFormatting sqref="D521:N521">
    <cfRule type="expression" dxfId="364" priority="852">
      <formula>D521/C521&gt;1</formula>
    </cfRule>
  </conditionalFormatting>
  <conditionalFormatting sqref="D521:N521">
    <cfRule type="expression" dxfId="363" priority="853">
      <formula>D521/C521&lt;1</formula>
    </cfRule>
  </conditionalFormatting>
  <conditionalFormatting sqref="C529:N529">
    <cfRule type="cellIs" dxfId="362" priority="854" operator="lessThan">
      <formula>0</formula>
    </cfRule>
  </conditionalFormatting>
  <conditionalFormatting sqref="C529:N529">
    <cfRule type="expression" dxfId="361" priority="855">
      <formula>C529/B529&gt;1</formula>
    </cfRule>
  </conditionalFormatting>
  <conditionalFormatting sqref="C529:N529">
    <cfRule type="expression" dxfId="360" priority="856">
      <formula>C529/B529&lt;1</formula>
    </cfRule>
  </conditionalFormatting>
  <conditionalFormatting sqref="C582:N582">
    <cfRule type="expression" dxfId="359" priority="857">
      <formula>C582/B582&gt;1</formula>
    </cfRule>
  </conditionalFormatting>
  <conditionalFormatting sqref="C582:N582">
    <cfRule type="expression" dxfId="358" priority="858">
      <formula>C582/B582&lt;1</formula>
    </cfRule>
  </conditionalFormatting>
  <conditionalFormatting sqref="C537:N537">
    <cfRule type="expression" dxfId="357" priority="859">
      <formula>C537/B537&gt;1</formula>
    </cfRule>
  </conditionalFormatting>
  <conditionalFormatting sqref="C537:N537">
    <cfRule type="expression" dxfId="356" priority="860">
      <formula>C537/B537&lt;1</formula>
    </cfRule>
  </conditionalFormatting>
  <conditionalFormatting sqref="C568:N568">
    <cfRule type="expression" dxfId="355" priority="861">
      <formula>C568/B568&gt;1</formula>
    </cfRule>
  </conditionalFormatting>
  <conditionalFormatting sqref="C568:N568">
    <cfRule type="expression" dxfId="354" priority="862">
      <formula>C568/B568&lt;1</formula>
    </cfRule>
  </conditionalFormatting>
  <conditionalFormatting sqref="C608:M608">
    <cfRule type="expression" dxfId="353" priority="863">
      <formula>C608/B608&gt;1</formula>
    </cfRule>
  </conditionalFormatting>
  <conditionalFormatting sqref="C608:M608">
    <cfRule type="expression" dxfId="352" priority="864">
      <formula>C608/B608&lt;1</formula>
    </cfRule>
  </conditionalFormatting>
  <conditionalFormatting sqref="N608">
    <cfRule type="expression" dxfId="351" priority="865">
      <formula>N608/M608&gt;1</formula>
    </cfRule>
  </conditionalFormatting>
  <conditionalFormatting sqref="N608">
    <cfRule type="expression" dxfId="350" priority="866">
      <formula>N608/M608&lt;1</formula>
    </cfRule>
  </conditionalFormatting>
  <conditionalFormatting sqref="C608:M608">
    <cfRule type="cellIs" dxfId="349" priority="867" operator="lessThan">
      <formula>0</formula>
    </cfRule>
  </conditionalFormatting>
  <conditionalFormatting sqref="C608:M608">
    <cfRule type="cellIs" dxfId="348" priority="868" operator="lessThan">
      <formula>0</formula>
    </cfRule>
  </conditionalFormatting>
  <conditionalFormatting sqref="B582">
    <cfRule type="cellIs" dxfId="347" priority="869" operator="lessThan">
      <formula>0</formula>
    </cfRule>
  </conditionalFormatting>
  <conditionalFormatting sqref="B582">
    <cfRule type="expression" dxfId="346" priority="870">
      <formula>B582/#REF!&gt;1</formula>
    </cfRule>
  </conditionalFormatting>
  <conditionalFormatting sqref="B582">
    <cfRule type="expression" dxfId="345" priority="871">
      <formula>B582/#REF!&lt;1</formula>
    </cfRule>
  </conditionalFormatting>
  <conditionalFormatting sqref="C582:N582">
    <cfRule type="cellIs" dxfId="344" priority="872" operator="lessThan">
      <formula>0</formula>
    </cfRule>
  </conditionalFormatting>
  <conditionalFormatting sqref="C597:N597">
    <cfRule type="expression" dxfId="343" priority="873">
      <formula>C597/B597&gt;1</formula>
    </cfRule>
  </conditionalFormatting>
  <conditionalFormatting sqref="C597:N597">
    <cfRule type="expression" dxfId="342" priority="874">
      <formula>C597/B597&lt;1</formula>
    </cfRule>
  </conditionalFormatting>
  <conditionalFormatting sqref="N608">
    <cfRule type="cellIs" dxfId="341" priority="875" operator="lessThan">
      <formula>0</formula>
    </cfRule>
  </conditionalFormatting>
  <conditionalFormatting sqref="C608:M608">
    <cfRule type="cellIs" dxfId="340" priority="876" operator="lessThan">
      <formula>0</formula>
    </cfRule>
  </conditionalFormatting>
  <conditionalFormatting sqref="N608">
    <cfRule type="cellIs" dxfId="339" priority="877" operator="lessThan">
      <formula>0</formula>
    </cfRule>
  </conditionalFormatting>
  <conditionalFormatting sqref="B676:N679">
    <cfRule type="cellIs" dxfId="338" priority="878" operator="lessThan">
      <formula>0</formula>
    </cfRule>
  </conditionalFormatting>
  <conditionalFormatting sqref="I678:N678 P676:Q679">
    <cfRule type="cellIs" dxfId="337" priority="879" operator="lessThan">
      <formula>0</formula>
    </cfRule>
  </conditionalFormatting>
  <conditionalFormatting sqref="B680:N683">
    <cfRule type="cellIs" dxfId="336" priority="880" operator="lessThan">
      <formula>0</formula>
    </cfRule>
  </conditionalFormatting>
  <conditionalFormatting sqref="I682:N682 P680:Q683">
    <cfRule type="cellIs" dxfId="335" priority="881" operator="lessThan">
      <formula>0</formula>
    </cfRule>
  </conditionalFormatting>
  <conditionalFormatting sqref="B684:N687">
    <cfRule type="cellIs" dxfId="334" priority="882" operator="lessThan">
      <formula>0</formula>
    </cfRule>
  </conditionalFormatting>
  <conditionalFormatting sqref="I686:N686 P684:Q687">
    <cfRule type="cellIs" dxfId="333" priority="883" operator="lessThan">
      <formula>0</formula>
    </cfRule>
  </conditionalFormatting>
  <conditionalFormatting sqref="B688:N691">
    <cfRule type="cellIs" dxfId="332" priority="884" operator="lessThan">
      <formula>0</formula>
    </cfRule>
  </conditionalFormatting>
  <conditionalFormatting sqref="I690:N690 P688:Q691">
    <cfRule type="cellIs" dxfId="331" priority="885" operator="lessThan">
      <formula>0</formula>
    </cfRule>
  </conditionalFormatting>
  <conditionalFormatting sqref="B692:N695 O694">
    <cfRule type="cellIs" dxfId="330" priority="886" operator="lessThan">
      <formula>0</formula>
    </cfRule>
  </conditionalFormatting>
  <conditionalFormatting sqref="P692:Q695 I694:O694">
    <cfRule type="cellIs" dxfId="329" priority="887" operator="lessThan">
      <formula>0</formula>
    </cfRule>
  </conditionalFormatting>
  <conditionalFormatting sqref="B696:N699">
    <cfRule type="cellIs" dxfId="328" priority="888" operator="lessThan">
      <formula>0</formula>
    </cfRule>
  </conditionalFormatting>
  <conditionalFormatting sqref="I698:N698 P696:Q699">
    <cfRule type="cellIs" dxfId="327" priority="889" operator="lessThan">
      <formula>0</formula>
    </cfRule>
  </conditionalFormatting>
  <conditionalFormatting sqref="B700:N703">
    <cfRule type="cellIs" dxfId="326" priority="890" operator="lessThan">
      <formula>0</formula>
    </cfRule>
  </conditionalFormatting>
  <conditionalFormatting sqref="I702:N702 P700:Q703">
    <cfRule type="cellIs" dxfId="325" priority="891" operator="lessThan">
      <formula>0</formula>
    </cfRule>
  </conditionalFormatting>
  <conditionalFormatting sqref="B704:N707">
    <cfRule type="cellIs" dxfId="324" priority="892" operator="lessThan">
      <formula>0</formula>
    </cfRule>
  </conditionalFormatting>
  <conditionalFormatting sqref="I706:N706 P704:Q707">
    <cfRule type="cellIs" dxfId="323" priority="893" operator="lessThan">
      <formula>0</formula>
    </cfRule>
  </conditionalFormatting>
  <conditionalFormatting sqref="B712:N715">
    <cfRule type="cellIs" dxfId="322" priority="894" operator="lessThan">
      <formula>0</formula>
    </cfRule>
  </conditionalFormatting>
  <conditionalFormatting sqref="I714:N714 P712:Q715">
    <cfRule type="cellIs" dxfId="321" priority="895" operator="lessThan">
      <formula>0</formula>
    </cfRule>
  </conditionalFormatting>
  <conditionalFormatting sqref="B716:N719">
    <cfRule type="cellIs" dxfId="320" priority="896" operator="lessThan">
      <formula>0</formula>
    </cfRule>
  </conditionalFormatting>
  <conditionalFormatting sqref="I718:N718 P716:Q719">
    <cfRule type="cellIs" dxfId="319" priority="897" operator="lessThan">
      <formula>0</formula>
    </cfRule>
  </conditionalFormatting>
  <conditionalFormatting sqref="P654">
    <cfRule type="cellIs" dxfId="318" priority="898" operator="lessThan">
      <formula>0</formula>
    </cfRule>
  </conditionalFormatting>
  <conditionalFormatting sqref="Q466">
    <cfRule type="cellIs" dxfId="317" priority="899" operator="lessThan">
      <formula>0</formula>
    </cfRule>
  </conditionalFormatting>
  <conditionalFormatting sqref="P466">
    <cfRule type="cellIs" dxfId="316" priority="900" operator="lessThan">
      <formula>0</formula>
    </cfRule>
  </conditionalFormatting>
  <conditionalFormatting sqref="B466:N466">
    <cfRule type="cellIs" dxfId="315" priority="901" operator="lessThan">
      <formula>0</formula>
    </cfRule>
  </conditionalFormatting>
  <conditionalFormatting sqref="B505:N505">
    <cfRule type="cellIs" dxfId="314" priority="902" operator="lessThan">
      <formula>0</formula>
    </cfRule>
  </conditionalFormatting>
  <conditionalFormatting sqref="B513:N513">
    <cfRule type="cellIs" dxfId="313" priority="903" operator="lessThan">
      <formula>0</formula>
    </cfRule>
  </conditionalFormatting>
  <conditionalFormatting sqref="B522:N522">
    <cfRule type="cellIs" dxfId="312" priority="904" operator="lessThan">
      <formula>0</formula>
    </cfRule>
  </conditionalFormatting>
  <conditionalFormatting sqref="B530:N530">
    <cfRule type="cellIs" dxfId="311" priority="905" operator="lessThan">
      <formula>0</formula>
    </cfRule>
  </conditionalFormatting>
  <conditionalFormatting sqref="B538:N538">
    <cfRule type="cellIs" dxfId="310" priority="906" operator="lessThan">
      <formula>0</formula>
    </cfRule>
  </conditionalFormatting>
  <conditionalFormatting sqref="B553:N553">
    <cfRule type="cellIs" dxfId="309" priority="907" operator="lessThan">
      <formula>0</formula>
    </cfRule>
  </conditionalFormatting>
  <conditionalFormatting sqref="B561:N561">
    <cfRule type="cellIs" dxfId="308" priority="908" operator="lessThan">
      <formula>0</formula>
    </cfRule>
  </conditionalFormatting>
  <conditionalFormatting sqref="B590:N590">
    <cfRule type="cellIs" dxfId="307" priority="909" operator="lessThan">
      <formula>0</formula>
    </cfRule>
  </conditionalFormatting>
  <conditionalFormatting sqref="O608">
    <cfRule type="cellIs" dxfId="306" priority="910" operator="lessThan">
      <formula>0</formula>
    </cfRule>
  </conditionalFormatting>
  <conditionalFormatting sqref="O608">
    <cfRule type="cellIs" dxfId="305" priority="911" operator="lessThan">
      <formula>0</formula>
    </cfRule>
  </conditionalFormatting>
  <conditionalFormatting sqref="O603">
    <cfRule type="cellIs" dxfId="304" priority="912" operator="lessThan">
      <formula>0</formula>
    </cfRule>
  </conditionalFormatting>
  <conditionalFormatting sqref="O603">
    <cfRule type="cellIs" dxfId="303" priority="913" operator="lessThan">
      <formula>0</formula>
    </cfRule>
  </conditionalFormatting>
  <conditionalFormatting sqref="O603">
    <cfRule type="cellIs" dxfId="302" priority="914" operator="lessThan">
      <formula>0</formula>
    </cfRule>
  </conditionalFormatting>
  <conditionalFormatting sqref="O608">
    <cfRule type="cellIs" dxfId="301" priority="915" operator="lessThan">
      <formula>0</formula>
    </cfRule>
  </conditionalFormatting>
  <conditionalFormatting sqref="P491:Q491 B491">
    <cfRule type="cellIs" dxfId="300" priority="916" operator="lessThan">
      <formula>0</formula>
    </cfRule>
  </conditionalFormatting>
  <conditionalFormatting sqref="Q492:Q496">
    <cfRule type="cellIs" dxfId="299" priority="917" operator="lessThan">
      <formula>0</formula>
    </cfRule>
  </conditionalFormatting>
  <conditionalFormatting sqref="P492:P495">
    <cfRule type="cellIs" dxfId="298" priority="918" operator="lessThan">
      <formula>0</formula>
    </cfRule>
  </conditionalFormatting>
  <conditionalFormatting sqref="P496">
    <cfRule type="cellIs" dxfId="297" priority="919" operator="lessThan">
      <formula>0</formula>
    </cfRule>
  </conditionalFormatting>
  <conditionalFormatting sqref="P473:Q473 B473">
    <cfRule type="cellIs" dxfId="296" priority="920" operator="lessThan">
      <formula>0</formula>
    </cfRule>
  </conditionalFormatting>
  <conditionalFormatting sqref="Q474:Q478">
    <cfRule type="cellIs" dxfId="295" priority="921" operator="lessThan">
      <formula>0</formula>
    </cfRule>
  </conditionalFormatting>
  <conditionalFormatting sqref="P474:P477">
    <cfRule type="cellIs" dxfId="294" priority="922" operator="lessThan">
      <formula>0</formula>
    </cfRule>
  </conditionalFormatting>
  <conditionalFormatting sqref="P478">
    <cfRule type="cellIs" dxfId="293" priority="923" operator="lessThan">
      <formula>0</formula>
    </cfRule>
  </conditionalFormatting>
  <conditionalFormatting sqref="P479:Q479 B479">
    <cfRule type="cellIs" dxfId="292" priority="924" operator="lessThan">
      <formula>0</formula>
    </cfRule>
  </conditionalFormatting>
  <conditionalFormatting sqref="Q480:Q484">
    <cfRule type="cellIs" dxfId="291" priority="925" operator="lessThan">
      <formula>0</formula>
    </cfRule>
  </conditionalFormatting>
  <conditionalFormatting sqref="P480:P483">
    <cfRule type="cellIs" dxfId="290" priority="926" operator="lessThan">
      <formula>0</formula>
    </cfRule>
  </conditionalFormatting>
  <conditionalFormatting sqref="P484">
    <cfRule type="cellIs" dxfId="289" priority="927" operator="lessThan">
      <formula>0</formula>
    </cfRule>
  </conditionalFormatting>
  <conditionalFormatting sqref="P485:Q485 B485">
    <cfRule type="cellIs" dxfId="288" priority="928" operator="lessThan">
      <formula>0</formula>
    </cfRule>
  </conditionalFormatting>
  <conditionalFormatting sqref="Q486:Q490">
    <cfRule type="cellIs" dxfId="287" priority="929" operator="lessThan">
      <formula>0</formula>
    </cfRule>
  </conditionalFormatting>
  <conditionalFormatting sqref="P486:P489">
    <cfRule type="cellIs" dxfId="286" priority="930" operator="lessThan">
      <formula>0</formula>
    </cfRule>
  </conditionalFormatting>
  <conditionalFormatting sqref="P490">
    <cfRule type="cellIs" dxfId="285" priority="93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84" priority="932" operator="lessThan">
      <formula>0</formula>
    </cfRule>
  </conditionalFormatting>
  <conditionalFormatting sqref="O348">
    <cfRule type="cellIs" dxfId="283" priority="933" operator="lessThan">
      <formula>0</formula>
    </cfRule>
  </conditionalFormatting>
  <conditionalFormatting sqref="O348">
    <cfRule type="cellIs" dxfId="282" priority="934" operator="lessThan">
      <formula>0</formula>
    </cfRule>
  </conditionalFormatting>
  <conditionalFormatting sqref="O351:O354">
    <cfRule type="cellIs" dxfId="281" priority="935" operator="lessThan">
      <formula>0</formula>
    </cfRule>
  </conditionalFormatting>
  <conditionalFormatting sqref="O363:O364">
    <cfRule type="cellIs" dxfId="280" priority="936" operator="lessThan">
      <formula>0</formula>
    </cfRule>
  </conditionalFormatting>
  <conditionalFormatting sqref="O369:O370">
    <cfRule type="cellIs" dxfId="279" priority="937" operator="lessThan">
      <formula>0</formula>
    </cfRule>
  </conditionalFormatting>
  <conditionalFormatting sqref="O375:O376">
    <cfRule type="cellIs" dxfId="278" priority="938" operator="lessThan">
      <formula>0</formula>
    </cfRule>
  </conditionalFormatting>
  <conditionalFormatting sqref="O381:O383">
    <cfRule type="cellIs" dxfId="277" priority="939" operator="lessThan">
      <formula>0</formula>
    </cfRule>
  </conditionalFormatting>
  <conditionalFormatting sqref="O355">
    <cfRule type="cellIs" dxfId="276" priority="940" operator="lessThan">
      <formula>0</formula>
    </cfRule>
  </conditionalFormatting>
  <conditionalFormatting sqref="O593:O595">
    <cfRule type="cellIs" dxfId="275" priority="941" operator="lessThan">
      <formula>0</formula>
    </cfRule>
  </conditionalFormatting>
  <conditionalFormatting sqref="O593:O595">
    <cfRule type="cellIs" dxfId="274" priority="942" operator="lessThan">
      <formula>0</formula>
    </cfRule>
  </conditionalFormatting>
  <conditionalFormatting sqref="O601:O602 O599">
    <cfRule type="cellIs" dxfId="273" priority="943" operator="lessThan">
      <formula>0</formula>
    </cfRule>
  </conditionalFormatting>
  <conditionalFormatting sqref="O621:O624">
    <cfRule type="cellIs" dxfId="272" priority="944" operator="lessThan">
      <formula>0</formula>
    </cfRule>
  </conditionalFormatting>
  <conditionalFormatting sqref="O621:O624">
    <cfRule type="cellIs" dxfId="271" priority="945" operator="lessThan">
      <formula>0</formula>
    </cfRule>
  </conditionalFormatting>
  <conditionalFormatting sqref="O626:O629">
    <cfRule type="cellIs" dxfId="270" priority="946" operator="lessThan">
      <formula>0</formula>
    </cfRule>
  </conditionalFormatting>
  <conditionalFormatting sqref="O611:O614">
    <cfRule type="cellIs" dxfId="269" priority="947" operator="lessThan">
      <formula>0</formula>
    </cfRule>
  </conditionalFormatting>
  <conditionalFormatting sqref="O611:O614">
    <cfRule type="cellIs" dxfId="268" priority="948" operator="lessThan">
      <formula>0</formula>
    </cfRule>
  </conditionalFormatting>
  <conditionalFormatting sqref="O650 O663 O655:O661 O642:O645 O652:O653 O672:O675 O708:O711 O665:O670">
    <cfRule type="cellIs" dxfId="267" priority="949" operator="lessThan">
      <formula>0</formula>
    </cfRule>
  </conditionalFormatting>
  <conditionalFormatting sqref="O674">
    <cfRule type="cellIs" dxfId="266" priority="950" operator="lessThan">
      <formula>0</formula>
    </cfRule>
  </conditionalFormatting>
  <conditionalFormatting sqref="O647">
    <cfRule type="cellIs" dxfId="265" priority="951" operator="lessThan">
      <formula>0</formula>
    </cfRule>
  </conditionalFormatting>
  <conditionalFormatting sqref="O393">
    <cfRule type="cellIs" dxfId="264" priority="952" operator="lessThan">
      <formula>0</formula>
    </cfRule>
  </conditionalFormatting>
  <conditionalFormatting sqref="O390">
    <cfRule type="cellIs" dxfId="263" priority="953" operator="lessThan">
      <formula>0</formula>
    </cfRule>
  </conditionalFormatting>
  <conditionalFormatting sqref="O393">
    <cfRule type="cellIs" dxfId="262" priority="954" operator="lessThan">
      <formula>0</formula>
    </cfRule>
  </conditionalFormatting>
  <conditionalFormatting sqref="O378">
    <cfRule type="cellIs" dxfId="261" priority="955" operator="lessThan">
      <formula>0</formula>
    </cfRule>
  </conditionalFormatting>
  <conditionalFormatting sqref="O372">
    <cfRule type="cellIs" dxfId="260" priority="956" operator="lessThan">
      <formula>0</formula>
    </cfRule>
  </conditionalFormatting>
  <conditionalFormatting sqref="O384">
    <cfRule type="cellIs" dxfId="259" priority="957" operator="lessThan">
      <formula>0</formula>
    </cfRule>
  </conditionalFormatting>
  <conditionalFormatting sqref="O387">
    <cfRule type="cellIs" dxfId="258" priority="958" operator="lessThan">
      <formula>0</formula>
    </cfRule>
  </conditionalFormatting>
  <conditionalFormatting sqref="O387">
    <cfRule type="cellIs" dxfId="257" priority="959" operator="lessThan">
      <formula>0</formula>
    </cfRule>
  </conditionalFormatting>
  <conditionalFormatting sqref="O387">
    <cfRule type="cellIs" dxfId="256" priority="960" operator="lessThan">
      <formula>0</formula>
    </cfRule>
  </conditionalFormatting>
  <conditionalFormatting sqref="O387">
    <cfRule type="cellIs" dxfId="255" priority="961" operator="lessThan">
      <formula>0</formula>
    </cfRule>
  </conditionalFormatting>
  <conditionalFormatting sqref="O393">
    <cfRule type="cellIs" dxfId="254" priority="962" operator="lessThan">
      <formula>0</formula>
    </cfRule>
  </conditionalFormatting>
  <conditionalFormatting sqref="O393">
    <cfRule type="cellIs" dxfId="253" priority="963" operator="lessThan">
      <formula>0</formula>
    </cfRule>
  </conditionalFormatting>
  <conditionalFormatting sqref="O393">
    <cfRule type="cellIs" dxfId="252" priority="964" operator="lessThan">
      <formula>0</formula>
    </cfRule>
  </conditionalFormatting>
  <conditionalFormatting sqref="O393">
    <cfRule type="cellIs" dxfId="251" priority="965" operator="lessThan">
      <formula>0</formula>
    </cfRule>
  </conditionalFormatting>
  <conditionalFormatting sqref="O393">
    <cfRule type="cellIs" dxfId="250" priority="966" operator="lessThan">
      <formula>0</formula>
    </cfRule>
  </conditionalFormatting>
  <conditionalFormatting sqref="O393">
    <cfRule type="cellIs" dxfId="249" priority="967" operator="lessThan">
      <formula>0</formula>
    </cfRule>
  </conditionalFormatting>
  <conditionalFormatting sqref="O399">
    <cfRule type="cellIs" dxfId="248" priority="968" operator="lessThan">
      <formula>0</formula>
    </cfRule>
  </conditionalFormatting>
  <conditionalFormatting sqref="O396">
    <cfRule type="cellIs" dxfId="247" priority="969" operator="lessThan">
      <formula>0</formula>
    </cfRule>
  </conditionalFormatting>
  <conditionalFormatting sqref="O399">
    <cfRule type="cellIs" dxfId="246" priority="970" operator="lessThan">
      <formula>0</formula>
    </cfRule>
  </conditionalFormatting>
  <conditionalFormatting sqref="O399">
    <cfRule type="cellIs" dxfId="245" priority="971" operator="lessThan">
      <formula>0</formula>
    </cfRule>
  </conditionalFormatting>
  <conditionalFormatting sqref="O399">
    <cfRule type="cellIs" dxfId="244" priority="972" operator="lessThan">
      <formula>0</formula>
    </cfRule>
  </conditionalFormatting>
  <conditionalFormatting sqref="O399">
    <cfRule type="cellIs" dxfId="243" priority="973" operator="lessThan">
      <formula>0</formula>
    </cfRule>
  </conditionalFormatting>
  <conditionalFormatting sqref="O399">
    <cfRule type="cellIs" dxfId="242" priority="974" operator="lessThan">
      <formula>0</formula>
    </cfRule>
  </conditionalFormatting>
  <conditionalFormatting sqref="O399">
    <cfRule type="cellIs" dxfId="241" priority="975" operator="lessThan">
      <formula>0</formula>
    </cfRule>
  </conditionalFormatting>
  <conditionalFormatting sqref="O399">
    <cfRule type="cellIs" dxfId="240" priority="976" operator="lessThan">
      <formula>0</formula>
    </cfRule>
  </conditionalFormatting>
  <conditionalFormatting sqref="O402">
    <cfRule type="cellIs" dxfId="239" priority="977" operator="lessThan">
      <formula>0</formula>
    </cfRule>
  </conditionalFormatting>
  <conditionalFormatting sqref="O355">
    <cfRule type="cellIs" dxfId="238" priority="978" operator="lessThan">
      <formula>0</formula>
    </cfRule>
  </conditionalFormatting>
  <conditionalFormatting sqref="O361">
    <cfRule type="cellIs" dxfId="237" priority="979" operator="lessThan">
      <formula>0</formula>
    </cfRule>
  </conditionalFormatting>
  <conditionalFormatting sqref="O361">
    <cfRule type="cellIs" dxfId="236" priority="980" operator="lessThan">
      <formula>0</formula>
    </cfRule>
  </conditionalFormatting>
  <conditionalFormatting sqref="O367">
    <cfRule type="cellIs" dxfId="235" priority="981" operator="lessThan">
      <formula>0</formula>
    </cfRule>
  </conditionalFormatting>
  <conditionalFormatting sqref="O367">
    <cfRule type="cellIs" dxfId="234" priority="982" operator="lessThan">
      <formula>0</formula>
    </cfRule>
  </conditionalFormatting>
  <conditionalFormatting sqref="O373">
    <cfRule type="cellIs" dxfId="233" priority="983" operator="lessThan">
      <formula>0</formula>
    </cfRule>
  </conditionalFormatting>
  <conditionalFormatting sqref="O373">
    <cfRule type="cellIs" dxfId="232" priority="984" operator="lessThan">
      <formula>0</formula>
    </cfRule>
  </conditionalFormatting>
  <conditionalFormatting sqref="O379">
    <cfRule type="cellIs" dxfId="231" priority="985" operator="lessThan">
      <formula>0</formula>
    </cfRule>
  </conditionalFormatting>
  <conditionalFormatting sqref="O379">
    <cfRule type="cellIs" dxfId="230" priority="986" operator="lessThan">
      <formula>0</formula>
    </cfRule>
  </conditionalFormatting>
  <conditionalFormatting sqref="O385">
    <cfRule type="cellIs" dxfId="229" priority="987" operator="lessThan">
      <formula>0</formula>
    </cfRule>
  </conditionalFormatting>
  <conditionalFormatting sqref="O385">
    <cfRule type="cellIs" dxfId="228" priority="988" operator="lessThan">
      <formula>0</formula>
    </cfRule>
  </conditionalFormatting>
  <conditionalFormatting sqref="O391">
    <cfRule type="cellIs" dxfId="227" priority="989" operator="lessThan">
      <formula>0</formula>
    </cfRule>
  </conditionalFormatting>
  <conditionalFormatting sqref="O391">
    <cfRule type="cellIs" dxfId="226" priority="990" operator="lessThan">
      <formula>0</formula>
    </cfRule>
  </conditionalFormatting>
  <conditionalFormatting sqref="O397">
    <cfRule type="cellIs" dxfId="225" priority="991" operator="lessThan">
      <formula>0</formula>
    </cfRule>
  </conditionalFormatting>
  <conditionalFormatting sqref="O397">
    <cfRule type="cellIs" dxfId="224" priority="992" operator="lessThan">
      <formula>0</formula>
    </cfRule>
  </conditionalFormatting>
  <conditionalFormatting sqref="O405">
    <cfRule type="cellIs" dxfId="223" priority="993" operator="lessThan">
      <formula>0</formula>
    </cfRule>
  </conditionalFormatting>
  <conditionalFormatting sqref="O405">
    <cfRule type="cellIs" dxfId="222" priority="994" operator="lessThan">
      <formula>0</formula>
    </cfRule>
  </conditionalFormatting>
  <conditionalFormatting sqref="O405">
    <cfRule type="cellIs" dxfId="221" priority="995" operator="lessThan">
      <formula>0</formula>
    </cfRule>
  </conditionalFormatting>
  <conditionalFormatting sqref="O405">
    <cfRule type="cellIs" dxfId="220" priority="996" operator="lessThan">
      <formula>0</formula>
    </cfRule>
  </conditionalFormatting>
  <conditionalFormatting sqref="O405">
    <cfRule type="cellIs" dxfId="219" priority="997" operator="lessThan">
      <formula>0</formula>
    </cfRule>
  </conditionalFormatting>
  <conditionalFormatting sqref="O405">
    <cfRule type="cellIs" dxfId="218" priority="998" operator="lessThan">
      <formula>0</formula>
    </cfRule>
  </conditionalFormatting>
  <conditionalFormatting sqref="O405">
    <cfRule type="cellIs" dxfId="217" priority="999" operator="lessThan">
      <formula>0</formula>
    </cfRule>
  </conditionalFormatting>
  <conditionalFormatting sqref="O408">
    <cfRule type="cellIs" dxfId="216" priority="1000" operator="lessThan">
      <formula>0</formula>
    </cfRule>
  </conditionalFormatting>
  <conditionalFormatting sqref="O409">
    <cfRule type="cellIs" dxfId="215" priority="1001" operator="lessThan">
      <formula>0</formula>
    </cfRule>
  </conditionalFormatting>
  <conditionalFormatting sqref="O409">
    <cfRule type="cellIs" dxfId="214" priority="1002" operator="lessThan">
      <formula>0</formula>
    </cfRule>
  </conditionalFormatting>
  <conditionalFormatting sqref="O411">
    <cfRule type="cellIs" dxfId="213" priority="1003" operator="lessThan">
      <formula>0</formula>
    </cfRule>
  </conditionalFormatting>
  <conditionalFormatting sqref="O411">
    <cfRule type="cellIs" dxfId="212" priority="1004" operator="lessThan">
      <formula>0</formula>
    </cfRule>
  </conditionalFormatting>
  <conditionalFormatting sqref="O411">
    <cfRule type="cellIs" dxfId="211" priority="1005" operator="lessThan">
      <formula>0</formula>
    </cfRule>
  </conditionalFormatting>
  <conditionalFormatting sqref="O411">
    <cfRule type="cellIs" dxfId="210" priority="1006" operator="lessThan">
      <formula>0</formula>
    </cfRule>
  </conditionalFormatting>
  <conditionalFormatting sqref="O411">
    <cfRule type="cellIs" dxfId="209" priority="1007" operator="lessThan">
      <formula>0</formula>
    </cfRule>
  </conditionalFormatting>
  <conditionalFormatting sqref="O411">
    <cfRule type="cellIs" dxfId="208" priority="1008" operator="lessThan">
      <formula>0</formula>
    </cfRule>
  </conditionalFormatting>
  <conditionalFormatting sqref="O411">
    <cfRule type="cellIs" dxfId="207" priority="1009" operator="lessThan">
      <formula>0</formula>
    </cfRule>
  </conditionalFormatting>
  <conditionalFormatting sqref="O411">
    <cfRule type="cellIs" dxfId="206" priority="1010" operator="lessThan">
      <formula>0</formula>
    </cfRule>
  </conditionalFormatting>
  <conditionalFormatting sqref="O414">
    <cfRule type="cellIs" dxfId="205" priority="1011" operator="lessThan">
      <formula>0</formula>
    </cfRule>
  </conditionalFormatting>
  <conditionalFormatting sqref="O415">
    <cfRule type="cellIs" dxfId="204" priority="1012" operator="lessThan">
      <formula>0</formula>
    </cfRule>
  </conditionalFormatting>
  <conditionalFormatting sqref="O415">
    <cfRule type="cellIs" dxfId="203" priority="1013" operator="lessThan">
      <formula>0</formula>
    </cfRule>
  </conditionalFormatting>
  <conditionalFormatting sqref="O417">
    <cfRule type="cellIs" dxfId="202" priority="1014" operator="lessThan">
      <formula>0</formula>
    </cfRule>
  </conditionalFormatting>
  <conditionalFormatting sqref="O417">
    <cfRule type="cellIs" dxfId="201" priority="1015" operator="lessThan">
      <formula>0</formula>
    </cfRule>
  </conditionalFormatting>
  <conditionalFormatting sqref="O417">
    <cfRule type="cellIs" dxfId="200" priority="1016" operator="lessThan">
      <formula>0</formula>
    </cfRule>
  </conditionalFormatting>
  <conditionalFormatting sqref="O417">
    <cfRule type="cellIs" dxfId="199" priority="1017" operator="lessThan">
      <formula>0</formula>
    </cfRule>
  </conditionalFormatting>
  <conditionalFormatting sqref="O417">
    <cfRule type="cellIs" dxfId="198" priority="1018" operator="lessThan">
      <formula>0</formula>
    </cfRule>
  </conditionalFormatting>
  <conditionalFormatting sqref="O417">
    <cfRule type="cellIs" dxfId="197" priority="1019" operator="lessThan">
      <formula>0</formula>
    </cfRule>
  </conditionalFormatting>
  <conditionalFormatting sqref="O417">
    <cfRule type="cellIs" dxfId="196" priority="1020" operator="lessThan">
      <formula>0</formula>
    </cfRule>
  </conditionalFormatting>
  <conditionalFormatting sqref="O417">
    <cfRule type="cellIs" dxfId="195" priority="1021" operator="lessThan">
      <formula>0</formula>
    </cfRule>
  </conditionalFormatting>
  <conditionalFormatting sqref="O420">
    <cfRule type="cellIs" dxfId="194" priority="1022" operator="lessThan">
      <formula>0</formula>
    </cfRule>
  </conditionalFormatting>
  <conditionalFormatting sqref="O421">
    <cfRule type="cellIs" dxfId="193" priority="1023" operator="lessThan">
      <formula>0</formula>
    </cfRule>
  </conditionalFormatting>
  <conditionalFormatting sqref="O421">
    <cfRule type="cellIs" dxfId="192" priority="1024" operator="lessThan">
      <formula>0</formula>
    </cfRule>
  </conditionalFormatting>
  <conditionalFormatting sqref="O423">
    <cfRule type="cellIs" dxfId="191" priority="1025" operator="lessThan">
      <formula>0</formula>
    </cfRule>
  </conditionalFormatting>
  <conditionalFormatting sqref="O423">
    <cfRule type="cellIs" dxfId="190" priority="1026" operator="lessThan">
      <formula>0</formula>
    </cfRule>
  </conditionalFormatting>
  <conditionalFormatting sqref="O423">
    <cfRule type="cellIs" dxfId="189" priority="1027" operator="lessThan">
      <formula>0</formula>
    </cfRule>
  </conditionalFormatting>
  <conditionalFormatting sqref="O423">
    <cfRule type="cellIs" dxfId="188" priority="1028" operator="lessThan">
      <formula>0</formula>
    </cfRule>
  </conditionalFormatting>
  <conditionalFormatting sqref="O423">
    <cfRule type="cellIs" dxfId="187" priority="1029" operator="lessThan">
      <formula>0</formula>
    </cfRule>
  </conditionalFormatting>
  <conditionalFormatting sqref="O423">
    <cfRule type="cellIs" dxfId="186" priority="1030" operator="lessThan">
      <formula>0</formula>
    </cfRule>
  </conditionalFormatting>
  <conditionalFormatting sqref="O423">
    <cfRule type="cellIs" dxfId="185" priority="1031" operator="lessThan">
      <formula>0</formula>
    </cfRule>
  </conditionalFormatting>
  <conditionalFormatting sqref="O423">
    <cfRule type="cellIs" dxfId="184" priority="1032" operator="lessThan">
      <formula>0</formula>
    </cfRule>
  </conditionalFormatting>
  <conditionalFormatting sqref="O426">
    <cfRule type="cellIs" dxfId="183" priority="1033" operator="lessThan">
      <formula>0</formula>
    </cfRule>
  </conditionalFormatting>
  <conditionalFormatting sqref="O427">
    <cfRule type="cellIs" dxfId="182" priority="1034" operator="lessThan">
      <formula>0</formula>
    </cfRule>
  </conditionalFormatting>
  <conditionalFormatting sqref="O427">
    <cfRule type="cellIs" dxfId="181" priority="1035" operator="lessThan">
      <formula>0</formula>
    </cfRule>
  </conditionalFormatting>
  <conditionalFormatting sqref="O429">
    <cfRule type="cellIs" dxfId="180" priority="1036" operator="lessThan">
      <formula>0</formula>
    </cfRule>
  </conditionalFormatting>
  <conditionalFormatting sqref="O429">
    <cfRule type="cellIs" dxfId="179" priority="1037" operator="lessThan">
      <formula>0</formula>
    </cfRule>
  </conditionalFormatting>
  <conditionalFormatting sqref="O429">
    <cfRule type="cellIs" dxfId="178" priority="1038" operator="lessThan">
      <formula>0</formula>
    </cfRule>
  </conditionalFormatting>
  <conditionalFormatting sqref="O429">
    <cfRule type="cellIs" dxfId="177" priority="1039" operator="lessThan">
      <formula>0</formula>
    </cfRule>
  </conditionalFormatting>
  <conditionalFormatting sqref="O429">
    <cfRule type="cellIs" dxfId="176" priority="1040" operator="lessThan">
      <formula>0</formula>
    </cfRule>
  </conditionalFormatting>
  <conditionalFormatting sqref="O429">
    <cfRule type="cellIs" dxfId="175" priority="1041" operator="lessThan">
      <formula>0</formula>
    </cfRule>
  </conditionalFormatting>
  <conditionalFormatting sqref="O429">
    <cfRule type="cellIs" dxfId="174" priority="1042" operator="lessThan">
      <formula>0</formula>
    </cfRule>
  </conditionalFormatting>
  <conditionalFormatting sqref="O429">
    <cfRule type="cellIs" dxfId="173" priority="1043" operator="lessThan">
      <formula>0</formula>
    </cfRule>
  </conditionalFormatting>
  <conditionalFormatting sqref="O432">
    <cfRule type="cellIs" dxfId="172" priority="1044" operator="lessThan">
      <formula>0</formula>
    </cfRule>
  </conditionalFormatting>
  <conditionalFormatting sqref="O435">
    <cfRule type="cellIs" dxfId="171" priority="1045" operator="lessThan">
      <formula>0</formula>
    </cfRule>
  </conditionalFormatting>
  <conditionalFormatting sqref="O435">
    <cfRule type="cellIs" dxfId="170" priority="1046" operator="lessThan">
      <formula>0</formula>
    </cfRule>
  </conditionalFormatting>
  <conditionalFormatting sqref="O435">
    <cfRule type="cellIs" dxfId="169" priority="1047" operator="lessThan">
      <formula>0</formula>
    </cfRule>
  </conditionalFormatting>
  <conditionalFormatting sqref="O435">
    <cfRule type="cellIs" dxfId="168" priority="1048" operator="lessThan">
      <formula>0</formula>
    </cfRule>
  </conditionalFormatting>
  <conditionalFormatting sqref="O435">
    <cfRule type="cellIs" dxfId="167" priority="1049" operator="lessThan">
      <formula>0</formula>
    </cfRule>
  </conditionalFormatting>
  <conditionalFormatting sqref="O435">
    <cfRule type="cellIs" dxfId="166" priority="1050" operator="lessThan">
      <formula>0</formula>
    </cfRule>
  </conditionalFormatting>
  <conditionalFormatting sqref="O435">
    <cfRule type="cellIs" dxfId="165" priority="1051" operator="lessThan">
      <formula>0</formula>
    </cfRule>
  </conditionalFormatting>
  <conditionalFormatting sqref="O435">
    <cfRule type="cellIs" dxfId="164" priority="1052" operator="lessThan">
      <formula>0</formula>
    </cfRule>
  </conditionalFormatting>
  <conditionalFormatting sqref="O438">
    <cfRule type="cellIs" dxfId="163" priority="1053" operator="lessThan">
      <formula>0</formula>
    </cfRule>
  </conditionalFormatting>
  <conditionalFormatting sqref="O439">
    <cfRule type="cellIs" dxfId="162" priority="1054" operator="lessThan">
      <formula>0</formula>
    </cfRule>
  </conditionalFormatting>
  <conditionalFormatting sqref="O439">
    <cfRule type="cellIs" dxfId="161" priority="1055" operator="lessThan">
      <formula>0</formula>
    </cfRule>
  </conditionalFormatting>
  <conditionalFormatting sqref="O441">
    <cfRule type="cellIs" dxfId="160" priority="1056" operator="lessThan">
      <formula>0</formula>
    </cfRule>
  </conditionalFormatting>
  <conditionalFormatting sqref="O441">
    <cfRule type="cellIs" dxfId="159" priority="1057" operator="lessThan">
      <formula>0</formula>
    </cfRule>
  </conditionalFormatting>
  <conditionalFormatting sqref="O441">
    <cfRule type="cellIs" dxfId="158" priority="1058" operator="lessThan">
      <formula>0</formula>
    </cfRule>
  </conditionalFormatting>
  <conditionalFormatting sqref="O441">
    <cfRule type="cellIs" dxfId="157" priority="1059" operator="lessThan">
      <formula>0</formula>
    </cfRule>
  </conditionalFormatting>
  <conditionalFormatting sqref="O441">
    <cfRule type="cellIs" dxfId="156" priority="1060" operator="lessThan">
      <formula>0</formula>
    </cfRule>
  </conditionalFormatting>
  <conditionalFormatting sqref="O441">
    <cfRule type="cellIs" dxfId="155" priority="1061" operator="lessThan">
      <formula>0</formula>
    </cfRule>
  </conditionalFormatting>
  <conditionalFormatting sqref="O441">
    <cfRule type="cellIs" dxfId="154" priority="1062" operator="lessThan">
      <formula>0</formula>
    </cfRule>
  </conditionalFormatting>
  <conditionalFormatting sqref="O441">
    <cfRule type="cellIs" dxfId="153" priority="1063" operator="lessThan">
      <formula>0</formula>
    </cfRule>
  </conditionalFormatting>
  <conditionalFormatting sqref="O444">
    <cfRule type="cellIs" dxfId="152" priority="1064" operator="lessThan">
      <formula>0</formula>
    </cfRule>
  </conditionalFormatting>
  <conditionalFormatting sqref="O445">
    <cfRule type="cellIs" dxfId="151" priority="1065" operator="lessThan">
      <formula>0</formula>
    </cfRule>
  </conditionalFormatting>
  <conditionalFormatting sqref="O445">
    <cfRule type="cellIs" dxfId="150" priority="1066" operator="lessThan">
      <formula>0</formula>
    </cfRule>
  </conditionalFormatting>
  <conditionalFormatting sqref="O448">
    <cfRule type="cellIs" dxfId="149" priority="1067" operator="lessThan">
      <formula>0</formula>
    </cfRule>
  </conditionalFormatting>
  <conditionalFormatting sqref="O448">
    <cfRule type="cellIs" dxfId="148" priority="1068" operator="lessThan">
      <formula>0</formula>
    </cfRule>
  </conditionalFormatting>
  <conditionalFormatting sqref="O448">
    <cfRule type="cellIs" dxfId="147" priority="1069" operator="lessThan">
      <formula>0</formula>
    </cfRule>
  </conditionalFormatting>
  <conditionalFormatting sqref="O448">
    <cfRule type="cellIs" dxfId="146" priority="1070" operator="lessThan">
      <formula>0</formula>
    </cfRule>
  </conditionalFormatting>
  <conditionalFormatting sqref="O448">
    <cfRule type="cellIs" dxfId="145" priority="1071" operator="lessThan">
      <formula>0</formula>
    </cfRule>
  </conditionalFormatting>
  <conditionalFormatting sqref="O448">
    <cfRule type="cellIs" dxfId="144" priority="1072" operator="lessThan">
      <formula>0</formula>
    </cfRule>
  </conditionalFormatting>
  <conditionalFormatting sqref="O448">
    <cfRule type="cellIs" dxfId="143" priority="1073" operator="lessThan">
      <formula>0</formula>
    </cfRule>
  </conditionalFormatting>
  <conditionalFormatting sqref="O448">
    <cfRule type="cellIs" dxfId="142" priority="1074" operator="lessThan">
      <formula>0</formula>
    </cfRule>
  </conditionalFormatting>
  <conditionalFormatting sqref="O451">
    <cfRule type="cellIs" dxfId="141" priority="1075" operator="lessThan">
      <formula>0</formula>
    </cfRule>
  </conditionalFormatting>
  <conditionalFormatting sqref="O452">
    <cfRule type="cellIs" dxfId="140" priority="1076" operator="lessThan">
      <formula>0</formula>
    </cfRule>
  </conditionalFormatting>
  <conditionalFormatting sqref="O452">
    <cfRule type="cellIs" dxfId="139" priority="1077" operator="lessThan">
      <formula>0</formula>
    </cfRule>
  </conditionalFormatting>
  <conditionalFormatting sqref="O454">
    <cfRule type="cellIs" dxfId="138" priority="1078" operator="lessThan">
      <formula>0</formula>
    </cfRule>
  </conditionalFormatting>
  <conditionalFormatting sqref="O454">
    <cfRule type="cellIs" dxfId="137" priority="1079" operator="lessThan">
      <formula>0</formula>
    </cfRule>
  </conditionalFormatting>
  <conditionalFormatting sqref="O454">
    <cfRule type="cellIs" dxfId="136" priority="1080" operator="lessThan">
      <formula>0</formula>
    </cfRule>
  </conditionalFormatting>
  <conditionalFormatting sqref="O454">
    <cfRule type="cellIs" dxfId="135" priority="1081" operator="lessThan">
      <formula>0</formula>
    </cfRule>
  </conditionalFormatting>
  <conditionalFormatting sqref="O454">
    <cfRule type="cellIs" dxfId="134" priority="1082" operator="lessThan">
      <formula>0</formula>
    </cfRule>
  </conditionalFormatting>
  <conditionalFormatting sqref="O454">
    <cfRule type="cellIs" dxfId="133" priority="1083" operator="lessThan">
      <formula>0</formula>
    </cfRule>
  </conditionalFormatting>
  <conditionalFormatting sqref="O454">
    <cfRule type="cellIs" dxfId="132" priority="1084" operator="lessThan">
      <formula>0</formula>
    </cfRule>
  </conditionalFormatting>
  <conditionalFormatting sqref="O454">
    <cfRule type="cellIs" dxfId="131" priority="1085" operator="lessThan">
      <formula>0</formula>
    </cfRule>
  </conditionalFormatting>
  <conditionalFormatting sqref="O457">
    <cfRule type="cellIs" dxfId="130" priority="1086" operator="lessThan">
      <formula>0</formula>
    </cfRule>
  </conditionalFormatting>
  <conditionalFormatting sqref="O458">
    <cfRule type="cellIs" dxfId="129" priority="1087" operator="lessThan">
      <formula>0</formula>
    </cfRule>
  </conditionalFormatting>
  <conditionalFormatting sqref="O458">
    <cfRule type="cellIs" dxfId="128" priority="1088" operator="lessThan">
      <formula>0</formula>
    </cfRule>
  </conditionalFormatting>
  <conditionalFormatting sqref="O461:O464">
    <cfRule type="cellIs" dxfId="127" priority="1089" operator="lessThan">
      <formula>0</formula>
    </cfRule>
  </conditionalFormatting>
  <conditionalFormatting sqref="O461:O464">
    <cfRule type="expression" dxfId="126" priority="1090">
      <formula>O461/N461&gt;1</formula>
    </cfRule>
  </conditionalFormatting>
  <conditionalFormatting sqref="O461:O464">
    <cfRule type="expression" dxfId="125" priority="1091">
      <formula>O461/N461&lt;1</formula>
    </cfRule>
  </conditionalFormatting>
  <conditionalFormatting sqref="O552 O560 O575 O589">
    <cfRule type="expression" dxfId="124" priority="1092">
      <formula>O552/#REF!&gt;1</formula>
    </cfRule>
  </conditionalFormatting>
  <conditionalFormatting sqref="O552 O560 O575 O589">
    <cfRule type="expression" dxfId="123" priority="1093">
      <formula>O552/#REF!&lt;1</formula>
    </cfRule>
  </conditionalFormatting>
  <conditionalFormatting sqref="O512">
    <cfRule type="cellIs" dxfId="122" priority="1094" operator="lessThan">
      <formula>0</formula>
    </cfRule>
  </conditionalFormatting>
  <conditionalFormatting sqref="O512">
    <cfRule type="expression" dxfId="121" priority="1095">
      <formula>O512/N512&gt;1</formula>
    </cfRule>
  </conditionalFormatting>
  <conditionalFormatting sqref="O512">
    <cfRule type="expression" dxfId="120" priority="1096">
      <formula>O512/N512&lt;1</formula>
    </cfRule>
  </conditionalFormatting>
  <conditionalFormatting sqref="O596">
    <cfRule type="cellIs" dxfId="119" priority="1097" operator="lessThan">
      <formula>0</formula>
    </cfRule>
  </conditionalFormatting>
  <conditionalFormatting sqref="O600">
    <cfRule type="cellIs" dxfId="118" priority="1098" operator="lessThan">
      <formula>0</formula>
    </cfRule>
  </conditionalFormatting>
  <conditionalFormatting sqref="O600">
    <cfRule type="cellIs" dxfId="117" priority="1099" operator="lessThan">
      <formula>0</formula>
    </cfRule>
  </conditionalFormatting>
  <conditionalFormatting sqref="O710">
    <cfRule type="cellIs" dxfId="116" priority="1100" operator="lessThan">
      <formula>0</formula>
    </cfRule>
  </conditionalFormatting>
  <conditionalFormatting sqref="O654 O651 O648:O649 O632:O634">
    <cfRule type="expression" dxfId="115" priority="1101">
      <formula>O632/N632&gt;1</formula>
    </cfRule>
  </conditionalFormatting>
  <conditionalFormatting sqref="O654 O651 O648:O649 O632:O634">
    <cfRule type="expression" dxfId="114" priority="1102">
      <formula>O632/N632&lt;1</formula>
    </cfRule>
  </conditionalFormatting>
  <conditionalFormatting sqref="O507:O510">
    <cfRule type="cellIs" dxfId="113" priority="1103" operator="lessThan">
      <formula>0</formula>
    </cfRule>
  </conditionalFormatting>
  <conditionalFormatting sqref="O507:O510">
    <cfRule type="expression" dxfId="112" priority="1104">
      <formula>O507/N507&gt;1</formula>
    </cfRule>
  </conditionalFormatting>
  <conditionalFormatting sqref="O507:O510">
    <cfRule type="expression" dxfId="111" priority="1105">
      <formula>O507/N507&lt;1</formula>
    </cfRule>
  </conditionalFormatting>
  <conditionalFormatting sqref="O588 O574 O559 O551">
    <cfRule type="cellIs" dxfId="110" priority="1106" operator="lessThan">
      <formula>0</formula>
    </cfRule>
  </conditionalFormatting>
  <conditionalFormatting sqref="O584:O587 O570:O573 O555:O558 O547:O550">
    <cfRule type="cellIs" dxfId="109" priority="1107" operator="lessThan">
      <formula>0</formula>
    </cfRule>
  </conditionalFormatting>
  <conditionalFormatting sqref="O584:O587 O570:O573 O555:O558 O547:O550">
    <cfRule type="expression" dxfId="108" priority="1108">
      <formula>O547/N547&gt;1</formula>
    </cfRule>
  </conditionalFormatting>
  <conditionalFormatting sqref="O584:O587 O570:O573 O555:O558 O547:O550">
    <cfRule type="expression" dxfId="107" priority="1109">
      <formula>O547/N547&lt;1</formula>
    </cfRule>
  </conditionalFormatting>
  <conditionalFormatting sqref="O588 O574 O559 O551">
    <cfRule type="cellIs" dxfId="106" priority="1110" operator="lessThan">
      <formula>0</formula>
    </cfRule>
  </conditionalFormatting>
  <conditionalFormatting sqref="O588 O574 O559 O551">
    <cfRule type="expression" dxfId="105" priority="1111">
      <formula>O551/N551&gt;1</formula>
    </cfRule>
  </conditionalFormatting>
  <conditionalFormatting sqref="O588 O574 O559 O551">
    <cfRule type="expression" dxfId="104" priority="1112">
      <formula>O551/N551&lt;1</formula>
    </cfRule>
  </conditionalFormatting>
  <conditionalFormatting sqref="O654 O651 O648:O649 O632:O634">
    <cfRule type="cellIs" dxfId="103" priority="1113" operator="lessThan">
      <formula>0</formula>
    </cfRule>
  </conditionalFormatting>
  <conditionalFormatting sqref="O504">
    <cfRule type="expression" dxfId="102" priority="1114">
      <formula>O504/#REF!&gt;1</formula>
    </cfRule>
  </conditionalFormatting>
  <conditionalFormatting sqref="O504">
    <cfRule type="expression" dxfId="101" priority="1115">
      <formula>O504/#REF!&lt;1</formula>
    </cfRule>
  </conditionalFormatting>
  <conditionalFormatting sqref="O465">
    <cfRule type="cellIs" dxfId="100" priority="1116" operator="lessThan">
      <formula>0</formula>
    </cfRule>
  </conditionalFormatting>
  <conditionalFormatting sqref="O465">
    <cfRule type="expression" dxfId="99" priority="1117">
      <formula>O465/N465&gt;1</formula>
    </cfRule>
  </conditionalFormatting>
  <conditionalFormatting sqref="O465">
    <cfRule type="expression" dxfId="98" priority="1118">
      <formula>O465/N465&lt;1</formula>
    </cfRule>
  </conditionalFormatting>
  <conditionalFormatting sqref="O511">
    <cfRule type="cellIs" dxfId="97" priority="1119" operator="lessThan">
      <formula>0</formula>
    </cfRule>
  </conditionalFormatting>
  <conditionalFormatting sqref="O511">
    <cfRule type="expression" dxfId="96" priority="1120">
      <formula>O511/N511&gt;1</formula>
    </cfRule>
  </conditionalFormatting>
  <conditionalFormatting sqref="O511">
    <cfRule type="expression" dxfId="95" priority="1121">
      <formula>O511/N511&lt;1</formula>
    </cfRule>
  </conditionalFormatting>
  <conditionalFormatting sqref="O568">
    <cfRule type="cellIs" dxfId="94" priority="1122" operator="lessThan">
      <formula>0</formula>
    </cfRule>
  </conditionalFormatting>
  <conditionalFormatting sqref="O603">
    <cfRule type="expression" dxfId="93" priority="1123">
      <formula>O603/N603&gt;1</formula>
    </cfRule>
  </conditionalFormatting>
  <conditionalFormatting sqref="O603">
    <cfRule type="expression" dxfId="92" priority="1124">
      <formula>O603/N603&lt;1</formula>
    </cfRule>
  </conditionalFormatting>
  <conditionalFormatting sqref="O552">
    <cfRule type="cellIs" dxfId="91" priority="1125" operator="lessThan">
      <formula>0</formula>
    </cfRule>
  </conditionalFormatting>
  <conditionalFormatting sqref="O552">
    <cfRule type="expression" dxfId="90" priority="1126">
      <formula>O552/N552&gt;1</formula>
    </cfRule>
  </conditionalFormatting>
  <conditionalFormatting sqref="O552">
    <cfRule type="expression" dxfId="89" priority="1127">
      <formula>O552/N552&lt;1</formula>
    </cfRule>
  </conditionalFormatting>
  <conditionalFormatting sqref="O560">
    <cfRule type="cellIs" dxfId="88" priority="1128" operator="lessThan">
      <formula>0</formula>
    </cfRule>
  </conditionalFormatting>
  <conditionalFormatting sqref="O560">
    <cfRule type="expression" dxfId="87" priority="1129">
      <formula>O560/N560&gt;1</formula>
    </cfRule>
  </conditionalFormatting>
  <conditionalFormatting sqref="O560">
    <cfRule type="expression" dxfId="86" priority="1130">
      <formula>O560/N560&lt;1</formula>
    </cfRule>
  </conditionalFormatting>
  <conditionalFormatting sqref="O575">
    <cfRule type="cellIs" dxfId="85" priority="1131" operator="lessThan">
      <formula>0</formula>
    </cfRule>
  </conditionalFormatting>
  <conditionalFormatting sqref="O575">
    <cfRule type="expression" dxfId="84" priority="1132">
      <formula>O575/N575&gt;1</formula>
    </cfRule>
  </conditionalFormatting>
  <conditionalFormatting sqref="O575">
    <cfRule type="expression" dxfId="83" priority="1133">
      <formula>O575/N575&lt;1</formula>
    </cfRule>
  </conditionalFormatting>
  <conditionalFormatting sqref="O589">
    <cfRule type="cellIs" dxfId="82" priority="1134" operator="lessThan">
      <formula>0</formula>
    </cfRule>
  </conditionalFormatting>
  <conditionalFormatting sqref="O589">
    <cfRule type="expression" dxfId="81" priority="1135">
      <formula>O589/N589&gt;1</formula>
    </cfRule>
  </conditionalFormatting>
  <conditionalFormatting sqref="O589">
    <cfRule type="expression" dxfId="80" priority="1136">
      <formula>O589/N589&lt;1</formula>
    </cfRule>
  </conditionalFormatting>
  <conditionalFormatting sqref="O521">
    <cfRule type="cellIs" dxfId="79" priority="1137" operator="lessThan">
      <formula>0</formula>
    </cfRule>
  </conditionalFormatting>
  <conditionalFormatting sqref="O521">
    <cfRule type="expression" dxfId="78" priority="1138">
      <formula>O521/N521&gt;1</formula>
    </cfRule>
  </conditionalFormatting>
  <conditionalFormatting sqref="O521">
    <cfRule type="expression" dxfId="77" priority="1139">
      <formula>O521/N521&lt;1</formula>
    </cfRule>
  </conditionalFormatting>
  <conditionalFormatting sqref="O529">
    <cfRule type="cellIs" dxfId="76" priority="1140" operator="lessThan">
      <formula>0</formula>
    </cfRule>
  </conditionalFormatting>
  <conditionalFormatting sqref="O529">
    <cfRule type="expression" dxfId="75" priority="1141">
      <formula>O529/N529&gt;1</formula>
    </cfRule>
  </conditionalFormatting>
  <conditionalFormatting sqref="O529">
    <cfRule type="expression" dxfId="74" priority="1142">
      <formula>O529/N529&lt;1</formula>
    </cfRule>
  </conditionalFormatting>
  <conditionalFormatting sqref="O582">
    <cfRule type="expression" dxfId="73" priority="1143">
      <formula>O582/N582&gt;1</formula>
    </cfRule>
  </conditionalFormatting>
  <conditionalFormatting sqref="O582">
    <cfRule type="expression" dxfId="72" priority="1144">
      <formula>O582/N582&lt;1</formula>
    </cfRule>
  </conditionalFormatting>
  <conditionalFormatting sqref="O537">
    <cfRule type="cellIs" dxfId="71" priority="1145" operator="lessThan">
      <formula>0</formula>
    </cfRule>
  </conditionalFormatting>
  <conditionalFormatting sqref="O537">
    <cfRule type="expression" dxfId="70" priority="1146">
      <formula>O537/N537&gt;1</formula>
    </cfRule>
  </conditionalFormatting>
  <conditionalFormatting sqref="O537">
    <cfRule type="expression" dxfId="69" priority="1147">
      <formula>O537/N537&lt;1</formula>
    </cfRule>
  </conditionalFormatting>
  <conditionalFormatting sqref="O642:O645 B636:O637">
    <cfRule type="cellIs" dxfId="68" priority="1148" operator="lessThan">
      <formula>0</formula>
    </cfRule>
  </conditionalFormatting>
  <conditionalFormatting sqref="O568">
    <cfRule type="expression" dxfId="67" priority="1149">
      <formula>O568/N568&gt;1</formula>
    </cfRule>
  </conditionalFormatting>
  <conditionalFormatting sqref="O568">
    <cfRule type="expression" dxfId="66" priority="1150">
      <formula>O568/N568&lt;1</formula>
    </cfRule>
  </conditionalFormatting>
  <conditionalFormatting sqref="O597">
    <cfRule type="cellIs" dxfId="65" priority="1151" operator="lessThan">
      <formula>0</formula>
    </cfRule>
  </conditionalFormatting>
  <conditionalFormatting sqref="O608">
    <cfRule type="expression" dxfId="64" priority="1152">
      <formula>O608/N608&gt;1</formula>
    </cfRule>
  </conditionalFormatting>
  <conditionalFormatting sqref="O608">
    <cfRule type="expression" dxfId="63" priority="1153">
      <formula>O608/N608&lt;1</formula>
    </cfRule>
  </conditionalFormatting>
  <conditionalFormatting sqref="O582">
    <cfRule type="cellIs" dxfId="62" priority="1154" operator="lessThan">
      <formula>0</formula>
    </cfRule>
  </conditionalFormatting>
  <conditionalFormatting sqref="O597">
    <cfRule type="expression" dxfId="61" priority="1155">
      <formula>O597/N597&gt;1</formula>
    </cfRule>
  </conditionalFormatting>
  <conditionalFormatting sqref="O597">
    <cfRule type="expression" dxfId="60" priority="1156">
      <formula>O597/N597&lt;1</formula>
    </cfRule>
  </conditionalFormatting>
  <conditionalFormatting sqref="O676:O679">
    <cfRule type="cellIs" dxfId="59" priority="1157" operator="lessThan">
      <formula>0</formula>
    </cfRule>
  </conditionalFormatting>
  <conditionalFormatting sqref="O678">
    <cfRule type="cellIs" dxfId="58" priority="1158" operator="lessThan">
      <formula>0</formula>
    </cfRule>
  </conditionalFormatting>
  <conditionalFormatting sqref="O680:O683">
    <cfRule type="cellIs" dxfId="57" priority="1159" operator="lessThan">
      <formula>0</formula>
    </cfRule>
  </conditionalFormatting>
  <conditionalFormatting sqref="O682">
    <cfRule type="cellIs" dxfId="56" priority="1160" operator="lessThan">
      <formula>0</formula>
    </cfRule>
  </conditionalFormatting>
  <conditionalFormatting sqref="O684:O687">
    <cfRule type="cellIs" dxfId="55" priority="1161" operator="lessThan">
      <formula>0</formula>
    </cfRule>
  </conditionalFormatting>
  <conditionalFormatting sqref="O686">
    <cfRule type="cellIs" dxfId="54" priority="1162" operator="lessThan">
      <formula>0</formula>
    </cfRule>
  </conditionalFormatting>
  <conditionalFormatting sqref="O688:O691">
    <cfRule type="cellIs" dxfId="53" priority="1163" operator="lessThan">
      <formula>0</formula>
    </cfRule>
  </conditionalFormatting>
  <conditionalFormatting sqref="O690">
    <cfRule type="cellIs" dxfId="52" priority="1164" operator="lessThan">
      <formula>0</formula>
    </cfRule>
  </conditionalFormatting>
  <conditionalFormatting sqref="O692:O693 O695">
    <cfRule type="cellIs" dxfId="51" priority="1165" operator="lessThan">
      <formula>0</formula>
    </cfRule>
  </conditionalFormatting>
  <conditionalFormatting sqref="O696:O699">
    <cfRule type="cellIs" dxfId="50" priority="1166" operator="lessThan">
      <formula>0</formula>
    </cfRule>
  </conditionalFormatting>
  <conditionalFormatting sqref="O698">
    <cfRule type="cellIs" dxfId="49" priority="1167" operator="lessThan">
      <formula>0</formula>
    </cfRule>
  </conditionalFormatting>
  <conditionalFormatting sqref="O700:O703">
    <cfRule type="cellIs" dxfId="48" priority="1168" operator="lessThan">
      <formula>0</formula>
    </cfRule>
  </conditionalFormatting>
  <conditionalFormatting sqref="O702">
    <cfRule type="cellIs" dxfId="47" priority="1169" operator="lessThan">
      <formula>0</formula>
    </cfRule>
  </conditionalFormatting>
  <conditionalFormatting sqref="O704:O707">
    <cfRule type="cellIs" dxfId="46" priority="1170" operator="lessThan">
      <formula>0</formula>
    </cfRule>
  </conditionalFormatting>
  <conditionalFormatting sqref="O706">
    <cfRule type="cellIs" dxfId="45" priority="1171" operator="lessThan">
      <formula>0</formula>
    </cfRule>
  </conditionalFormatting>
  <conditionalFormatting sqref="O712:O715">
    <cfRule type="cellIs" dxfId="44" priority="1172" operator="lessThan">
      <formula>0</formula>
    </cfRule>
  </conditionalFormatting>
  <conditionalFormatting sqref="O714">
    <cfRule type="cellIs" dxfId="43" priority="1173" operator="lessThan">
      <formula>0</formula>
    </cfRule>
  </conditionalFormatting>
  <conditionalFormatting sqref="O716:O719">
    <cfRule type="cellIs" dxfId="42" priority="1174" operator="lessThan">
      <formula>0</formula>
    </cfRule>
  </conditionalFormatting>
  <conditionalFormatting sqref="O718">
    <cfRule type="cellIs" dxfId="41" priority="1175" operator="lessThan">
      <formula>0</formula>
    </cfRule>
  </conditionalFormatting>
  <conditionalFormatting sqref="O466">
    <cfRule type="cellIs" dxfId="40" priority="1176" operator="lessThan">
      <formula>0</formula>
    </cfRule>
  </conditionalFormatting>
  <conditionalFormatting sqref="O505">
    <cfRule type="cellIs" dxfId="39" priority="1177" operator="lessThan">
      <formula>0</formula>
    </cfRule>
  </conditionalFormatting>
  <conditionalFormatting sqref="O513">
    <cfRule type="cellIs" dxfId="38" priority="1178" operator="lessThan">
      <formula>0</formula>
    </cfRule>
  </conditionalFormatting>
  <conditionalFormatting sqref="O522">
    <cfRule type="cellIs" dxfId="37" priority="1179" operator="lessThan">
      <formula>0</formula>
    </cfRule>
  </conditionalFormatting>
  <conditionalFormatting sqref="O530">
    <cfRule type="cellIs" dxfId="36" priority="1180" operator="lessThan">
      <formula>0</formula>
    </cfRule>
  </conditionalFormatting>
  <conditionalFormatting sqref="O538">
    <cfRule type="cellIs" dxfId="35" priority="1181" operator="lessThan">
      <formula>0</formula>
    </cfRule>
  </conditionalFormatting>
  <conditionalFormatting sqref="O553">
    <cfRule type="cellIs" dxfId="34" priority="1182" operator="lessThan">
      <formula>0</formula>
    </cfRule>
  </conditionalFormatting>
  <conditionalFormatting sqref="O561">
    <cfRule type="cellIs" dxfId="33" priority="1183" operator="lessThan">
      <formula>0</formula>
    </cfRule>
  </conditionalFormatting>
  <conditionalFormatting sqref="O590">
    <cfRule type="cellIs" dxfId="32" priority="1184" operator="lessThan">
      <formula>0</formula>
    </cfRule>
  </conditionalFormatting>
  <conditionalFormatting sqref="B492:N496">
    <cfRule type="cellIs" dxfId="31" priority="1185" operator="lessThan">
      <formula>0</formula>
    </cfRule>
  </conditionalFormatting>
  <conditionalFormatting sqref="B492:N496">
    <cfRule type="expression" dxfId="30" priority="1186">
      <formula>B492/A492&gt;1</formula>
    </cfRule>
  </conditionalFormatting>
  <conditionalFormatting sqref="B492:N496">
    <cfRule type="expression" dxfId="29" priority="1187">
      <formula>B492/A492&lt;1</formula>
    </cfRule>
  </conditionalFormatting>
  <conditionalFormatting sqref="O492:O496">
    <cfRule type="cellIs" dxfId="28" priority="1188" operator="lessThan">
      <formula>0</formula>
    </cfRule>
  </conditionalFormatting>
  <conditionalFormatting sqref="O492:O496">
    <cfRule type="expression" dxfId="27" priority="1189">
      <formula>O492/N492&gt;1</formula>
    </cfRule>
  </conditionalFormatting>
  <conditionalFormatting sqref="O492:O496">
    <cfRule type="expression" dxfId="26" priority="1190">
      <formula>O492/N492&lt;1</formula>
    </cfRule>
  </conditionalFormatting>
  <conditionalFormatting sqref="B720:N723">
    <cfRule type="cellIs" dxfId="25" priority="1191" operator="lessThan">
      <formula>0</formula>
    </cfRule>
  </conditionalFormatting>
  <conditionalFormatting sqref="I722:N722 P720:Q723">
    <cfRule type="cellIs" dxfId="24" priority="1192" operator="lessThan">
      <formula>0</formula>
    </cfRule>
  </conditionalFormatting>
  <conditionalFormatting sqref="O720:O723">
    <cfRule type="cellIs" dxfId="23" priority="1193" operator="lessThan">
      <formula>0</formula>
    </cfRule>
  </conditionalFormatting>
  <conditionalFormatting sqref="O722">
    <cfRule type="cellIs" dxfId="22" priority="1194" operator="lessThan">
      <formula>0</formula>
    </cfRule>
  </conditionalFormatting>
  <conditionalFormatting sqref="P655:P658">
    <cfRule type="cellIs" dxfId="21" priority="1195" operator="lessThan">
      <formula>0</formula>
    </cfRule>
  </conditionalFormatting>
  <conditionalFormatting sqref="P638:Q638 Q639:Q640">
    <cfRule type="cellIs" dxfId="20" priority="1196" operator="lessThan">
      <formula>0</formula>
    </cfRule>
  </conditionalFormatting>
  <conditionalFormatting sqref="B638">
    <cfRule type="cellIs" dxfId="19" priority="1197" operator="lessThan">
      <formula>0</formula>
    </cfRule>
  </conditionalFormatting>
  <conditionalFormatting sqref="P639:P640">
    <cfRule type="cellIs" dxfId="18" priority="1198" operator="lessThan">
      <formula>0</formula>
    </cfRule>
  </conditionalFormatting>
  <conditionalFormatting sqref="B639:O640">
    <cfRule type="expression" dxfId="17" priority="1199">
      <formula>B639/A639&gt;1</formula>
    </cfRule>
  </conditionalFormatting>
  <conditionalFormatting sqref="B639:O640">
    <cfRule type="expression" dxfId="16" priority="1200">
      <formula>B639/A639&lt;1</formula>
    </cfRule>
  </conditionalFormatting>
  <conditionalFormatting sqref="B639:O640">
    <cfRule type="cellIs" dxfId="15" priority="1201" operator="lessThan">
      <formula>0</formula>
    </cfRule>
  </conditionalFormatting>
  <conditionalFormatting sqref="O357:O360">
    <cfRule type="cellIs" dxfId="14" priority="1202" operator="lessThan">
      <formula>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Z1000"/>
  <sheetViews>
    <sheetView workbookViewId="0"/>
  </sheetViews>
  <sheetFormatPr defaultColWidth="12.625" defaultRowHeight="15" customHeight="1" x14ac:dyDescent="0.3"/>
  <cols>
    <col min="1" max="1" width="62.25" customWidth="1"/>
    <col min="2" max="2" width="36.375" hidden="1" customWidth="1"/>
    <col min="3" max="3" width="46.875" hidden="1" customWidth="1"/>
    <col min="4" max="4" width="46.75" hidden="1" customWidth="1"/>
    <col min="5" max="5" width="46.875" hidden="1" customWidth="1"/>
    <col min="6" max="6" width="48.75" hidden="1" customWidth="1"/>
    <col min="7" max="7" width="46.875" hidden="1" customWidth="1"/>
    <col min="8" max="8" width="46.75" hidden="1" customWidth="1"/>
    <col min="9" max="9" width="46.875" hidden="1" customWidth="1"/>
    <col min="10" max="10" width="48.75" hidden="1" customWidth="1"/>
    <col min="11" max="11" width="28.5" customWidth="1"/>
    <col min="12" max="12" width="30" customWidth="1"/>
    <col min="13" max="13" width="26.125" customWidth="1"/>
    <col min="14" max="14" width="31.875" customWidth="1"/>
    <col min="15" max="15" width="26.125" customWidth="1"/>
    <col min="16" max="16" width="31.875" customWidth="1"/>
    <col min="17" max="17" width="26.125" customWidth="1"/>
    <col min="18" max="18" width="31.875" customWidth="1"/>
    <col min="19" max="19" width="28.5" hidden="1" customWidth="1"/>
    <col min="20" max="20" width="30" hidden="1" customWidth="1"/>
    <col min="21" max="21" width="26.125" hidden="1" customWidth="1"/>
    <col min="22" max="22" width="31.875" customWidth="1"/>
    <col min="23" max="23" width="27.625" customWidth="1"/>
    <col min="24" max="26" width="8.625" customWidth="1"/>
  </cols>
  <sheetData>
    <row r="1" spans="1:26" ht="16.5" customHeight="1" x14ac:dyDescent="0.3">
      <c r="A1" s="1" t="s">
        <v>1133</v>
      </c>
      <c r="B1" s="1" t="s">
        <v>1134</v>
      </c>
      <c r="C1" s="1" t="s">
        <v>1135</v>
      </c>
      <c r="D1" s="1" t="s">
        <v>1136</v>
      </c>
      <c r="E1" s="2" t="s">
        <v>1137</v>
      </c>
      <c r="F1" s="2" t="s">
        <v>1138</v>
      </c>
      <c r="G1" s="1" t="s">
        <v>1139</v>
      </c>
      <c r="H1" s="1" t="s">
        <v>1140</v>
      </c>
      <c r="I1" s="2" t="s">
        <v>1141</v>
      </c>
      <c r="J1" s="2" t="s">
        <v>1142</v>
      </c>
      <c r="K1" s="1" t="s">
        <v>1143</v>
      </c>
      <c r="L1" s="1" t="s">
        <v>1144</v>
      </c>
      <c r="M1" s="1" t="s">
        <v>1145</v>
      </c>
      <c r="N1" s="1" t="s">
        <v>1146</v>
      </c>
      <c r="O1" s="3"/>
      <c r="Q1" s="3"/>
      <c r="R1" s="3"/>
      <c r="S1" s="3"/>
      <c r="T1" s="3"/>
      <c r="U1" s="3"/>
      <c r="V1" s="3"/>
      <c r="W1" s="3"/>
      <c r="X1" s="3"/>
      <c r="Y1" s="3"/>
      <c r="Z1" s="3"/>
    </row>
    <row r="2" spans="1:26" ht="16.5" customHeight="1" x14ac:dyDescent="0.3">
      <c r="A2" s="1" t="s">
        <v>49</v>
      </c>
      <c r="B2" s="1" t="s">
        <v>136</v>
      </c>
      <c r="C2" s="1" t="s">
        <v>1147</v>
      </c>
      <c r="D2" s="1" t="s">
        <v>1148</v>
      </c>
      <c r="E2" s="1" t="s">
        <v>1149</v>
      </c>
      <c r="F2" s="1" t="s">
        <v>1150</v>
      </c>
      <c r="G2" s="1" t="s">
        <v>1151</v>
      </c>
      <c r="H2" s="1" t="s">
        <v>1152</v>
      </c>
      <c r="I2" s="1" t="s">
        <v>1153</v>
      </c>
      <c r="J2" s="1" t="s">
        <v>1154</v>
      </c>
      <c r="K2" s="1" t="s">
        <v>1155</v>
      </c>
      <c r="L2" s="1" t="s">
        <v>1156</v>
      </c>
      <c r="M2" s="1" t="s">
        <v>136</v>
      </c>
      <c r="N2" s="1" t="s">
        <v>255</v>
      </c>
      <c r="O2" s="3"/>
      <c r="Q2" s="3"/>
      <c r="R2" s="3"/>
      <c r="S2" s="3"/>
      <c r="T2" s="3"/>
      <c r="U2" s="3"/>
      <c r="V2" s="3"/>
      <c r="W2" s="3"/>
      <c r="X2" s="3"/>
      <c r="Y2" s="3"/>
      <c r="Z2" s="3"/>
    </row>
    <row r="3" spans="1:26" ht="16.5" customHeight="1" x14ac:dyDescent="0.3">
      <c r="A3" s="1" t="s">
        <v>60</v>
      </c>
      <c r="B3" s="1" t="s">
        <v>136</v>
      </c>
      <c r="C3" s="1" t="s">
        <v>1157</v>
      </c>
      <c r="D3" s="1" t="s">
        <v>1158</v>
      </c>
      <c r="E3" s="1" t="s">
        <v>1159</v>
      </c>
      <c r="F3" s="1" t="s">
        <v>1160</v>
      </c>
      <c r="G3" s="1" t="s">
        <v>136</v>
      </c>
      <c r="H3" s="1" t="s">
        <v>136</v>
      </c>
      <c r="I3" s="1" t="s">
        <v>136</v>
      </c>
      <c r="J3" s="1" t="s">
        <v>1161</v>
      </c>
      <c r="K3" s="1" t="s">
        <v>1162</v>
      </c>
      <c r="L3" s="1" t="s">
        <v>1163</v>
      </c>
      <c r="M3" s="1" t="s">
        <v>1164</v>
      </c>
      <c r="N3" s="1" t="s">
        <v>1165</v>
      </c>
      <c r="O3" s="3">
        <v>5.0999999999999996</v>
      </c>
      <c r="Q3" s="3"/>
      <c r="R3" s="3"/>
      <c r="S3" s="3"/>
      <c r="T3" s="3"/>
      <c r="U3" s="3"/>
      <c r="V3" s="3"/>
      <c r="W3" s="3"/>
      <c r="X3" s="3"/>
      <c r="Y3" s="3"/>
      <c r="Z3" s="3"/>
    </row>
    <row r="4" spans="1:26" ht="16.5" customHeight="1" x14ac:dyDescent="0.3">
      <c r="A4" s="1" t="s">
        <v>73</v>
      </c>
      <c r="B4" s="1" t="s">
        <v>136</v>
      </c>
      <c r="C4" s="1" t="s">
        <v>1166</v>
      </c>
      <c r="D4" s="1" t="s">
        <v>1167</v>
      </c>
      <c r="E4" s="1" t="s">
        <v>1168</v>
      </c>
      <c r="F4" s="1" t="s">
        <v>1169</v>
      </c>
      <c r="G4" s="1" t="s">
        <v>1167</v>
      </c>
      <c r="H4" s="1" t="s">
        <v>1170</v>
      </c>
      <c r="I4" s="1" t="s">
        <v>1171</v>
      </c>
      <c r="J4" s="1" t="s">
        <v>1172</v>
      </c>
      <c r="K4" s="1" t="s">
        <v>1173</v>
      </c>
      <c r="L4" s="1" t="s">
        <v>1174</v>
      </c>
      <c r="M4" s="1" t="s">
        <v>1175</v>
      </c>
      <c r="N4" s="1" t="s">
        <v>1176</v>
      </c>
      <c r="O4" s="3"/>
      <c r="Q4" s="3"/>
      <c r="R4" s="3"/>
      <c r="S4" s="3"/>
      <c r="T4" s="3"/>
      <c r="U4" s="3"/>
      <c r="V4" s="3"/>
      <c r="W4" s="3"/>
      <c r="X4" s="3"/>
      <c r="Y4" s="3"/>
      <c r="Z4" s="3"/>
    </row>
    <row r="5" spans="1:26" ht="16.5" customHeight="1" x14ac:dyDescent="0.3">
      <c r="A5" s="1" t="s">
        <v>76</v>
      </c>
      <c r="B5" s="1" t="s">
        <v>136</v>
      </c>
      <c r="C5" s="1" t="s">
        <v>1177</v>
      </c>
      <c r="D5" s="1" t="s">
        <v>1178</v>
      </c>
      <c r="E5" s="1" t="s">
        <v>1179</v>
      </c>
      <c r="F5" s="1" t="s">
        <v>1180</v>
      </c>
      <c r="G5" s="1" t="s">
        <v>1181</v>
      </c>
      <c r="H5" s="1" t="s">
        <v>1182</v>
      </c>
      <c r="I5" s="1" t="s">
        <v>1183</v>
      </c>
      <c r="J5" s="1" t="s">
        <v>1184</v>
      </c>
      <c r="K5" s="1" t="s">
        <v>136</v>
      </c>
      <c r="L5" s="1" t="s">
        <v>136</v>
      </c>
      <c r="M5" s="1" t="s">
        <v>136</v>
      </c>
      <c r="N5" s="1" t="s">
        <v>136</v>
      </c>
      <c r="O5" s="3"/>
      <c r="Q5" s="3"/>
      <c r="R5" s="3"/>
      <c r="S5" s="3"/>
      <c r="T5" s="3"/>
      <c r="U5" s="3"/>
      <c r="V5" s="3"/>
      <c r="W5" s="3"/>
      <c r="X5" s="3"/>
      <c r="Y5" s="3"/>
      <c r="Z5" s="3"/>
    </row>
    <row r="6" spans="1:26" ht="16.5" customHeight="1" x14ac:dyDescent="0.3">
      <c r="A6" s="1" t="s">
        <v>86</v>
      </c>
      <c r="B6" s="1" t="s">
        <v>136</v>
      </c>
      <c r="C6" s="1" t="s">
        <v>1185</v>
      </c>
      <c r="D6" s="1" t="s">
        <v>1186</v>
      </c>
      <c r="E6" s="1" t="s">
        <v>1187</v>
      </c>
      <c r="F6" s="1" t="s">
        <v>1188</v>
      </c>
      <c r="G6" s="1" t="s">
        <v>1189</v>
      </c>
      <c r="H6" s="1" t="s">
        <v>1190</v>
      </c>
      <c r="I6" s="1" t="s">
        <v>1191</v>
      </c>
      <c r="J6" s="1" t="s">
        <v>1192</v>
      </c>
      <c r="K6" s="1" t="s">
        <v>1193</v>
      </c>
      <c r="L6" s="1" t="s">
        <v>1194</v>
      </c>
      <c r="M6" s="1" t="s">
        <v>1195</v>
      </c>
      <c r="N6" s="1" t="s">
        <v>1196</v>
      </c>
      <c r="O6" s="3"/>
      <c r="Q6" s="3"/>
      <c r="R6" s="3"/>
      <c r="S6" s="3"/>
      <c r="T6" s="3"/>
      <c r="U6" s="3"/>
      <c r="V6" s="3"/>
      <c r="W6" s="3"/>
      <c r="X6" s="3"/>
      <c r="Y6" s="3"/>
      <c r="Z6" s="3"/>
    </row>
    <row r="7" spans="1:26" ht="16.5" customHeight="1" x14ac:dyDescent="0.3">
      <c r="A7" s="1" t="s">
        <v>1197</v>
      </c>
      <c r="B7" s="1" t="s">
        <v>136</v>
      </c>
      <c r="C7" s="1" t="s">
        <v>136</v>
      </c>
      <c r="D7" s="1" t="s">
        <v>136</v>
      </c>
      <c r="E7" s="1" t="s">
        <v>136</v>
      </c>
      <c r="F7" s="1" t="s">
        <v>1198</v>
      </c>
      <c r="G7" s="1" t="s">
        <v>136</v>
      </c>
      <c r="H7" s="1" t="s">
        <v>136</v>
      </c>
      <c r="I7" s="1" t="s">
        <v>136</v>
      </c>
      <c r="J7" s="1" t="s">
        <v>1199</v>
      </c>
      <c r="K7" s="1" t="s">
        <v>136</v>
      </c>
      <c r="L7" s="1" t="s">
        <v>136</v>
      </c>
      <c r="M7" s="1" t="s">
        <v>136</v>
      </c>
      <c r="N7" s="1" t="s">
        <v>136</v>
      </c>
      <c r="O7" s="3"/>
      <c r="Q7" s="3"/>
      <c r="R7" s="3"/>
      <c r="S7" s="3"/>
      <c r="T7" s="3"/>
      <c r="U7" s="3"/>
      <c r="V7" s="3"/>
      <c r="W7" s="3"/>
      <c r="X7" s="3"/>
      <c r="Y7" s="3"/>
      <c r="Z7" s="3"/>
    </row>
    <row r="8" spans="1:26" ht="16.5" customHeight="1" x14ac:dyDescent="0.3">
      <c r="A8" s="1" t="s">
        <v>123</v>
      </c>
      <c r="B8" s="1" t="s">
        <v>136</v>
      </c>
      <c r="C8" s="1" t="s">
        <v>1200</v>
      </c>
      <c r="D8" s="1" t="s">
        <v>1201</v>
      </c>
      <c r="E8" s="1" t="s">
        <v>1201</v>
      </c>
      <c r="F8" s="1" t="s">
        <v>1202</v>
      </c>
      <c r="G8" s="1" t="s">
        <v>1203</v>
      </c>
      <c r="H8" s="1" t="s">
        <v>136</v>
      </c>
      <c r="I8" s="1" t="s">
        <v>136</v>
      </c>
      <c r="J8" s="1" t="s">
        <v>1204</v>
      </c>
      <c r="K8" s="1" t="s">
        <v>136</v>
      </c>
      <c r="L8" s="1" t="s">
        <v>136</v>
      </c>
      <c r="M8" s="1" t="s">
        <v>136</v>
      </c>
      <c r="N8" s="1" t="s">
        <v>136</v>
      </c>
      <c r="O8" s="3"/>
      <c r="Q8" s="3"/>
      <c r="R8" s="3"/>
      <c r="S8" s="3"/>
      <c r="T8" s="3"/>
      <c r="U8" s="3"/>
      <c r="V8" s="3"/>
      <c r="W8" s="3"/>
      <c r="X8" s="3"/>
      <c r="Y8" s="3"/>
      <c r="Z8" s="3"/>
    </row>
    <row r="9" spans="1:26" ht="16.5" customHeight="1" x14ac:dyDescent="0.3">
      <c r="A9" s="1" t="s">
        <v>129</v>
      </c>
      <c r="B9" s="1" t="s">
        <v>136</v>
      </c>
      <c r="C9" s="1" t="s">
        <v>1205</v>
      </c>
      <c r="D9" s="1" t="s">
        <v>1206</v>
      </c>
      <c r="E9" s="1" t="s">
        <v>1207</v>
      </c>
      <c r="F9" s="1" t="s">
        <v>1208</v>
      </c>
      <c r="G9" s="1" t="s">
        <v>1209</v>
      </c>
      <c r="H9" s="1" t="s">
        <v>1210</v>
      </c>
      <c r="I9" s="1" t="s">
        <v>1211</v>
      </c>
      <c r="J9" s="1" t="s">
        <v>1212</v>
      </c>
      <c r="K9" s="1" t="s">
        <v>1213</v>
      </c>
      <c r="L9" s="1" t="s">
        <v>1214</v>
      </c>
      <c r="M9" s="1" t="s">
        <v>1215</v>
      </c>
      <c r="N9" s="1" t="s">
        <v>1216</v>
      </c>
      <c r="O9" s="3">
        <v>7.2</v>
      </c>
      <c r="Q9" s="3"/>
      <c r="R9" s="3"/>
      <c r="S9" s="3"/>
      <c r="T9" s="3"/>
      <c r="U9" s="3"/>
      <c r="V9" s="3"/>
      <c r="W9" s="3"/>
      <c r="X9" s="3"/>
      <c r="Y9" s="3"/>
      <c r="Z9" s="3"/>
    </row>
    <row r="10" spans="1:26" ht="16.5" customHeight="1" x14ac:dyDescent="0.3">
      <c r="A10" s="1" t="s">
        <v>131</v>
      </c>
      <c r="B10" s="1" t="s">
        <v>136</v>
      </c>
      <c r="C10" s="1" t="s">
        <v>1217</v>
      </c>
      <c r="D10" s="1" t="s">
        <v>136</v>
      </c>
      <c r="E10" s="1" t="s">
        <v>1218</v>
      </c>
      <c r="F10" s="1" t="s">
        <v>136</v>
      </c>
      <c r="G10" s="1" t="s">
        <v>136</v>
      </c>
      <c r="H10" s="1" t="s">
        <v>136</v>
      </c>
      <c r="I10" s="1" t="s">
        <v>136</v>
      </c>
      <c r="J10" s="1" t="s">
        <v>136</v>
      </c>
      <c r="K10" s="1" t="s">
        <v>136</v>
      </c>
      <c r="L10" s="1" t="s">
        <v>136</v>
      </c>
      <c r="M10" s="1" t="s">
        <v>136</v>
      </c>
      <c r="N10" s="1" t="s">
        <v>136</v>
      </c>
      <c r="O10" s="3"/>
      <c r="Q10" s="3"/>
      <c r="R10" s="3"/>
      <c r="S10" s="3"/>
      <c r="T10" s="3"/>
      <c r="U10" s="3"/>
      <c r="V10" s="3"/>
      <c r="W10" s="3"/>
      <c r="X10" s="3"/>
      <c r="Y10" s="3"/>
      <c r="Z10" s="3"/>
    </row>
    <row r="11" spans="1:26" ht="16.5" customHeight="1" x14ac:dyDescent="0.3">
      <c r="A11" s="1" t="s">
        <v>137</v>
      </c>
      <c r="B11" s="1" t="s">
        <v>136</v>
      </c>
      <c r="C11" s="1" t="s">
        <v>1219</v>
      </c>
      <c r="D11" s="1" t="s">
        <v>1220</v>
      </c>
      <c r="E11" s="1" t="s">
        <v>1221</v>
      </c>
      <c r="F11" s="1" t="s">
        <v>1222</v>
      </c>
      <c r="G11" s="1" t="s">
        <v>1223</v>
      </c>
      <c r="H11" s="1" t="s">
        <v>1224</v>
      </c>
      <c r="I11" s="1" t="s">
        <v>1225</v>
      </c>
      <c r="J11" s="1" t="s">
        <v>1226</v>
      </c>
      <c r="K11" s="1" t="s">
        <v>1227</v>
      </c>
      <c r="L11" s="1" t="s">
        <v>1228</v>
      </c>
      <c r="M11" s="1" t="s">
        <v>136</v>
      </c>
      <c r="N11" s="1" t="s">
        <v>55</v>
      </c>
      <c r="O11" s="3"/>
      <c r="Q11" s="3"/>
      <c r="R11" s="3"/>
      <c r="S11" s="3"/>
      <c r="T11" s="3"/>
      <c r="U11" s="3"/>
      <c r="V11" s="3"/>
      <c r="W11" s="3"/>
      <c r="X11" s="3"/>
      <c r="Y11" s="3"/>
      <c r="Z11" s="3"/>
    </row>
    <row r="12" spans="1:26" ht="16.5" customHeight="1" x14ac:dyDescent="0.3">
      <c r="A12" s="1" t="s">
        <v>139</v>
      </c>
      <c r="B12" s="1" t="s">
        <v>136</v>
      </c>
      <c r="C12" s="1" t="s">
        <v>1229</v>
      </c>
      <c r="D12" s="1" t="s">
        <v>1230</v>
      </c>
      <c r="E12" s="1" t="s">
        <v>1231</v>
      </c>
      <c r="F12" s="1" t="s">
        <v>1232</v>
      </c>
      <c r="G12" s="1" t="s">
        <v>1233</v>
      </c>
      <c r="H12" s="1" t="s">
        <v>1234</v>
      </c>
      <c r="I12" s="1" t="s">
        <v>1235</v>
      </c>
      <c r="J12" s="1" t="s">
        <v>1236</v>
      </c>
      <c r="K12" s="1" t="s">
        <v>1237</v>
      </c>
      <c r="L12" s="1" t="s">
        <v>1238</v>
      </c>
      <c r="M12" s="1" t="s">
        <v>136</v>
      </c>
      <c r="N12" s="1" t="s">
        <v>1239</v>
      </c>
      <c r="O12" s="3"/>
      <c r="Q12" s="3"/>
      <c r="R12" s="3"/>
      <c r="S12" s="3"/>
      <c r="T12" s="3"/>
      <c r="U12" s="3"/>
      <c r="V12" s="3"/>
      <c r="W12" s="3"/>
      <c r="X12" s="3"/>
      <c r="Y12" s="3"/>
      <c r="Z12" s="3"/>
    </row>
    <row r="13" spans="1:26" ht="16.5" customHeight="1" x14ac:dyDescent="0.3">
      <c r="A13" s="1" t="s">
        <v>142</v>
      </c>
      <c r="B13" s="1" t="s">
        <v>136</v>
      </c>
      <c r="C13" s="1" t="s">
        <v>1240</v>
      </c>
      <c r="D13" s="1" t="s">
        <v>1241</v>
      </c>
      <c r="E13" s="1" t="s">
        <v>1242</v>
      </c>
      <c r="F13" s="1" t="s">
        <v>1243</v>
      </c>
      <c r="G13" s="1" t="s">
        <v>1244</v>
      </c>
      <c r="H13" s="1" t="s">
        <v>1245</v>
      </c>
      <c r="I13" s="1" t="s">
        <v>1246</v>
      </c>
      <c r="J13" s="1" t="s">
        <v>1247</v>
      </c>
      <c r="K13" s="1" t="s">
        <v>1248</v>
      </c>
      <c r="L13" s="1" t="s">
        <v>1249</v>
      </c>
      <c r="M13" s="1" t="s">
        <v>1250</v>
      </c>
      <c r="N13" s="1" t="s">
        <v>1251</v>
      </c>
      <c r="O13" s="3"/>
      <c r="Q13" s="3"/>
      <c r="R13" s="3"/>
      <c r="S13" s="3"/>
      <c r="T13" s="3"/>
      <c r="U13" s="3"/>
      <c r="V13" s="3"/>
      <c r="W13" s="3"/>
      <c r="X13" s="3"/>
      <c r="Y13" s="3"/>
      <c r="Z13" s="3"/>
    </row>
    <row r="14" spans="1:26" ht="16.5" customHeight="1" x14ac:dyDescent="0.3">
      <c r="A14" s="1" t="s">
        <v>147</v>
      </c>
      <c r="B14" s="1" t="s">
        <v>136</v>
      </c>
      <c r="C14" s="1" t="s">
        <v>136</v>
      </c>
      <c r="D14" s="1" t="s">
        <v>136</v>
      </c>
      <c r="E14" s="1" t="s">
        <v>136</v>
      </c>
      <c r="F14" s="1" t="s">
        <v>1252</v>
      </c>
      <c r="G14" s="1" t="s">
        <v>136</v>
      </c>
      <c r="H14" s="1" t="s">
        <v>136</v>
      </c>
      <c r="I14" s="1" t="s">
        <v>136</v>
      </c>
      <c r="J14" s="1" t="s">
        <v>136</v>
      </c>
      <c r="K14" s="1" t="s">
        <v>136</v>
      </c>
      <c r="L14" s="1" t="s">
        <v>136</v>
      </c>
      <c r="M14" s="1" t="s">
        <v>136</v>
      </c>
      <c r="N14" s="1" t="s">
        <v>136</v>
      </c>
      <c r="O14" s="3"/>
      <c r="Q14" s="3"/>
      <c r="R14" s="3"/>
      <c r="S14" s="3"/>
      <c r="T14" s="3"/>
      <c r="U14" s="3"/>
      <c r="V14" s="3"/>
      <c r="W14" s="3"/>
      <c r="X14" s="3"/>
      <c r="Y14" s="3"/>
      <c r="Z14" s="3"/>
    </row>
    <row r="15" spans="1:26" ht="16.5" customHeight="1" x14ac:dyDescent="0.3">
      <c r="A15" s="1" t="s">
        <v>155</v>
      </c>
      <c r="B15" s="1" t="s">
        <v>136</v>
      </c>
      <c r="C15" s="1" t="s">
        <v>136</v>
      </c>
      <c r="D15" s="1" t="s">
        <v>136</v>
      </c>
      <c r="E15" s="1" t="s">
        <v>136</v>
      </c>
      <c r="F15" s="1" t="s">
        <v>1253</v>
      </c>
      <c r="G15" s="1" t="s">
        <v>136</v>
      </c>
      <c r="H15" s="1" t="s">
        <v>136</v>
      </c>
      <c r="I15" s="1" t="s">
        <v>136</v>
      </c>
      <c r="J15" s="1" t="s">
        <v>1254</v>
      </c>
      <c r="K15" s="1" t="s">
        <v>136</v>
      </c>
      <c r="L15" s="1" t="s">
        <v>136</v>
      </c>
      <c r="M15" s="1" t="s">
        <v>136</v>
      </c>
      <c r="N15" s="1" t="s">
        <v>136</v>
      </c>
      <c r="O15" s="3"/>
      <c r="Q15" s="3"/>
      <c r="R15" s="3"/>
      <c r="S15" s="3"/>
      <c r="T15" s="3"/>
      <c r="U15" s="3"/>
      <c r="V15" s="3"/>
      <c r="W15" s="3"/>
      <c r="X15" s="3"/>
      <c r="Y15" s="3"/>
      <c r="Z15" s="3"/>
    </row>
    <row r="16" spans="1:26" ht="16.5" customHeight="1" x14ac:dyDescent="0.3">
      <c r="A16" s="1" t="s">
        <v>170</v>
      </c>
      <c r="B16" s="1" t="s">
        <v>136</v>
      </c>
      <c r="C16" s="1" t="s">
        <v>1255</v>
      </c>
      <c r="D16" s="1" t="s">
        <v>136</v>
      </c>
      <c r="E16" s="1" t="s">
        <v>1256</v>
      </c>
      <c r="F16" s="1" t="s">
        <v>136</v>
      </c>
      <c r="G16" s="1" t="s">
        <v>136</v>
      </c>
      <c r="H16" s="1" t="s">
        <v>136</v>
      </c>
      <c r="I16" s="1" t="s">
        <v>136</v>
      </c>
      <c r="J16" s="1" t="s">
        <v>136</v>
      </c>
      <c r="K16" s="1" t="s">
        <v>136</v>
      </c>
      <c r="L16" s="1" t="s">
        <v>136</v>
      </c>
      <c r="M16" s="1" t="s">
        <v>136</v>
      </c>
      <c r="N16" s="1" t="s">
        <v>136</v>
      </c>
      <c r="O16" s="3"/>
      <c r="Q16" s="3"/>
      <c r="R16" s="3"/>
      <c r="S16" s="3"/>
      <c r="T16" s="3"/>
      <c r="U16" s="3"/>
      <c r="V16" s="3"/>
      <c r="W16" s="3"/>
      <c r="X16" s="3"/>
      <c r="Y16" s="3"/>
      <c r="Z16" s="3"/>
    </row>
    <row r="17" spans="1:26" ht="16.5" customHeight="1" x14ac:dyDescent="0.3">
      <c r="A17" s="1" t="s">
        <v>176</v>
      </c>
      <c r="B17" s="1" t="s">
        <v>136</v>
      </c>
      <c r="C17" s="1" t="s">
        <v>1257</v>
      </c>
      <c r="D17" s="1" t="s">
        <v>1258</v>
      </c>
      <c r="E17" s="1" t="s">
        <v>1259</v>
      </c>
      <c r="F17" s="1" t="s">
        <v>1260</v>
      </c>
      <c r="G17" s="1" t="s">
        <v>1261</v>
      </c>
      <c r="H17" s="1" t="s">
        <v>1262</v>
      </c>
      <c r="I17" s="1" t="s">
        <v>1263</v>
      </c>
      <c r="J17" s="1" t="s">
        <v>1264</v>
      </c>
      <c r="K17" s="1" t="s">
        <v>1265</v>
      </c>
      <c r="L17" s="1" t="s">
        <v>1266</v>
      </c>
      <c r="M17" s="1" t="s">
        <v>1163</v>
      </c>
      <c r="N17" s="1" t="s">
        <v>1267</v>
      </c>
      <c r="O17" s="3"/>
      <c r="Q17" s="3"/>
      <c r="R17" s="3"/>
      <c r="S17" s="3"/>
      <c r="T17" s="3"/>
      <c r="U17" s="3"/>
      <c r="V17" s="3"/>
      <c r="W17" s="3"/>
      <c r="X17" s="3"/>
      <c r="Y17" s="3"/>
      <c r="Z17" s="3"/>
    </row>
    <row r="18" spans="1:26" ht="16.5" customHeight="1" x14ac:dyDescent="0.3">
      <c r="A18" s="1" t="s">
        <v>181</v>
      </c>
      <c r="B18" s="1" t="s">
        <v>136</v>
      </c>
      <c r="C18" s="1" t="s">
        <v>1268</v>
      </c>
      <c r="D18" s="1" t="s">
        <v>1269</v>
      </c>
      <c r="E18" s="1" t="s">
        <v>1270</v>
      </c>
      <c r="F18" s="1" t="s">
        <v>1271</v>
      </c>
      <c r="G18" s="1" t="s">
        <v>1272</v>
      </c>
      <c r="H18" s="1" t="s">
        <v>136</v>
      </c>
      <c r="I18" s="1" t="s">
        <v>1273</v>
      </c>
      <c r="J18" s="1" t="s">
        <v>1274</v>
      </c>
      <c r="K18" s="1" t="s">
        <v>1275</v>
      </c>
      <c r="L18" s="1" t="s">
        <v>1276</v>
      </c>
      <c r="M18" s="1" t="s">
        <v>1277</v>
      </c>
      <c r="N18" s="1" t="s">
        <v>1278</v>
      </c>
      <c r="O18" s="3"/>
      <c r="Q18" s="3"/>
      <c r="R18" s="3"/>
      <c r="S18" s="3"/>
      <c r="T18" s="3"/>
      <c r="U18" s="3"/>
      <c r="V18" s="3"/>
      <c r="W18" s="3"/>
      <c r="X18" s="3"/>
      <c r="Y18" s="3"/>
      <c r="Z18" s="3"/>
    </row>
    <row r="19" spans="1:26" ht="16.5" customHeight="1" x14ac:dyDescent="0.3">
      <c r="A19" s="1" t="s">
        <v>186</v>
      </c>
      <c r="B19" s="1" t="s">
        <v>136</v>
      </c>
      <c r="C19" s="1" t="s">
        <v>1279</v>
      </c>
      <c r="D19" s="1" t="s">
        <v>1280</v>
      </c>
      <c r="E19" s="1" t="s">
        <v>1281</v>
      </c>
      <c r="F19" s="1" t="s">
        <v>1282</v>
      </c>
      <c r="G19" s="1" t="s">
        <v>1283</v>
      </c>
      <c r="H19" s="1" t="s">
        <v>1284</v>
      </c>
      <c r="I19" s="1" t="s">
        <v>1285</v>
      </c>
      <c r="J19" s="1" t="s">
        <v>1286</v>
      </c>
      <c r="K19" s="1" t="s">
        <v>136</v>
      </c>
      <c r="L19" s="1" t="s">
        <v>136</v>
      </c>
      <c r="M19" s="1" t="s">
        <v>136</v>
      </c>
      <c r="N19" s="1" t="s">
        <v>136</v>
      </c>
      <c r="O19" s="3">
        <v>34.21</v>
      </c>
      <c r="Q19" s="3"/>
      <c r="R19" s="3"/>
      <c r="S19" s="3"/>
      <c r="T19" s="3"/>
      <c r="U19" s="3"/>
      <c r="V19" s="3"/>
      <c r="W19" s="3"/>
      <c r="X19" s="3"/>
      <c r="Y19" s="3"/>
      <c r="Z19" s="3"/>
    </row>
    <row r="20" spans="1:26" ht="16.5" customHeight="1" x14ac:dyDescent="0.3">
      <c r="A20" s="1" t="s">
        <v>199</v>
      </c>
      <c r="B20" s="1" t="s">
        <v>136</v>
      </c>
      <c r="C20" s="1" t="s">
        <v>1287</v>
      </c>
      <c r="D20" s="1" t="s">
        <v>1288</v>
      </c>
      <c r="E20" s="1" t="s">
        <v>1289</v>
      </c>
      <c r="F20" s="1" t="s">
        <v>1290</v>
      </c>
      <c r="G20" s="1" t="s">
        <v>1291</v>
      </c>
      <c r="H20" s="1" t="s">
        <v>1292</v>
      </c>
      <c r="I20" s="1" t="s">
        <v>1293</v>
      </c>
      <c r="J20" s="1" t="s">
        <v>1294</v>
      </c>
      <c r="K20" s="1" t="s">
        <v>1295</v>
      </c>
      <c r="L20" s="1" t="s">
        <v>1215</v>
      </c>
      <c r="M20" s="1" t="s">
        <v>136</v>
      </c>
      <c r="N20" s="1" t="s">
        <v>843</v>
      </c>
      <c r="O20" s="3"/>
      <c r="Q20" s="3"/>
      <c r="R20" s="3"/>
      <c r="S20" s="3"/>
      <c r="T20" s="3"/>
      <c r="U20" s="3"/>
      <c r="V20" s="3"/>
      <c r="W20" s="3"/>
      <c r="X20" s="3"/>
      <c r="Y20" s="3"/>
      <c r="Z20" s="3"/>
    </row>
    <row r="21" spans="1:26" ht="16.5" customHeight="1" x14ac:dyDescent="0.3">
      <c r="A21" s="1" t="s">
        <v>206</v>
      </c>
      <c r="B21" s="1" t="s">
        <v>136</v>
      </c>
      <c r="C21" s="1" t="s">
        <v>1296</v>
      </c>
      <c r="D21" s="1" t="s">
        <v>1297</v>
      </c>
      <c r="E21" s="1" t="s">
        <v>1298</v>
      </c>
      <c r="F21" s="1" t="s">
        <v>1299</v>
      </c>
      <c r="G21" s="1" t="s">
        <v>1300</v>
      </c>
      <c r="H21" s="1" t="s">
        <v>1301</v>
      </c>
      <c r="I21" s="1" t="s">
        <v>1302</v>
      </c>
      <c r="J21" s="1" t="s">
        <v>1302</v>
      </c>
      <c r="K21" s="1" t="s">
        <v>1303</v>
      </c>
      <c r="L21" s="1" t="s">
        <v>1304</v>
      </c>
      <c r="M21" s="1" t="s">
        <v>136</v>
      </c>
      <c r="N21" s="1" t="s">
        <v>119</v>
      </c>
      <c r="O21" s="3"/>
      <c r="Q21" s="3"/>
      <c r="R21" s="3"/>
      <c r="S21" s="3"/>
      <c r="T21" s="3"/>
      <c r="U21" s="3"/>
      <c r="V21" s="3"/>
      <c r="W21" s="3"/>
      <c r="X21" s="3"/>
      <c r="Y21" s="3"/>
      <c r="Z21" s="3"/>
    </row>
    <row r="22" spans="1:26" ht="16.5" customHeight="1" x14ac:dyDescent="0.3">
      <c r="A22" s="1" t="s">
        <v>208</v>
      </c>
      <c r="B22" s="1" t="s">
        <v>136</v>
      </c>
      <c r="C22" s="1" t="s">
        <v>1187</v>
      </c>
      <c r="D22" s="1" t="s">
        <v>136</v>
      </c>
      <c r="E22" s="1" t="s">
        <v>1305</v>
      </c>
      <c r="F22" s="1" t="s">
        <v>136</v>
      </c>
      <c r="G22" s="1" t="s">
        <v>136</v>
      </c>
      <c r="H22" s="1" t="s">
        <v>136</v>
      </c>
      <c r="I22" s="1" t="s">
        <v>136</v>
      </c>
      <c r="J22" s="1" t="s">
        <v>136</v>
      </c>
      <c r="K22" s="1" t="s">
        <v>136</v>
      </c>
      <c r="L22" s="1" t="s">
        <v>136</v>
      </c>
      <c r="M22" s="1" t="s">
        <v>136</v>
      </c>
      <c r="N22" s="1" t="s">
        <v>136</v>
      </c>
      <c r="O22" s="3"/>
      <c r="Q22" s="3"/>
      <c r="R22" s="3"/>
      <c r="S22" s="3"/>
      <c r="T22" s="3"/>
      <c r="U22" s="3"/>
      <c r="V22" s="3"/>
      <c r="W22" s="3"/>
      <c r="X22" s="3"/>
      <c r="Y22" s="3"/>
      <c r="Z22" s="3"/>
    </row>
    <row r="23" spans="1:26" ht="16.5" customHeight="1" x14ac:dyDescent="0.3">
      <c r="A23" s="1" t="s">
        <v>210</v>
      </c>
      <c r="B23" s="1" t="s">
        <v>136</v>
      </c>
      <c r="C23" s="1" t="s">
        <v>1306</v>
      </c>
      <c r="D23" s="1" t="s">
        <v>1307</v>
      </c>
      <c r="E23" s="1" t="s">
        <v>1308</v>
      </c>
      <c r="F23" s="1" t="s">
        <v>1309</v>
      </c>
      <c r="G23" s="1" t="s">
        <v>1310</v>
      </c>
      <c r="H23" s="1" t="s">
        <v>1311</v>
      </c>
      <c r="I23" s="1" t="s">
        <v>1312</v>
      </c>
      <c r="J23" s="1" t="s">
        <v>1313</v>
      </c>
      <c r="K23" s="1" t="s">
        <v>1314</v>
      </c>
      <c r="L23" s="1" t="s">
        <v>1164</v>
      </c>
      <c r="M23" s="1" t="s">
        <v>1315</v>
      </c>
      <c r="N23" s="1" t="s">
        <v>1316</v>
      </c>
      <c r="O23" s="3"/>
      <c r="Q23" s="3"/>
      <c r="R23" s="3"/>
      <c r="S23" s="3"/>
      <c r="T23" s="3"/>
      <c r="U23" s="3"/>
      <c r="V23" s="3"/>
      <c r="W23" s="3"/>
      <c r="X23" s="3"/>
      <c r="Y23" s="3"/>
      <c r="Z23" s="3"/>
    </row>
    <row r="24" spans="1:26" ht="16.5" customHeight="1" x14ac:dyDescent="0.3">
      <c r="A24" s="1" t="s">
        <v>214</v>
      </c>
      <c r="B24" s="1" t="s">
        <v>136</v>
      </c>
      <c r="C24" s="1" t="s">
        <v>1317</v>
      </c>
      <c r="D24" s="1" t="s">
        <v>1318</v>
      </c>
      <c r="E24" s="1" t="s">
        <v>1319</v>
      </c>
      <c r="F24" s="1" t="s">
        <v>1320</v>
      </c>
      <c r="G24" s="1" t="s">
        <v>1321</v>
      </c>
      <c r="H24" s="1" t="s">
        <v>1322</v>
      </c>
      <c r="I24" s="1" t="s">
        <v>1323</v>
      </c>
      <c r="J24" s="1" t="s">
        <v>1324</v>
      </c>
      <c r="K24" s="1" t="s">
        <v>1325</v>
      </c>
      <c r="L24" s="1" t="s">
        <v>1249</v>
      </c>
      <c r="M24" s="1" t="s">
        <v>1326</v>
      </c>
      <c r="N24" s="1" t="s">
        <v>1327</v>
      </c>
      <c r="O24" s="3"/>
      <c r="Q24" s="3"/>
      <c r="R24" s="3"/>
      <c r="S24" s="3"/>
      <c r="T24" s="3"/>
      <c r="U24" s="3"/>
      <c r="V24" s="3"/>
      <c r="W24" s="3"/>
      <c r="X24" s="3"/>
      <c r="Y24" s="3"/>
      <c r="Z24" s="3"/>
    </row>
    <row r="25" spans="1:26" ht="16.5" customHeight="1" x14ac:dyDescent="0.3">
      <c r="A25" s="1" t="s">
        <v>216</v>
      </c>
      <c r="B25" s="1" t="s">
        <v>136</v>
      </c>
      <c r="C25" s="1" t="s">
        <v>1328</v>
      </c>
      <c r="D25" s="1" t="s">
        <v>1329</v>
      </c>
      <c r="E25" s="1" t="s">
        <v>1330</v>
      </c>
      <c r="F25" s="1" t="s">
        <v>1331</v>
      </c>
      <c r="G25" s="1" t="s">
        <v>1332</v>
      </c>
      <c r="H25" s="1" t="s">
        <v>1333</v>
      </c>
      <c r="I25" s="1" t="s">
        <v>1334</v>
      </c>
      <c r="J25" s="1" t="s">
        <v>1335</v>
      </c>
      <c r="K25" s="1" t="s">
        <v>1336</v>
      </c>
      <c r="L25" s="1" t="s">
        <v>1337</v>
      </c>
      <c r="M25" s="1" t="s">
        <v>1338</v>
      </c>
      <c r="N25" s="1" t="s">
        <v>1339</v>
      </c>
      <c r="O25" s="3"/>
      <c r="Q25" s="3"/>
      <c r="R25" s="3"/>
      <c r="S25" s="3"/>
      <c r="T25" s="3"/>
      <c r="U25" s="3"/>
      <c r="V25" s="3"/>
      <c r="W25" s="3"/>
      <c r="X25" s="3"/>
      <c r="Y25" s="3"/>
      <c r="Z25" s="3"/>
    </row>
    <row r="26" spans="1:26" ht="16.5" customHeight="1" x14ac:dyDescent="0.3">
      <c r="A26" s="1" t="s">
        <v>218</v>
      </c>
      <c r="B26" s="1" t="s">
        <v>136</v>
      </c>
      <c r="C26" s="1" t="s">
        <v>1340</v>
      </c>
      <c r="D26" s="1" t="s">
        <v>1341</v>
      </c>
      <c r="E26" s="1" t="s">
        <v>1342</v>
      </c>
      <c r="F26" s="1" t="s">
        <v>1343</v>
      </c>
      <c r="G26" s="1" t="s">
        <v>1344</v>
      </c>
      <c r="H26" s="1" t="s">
        <v>1345</v>
      </c>
      <c r="I26" s="1" t="s">
        <v>1346</v>
      </c>
      <c r="J26" s="1" t="s">
        <v>1347</v>
      </c>
      <c r="K26" s="1" t="s">
        <v>1348</v>
      </c>
      <c r="L26" s="1" t="s">
        <v>1349</v>
      </c>
      <c r="M26" s="1" t="s">
        <v>1350</v>
      </c>
      <c r="N26" s="1" t="s">
        <v>1351</v>
      </c>
      <c r="O26" s="3"/>
      <c r="Q26" s="3"/>
      <c r="R26" s="3"/>
      <c r="S26" s="3"/>
      <c r="T26" s="3"/>
      <c r="U26" s="3"/>
      <c r="V26" s="3"/>
      <c r="W26" s="3"/>
      <c r="X26" s="3"/>
      <c r="Y26" s="3"/>
      <c r="Z26" s="3"/>
    </row>
    <row r="27" spans="1:26" ht="16.5" customHeight="1" x14ac:dyDescent="0.3">
      <c r="A27" s="1" t="s">
        <v>221</v>
      </c>
      <c r="B27" s="1" t="s">
        <v>136</v>
      </c>
      <c r="C27" s="1" t="s">
        <v>1352</v>
      </c>
      <c r="D27" s="1" t="s">
        <v>1353</v>
      </c>
      <c r="E27" s="1" t="s">
        <v>1354</v>
      </c>
      <c r="F27" s="1" t="s">
        <v>1355</v>
      </c>
      <c r="G27" s="1" t="s">
        <v>1356</v>
      </c>
      <c r="H27" s="1" t="s">
        <v>1357</v>
      </c>
      <c r="I27" s="1" t="s">
        <v>1358</v>
      </c>
      <c r="J27" s="1" t="s">
        <v>1359</v>
      </c>
      <c r="K27" s="1" t="s">
        <v>1275</v>
      </c>
      <c r="L27" s="1" t="s">
        <v>1248</v>
      </c>
      <c r="M27" s="1" t="s">
        <v>1360</v>
      </c>
      <c r="N27" s="1" t="s">
        <v>1361</v>
      </c>
      <c r="O27" s="3"/>
      <c r="Q27" s="3"/>
      <c r="R27" s="3"/>
      <c r="S27" s="3"/>
      <c r="T27" s="3"/>
      <c r="U27" s="3"/>
      <c r="V27" s="3"/>
      <c r="W27" s="3"/>
      <c r="X27" s="3"/>
      <c r="Y27" s="3"/>
      <c r="Z27" s="3"/>
    </row>
    <row r="28" spans="1:26" ht="16.5" customHeight="1" x14ac:dyDescent="0.3">
      <c r="A28" s="1" t="s">
        <v>223</v>
      </c>
      <c r="B28" s="1" t="s">
        <v>136</v>
      </c>
      <c r="C28" s="1" t="s">
        <v>1362</v>
      </c>
      <c r="D28" s="1" t="s">
        <v>1363</v>
      </c>
      <c r="E28" s="1" t="s">
        <v>1364</v>
      </c>
      <c r="F28" s="1" t="s">
        <v>1365</v>
      </c>
      <c r="G28" s="1" t="s">
        <v>1366</v>
      </c>
      <c r="H28" s="1" t="s">
        <v>1367</v>
      </c>
      <c r="I28" s="1" t="s">
        <v>1368</v>
      </c>
      <c r="J28" s="1" t="s">
        <v>1369</v>
      </c>
      <c r="K28" s="1" t="s">
        <v>1370</v>
      </c>
      <c r="L28" s="1" t="s">
        <v>1249</v>
      </c>
      <c r="M28" s="1" t="s">
        <v>1371</v>
      </c>
      <c r="N28" s="1" t="s">
        <v>1372</v>
      </c>
      <c r="O28" s="3"/>
      <c r="Q28" s="3"/>
      <c r="R28" s="3"/>
      <c r="S28" s="3"/>
      <c r="T28" s="3"/>
      <c r="U28" s="3"/>
      <c r="V28" s="3"/>
      <c r="W28" s="3"/>
      <c r="X28" s="3"/>
      <c r="Y28" s="3"/>
      <c r="Z28" s="3"/>
    </row>
    <row r="29" spans="1:26" ht="16.5" customHeight="1" x14ac:dyDescent="0.3">
      <c r="A29" s="1" t="s">
        <v>226</v>
      </c>
      <c r="B29" s="1" t="s">
        <v>136</v>
      </c>
      <c r="C29" s="1" t="s">
        <v>1373</v>
      </c>
      <c r="D29" s="1" t="s">
        <v>1374</v>
      </c>
      <c r="E29" s="1" t="s">
        <v>1375</v>
      </c>
      <c r="F29" s="1" t="s">
        <v>1376</v>
      </c>
      <c r="G29" s="1" t="s">
        <v>1377</v>
      </c>
      <c r="H29" s="1" t="s">
        <v>1378</v>
      </c>
      <c r="I29" s="1" t="s">
        <v>1379</v>
      </c>
      <c r="J29" s="1" t="s">
        <v>1379</v>
      </c>
      <c r="K29" s="1" t="s">
        <v>1380</v>
      </c>
      <c r="L29" s="1" t="s">
        <v>1381</v>
      </c>
      <c r="M29" s="1" t="s">
        <v>1382</v>
      </c>
      <c r="N29" s="1" t="s">
        <v>1383</v>
      </c>
      <c r="O29" s="3"/>
      <c r="Q29" s="3"/>
      <c r="R29" s="3"/>
      <c r="S29" s="3"/>
      <c r="T29" s="3"/>
      <c r="U29" s="3"/>
      <c r="V29" s="3"/>
      <c r="W29" s="3"/>
      <c r="X29" s="3"/>
      <c r="Y29" s="3"/>
      <c r="Z29" s="3"/>
    </row>
    <row r="30" spans="1:26" ht="16.5" customHeight="1" x14ac:dyDescent="0.3">
      <c r="A30" s="1" t="s">
        <v>233</v>
      </c>
      <c r="B30" s="1" t="s">
        <v>136</v>
      </c>
      <c r="C30" s="1" t="s">
        <v>1384</v>
      </c>
      <c r="D30" s="1" t="s">
        <v>1385</v>
      </c>
      <c r="E30" s="1" t="s">
        <v>1386</v>
      </c>
      <c r="F30" s="1" t="s">
        <v>1387</v>
      </c>
      <c r="G30" s="1" t="s">
        <v>1388</v>
      </c>
      <c r="H30" s="1" t="s">
        <v>1389</v>
      </c>
      <c r="I30" s="1" t="s">
        <v>1390</v>
      </c>
      <c r="J30" s="1" t="s">
        <v>1391</v>
      </c>
      <c r="K30" s="1" t="s">
        <v>1392</v>
      </c>
      <c r="L30" s="1" t="s">
        <v>1393</v>
      </c>
      <c r="M30" s="1" t="s">
        <v>1394</v>
      </c>
      <c r="N30" s="1" t="s">
        <v>1395</v>
      </c>
      <c r="O30" s="3"/>
      <c r="Q30" s="3"/>
      <c r="R30" s="3"/>
      <c r="S30" s="3"/>
      <c r="T30" s="3"/>
      <c r="U30" s="3"/>
      <c r="V30" s="3"/>
      <c r="W30" s="3"/>
      <c r="X30" s="3"/>
      <c r="Y30" s="3"/>
      <c r="Z30" s="3"/>
    </row>
    <row r="31" spans="1:26" ht="16.5" customHeight="1" x14ac:dyDescent="0.3">
      <c r="A31" s="1" t="s">
        <v>235</v>
      </c>
      <c r="B31" s="1" t="s">
        <v>136</v>
      </c>
      <c r="C31" s="1" t="s">
        <v>1200</v>
      </c>
      <c r="D31" s="1" t="s">
        <v>1396</v>
      </c>
      <c r="E31" s="1" t="s">
        <v>1397</v>
      </c>
      <c r="F31" s="1" t="s">
        <v>1398</v>
      </c>
      <c r="G31" s="1" t="s">
        <v>136</v>
      </c>
      <c r="H31" s="1" t="s">
        <v>136</v>
      </c>
      <c r="I31" s="1" t="s">
        <v>136</v>
      </c>
      <c r="J31" s="1" t="s">
        <v>136</v>
      </c>
      <c r="K31" s="1" t="s">
        <v>136</v>
      </c>
      <c r="L31" s="1" t="s">
        <v>136</v>
      </c>
      <c r="M31" s="1" t="s">
        <v>136</v>
      </c>
      <c r="N31" s="1" t="s">
        <v>136</v>
      </c>
      <c r="O31" s="3"/>
      <c r="Q31" s="3"/>
      <c r="R31" s="3"/>
      <c r="S31" s="3"/>
      <c r="T31" s="3"/>
      <c r="U31" s="3"/>
      <c r="V31" s="3"/>
      <c r="W31" s="3"/>
      <c r="X31" s="3"/>
      <c r="Y31" s="3"/>
      <c r="Z31" s="3"/>
    </row>
    <row r="32" spans="1:26" ht="16.5" customHeight="1" x14ac:dyDescent="0.3">
      <c r="A32" s="1" t="s">
        <v>236</v>
      </c>
      <c r="B32" s="1" t="s">
        <v>136</v>
      </c>
      <c r="C32" s="1" t="s">
        <v>1399</v>
      </c>
      <c r="D32" s="1" t="s">
        <v>1400</v>
      </c>
      <c r="E32" s="1" t="s">
        <v>1401</v>
      </c>
      <c r="F32" s="1" t="s">
        <v>1402</v>
      </c>
      <c r="G32" s="1" t="s">
        <v>1403</v>
      </c>
      <c r="H32" s="1" t="s">
        <v>1404</v>
      </c>
      <c r="I32" s="1" t="s">
        <v>1405</v>
      </c>
      <c r="J32" s="1" t="s">
        <v>1406</v>
      </c>
      <c r="K32" s="1" t="s">
        <v>1407</v>
      </c>
      <c r="L32" s="1" t="s">
        <v>1195</v>
      </c>
      <c r="M32" s="1" t="s">
        <v>1408</v>
      </c>
      <c r="N32" s="1" t="s">
        <v>1409</v>
      </c>
      <c r="O32" s="3"/>
      <c r="Q32" s="3"/>
      <c r="R32" s="3"/>
      <c r="S32" s="3"/>
      <c r="T32" s="3"/>
      <c r="U32" s="3"/>
      <c r="V32" s="3"/>
      <c r="W32" s="3"/>
      <c r="X32" s="3"/>
      <c r="Y32" s="3"/>
      <c r="Z32" s="3"/>
    </row>
    <row r="33" spans="1:26" ht="16.5" customHeight="1" x14ac:dyDescent="0.3">
      <c r="A33" s="1" t="s">
        <v>237</v>
      </c>
      <c r="B33" s="1" t="s">
        <v>136</v>
      </c>
      <c r="C33" s="1" t="s">
        <v>1410</v>
      </c>
      <c r="D33" s="1" t="s">
        <v>1411</v>
      </c>
      <c r="E33" s="1" t="s">
        <v>1412</v>
      </c>
      <c r="F33" s="1" t="s">
        <v>1413</v>
      </c>
      <c r="G33" s="1" t="s">
        <v>1414</v>
      </c>
      <c r="H33" s="1" t="s">
        <v>1415</v>
      </c>
      <c r="I33" s="1" t="s">
        <v>1416</v>
      </c>
      <c r="J33" s="1" t="s">
        <v>1417</v>
      </c>
      <c r="K33" s="1" t="s">
        <v>1418</v>
      </c>
      <c r="L33" s="1" t="s">
        <v>1350</v>
      </c>
      <c r="M33" s="1" t="s">
        <v>1419</v>
      </c>
      <c r="N33" s="1" t="s">
        <v>1420</v>
      </c>
      <c r="O33" s="3"/>
      <c r="Q33" s="3"/>
      <c r="R33" s="3"/>
      <c r="S33" s="3"/>
      <c r="T33" s="3"/>
      <c r="U33" s="3"/>
      <c r="V33" s="3"/>
      <c r="W33" s="3"/>
      <c r="X33" s="3"/>
      <c r="Y33" s="3"/>
      <c r="Z33" s="3"/>
    </row>
    <row r="34" spans="1:26" ht="16.5" customHeight="1" x14ac:dyDescent="0.3">
      <c r="A34" s="1" t="s">
        <v>241</v>
      </c>
      <c r="B34" s="1" t="s">
        <v>136</v>
      </c>
      <c r="C34" s="1" t="s">
        <v>1421</v>
      </c>
      <c r="D34" s="1" t="s">
        <v>1422</v>
      </c>
      <c r="E34" s="1" t="s">
        <v>1422</v>
      </c>
      <c r="F34" s="1" t="s">
        <v>1400</v>
      </c>
      <c r="G34" s="1" t="s">
        <v>1423</v>
      </c>
      <c r="H34" s="1" t="s">
        <v>1424</v>
      </c>
      <c r="I34" s="1" t="s">
        <v>1425</v>
      </c>
      <c r="J34" s="1" t="s">
        <v>1426</v>
      </c>
      <c r="K34" s="1" t="s">
        <v>1427</v>
      </c>
      <c r="L34" s="1" t="s">
        <v>1156</v>
      </c>
      <c r="M34" s="1" t="s">
        <v>1277</v>
      </c>
      <c r="N34" s="1" t="s">
        <v>1428</v>
      </c>
      <c r="O34" s="3"/>
      <c r="Q34" s="3"/>
      <c r="R34" s="3"/>
      <c r="S34" s="3"/>
      <c r="T34" s="3"/>
      <c r="U34" s="3"/>
      <c r="V34" s="3"/>
      <c r="W34" s="3"/>
      <c r="X34" s="3"/>
      <c r="Y34" s="3"/>
      <c r="Z34" s="3"/>
    </row>
    <row r="35" spans="1:26" ht="16.5" customHeight="1" x14ac:dyDescent="0.3">
      <c r="A35" s="1" t="s">
        <v>243</v>
      </c>
      <c r="B35" s="1" t="s">
        <v>136</v>
      </c>
      <c r="C35" s="1" t="s">
        <v>1429</v>
      </c>
      <c r="D35" s="1" t="s">
        <v>1430</v>
      </c>
      <c r="E35" s="1" t="s">
        <v>1431</v>
      </c>
      <c r="F35" s="1" t="s">
        <v>1432</v>
      </c>
      <c r="G35" s="1" t="s">
        <v>1433</v>
      </c>
      <c r="H35" s="1" t="s">
        <v>1434</v>
      </c>
      <c r="I35" s="1" t="s">
        <v>1435</v>
      </c>
      <c r="J35" s="1" t="s">
        <v>1436</v>
      </c>
      <c r="K35" s="1" t="s">
        <v>1437</v>
      </c>
      <c r="L35" s="1" t="s">
        <v>1438</v>
      </c>
      <c r="M35" s="1" t="s">
        <v>1439</v>
      </c>
      <c r="N35" s="1" t="s">
        <v>1440</v>
      </c>
      <c r="O35" s="3"/>
      <c r="Q35" s="3"/>
      <c r="R35" s="3"/>
      <c r="S35" s="3"/>
      <c r="T35" s="3"/>
      <c r="U35" s="3"/>
      <c r="V35" s="3"/>
      <c r="W35" s="3"/>
      <c r="X35" s="3"/>
      <c r="Y35" s="3"/>
      <c r="Z35" s="3"/>
    </row>
    <row r="36" spans="1:26" ht="16.5" customHeight="1" x14ac:dyDescent="0.3">
      <c r="A36" s="1" t="s">
        <v>247</v>
      </c>
      <c r="B36" s="1" t="s">
        <v>136</v>
      </c>
      <c r="C36" s="1" t="s">
        <v>1441</v>
      </c>
      <c r="D36" s="1" t="s">
        <v>1442</v>
      </c>
      <c r="E36" s="1" t="s">
        <v>1443</v>
      </c>
      <c r="F36" s="1" t="s">
        <v>1444</v>
      </c>
      <c r="G36" s="1" t="s">
        <v>1445</v>
      </c>
      <c r="H36" s="1" t="s">
        <v>1446</v>
      </c>
      <c r="I36" s="1" t="s">
        <v>1447</v>
      </c>
      <c r="J36" s="1" t="s">
        <v>1448</v>
      </c>
      <c r="K36" s="1" t="s">
        <v>1449</v>
      </c>
      <c r="L36" s="1" t="s">
        <v>1450</v>
      </c>
      <c r="M36" s="1" t="s">
        <v>1338</v>
      </c>
      <c r="N36" s="1" t="s">
        <v>1451</v>
      </c>
      <c r="O36" s="3"/>
      <c r="Q36" s="3"/>
      <c r="R36" s="3"/>
      <c r="S36" s="3"/>
      <c r="T36" s="3"/>
      <c r="U36" s="3"/>
      <c r="V36" s="3"/>
      <c r="W36" s="3"/>
      <c r="X36" s="3"/>
      <c r="Y36" s="3"/>
      <c r="Z36" s="3"/>
    </row>
    <row r="37" spans="1:26" ht="16.5" customHeight="1" x14ac:dyDescent="0.3">
      <c r="A37" s="1" t="s">
        <v>253</v>
      </c>
      <c r="B37" s="1" t="s">
        <v>136</v>
      </c>
      <c r="C37" s="1" t="s">
        <v>1452</v>
      </c>
      <c r="D37" s="1" t="s">
        <v>1453</v>
      </c>
      <c r="E37" s="1" t="s">
        <v>1454</v>
      </c>
      <c r="F37" s="1" t="s">
        <v>1455</v>
      </c>
      <c r="G37" s="1" t="s">
        <v>1456</v>
      </c>
      <c r="H37" s="1" t="s">
        <v>1457</v>
      </c>
      <c r="I37" s="1" t="s">
        <v>1458</v>
      </c>
      <c r="J37" s="1" t="s">
        <v>1459</v>
      </c>
      <c r="K37" s="1" t="s">
        <v>1460</v>
      </c>
      <c r="L37" s="1" t="s">
        <v>1214</v>
      </c>
      <c r="M37" s="1" t="s">
        <v>1214</v>
      </c>
      <c r="N37" s="1" t="s">
        <v>1461</v>
      </c>
      <c r="O37" s="3"/>
      <c r="Q37" s="3"/>
      <c r="R37" s="3"/>
      <c r="S37" s="3"/>
      <c r="T37" s="3"/>
      <c r="U37" s="3"/>
      <c r="V37" s="3"/>
      <c r="W37" s="3"/>
      <c r="X37" s="3"/>
      <c r="Y37" s="3"/>
      <c r="Z37" s="3"/>
    </row>
    <row r="38" spans="1:26" ht="16.5" customHeight="1" x14ac:dyDescent="0.3">
      <c r="A38" s="1" t="s">
        <v>256</v>
      </c>
      <c r="B38" s="1" t="s">
        <v>136</v>
      </c>
      <c r="C38" s="1" t="s">
        <v>1462</v>
      </c>
      <c r="D38" s="1" t="s">
        <v>1463</v>
      </c>
      <c r="E38" s="1" t="s">
        <v>1464</v>
      </c>
      <c r="F38" s="1" t="s">
        <v>1465</v>
      </c>
      <c r="G38" s="1" t="s">
        <v>1466</v>
      </c>
      <c r="H38" s="1" t="s">
        <v>1467</v>
      </c>
      <c r="I38" s="1" t="s">
        <v>1467</v>
      </c>
      <c r="J38" s="1" t="s">
        <v>1468</v>
      </c>
      <c r="K38" s="1" t="s">
        <v>136</v>
      </c>
      <c r="L38" s="1" t="s">
        <v>136</v>
      </c>
      <c r="M38" s="1" t="s">
        <v>136</v>
      </c>
      <c r="N38" s="1" t="s">
        <v>136</v>
      </c>
      <c r="O38" s="3"/>
      <c r="Q38" s="3"/>
      <c r="R38" s="3"/>
      <c r="S38" s="3"/>
      <c r="T38" s="3"/>
      <c r="U38" s="3"/>
      <c r="V38" s="3"/>
      <c r="W38" s="3"/>
      <c r="X38" s="3"/>
      <c r="Y38" s="3"/>
      <c r="Z38" s="3"/>
    </row>
    <row r="39" spans="1:26" ht="16.5" customHeight="1" x14ac:dyDescent="0.3">
      <c r="A39" s="1" t="s">
        <v>260</v>
      </c>
      <c r="B39" s="1" t="s">
        <v>136</v>
      </c>
      <c r="C39" s="1" t="s">
        <v>1469</v>
      </c>
      <c r="D39" s="1" t="s">
        <v>1470</v>
      </c>
      <c r="E39" s="1" t="s">
        <v>1471</v>
      </c>
      <c r="F39" s="1" t="s">
        <v>1472</v>
      </c>
      <c r="G39" s="1" t="s">
        <v>1473</v>
      </c>
      <c r="H39" s="1" t="s">
        <v>1474</v>
      </c>
      <c r="I39" s="1" t="s">
        <v>1475</v>
      </c>
      <c r="J39" s="1" t="s">
        <v>1476</v>
      </c>
      <c r="K39" s="1" t="s">
        <v>1477</v>
      </c>
      <c r="L39" s="1" t="s">
        <v>1194</v>
      </c>
      <c r="M39" s="1" t="s">
        <v>1478</v>
      </c>
      <c r="N39" s="1" t="s">
        <v>1339</v>
      </c>
      <c r="O39" s="3"/>
      <c r="Q39" s="3"/>
      <c r="R39" s="3"/>
      <c r="S39" s="3"/>
      <c r="T39" s="3"/>
      <c r="U39" s="3"/>
      <c r="V39" s="3"/>
      <c r="W39" s="3"/>
      <c r="X39" s="3"/>
      <c r="Y39" s="3"/>
      <c r="Z39" s="3"/>
    </row>
    <row r="40" spans="1:26" ht="16.5" customHeight="1" x14ac:dyDescent="0.3">
      <c r="A40" s="1" t="s">
        <v>272</v>
      </c>
      <c r="B40" s="1" t="s">
        <v>136</v>
      </c>
      <c r="C40" s="1" t="s">
        <v>1479</v>
      </c>
      <c r="D40" s="1" t="s">
        <v>1480</v>
      </c>
      <c r="E40" s="1" t="s">
        <v>1481</v>
      </c>
      <c r="F40" s="1" t="s">
        <v>1482</v>
      </c>
      <c r="G40" s="1" t="s">
        <v>1483</v>
      </c>
      <c r="H40" s="1" t="s">
        <v>1484</v>
      </c>
      <c r="I40" s="1" t="s">
        <v>1485</v>
      </c>
      <c r="J40" s="1" t="s">
        <v>1486</v>
      </c>
      <c r="K40" s="1" t="s">
        <v>1487</v>
      </c>
      <c r="L40" s="1" t="s">
        <v>1214</v>
      </c>
      <c r="M40" s="1" t="s">
        <v>1488</v>
      </c>
      <c r="N40" s="1" t="s">
        <v>343</v>
      </c>
      <c r="O40" s="3"/>
      <c r="Q40" s="3"/>
      <c r="R40" s="3"/>
      <c r="S40" s="3"/>
      <c r="T40" s="3"/>
      <c r="U40" s="3"/>
      <c r="V40" s="3"/>
      <c r="W40" s="3"/>
      <c r="X40" s="3"/>
      <c r="Y40" s="3"/>
      <c r="Z40" s="3"/>
    </row>
    <row r="41" spans="1:26" ht="16.5" customHeight="1" x14ac:dyDescent="0.3">
      <c r="A41" s="1" t="s">
        <v>273</v>
      </c>
      <c r="B41" s="1" t="s">
        <v>136</v>
      </c>
      <c r="C41" s="1" t="s">
        <v>1489</v>
      </c>
      <c r="D41" s="1" t="s">
        <v>136</v>
      </c>
      <c r="E41" s="1" t="s">
        <v>136</v>
      </c>
      <c r="F41" s="1" t="s">
        <v>136</v>
      </c>
      <c r="G41" s="1" t="s">
        <v>136</v>
      </c>
      <c r="H41" s="1" t="s">
        <v>136</v>
      </c>
      <c r="I41" s="1" t="s">
        <v>136</v>
      </c>
      <c r="J41" s="1" t="s">
        <v>136</v>
      </c>
      <c r="K41" s="1" t="s">
        <v>136</v>
      </c>
      <c r="L41" s="1" t="s">
        <v>136</v>
      </c>
      <c r="M41" s="1" t="s">
        <v>136</v>
      </c>
      <c r="N41" s="1" t="s">
        <v>136</v>
      </c>
      <c r="O41" s="3"/>
      <c r="Q41" s="3"/>
      <c r="R41" s="3"/>
      <c r="S41" s="3"/>
      <c r="T41" s="3"/>
      <c r="U41" s="3"/>
      <c r="V41" s="3"/>
      <c r="W41" s="3"/>
      <c r="X41" s="3"/>
      <c r="Y41" s="3"/>
      <c r="Z41" s="3"/>
    </row>
    <row r="42" spans="1:26" ht="16.5" customHeight="1" x14ac:dyDescent="0.3">
      <c r="A42" s="1" t="s">
        <v>286</v>
      </c>
      <c r="B42" s="1" t="s">
        <v>136</v>
      </c>
      <c r="C42" s="1" t="s">
        <v>1490</v>
      </c>
      <c r="D42" s="1" t="s">
        <v>1491</v>
      </c>
      <c r="E42" s="1" t="s">
        <v>1492</v>
      </c>
      <c r="F42" s="1" t="s">
        <v>1493</v>
      </c>
      <c r="G42" s="1" t="s">
        <v>1494</v>
      </c>
      <c r="H42" s="1" t="s">
        <v>1495</v>
      </c>
      <c r="I42" s="1" t="s">
        <v>1496</v>
      </c>
      <c r="J42" s="1" t="s">
        <v>1497</v>
      </c>
      <c r="K42" s="1" t="s">
        <v>1437</v>
      </c>
      <c r="L42" s="1" t="s">
        <v>1498</v>
      </c>
      <c r="M42" s="1" t="s">
        <v>1163</v>
      </c>
      <c r="N42" s="1" t="s">
        <v>1499</v>
      </c>
      <c r="O42" s="3"/>
      <c r="Q42" s="3"/>
      <c r="R42" s="3"/>
      <c r="S42" s="3"/>
      <c r="T42" s="3"/>
      <c r="U42" s="3"/>
      <c r="V42" s="3"/>
      <c r="W42" s="3"/>
      <c r="X42" s="3"/>
      <c r="Y42" s="3"/>
      <c r="Z42" s="3"/>
    </row>
    <row r="43" spans="1:26" ht="16.5" customHeight="1" x14ac:dyDescent="0.3">
      <c r="A43" s="1" t="s">
        <v>1500</v>
      </c>
      <c r="B43" s="1" t="s">
        <v>136</v>
      </c>
      <c r="C43" s="1" t="s">
        <v>1501</v>
      </c>
      <c r="D43" s="1" t="s">
        <v>1502</v>
      </c>
      <c r="E43" s="1" t="s">
        <v>1503</v>
      </c>
      <c r="F43" s="1" t="s">
        <v>1504</v>
      </c>
      <c r="G43" s="1" t="s">
        <v>1505</v>
      </c>
      <c r="H43" s="1" t="s">
        <v>1506</v>
      </c>
      <c r="I43" s="1" t="s">
        <v>1507</v>
      </c>
      <c r="J43" s="1" t="s">
        <v>1508</v>
      </c>
      <c r="K43" s="1" t="s">
        <v>1509</v>
      </c>
      <c r="L43" s="1" t="s">
        <v>1419</v>
      </c>
      <c r="M43" s="1" t="s">
        <v>1510</v>
      </c>
      <c r="N43" s="1" t="s">
        <v>1511</v>
      </c>
      <c r="O43" s="3"/>
      <c r="Q43" s="3"/>
      <c r="R43" s="3"/>
      <c r="S43" s="3"/>
      <c r="T43" s="3"/>
      <c r="U43" s="3"/>
      <c r="V43" s="3"/>
      <c r="W43" s="3"/>
      <c r="X43" s="3"/>
      <c r="Y43" s="3"/>
      <c r="Z43" s="3"/>
    </row>
    <row r="44" spans="1:26" ht="16.5" customHeight="1" x14ac:dyDescent="0.3">
      <c r="A44" s="1" t="s">
        <v>297</v>
      </c>
      <c r="B44" s="1" t="s">
        <v>136</v>
      </c>
      <c r="C44" s="1" t="s">
        <v>1512</v>
      </c>
      <c r="D44" s="1" t="s">
        <v>1513</v>
      </c>
      <c r="E44" s="1" t="s">
        <v>1514</v>
      </c>
      <c r="F44" s="1" t="s">
        <v>1515</v>
      </c>
      <c r="G44" s="1" t="s">
        <v>1516</v>
      </c>
      <c r="H44" s="1" t="s">
        <v>1517</v>
      </c>
      <c r="I44" s="1" t="s">
        <v>1518</v>
      </c>
      <c r="J44" s="1" t="s">
        <v>1519</v>
      </c>
      <c r="K44" s="1" t="s">
        <v>1520</v>
      </c>
      <c r="L44" s="1" t="s">
        <v>1521</v>
      </c>
      <c r="M44" s="1" t="s">
        <v>1381</v>
      </c>
      <c r="N44" s="1" t="s">
        <v>1522</v>
      </c>
      <c r="O44" s="3"/>
      <c r="Q44" s="3"/>
      <c r="R44" s="3"/>
      <c r="S44" s="3"/>
      <c r="T44" s="3"/>
      <c r="U44" s="3"/>
      <c r="V44" s="3"/>
      <c r="W44" s="3"/>
      <c r="X44" s="3"/>
      <c r="Y44" s="3"/>
      <c r="Z44" s="3"/>
    </row>
    <row r="45" spans="1:26" ht="16.5" customHeight="1" x14ac:dyDescent="0.3">
      <c r="A45" s="1" t="s">
        <v>303</v>
      </c>
      <c r="B45" s="1" t="s">
        <v>136</v>
      </c>
      <c r="C45" s="1" t="s">
        <v>1523</v>
      </c>
      <c r="D45" s="1" t="s">
        <v>1524</v>
      </c>
      <c r="E45" s="1" t="s">
        <v>1525</v>
      </c>
      <c r="F45" s="1" t="s">
        <v>1526</v>
      </c>
      <c r="G45" s="1" t="s">
        <v>1527</v>
      </c>
      <c r="H45" s="1" t="s">
        <v>1528</v>
      </c>
      <c r="I45" s="1" t="s">
        <v>1529</v>
      </c>
      <c r="J45" s="1" t="s">
        <v>1530</v>
      </c>
      <c r="K45" s="1" t="s">
        <v>1531</v>
      </c>
      <c r="L45" s="1" t="s">
        <v>1532</v>
      </c>
      <c r="M45" s="1" t="s">
        <v>136</v>
      </c>
      <c r="N45" s="1" t="s">
        <v>1533</v>
      </c>
      <c r="O45" s="3"/>
      <c r="Q45" s="3"/>
      <c r="R45" s="3"/>
      <c r="S45" s="3"/>
      <c r="T45" s="3"/>
      <c r="U45" s="3"/>
      <c r="V45" s="3"/>
      <c r="W45" s="3"/>
      <c r="X45" s="3"/>
      <c r="Y45" s="3"/>
      <c r="Z45" s="3"/>
    </row>
    <row r="46" spans="1:26" ht="16.5" customHeight="1" x14ac:dyDescent="0.3">
      <c r="A46" s="1" t="s">
        <v>311</v>
      </c>
      <c r="B46" s="1" t="s">
        <v>136</v>
      </c>
      <c r="C46" s="1" t="s">
        <v>1534</v>
      </c>
      <c r="D46" s="1" t="s">
        <v>1535</v>
      </c>
      <c r="E46" s="1" t="s">
        <v>1536</v>
      </c>
      <c r="F46" s="1" t="s">
        <v>1537</v>
      </c>
      <c r="G46" s="1" t="s">
        <v>1538</v>
      </c>
      <c r="H46" s="1" t="s">
        <v>1200</v>
      </c>
      <c r="I46" s="1" t="s">
        <v>1539</v>
      </c>
      <c r="J46" s="1" t="s">
        <v>1540</v>
      </c>
      <c r="K46" s="1" t="s">
        <v>1541</v>
      </c>
      <c r="L46" s="1" t="s">
        <v>1542</v>
      </c>
      <c r="M46" s="1" t="s">
        <v>1337</v>
      </c>
      <c r="N46" s="1" t="s">
        <v>1543</v>
      </c>
      <c r="O46" s="3"/>
      <c r="Q46" s="3"/>
      <c r="R46" s="3"/>
      <c r="S46" s="3"/>
      <c r="T46" s="3"/>
      <c r="U46" s="3"/>
      <c r="V46" s="3"/>
      <c r="W46" s="3"/>
      <c r="X46" s="3"/>
      <c r="Y46" s="3"/>
      <c r="Z46" s="3"/>
    </row>
    <row r="47" spans="1:26" ht="16.5" customHeight="1" x14ac:dyDescent="0.3">
      <c r="A47" s="1" t="s">
        <v>314</v>
      </c>
      <c r="B47" s="1" t="s">
        <v>136</v>
      </c>
      <c r="C47" s="1" t="s">
        <v>1544</v>
      </c>
      <c r="D47" s="1" t="s">
        <v>1545</v>
      </c>
      <c r="E47" s="1" t="s">
        <v>1546</v>
      </c>
      <c r="F47" s="1" t="s">
        <v>1547</v>
      </c>
      <c r="G47" s="1" t="s">
        <v>1548</v>
      </c>
      <c r="H47" s="1" t="s">
        <v>1549</v>
      </c>
      <c r="I47" s="1" t="s">
        <v>1550</v>
      </c>
      <c r="J47" s="1" t="s">
        <v>1551</v>
      </c>
      <c r="K47" s="1" t="s">
        <v>1552</v>
      </c>
      <c r="L47" s="1" t="s">
        <v>1553</v>
      </c>
      <c r="M47" s="1" t="s">
        <v>1382</v>
      </c>
      <c r="N47" s="1" t="s">
        <v>734</v>
      </c>
      <c r="O47" s="3"/>
      <c r="Q47" s="3"/>
      <c r="R47" s="3"/>
      <c r="S47" s="3"/>
      <c r="T47" s="3"/>
      <c r="U47" s="3"/>
      <c r="V47" s="3"/>
      <c r="W47" s="3"/>
      <c r="X47" s="3"/>
      <c r="Y47" s="3"/>
      <c r="Z47" s="3"/>
    </row>
    <row r="48" spans="1:26" ht="16.5" customHeight="1" x14ac:dyDescent="0.3">
      <c r="A48" s="1" t="s">
        <v>325</v>
      </c>
      <c r="B48" s="1" t="s">
        <v>136</v>
      </c>
      <c r="C48" s="1" t="s">
        <v>1554</v>
      </c>
      <c r="D48" s="1" t="s">
        <v>1555</v>
      </c>
      <c r="E48" s="1" t="s">
        <v>1556</v>
      </c>
      <c r="F48" s="1" t="s">
        <v>1557</v>
      </c>
      <c r="G48" s="1" t="s">
        <v>1558</v>
      </c>
      <c r="H48" s="1" t="s">
        <v>1559</v>
      </c>
      <c r="I48" s="1" t="s">
        <v>1560</v>
      </c>
      <c r="J48" s="1" t="s">
        <v>1561</v>
      </c>
      <c r="K48" s="1" t="s">
        <v>1562</v>
      </c>
      <c r="L48" s="1" t="s">
        <v>1214</v>
      </c>
      <c r="M48" s="1" t="s">
        <v>1394</v>
      </c>
      <c r="N48" s="1" t="s">
        <v>343</v>
      </c>
      <c r="O48" s="3"/>
      <c r="Q48" s="3"/>
      <c r="R48" s="3"/>
      <c r="S48" s="3"/>
      <c r="T48" s="3"/>
      <c r="U48" s="3"/>
      <c r="V48" s="3"/>
      <c r="W48" s="3"/>
      <c r="X48" s="3"/>
      <c r="Y48" s="3"/>
      <c r="Z48" s="3"/>
    </row>
    <row r="49" spans="1:26" ht="16.5" customHeight="1" x14ac:dyDescent="0.3">
      <c r="A49" s="1" t="s">
        <v>327</v>
      </c>
      <c r="B49" s="1" t="s">
        <v>136</v>
      </c>
      <c r="C49" s="1" t="s">
        <v>1563</v>
      </c>
      <c r="D49" s="1" t="s">
        <v>1564</v>
      </c>
      <c r="E49" s="1" t="s">
        <v>1565</v>
      </c>
      <c r="F49" s="1" t="s">
        <v>1566</v>
      </c>
      <c r="G49" s="1" t="s">
        <v>1567</v>
      </c>
      <c r="H49" s="1" t="s">
        <v>1568</v>
      </c>
      <c r="I49" s="1" t="s">
        <v>1569</v>
      </c>
      <c r="J49" s="1" t="s">
        <v>1570</v>
      </c>
      <c r="K49" s="1" t="s">
        <v>1571</v>
      </c>
      <c r="L49" s="1" t="s">
        <v>1408</v>
      </c>
      <c r="M49" s="1" t="s">
        <v>1498</v>
      </c>
      <c r="N49" s="1" t="s">
        <v>1511</v>
      </c>
      <c r="O49" s="3"/>
      <c r="Q49" s="3"/>
      <c r="R49" s="3"/>
      <c r="S49" s="3"/>
      <c r="T49" s="3"/>
      <c r="U49" s="3"/>
      <c r="V49" s="3"/>
      <c r="W49" s="3"/>
      <c r="X49" s="3"/>
      <c r="Y49" s="3"/>
      <c r="Z49" s="3"/>
    </row>
    <row r="50" spans="1:26" ht="16.5" customHeight="1" x14ac:dyDescent="0.3">
      <c r="A50" s="1" t="s">
        <v>1572</v>
      </c>
      <c r="B50" s="1" t="s">
        <v>136</v>
      </c>
      <c r="C50" s="1" t="s">
        <v>1573</v>
      </c>
      <c r="D50" s="1" t="s">
        <v>1574</v>
      </c>
      <c r="E50" s="1" t="s">
        <v>1575</v>
      </c>
      <c r="F50" s="1" t="s">
        <v>136</v>
      </c>
      <c r="G50" s="1" t="s">
        <v>136</v>
      </c>
      <c r="H50" s="1" t="s">
        <v>136</v>
      </c>
      <c r="I50" s="1" t="s">
        <v>136</v>
      </c>
      <c r="J50" s="1" t="s">
        <v>136</v>
      </c>
      <c r="K50" s="1" t="s">
        <v>136</v>
      </c>
      <c r="L50" s="1" t="s">
        <v>136</v>
      </c>
      <c r="M50" s="1" t="s">
        <v>136</v>
      </c>
      <c r="N50" s="1" t="s">
        <v>136</v>
      </c>
      <c r="O50" s="3"/>
      <c r="Q50" s="3"/>
      <c r="R50" s="3"/>
      <c r="S50" s="3"/>
      <c r="T50" s="3"/>
      <c r="U50" s="3"/>
      <c r="V50" s="3"/>
      <c r="W50" s="3"/>
      <c r="X50" s="3"/>
      <c r="Y50" s="3"/>
      <c r="Z50" s="3"/>
    </row>
    <row r="51" spans="1:26" ht="16.5" customHeight="1" x14ac:dyDescent="0.3">
      <c r="A51" s="1" t="s">
        <v>342</v>
      </c>
      <c r="B51" s="1" t="s">
        <v>136</v>
      </c>
      <c r="C51" s="1" t="s">
        <v>1576</v>
      </c>
      <c r="D51" s="1" t="s">
        <v>1577</v>
      </c>
      <c r="E51" s="1" t="s">
        <v>1578</v>
      </c>
      <c r="F51" s="1" t="s">
        <v>1579</v>
      </c>
      <c r="G51" s="1" t="s">
        <v>1580</v>
      </c>
      <c r="H51" s="1" t="s">
        <v>1581</v>
      </c>
      <c r="I51" s="1" t="s">
        <v>1582</v>
      </c>
      <c r="J51" s="1" t="s">
        <v>1583</v>
      </c>
      <c r="K51" s="1" t="s">
        <v>1584</v>
      </c>
      <c r="L51" s="1" t="s">
        <v>1585</v>
      </c>
      <c r="M51" s="1" t="s">
        <v>1215</v>
      </c>
      <c r="N51" s="1" t="s">
        <v>1586</v>
      </c>
      <c r="O51" s="3"/>
      <c r="Q51" s="3"/>
      <c r="R51" s="3"/>
      <c r="S51" s="3"/>
      <c r="T51" s="3"/>
      <c r="U51" s="3"/>
      <c r="V51" s="3"/>
      <c r="W51" s="3"/>
      <c r="X51" s="3"/>
      <c r="Y51" s="3"/>
      <c r="Z51" s="3"/>
    </row>
    <row r="52" spans="1:26" ht="16.5" customHeight="1" x14ac:dyDescent="0.3">
      <c r="A52" s="1" t="s">
        <v>348</v>
      </c>
      <c r="B52" s="1" t="s">
        <v>136</v>
      </c>
      <c r="C52" s="1" t="s">
        <v>1587</v>
      </c>
      <c r="D52" s="1" t="s">
        <v>1588</v>
      </c>
      <c r="E52" s="1" t="s">
        <v>1589</v>
      </c>
      <c r="F52" s="1" t="s">
        <v>1590</v>
      </c>
      <c r="G52" s="1" t="s">
        <v>1591</v>
      </c>
      <c r="H52" s="1" t="s">
        <v>1592</v>
      </c>
      <c r="I52" s="1" t="s">
        <v>1593</v>
      </c>
      <c r="J52" s="1" t="s">
        <v>1594</v>
      </c>
      <c r="K52" s="1" t="s">
        <v>1595</v>
      </c>
      <c r="L52" s="1" t="s">
        <v>1596</v>
      </c>
      <c r="M52" s="1" t="s">
        <v>1597</v>
      </c>
      <c r="N52" s="1" t="s">
        <v>1598</v>
      </c>
      <c r="O52" s="3"/>
      <c r="Q52" s="3"/>
      <c r="R52" s="3"/>
      <c r="S52" s="3"/>
      <c r="T52" s="3"/>
      <c r="U52" s="3"/>
      <c r="V52" s="3"/>
      <c r="W52" s="3"/>
      <c r="X52" s="3"/>
      <c r="Y52" s="3"/>
      <c r="Z52" s="3"/>
    </row>
    <row r="53" spans="1:26" ht="16.5" customHeight="1" x14ac:dyDescent="0.3">
      <c r="A53" s="1" t="s">
        <v>349</v>
      </c>
      <c r="B53" s="1" t="s">
        <v>136</v>
      </c>
      <c r="C53" s="1" t="s">
        <v>1599</v>
      </c>
      <c r="D53" s="1" t="s">
        <v>1600</v>
      </c>
      <c r="E53" s="1" t="s">
        <v>1601</v>
      </c>
      <c r="F53" s="1" t="s">
        <v>1602</v>
      </c>
      <c r="G53" s="1" t="s">
        <v>1603</v>
      </c>
      <c r="H53" s="1" t="s">
        <v>1604</v>
      </c>
      <c r="I53" s="1" t="s">
        <v>1605</v>
      </c>
      <c r="J53" s="1" t="s">
        <v>1606</v>
      </c>
      <c r="K53" s="1" t="s">
        <v>1607</v>
      </c>
      <c r="L53" s="1" t="s">
        <v>1439</v>
      </c>
      <c r="M53" s="1" t="s">
        <v>1266</v>
      </c>
      <c r="N53" s="1" t="s">
        <v>1372</v>
      </c>
      <c r="O53" s="3"/>
      <c r="Q53" s="3"/>
      <c r="R53" s="3"/>
      <c r="S53" s="3"/>
      <c r="T53" s="3"/>
      <c r="U53" s="3"/>
      <c r="V53" s="3"/>
      <c r="W53" s="3"/>
      <c r="X53" s="3"/>
      <c r="Y53" s="3"/>
      <c r="Z53" s="3"/>
    </row>
    <row r="54" spans="1:26" ht="16.5" customHeight="1" x14ac:dyDescent="0.3">
      <c r="A54" s="1" t="s">
        <v>356</v>
      </c>
      <c r="B54" s="1" t="s">
        <v>136</v>
      </c>
      <c r="C54" s="1" t="s">
        <v>1608</v>
      </c>
      <c r="D54" s="1" t="s">
        <v>1609</v>
      </c>
      <c r="E54" s="1" t="s">
        <v>1610</v>
      </c>
      <c r="F54" s="1" t="s">
        <v>1611</v>
      </c>
      <c r="G54" s="1" t="s">
        <v>1612</v>
      </c>
      <c r="H54" s="1" t="s">
        <v>1613</v>
      </c>
      <c r="I54" s="1" t="s">
        <v>1614</v>
      </c>
      <c r="J54" s="1" t="s">
        <v>1615</v>
      </c>
      <c r="K54" s="1" t="s">
        <v>1616</v>
      </c>
      <c r="L54" s="1" t="s">
        <v>1175</v>
      </c>
      <c r="M54" s="1" t="s">
        <v>1394</v>
      </c>
      <c r="N54" s="1" t="s">
        <v>1617</v>
      </c>
      <c r="O54" s="3">
        <v>4.53</v>
      </c>
      <c r="Q54" s="3"/>
      <c r="R54" s="3"/>
      <c r="S54" s="3"/>
      <c r="T54" s="3"/>
      <c r="U54" s="3"/>
      <c r="V54" s="3"/>
      <c r="W54" s="3"/>
      <c r="X54" s="3"/>
      <c r="Y54" s="3"/>
      <c r="Z54" s="3"/>
    </row>
    <row r="55" spans="1:26" ht="16.5" customHeight="1" x14ac:dyDescent="0.3">
      <c r="A55" s="1" t="s">
        <v>1618</v>
      </c>
      <c r="B55" s="1" t="s">
        <v>136</v>
      </c>
      <c r="C55" s="1" t="s">
        <v>1619</v>
      </c>
      <c r="D55" s="1" t="s">
        <v>1620</v>
      </c>
      <c r="E55" s="1" t="s">
        <v>1621</v>
      </c>
      <c r="F55" s="1" t="s">
        <v>1622</v>
      </c>
      <c r="G55" s="1" t="s">
        <v>1623</v>
      </c>
      <c r="H55" s="1" t="s">
        <v>1624</v>
      </c>
      <c r="I55" s="1" t="s">
        <v>1625</v>
      </c>
      <c r="J55" s="1" t="s">
        <v>1626</v>
      </c>
      <c r="K55" s="1" t="s">
        <v>1627</v>
      </c>
      <c r="L55" s="1" t="s">
        <v>1381</v>
      </c>
      <c r="M55" s="1" t="s">
        <v>1382</v>
      </c>
      <c r="N55" s="1" t="s">
        <v>1628</v>
      </c>
      <c r="O55" s="3"/>
      <c r="Q55" s="3"/>
      <c r="R55" s="3"/>
      <c r="S55" s="3"/>
      <c r="T55" s="3"/>
      <c r="U55" s="3"/>
      <c r="V55" s="3"/>
      <c r="W55" s="3"/>
      <c r="X55" s="3"/>
      <c r="Y55" s="3"/>
      <c r="Z55" s="3"/>
    </row>
    <row r="56" spans="1:26" ht="16.5" customHeight="1" x14ac:dyDescent="0.3">
      <c r="A56" s="1" t="s">
        <v>360</v>
      </c>
      <c r="B56" s="1" t="s">
        <v>136</v>
      </c>
      <c r="C56" s="1" t="s">
        <v>1629</v>
      </c>
      <c r="D56" s="1" t="s">
        <v>1630</v>
      </c>
      <c r="E56" s="1" t="s">
        <v>1631</v>
      </c>
      <c r="F56" s="1" t="s">
        <v>1631</v>
      </c>
      <c r="G56" s="1" t="s">
        <v>136</v>
      </c>
      <c r="H56" s="1" t="s">
        <v>136</v>
      </c>
      <c r="I56" s="1" t="s">
        <v>1632</v>
      </c>
      <c r="J56" s="1" t="s">
        <v>1633</v>
      </c>
      <c r="K56" s="1" t="s">
        <v>1634</v>
      </c>
      <c r="L56" s="1" t="s">
        <v>1163</v>
      </c>
      <c r="M56" s="1" t="s">
        <v>1338</v>
      </c>
      <c r="N56" s="1" t="s">
        <v>692</v>
      </c>
      <c r="O56" s="3"/>
      <c r="Q56" s="3"/>
      <c r="R56" s="3"/>
      <c r="S56" s="3"/>
      <c r="T56" s="3"/>
      <c r="U56" s="3"/>
      <c r="V56" s="3"/>
      <c r="W56" s="3"/>
      <c r="X56" s="3"/>
      <c r="Y56" s="3"/>
      <c r="Z56" s="3"/>
    </row>
    <row r="57" spans="1:26" ht="16.5" customHeight="1" x14ac:dyDescent="0.3">
      <c r="A57" s="1" t="s">
        <v>363</v>
      </c>
      <c r="B57" s="1" t="s">
        <v>136</v>
      </c>
      <c r="C57" s="1" t="s">
        <v>1635</v>
      </c>
      <c r="D57" s="1" t="s">
        <v>1636</v>
      </c>
      <c r="E57" s="1" t="s">
        <v>1637</v>
      </c>
      <c r="F57" s="1" t="s">
        <v>1638</v>
      </c>
      <c r="G57" s="1" t="s">
        <v>1639</v>
      </c>
      <c r="H57" s="1" t="s">
        <v>1640</v>
      </c>
      <c r="I57" s="1" t="s">
        <v>1641</v>
      </c>
      <c r="J57" s="1" t="s">
        <v>1642</v>
      </c>
      <c r="K57" s="1" t="s">
        <v>1643</v>
      </c>
      <c r="L57" s="1" t="s">
        <v>1644</v>
      </c>
      <c r="M57" s="1" t="s">
        <v>136</v>
      </c>
      <c r="N57" s="1" t="s">
        <v>1645</v>
      </c>
      <c r="O57" s="3">
        <v>20.9</v>
      </c>
      <c r="Q57" s="3"/>
      <c r="R57" s="3"/>
      <c r="S57" s="3"/>
      <c r="T57" s="3"/>
      <c r="U57" s="3"/>
      <c r="V57" s="3"/>
      <c r="W57" s="3"/>
      <c r="X57" s="3"/>
      <c r="Y57" s="3"/>
      <c r="Z57" s="3"/>
    </row>
    <row r="58" spans="1:26" ht="16.5" customHeight="1" x14ac:dyDescent="0.3">
      <c r="A58" s="1" t="s">
        <v>377</v>
      </c>
      <c r="B58" s="1" t="s">
        <v>136</v>
      </c>
      <c r="C58" s="1" t="s">
        <v>1646</v>
      </c>
      <c r="D58" s="1" t="s">
        <v>1647</v>
      </c>
      <c r="E58" s="1" t="s">
        <v>1648</v>
      </c>
      <c r="F58" s="1" t="s">
        <v>1649</v>
      </c>
      <c r="G58" s="1" t="s">
        <v>1650</v>
      </c>
      <c r="H58" s="1" t="s">
        <v>1651</v>
      </c>
      <c r="I58" s="1" t="s">
        <v>1652</v>
      </c>
      <c r="J58" s="1" t="s">
        <v>1652</v>
      </c>
      <c r="K58" s="1" t="s">
        <v>1653</v>
      </c>
      <c r="L58" s="1" t="s">
        <v>1371</v>
      </c>
      <c r="M58" s="1" t="s">
        <v>1248</v>
      </c>
      <c r="N58" s="1" t="s">
        <v>544</v>
      </c>
      <c r="O58" s="3"/>
      <c r="Q58" s="3"/>
      <c r="R58" s="3"/>
      <c r="S58" s="3"/>
      <c r="T58" s="3"/>
      <c r="U58" s="3"/>
      <c r="V58" s="3"/>
      <c r="W58" s="3"/>
      <c r="X58" s="3"/>
      <c r="Y58" s="3"/>
      <c r="Z58" s="3"/>
    </row>
    <row r="59" spans="1:26" ht="16.5" customHeight="1" x14ac:dyDescent="0.3">
      <c r="A59" s="1" t="s">
        <v>380</v>
      </c>
      <c r="B59" s="1" t="s">
        <v>136</v>
      </c>
      <c r="C59" s="1" t="s">
        <v>1654</v>
      </c>
      <c r="D59" s="1" t="s">
        <v>1464</v>
      </c>
      <c r="E59" s="1" t="s">
        <v>1464</v>
      </c>
      <c r="F59" s="1" t="s">
        <v>136</v>
      </c>
      <c r="G59" s="1" t="s">
        <v>136</v>
      </c>
      <c r="H59" s="1" t="s">
        <v>136</v>
      </c>
      <c r="I59" s="1" t="s">
        <v>136</v>
      </c>
      <c r="J59" s="1" t="s">
        <v>136</v>
      </c>
      <c r="K59" s="1" t="s">
        <v>136</v>
      </c>
      <c r="L59" s="1" t="s">
        <v>136</v>
      </c>
      <c r="M59" s="1" t="s">
        <v>136</v>
      </c>
      <c r="N59" s="1" t="s">
        <v>136</v>
      </c>
      <c r="O59" s="3"/>
      <c r="Q59" s="3"/>
      <c r="R59" s="3"/>
      <c r="S59" s="3"/>
      <c r="T59" s="3"/>
      <c r="U59" s="3"/>
      <c r="V59" s="3"/>
      <c r="W59" s="3"/>
      <c r="X59" s="3"/>
      <c r="Y59" s="3"/>
      <c r="Z59" s="3"/>
    </row>
    <row r="60" spans="1:26" ht="16.5" customHeight="1" x14ac:dyDescent="0.3">
      <c r="A60" s="1" t="s">
        <v>381</v>
      </c>
      <c r="B60" s="1" t="s">
        <v>136</v>
      </c>
      <c r="C60" s="1" t="s">
        <v>1655</v>
      </c>
      <c r="D60" s="1" t="s">
        <v>1656</v>
      </c>
      <c r="E60" s="1" t="s">
        <v>1657</v>
      </c>
      <c r="F60" s="1" t="s">
        <v>1658</v>
      </c>
      <c r="G60" s="1" t="s">
        <v>1659</v>
      </c>
      <c r="H60" s="1" t="s">
        <v>1660</v>
      </c>
      <c r="I60" s="1" t="s">
        <v>1661</v>
      </c>
      <c r="J60" s="1" t="s">
        <v>1662</v>
      </c>
      <c r="K60" s="1" t="s">
        <v>1663</v>
      </c>
      <c r="L60" s="1" t="s">
        <v>1213</v>
      </c>
      <c r="M60" s="1" t="s">
        <v>1349</v>
      </c>
      <c r="N60" s="1" t="s">
        <v>1664</v>
      </c>
      <c r="O60" s="3"/>
      <c r="Q60" s="3"/>
      <c r="R60" s="3"/>
      <c r="S60" s="3"/>
      <c r="T60" s="3"/>
      <c r="U60" s="3"/>
      <c r="V60" s="3"/>
      <c r="W60" s="3"/>
      <c r="X60" s="3"/>
      <c r="Y60" s="3"/>
      <c r="Z60" s="3"/>
    </row>
    <row r="61" spans="1:26" ht="16.5" customHeight="1" x14ac:dyDescent="0.3">
      <c r="A61" s="1" t="s">
        <v>383</v>
      </c>
      <c r="B61" s="1" t="s">
        <v>136</v>
      </c>
      <c r="C61" s="1" t="s">
        <v>1665</v>
      </c>
      <c r="D61" s="1" t="s">
        <v>136</v>
      </c>
      <c r="E61" s="1" t="s">
        <v>136</v>
      </c>
      <c r="F61" s="1" t="s">
        <v>136</v>
      </c>
      <c r="G61" s="1" t="s">
        <v>136</v>
      </c>
      <c r="H61" s="1" t="s">
        <v>136</v>
      </c>
      <c r="I61" s="1" t="s">
        <v>136</v>
      </c>
      <c r="J61" s="1" t="s">
        <v>136</v>
      </c>
      <c r="K61" s="1" t="s">
        <v>136</v>
      </c>
      <c r="L61" s="1" t="s">
        <v>136</v>
      </c>
      <c r="M61" s="1" t="s">
        <v>136</v>
      </c>
      <c r="N61" s="1" t="s">
        <v>136</v>
      </c>
      <c r="O61" s="3"/>
      <c r="Q61" s="3"/>
      <c r="R61" s="3"/>
      <c r="S61" s="3"/>
      <c r="T61" s="3"/>
      <c r="U61" s="3"/>
      <c r="V61" s="3"/>
      <c r="W61" s="3"/>
      <c r="X61" s="3"/>
      <c r="Y61" s="3"/>
      <c r="Z61" s="3"/>
    </row>
    <row r="62" spans="1:26" ht="16.5" customHeight="1" x14ac:dyDescent="0.3">
      <c r="A62" s="1" t="s">
        <v>1666</v>
      </c>
      <c r="B62" s="1" t="s">
        <v>136</v>
      </c>
      <c r="C62" s="1" t="s">
        <v>1667</v>
      </c>
      <c r="D62" s="1" t="s">
        <v>1668</v>
      </c>
      <c r="E62" s="1" t="s">
        <v>1668</v>
      </c>
      <c r="F62" s="1" t="s">
        <v>1669</v>
      </c>
      <c r="G62" s="1" t="s">
        <v>1670</v>
      </c>
      <c r="H62" s="1" t="s">
        <v>1671</v>
      </c>
      <c r="I62" s="1" t="s">
        <v>1672</v>
      </c>
      <c r="J62" s="1" t="s">
        <v>1673</v>
      </c>
      <c r="K62" s="1" t="s">
        <v>1674</v>
      </c>
      <c r="L62" s="1" t="s">
        <v>1249</v>
      </c>
      <c r="M62" s="1" t="s">
        <v>1553</v>
      </c>
      <c r="N62" s="1" t="s">
        <v>1675</v>
      </c>
      <c r="O62" s="3"/>
      <c r="Q62" s="3"/>
      <c r="R62" s="3"/>
      <c r="S62" s="3"/>
      <c r="T62" s="3"/>
      <c r="U62" s="3"/>
      <c r="V62" s="3"/>
      <c r="W62" s="3"/>
      <c r="X62" s="3"/>
      <c r="Y62" s="3"/>
      <c r="Z62" s="3"/>
    </row>
    <row r="63" spans="1:26" ht="16.5" customHeight="1" x14ac:dyDescent="0.3">
      <c r="A63" s="1" t="s">
        <v>389</v>
      </c>
      <c r="B63" s="1" t="s">
        <v>136</v>
      </c>
      <c r="C63" s="1" t="s">
        <v>136</v>
      </c>
      <c r="D63" s="1" t="s">
        <v>136</v>
      </c>
      <c r="E63" s="1" t="s">
        <v>136</v>
      </c>
      <c r="F63" s="1" t="s">
        <v>1676</v>
      </c>
      <c r="G63" s="1" t="s">
        <v>136</v>
      </c>
      <c r="H63" s="1" t="s">
        <v>136</v>
      </c>
      <c r="I63" s="1" t="s">
        <v>136</v>
      </c>
      <c r="J63" s="1" t="s">
        <v>1677</v>
      </c>
      <c r="K63" s="1" t="s">
        <v>136</v>
      </c>
      <c r="L63" s="1" t="s">
        <v>136</v>
      </c>
      <c r="M63" s="1" t="s">
        <v>136</v>
      </c>
      <c r="N63" s="1" t="s">
        <v>136</v>
      </c>
      <c r="O63" s="3"/>
      <c r="Q63" s="3"/>
      <c r="R63" s="3"/>
      <c r="S63" s="3"/>
      <c r="T63" s="3"/>
      <c r="U63" s="3"/>
      <c r="V63" s="3"/>
      <c r="W63" s="3"/>
      <c r="X63" s="3"/>
      <c r="Y63" s="3"/>
      <c r="Z63" s="3"/>
    </row>
    <row r="64" spans="1:26" ht="16.5" customHeight="1" x14ac:dyDescent="0.3">
      <c r="A64" s="1" t="s">
        <v>391</v>
      </c>
      <c r="B64" s="1" t="s">
        <v>136</v>
      </c>
      <c r="C64" s="1" t="s">
        <v>1678</v>
      </c>
      <c r="D64" s="1" t="s">
        <v>1679</v>
      </c>
      <c r="E64" s="1" t="s">
        <v>1680</v>
      </c>
      <c r="F64" s="1" t="s">
        <v>1681</v>
      </c>
      <c r="G64" s="1" t="s">
        <v>1682</v>
      </c>
      <c r="H64" s="1" t="s">
        <v>1683</v>
      </c>
      <c r="I64" s="1" t="s">
        <v>1684</v>
      </c>
      <c r="J64" s="1" t="s">
        <v>1685</v>
      </c>
      <c r="K64" s="1" t="s">
        <v>1686</v>
      </c>
      <c r="L64" s="1" t="s">
        <v>1174</v>
      </c>
      <c r="M64" s="1" t="s">
        <v>1194</v>
      </c>
      <c r="N64" s="1" t="s">
        <v>1687</v>
      </c>
      <c r="O64" s="3"/>
      <c r="Q64" s="3"/>
      <c r="R64" s="3"/>
      <c r="S64" s="3"/>
      <c r="T64" s="3"/>
      <c r="U64" s="3"/>
      <c r="V64" s="3"/>
      <c r="W64" s="3"/>
      <c r="X64" s="3"/>
      <c r="Y64" s="3"/>
      <c r="Z64" s="3"/>
    </row>
    <row r="65" spans="1:26" ht="16.5" customHeight="1" x14ac:dyDescent="0.3">
      <c r="A65" s="1" t="s">
        <v>392</v>
      </c>
      <c r="B65" s="1" t="s">
        <v>136</v>
      </c>
      <c r="C65" s="1" t="s">
        <v>1688</v>
      </c>
      <c r="D65" s="1" t="s">
        <v>1689</v>
      </c>
      <c r="E65" s="1" t="s">
        <v>1689</v>
      </c>
      <c r="F65" s="1" t="s">
        <v>1529</v>
      </c>
      <c r="G65" s="1" t="s">
        <v>1689</v>
      </c>
      <c r="H65" s="1" t="s">
        <v>1425</v>
      </c>
      <c r="I65" s="1" t="s">
        <v>1425</v>
      </c>
      <c r="J65" s="1" t="s">
        <v>1690</v>
      </c>
      <c r="K65" s="1" t="s">
        <v>1607</v>
      </c>
      <c r="L65" s="1" t="s">
        <v>1175</v>
      </c>
      <c r="M65" s="1" t="s">
        <v>1691</v>
      </c>
      <c r="N65" s="1" t="s">
        <v>1692</v>
      </c>
      <c r="O65" s="3"/>
      <c r="Q65" s="3"/>
      <c r="R65" s="3"/>
      <c r="S65" s="3"/>
      <c r="T65" s="3"/>
      <c r="U65" s="3"/>
      <c r="V65" s="3"/>
      <c r="W65" s="3"/>
      <c r="X65" s="3"/>
      <c r="Y65" s="3"/>
      <c r="Z65" s="3"/>
    </row>
    <row r="66" spans="1:26" ht="16.5" customHeight="1" x14ac:dyDescent="0.3">
      <c r="A66" s="1" t="s">
        <v>396</v>
      </c>
      <c r="B66" s="1" t="s">
        <v>136</v>
      </c>
      <c r="C66" s="1" t="s">
        <v>1693</v>
      </c>
      <c r="D66" s="1" t="s">
        <v>1694</v>
      </c>
      <c r="E66" s="1" t="s">
        <v>1695</v>
      </c>
      <c r="F66" s="1" t="s">
        <v>1696</v>
      </c>
      <c r="G66" s="1" t="s">
        <v>1697</v>
      </c>
      <c r="H66" s="1" t="s">
        <v>1698</v>
      </c>
      <c r="I66" s="1" t="s">
        <v>1699</v>
      </c>
      <c r="J66" s="1" t="s">
        <v>1700</v>
      </c>
      <c r="K66" s="1" t="s">
        <v>1701</v>
      </c>
      <c r="L66" s="1" t="s">
        <v>1438</v>
      </c>
      <c r="M66" s="1" t="s">
        <v>1542</v>
      </c>
      <c r="N66" s="1" t="s">
        <v>1702</v>
      </c>
      <c r="O66" s="3"/>
      <c r="Q66" s="3"/>
      <c r="R66" s="3"/>
      <c r="S66" s="3"/>
      <c r="T66" s="3"/>
      <c r="U66" s="3"/>
      <c r="V66" s="3"/>
      <c r="W66" s="3"/>
      <c r="X66" s="3"/>
      <c r="Y66" s="3"/>
      <c r="Z66" s="3"/>
    </row>
    <row r="67" spans="1:26" ht="16.5" customHeight="1" x14ac:dyDescent="0.3">
      <c r="A67" s="1" t="s">
        <v>401</v>
      </c>
      <c r="B67" s="1" t="s">
        <v>136</v>
      </c>
      <c r="C67" s="1" t="s">
        <v>1703</v>
      </c>
      <c r="D67" s="1" t="s">
        <v>1704</v>
      </c>
      <c r="E67" s="1" t="s">
        <v>1705</v>
      </c>
      <c r="F67" s="1" t="s">
        <v>1706</v>
      </c>
      <c r="G67" s="1" t="s">
        <v>1707</v>
      </c>
      <c r="H67" s="1" t="s">
        <v>1708</v>
      </c>
      <c r="I67" s="1" t="s">
        <v>1708</v>
      </c>
      <c r="J67" s="1" t="s">
        <v>1709</v>
      </c>
      <c r="K67" s="1" t="s">
        <v>1710</v>
      </c>
      <c r="L67" s="1" t="s">
        <v>1711</v>
      </c>
      <c r="M67" s="1" t="s">
        <v>1349</v>
      </c>
      <c r="N67" s="1" t="s">
        <v>1712</v>
      </c>
      <c r="O67" s="3"/>
      <c r="Q67" s="3"/>
      <c r="R67" s="3"/>
      <c r="S67" s="3"/>
      <c r="T67" s="3"/>
      <c r="U67" s="3"/>
      <c r="V67" s="3"/>
      <c r="W67" s="3"/>
      <c r="X67" s="3"/>
      <c r="Y67" s="3"/>
      <c r="Z67" s="3"/>
    </row>
    <row r="68" spans="1:26" ht="16.5" customHeight="1" x14ac:dyDescent="0.3">
      <c r="A68" s="1" t="s">
        <v>404</v>
      </c>
      <c r="B68" s="1" t="s">
        <v>136</v>
      </c>
      <c r="C68" s="1" t="s">
        <v>1713</v>
      </c>
      <c r="D68" s="1" t="s">
        <v>1714</v>
      </c>
      <c r="E68" s="1" t="s">
        <v>1715</v>
      </c>
      <c r="F68" s="1" t="s">
        <v>1716</v>
      </c>
      <c r="G68" s="1" t="s">
        <v>1717</v>
      </c>
      <c r="H68" s="1" t="s">
        <v>1718</v>
      </c>
      <c r="I68" s="1" t="s">
        <v>1719</v>
      </c>
      <c r="J68" s="1" t="s">
        <v>1720</v>
      </c>
      <c r="K68" s="1" t="s">
        <v>1721</v>
      </c>
      <c r="L68" s="1" t="s">
        <v>1156</v>
      </c>
      <c r="M68" s="1" t="s">
        <v>1195</v>
      </c>
      <c r="N68" s="1" t="s">
        <v>1722</v>
      </c>
      <c r="O68" s="3"/>
      <c r="Q68" s="3"/>
      <c r="R68" s="3"/>
      <c r="S68" s="3"/>
      <c r="T68" s="3"/>
      <c r="U68" s="3"/>
      <c r="V68" s="3"/>
      <c r="W68" s="3"/>
      <c r="X68" s="3"/>
      <c r="Y68" s="3"/>
      <c r="Z68" s="3"/>
    </row>
    <row r="69" spans="1:26" ht="16.5" customHeight="1" x14ac:dyDescent="0.3">
      <c r="A69" s="1" t="s">
        <v>411</v>
      </c>
      <c r="B69" s="1" t="s">
        <v>136</v>
      </c>
      <c r="C69" s="1" t="s">
        <v>1723</v>
      </c>
      <c r="D69" s="1" t="s">
        <v>1724</v>
      </c>
      <c r="E69" s="1" t="s">
        <v>1725</v>
      </c>
      <c r="F69" s="1" t="s">
        <v>1724</v>
      </c>
      <c r="G69" s="1" t="s">
        <v>1726</v>
      </c>
      <c r="H69" s="1" t="s">
        <v>1727</v>
      </c>
      <c r="I69" s="1" t="s">
        <v>1728</v>
      </c>
      <c r="J69" s="1" t="s">
        <v>1729</v>
      </c>
      <c r="K69" s="1" t="s">
        <v>1730</v>
      </c>
      <c r="L69" s="1" t="s">
        <v>1597</v>
      </c>
      <c r="M69" s="1" t="s">
        <v>1488</v>
      </c>
      <c r="N69" s="1" t="s">
        <v>1731</v>
      </c>
      <c r="O69" s="3"/>
      <c r="Q69" s="3"/>
      <c r="R69" s="3"/>
      <c r="S69" s="3"/>
      <c r="T69" s="3"/>
      <c r="U69" s="3"/>
      <c r="V69" s="3"/>
      <c r="W69" s="3"/>
      <c r="X69" s="3"/>
      <c r="Y69" s="3"/>
      <c r="Z69" s="3"/>
    </row>
    <row r="70" spans="1:26" ht="16.5" customHeight="1" x14ac:dyDescent="0.3">
      <c r="A70" s="1" t="s">
        <v>414</v>
      </c>
      <c r="B70" s="1" t="s">
        <v>136</v>
      </c>
      <c r="C70" s="1" t="s">
        <v>1218</v>
      </c>
      <c r="D70" s="1" t="s">
        <v>1732</v>
      </c>
      <c r="E70" s="1" t="s">
        <v>1534</v>
      </c>
      <c r="F70" s="1" t="s">
        <v>1733</v>
      </c>
      <c r="G70" s="1" t="s">
        <v>1633</v>
      </c>
      <c r="H70" s="1" t="s">
        <v>1734</v>
      </c>
      <c r="I70" s="1" t="s">
        <v>1735</v>
      </c>
      <c r="J70" s="1" t="s">
        <v>1736</v>
      </c>
      <c r="K70" s="1" t="s">
        <v>1737</v>
      </c>
      <c r="L70" s="1" t="s">
        <v>1738</v>
      </c>
      <c r="M70" s="1" t="s">
        <v>1488</v>
      </c>
      <c r="N70" s="1" t="s">
        <v>1739</v>
      </c>
      <c r="O70" s="3"/>
      <c r="Q70" s="3"/>
      <c r="R70" s="3"/>
      <c r="S70" s="3"/>
      <c r="T70" s="3"/>
      <c r="U70" s="3"/>
      <c r="V70" s="3"/>
      <c r="W70" s="3"/>
      <c r="X70" s="3"/>
      <c r="Y70" s="3"/>
      <c r="Z70" s="3"/>
    </row>
    <row r="71" spans="1:26" ht="16.5" customHeight="1" x14ac:dyDescent="0.3">
      <c r="A71" s="1" t="s">
        <v>420</v>
      </c>
      <c r="B71" s="1" t="s">
        <v>136</v>
      </c>
      <c r="C71" s="1" t="s">
        <v>1740</v>
      </c>
      <c r="D71" s="1" t="s">
        <v>1741</v>
      </c>
      <c r="E71" s="1" t="s">
        <v>1742</v>
      </c>
      <c r="F71" s="1" t="s">
        <v>1743</v>
      </c>
      <c r="G71" s="1" t="s">
        <v>1744</v>
      </c>
      <c r="H71" s="1" t="s">
        <v>1745</v>
      </c>
      <c r="I71" s="1" t="s">
        <v>1746</v>
      </c>
      <c r="J71" s="1" t="s">
        <v>1747</v>
      </c>
      <c r="K71" s="1" t="s">
        <v>1748</v>
      </c>
      <c r="L71" s="1" t="s">
        <v>1163</v>
      </c>
      <c r="M71" s="1" t="s">
        <v>1749</v>
      </c>
      <c r="N71" s="1" t="s">
        <v>1750</v>
      </c>
      <c r="O71" s="3"/>
      <c r="Q71" s="3"/>
      <c r="R71" s="3"/>
      <c r="S71" s="3"/>
      <c r="T71" s="3"/>
      <c r="U71" s="3"/>
      <c r="V71" s="3"/>
      <c r="W71" s="3"/>
      <c r="X71" s="3"/>
      <c r="Y71" s="3"/>
      <c r="Z71" s="3"/>
    </row>
    <row r="72" spans="1:26" ht="16.5" customHeight="1" x14ac:dyDescent="0.3">
      <c r="A72" s="1" t="s">
        <v>422</v>
      </c>
      <c r="B72" s="1" t="s">
        <v>136</v>
      </c>
      <c r="C72" s="1" t="s">
        <v>1751</v>
      </c>
      <c r="D72" s="1" t="s">
        <v>1752</v>
      </c>
      <c r="E72" s="1" t="s">
        <v>1753</v>
      </c>
      <c r="F72" s="1" t="s">
        <v>1754</v>
      </c>
      <c r="G72" s="1" t="s">
        <v>1755</v>
      </c>
      <c r="H72" s="1" t="s">
        <v>1756</v>
      </c>
      <c r="I72" s="1" t="s">
        <v>1757</v>
      </c>
      <c r="J72" s="1" t="s">
        <v>1758</v>
      </c>
      <c r="K72" s="1" t="s">
        <v>1759</v>
      </c>
      <c r="L72" s="1" t="s">
        <v>1760</v>
      </c>
      <c r="M72" s="1" t="s">
        <v>136</v>
      </c>
      <c r="N72" s="1" t="s">
        <v>1000</v>
      </c>
      <c r="O72" s="3"/>
      <c r="Q72" s="3"/>
      <c r="R72" s="3"/>
      <c r="S72" s="3"/>
      <c r="T72" s="3"/>
      <c r="U72" s="3"/>
      <c r="V72" s="3"/>
      <c r="W72" s="3"/>
      <c r="X72" s="3"/>
      <c r="Y72" s="3"/>
      <c r="Z72" s="3"/>
    </row>
    <row r="73" spans="1:26" ht="16.5" customHeight="1" x14ac:dyDescent="0.3">
      <c r="A73" s="1" t="s">
        <v>423</v>
      </c>
      <c r="B73" s="1" t="s">
        <v>136</v>
      </c>
      <c r="C73" s="1" t="s">
        <v>1761</v>
      </c>
      <c r="D73" s="1" t="s">
        <v>1762</v>
      </c>
      <c r="E73" s="1" t="s">
        <v>1763</v>
      </c>
      <c r="F73" s="1" t="s">
        <v>1764</v>
      </c>
      <c r="G73" s="1" t="s">
        <v>1765</v>
      </c>
      <c r="H73" s="1" t="s">
        <v>1766</v>
      </c>
      <c r="I73" s="1" t="s">
        <v>1766</v>
      </c>
      <c r="J73" s="1" t="s">
        <v>1767</v>
      </c>
      <c r="K73" s="1" t="s">
        <v>1450</v>
      </c>
      <c r="L73" s="1" t="s">
        <v>1156</v>
      </c>
      <c r="M73" s="1" t="s">
        <v>136</v>
      </c>
      <c r="N73" s="1" t="s">
        <v>1768</v>
      </c>
      <c r="O73" s="3"/>
      <c r="Q73" s="3"/>
      <c r="R73" s="3"/>
      <c r="S73" s="3"/>
      <c r="T73" s="3"/>
      <c r="U73" s="3"/>
      <c r="V73" s="3"/>
      <c r="W73" s="3"/>
      <c r="X73" s="3"/>
      <c r="Y73" s="3"/>
      <c r="Z73" s="3"/>
    </row>
    <row r="74" spans="1:26" ht="16.5" customHeight="1" x14ac:dyDescent="0.3">
      <c r="A74" s="1" t="s">
        <v>446</v>
      </c>
      <c r="B74" s="1" t="s">
        <v>136</v>
      </c>
      <c r="C74" s="1" t="s">
        <v>1769</v>
      </c>
      <c r="D74" s="1" t="s">
        <v>1770</v>
      </c>
      <c r="E74" s="1" t="s">
        <v>1770</v>
      </c>
      <c r="F74" s="1" t="s">
        <v>1771</v>
      </c>
      <c r="G74" s="1" t="s">
        <v>1772</v>
      </c>
      <c r="H74" s="1" t="s">
        <v>1773</v>
      </c>
      <c r="I74" s="1" t="s">
        <v>1774</v>
      </c>
      <c r="J74" s="1" t="s">
        <v>1775</v>
      </c>
      <c r="K74" s="1" t="s">
        <v>136</v>
      </c>
      <c r="L74" s="1" t="s">
        <v>136</v>
      </c>
      <c r="M74" s="1" t="s">
        <v>136</v>
      </c>
      <c r="N74" s="1" t="s">
        <v>136</v>
      </c>
      <c r="O74" s="3"/>
      <c r="Q74" s="3"/>
      <c r="R74" s="3"/>
      <c r="S74" s="3"/>
      <c r="T74" s="3"/>
      <c r="U74" s="3"/>
      <c r="V74" s="3"/>
      <c r="W74" s="3"/>
      <c r="X74" s="3"/>
      <c r="Y74" s="3"/>
      <c r="Z74" s="3"/>
    </row>
    <row r="75" spans="1:26" ht="16.5" customHeight="1" x14ac:dyDescent="0.3">
      <c r="A75" s="1" t="s">
        <v>1776</v>
      </c>
      <c r="B75" s="1" t="s">
        <v>136</v>
      </c>
      <c r="C75" s="1" t="s">
        <v>136</v>
      </c>
      <c r="D75" s="1" t="s">
        <v>136</v>
      </c>
      <c r="E75" s="1" t="s">
        <v>1777</v>
      </c>
      <c r="F75" s="1" t="s">
        <v>1778</v>
      </c>
      <c r="G75" s="1" t="s">
        <v>136</v>
      </c>
      <c r="H75" s="1" t="s">
        <v>136</v>
      </c>
      <c r="I75" s="1" t="s">
        <v>136</v>
      </c>
      <c r="J75" s="1" t="s">
        <v>1779</v>
      </c>
      <c r="K75" s="1" t="s">
        <v>136</v>
      </c>
      <c r="L75" s="1" t="s">
        <v>136</v>
      </c>
      <c r="M75" s="1" t="s">
        <v>136</v>
      </c>
      <c r="N75" s="1" t="s">
        <v>136</v>
      </c>
      <c r="O75" s="3"/>
      <c r="Q75" s="3"/>
      <c r="R75" s="3"/>
      <c r="S75" s="3"/>
      <c r="T75" s="3"/>
      <c r="U75" s="3"/>
      <c r="V75" s="3"/>
      <c r="W75" s="3"/>
      <c r="X75" s="3"/>
      <c r="Y75" s="3"/>
      <c r="Z75" s="3"/>
    </row>
    <row r="76" spans="1:26" ht="16.5" customHeight="1" x14ac:dyDescent="0.3">
      <c r="A76" s="1" t="s">
        <v>460</v>
      </c>
      <c r="B76" s="1" t="s">
        <v>136</v>
      </c>
      <c r="C76" s="1" t="s">
        <v>1780</v>
      </c>
      <c r="D76" s="1" t="s">
        <v>1271</v>
      </c>
      <c r="E76" s="1" t="s">
        <v>1293</v>
      </c>
      <c r="F76" s="1" t="s">
        <v>1781</v>
      </c>
      <c r="G76" s="1" t="s">
        <v>1782</v>
      </c>
      <c r="H76" s="1" t="s">
        <v>1783</v>
      </c>
      <c r="I76" s="1" t="s">
        <v>1784</v>
      </c>
      <c r="J76" s="1" t="s">
        <v>1785</v>
      </c>
      <c r="K76" s="1" t="s">
        <v>1786</v>
      </c>
      <c r="L76" s="1" t="s">
        <v>1194</v>
      </c>
      <c r="M76" s="1" t="s">
        <v>1439</v>
      </c>
      <c r="N76" s="1" t="s">
        <v>1787</v>
      </c>
      <c r="O76" s="3"/>
      <c r="Q76" s="3"/>
      <c r="R76" s="3"/>
      <c r="S76" s="3"/>
      <c r="T76" s="3"/>
      <c r="U76" s="3"/>
      <c r="V76" s="3"/>
      <c r="W76" s="3"/>
      <c r="X76" s="3"/>
      <c r="Y76" s="3"/>
      <c r="Z76" s="3"/>
    </row>
    <row r="77" spans="1:26" ht="16.5" customHeight="1" x14ac:dyDescent="0.3">
      <c r="A77" s="1" t="s">
        <v>462</v>
      </c>
      <c r="B77" s="1" t="s">
        <v>136</v>
      </c>
      <c r="C77" s="1" t="s">
        <v>1788</v>
      </c>
      <c r="D77" s="1" t="s">
        <v>1225</v>
      </c>
      <c r="E77" s="1" t="s">
        <v>1425</v>
      </c>
      <c r="F77" s="1" t="s">
        <v>1789</v>
      </c>
      <c r="G77" s="1" t="s">
        <v>1790</v>
      </c>
      <c r="H77" s="1" t="s">
        <v>1791</v>
      </c>
      <c r="I77" s="1" t="s">
        <v>1792</v>
      </c>
      <c r="J77" s="1" t="s">
        <v>1793</v>
      </c>
      <c r="K77" s="1" t="s">
        <v>1794</v>
      </c>
      <c r="L77" s="1" t="s">
        <v>1439</v>
      </c>
      <c r="M77" s="1" t="s">
        <v>1382</v>
      </c>
      <c r="N77" s="1" t="s">
        <v>196</v>
      </c>
      <c r="O77" s="3"/>
      <c r="Q77" s="3"/>
      <c r="R77" s="3"/>
      <c r="S77" s="3"/>
      <c r="T77" s="3"/>
      <c r="U77" s="3"/>
      <c r="V77" s="3"/>
      <c r="W77" s="3"/>
      <c r="X77" s="3"/>
      <c r="Y77" s="3"/>
      <c r="Z77" s="3"/>
    </row>
    <row r="78" spans="1:26" ht="16.5" customHeight="1" x14ac:dyDescent="0.3">
      <c r="A78" s="1" t="s">
        <v>469</v>
      </c>
      <c r="B78" s="1" t="s">
        <v>136</v>
      </c>
      <c r="C78" s="1" t="s">
        <v>1410</v>
      </c>
      <c r="D78" s="1" t="s">
        <v>1795</v>
      </c>
      <c r="E78" s="1" t="s">
        <v>1796</v>
      </c>
      <c r="F78" s="1" t="s">
        <v>1797</v>
      </c>
      <c r="G78" s="1" t="s">
        <v>1798</v>
      </c>
      <c r="H78" s="1" t="s">
        <v>1799</v>
      </c>
      <c r="I78" s="1" t="s">
        <v>1800</v>
      </c>
      <c r="J78" s="1" t="s">
        <v>1801</v>
      </c>
      <c r="K78" s="1" t="s">
        <v>1802</v>
      </c>
      <c r="L78" s="1" t="s">
        <v>1803</v>
      </c>
      <c r="M78" s="1" t="s">
        <v>1214</v>
      </c>
      <c r="N78" s="1" t="s">
        <v>1395</v>
      </c>
      <c r="O78" s="3"/>
      <c r="Q78" s="3"/>
      <c r="R78" s="3"/>
      <c r="S78" s="3"/>
      <c r="T78" s="3"/>
      <c r="U78" s="3"/>
      <c r="V78" s="3"/>
      <c r="W78" s="3"/>
      <c r="X78" s="3"/>
      <c r="Y78" s="3"/>
      <c r="Z78" s="3"/>
    </row>
    <row r="79" spans="1:26" ht="16.5" customHeight="1" x14ac:dyDescent="0.3">
      <c r="A79" s="1" t="s">
        <v>474</v>
      </c>
      <c r="B79" s="1" t="s">
        <v>136</v>
      </c>
      <c r="C79" s="1" t="s">
        <v>1804</v>
      </c>
      <c r="D79" s="1" t="s">
        <v>1805</v>
      </c>
      <c r="E79" s="1" t="s">
        <v>1806</v>
      </c>
      <c r="F79" s="1" t="s">
        <v>1807</v>
      </c>
      <c r="G79" s="1" t="s">
        <v>1808</v>
      </c>
      <c r="H79" s="1" t="s">
        <v>1809</v>
      </c>
      <c r="I79" s="1" t="s">
        <v>1810</v>
      </c>
      <c r="J79" s="1" t="s">
        <v>1811</v>
      </c>
      <c r="K79" s="1" t="s">
        <v>1812</v>
      </c>
      <c r="L79" s="1" t="s">
        <v>1276</v>
      </c>
      <c r="M79" s="1" t="s">
        <v>1478</v>
      </c>
      <c r="N79" s="1" t="s">
        <v>1813</v>
      </c>
      <c r="O79" s="3"/>
      <c r="Q79" s="3"/>
      <c r="R79" s="3"/>
      <c r="S79" s="3"/>
      <c r="T79" s="3"/>
      <c r="U79" s="3"/>
      <c r="V79" s="3"/>
      <c r="W79" s="3"/>
      <c r="X79" s="3"/>
      <c r="Y79" s="3"/>
      <c r="Z79" s="3"/>
    </row>
    <row r="80" spans="1:26" ht="16.5" customHeight="1" x14ac:dyDescent="0.3">
      <c r="A80" s="1" t="s">
        <v>483</v>
      </c>
      <c r="B80" s="1" t="s">
        <v>136</v>
      </c>
      <c r="C80" s="1" t="s">
        <v>1814</v>
      </c>
      <c r="D80" s="1" t="s">
        <v>1815</v>
      </c>
      <c r="E80" s="1" t="s">
        <v>1816</v>
      </c>
      <c r="F80" s="1" t="s">
        <v>1817</v>
      </c>
      <c r="G80" s="1" t="s">
        <v>1818</v>
      </c>
      <c r="H80" s="1" t="s">
        <v>1819</v>
      </c>
      <c r="I80" s="1" t="s">
        <v>1820</v>
      </c>
      <c r="J80" s="1" t="s">
        <v>1821</v>
      </c>
      <c r="K80" s="1" t="s">
        <v>1822</v>
      </c>
      <c r="L80" s="1" t="s">
        <v>1823</v>
      </c>
      <c r="M80" s="1" t="s">
        <v>1597</v>
      </c>
      <c r="N80" s="1" t="s">
        <v>1824</v>
      </c>
      <c r="O80" s="3"/>
      <c r="Q80" s="3"/>
      <c r="R80" s="3"/>
      <c r="S80" s="3"/>
      <c r="T80" s="3"/>
      <c r="U80" s="3"/>
      <c r="V80" s="3"/>
      <c r="W80" s="3"/>
      <c r="X80" s="3"/>
      <c r="Y80" s="3"/>
      <c r="Z80" s="3"/>
    </row>
    <row r="81" spans="1:26" ht="16.5" customHeight="1" x14ac:dyDescent="0.3">
      <c r="A81" s="1" t="s">
        <v>485</v>
      </c>
      <c r="B81" s="1" t="s">
        <v>136</v>
      </c>
      <c r="C81" s="1" t="s">
        <v>1825</v>
      </c>
      <c r="D81" s="1" t="s">
        <v>1826</v>
      </c>
      <c r="E81" s="1" t="s">
        <v>1827</v>
      </c>
      <c r="F81" s="1" t="s">
        <v>1828</v>
      </c>
      <c r="G81" s="1" t="s">
        <v>1829</v>
      </c>
      <c r="H81" s="1" t="s">
        <v>1830</v>
      </c>
      <c r="I81" s="1" t="s">
        <v>1831</v>
      </c>
      <c r="J81" s="1" t="s">
        <v>1832</v>
      </c>
      <c r="K81" s="1" t="s">
        <v>1833</v>
      </c>
      <c r="L81" s="1" t="s">
        <v>1834</v>
      </c>
      <c r="M81" s="1" t="s">
        <v>1835</v>
      </c>
      <c r="N81" s="1" t="s">
        <v>1110</v>
      </c>
      <c r="O81" s="3"/>
      <c r="Q81" s="3"/>
      <c r="R81" s="3"/>
      <c r="S81" s="3"/>
      <c r="T81" s="3"/>
      <c r="U81" s="3"/>
      <c r="V81" s="3"/>
      <c r="W81" s="3"/>
      <c r="X81" s="3"/>
      <c r="Y81" s="3"/>
      <c r="Z81" s="3"/>
    </row>
    <row r="82" spans="1:26" ht="16.5" customHeight="1" x14ac:dyDescent="0.3">
      <c r="A82" s="1" t="s">
        <v>488</v>
      </c>
      <c r="B82" s="1" t="s">
        <v>136</v>
      </c>
      <c r="C82" s="1" t="s">
        <v>1836</v>
      </c>
      <c r="D82" s="1" t="s">
        <v>1837</v>
      </c>
      <c r="E82" s="1" t="s">
        <v>1838</v>
      </c>
      <c r="F82" s="1" t="s">
        <v>1839</v>
      </c>
      <c r="G82" s="1" t="s">
        <v>1840</v>
      </c>
      <c r="H82" s="1" t="s">
        <v>1841</v>
      </c>
      <c r="I82" s="1" t="s">
        <v>1841</v>
      </c>
      <c r="J82" s="1" t="s">
        <v>1842</v>
      </c>
      <c r="K82" s="1" t="s">
        <v>1794</v>
      </c>
      <c r="L82" s="1" t="s">
        <v>1835</v>
      </c>
      <c r="M82" s="1" t="s">
        <v>1749</v>
      </c>
      <c r="N82" s="1" t="s">
        <v>1843</v>
      </c>
      <c r="O82" s="3"/>
      <c r="Q82" s="3"/>
      <c r="R82" s="3"/>
      <c r="S82" s="3"/>
      <c r="T82" s="3"/>
      <c r="U82" s="3"/>
      <c r="V82" s="3"/>
      <c r="W82" s="3"/>
      <c r="X82" s="3"/>
      <c r="Y82" s="3"/>
      <c r="Z82" s="3"/>
    </row>
    <row r="83" spans="1:26" ht="16.5" customHeight="1" x14ac:dyDescent="0.3">
      <c r="A83" s="1" t="s">
        <v>493</v>
      </c>
      <c r="B83" s="1" t="s">
        <v>136</v>
      </c>
      <c r="C83" s="1" t="s">
        <v>1844</v>
      </c>
      <c r="D83" s="1" t="s">
        <v>1845</v>
      </c>
      <c r="E83" s="1" t="s">
        <v>1846</v>
      </c>
      <c r="F83" s="1" t="s">
        <v>1847</v>
      </c>
      <c r="G83" s="1" t="s">
        <v>1848</v>
      </c>
      <c r="H83" s="1" t="s">
        <v>1849</v>
      </c>
      <c r="I83" s="1" t="s">
        <v>1850</v>
      </c>
      <c r="J83" s="1" t="s">
        <v>1851</v>
      </c>
      <c r="K83" s="1" t="s">
        <v>1852</v>
      </c>
      <c r="L83" s="1" t="s">
        <v>1853</v>
      </c>
      <c r="M83" s="1" t="s">
        <v>1276</v>
      </c>
      <c r="N83" s="1" t="s">
        <v>1854</v>
      </c>
      <c r="O83" s="3">
        <v>45</v>
      </c>
      <c r="Q83" s="3"/>
      <c r="R83" s="3"/>
      <c r="S83" s="3"/>
      <c r="T83" s="3"/>
      <c r="U83" s="3"/>
      <c r="V83" s="3"/>
      <c r="W83" s="3"/>
      <c r="X83" s="3"/>
      <c r="Y83" s="3"/>
      <c r="Z83" s="3"/>
    </row>
    <row r="84" spans="1:26" ht="16.5" customHeight="1" x14ac:dyDescent="0.3">
      <c r="A84" s="1" t="s">
        <v>1855</v>
      </c>
      <c r="B84" s="1" t="s">
        <v>136</v>
      </c>
      <c r="C84" s="1" t="s">
        <v>1856</v>
      </c>
      <c r="D84" s="1" t="s">
        <v>1857</v>
      </c>
      <c r="E84" s="1" t="s">
        <v>1857</v>
      </c>
      <c r="F84" s="1" t="s">
        <v>136</v>
      </c>
      <c r="G84" s="1" t="s">
        <v>1858</v>
      </c>
      <c r="H84" s="1" t="s">
        <v>1859</v>
      </c>
      <c r="I84" s="1" t="s">
        <v>1859</v>
      </c>
      <c r="J84" s="1" t="s">
        <v>136</v>
      </c>
      <c r="K84" s="1" t="s">
        <v>136</v>
      </c>
      <c r="L84" s="1" t="s">
        <v>136</v>
      </c>
      <c r="M84" s="1" t="s">
        <v>136</v>
      </c>
      <c r="N84" s="1" t="s">
        <v>136</v>
      </c>
      <c r="O84" s="3">
        <v>11.4</v>
      </c>
      <c r="Q84" s="3"/>
      <c r="R84" s="3"/>
      <c r="S84" s="3"/>
      <c r="T84" s="3"/>
      <c r="U84" s="3"/>
      <c r="V84" s="3"/>
      <c r="W84" s="3"/>
      <c r="X84" s="3"/>
      <c r="Y84" s="3"/>
      <c r="Z84" s="3"/>
    </row>
    <row r="85" spans="1:26" ht="16.5" customHeight="1" x14ac:dyDescent="0.3">
      <c r="A85" s="1" t="s">
        <v>495</v>
      </c>
      <c r="B85" s="1" t="s">
        <v>136</v>
      </c>
      <c r="C85" s="1" t="s">
        <v>1860</v>
      </c>
      <c r="D85" s="1" t="s">
        <v>1861</v>
      </c>
      <c r="E85" s="1" t="s">
        <v>1862</v>
      </c>
      <c r="F85" s="1" t="s">
        <v>1863</v>
      </c>
      <c r="G85" s="1" t="s">
        <v>1862</v>
      </c>
      <c r="H85" s="1" t="s">
        <v>136</v>
      </c>
      <c r="I85" s="1" t="s">
        <v>1864</v>
      </c>
      <c r="J85" s="1" t="s">
        <v>1865</v>
      </c>
      <c r="K85" s="1" t="s">
        <v>136</v>
      </c>
      <c r="L85" s="1" t="s">
        <v>136</v>
      </c>
      <c r="M85" s="1" t="s">
        <v>136</v>
      </c>
      <c r="N85" s="1" t="s">
        <v>136</v>
      </c>
      <c r="O85" s="3"/>
      <c r="Q85" s="3"/>
      <c r="R85" s="3"/>
      <c r="S85" s="3"/>
      <c r="T85" s="3"/>
      <c r="U85" s="3"/>
      <c r="V85" s="3"/>
      <c r="W85" s="3"/>
      <c r="X85" s="3"/>
      <c r="Y85" s="3"/>
      <c r="Z85" s="3"/>
    </row>
    <row r="86" spans="1:26" ht="16.5" customHeight="1" x14ac:dyDescent="0.3">
      <c r="A86" s="1" t="s">
        <v>497</v>
      </c>
      <c r="B86" s="1" t="s">
        <v>136</v>
      </c>
      <c r="C86" s="1" t="s">
        <v>1866</v>
      </c>
      <c r="D86" s="1" t="s">
        <v>1867</v>
      </c>
      <c r="E86" s="1" t="s">
        <v>1868</v>
      </c>
      <c r="F86" s="1" t="s">
        <v>1869</v>
      </c>
      <c r="G86" s="1" t="s">
        <v>1870</v>
      </c>
      <c r="H86" s="1" t="s">
        <v>1871</v>
      </c>
      <c r="I86" s="1" t="s">
        <v>1871</v>
      </c>
      <c r="J86" s="1" t="s">
        <v>1872</v>
      </c>
      <c r="K86" s="1" t="s">
        <v>136</v>
      </c>
      <c r="L86" s="1" t="s">
        <v>136</v>
      </c>
      <c r="M86" s="1" t="s">
        <v>136</v>
      </c>
      <c r="N86" s="1" t="s">
        <v>136</v>
      </c>
      <c r="O86" s="3"/>
      <c r="Q86" s="3"/>
      <c r="R86" s="3"/>
      <c r="S86" s="3"/>
      <c r="T86" s="3"/>
      <c r="U86" s="3"/>
      <c r="V86" s="3"/>
      <c r="W86" s="3"/>
      <c r="X86" s="3"/>
      <c r="Y86" s="3"/>
      <c r="Z86" s="3"/>
    </row>
    <row r="87" spans="1:26" ht="16.5" customHeight="1" x14ac:dyDescent="0.3">
      <c r="A87" s="1" t="s">
        <v>501</v>
      </c>
      <c r="B87" s="1" t="s">
        <v>136</v>
      </c>
      <c r="C87" s="1" t="s">
        <v>1873</v>
      </c>
      <c r="D87" s="1" t="s">
        <v>1874</v>
      </c>
      <c r="E87" s="1" t="s">
        <v>1875</v>
      </c>
      <c r="F87" s="1" t="s">
        <v>1876</v>
      </c>
      <c r="G87" s="1" t="s">
        <v>1877</v>
      </c>
      <c r="H87" s="1" t="s">
        <v>136</v>
      </c>
      <c r="I87" s="1" t="s">
        <v>1878</v>
      </c>
      <c r="J87" s="1" t="s">
        <v>1879</v>
      </c>
      <c r="K87" s="1" t="s">
        <v>1880</v>
      </c>
      <c r="L87" s="1" t="s">
        <v>1835</v>
      </c>
      <c r="M87" s="1" t="s">
        <v>1881</v>
      </c>
      <c r="N87" s="1" t="s">
        <v>1327</v>
      </c>
      <c r="O87" s="3"/>
      <c r="Q87" s="3"/>
      <c r="R87" s="3"/>
      <c r="S87" s="3"/>
      <c r="T87" s="3"/>
      <c r="U87" s="3"/>
      <c r="V87" s="3"/>
      <c r="W87" s="3"/>
      <c r="X87" s="3"/>
      <c r="Y87" s="3"/>
      <c r="Z87" s="3"/>
    </row>
    <row r="88" spans="1:26" ht="16.5" customHeight="1" x14ac:dyDescent="0.3">
      <c r="A88" s="1" t="s">
        <v>510</v>
      </c>
      <c r="B88" s="1" t="s">
        <v>136</v>
      </c>
      <c r="C88" s="1" t="s">
        <v>136</v>
      </c>
      <c r="D88" s="1" t="s">
        <v>136</v>
      </c>
      <c r="E88" s="1" t="s">
        <v>1882</v>
      </c>
      <c r="F88" s="1" t="s">
        <v>1883</v>
      </c>
      <c r="G88" s="1" t="s">
        <v>136</v>
      </c>
      <c r="H88" s="1" t="s">
        <v>136</v>
      </c>
      <c r="I88" s="1" t="s">
        <v>1883</v>
      </c>
      <c r="J88" s="1" t="s">
        <v>1884</v>
      </c>
      <c r="K88" s="1" t="s">
        <v>1552</v>
      </c>
      <c r="L88" s="1" t="s">
        <v>1542</v>
      </c>
      <c r="M88" s="1" t="s">
        <v>1156</v>
      </c>
      <c r="N88" s="1" t="s">
        <v>1885</v>
      </c>
      <c r="O88" s="3"/>
      <c r="Q88" s="3"/>
      <c r="R88" s="3"/>
      <c r="S88" s="3"/>
      <c r="T88" s="3"/>
      <c r="U88" s="3"/>
      <c r="V88" s="3"/>
      <c r="W88" s="3"/>
      <c r="X88" s="3"/>
      <c r="Y88" s="3"/>
      <c r="Z88" s="3"/>
    </row>
    <row r="89" spans="1:26" ht="16.5" customHeight="1" x14ac:dyDescent="0.3">
      <c r="A89" s="1" t="s">
        <v>512</v>
      </c>
      <c r="B89" s="1" t="s">
        <v>136</v>
      </c>
      <c r="C89" s="1" t="s">
        <v>1886</v>
      </c>
      <c r="D89" s="1" t="s">
        <v>1887</v>
      </c>
      <c r="E89" s="1" t="s">
        <v>1888</v>
      </c>
      <c r="F89" s="1" t="s">
        <v>1889</v>
      </c>
      <c r="G89" s="1" t="s">
        <v>1887</v>
      </c>
      <c r="H89" s="1" t="s">
        <v>1876</v>
      </c>
      <c r="I89" s="1" t="s">
        <v>1890</v>
      </c>
      <c r="J89" s="1" t="s">
        <v>1891</v>
      </c>
      <c r="K89" s="1" t="s">
        <v>1892</v>
      </c>
      <c r="L89" s="1" t="s">
        <v>1304</v>
      </c>
      <c r="M89" s="1" t="s">
        <v>1893</v>
      </c>
      <c r="N89" s="1" t="s">
        <v>1894</v>
      </c>
      <c r="O89" s="3"/>
      <c r="Q89" s="3"/>
      <c r="R89" s="3"/>
      <c r="S89" s="3"/>
      <c r="T89" s="3"/>
      <c r="U89" s="3"/>
      <c r="V89" s="3"/>
      <c r="W89" s="3"/>
      <c r="X89" s="3"/>
      <c r="Y89" s="3"/>
      <c r="Z89" s="3"/>
    </row>
    <row r="90" spans="1:26" ht="16.5" customHeight="1" x14ac:dyDescent="0.3">
      <c r="A90" s="1" t="s">
        <v>1895</v>
      </c>
      <c r="B90" s="1" t="s">
        <v>136</v>
      </c>
      <c r="C90" s="1" t="s">
        <v>136</v>
      </c>
      <c r="D90" s="1" t="s">
        <v>136</v>
      </c>
      <c r="E90" s="1" t="s">
        <v>136</v>
      </c>
      <c r="F90" s="1" t="s">
        <v>1896</v>
      </c>
      <c r="G90" s="1" t="s">
        <v>136</v>
      </c>
      <c r="H90" s="1" t="s">
        <v>136</v>
      </c>
      <c r="I90" s="1" t="s">
        <v>136</v>
      </c>
      <c r="J90" s="1" t="s">
        <v>1897</v>
      </c>
      <c r="K90" s="1" t="s">
        <v>136</v>
      </c>
      <c r="L90" s="1" t="s">
        <v>136</v>
      </c>
      <c r="M90" s="1" t="s">
        <v>136</v>
      </c>
      <c r="N90" s="1" t="s">
        <v>136</v>
      </c>
      <c r="O90" s="3"/>
      <c r="Q90" s="3"/>
      <c r="R90" s="3"/>
      <c r="S90" s="3"/>
      <c r="T90" s="3"/>
      <c r="U90" s="3"/>
      <c r="V90" s="3"/>
      <c r="W90" s="3"/>
      <c r="X90" s="3"/>
      <c r="Y90" s="3"/>
      <c r="Z90" s="3"/>
    </row>
    <row r="91" spans="1:26" ht="16.5" customHeight="1" x14ac:dyDescent="0.3">
      <c r="A91" s="1" t="s">
        <v>522</v>
      </c>
      <c r="B91" s="1" t="s">
        <v>136</v>
      </c>
      <c r="C91" s="1" t="s">
        <v>1898</v>
      </c>
      <c r="D91" s="1" t="s">
        <v>1899</v>
      </c>
      <c r="E91" s="1" t="s">
        <v>1900</v>
      </c>
      <c r="F91" s="1" t="s">
        <v>1901</v>
      </c>
      <c r="G91" s="1" t="s">
        <v>1819</v>
      </c>
      <c r="H91" s="1" t="s">
        <v>1902</v>
      </c>
      <c r="I91" s="1" t="s">
        <v>1903</v>
      </c>
      <c r="J91" s="1" t="s">
        <v>1904</v>
      </c>
      <c r="K91" s="1" t="s">
        <v>1905</v>
      </c>
      <c r="L91" s="1" t="s">
        <v>1906</v>
      </c>
      <c r="M91" s="1" t="s">
        <v>1360</v>
      </c>
      <c r="N91" s="1" t="s">
        <v>1907</v>
      </c>
      <c r="O91" s="3"/>
      <c r="Q91" s="3"/>
      <c r="R91" s="3"/>
      <c r="S91" s="3"/>
      <c r="T91" s="3"/>
      <c r="U91" s="3"/>
      <c r="V91" s="3"/>
      <c r="W91" s="3"/>
      <c r="X91" s="3"/>
      <c r="Y91" s="3"/>
      <c r="Z91" s="3"/>
    </row>
    <row r="92" spans="1:26" ht="16.5" customHeight="1" x14ac:dyDescent="0.3">
      <c r="A92" s="1" t="s">
        <v>526</v>
      </c>
      <c r="B92" s="1" t="s">
        <v>136</v>
      </c>
      <c r="C92" s="1" t="s">
        <v>136</v>
      </c>
      <c r="D92" s="1" t="s">
        <v>1908</v>
      </c>
      <c r="E92" s="1" t="s">
        <v>136</v>
      </c>
      <c r="F92" s="1" t="s">
        <v>1909</v>
      </c>
      <c r="G92" s="1" t="s">
        <v>136</v>
      </c>
      <c r="H92" s="1" t="s">
        <v>1910</v>
      </c>
      <c r="I92" s="1" t="s">
        <v>136</v>
      </c>
      <c r="J92" s="1" t="s">
        <v>1911</v>
      </c>
      <c r="K92" s="1" t="s">
        <v>1912</v>
      </c>
      <c r="L92" s="1" t="s">
        <v>1597</v>
      </c>
      <c r="M92" s="1" t="s">
        <v>1691</v>
      </c>
      <c r="N92" s="1" t="s">
        <v>1913</v>
      </c>
      <c r="O92" s="3"/>
      <c r="Q92" s="3"/>
      <c r="R92" s="3"/>
      <c r="S92" s="3"/>
      <c r="T92" s="3"/>
      <c r="U92" s="3"/>
      <c r="V92" s="3"/>
      <c r="W92" s="3"/>
      <c r="X92" s="3"/>
      <c r="Y92" s="3"/>
      <c r="Z92" s="3"/>
    </row>
    <row r="93" spans="1:26" ht="16.5" customHeight="1" x14ac:dyDescent="0.3">
      <c r="A93" s="1" t="s">
        <v>529</v>
      </c>
      <c r="B93" s="1" t="s">
        <v>136</v>
      </c>
      <c r="C93" s="1" t="s">
        <v>1914</v>
      </c>
      <c r="D93" s="1" t="s">
        <v>1915</v>
      </c>
      <c r="E93" s="1" t="s">
        <v>1916</v>
      </c>
      <c r="F93" s="1" t="s">
        <v>1917</v>
      </c>
      <c r="G93" s="1" t="s">
        <v>1918</v>
      </c>
      <c r="H93" s="1" t="s">
        <v>1919</v>
      </c>
      <c r="I93" s="1" t="s">
        <v>1920</v>
      </c>
      <c r="J93" s="1" t="s">
        <v>1921</v>
      </c>
      <c r="K93" s="1" t="s">
        <v>1922</v>
      </c>
      <c r="L93" s="1" t="s">
        <v>1194</v>
      </c>
      <c r="M93" s="1" t="s">
        <v>1393</v>
      </c>
      <c r="N93" s="1" t="s">
        <v>667</v>
      </c>
      <c r="O93" s="3">
        <v>3.1</v>
      </c>
      <c r="Q93" s="3"/>
      <c r="R93" s="3"/>
      <c r="S93" s="3"/>
      <c r="T93" s="3"/>
      <c r="U93" s="3"/>
      <c r="V93" s="3"/>
      <c r="W93" s="3"/>
      <c r="X93" s="3"/>
      <c r="Y93" s="3"/>
      <c r="Z93" s="3"/>
    </row>
    <row r="94" spans="1:26" ht="16.5" customHeight="1" x14ac:dyDescent="0.3">
      <c r="A94" s="1" t="s">
        <v>531</v>
      </c>
      <c r="B94" s="1" t="s">
        <v>136</v>
      </c>
      <c r="C94" s="1" t="s">
        <v>1923</v>
      </c>
      <c r="D94" s="1" t="s">
        <v>1924</v>
      </c>
      <c r="E94" s="1" t="s">
        <v>1925</v>
      </c>
      <c r="F94" s="1" t="s">
        <v>1926</v>
      </c>
      <c r="G94" s="1" t="s">
        <v>1927</v>
      </c>
      <c r="H94" s="1" t="s">
        <v>136</v>
      </c>
      <c r="I94" s="1" t="s">
        <v>1928</v>
      </c>
      <c r="J94" s="1" t="s">
        <v>136</v>
      </c>
      <c r="K94" s="1" t="s">
        <v>136</v>
      </c>
      <c r="L94" s="1" t="s">
        <v>136</v>
      </c>
      <c r="M94" s="1" t="s">
        <v>136</v>
      </c>
      <c r="N94" s="1" t="s">
        <v>136</v>
      </c>
      <c r="O94" s="3"/>
      <c r="Q94" s="3"/>
      <c r="R94" s="3"/>
      <c r="S94" s="3"/>
      <c r="T94" s="3"/>
      <c r="U94" s="3"/>
      <c r="V94" s="3"/>
      <c r="W94" s="3"/>
      <c r="X94" s="3"/>
      <c r="Y94" s="3"/>
      <c r="Z94" s="3"/>
    </row>
    <row r="95" spans="1:26" ht="16.5" customHeight="1" x14ac:dyDescent="0.3">
      <c r="A95" s="1" t="s">
        <v>534</v>
      </c>
      <c r="B95" s="1" t="s">
        <v>136</v>
      </c>
      <c r="C95" s="1" t="s">
        <v>1929</v>
      </c>
      <c r="D95" s="1" t="s">
        <v>1930</v>
      </c>
      <c r="E95" s="1" t="s">
        <v>1931</v>
      </c>
      <c r="F95" s="1" t="s">
        <v>1932</v>
      </c>
      <c r="G95" s="1" t="s">
        <v>1933</v>
      </c>
      <c r="H95" s="1" t="s">
        <v>1934</v>
      </c>
      <c r="I95" s="1" t="s">
        <v>1935</v>
      </c>
      <c r="J95" s="1" t="s">
        <v>1936</v>
      </c>
      <c r="K95" s="1" t="s">
        <v>1521</v>
      </c>
      <c r="L95" s="1" t="s">
        <v>1215</v>
      </c>
      <c r="M95" s="1" t="s">
        <v>1835</v>
      </c>
      <c r="N95" s="1" t="s">
        <v>542</v>
      </c>
      <c r="O95" s="3"/>
      <c r="Q95" s="3"/>
      <c r="R95" s="3"/>
      <c r="S95" s="3"/>
      <c r="T95" s="3"/>
      <c r="U95" s="3"/>
      <c r="V95" s="3"/>
      <c r="W95" s="3"/>
      <c r="X95" s="3"/>
      <c r="Y95" s="3"/>
      <c r="Z95" s="3"/>
    </row>
    <row r="96" spans="1:26" ht="16.5" customHeight="1" x14ac:dyDescent="0.3">
      <c r="A96" s="1" t="s">
        <v>539</v>
      </c>
      <c r="B96" s="1" t="s">
        <v>136</v>
      </c>
      <c r="C96" s="1" t="s">
        <v>1937</v>
      </c>
      <c r="D96" s="1" t="s">
        <v>1938</v>
      </c>
      <c r="E96" s="1" t="s">
        <v>1939</v>
      </c>
      <c r="F96" s="1" t="s">
        <v>1940</v>
      </c>
      <c r="G96" s="1" t="s">
        <v>1941</v>
      </c>
      <c r="H96" s="1" t="s">
        <v>136</v>
      </c>
      <c r="I96" s="1" t="s">
        <v>1942</v>
      </c>
      <c r="J96" s="1" t="s">
        <v>1943</v>
      </c>
      <c r="K96" s="1" t="s">
        <v>1944</v>
      </c>
      <c r="L96" s="1" t="s">
        <v>1945</v>
      </c>
      <c r="M96" s="1" t="s">
        <v>136</v>
      </c>
      <c r="N96" s="1" t="s">
        <v>591</v>
      </c>
      <c r="O96" s="3"/>
      <c r="Q96" s="3"/>
      <c r="R96" s="3"/>
      <c r="S96" s="3"/>
      <c r="T96" s="3"/>
      <c r="U96" s="3"/>
      <c r="V96" s="3"/>
      <c r="W96" s="3"/>
      <c r="X96" s="3"/>
      <c r="Y96" s="3"/>
      <c r="Z96" s="3"/>
    </row>
    <row r="97" spans="1:26" ht="16.5" customHeight="1" x14ac:dyDescent="0.3">
      <c r="A97" s="1" t="s">
        <v>1946</v>
      </c>
      <c r="B97" s="1" t="s">
        <v>136</v>
      </c>
      <c r="C97" s="1" t="s">
        <v>1947</v>
      </c>
      <c r="D97" s="1" t="s">
        <v>1948</v>
      </c>
      <c r="E97" s="1" t="s">
        <v>1949</v>
      </c>
      <c r="F97" s="1" t="s">
        <v>1950</v>
      </c>
      <c r="G97" s="1" t="s">
        <v>1951</v>
      </c>
      <c r="H97" s="1" t="s">
        <v>1952</v>
      </c>
      <c r="I97" s="1" t="s">
        <v>1953</v>
      </c>
      <c r="J97" s="1" t="s">
        <v>1954</v>
      </c>
      <c r="K97" s="1" t="s">
        <v>1955</v>
      </c>
      <c r="L97" s="1" t="s">
        <v>1597</v>
      </c>
      <c r="M97" s="1" t="s">
        <v>1956</v>
      </c>
      <c r="N97" s="1" t="s">
        <v>196</v>
      </c>
      <c r="O97" s="3"/>
      <c r="Q97" s="3"/>
      <c r="R97" s="3"/>
      <c r="S97" s="3"/>
      <c r="T97" s="3"/>
      <c r="U97" s="3"/>
      <c r="V97" s="3"/>
      <c r="W97" s="3"/>
      <c r="X97" s="3"/>
      <c r="Y97" s="3"/>
      <c r="Z97" s="3"/>
    </row>
    <row r="98" spans="1:26" ht="16.5" customHeight="1" x14ac:dyDescent="0.3">
      <c r="A98" s="1" t="s">
        <v>545</v>
      </c>
      <c r="B98" s="1" t="s">
        <v>136</v>
      </c>
      <c r="C98" s="1" t="s">
        <v>1957</v>
      </c>
      <c r="D98" s="1" t="s">
        <v>1958</v>
      </c>
      <c r="E98" s="1" t="s">
        <v>1958</v>
      </c>
      <c r="F98" s="1" t="s">
        <v>1959</v>
      </c>
      <c r="G98" s="1" t="s">
        <v>136</v>
      </c>
      <c r="H98" s="1" t="s">
        <v>1960</v>
      </c>
      <c r="I98" s="1" t="s">
        <v>1960</v>
      </c>
      <c r="J98" s="1" t="s">
        <v>1961</v>
      </c>
      <c r="K98" s="1" t="s">
        <v>1962</v>
      </c>
      <c r="L98" s="1" t="s">
        <v>1478</v>
      </c>
      <c r="M98" s="1" t="s">
        <v>1760</v>
      </c>
      <c r="N98" s="1" t="s">
        <v>1963</v>
      </c>
      <c r="O98" s="3"/>
      <c r="Q98" s="3"/>
      <c r="R98" s="3"/>
      <c r="S98" s="3"/>
      <c r="T98" s="3"/>
      <c r="U98" s="3"/>
      <c r="V98" s="3"/>
      <c r="W98" s="3"/>
      <c r="X98" s="3"/>
      <c r="Y98" s="3"/>
      <c r="Z98" s="3"/>
    </row>
    <row r="99" spans="1:26" ht="16.5" customHeight="1" x14ac:dyDescent="0.3">
      <c r="A99" s="1" t="s">
        <v>547</v>
      </c>
      <c r="B99" s="1" t="s">
        <v>136</v>
      </c>
      <c r="C99" s="1" t="s">
        <v>1964</v>
      </c>
      <c r="D99" s="1" t="s">
        <v>1965</v>
      </c>
      <c r="E99" s="1" t="s">
        <v>1208</v>
      </c>
      <c r="F99" s="1" t="s">
        <v>1966</v>
      </c>
      <c r="G99" s="1" t="s">
        <v>1967</v>
      </c>
      <c r="H99" s="1" t="s">
        <v>1968</v>
      </c>
      <c r="I99" s="1" t="s">
        <v>1969</v>
      </c>
      <c r="J99" s="1" t="s">
        <v>1970</v>
      </c>
      <c r="K99" s="1" t="s">
        <v>1971</v>
      </c>
      <c r="L99" s="1" t="s">
        <v>1450</v>
      </c>
      <c r="M99" s="1" t="s">
        <v>1478</v>
      </c>
      <c r="N99" s="1" t="s">
        <v>1972</v>
      </c>
      <c r="O99" s="3"/>
      <c r="Q99" s="3"/>
      <c r="R99" s="3"/>
      <c r="S99" s="3"/>
      <c r="T99" s="3"/>
      <c r="U99" s="3"/>
      <c r="V99" s="3"/>
      <c r="W99" s="3"/>
      <c r="X99" s="3"/>
      <c r="Y99" s="3"/>
      <c r="Z99" s="3"/>
    </row>
    <row r="100" spans="1:26" ht="16.5" customHeight="1" x14ac:dyDescent="0.3">
      <c r="A100" s="1" t="s">
        <v>548</v>
      </c>
      <c r="B100" s="1" t="s">
        <v>136</v>
      </c>
      <c r="C100" s="1" t="s">
        <v>1973</v>
      </c>
      <c r="D100" s="1" t="s">
        <v>1974</v>
      </c>
      <c r="E100" s="1" t="s">
        <v>1974</v>
      </c>
      <c r="F100" s="1" t="s">
        <v>1975</v>
      </c>
      <c r="G100" s="1" t="s">
        <v>1976</v>
      </c>
      <c r="H100" s="1" t="s">
        <v>1977</v>
      </c>
      <c r="I100" s="1" t="s">
        <v>1978</v>
      </c>
      <c r="J100" s="1" t="s">
        <v>1979</v>
      </c>
      <c r="K100" s="1" t="s">
        <v>1980</v>
      </c>
      <c r="L100" s="1" t="s">
        <v>1248</v>
      </c>
      <c r="M100" s="1" t="s">
        <v>1304</v>
      </c>
      <c r="N100" s="1" t="s">
        <v>1981</v>
      </c>
      <c r="O100" s="3">
        <v>4.7</v>
      </c>
      <c r="Q100" s="3"/>
      <c r="R100" s="3"/>
      <c r="S100" s="3"/>
      <c r="T100" s="3"/>
      <c r="U100" s="3"/>
      <c r="V100" s="3"/>
      <c r="W100" s="3"/>
      <c r="X100" s="3"/>
      <c r="Y100" s="3"/>
      <c r="Z100" s="3"/>
    </row>
    <row r="101" spans="1:26" ht="16.5" customHeight="1" x14ac:dyDescent="0.3">
      <c r="A101" s="1" t="s">
        <v>550</v>
      </c>
      <c r="B101" s="1" t="s">
        <v>136</v>
      </c>
      <c r="C101" s="1" t="s">
        <v>136</v>
      </c>
      <c r="D101" s="1" t="s">
        <v>1982</v>
      </c>
      <c r="E101" s="1" t="s">
        <v>136</v>
      </c>
      <c r="F101" s="1" t="s">
        <v>1983</v>
      </c>
      <c r="G101" s="1" t="s">
        <v>136</v>
      </c>
      <c r="H101" s="1" t="s">
        <v>136</v>
      </c>
      <c r="I101" s="1" t="s">
        <v>136</v>
      </c>
      <c r="J101" s="1" t="s">
        <v>1984</v>
      </c>
      <c r="K101" s="1" t="s">
        <v>1892</v>
      </c>
      <c r="L101" s="1" t="s">
        <v>1175</v>
      </c>
      <c r="M101" s="1" t="s">
        <v>1760</v>
      </c>
      <c r="N101" s="1" t="s">
        <v>1985</v>
      </c>
      <c r="O101" s="3"/>
      <c r="Q101" s="3"/>
      <c r="R101" s="3"/>
      <c r="S101" s="3"/>
      <c r="T101" s="3"/>
      <c r="U101" s="3"/>
      <c r="V101" s="3"/>
      <c r="W101" s="3"/>
      <c r="X101" s="3"/>
      <c r="Y101" s="3"/>
      <c r="Z101" s="3"/>
    </row>
    <row r="102" spans="1:26" ht="16.5" customHeight="1" x14ac:dyDescent="0.3">
      <c r="A102" s="1" t="s">
        <v>558</v>
      </c>
      <c r="B102" s="1" t="s">
        <v>136</v>
      </c>
      <c r="C102" s="1" t="s">
        <v>1986</v>
      </c>
      <c r="D102" s="1" t="s">
        <v>1204</v>
      </c>
      <c r="E102" s="1" t="s">
        <v>1987</v>
      </c>
      <c r="F102" s="1" t="s">
        <v>1988</v>
      </c>
      <c r="G102" s="1" t="s">
        <v>1989</v>
      </c>
      <c r="H102" s="1" t="s">
        <v>1990</v>
      </c>
      <c r="I102" s="1" t="s">
        <v>1991</v>
      </c>
      <c r="J102" s="1" t="s">
        <v>1689</v>
      </c>
      <c r="K102" s="1" t="s">
        <v>1992</v>
      </c>
      <c r="L102" s="1" t="s">
        <v>1326</v>
      </c>
      <c r="M102" s="1" t="s">
        <v>1408</v>
      </c>
      <c r="N102" s="1" t="s">
        <v>1993</v>
      </c>
      <c r="O102" s="3"/>
      <c r="Q102" s="3"/>
      <c r="R102" s="3"/>
      <c r="S102" s="3"/>
      <c r="T102" s="3"/>
      <c r="U102" s="3"/>
      <c r="V102" s="3"/>
      <c r="W102" s="3"/>
      <c r="X102" s="3"/>
      <c r="Y102" s="3"/>
      <c r="Z102" s="3"/>
    </row>
    <row r="103" spans="1:26" ht="16.5" customHeight="1" x14ac:dyDescent="0.3">
      <c r="A103" s="1" t="s">
        <v>560</v>
      </c>
      <c r="B103" s="1" t="s">
        <v>136</v>
      </c>
      <c r="C103" s="1" t="s">
        <v>1983</v>
      </c>
      <c r="D103" s="1" t="s">
        <v>136</v>
      </c>
      <c r="E103" s="1" t="s">
        <v>136</v>
      </c>
      <c r="F103" s="1" t="s">
        <v>136</v>
      </c>
      <c r="G103" s="1" t="s">
        <v>136</v>
      </c>
      <c r="H103" s="1" t="s">
        <v>136</v>
      </c>
      <c r="I103" s="1" t="s">
        <v>136</v>
      </c>
      <c r="J103" s="1" t="s">
        <v>136</v>
      </c>
      <c r="K103" s="1" t="s">
        <v>136</v>
      </c>
      <c r="L103" s="1" t="s">
        <v>136</v>
      </c>
      <c r="M103" s="1" t="s">
        <v>136</v>
      </c>
      <c r="N103" s="1" t="s">
        <v>136</v>
      </c>
      <c r="O103" s="3"/>
      <c r="Q103" s="3"/>
      <c r="R103" s="3"/>
      <c r="S103" s="3"/>
      <c r="T103" s="3"/>
      <c r="U103" s="3"/>
      <c r="V103" s="3"/>
      <c r="W103" s="3"/>
      <c r="X103" s="3"/>
      <c r="Y103" s="3"/>
      <c r="Z103" s="3"/>
    </row>
    <row r="104" spans="1:26" ht="16.5" customHeight="1" x14ac:dyDescent="0.3">
      <c r="A104" s="1" t="s">
        <v>563</v>
      </c>
      <c r="B104" s="1" t="s">
        <v>136</v>
      </c>
      <c r="C104" s="1" t="s">
        <v>1994</v>
      </c>
      <c r="D104" s="1" t="s">
        <v>1995</v>
      </c>
      <c r="E104" s="1" t="s">
        <v>1996</v>
      </c>
      <c r="F104" s="1" t="s">
        <v>1997</v>
      </c>
      <c r="G104" s="1" t="s">
        <v>1998</v>
      </c>
      <c r="H104" s="1" t="s">
        <v>1999</v>
      </c>
      <c r="I104" s="1" t="s">
        <v>2000</v>
      </c>
      <c r="J104" s="1" t="s">
        <v>2001</v>
      </c>
      <c r="K104" s="1" t="s">
        <v>1853</v>
      </c>
      <c r="L104" s="1" t="s">
        <v>1419</v>
      </c>
      <c r="M104" s="1" t="s">
        <v>1749</v>
      </c>
      <c r="N104" s="1" t="s">
        <v>2002</v>
      </c>
      <c r="O104" s="3"/>
      <c r="Q104" s="3"/>
      <c r="R104" s="3"/>
      <c r="S104" s="3"/>
      <c r="T104" s="3"/>
      <c r="U104" s="3"/>
      <c r="V104" s="3"/>
      <c r="W104" s="3"/>
      <c r="X104" s="3"/>
      <c r="Y104" s="3"/>
      <c r="Z104" s="3"/>
    </row>
    <row r="105" spans="1:26" ht="16.5" customHeight="1" x14ac:dyDescent="0.3">
      <c r="A105" s="1" t="s">
        <v>567</v>
      </c>
      <c r="B105" s="1" t="s">
        <v>136</v>
      </c>
      <c r="C105" s="1" t="s">
        <v>2003</v>
      </c>
      <c r="D105" s="1" t="s">
        <v>2004</v>
      </c>
      <c r="E105" s="1" t="s">
        <v>2005</v>
      </c>
      <c r="F105" s="1" t="s">
        <v>1831</v>
      </c>
      <c r="G105" s="1" t="s">
        <v>2006</v>
      </c>
      <c r="H105" s="1" t="s">
        <v>2007</v>
      </c>
      <c r="I105" s="1" t="s">
        <v>2008</v>
      </c>
      <c r="J105" s="1" t="s">
        <v>2009</v>
      </c>
      <c r="K105" s="1" t="s">
        <v>2010</v>
      </c>
      <c r="L105" s="1" t="s">
        <v>1922</v>
      </c>
      <c r="M105" s="1" t="s">
        <v>1215</v>
      </c>
      <c r="N105" s="1" t="s">
        <v>2011</v>
      </c>
      <c r="O105" s="3"/>
      <c r="Q105" s="3"/>
      <c r="R105" s="3"/>
      <c r="S105" s="3"/>
      <c r="T105" s="3"/>
      <c r="U105" s="3"/>
      <c r="V105" s="3"/>
      <c r="W105" s="3"/>
      <c r="X105" s="3"/>
      <c r="Y105" s="3"/>
      <c r="Z105" s="3"/>
    </row>
    <row r="106" spans="1:26" ht="16.5" customHeight="1" x14ac:dyDescent="0.3">
      <c r="A106" s="1" t="s">
        <v>571</v>
      </c>
      <c r="B106" s="1" t="s">
        <v>136</v>
      </c>
      <c r="C106" s="1" t="s">
        <v>136</v>
      </c>
      <c r="D106" s="1" t="s">
        <v>1649</v>
      </c>
      <c r="E106" s="1" t="s">
        <v>1274</v>
      </c>
      <c r="F106" s="1" t="s">
        <v>2012</v>
      </c>
      <c r="G106" s="1" t="s">
        <v>136</v>
      </c>
      <c r="H106" s="1" t="s">
        <v>2013</v>
      </c>
      <c r="I106" s="1" t="s">
        <v>2014</v>
      </c>
      <c r="J106" s="1" t="s">
        <v>1359</v>
      </c>
      <c r="K106" s="1" t="s">
        <v>2015</v>
      </c>
      <c r="L106" s="1" t="s">
        <v>1450</v>
      </c>
      <c r="M106" s="1" t="s">
        <v>1419</v>
      </c>
      <c r="N106" s="1" t="s">
        <v>2016</v>
      </c>
      <c r="O106" s="3"/>
      <c r="Q106" s="3"/>
      <c r="R106" s="3"/>
      <c r="S106" s="3"/>
      <c r="T106" s="3"/>
      <c r="U106" s="3"/>
      <c r="V106" s="3"/>
      <c r="W106" s="3"/>
      <c r="X106" s="3"/>
      <c r="Y106" s="3"/>
      <c r="Z106" s="3"/>
    </row>
    <row r="107" spans="1:26" ht="16.5" customHeight="1" x14ac:dyDescent="0.3">
      <c r="A107" s="1" t="s">
        <v>574</v>
      </c>
      <c r="B107" s="1" t="s">
        <v>136</v>
      </c>
      <c r="C107" s="1" t="s">
        <v>136</v>
      </c>
      <c r="D107" s="1" t="s">
        <v>136</v>
      </c>
      <c r="E107" s="1" t="s">
        <v>1536</v>
      </c>
      <c r="F107" s="1" t="s">
        <v>136</v>
      </c>
      <c r="G107" s="1" t="s">
        <v>136</v>
      </c>
      <c r="H107" s="1" t="s">
        <v>136</v>
      </c>
      <c r="I107" s="1" t="s">
        <v>1925</v>
      </c>
      <c r="J107" s="1" t="s">
        <v>136</v>
      </c>
      <c r="K107" s="1" t="s">
        <v>136</v>
      </c>
      <c r="L107" s="1" t="s">
        <v>136</v>
      </c>
      <c r="M107" s="1" t="s">
        <v>136</v>
      </c>
      <c r="N107" s="1" t="s">
        <v>136</v>
      </c>
      <c r="O107" s="3"/>
      <c r="Q107" s="3"/>
      <c r="R107" s="3"/>
      <c r="S107" s="3"/>
      <c r="T107" s="3"/>
      <c r="U107" s="3"/>
      <c r="V107" s="3"/>
      <c r="W107" s="3"/>
      <c r="X107" s="3"/>
      <c r="Y107" s="3"/>
      <c r="Z107" s="3"/>
    </row>
    <row r="108" spans="1:26" ht="16.5" customHeight="1" x14ac:dyDescent="0.3">
      <c r="A108" s="1" t="s">
        <v>579</v>
      </c>
      <c r="B108" s="1" t="s">
        <v>136</v>
      </c>
      <c r="C108" s="1" t="s">
        <v>2017</v>
      </c>
      <c r="D108" s="1" t="s">
        <v>2018</v>
      </c>
      <c r="E108" s="1" t="s">
        <v>2019</v>
      </c>
      <c r="F108" s="1" t="s">
        <v>2020</v>
      </c>
      <c r="G108" s="1" t="s">
        <v>2021</v>
      </c>
      <c r="H108" s="1" t="s">
        <v>2022</v>
      </c>
      <c r="I108" s="1" t="s">
        <v>2023</v>
      </c>
      <c r="J108" s="1" t="s">
        <v>2024</v>
      </c>
      <c r="K108" s="1" t="s">
        <v>2025</v>
      </c>
      <c r="L108" s="1" t="s">
        <v>1194</v>
      </c>
      <c r="M108" s="1" t="s">
        <v>1803</v>
      </c>
      <c r="N108" s="1" t="s">
        <v>2026</v>
      </c>
      <c r="O108" s="3"/>
      <c r="Q108" s="3"/>
      <c r="R108" s="3"/>
      <c r="S108" s="3"/>
      <c r="T108" s="3"/>
      <c r="U108" s="3"/>
      <c r="V108" s="3"/>
      <c r="W108" s="3"/>
      <c r="X108" s="3"/>
      <c r="Y108" s="3"/>
      <c r="Z108" s="3"/>
    </row>
    <row r="109" spans="1:26" ht="16.5" customHeight="1" x14ac:dyDescent="0.3">
      <c r="A109" s="1" t="s">
        <v>583</v>
      </c>
      <c r="B109" s="1" t="s">
        <v>136</v>
      </c>
      <c r="C109" s="1" t="s">
        <v>2027</v>
      </c>
      <c r="D109" s="1" t="s">
        <v>2028</v>
      </c>
      <c r="E109" s="1" t="s">
        <v>2029</v>
      </c>
      <c r="F109" s="1" t="s">
        <v>2030</v>
      </c>
      <c r="G109" s="1" t="s">
        <v>2031</v>
      </c>
      <c r="H109" s="1" t="s">
        <v>2032</v>
      </c>
      <c r="I109" s="1" t="s">
        <v>2033</v>
      </c>
      <c r="J109" s="1" t="s">
        <v>2034</v>
      </c>
      <c r="K109" s="1" t="s">
        <v>136</v>
      </c>
      <c r="L109" s="1" t="s">
        <v>136</v>
      </c>
      <c r="M109" s="1" t="s">
        <v>136</v>
      </c>
      <c r="N109" s="1" t="s">
        <v>136</v>
      </c>
      <c r="O109" s="3"/>
      <c r="Q109" s="3"/>
      <c r="R109" s="3"/>
      <c r="S109" s="3"/>
      <c r="T109" s="3"/>
      <c r="U109" s="3"/>
      <c r="V109" s="3"/>
      <c r="W109" s="3"/>
      <c r="X109" s="3"/>
      <c r="Y109" s="3"/>
      <c r="Z109" s="3"/>
    </row>
    <row r="110" spans="1:26" ht="16.5" customHeight="1" x14ac:dyDescent="0.3">
      <c r="A110" s="1" t="s">
        <v>584</v>
      </c>
      <c r="B110" s="1" t="s">
        <v>136</v>
      </c>
      <c r="C110" s="1" t="s">
        <v>2035</v>
      </c>
      <c r="D110" s="1" t="s">
        <v>2036</v>
      </c>
      <c r="E110" s="1" t="s">
        <v>2037</v>
      </c>
      <c r="F110" s="1" t="s">
        <v>2038</v>
      </c>
      <c r="G110" s="1" t="s">
        <v>2039</v>
      </c>
      <c r="H110" s="1" t="s">
        <v>2040</v>
      </c>
      <c r="I110" s="1" t="s">
        <v>2041</v>
      </c>
      <c r="J110" s="1" t="s">
        <v>2042</v>
      </c>
      <c r="K110" s="1" t="s">
        <v>2043</v>
      </c>
      <c r="L110" s="1" t="s">
        <v>1228</v>
      </c>
      <c r="M110" s="1" t="s">
        <v>1438</v>
      </c>
      <c r="N110" s="1" t="s">
        <v>956</v>
      </c>
      <c r="O110" s="3"/>
      <c r="Q110" s="3"/>
      <c r="R110" s="3"/>
      <c r="S110" s="3"/>
      <c r="T110" s="3"/>
      <c r="U110" s="3"/>
      <c r="V110" s="3"/>
      <c r="W110" s="3"/>
      <c r="X110" s="3"/>
      <c r="Y110" s="3"/>
      <c r="Z110" s="3"/>
    </row>
    <row r="111" spans="1:26" ht="16.5" customHeight="1" x14ac:dyDescent="0.3">
      <c r="A111" s="1" t="s">
        <v>585</v>
      </c>
      <c r="B111" s="1" t="s">
        <v>136</v>
      </c>
      <c r="C111" s="1" t="s">
        <v>2044</v>
      </c>
      <c r="D111" s="1" t="s">
        <v>2045</v>
      </c>
      <c r="E111" s="1" t="s">
        <v>2046</v>
      </c>
      <c r="F111" s="1" t="s">
        <v>2047</v>
      </c>
      <c r="G111" s="1" t="s">
        <v>2048</v>
      </c>
      <c r="H111" s="1" t="s">
        <v>2049</v>
      </c>
      <c r="I111" s="1" t="s">
        <v>2050</v>
      </c>
      <c r="J111" s="1" t="s">
        <v>2051</v>
      </c>
      <c r="K111" s="1" t="s">
        <v>2052</v>
      </c>
      <c r="L111" s="1" t="s">
        <v>2053</v>
      </c>
      <c r="M111" s="1" t="s">
        <v>1156</v>
      </c>
      <c r="N111" s="1" t="s">
        <v>2054</v>
      </c>
      <c r="O111" s="3"/>
      <c r="Q111" s="3"/>
      <c r="R111" s="3"/>
      <c r="S111" s="3"/>
      <c r="T111" s="3"/>
      <c r="U111" s="3"/>
      <c r="V111" s="3"/>
      <c r="W111" s="3"/>
      <c r="X111" s="3"/>
      <c r="Y111" s="3"/>
      <c r="Z111" s="3"/>
    </row>
    <row r="112" spans="1:26" ht="16.5" customHeight="1" x14ac:dyDescent="0.3">
      <c r="A112" s="1" t="s">
        <v>601</v>
      </c>
      <c r="B112" s="1" t="s">
        <v>136</v>
      </c>
      <c r="C112" s="1" t="s">
        <v>2055</v>
      </c>
      <c r="D112" s="1" t="s">
        <v>2056</v>
      </c>
      <c r="E112" s="1" t="s">
        <v>2056</v>
      </c>
      <c r="F112" s="1" t="s">
        <v>2057</v>
      </c>
      <c r="G112" s="1" t="s">
        <v>2058</v>
      </c>
      <c r="H112" s="1" t="s">
        <v>2059</v>
      </c>
      <c r="I112" s="1" t="s">
        <v>2059</v>
      </c>
      <c r="J112" s="1" t="s">
        <v>2060</v>
      </c>
      <c r="K112" s="1" t="s">
        <v>136</v>
      </c>
      <c r="L112" s="1" t="s">
        <v>136</v>
      </c>
      <c r="M112" s="1" t="s">
        <v>136</v>
      </c>
      <c r="N112" s="1" t="s">
        <v>136</v>
      </c>
      <c r="O112" s="3">
        <v>5.45</v>
      </c>
      <c r="Q112" s="3"/>
      <c r="R112" s="3"/>
      <c r="S112" s="3"/>
      <c r="T112" s="3"/>
      <c r="U112" s="3"/>
      <c r="V112" s="3"/>
      <c r="W112" s="3"/>
      <c r="X112" s="3"/>
      <c r="Y112" s="3"/>
      <c r="Z112" s="3"/>
    </row>
    <row r="113" spans="1:26" ht="16.5" customHeight="1" x14ac:dyDescent="0.3">
      <c r="A113" s="1" t="s">
        <v>608</v>
      </c>
      <c r="B113" s="1" t="s">
        <v>136</v>
      </c>
      <c r="C113" s="1" t="s">
        <v>2061</v>
      </c>
      <c r="D113" s="1" t="s">
        <v>2062</v>
      </c>
      <c r="E113" s="1" t="s">
        <v>2063</v>
      </c>
      <c r="F113" s="1" t="s">
        <v>2064</v>
      </c>
      <c r="G113" s="1" t="s">
        <v>2065</v>
      </c>
      <c r="H113" s="1" t="s">
        <v>2066</v>
      </c>
      <c r="I113" s="1" t="s">
        <v>2067</v>
      </c>
      <c r="J113" s="1" t="s">
        <v>2068</v>
      </c>
      <c r="K113" s="1" t="s">
        <v>2069</v>
      </c>
      <c r="L113" s="1" t="s">
        <v>1408</v>
      </c>
      <c r="M113" s="1" t="s">
        <v>2070</v>
      </c>
      <c r="N113" s="1" t="s">
        <v>477</v>
      </c>
      <c r="O113" s="3"/>
      <c r="Q113" s="3"/>
      <c r="R113" s="3"/>
      <c r="S113" s="3"/>
      <c r="T113" s="3"/>
      <c r="U113" s="3"/>
      <c r="V113" s="3"/>
      <c r="W113" s="3"/>
      <c r="X113" s="3"/>
      <c r="Y113" s="3"/>
      <c r="Z113" s="3"/>
    </row>
    <row r="114" spans="1:26" ht="16.5" customHeight="1" x14ac:dyDescent="0.3">
      <c r="A114" s="1" t="s">
        <v>609</v>
      </c>
      <c r="B114" s="1" t="s">
        <v>136</v>
      </c>
      <c r="C114" s="1" t="s">
        <v>2071</v>
      </c>
      <c r="D114" s="1" t="s">
        <v>2072</v>
      </c>
      <c r="E114" s="1" t="s">
        <v>2073</v>
      </c>
      <c r="F114" s="1" t="s">
        <v>136</v>
      </c>
      <c r="G114" s="1" t="s">
        <v>136</v>
      </c>
      <c r="H114" s="1" t="s">
        <v>136</v>
      </c>
      <c r="I114" s="1" t="s">
        <v>136</v>
      </c>
      <c r="J114" s="1" t="s">
        <v>136</v>
      </c>
      <c r="K114" s="1" t="s">
        <v>136</v>
      </c>
      <c r="L114" s="1" t="s">
        <v>136</v>
      </c>
      <c r="M114" s="1" t="s">
        <v>136</v>
      </c>
      <c r="N114" s="1" t="s">
        <v>136</v>
      </c>
      <c r="O114" s="3"/>
      <c r="Q114" s="3"/>
      <c r="R114" s="3"/>
      <c r="S114" s="3"/>
      <c r="T114" s="3"/>
      <c r="U114" s="3"/>
      <c r="V114" s="3"/>
      <c r="W114" s="3"/>
      <c r="X114" s="3"/>
      <c r="Y114" s="3"/>
      <c r="Z114" s="3"/>
    </row>
    <row r="115" spans="1:26" ht="16.5" customHeight="1" x14ac:dyDescent="0.3">
      <c r="A115" s="1" t="s">
        <v>2074</v>
      </c>
      <c r="B115" s="1" t="s">
        <v>136</v>
      </c>
      <c r="C115" s="1" t="s">
        <v>136</v>
      </c>
      <c r="D115" s="1" t="s">
        <v>136</v>
      </c>
      <c r="E115" s="1" t="s">
        <v>136</v>
      </c>
      <c r="F115" s="1" t="s">
        <v>2075</v>
      </c>
      <c r="G115" s="1" t="s">
        <v>136</v>
      </c>
      <c r="H115" s="1" t="s">
        <v>136</v>
      </c>
      <c r="I115" s="1" t="s">
        <v>136</v>
      </c>
      <c r="J115" s="1" t="s">
        <v>2076</v>
      </c>
      <c r="K115" s="1" t="s">
        <v>136</v>
      </c>
      <c r="L115" s="1" t="s">
        <v>136</v>
      </c>
      <c r="M115" s="1" t="s">
        <v>136</v>
      </c>
      <c r="N115" s="1" t="s">
        <v>136</v>
      </c>
      <c r="O115" s="3"/>
      <c r="Q115" s="3"/>
      <c r="R115" s="3"/>
      <c r="S115" s="3"/>
      <c r="T115" s="3"/>
      <c r="U115" s="3"/>
      <c r="V115" s="3"/>
      <c r="W115" s="3"/>
      <c r="X115" s="3"/>
      <c r="Y115" s="3"/>
      <c r="Z115" s="3"/>
    </row>
    <row r="116" spans="1:26" ht="16.5" customHeight="1" x14ac:dyDescent="0.3">
      <c r="A116" s="1" t="s">
        <v>614</v>
      </c>
      <c r="B116" s="1" t="s">
        <v>136</v>
      </c>
      <c r="C116" s="1" t="s">
        <v>2077</v>
      </c>
      <c r="D116" s="1" t="s">
        <v>136</v>
      </c>
      <c r="E116" s="1" t="s">
        <v>2078</v>
      </c>
      <c r="F116" s="1" t="s">
        <v>1176</v>
      </c>
      <c r="G116" s="1" t="s">
        <v>136</v>
      </c>
      <c r="H116" s="1" t="s">
        <v>136</v>
      </c>
      <c r="I116" s="1" t="s">
        <v>136</v>
      </c>
      <c r="J116" s="1" t="s">
        <v>1869</v>
      </c>
      <c r="K116" s="1" t="s">
        <v>136</v>
      </c>
      <c r="L116" s="1" t="s">
        <v>136</v>
      </c>
      <c r="M116" s="1" t="s">
        <v>136</v>
      </c>
      <c r="N116" s="1" t="s">
        <v>136</v>
      </c>
      <c r="O116" s="3"/>
      <c r="Q116" s="3"/>
      <c r="R116" s="3"/>
      <c r="S116" s="3"/>
      <c r="T116" s="3"/>
      <c r="U116" s="3"/>
      <c r="V116" s="3"/>
      <c r="W116" s="3"/>
      <c r="X116" s="3"/>
      <c r="Y116" s="3"/>
      <c r="Z116" s="3"/>
    </row>
    <row r="117" spans="1:26" ht="16.5" customHeight="1" x14ac:dyDescent="0.3">
      <c r="A117" s="1" t="s">
        <v>615</v>
      </c>
      <c r="B117" s="1" t="s">
        <v>136</v>
      </c>
      <c r="C117" s="1" t="s">
        <v>2029</v>
      </c>
      <c r="D117" s="1" t="s">
        <v>2079</v>
      </c>
      <c r="E117" s="1" t="s">
        <v>1402</v>
      </c>
      <c r="F117" s="1" t="s">
        <v>2080</v>
      </c>
      <c r="G117" s="1" t="s">
        <v>2081</v>
      </c>
      <c r="H117" s="1" t="s">
        <v>2082</v>
      </c>
      <c r="I117" s="1" t="s">
        <v>2083</v>
      </c>
      <c r="J117" s="1" t="s">
        <v>2079</v>
      </c>
      <c r="K117" s="1" t="s">
        <v>2069</v>
      </c>
      <c r="L117" s="1" t="s">
        <v>1419</v>
      </c>
      <c r="M117" s="1" t="s">
        <v>2084</v>
      </c>
      <c r="N117" s="1" t="s">
        <v>581</v>
      </c>
      <c r="O117" s="3"/>
      <c r="Q117" s="3"/>
      <c r="R117" s="3"/>
      <c r="S117" s="3"/>
      <c r="T117" s="3"/>
      <c r="U117" s="3"/>
      <c r="V117" s="3"/>
      <c r="W117" s="3"/>
      <c r="X117" s="3"/>
      <c r="Y117" s="3"/>
      <c r="Z117" s="3"/>
    </row>
    <row r="118" spans="1:26" ht="16.5" customHeight="1" x14ac:dyDescent="0.3">
      <c r="A118" s="1" t="s">
        <v>619</v>
      </c>
      <c r="B118" s="1" t="s">
        <v>136</v>
      </c>
      <c r="C118" s="1" t="s">
        <v>1717</v>
      </c>
      <c r="D118" s="1" t="s">
        <v>2085</v>
      </c>
      <c r="E118" s="1" t="s">
        <v>2086</v>
      </c>
      <c r="F118" s="1" t="s">
        <v>2087</v>
      </c>
      <c r="G118" s="1" t="s">
        <v>2088</v>
      </c>
      <c r="H118" s="1" t="s">
        <v>2089</v>
      </c>
      <c r="I118" s="1" t="s">
        <v>2090</v>
      </c>
      <c r="J118" s="1" t="s">
        <v>2091</v>
      </c>
      <c r="K118" s="1" t="s">
        <v>2092</v>
      </c>
      <c r="L118" s="1" t="s">
        <v>1488</v>
      </c>
      <c r="M118" s="1" t="s">
        <v>136</v>
      </c>
      <c r="N118" s="1" t="s">
        <v>2093</v>
      </c>
      <c r="O118" s="3"/>
      <c r="Q118" s="3"/>
      <c r="R118" s="3"/>
      <c r="S118" s="3"/>
      <c r="T118" s="3"/>
      <c r="U118" s="3"/>
      <c r="V118" s="3"/>
      <c r="W118" s="3"/>
      <c r="X118" s="3"/>
      <c r="Y118" s="3"/>
      <c r="Z118" s="3"/>
    </row>
    <row r="119" spans="1:26" ht="16.5" customHeight="1" x14ac:dyDescent="0.3">
      <c r="A119" s="1" t="s">
        <v>622</v>
      </c>
      <c r="B119" s="1" t="s">
        <v>136</v>
      </c>
      <c r="C119" s="1" t="s">
        <v>1204</v>
      </c>
      <c r="D119" s="1" t="s">
        <v>136</v>
      </c>
      <c r="E119" s="1" t="s">
        <v>136</v>
      </c>
      <c r="F119" s="1" t="s">
        <v>136</v>
      </c>
      <c r="G119" s="1" t="s">
        <v>136</v>
      </c>
      <c r="H119" s="1" t="s">
        <v>136</v>
      </c>
      <c r="I119" s="1" t="s">
        <v>136</v>
      </c>
      <c r="J119" s="1" t="s">
        <v>136</v>
      </c>
      <c r="K119" s="1" t="s">
        <v>136</v>
      </c>
      <c r="L119" s="1" t="s">
        <v>136</v>
      </c>
      <c r="M119" s="1" t="s">
        <v>136</v>
      </c>
      <c r="N119" s="1" t="s">
        <v>136</v>
      </c>
      <c r="O119" s="3"/>
      <c r="Q119" s="3"/>
      <c r="R119" s="3"/>
      <c r="S119" s="3"/>
      <c r="T119" s="3"/>
      <c r="U119" s="3"/>
      <c r="V119" s="3"/>
      <c r="W119" s="3"/>
      <c r="X119" s="3"/>
      <c r="Y119" s="3"/>
      <c r="Z119" s="3"/>
    </row>
    <row r="120" spans="1:26" ht="16.5" customHeight="1" x14ac:dyDescent="0.3">
      <c r="A120" s="1" t="s">
        <v>623</v>
      </c>
      <c r="B120" s="1" t="s">
        <v>136</v>
      </c>
      <c r="C120" s="1" t="s">
        <v>2094</v>
      </c>
      <c r="D120" s="1" t="s">
        <v>2095</v>
      </c>
      <c r="E120" s="1" t="s">
        <v>2096</v>
      </c>
      <c r="F120" s="1" t="s">
        <v>2097</v>
      </c>
      <c r="G120" s="1" t="s">
        <v>1574</v>
      </c>
      <c r="H120" s="1" t="s">
        <v>2098</v>
      </c>
      <c r="I120" s="1" t="s">
        <v>2099</v>
      </c>
      <c r="J120" s="1" t="s">
        <v>2100</v>
      </c>
      <c r="K120" s="1" t="s">
        <v>1553</v>
      </c>
      <c r="L120" s="1" t="s">
        <v>1749</v>
      </c>
      <c r="M120" s="1" t="s">
        <v>1371</v>
      </c>
      <c r="N120" s="1" t="s">
        <v>2101</v>
      </c>
      <c r="O120" s="3"/>
      <c r="Q120" s="3"/>
      <c r="R120" s="3"/>
      <c r="S120" s="3"/>
      <c r="T120" s="3"/>
      <c r="U120" s="3"/>
      <c r="V120" s="3"/>
      <c r="W120" s="3"/>
      <c r="X120" s="3"/>
      <c r="Y120" s="3"/>
      <c r="Z120" s="3"/>
    </row>
    <row r="121" spans="1:26" ht="16.5" customHeight="1" x14ac:dyDescent="0.3">
      <c r="A121" s="1" t="s">
        <v>624</v>
      </c>
      <c r="B121" s="1" t="s">
        <v>136</v>
      </c>
      <c r="C121" s="1" t="s">
        <v>2102</v>
      </c>
      <c r="D121" s="1" t="s">
        <v>2103</v>
      </c>
      <c r="E121" s="1" t="s">
        <v>2104</v>
      </c>
      <c r="F121" s="1" t="s">
        <v>2105</v>
      </c>
      <c r="G121" s="1" t="s">
        <v>2106</v>
      </c>
      <c r="H121" s="1" t="s">
        <v>2107</v>
      </c>
      <c r="I121" s="1" t="s">
        <v>2108</v>
      </c>
      <c r="J121" s="1" t="s">
        <v>2109</v>
      </c>
      <c r="K121" s="1" t="s">
        <v>2110</v>
      </c>
      <c r="L121" s="1" t="s">
        <v>2025</v>
      </c>
      <c r="M121" s="1" t="s">
        <v>1835</v>
      </c>
      <c r="N121" s="1" t="s">
        <v>2111</v>
      </c>
      <c r="O121" s="3"/>
      <c r="Q121" s="3"/>
      <c r="R121" s="3"/>
      <c r="S121" s="3"/>
      <c r="T121" s="3"/>
      <c r="U121" s="3"/>
      <c r="V121" s="3"/>
      <c r="W121" s="3"/>
      <c r="X121" s="3"/>
      <c r="Y121" s="3"/>
      <c r="Z121" s="3"/>
    </row>
    <row r="122" spans="1:26" ht="16.5" customHeight="1" x14ac:dyDescent="0.3">
      <c r="A122" s="1" t="s">
        <v>625</v>
      </c>
      <c r="B122" s="1" t="s">
        <v>136</v>
      </c>
      <c r="C122" s="1" t="s">
        <v>2112</v>
      </c>
      <c r="D122" s="1" t="s">
        <v>136</v>
      </c>
      <c r="E122" s="1" t="s">
        <v>136</v>
      </c>
      <c r="F122" s="1" t="s">
        <v>136</v>
      </c>
      <c r="G122" s="1" t="s">
        <v>136</v>
      </c>
      <c r="H122" s="1" t="s">
        <v>136</v>
      </c>
      <c r="I122" s="1" t="s">
        <v>136</v>
      </c>
      <c r="J122" s="1" t="s">
        <v>136</v>
      </c>
      <c r="K122" s="1" t="s">
        <v>136</v>
      </c>
      <c r="L122" s="1" t="s">
        <v>136</v>
      </c>
      <c r="M122" s="1" t="s">
        <v>136</v>
      </c>
      <c r="N122" s="1" t="s">
        <v>136</v>
      </c>
      <c r="O122" s="3"/>
      <c r="Q122" s="3"/>
      <c r="R122" s="3"/>
      <c r="S122" s="3"/>
      <c r="T122" s="3"/>
      <c r="U122" s="3"/>
      <c r="V122" s="3"/>
      <c r="W122" s="3"/>
      <c r="X122" s="3"/>
      <c r="Y122" s="3"/>
      <c r="Z122" s="3"/>
    </row>
    <row r="123" spans="1:26" ht="16.5" customHeight="1" x14ac:dyDescent="0.3">
      <c r="A123" s="1" t="s">
        <v>637</v>
      </c>
      <c r="B123" s="1" t="s">
        <v>136</v>
      </c>
      <c r="C123" s="1" t="s">
        <v>2113</v>
      </c>
      <c r="D123" s="1" t="s">
        <v>2114</v>
      </c>
      <c r="E123" s="1" t="s">
        <v>2115</v>
      </c>
      <c r="F123" s="1" t="s">
        <v>2116</v>
      </c>
      <c r="G123" s="1" t="s">
        <v>2031</v>
      </c>
      <c r="H123" s="1" t="s">
        <v>2117</v>
      </c>
      <c r="I123" s="1" t="s">
        <v>2118</v>
      </c>
      <c r="J123" s="1" t="s">
        <v>2119</v>
      </c>
      <c r="K123" s="1" t="s">
        <v>2120</v>
      </c>
      <c r="L123" s="1" t="s">
        <v>1498</v>
      </c>
      <c r="M123" s="1" t="s">
        <v>2121</v>
      </c>
      <c r="N123" s="1" t="s">
        <v>119</v>
      </c>
      <c r="O123" s="3"/>
      <c r="Q123" s="3"/>
      <c r="R123" s="3"/>
      <c r="S123" s="3"/>
      <c r="T123" s="3"/>
      <c r="U123" s="3"/>
      <c r="V123" s="3"/>
      <c r="W123" s="3"/>
      <c r="X123" s="3"/>
      <c r="Y123" s="3"/>
      <c r="Z123" s="3"/>
    </row>
    <row r="124" spans="1:26" ht="16.5" customHeight="1" x14ac:dyDescent="0.3">
      <c r="A124" s="1" t="s">
        <v>642</v>
      </c>
      <c r="B124" s="1" t="s">
        <v>136</v>
      </c>
      <c r="C124" s="1" t="s">
        <v>2122</v>
      </c>
      <c r="D124" s="1" t="s">
        <v>2123</v>
      </c>
      <c r="E124" s="1" t="s">
        <v>2124</v>
      </c>
      <c r="F124" s="1" t="s">
        <v>2125</v>
      </c>
      <c r="G124" s="1" t="s">
        <v>2126</v>
      </c>
      <c r="H124" s="1" t="s">
        <v>2127</v>
      </c>
      <c r="I124" s="1" t="s">
        <v>2128</v>
      </c>
      <c r="J124" s="1" t="s">
        <v>2129</v>
      </c>
      <c r="K124" s="1" t="s">
        <v>2130</v>
      </c>
      <c r="L124" s="1" t="s">
        <v>1532</v>
      </c>
      <c r="M124" s="1" t="s">
        <v>1478</v>
      </c>
      <c r="N124" s="1" t="s">
        <v>542</v>
      </c>
      <c r="O124" s="3"/>
      <c r="Q124" s="3"/>
      <c r="R124" s="3"/>
      <c r="S124" s="3"/>
      <c r="T124" s="3"/>
      <c r="U124" s="3"/>
      <c r="V124" s="3"/>
      <c r="W124" s="3"/>
      <c r="X124" s="3"/>
      <c r="Y124" s="3"/>
      <c r="Z124" s="3"/>
    </row>
    <row r="125" spans="1:26" ht="16.5" customHeight="1" x14ac:dyDescent="0.3">
      <c r="A125" s="1" t="s">
        <v>653</v>
      </c>
      <c r="B125" s="1" t="s">
        <v>136</v>
      </c>
      <c r="C125" s="1" t="s">
        <v>2131</v>
      </c>
      <c r="D125" s="1" t="s">
        <v>2132</v>
      </c>
      <c r="E125" s="1" t="s">
        <v>2133</v>
      </c>
      <c r="F125" s="1" t="s">
        <v>2134</v>
      </c>
      <c r="G125" s="1" t="s">
        <v>2135</v>
      </c>
      <c r="H125" s="1" t="s">
        <v>2136</v>
      </c>
      <c r="I125" s="1" t="s">
        <v>2137</v>
      </c>
      <c r="J125" s="1" t="s">
        <v>2138</v>
      </c>
      <c r="K125" s="1" t="s">
        <v>2139</v>
      </c>
      <c r="L125" s="1" t="s">
        <v>1644</v>
      </c>
      <c r="M125" s="1" t="s">
        <v>1194</v>
      </c>
      <c r="N125" s="1" t="s">
        <v>2140</v>
      </c>
      <c r="O125" s="3"/>
      <c r="Q125" s="3"/>
      <c r="R125" s="3"/>
      <c r="S125" s="3"/>
      <c r="T125" s="3"/>
      <c r="U125" s="3"/>
      <c r="V125" s="3"/>
      <c r="W125" s="3"/>
      <c r="X125" s="3"/>
      <c r="Y125" s="3"/>
      <c r="Z125" s="3"/>
    </row>
    <row r="126" spans="1:26" ht="16.5" customHeight="1" x14ac:dyDescent="0.3">
      <c r="A126" s="1" t="s">
        <v>657</v>
      </c>
      <c r="B126" s="1" t="s">
        <v>136</v>
      </c>
      <c r="C126" s="1" t="s">
        <v>2141</v>
      </c>
      <c r="D126" s="1" t="s">
        <v>2142</v>
      </c>
      <c r="E126" s="1" t="s">
        <v>2143</v>
      </c>
      <c r="F126" s="1" t="s">
        <v>2144</v>
      </c>
      <c r="G126" s="1" t="s">
        <v>2145</v>
      </c>
      <c r="H126" s="1" t="s">
        <v>2146</v>
      </c>
      <c r="I126" s="1" t="s">
        <v>2147</v>
      </c>
      <c r="J126" s="1" t="s">
        <v>2148</v>
      </c>
      <c r="K126" s="1" t="s">
        <v>2149</v>
      </c>
      <c r="L126" s="1" t="s">
        <v>1163</v>
      </c>
      <c r="M126" s="1" t="s">
        <v>136</v>
      </c>
      <c r="N126" s="1" t="s">
        <v>2150</v>
      </c>
      <c r="O126" s="3"/>
      <c r="Q126" s="3"/>
      <c r="R126" s="3"/>
      <c r="S126" s="3"/>
      <c r="T126" s="3"/>
      <c r="U126" s="3"/>
      <c r="V126" s="3"/>
      <c r="W126" s="3"/>
      <c r="X126" s="3"/>
      <c r="Y126" s="3"/>
      <c r="Z126" s="3"/>
    </row>
    <row r="127" spans="1:26" ht="16.5" customHeight="1" x14ac:dyDescent="0.3">
      <c r="A127" s="1" t="s">
        <v>666</v>
      </c>
      <c r="B127" s="1" t="s">
        <v>136</v>
      </c>
      <c r="C127" s="1" t="s">
        <v>2151</v>
      </c>
      <c r="D127" s="1" t="s">
        <v>136</v>
      </c>
      <c r="E127" s="1" t="s">
        <v>2152</v>
      </c>
      <c r="F127" s="1" t="s">
        <v>2153</v>
      </c>
      <c r="G127" s="1" t="s">
        <v>2154</v>
      </c>
      <c r="H127" s="1" t="s">
        <v>136</v>
      </c>
      <c r="I127" s="1" t="s">
        <v>136</v>
      </c>
      <c r="J127" s="1" t="s">
        <v>136</v>
      </c>
      <c r="K127" s="1" t="s">
        <v>136</v>
      </c>
      <c r="L127" s="1" t="s">
        <v>136</v>
      </c>
      <c r="M127" s="1" t="s">
        <v>136</v>
      </c>
      <c r="N127" s="1" t="s">
        <v>136</v>
      </c>
      <c r="O127" s="3"/>
      <c r="Q127" s="3"/>
      <c r="R127" s="3"/>
      <c r="S127" s="3"/>
      <c r="T127" s="3"/>
      <c r="U127" s="3"/>
      <c r="V127" s="3"/>
      <c r="W127" s="3"/>
      <c r="X127" s="3"/>
      <c r="Y127" s="3"/>
      <c r="Z127" s="3"/>
    </row>
    <row r="128" spans="1:26" ht="16.5" customHeight="1" x14ac:dyDescent="0.3">
      <c r="A128" s="1" t="s">
        <v>673</v>
      </c>
      <c r="B128" s="1" t="s">
        <v>136</v>
      </c>
      <c r="C128" s="1" t="s">
        <v>2155</v>
      </c>
      <c r="D128" s="1" t="s">
        <v>2156</v>
      </c>
      <c r="E128" s="1" t="s">
        <v>2157</v>
      </c>
      <c r="F128" s="1" t="s">
        <v>2158</v>
      </c>
      <c r="G128" s="1" t="s">
        <v>2159</v>
      </c>
      <c r="H128" s="1" t="s">
        <v>2160</v>
      </c>
      <c r="I128" s="1" t="s">
        <v>2161</v>
      </c>
      <c r="J128" s="1" t="s">
        <v>2162</v>
      </c>
      <c r="K128" s="1" t="s">
        <v>1880</v>
      </c>
      <c r="L128" s="1" t="s">
        <v>2163</v>
      </c>
      <c r="M128" s="1" t="s">
        <v>1419</v>
      </c>
      <c r="N128" s="1" t="s">
        <v>2164</v>
      </c>
      <c r="O128" s="3"/>
      <c r="Q128" s="3"/>
      <c r="R128" s="3"/>
      <c r="S128" s="3"/>
      <c r="T128" s="3"/>
      <c r="U128" s="3"/>
      <c r="V128" s="3"/>
      <c r="W128" s="3"/>
      <c r="X128" s="3"/>
      <c r="Y128" s="3"/>
      <c r="Z128" s="3"/>
    </row>
    <row r="129" spans="1:26" ht="16.5" customHeight="1" x14ac:dyDescent="0.3">
      <c r="A129" s="1" t="s">
        <v>685</v>
      </c>
      <c r="B129" s="1" t="s">
        <v>136</v>
      </c>
      <c r="C129" s="1" t="s">
        <v>2165</v>
      </c>
      <c r="D129" s="1" t="s">
        <v>2166</v>
      </c>
      <c r="E129" s="1" t="s">
        <v>2167</v>
      </c>
      <c r="F129" s="1" t="s">
        <v>2168</v>
      </c>
      <c r="G129" s="1" t="s">
        <v>2169</v>
      </c>
      <c r="H129" s="1" t="s">
        <v>2170</v>
      </c>
      <c r="I129" s="1" t="s">
        <v>2171</v>
      </c>
      <c r="J129" s="1" t="s">
        <v>2172</v>
      </c>
      <c r="K129" s="1" t="s">
        <v>1336</v>
      </c>
      <c r="L129" s="1" t="s">
        <v>1382</v>
      </c>
      <c r="M129" s="1" t="s">
        <v>2173</v>
      </c>
      <c r="N129" s="1" t="s">
        <v>852</v>
      </c>
      <c r="O129" s="3"/>
      <c r="Q129" s="3"/>
      <c r="R129" s="3"/>
      <c r="S129" s="3"/>
      <c r="T129" s="3"/>
      <c r="U129" s="3"/>
      <c r="V129" s="3"/>
      <c r="W129" s="3"/>
      <c r="X129" s="3"/>
      <c r="Y129" s="3"/>
      <c r="Z129" s="3"/>
    </row>
    <row r="130" spans="1:26" ht="16.5" customHeight="1" x14ac:dyDescent="0.3">
      <c r="A130" s="1" t="s">
        <v>697</v>
      </c>
      <c r="B130" s="1" t="s">
        <v>136</v>
      </c>
      <c r="C130" s="1" t="s">
        <v>2174</v>
      </c>
      <c r="D130" s="1" t="s">
        <v>2175</v>
      </c>
      <c r="E130" s="1" t="s">
        <v>2175</v>
      </c>
      <c r="F130" s="1" t="s">
        <v>2176</v>
      </c>
      <c r="G130" s="1" t="s">
        <v>2177</v>
      </c>
      <c r="H130" s="1" t="s">
        <v>2178</v>
      </c>
      <c r="I130" s="1" t="s">
        <v>2179</v>
      </c>
      <c r="J130" s="1" t="s">
        <v>2180</v>
      </c>
      <c r="K130" s="1" t="s">
        <v>1532</v>
      </c>
      <c r="L130" s="1" t="s">
        <v>1164</v>
      </c>
      <c r="M130" s="1" t="s">
        <v>2181</v>
      </c>
      <c r="N130" s="1" t="s">
        <v>2182</v>
      </c>
      <c r="O130" s="3"/>
      <c r="Q130" s="3"/>
      <c r="R130" s="3"/>
      <c r="S130" s="3"/>
      <c r="T130" s="3"/>
      <c r="U130" s="3"/>
      <c r="V130" s="3"/>
      <c r="W130" s="3"/>
      <c r="X130" s="3"/>
      <c r="Y130" s="3"/>
      <c r="Z130" s="3"/>
    </row>
    <row r="131" spans="1:26" ht="16.5" customHeight="1" x14ac:dyDescent="0.3">
      <c r="A131" s="1" t="s">
        <v>702</v>
      </c>
      <c r="B131" s="1" t="s">
        <v>136</v>
      </c>
      <c r="C131" s="1" t="s">
        <v>2183</v>
      </c>
      <c r="D131" s="1" t="s">
        <v>1924</v>
      </c>
      <c r="E131" s="1" t="s">
        <v>1871</v>
      </c>
      <c r="F131" s="1" t="s">
        <v>2184</v>
      </c>
      <c r="G131" s="1" t="s">
        <v>1910</v>
      </c>
      <c r="H131" s="1" t="s">
        <v>1253</v>
      </c>
      <c r="I131" s="1" t="s">
        <v>2185</v>
      </c>
      <c r="J131" s="1" t="s">
        <v>2186</v>
      </c>
      <c r="K131" s="1" t="s">
        <v>2187</v>
      </c>
      <c r="L131" s="1" t="s">
        <v>1371</v>
      </c>
      <c r="M131" s="1" t="s">
        <v>2188</v>
      </c>
      <c r="N131" s="1" t="s">
        <v>852</v>
      </c>
      <c r="O131" s="3"/>
      <c r="Q131" s="3"/>
      <c r="R131" s="3"/>
      <c r="S131" s="3"/>
      <c r="T131" s="3"/>
      <c r="U131" s="3"/>
      <c r="V131" s="3"/>
      <c r="W131" s="3"/>
      <c r="X131" s="3"/>
      <c r="Y131" s="3"/>
      <c r="Z131" s="3"/>
    </row>
    <row r="132" spans="1:26" ht="16.5" customHeight="1" x14ac:dyDescent="0.3">
      <c r="A132" s="1" t="s">
        <v>705</v>
      </c>
      <c r="B132" s="1" t="s">
        <v>136</v>
      </c>
      <c r="C132" s="1" t="s">
        <v>136</v>
      </c>
      <c r="D132" s="1" t="s">
        <v>136</v>
      </c>
      <c r="E132" s="1" t="s">
        <v>136</v>
      </c>
      <c r="F132" s="1" t="s">
        <v>1665</v>
      </c>
      <c r="G132" s="1" t="s">
        <v>136</v>
      </c>
      <c r="H132" s="1" t="s">
        <v>136</v>
      </c>
      <c r="I132" s="1" t="s">
        <v>136</v>
      </c>
      <c r="J132" s="1" t="s">
        <v>2189</v>
      </c>
      <c r="K132" s="1" t="s">
        <v>2190</v>
      </c>
      <c r="L132" s="1" t="s">
        <v>2191</v>
      </c>
      <c r="M132" s="1" t="s">
        <v>1304</v>
      </c>
      <c r="N132" s="1" t="s">
        <v>2192</v>
      </c>
      <c r="O132" s="3"/>
      <c r="Q132" s="3"/>
      <c r="R132" s="3"/>
      <c r="S132" s="3"/>
      <c r="T132" s="3"/>
      <c r="U132" s="3"/>
      <c r="V132" s="3"/>
      <c r="W132" s="3"/>
      <c r="X132" s="3"/>
      <c r="Y132" s="3"/>
      <c r="Z132" s="3"/>
    </row>
    <row r="133" spans="1:26" ht="16.5" customHeight="1" x14ac:dyDescent="0.3">
      <c r="A133" s="1" t="s">
        <v>710</v>
      </c>
      <c r="B133" s="1" t="s">
        <v>136</v>
      </c>
      <c r="C133" s="1" t="s">
        <v>2193</v>
      </c>
      <c r="D133" s="1" t="s">
        <v>2194</v>
      </c>
      <c r="E133" s="1" t="s">
        <v>2195</v>
      </c>
      <c r="F133" s="1" t="s">
        <v>2196</v>
      </c>
      <c r="G133" s="1" t="s">
        <v>2197</v>
      </c>
      <c r="H133" s="1" t="s">
        <v>2198</v>
      </c>
      <c r="I133" s="1" t="s">
        <v>2199</v>
      </c>
      <c r="J133" s="1" t="s">
        <v>136</v>
      </c>
      <c r="K133" s="1" t="s">
        <v>136</v>
      </c>
      <c r="L133" s="1" t="s">
        <v>136</v>
      </c>
      <c r="M133" s="1" t="s">
        <v>136</v>
      </c>
      <c r="N133" s="1" t="s">
        <v>136</v>
      </c>
      <c r="O133" s="3"/>
      <c r="Q133" s="3"/>
      <c r="R133" s="3"/>
      <c r="S133" s="3"/>
      <c r="T133" s="3"/>
      <c r="U133" s="3"/>
      <c r="V133" s="3"/>
      <c r="W133" s="3"/>
      <c r="X133" s="3"/>
      <c r="Y133" s="3"/>
      <c r="Z133" s="3"/>
    </row>
    <row r="134" spans="1:26" ht="16.5" customHeight="1" x14ac:dyDescent="0.3">
      <c r="A134" s="1" t="s">
        <v>711</v>
      </c>
      <c r="B134" s="1" t="s">
        <v>136</v>
      </c>
      <c r="C134" s="1" t="s">
        <v>1403</v>
      </c>
      <c r="D134" s="1" t="s">
        <v>2200</v>
      </c>
      <c r="E134" s="1" t="s">
        <v>2201</v>
      </c>
      <c r="F134" s="1" t="s">
        <v>2202</v>
      </c>
      <c r="G134" s="1" t="s">
        <v>136</v>
      </c>
      <c r="H134" s="1" t="s">
        <v>1279</v>
      </c>
      <c r="I134" s="1" t="s">
        <v>2203</v>
      </c>
      <c r="J134" s="1" t="s">
        <v>2204</v>
      </c>
      <c r="K134" s="1" t="s">
        <v>2205</v>
      </c>
      <c r="L134" s="1" t="s">
        <v>1304</v>
      </c>
      <c r="M134" s="1" t="s">
        <v>1450</v>
      </c>
      <c r="N134" s="1" t="s">
        <v>937</v>
      </c>
      <c r="O134" s="3"/>
      <c r="Q134" s="3"/>
      <c r="R134" s="3"/>
      <c r="S134" s="3"/>
      <c r="T134" s="3"/>
      <c r="U134" s="3"/>
      <c r="V134" s="3"/>
      <c r="W134" s="3"/>
      <c r="X134" s="3"/>
      <c r="Y134" s="3"/>
      <c r="Z134" s="3"/>
    </row>
    <row r="135" spans="1:26" ht="16.5" customHeight="1" x14ac:dyDescent="0.3">
      <c r="A135" s="1" t="s">
        <v>718</v>
      </c>
      <c r="B135" s="1" t="s">
        <v>136</v>
      </c>
      <c r="C135" s="1" t="s">
        <v>136</v>
      </c>
      <c r="D135" s="1" t="s">
        <v>2206</v>
      </c>
      <c r="E135" s="1" t="s">
        <v>2207</v>
      </c>
      <c r="F135" s="1" t="s">
        <v>2208</v>
      </c>
      <c r="G135" s="1" t="s">
        <v>136</v>
      </c>
      <c r="H135" s="1" t="s">
        <v>2209</v>
      </c>
      <c r="I135" s="1" t="s">
        <v>2210</v>
      </c>
      <c r="J135" s="1" t="s">
        <v>2211</v>
      </c>
      <c r="K135" s="1" t="s">
        <v>2212</v>
      </c>
      <c r="L135" s="1" t="s">
        <v>1488</v>
      </c>
      <c r="M135" s="1" t="s">
        <v>1214</v>
      </c>
      <c r="N135" s="1" t="s">
        <v>2213</v>
      </c>
      <c r="O135" s="3">
        <v>3.05</v>
      </c>
      <c r="Q135" s="3"/>
      <c r="R135" s="3"/>
      <c r="S135" s="3"/>
      <c r="T135" s="3"/>
      <c r="U135" s="3"/>
      <c r="V135" s="3"/>
      <c r="W135" s="3"/>
      <c r="X135" s="3"/>
      <c r="Y135" s="3"/>
      <c r="Z135" s="3"/>
    </row>
    <row r="136" spans="1:26" ht="16.5" customHeight="1" x14ac:dyDescent="0.3">
      <c r="A136" s="1" t="s">
        <v>720</v>
      </c>
      <c r="B136" s="1" t="s">
        <v>136</v>
      </c>
      <c r="C136" s="1" t="s">
        <v>2214</v>
      </c>
      <c r="D136" s="1" t="s">
        <v>2215</v>
      </c>
      <c r="E136" s="1" t="s">
        <v>2216</v>
      </c>
      <c r="F136" s="1" t="s">
        <v>2217</v>
      </c>
      <c r="G136" s="1" t="s">
        <v>2218</v>
      </c>
      <c r="H136" s="1" t="s">
        <v>2219</v>
      </c>
      <c r="I136" s="1" t="s">
        <v>2220</v>
      </c>
      <c r="J136" s="1" t="s">
        <v>2221</v>
      </c>
      <c r="K136" s="1" t="s">
        <v>2222</v>
      </c>
      <c r="L136" s="1" t="s">
        <v>1215</v>
      </c>
      <c r="M136" s="1" t="s">
        <v>1803</v>
      </c>
      <c r="N136" s="1" t="s">
        <v>2223</v>
      </c>
      <c r="O136" s="3"/>
      <c r="Q136" s="3"/>
      <c r="R136" s="3"/>
      <c r="S136" s="3"/>
      <c r="T136" s="3"/>
      <c r="U136" s="3"/>
      <c r="V136" s="3"/>
      <c r="W136" s="3"/>
      <c r="X136" s="3"/>
      <c r="Y136" s="3"/>
      <c r="Z136" s="3"/>
    </row>
    <row r="137" spans="1:26" ht="16.5" customHeight="1" x14ac:dyDescent="0.3">
      <c r="A137" s="1" t="s">
        <v>721</v>
      </c>
      <c r="B137" s="1" t="s">
        <v>136</v>
      </c>
      <c r="C137" s="1" t="s">
        <v>2224</v>
      </c>
      <c r="D137" s="1" t="s">
        <v>2225</v>
      </c>
      <c r="E137" s="1" t="s">
        <v>2226</v>
      </c>
      <c r="F137" s="1" t="s">
        <v>2227</v>
      </c>
      <c r="G137" s="1" t="s">
        <v>2228</v>
      </c>
      <c r="H137" s="1" t="s">
        <v>2229</v>
      </c>
      <c r="I137" s="1" t="s">
        <v>2230</v>
      </c>
      <c r="J137" s="1" t="s">
        <v>2231</v>
      </c>
      <c r="K137" s="1" t="s">
        <v>2232</v>
      </c>
      <c r="L137" s="1" t="s">
        <v>2233</v>
      </c>
      <c r="M137" s="1" t="s">
        <v>1834</v>
      </c>
      <c r="N137" s="1" t="s">
        <v>2234</v>
      </c>
      <c r="O137" s="3"/>
      <c r="Q137" s="3"/>
      <c r="R137" s="3"/>
      <c r="S137" s="3"/>
      <c r="T137" s="3"/>
      <c r="U137" s="3"/>
      <c r="V137" s="3"/>
      <c r="W137" s="3"/>
      <c r="X137" s="3"/>
      <c r="Y137" s="3"/>
      <c r="Z137" s="3"/>
    </row>
    <row r="138" spans="1:26" ht="16.5" customHeight="1" x14ac:dyDescent="0.3">
      <c r="A138" s="1" t="s">
        <v>730</v>
      </c>
      <c r="B138" s="1" t="s">
        <v>136</v>
      </c>
      <c r="C138" s="1" t="s">
        <v>2235</v>
      </c>
      <c r="D138" s="1" t="s">
        <v>136</v>
      </c>
      <c r="E138" s="1" t="s">
        <v>2236</v>
      </c>
      <c r="F138" s="1" t="s">
        <v>2237</v>
      </c>
      <c r="G138" s="1" t="s">
        <v>136</v>
      </c>
      <c r="H138" s="1" t="s">
        <v>136</v>
      </c>
      <c r="I138" s="1" t="s">
        <v>136</v>
      </c>
      <c r="J138" s="1" t="s">
        <v>136</v>
      </c>
      <c r="K138" s="1" t="s">
        <v>136</v>
      </c>
      <c r="L138" s="1" t="s">
        <v>136</v>
      </c>
      <c r="M138" s="1" t="s">
        <v>136</v>
      </c>
      <c r="N138" s="1" t="s">
        <v>136</v>
      </c>
      <c r="O138" s="3"/>
      <c r="Q138" s="3"/>
      <c r="R138" s="3"/>
      <c r="S138" s="3"/>
      <c r="T138" s="3"/>
      <c r="U138" s="3"/>
      <c r="V138" s="3"/>
      <c r="W138" s="3"/>
      <c r="X138" s="3"/>
      <c r="Y138" s="3"/>
      <c r="Z138" s="3"/>
    </row>
    <row r="139" spans="1:26" ht="16.5" customHeight="1" x14ac:dyDescent="0.3">
      <c r="A139" s="1" t="s">
        <v>750</v>
      </c>
      <c r="B139" s="1" t="s">
        <v>136</v>
      </c>
      <c r="C139" s="1" t="s">
        <v>2238</v>
      </c>
      <c r="D139" s="1" t="s">
        <v>2239</v>
      </c>
      <c r="E139" s="1" t="s">
        <v>2240</v>
      </c>
      <c r="F139" s="1" t="s">
        <v>2241</v>
      </c>
      <c r="G139" s="1" t="s">
        <v>1402</v>
      </c>
      <c r="H139" s="1" t="s">
        <v>2242</v>
      </c>
      <c r="I139" s="1" t="s">
        <v>2243</v>
      </c>
      <c r="J139" s="1" t="s">
        <v>2244</v>
      </c>
      <c r="K139" s="1" t="s">
        <v>2245</v>
      </c>
      <c r="L139" s="1" t="s">
        <v>1542</v>
      </c>
      <c r="M139" s="1" t="s">
        <v>2246</v>
      </c>
      <c r="N139" s="1" t="s">
        <v>2247</v>
      </c>
      <c r="O139" s="3"/>
      <c r="Q139" s="3"/>
      <c r="R139" s="3"/>
      <c r="S139" s="3"/>
      <c r="T139" s="3"/>
      <c r="U139" s="3"/>
      <c r="V139" s="3"/>
      <c r="W139" s="3"/>
      <c r="X139" s="3"/>
      <c r="Y139" s="3"/>
      <c r="Z139" s="3"/>
    </row>
    <row r="140" spans="1:26" ht="16.5" customHeight="1" x14ac:dyDescent="0.3">
      <c r="A140" s="1" t="s">
        <v>757</v>
      </c>
      <c r="B140" s="1" t="s">
        <v>136</v>
      </c>
      <c r="C140" s="1" t="s">
        <v>2248</v>
      </c>
      <c r="D140" s="1" t="s">
        <v>2249</v>
      </c>
      <c r="E140" s="1" t="s">
        <v>136</v>
      </c>
      <c r="F140" s="1" t="s">
        <v>136</v>
      </c>
      <c r="G140" s="1" t="s">
        <v>2249</v>
      </c>
      <c r="H140" s="1" t="s">
        <v>136</v>
      </c>
      <c r="I140" s="1" t="s">
        <v>136</v>
      </c>
      <c r="J140" s="1" t="s">
        <v>136</v>
      </c>
      <c r="K140" s="1" t="s">
        <v>136</v>
      </c>
      <c r="L140" s="1" t="s">
        <v>136</v>
      </c>
      <c r="M140" s="1" t="s">
        <v>136</v>
      </c>
      <c r="N140" s="1" t="s">
        <v>136</v>
      </c>
      <c r="O140" s="3"/>
      <c r="Q140" s="3"/>
      <c r="R140" s="3"/>
      <c r="S140" s="3"/>
      <c r="T140" s="3"/>
      <c r="U140" s="3"/>
      <c r="V140" s="3"/>
      <c r="W140" s="3"/>
      <c r="X140" s="3"/>
      <c r="Y140" s="3"/>
      <c r="Z140" s="3"/>
    </row>
    <row r="141" spans="1:26" ht="16.5" customHeight="1" x14ac:dyDescent="0.3">
      <c r="A141" s="1" t="s">
        <v>764</v>
      </c>
      <c r="B141" s="1" t="s">
        <v>136</v>
      </c>
      <c r="C141" s="1" t="s">
        <v>1217</v>
      </c>
      <c r="D141" s="1" t="s">
        <v>2250</v>
      </c>
      <c r="E141" s="1" t="s">
        <v>2251</v>
      </c>
      <c r="F141" s="1" t="s">
        <v>1535</v>
      </c>
      <c r="G141" s="1" t="s">
        <v>2252</v>
      </c>
      <c r="H141" s="1" t="s">
        <v>2202</v>
      </c>
      <c r="I141" s="1" t="s">
        <v>2253</v>
      </c>
      <c r="J141" s="1" t="s">
        <v>1536</v>
      </c>
      <c r="K141" s="1" t="s">
        <v>2254</v>
      </c>
      <c r="L141" s="1" t="s">
        <v>1498</v>
      </c>
      <c r="M141" s="1" t="s">
        <v>1439</v>
      </c>
      <c r="N141" s="1" t="s">
        <v>2255</v>
      </c>
      <c r="O141" s="3"/>
      <c r="Q141" s="3"/>
      <c r="R141" s="3"/>
      <c r="S141" s="3"/>
      <c r="T141" s="3"/>
      <c r="U141" s="3"/>
      <c r="V141" s="3"/>
      <c r="W141" s="3"/>
      <c r="X141" s="3"/>
      <c r="Y141" s="3"/>
      <c r="Z141" s="3"/>
    </row>
    <row r="142" spans="1:26" ht="16.5" customHeight="1" x14ac:dyDescent="0.3">
      <c r="A142" s="1" t="s">
        <v>775</v>
      </c>
      <c r="B142" s="1" t="s">
        <v>136</v>
      </c>
      <c r="C142" s="1" t="s">
        <v>2256</v>
      </c>
      <c r="D142" s="1" t="s">
        <v>2257</v>
      </c>
      <c r="E142" s="1" t="s">
        <v>2258</v>
      </c>
      <c r="F142" s="1" t="s">
        <v>1783</v>
      </c>
      <c r="G142" s="1" t="s">
        <v>2259</v>
      </c>
      <c r="H142" s="1" t="s">
        <v>2260</v>
      </c>
      <c r="I142" s="1" t="s">
        <v>2261</v>
      </c>
      <c r="J142" s="1" t="s">
        <v>2262</v>
      </c>
      <c r="K142" s="1" t="s">
        <v>2263</v>
      </c>
      <c r="L142" s="1" t="s">
        <v>1478</v>
      </c>
      <c r="M142" s="1" t="s">
        <v>1881</v>
      </c>
      <c r="N142" s="1" t="s">
        <v>2264</v>
      </c>
      <c r="O142" s="3"/>
      <c r="Q142" s="3"/>
      <c r="R142" s="3"/>
      <c r="S142" s="3"/>
      <c r="T142" s="3"/>
      <c r="U142" s="3"/>
      <c r="V142" s="3"/>
      <c r="W142" s="3"/>
      <c r="X142" s="3"/>
      <c r="Y142" s="3"/>
      <c r="Z142" s="3"/>
    </row>
    <row r="143" spans="1:26" ht="16.5" customHeight="1" x14ac:dyDescent="0.3">
      <c r="A143" s="1" t="s">
        <v>782</v>
      </c>
      <c r="B143" s="1" t="s">
        <v>136</v>
      </c>
      <c r="C143" s="1" t="s">
        <v>2265</v>
      </c>
      <c r="D143" s="1" t="s">
        <v>2266</v>
      </c>
      <c r="E143" s="1" t="s">
        <v>2267</v>
      </c>
      <c r="F143" s="1" t="s">
        <v>2268</v>
      </c>
      <c r="G143" s="1" t="s">
        <v>2269</v>
      </c>
      <c r="H143" s="1" t="s">
        <v>2270</v>
      </c>
      <c r="I143" s="1" t="s">
        <v>2271</v>
      </c>
      <c r="J143" s="1" t="s">
        <v>2272</v>
      </c>
      <c r="K143" s="1" t="s">
        <v>2273</v>
      </c>
      <c r="L143" s="1" t="s">
        <v>1337</v>
      </c>
      <c r="M143" s="1" t="s">
        <v>1174</v>
      </c>
      <c r="N143" s="1" t="s">
        <v>196</v>
      </c>
      <c r="O143" s="3"/>
      <c r="Q143" s="3"/>
      <c r="R143" s="3"/>
      <c r="S143" s="3"/>
      <c r="T143" s="3"/>
      <c r="U143" s="3"/>
      <c r="V143" s="3"/>
      <c r="W143" s="3"/>
      <c r="X143" s="3"/>
      <c r="Y143" s="3"/>
      <c r="Z143" s="3"/>
    </row>
    <row r="144" spans="1:26" ht="16.5" customHeight="1" x14ac:dyDescent="0.3">
      <c r="A144" s="1" t="s">
        <v>783</v>
      </c>
      <c r="B144" s="1" t="s">
        <v>136</v>
      </c>
      <c r="C144" s="1" t="s">
        <v>2274</v>
      </c>
      <c r="D144" s="1" t="s">
        <v>1964</v>
      </c>
      <c r="E144" s="1" t="s">
        <v>2275</v>
      </c>
      <c r="F144" s="1" t="s">
        <v>2267</v>
      </c>
      <c r="G144" s="1" t="s">
        <v>2276</v>
      </c>
      <c r="H144" s="1" t="s">
        <v>2277</v>
      </c>
      <c r="I144" s="1" t="s">
        <v>2278</v>
      </c>
      <c r="J144" s="1" t="s">
        <v>2279</v>
      </c>
      <c r="K144" s="1" t="s">
        <v>2280</v>
      </c>
      <c r="L144" s="1" t="s">
        <v>1315</v>
      </c>
      <c r="M144" s="1" t="s">
        <v>1194</v>
      </c>
      <c r="N144" s="1" t="s">
        <v>2281</v>
      </c>
      <c r="O144" s="3"/>
      <c r="Q144" s="3"/>
      <c r="R144" s="3"/>
      <c r="S144" s="3"/>
      <c r="T144" s="3"/>
      <c r="U144" s="3"/>
      <c r="V144" s="3"/>
      <c r="W144" s="3"/>
      <c r="X144" s="3"/>
      <c r="Y144" s="3"/>
      <c r="Z144" s="3"/>
    </row>
    <row r="145" spans="1:26" ht="16.5" customHeight="1" x14ac:dyDescent="0.3">
      <c r="A145" s="1" t="s">
        <v>786</v>
      </c>
      <c r="B145" s="1" t="s">
        <v>136</v>
      </c>
      <c r="C145" s="1" t="s">
        <v>2282</v>
      </c>
      <c r="D145" s="1" t="s">
        <v>2283</v>
      </c>
      <c r="E145" s="1" t="s">
        <v>2283</v>
      </c>
      <c r="F145" s="1" t="s">
        <v>2284</v>
      </c>
      <c r="G145" s="1" t="s">
        <v>2285</v>
      </c>
      <c r="H145" s="1" t="s">
        <v>2286</v>
      </c>
      <c r="I145" s="1" t="s">
        <v>2005</v>
      </c>
      <c r="J145" s="1" t="s">
        <v>2287</v>
      </c>
      <c r="K145" s="1" t="s">
        <v>1721</v>
      </c>
      <c r="L145" s="1" t="s">
        <v>1266</v>
      </c>
      <c r="M145" s="1" t="s">
        <v>1835</v>
      </c>
      <c r="N145" s="1" t="s">
        <v>1316</v>
      </c>
      <c r="O145" s="3"/>
      <c r="Q145" s="3"/>
      <c r="R145" s="3"/>
      <c r="S145" s="3"/>
      <c r="T145" s="3"/>
      <c r="U145" s="3"/>
      <c r="V145" s="3"/>
      <c r="W145" s="3"/>
      <c r="X145" s="3"/>
      <c r="Y145" s="3"/>
      <c r="Z145" s="3"/>
    </row>
    <row r="146" spans="1:26" ht="16.5" customHeight="1" x14ac:dyDescent="0.3">
      <c r="A146" s="1" t="s">
        <v>790</v>
      </c>
      <c r="B146" s="1" t="s">
        <v>136</v>
      </c>
      <c r="C146" s="1" t="s">
        <v>2288</v>
      </c>
      <c r="D146" s="1" t="s">
        <v>2289</v>
      </c>
      <c r="E146" s="1" t="s">
        <v>2290</v>
      </c>
      <c r="F146" s="1" t="s">
        <v>2291</v>
      </c>
      <c r="G146" s="1" t="s">
        <v>2292</v>
      </c>
      <c r="H146" s="1" t="s">
        <v>2293</v>
      </c>
      <c r="I146" s="1" t="s">
        <v>2294</v>
      </c>
      <c r="J146" s="1" t="s">
        <v>2295</v>
      </c>
      <c r="K146" s="1" t="s">
        <v>1607</v>
      </c>
      <c r="L146" s="1" t="s">
        <v>1394</v>
      </c>
      <c r="M146" s="1" t="s">
        <v>1277</v>
      </c>
      <c r="N146" s="1" t="s">
        <v>2296</v>
      </c>
      <c r="O146" s="3"/>
      <c r="Q146" s="3"/>
      <c r="R146" s="3"/>
      <c r="S146" s="3"/>
      <c r="T146" s="3"/>
      <c r="U146" s="3"/>
      <c r="V146" s="3"/>
      <c r="W146" s="3"/>
      <c r="X146" s="3"/>
      <c r="Y146" s="3"/>
      <c r="Z146" s="3"/>
    </row>
    <row r="147" spans="1:26" ht="16.5" customHeight="1" x14ac:dyDescent="0.3">
      <c r="A147" s="1" t="s">
        <v>791</v>
      </c>
      <c r="B147" s="1" t="s">
        <v>136</v>
      </c>
      <c r="C147" s="1" t="s">
        <v>2297</v>
      </c>
      <c r="D147" s="1" t="s">
        <v>2298</v>
      </c>
      <c r="E147" s="1" t="s">
        <v>2299</v>
      </c>
      <c r="F147" s="1" t="s">
        <v>2300</v>
      </c>
      <c r="G147" s="1" t="s">
        <v>2301</v>
      </c>
      <c r="H147" s="1" t="s">
        <v>2302</v>
      </c>
      <c r="I147" s="1" t="s">
        <v>2303</v>
      </c>
      <c r="J147" s="1" t="s">
        <v>2304</v>
      </c>
      <c r="K147" s="1" t="s">
        <v>2273</v>
      </c>
      <c r="L147" s="1" t="s">
        <v>1394</v>
      </c>
      <c r="M147" s="1" t="s">
        <v>1738</v>
      </c>
      <c r="N147" s="1" t="s">
        <v>2305</v>
      </c>
      <c r="O147" s="3"/>
      <c r="Q147" s="3"/>
      <c r="R147" s="3"/>
      <c r="S147" s="3"/>
      <c r="T147" s="3"/>
      <c r="U147" s="3"/>
      <c r="V147" s="3"/>
      <c r="W147" s="3"/>
      <c r="X147" s="3"/>
      <c r="Y147" s="3"/>
      <c r="Z147" s="3"/>
    </row>
    <row r="148" spans="1:26" ht="16.5" customHeight="1" x14ac:dyDescent="0.3">
      <c r="A148" s="1" t="s">
        <v>792</v>
      </c>
      <c r="B148" s="1" t="s">
        <v>136</v>
      </c>
      <c r="C148" s="1" t="s">
        <v>2306</v>
      </c>
      <c r="D148" s="1" t="s">
        <v>2307</v>
      </c>
      <c r="E148" s="1" t="s">
        <v>2308</v>
      </c>
      <c r="F148" s="1" t="s">
        <v>2309</v>
      </c>
      <c r="G148" s="1" t="s">
        <v>2310</v>
      </c>
      <c r="H148" s="1" t="s">
        <v>2311</v>
      </c>
      <c r="I148" s="1" t="s">
        <v>2312</v>
      </c>
      <c r="J148" s="1" t="s">
        <v>2313</v>
      </c>
      <c r="K148" s="1" t="s">
        <v>1193</v>
      </c>
      <c r="L148" s="1" t="s">
        <v>1597</v>
      </c>
      <c r="M148" s="1" t="s">
        <v>1250</v>
      </c>
      <c r="N148" s="1" t="s">
        <v>2314</v>
      </c>
      <c r="O148" s="3"/>
      <c r="Q148" s="3"/>
      <c r="R148" s="3"/>
      <c r="S148" s="3"/>
      <c r="T148" s="3"/>
      <c r="U148" s="3"/>
      <c r="V148" s="3"/>
      <c r="W148" s="3"/>
      <c r="X148" s="3"/>
      <c r="Y148" s="3"/>
      <c r="Z148" s="3"/>
    </row>
    <row r="149" spans="1:26" ht="16.5" customHeight="1" x14ac:dyDescent="0.3">
      <c r="A149" s="1" t="s">
        <v>793</v>
      </c>
      <c r="B149" s="1" t="s">
        <v>136</v>
      </c>
      <c r="C149" s="1" t="s">
        <v>2315</v>
      </c>
      <c r="D149" s="1" t="s">
        <v>1538</v>
      </c>
      <c r="E149" s="1" t="s">
        <v>2316</v>
      </c>
      <c r="F149" s="1" t="s">
        <v>2241</v>
      </c>
      <c r="G149" s="1" t="s">
        <v>1538</v>
      </c>
      <c r="H149" s="1" t="s">
        <v>2317</v>
      </c>
      <c r="I149" s="1" t="s">
        <v>2252</v>
      </c>
      <c r="J149" s="1" t="s">
        <v>2318</v>
      </c>
      <c r="K149" s="1" t="s">
        <v>2319</v>
      </c>
      <c r="L149" s="1" t="s">
        <v>1834</v>
      </c>
      <c r="M149" s="1" t="s">
        <v>1439</v>
      </c>
      <c r="N149" s="1" t="s">
        <v>1061</v>
      </c>
      <c r="O149" s="3"/>
      <c r="Q149" s="3"/>
      <c r="R149" s="3"/>
      <c r="S149" s="3"/>
      <c r="T149" s="3"/>
      <c r="U149" s="3"/>
      <c r="V149" s="3"/>
      <c r="W149" s="3"/>
      <c r="X149" s="3"/>
      <c r="Y149" s="3"/>
      <c r="Z149" s="3"/>
    </row>
    <row r="150" spans="1:26" ht="16.5" customHeight="1" x14ac:dyDescent="0.3">
      <c r="A150" s="1" t="s">
        <v>796</v>
      </c>
      <c r="B150" s="1" t="s">
        <v>136</v>
      </c>
      <c r="C150" s="1" t="s">
        <v>2320</v>
      </c>
      <c r="D150" s="1" t="s">
        <v>2321</v>
      </c>
      <c r="E150" s="1" t="s">
        <v>2322</v>
      </c>
      <c r="F150" s="1" t="s">
        <v>2323</v>
      </c>
      <c r="G150" s="1" t="s">
        <v>2324</v>
      </c>
      <c r="H150" s="1" t="s">
        <v>2325</v>
      </c>
      <c r="I150" s="1" t="s">
        <v>2326</v>
      </c>
      <c r="J150" s="1" t="s">
        <v>2327</v>
      </c>
      <c r="K150" s="1" t="s">
        <v>2328</v>
      </c>
      <c r="L150" s="1" t="s">
        <v>1597</v>
      </c>
      <c r="M150" s="1" t="s">
        <v>2163</v>
      </c>
      <c r="N150" s="1" t="s">
        <v>2329</v>
      </c>
      <c r="O150" s="3"/>
      <c r="Q150" s="3"/>
      <c r="R150" s="3"/>
      <c r="S150" s="3"/>
      <c r="T150" s="3"/>
      <c r="U150" s="3"/>
      <c r="V150" s="3"/>
      <c r="W150" s="3"/>
      <c r="X150" s="3"/>
      <c r="Y150" s="3"/>
      <c r="Z150" s="3"/>
    </row>
    <row r="151" spans="1:26" ht="16.5" customHeight="1" x14ac:dyDescent="0.3">
      <c r="A151" s="1" t="s">
        <v>800</v>
      </c>
      <c r="B151" s="1" t="s">
        <v>136</v>
      </c>
      <c r="C151" s="1" t="s">
        <v>2330</v>
      </c>
      <c r="D151" s="1" t="s">
        <v>2331</v>
      </c>
      <c r="E151" s="1" t="s">
        <v>2332</v>
      </c>
      <c r="F151" s="1" t="s">
        <v>2333</v>
      </c>
      <c r="G151" s="1" t="s">
        <v>2334</v>
      </c>
      <c r="H151" s="1" t="s">
        <v>2335</v>
      </c>
      <c r="I151" s="1" t="s">
        <v>2336</v>
      </c>
      <c r="J151" s="1" t="s">
        <v>2337</v>
      </c>
      <c r="K151" s="1" t="s">
        <v>2338</v>
      </c>
      <c r="L151" s="1" t="s">
        <v>1439</v>
      </c>
      <c r="M151" s="1" t="s">
        <v>1803</v>
      </c>
      <c r="N151" s="1" t="s">
        <v>2339</v>
      </c>
      <c r="O151" s="3">
        <v>6.95</v>
      </c>
      <c r="Q151" s="3"/>
      <c r="R151" s="3"/>
      <c r="S151" s="3"/>
      <c r="T151" s="3"/>
      <c r="U151" s="3"/>
      <c r="V151" s="3"/>
      <c r="W151" s="3"/>
      <c r="X151" s="3"/>
      <c r="Y151" s="3"/>
      <c r="Z151" s="3"/>
    </row>
    <row r="152" spans="1:26" ht="16.5" customHeight="1" x14ac:dyDescent="0.3">
      <c r="A152" s="1" t="s">
        <v>801</v>
      </c>
      <c r="B152" s="1" t="s">
        <v>136</v>
      </c>
      <c r="C152" s="1" t="s">
        <v>2340</v>
      </c>
      <c r="D152" s="1" t="s">
        <v>2341</v>
      </c>
      <c r="E152" s="1" t="s">
        <v>1223</v>
      </c>
      <c r="F152" s="1" t="s">
        <v>2342</v>
      </c>
      <c r="G152" s="1" t="s">
        <v>1863</v>
      </c>
      <c r="H152" s="1" t="s">
        <v>2343</v>
      </c>
      <c r="I152" s="1" t="s">
        <v>2344</v>
      </c>
      <c r="J152" s="1" t="s">
        <v>2345</v>
      </c>
      <c r="K152" s="1" t="s">
        <v>2346</v>
      </c>
      <c r="L152" s="1" t="s">
        <v>2347</v>
      </c>
      <c r="M152" s="1" t="s">
        <v>1337</v>
      </c>
      <c r="N152" s="1" t="s">
        <v>2348</v>
      </c>
      <c r="O152" s="3"/>
      <c r="Q152" s="3"/>
      <c r="R152" s="3"/>
      <c r="S152" s="3"/>
      <c r="T152" s="3"/>
      <c r="U152" s="3"/>
      <c r="V152" s="3"/>
      <c r="W152" s="3"/>
      <c r="X152" s="3"/>
      <c r="Y152" s="3"/>
      <c r="Z152" s="3"/>
    </row>
    <row r="153" spans="1:26" ht="16.5" customHeight="1" x14ac:dyDescent="0.3">
      <c r="A153" s="1" t="s">
        <v>805</v>
      </c>
      <c r="B153" s="1" t="s">
        <v>136</v>
      </c>
      <c r="C153" s="1" t="s">
        <v>2349</v>
      </c>
      <c r="D153" s="1" t="s">
        <v>1280</v>
      </c>
      <c r="E153" s="1" t="s">
        <v>2350</v>
      </c>
      <c r="F153" s="1" t="s">
        <v>2351</v>
      </c>
      <c r="G153" s="1" t="s">
        <v>1204</v>
      </c>
      <c r="H153" s="1" t="s">
        <v>2352</v>
      </c>
      <c r="I153" s="1" t="s">
        <v>1886</v>
      </c>
      <c r="J153" s="1" t="s">
        <v>2353</v>
      </c>
      <c r="K153" s="1" t="s">
        <v>2354</v>
      </c>
      <c r="L153" s="1" t="s">
        <v>1510</v>
      </c>
      <c r="M153" s="1" t="s">
        <v>1438</v>
      </c>
      <c r="N153" s="1" t="s">
        <v>2355</v>
      </c>
      <c r="O153" s="3"/>
      <c r="Q153" s="3"/>
      <c r="R153" s="3"/>
      <c r="S153" s="3"/>
      <c r="T153" s="3"/>
      <c r="U153" s="3"/>
      <c r="V153" s="3"/>
      <c r="W153" s="3"/>
      <c r="X153" s="3"/>
      <c r="Y153" s="3"/>
      <c r="Z153" s="3"/>
    </row>
    <row r="154" spans="1:26" ht="16.5" customHeight="1" x14ac:dyDescent="0.3">
      <c r="A154" s="1" t="s">
        <v>2356</v>
      </c>
      <c r="B154" s="1" t="s">
        <v>136</v>
      </c>
      <c r="C154" s="1" t="s">
        <v>1515</v>
      </c>
      <c r="D154" s="1" t="s">
        <v>136</v>
      </c>
      <c r="E154" s="1" t="s">
        <v>136</v>
      </c>
      <c r="F154" s="1" t="s">
        <v>136</v>
      </c>
      <c r="G154" s="1" t="s">
        <v>136</v>
      </c>
      <c r="H154" s="1" t="s">
        <v>136</v>
      </c>
      <c r="I154" s="1" t="s">
        <v>136</v>
      </c>
      <c r="J154" s="1" t="s">
        <v>136</v>
      </c>
      <c r="K154" s="1" t="s">
        <v>136</v>
      </c>
      <c r="L154" s="1" t="s">
        <v>136</v>
      </c>
      <c r="M154" s="1" t="s">
        <v>136</v>
      </c>
      <c r="N154" s="1" t="s">
        <v>136</v>
      </c>
      <c r="O154" s="3"/>
      <c r="Q154" s="3"/>
      <c r="R154" s="3"/>
      <c r="S154" s="3"/>
      <c r="T154" s="3"/>
      <c r="U154" s="3"/>
      <c r="V154" s="3"/>
      <c r="W154" s="3"/>
      <c r="X154" s="3"/>
      <c r="Y154" s="3"/>
      <c r="Z154" s="3"/>
    </row>
    <row r="155" spans="1:26" ht="16.5" customHeight="1" x14ac:dyDescent="0.3">
      <c r="A155" s="1" t="s">
        <v>810</v>
      </c>
      <c r="B155" s="1" t="s">
        <v>136</v>
      </c>
      <c r="C155" s="1" t="s">
        <v>1204</v>
      </c>
      <c r="D155" s="1" t="s">
        <v>2357</v>
      </c>
      <c r="E155" s="1" t="s">
        <v>2358</v>
      </c>
      <c r="F155" s="1" t="s">
        <v>2359</v>
      </c>
      <c r="G155" s="1" t="s">
        <v>2358</v>
      </c>
      <c r="H155" s="1" t="s">
        <v>136</v>
      </c>
      <c r="I155" s="1" t="s">
        <v>136</v>
      </c>
      <c r="J155" s="1" t="s">
        <v>2360</v>
      </c>
      <c r="K155" s="1" t="s">
        <v>136</v>
      </c>
      <c r="L155" s="1" t="s">
        <v>136</v>
      </c>
      <c r="M155" s="1" t="s">
        <v>136</v>
      </c>
      <c r="N155" s="1" t="s">
        <v>136</v>
      </c>
      <c r="O155" s="3"/>
      <c r="Q155" s="3"/>
      <c r="R155" s="3"/>
      <c r="S155" s="3"/>
      <c r="T155" s="3"/>
      <c r="U155" s="3"/>
      <c r="V155" s="3"/>
      <c r="W155" s="3"/>
      <c r="X155" s="3"/>
      <c r="Y155" s="3"/>
      <c r="Z155" s="3"/>
    </row>
    <row r="156" spans="1:26" ht="16.5" customHeight="1" x14ac:dyDescent="0.3">
      <c r="A156" s="1" t="s">
        <v>814</v>
      </c>
      <c r="B156" s="1" t="s">
        <v>136</v>
      </c>
      <c r="C156" s="1" t="s">
        <v>2361</v>
      </c>
      <c r="D156" s="1" t="s">
        <v>2362</v>
      </c>
      <c r="E156" s="1" t="s">
        <v>1467</v>
      </c>
      <c r="F156" s="1" t="s">
        <v>2363</v>
      </c>
      <c r="G156" s="1" t="s">
        <v>2364</v>
      </c>
      <c r="H156" s="1" t="s">
        <v>2365</v>
      </c>
      <c r="I156" s="1" t="s">
        <v>2365</v>
      </c>
      <c r="J156" s="1" t="s">
        <v>2365</v>
      </c>
      <c r="K156" s="1" t="s">
        <v>2366</v>
      </c>
      <c r="L156" s="1" t="s">
        <v>1835</v>
      </c>
      <c r="M156" s="1" t="s">
        <v>1498</v>
      </c>
      <c r="N156" s="1" t="s">
        <v>2367</v>
      </c>
      <c r="O156" s="3">
        <v>9</v>
      </c>
      <c r="Q156" s="3"/>
      <c r="R156" s="3"/>
      <c r="S156" s="3"/>
      <c r="T156" s="3"/>
      <c r="U156" s="3"/>
      <c r="V156" s="3"/>
      <c r="W156" s="3"/>
      <c r="X156" s="3"/>
      <c r="Y156" s="3"/>
      <c r="Z156" s="3"/>
    </row>
    <row r="157" spans="1:26" ht="16.5" customHeight="1" x14ac:dyDescent="0.3">
      <c r="A157" s="1" t="s">
        <v>816</v>
      </c>
      <c r="B157" s="1" t="s">
        <v>136</v>
      </c>
      <c r="C157" s="1" t="s">
        <v>2031</v>
      </c>
      <c r="D157" s="1" t="s">
        <v>1186</v>
      </c>
      <c r="E157" s="1" t="s">
        <v>2368</v>
      </c>
      <c r="F157" s="1" t="s">
        <v>2369</v>
      </c>
      <c r="G157" s="1" t="s">
        <v>1224</v>
      </c>
      <c r="H157" s="1" t="s">
        <v>2370</v>
      </c>
      <c r="I157" s="1" t="s">
        <v>1717</v>
      </c>
      <c r="J157" s="1" t="s">
        <v>2368</v>
      </c>
      <c r="K157" s="1" t="s">
        <v>2371</v>
      </c>
      <c r="L157" s="1" t="s">
        <v>1370</v>
      </c>
      <c r="M157" s="1" t="s">
        <v>1214</v>
      </c>
      <c r="N157" s="1" t="s">
        <v>343</v>
      </c>
      <c r="O157" s="3"/>
      <c r="Q157" s="3"/>
      <c r="R157" s="3"/>
      <c r="S157" s="3"/>
      <c r="T157" s="3"/>
      <c r="U157" s="3"/>
      <c r="V157" s="3"/>
      <c r="W157" s="3"/>
      <c r="X157" s="3"/>
      <c r="Y157" s="3"/>
      <c r="Z157" s="3"/>
    </row>
    <row r="158" spans="1:26" ht="16.5" customHeight="1" x14ac:dyDescent="0.3">
      <c r="A158" s="1" t="s">
        <v>817</v>
      </c>
      <c r="B158" s="1" t="s">
        <v>136</v>
      </c>
      <c r="C158" s="1" t="s">
        <v>2134</v>
      </c>
      <c r="D158" s="1" t="s">
        <v>136</v>
      </c>
      <c r="E158" s="1" t="s">
        <v>136</v>
      </c>
      <c r="F158" s="1" t="s">
        <v>136</v>
      </c>
      <c r="G158" s="1" t="s">
        <v>136</v>
      </c>
      <c r="H158" s="1" t="s">
        <v>136</v>
      </c>
      <c r="I158" s="1" t="s">
        <v>136</v>
      </c>
      <c r="J158" s="1" t="s">
        <v>136</v>
      </c>
      <c r="K158" s="1" t="s">
        <v>136</v>
      </c>
      <c r="L158" s="1" t="s">
        <v>136</v>
      </c>
      <c r="M158" s="1" t="s">
        <v>136</v>
      </c>
      <c r="N158" s="1" t="s">
        <v>136</v>
      </c>
      <c r="O158" s="3"/>
      <c r="Q158" s="3"/>
      <c r="R158" s="3"/>
      <c r="S158" s="3"/>
      <c r="T158" s="3"/>
      <c r="U158" s="3"/>
      <c r="V158" s="3"/>
      <c r="W158" s="3"/>
      <c r="X158" s="3"/>
      <c r="Y158" s="3"/>
      <c r="Z158" s="3"/>
    </row>
    <row r="159" spans="1:26" ht="16.5" customHeight="1" x14ac:dyDescent="0.3">
      <c r="A159" s="1" t="s">
        <v>818</v>
      </c>
      <c r="B159" s="1" t="s">
        <v>136</v>
      </c>
      <c r="C159" s="1" t="s">
        <v>2372</v>
      </c>
      <c r="D159" s="1" t="s">
        <v>2373</v>
      </c>
      <c r="E159" s="1" t="s">
        <v>136</v>
      </c>
      <c r="F159" s="1" t="s">
        <v>1732</v>
      </c>
      <c r="G159" s="1" t="s">
        <v>2373</v>
      </c>
      <c r="H159" s="1" t="s">
        <v>136</v>
      </c>
      <c r="I159" s="1" t="s">
        <v>136</v>
      </c>
      <c r="J159" s="1" t="s">
        <v>2374</v>
      </c>
      <c r="K159" s="1" t="s">
        <v>136</v>
      </c>
      <c r="L159" s="1" t="s">
        <v>136</v>
      </c>
      <c r="M159" s="1" t="s">
        <v>136</v>
      </c>
      <c r="N159" s="1" t="s">
        <v>136</v>
      </c>
      <c r="O159" s="3"/>
      <c r="Q159" s="3"/>
      <c r="R159" s="3"/>
      <c r="S159" s="3"/>
      <c r="T159" s="3"/>
      <c r="U159" s="3"/>
      <c r="V159" s="3"/>
      <c r="W159" s="3"/>
      <c r="X159" s="3"/>
      <c r="Y159" s="3"/>
      <c r="Z159" s="3"/>
    </row>
    <row r="160" spans="1:26" ht="16.5" customHeight="1" x14ac:dyDescent="0.3">
      <c r="A160" s="1" t="s">
        <v>822</v>
      </c>
      <c r="B160" s="1" t="s">
        <v>136</v>
      </c>
      <c r="C160" s="1" t="s">
        <v>2375</v>
      </c>
      <c r="D160" s="1" t="s">
        <v>2376</v>
      </c>
      <c r="E160" s="1" t="s">
        <v>2377</v>
      </c>
      <c r="F160" s="1" t="s">
        <v>2377</v>
      </c>
      <c r="G160" s="1" t="s">
        <v>2378</v>
      </c>
      <c r="H160" s="1" t="s">
        <v>136</v>
      </c>
      <c r="I160" s="1" t="s">
        <v>2202</v>
      </c>
      <c r="J160" s="1" t="s">
        <v>2134</v>
      </c>
      <c r="K160" s="1" t="s">
        <v>2379</v>
      </c>
      <c r="L160" s="1" t="s">
        <v>1337</v>
      </c>
      <c r="M160" s="1" t="s">
        <v>136</v>
      </c>
      <c r="N160" s="1" t="s">
        <v>69</v>
      </c>
      <c r="O160" s="3"/>
      <c r="Q160" s="3"/>
      <c r="R160" s="3"/>
      <c r="S160" s="3"/>
      <c r="T160" s="3"/>
      <c r="U160" s="3"/>
      <c r="V160" s="3"/>
      <c r="W160" s="3"/>
      <c r="X160" s="3"/>
      <c r="Y160" s="3"/>
      <c r="Z160" s="3"/>
    </row>
    <row r="161" spans="1:26" ht="16.5" customHeight="1" x14ac:dyDescent="0.3">
      <c r="A161" s="1" t="s">
        <v>823</v>
      </c>
      <c r="B161" s="1" t="s">
        <v>136</v>
      </c>
      <c r="C161" s="1" t="s">
        <v>2380</v>
      </c>
      <c r="D161" s="1" t="s">
        <v>2381</v>
      </c>
      <c r="E161" s="1" t="s">
        <v>1790</v>
      </c>
      <c r="F161" s="1" t="s">
        <v>136</v>
      </c>
      <c r="G161" s="1" t="s">
        <v>136</v>
      </c>
      <c r="H161" s="1" t="s">
        <v>136</v>
      </c>
      <c r="I161" s="1" t="s">
        <v>136</v>
      </c>
      <c r="J161" s="1" t="s">
        <v>136</v>
      </c>
      <c r="K161" s="1" t="s">
        <v>136</v>
      </c>
      <c r="L161" s="1" t="s">
        <v>136</v>
      </c>
      <c r="M161" s="1" t="s">
        <v>136</v>
      </c>
      <c r="N161" s="1" t="s">
        <v>136</v>
      </c>
      <c r="O161" s="3"/>
      <c r="Q161" s="3"/>
      <c r="R161" s="3"/>
      <c r="S161" s="3"/>
      <c r="T161" s="3"/>
      <c r="U161" s="3"/>
      <c r="V161" s="3"/>
      <c r="W161" s="3"/>
      <c r="X161" s="3"/>
      <c r="Y161" s="3"/>
      <c r="Z161" s="3"/>
    </row>
    <row r="162" spans="1:26" ht="16.5" customHeight="1" x14ac:dyDescent="0.3">
      <c r="A162" s="1" t="s">
        <v>827</v>
      </c>
      <c r="B162" s="1" t="s">
        <v>136</v>
      </c>
      <c r="C162" s="1" t="s">
        <v>2382</v>
      </c>
      <c r="D162" s="1" t="s">
        <v>1201</v>
      </c>
      <c r="E162" s="1" t="s">
        <v>1201</v>
      </c>
      <c r="F162" s="1" t="s">
        <v>2383</v>
      </c>
      <c r="G162" s="1" t="s">
        <v>2384</v>
      </c>
      <c r="H162" s="1" t="s">
        <v>2357</v>
      </c>
      <c r="I162" s="1" t="s">
        <v>2357</v>
      </c>
      <c r="J162" s="1" t="s">
        <v>2385</v>
      </c>
      <c r="K162" s="1" t="s">
        <v>2386</v>
      </c>
      <c r="L162" s="1" t="s">
        <v>1644</v>
      </c>
      <c r="M162" s="1" t="s">
        <v>1644</v>
      </c>
      <c r="N162" s="1" t="s">
        <v>1216</v>
      </c>
      <c r="O162" s="3"/>
      <c r="Q162" s="3"/>
      <c r="R162" s="3"/>
      <c r="S162" s="3"/>
      <c r="T162" s="3"/>
      <c r="U162" s="3"/>
      <c r="V162" s="3"/>
      <c r="W162" s="3"/>
      <c r="X162" s="3"/>
      <c r="Y162" s="3"/>
      <c r="Z162" s="3"/>
    </row>
    <row r="163" spans="1:26" ht="16.5" customHeight="1" x14ac:dyDescent="0.3">
      <c r="A163" s="1" t="s">
        <v>830</v>
      </c>
      <c r="B163" s="1" t="s">
        <v>136</v>
      </c>
      <c r="C163" s="1" t="s">
        <v>136</v>
      </c>
      <c r="D163" s="1" t="s">
        <v>136</v>
      </c>
      <c r="E163" s="1" t="s">
        <v>136</v>
      </c>
      <c r="F163" s="1" t="s">
        <v>2387</v>
      </c>
      <c r="G163" s="1" t="s">
        <v>136</v>
      </c>
      <c r="H163" s="1" t="s">
        <v>136</v>
      </c>
      <c r="I163" s="1" t="s">
        <v>136</v>
      </c>
      <c r="J163" s="1" t="s">
        <v>2081</v>
      </c>
      <c r="K163" s="1" t="s">
        <v>136</v>
      </c>
      <c r="L163" s="1" t="s">
        <v>136</v>
      </c>
      <c r="M163" s="1" t="s">
        <v>136</v>
      </c>
      <c r="N163" s="1" t="s">
        <v>136</v>
      </c>
      <c r="O163" s="3"/>
      <c r="Q163" s="3"/>
      <c r="R163" s="3"/>
      <c r="S163" s="3"/>
      <c r="T163" s="3"/>
      <c r="U163" s="3"/>
      <c r="V163" s="3"/>
      <c r="W163" s="3"/>
      <c r="X163" s="3"/>
      <c r="Y163" s="3"/>
      <c r="Z163" s="3"/>
    </row>
    <row r="164" spans="1:26" ht="16.5" customHeight="1" x14ac:dyDescent="0.3">
      <c r="A164" s="1" t="s">
        <v>833</v>
      </c>
      <c r="B164" s="1" t="s">
        <v>136</v>
      </c>
      <c r="C164" s="1" t="s">
        <v>2388</v>
      </c>
      <c r="D164" s="1" t="s">
        <v>136</v>
      </c>
      <c r="E164" s="1" t="s">
        <v>136</v>
      </c>
      <c r="F164" s="1" t="s">
        <v>136</v>
      </c>
      <c r="G164" s="1" t="s">
        <v>136</v>
      </c>
      <c r="H164" s="1" t="s">
        <v>136</v>
      </c>
      <c r="I164" s="1" t="s">
        <v>136</v>
      </c>
      <c r="J164" s="1" t="s">
        <v>136</v>
      </c>
      <c r="K164" s="1" t="s">
        <v>136</v>
      </c>
      <c r="L164" s="1" t="s">
        <v>136</v>
      </c>
      <c r="M164" s="1" t="s">
        <v>136</v>
      </c>
      <c r="N164" s="1" t="s">
        <v>136</v>
      </c>
      <c r="O164" s="3">
        <v>130</v>
      </c>
      <c r="Q164" s="3"/>
      <c r="R164" s="3"/>
      <c r="S164" s="3"/>
      <c r="T164" s="3"/>
      <c r="U164" s="3"/>
      <c r="V164" s="3"/>
      <c r="W164" s="3"/>
      <c r="X164" s="3"/>
      <c r="Y164" s="3"/>
      <c r="Z164" s="3"/>
    </row>
    <row r="165" spans="1:26" ht="16.5" customHeight="1" x14ac:dyDescent="0.3">
      <c r="A165" s="1" t="s">
        <v>836</v>
      </c>
      <c r="B165" s="1" t="s">
        <v>136</v>
      </c>
      <c r="C165" s="1" t="s">
        <v>2389</v>
      </c>
      <c r="D165" s="1" t="s">
        <v>136</v>
      </c>
      <c r="E165" s="1" t="s">
        <v>136</v>
      </c>
      <c r="F165" s="1" t="s">
        <v>136</v>
      </c>
      <c r="G165" s="1" t="s">
        <v>136</v>
      </c>
      <c r="H165" s="1" t="s">
        <v>136</v>
      </c>
      <c r="I165" s="1" t="s">
        <v>136</v>
      </c>
      <c r="J165" s="1" t="s">
        <v>136</v>
      </c>
      <c r="K165" s="1" t="s">
        <v>136</v>
      </c>
      <c r="L165" s="1" t="s">
        <v>136</v>
      </c>
      <c r="M165" s="1" t="s">
        <v>136</v>
      </c>
      <c r="N165" s="1" t="s">
        <v>136</v>
      </c>
      <c r="O165" s="3"/>
      <c r="Q165" s="3"/>
      <c r="R165" s="3"/>
      <c r="S165" s="3"/>
      <c r="T165" s="3"/>
      <c r="U165" s="3"/>
      <c r="V165" s="3"/>
      <c r="W165" s="3"/>
      <c r="X165" s="3"/>
      <c r="Y165" s="3"/>
      <c r="Z165" s="3"/>
    </row>
    <row r="166" spans="1:26" ht="16.5" customHeight="1" x14ac:dyDescent="0.3">
      <c r="A166" s="1" t="s">
        <v>839</v>
      </c>
      <c r="B166" s="1" t="s">
        <v>136</v>
      </c>
      <c r="C166" s="1" t="s">
        <v>2390</v>
      </c>
      <c r="D166" s="1" t="s">
        <v>2391</v>
      </c>
      <c r="E166" s="1" t="s">
        <v>2391</v>
      </c>
      <c r="F166" s="1" t="s">
        <v>2392</v>
      </c>
      <c r="G166" s="1" t="s">
        <v>2393</v>
      </c>
      <c r="H166" s="1" t="s">
        <v>2394</v>
      </c>
      <c r="I166" s="1" t="s">
        <v>2395</v>
      </c>
      <c r="J166" s="1" t="s">
        <v>1991</v>
      </c>
      <c r="K166" s="1" t="s">
        <v>2396</v>
      </c>
      <c r="L166" s="1" t="s">
        <v>1382</v>
      </c>
      <c r="M166" s="1" t="s">
        <v>1382</v>
      </c>
      <c r="N166" s="1" t="s">
        <v>2397</v>
      </c>
      <c r="O166" s="3"/>
      <c r="Q166" s="3"/>
      <c r="R166" s="3"/>
      <c r="S166" s="3"/>
      <c r="T166" s="3"/>
      <c r="U166" s="3"/>
      <c r="V166" s="3"/>
      <c r="W166" s="3"/>
      <c r="X166" s="3"/>
      <c r="Y166" s="3"/>
      <c r="Z166" s="3"/>
    </row>
    <row r="167" spans="1:26" ht="16.5" customHeight="1" x14ac:dyDescent="0.3">
      <c r="A167" s="1" t="s">
        <v>841</v>
      </c>
      <c r="B167" s="1" t="s">
        <v>136</v>
      </c>
      <c r="C167" s="1" t="s">
        <v>2398</v>
      </c>
      <c r="D167" s="1" t="s">
        <v>2399</v>
      </c>
      <c r="E167" s="1" t="s">
        <v>2400</v>
      </c>
      <c r="F167" s="1" t="s">
        <v>2401</v>
      </c>
      <c r="G167" s="1" t="s">
        <v>2402</v>
      </c>
      <c r="H167" s="1" t="s">
        <v>2403</v>
      </c>
      <c r="I167" s="1" t="s">
        <v>2404</v>
      </c>
      <c r="J167" s="1" t="s">
        <v>2405</v>
      </c>
      <c r="K167" s="1" t="s">
        <v>2347</v>
      </c>
      <c r="L167" s="1" t="s">
        <v>1394</v>
      </c>
      <c r="M167" s="1" t="s">
        <v>1906</v>
      </c>
      <c r="N167" s="1" t="s">
        <v>2406</v>
      </c>
      <c r="O167" s="3"/>
      <c r="Q167" s="3"/>
      <c r="R167" s="3"/>
      <c r="S167" s="3"/>
      <c r="T167" s="3"/>
      <c r="U167" s="3"/>
      <c r="V167" s="3"/>
      <c r="W167" s="3"/>
      <c r="X167" s="3"/>
      <c r="Y167" s="3"/>
      <c r="Z167" s="3"/>
    </row>
    <row r="168" spans="1:26" ht="16.5" customHeight="1" x14ac:dyDescent="0.3">
      <c r="A168" s="1" t="s">
        <v>844</v>
      </c>
      <c r="B168" s="1" t="s">
        <v>136</v>
      </c>
      <c r="C168" s="1" t="s">
        <v>2407</v>
      </c>
      <c r="D168" s="1" t="s">
        <v>2408</v>
      </c>
      <c r="E168" s="1" t="s">
        <v>2409</v>
      </c>
      <c r="F168" s="1" t="s">
        <v>2410</v>
      </c>
      <c r="G168" s="1" t="s">
        <v>2411</v>
      </c>
      <c r="H168" s="1" t="s">
        <v>2412</v>
      </c>
      <c r="I168" s="1" t="s">
        <v>2413</v>
      </c>
      <c r="J168" s="1" t="s">
        <v>2414</v>
      </c>
      <c r="K168" s="1" t="s">
        <v>2415</v>
      </c>
      <c r="L168" s="1" t="s">
        <v>2416</v>
      </c>
      <c r="M168" s="1" t="s">
        <v>1760</v>
      </c>
      <c r="N168" s="1" t="s">
        <v>2417</v>
      </c>
      <c r="O168" s="3"/>
      <c r="Q168" s="3"/>
      <c r="R168" s="3"/>
      <c r="S168" s="3"/>
      <c r="T168" s="3"/>
      <c r="U168" s="3"/>
      <c r="V168" s="3"/>
      <c r="W168" s="3"/>
      <c r="X168" s="3"/>
      <c r="Y168" s="3"/>
      <c r="Z168" s="3"/>
    </row>
    <row r="169" spans="1:26" ht="16.5" customHeight="1" x14ac:dyDescent="0.3">
      <c r="A169" s="1" t="s">
        <v>846</v>
      </c>
      <c r="B169" s="1" t="s">
        <v>136</v>
      </c>
      <c r="C169" s="1" t="s">
        <v>2418</v>
      </c>
      <c r="D169" s="1" t="s">
        <v>2419</v>
      </c>
      <c r="E169" s="1" t="s">
        <v>2420</v>
      </c>
      <c r="F169" s="1" t="s">
        <v>2421</v>
      </c>
      <c r="G169" s="1" t="s">
        <v>2422</v>
      </c>
      <c r="H169" s="1" t="s">
        <v>2088</v>
      </c>
      <c r="I169" s="1" t="s">
        <v>2423</v>
      </c>
      <c r="J169" s="1" t="s">
        <v>2424</v>
      </c>
      <c r="K169" s="1" t="s">
        <v>1238</v>
      </c>
      <c r="L169" s="1" t="s">
        <v>1337</v>
      </c>
      <c r="M169" s="1" t="s">
        <v>2233</v>
      </c>
      <c r="N169" s="1" t="s">
        <v>663</v>
      </c>
      <c r="O169" s="3"/>
      <c r="Q169" s="3"/>
      <c r="R169" s="3"/>
      <c r="S169" s="3"/>
      <c r="T169" s="3"/>
      <c r="U169" s="3"/>
      <c r="V169" s="3"/>
      <c r="W169" s="3"/>
      <c r="X169" s="3"/>
      <c r="Y169" s="3"/>
      <c r="Z169" s="3"/>
    </row>
    <row r="170" spans="1:26" ht="16.5" customHeight="1" x14ac:dyDescent="0.3">
      <c r="A170" s="1" t="s">
        <v>847</v>
      </c>
      <c r="B170" s="1" t="s">
        <v>136</v>
      </c>
      <c r="C170" s="1" t="s">
        <v>2425</v>
      </c>
      <c r="D170" s="1" t="s">
        <v>2426</v>
      </c>
      <c r="E170" s="1" t="s">
        <v>2427</v>
      </c>
      <c r="F170" s="1" t="s">
        <v>2428</v>
      </c>
      <c r="G170" s="1" t="s">
        <v>2429</v>
      </c>
      <c r="H170" s="1" t="s">
        <v>2430</v>
      </c>
      <c r="I170" s="1" t="s">
        <v>2431</v>
      </c>
      <c r="J170" s="1" t="s">
        <v>2432</v>
      </c>
      <c r="K170" s="1" t="s">
        <v>2433</v>
      </c>
      <c r="L170" s="1" t="s">
        <v>1249</v>
      </c>
      <c r="M170" s="1" t="s">
        <v>2434</v>
      </c>
      <c r="N170" s="1" t="s">
        <v>2435</v>
      </c>
      <c r="O170" s="3"/>
      <c r="Q170" s="3"/>
      <c r="R170" s="3"/>
      <c r="S170" s="3"/>
      <c r="T170" s="3"/>
      <c r="U170" s="3"/>
      <c r="V170" s="3"/>
      <c r="W170" s="3"/>
      <c r="X170" s="3"/>
      <c r="Y170" s="3"/>
      <c r="Z170" s="3"/>
    </row>
    <row r="171" spans="1:26" ht="16.5" customHeight="1" x14ac:dyDescent="0.3">
      <c r="A171" s="1" t="s">
        <v>848</v>
      </c>
      <c r="B171" s="1" t="s">
        <v>136</v>
      </c>
      <c r="C171" s="1" t="s">
        <v>2436</v>
      </c>
      <c r="D171" s="1" t="s">
        <v>2437</v>
      </c>
      <c r="E171" s="1" t="s">
        <v>2438</v>
      </c>
      <c r="F171" s="1" t="s">
        <v>2439</v>
      </c>
      <c r="G171" s="1" t="s">
        <v>2440</v>
      </c>
      <c r="H171" s="1" t="s">
        <v>2441</v>
      </c>
      <c r="I171" s="1" t="s">
        <v>2442</v>
      </c>
      <c r="J171" s="1" t="s">
        <v>2443</v>
      </c>
      <c r="K171" s="1" t="s">
        <v>2444</v>
      </c>
      <c r="L171" s="1" t="s">
        <v>1156</v>
      </c>
      <c r="M171" s="1" t="s">
        <v>1195</v>
      </c>
      <c r="N171" s="1" t="s">
        <v>1889</v>
      </c>
      <c r="O171" s="3"/>
      <c r="Q171" s="3"/>
      <c r="R171" s="3"/>
      <c r="S171" s="3"/>
      <c r="T171" s="3"/>
      <c r="U171" s="3"/>
      <c r="V171" s="3"/>
      <c r="W171" s="3"/>
      <c r="X171" s="3"/>
      <c r="Y171" s="3"/>
      <c r="Z171" s="3"/>
    </row>
    <row r="172" spans="1:26" ht="16.5" customHeight="1" x14ac:dyDescent="0.3">
      <c r="A172" s="1" t="s">
        <v>851</v>
      </c>
      <c r="B172" s="1" t="s">
        <v>136</v>
      </c>
      <c r="C172" s="1" t="s">
        <v>2445</v>
      </c>
      <c r="D172" s="1" t="s">
        <v>2446</v>
      </c>
      <c r="E172" s="1" t="s">
        <v>2447</v>
      </c>
      <c r="F172" s="1" t="s">
        <v>2447</v>
      </c>
      <c r="G172" s="1" t="s">
        <v>2448</v>
      </c>
      <c r="H172" s="1" t="s">
        <v>2449</v>
      </c>
      <c r="I172" s="1" t="s">
        <v>2450</v>
      </c>
      <c r="J172" s="1" t="s">
        <v>2451</v>
      </c>
      <c r="K172" s="1" t="s">
        <v>2452</v>
      </c>
      <c r="L172" s="1" t="s">
        <v>1156</v>
      </c>
      <c r="M172" s="1" t="s">
        <v>2084</v>
      </c>
      <c r="N172" s="1" t="s">
        <v>1868</v>
      </c>
      <c r="O172" s="3"/>
      <c r="Q172" s="3"/>
      <c r="R172" s="3"/>
      <c r="S172" s="3"/>
      <c r="T172" s="3"/>
      <c r="U172" s="3"/>
      <c r="V172" s="3"/>
      <c r="W172" s="3"/>
      <c r="X172" s="3"/>
      <c r="Y172" s="3"/>
      <c r="Z172" s="3"/>
    </row>
    <row r="173" spans="1:26" ht="16.5" customHeight="1" x14ac:dyDescent="0.3">
      <c r="A173" s="1" t="s">
        <v>855</v>
      </c>
      <c r="B173" s="1" t="s">
        <v>136</v>
      </c>
      <c r="C173" s="1" t="s">
        <v>2453</v>
      </c>
      <c r="D173" s="1" t="s">
        <v>2454</v>
      </c>
      <c r="E173" s="1" t="s">
        <v>2455</v>
      </c>
      <c r="F173" s="1" t="s">
        <v>2456</v>
      </c>
      <c r="G173" s="1" t="s">
        <v>2457</v>
      </c>
      <c r="H173" s="1" t="s">
        <v>2458</v>
      </c>
      <c r="I173" s="1" t="s">
        <v>2459</v>
      </c>
      <c r="J173" s="1" t="s">
        <v>2460</v>
      </c>
      <c r="K173" s="1" t="s">
        <v>2461</v>
      </c>
      <c r="L173" s="1" t="s">
        <v>1834</v>
      </c>
      <c r="M173" s="1" t="s">
        <v>1337</v>
      </c>
      <c r="N173" s="1" t="s">
        <v>2462</v>
      </c>
      <c r="O173" s="3"/>
      <c r="Q173" s="3"/>
      <c r="R173" s="3"/>
      <c r="S173" s="3"/>
      <c r="T173" s="3"/>
      <c r="U173" s="3"/>
      <c r="V173" s="3"/>
      <c r="W173" s="3"/>
      <c r="X173" s="3"/>
      <c r="Y173" s="3"/>
      <c r="Z173" s="3"/>
    </row>
    <row r="174" spans="1:26" ht="16.5" customHeight="1" x14ac:dyDescent="0.3">
      <c r="A174" s="1" t="s">
        <v>867</v>
      </c>
      <c r="B174" s="1" t="s">
        <v>136</v>
      </c>
      <c r="C174" s="1" t="s">
        <v>2463</v>
      </c>
      <c r="D174" s="1" t="s">
        <v>2134</v>
      </c>
      <c r="E174" s="1" t="s">
        <v>2464</v>
      </c>
      <c r="F174" s="1" t="s">
        <v>2465</v>
      </c>
      <c r="G174" s="1" t="s">
        <v>2466</v>
      </c>
      <c r="H174" s="1" t="s">
        <v>2398</v>
      </c>
      <c r="I174" s="1" t="s">
        <v>2467</v>
      </c>
      <c r="J174" s="1" t="s">
        <v>2468</v>
      </c>
      <c r="K174" s="1" t="s">
        <v>2469</v>
      </c>
      <c r="L174" s="1" t="s">
        <v>1276</v>
      </c>
      <c r="M174" s="1" t="s">
        <v>2246</v>
      </c>
      <c r="N174" s="1" t="s">
        <v>419</v>
      </c>
      <c r="O174" s="3"/>
      <c r="Q174" s="3"/>
      <c r="R174" s="3"/>
      <c r="S174" s="3"/>
      <c r="T174" s="3"/>
      <c r="U174" s="3"/>
      <c r="V174" s="3"/>
      <c r="W174" s="3"/>
      <c r="X174" s="3"/>
      <c r="Y174" s="3"/>
      <c r="Z174" s="3"/>
    </row>
    <row r="175" spans="1:26" ht="16.5" customHeight="1" x14ac:dyDescent="0.3">
      <c r="A175" s="1" t="s">
        <v>2470</v>
      </c>
      <c r="B175" s="1" t="s">
        <v>136</v>
      </c>
      <c r="C175" s="1" t="s">
        <v>136</v>
      </c>
      <c r="D175" s="1" t="s">
        <v>136</v>
      </c>
      <c r="E175" s="1" t="s">
        <v>136</v>
      </c>
      <c r="F175" s="1" t="s">
        <v>136</v>
      </c>
      <c r="G175" s="1" t="s">
        <v>136</v>
      </c>
      <c r="H175" s="1" t="s">
        <v>136</v>
      </c>
      <c r="I175" s="1" t="s">
        <v>136</v>
      </c>
      <c r="J175" s="1" t="s">
        <v>136</v>
      </c>
      <c r="K175" s="1" t="s">
        <v>30</v>
      </c>
      <c r="L175" s="1" t="s">
        <v>30</v>
      </c>
      <c r="M175" s="1" t="s">
        <v>30</v>
      </c>
      <c r="N175" s="1" t="s">
        <v>30</v>
      </c>
      <c r="O175" s="3"/>
      <c r="Q175" s="3"/>
      <c r="R175" s="3"/>
      <c r="S175" s="3"/>
      <c r="T175" s="3"/>
      <c r="U175" s="3"/>
      <c r="V175" s="3"/>
      <c r="W175" s="3"/>
      <c r="X175" s="3"/>
      <c r="Y175" s="3"/>
      <c r="Z175" s="3"/>
    </row>
    <row r="176" spans="1:26" ht="16.5" customHeight="1" x14ac:dyDescent="0.3">
      <c r="A176" s="1" t="s">
        <v>2471</v>
      </c>
      <c r="B176" s="1" t="s">
        <v>136</v>
      </c>
      <c r="C176" s="1" t="s">
        <v>136</v>
      </c>
      <c r="D176" s="1" t="s">
        <v>136</v>
      </c>
      <c r="E176" s="1" t="s">
        <v>136</v>
      </c>
      <c r="F176" s="1" t="s">
        <v>136</v>
      </c>
      <c r="G176" s="1" t="s">
        <v>136</v>
      </c>
      <c r="H176" s="1" t="s">
        <v>136</v>
      </c>
      <c r="I176" s="1" t="s">
        <v>136</v>
      </c>
      <c r="J176" s="1" t="s">
        <v>136</v>
      </c>
      <c r="K176" s="1" t="s">
        <v>30</v>
      </c>
      <c r="L176" s="1" t="s">
        <v>30</v>
      </c>
      <c r="M176" s="1" t="s">
        <v>30</v>
      </c>
      <c r="N176" s="1" t="s">
        <v>30</v>
      </c>
      <c r="O176" s="3"/>
      <c r="Q176" s="3"/>
      <c r="R176" s="3"/>
      <c r="S176" s="3"/>
      <c r="T176" s="3"/>
      <c r="U176" s="3"/>
      <c r="V176" s="3"/>
      <c r="W176" s="3"/>
      <c r="X176" s="3"/>
      <c r="Y176" s="3"/>
      <c r="Z176" s="3"/>
    </row>
    <row r="177" spans="1:26" ht="16.5" customHeight="1" x14ac:dyDescent="0.3">
      <c r="A177" s="1" t="s">
        <v>2472</v>
      </c>
      <c r="B177" s="1" t="s">
        <v>136</v>
      </c>
      <c r="C177" s="1" t="s">
        <v>136</v>
      </c>
      <c r="D177" s="1" t="s">
        <v>136</v>
      </c>
      <c r="E177" s="1" t="s">
        <v>136</v>
      </c>
      <c r="F177" s="1" t="s">
        <v>136</v>
      </c>
      <c r="G177" s="1" t="s">
        <v>136</v>
      </c>
      <c r="H177" s="1" t="s">
        <v>136</v>
      </c>
      <c r="I177" s="1" t="s">
        <v>136</v>
      </c>
      <c r="J177" s="1" t="s">
        <v>136</v>
      </c>
      <c r="K177" s="1" t="s">
        <v>30</v>
      </c>
      <c r="L177" s="1" t="s">
        <v>30</v>
      </c>
      <c r="M177" s="1" t="s">
        <v>30</v>
      </c>
      <c r="N177" s="1" t="s">
        <v>30</v>
      </c>
      <c r="O177" s="3"/>
      <c r="Q177" s="3"/>
      <c r="R177" s="3"/>
      <c r="S177" s="3"/>
      <c r="T177" s="3"/>
      <c r="U177" s="3"/>
      <c r="V177" s="3"/>
      <c r="W177" s="3"/>
      <c r="X177" s="3"/>
      <c r="Y177" s="3"/>
      <c r="Z177" s="3"/>
    </row>
    <row r="178" spans="1:26" ht="16.5" customHeight="1" x14ac:dyDescent="0.3">
      <c r="A178" s="1" t="s">
        <v>2473</v>
      </c>
      <c r="B178" s="1" t="s">
        <v>136</v>
      </c>
      <c r="C178" s="1" t="s">
        <v>136</v>
      </c>
      <c r="D178" s="1" t="s">
        <v>136</v>
      </c>
      <c r="E178" s="1" t="s">
        <v>136</v>
      </c>
      <c r="F178" s="1" t="s">
        <v>136</v>
      </c>
      <c r="G178" s="1" t="s">
        <v>136</v>
      </c>
      <c r="H178" s="1" t="s">
        <v>136</v>
      </c>
      <c r="I178" s="1" t="s">
        <v>136</v>
      </c>
      <c r="J178" s="1" t="s">
        <v>136</v>
      </c>
      <c r="K178" s="1" t="s">
        <v>30</v>
      </c>
      <c r="L178" s="1" t="s">
        <v>30</v>
      </c>
      <c r="M178" s="1" t="s">
        <v>30</v>
      </c>
      <c r="N178" s="1" t="s">
        <v>30</v>
      </c>
      <c r="O178" s="3"/>
      <c r="Q178" s="3"/>
      <c r="R178" s="3"/>
      <c r="S178" s="3"/>
      <c r="T178" s="3"/>
      <c r="U178" s="3"/>
      <c r="V178" s="3"/>
      <c r="W178" s="3"/>
      <c r="X178" s="3"/>
      <c r="Y178" s="3"/>
      <c r="Z178" s="3"/>
    </row>
    <row r="179" spans="1:26" ht="16.5" customHeight="1" x14ac:dyDescent="0.3">
      <c r="A179" s="1" t="s">
        <v>2474</v>
      </c>
      <c r="B179" s="1" t="s">
        <v>136</v>
      </c>
      <c r="C179" s="1" t="s">
        <v>136</v>
      </c>
      <c r="D179" s="1" t="s">
        <v>136</v>
      </c>
      <c r="E179" s="1" t="s">
        <v>136</v>
      </c>
      <c r="F179" s="1" t="s">
        <v>136</v>
      </c>
      <c r="G179" s="1" t="s">
        <v>136</v>
      </c>
      <c r="H179" s="1" t="s">
        <v>136</v>
      </c>
      <c r="I179" s="1" t="s">
        <v>136</v>
      </c>
      <c r="J179" s="1" t="s">
        <v>136</v>
      </c>
      <c r="K179" s="1" t="s">
        <v>30</v>
      </c>
      <c r="L179" s="1" t="s">
        <v>30</v>
      </c>
      <c r="M179" s="1" t="s">
        <v>30</v>
      </c>
      <c r="N179" s="1" t="s">
        <v>30</v>
      </c>
      <c r="O179" s="3"/>
      <c r="Q179" s="3"/>
      <c r="R179" s="3"/>
      <c r="S179" s="3"/>
      <c r="T179" s="3"/>
      <c r="U179" s="3"/>
      <c r="V179" s="3"/>
      <c r="W179" s="3"/>
      <c r="X179" s="3"/>
      <c r="Y179" s="3"/>
      <c r="Z179" s="3"/>
    </row>
    <row r="180" spans="1:26" ht="16.5" customHeight="1" x14ac:dyDescent="0.3">
      <c r="A180" s="1" t="s">
        <v>2475</v>
      </c>
      <c r="B180" s="1" t="s">
        <v>136</v>
      </c>
      <c r="C180" s="1" t="s">
        <v>136</v>
      </c>
      <c r="D180" s="1" t="s">
        <v>136</v>
      </c>
      <c r="E180" s="1" t="s">
        <v>136</v>
      </c>
      <c r="F180" s="1" t="s">
        <v>136</v>
      </c>
      <c r="G180" s="1" t="s">
        <v>136</v>
      </c>
      <c r="H180" s="1" t="s">
        <v>136</v>
      </c>
      <c r="I180" s="1" t="s">
        <v>136</v>
      </c>
      <c r="J180" s="1" t="s">
        <v>136</v>
      </c>
      <c r="K180" s="1" t="s">
        <v>30</v>
      </c>
      <c r="L180" s="1" t="s">
        <v>30</v>
      </c>
      <c r="M180" s="1" t="s">
        <v>30</v>
      </c>
      <c r="N180" s="1" t="s">
        <v>30</v>
      </c>
      <c r="O180" s="3"/>
      <c r="Q180" s="3"/>
      <c r="R180" s="3"/>
      <c r="S180" s="3"/>
      <c r="T180" s="3"/>
      <c r="U180" s="3"/>
      <c r="V180" s="3"/>
      <c r="W180" s="3"/>
      <c r="X180" s="3"/>
      <c r="Y180" s="3"/>
      <c r="Z180" s="3"/>
    </row>
    <row r="181" spans="1:26" ht="16.5" customHeight="1" x14ac:dyDescent="0.3">
      <c r="A181" s="1" t="s">
        <v>2476</v>
      </c>
      <c r="B181" s="1" t="s">
        <v>136</v>
      </c>
      <c r="C181" s="1" t="s">
        <v>136</v>
      </c>
      <c r="D181" s="1" t="s">
        <v>136</v>
      </c>
      <c r="E181" s="1" t="s">
        <v>136</v>
      </c>
      <c r="F181" s="1" t="s">
        <v>136</v>
      </c>
      <c r="G181" s="1" t="s">
        <v>136</v>
      </c>
      <c r="H181" s="1" t="s">
        <v>136</v>
      </c>
      <c r="I181" s="1" t="s">
        <v>136</v>
      </c>
      <c r="J181" s="1" t="s">
        <v>136</v>
      </c>
      <c r="K181" s="1" t="s">
        <v>30</v>
      </c>
      <c r="L181" s="1" t="s">
        <v>30</v>
      </c>
      <c r="M181" s="1" t="s">
        <v>30</v>
      </c>
      <c r="N181" s="1" t="s">
        <v>30</v>
      </c>
      <c r="O181" s="3"/>
      <c r="Q181" s="3"/>
      <c r="R181" s="3"/>
      <c r="S181" s="3"/>
      <c r="T181" s="3"/>
      <c r="U181" s="3"/>
      <c r="V181" s="3"/>
      <c r="W181" s="3"/>
      <c r="X181" s="3"/>
      <c r="Y181" s="3"/>
      <c r="Z181" s="3"/>
    </row>
    <row r="182" spans="1:26" ht="16.5" customHeight="1" x14ac:dyDescent="0.3">
      <c r="A182" s="1" t="s">
        <v>2477</v>
      </c>
      <c r="B182" s="1" t="s">
        <v>136</v>
      </c>
      <c r="C182" s="1" t="s">
        <v>136</v>
      </c>
      <c r="D182" s="1" t="s">
        <v>136</v>
      </c>
      <c r="E182" s="1" t="s">
        <v>136</v>
      </c>
      <c r="F182" s="1" t="s">
        <v>136</v>
      </c>
      <c r="G182" s="1" t="s">
        <v>136</v>
      </c>
      <c r="H182" s="1" t="s">
        <v>136</v>
      </c>
      <c r="I182" s="1" t="s">
        <v>136</v>
      </c>
      <c r="J182" s="1" t="s">
        <v>136</v>
      </c>
      <c r="K182" s="1" t="s">
        <v>30</v>
      </c>
      <c r="L182" s="1" t="s">
        <v>30</v>
      </c>
      <c r="M182" s="1" t="s">
        <v>30</v>
      </c>
      <c r="N182" s="1" t="s">
        <v>30</v>
      </c>
      <c r="O182" s="3"/>
      <c r="Q182" s="3"/>
      <c r="R182" s="3"/>
      <c r="S182" s="3"/>
      <c r="T182" s="3"/>
      <c r="U182" s="3"/>
      <c r="V182" s="3"/>
      <c r="W182" s="3"/>
      <c r="X182" s="3"/>
      <c r="Y182" s="3"/>
      <c r="Z182" s="3"/>
    </row>
    <row r="183" spans="1:26" ht="16.5" customHeight="1" x14ac:dyDescent="0.3">
      <c r="A183" s="1" t="s">
        <v>2478</v>
      </c>
      <c r="B183" s="1" t="s">
        <v>136</v>
      </c>
      <c r="C183" s="1" t="s">
        <v>136</v>
      </c>
      <c r="D183" s="1" t="s">
        <v>136</v>
      </c>
      <c r="E183" s="1" t="s">
        <v>136</v>
      </c>
      <c r="F183" s="1" t="s">
        <v>136</v>
      </c>
      <c r="G183" s="1" t="s">
        <v>136</v>
      </c>
      <c r="H183" s="1" t="s">
        <v>136</v>
      </c>
      <c r="I183" s="1" t="s">
        <v>136</v>
      </c>
      <c r="J183" s="1" t="s">
        <v>136</v>
      </c>
      <c r="K183" s="1" t="s">
        <v>30</v>
      </c>
      <c r="L183" s="1" t="s">
        <v>30</v>
      </c>
      <c r="M183" s="1" t="s">
        <v>30</v>
      </c>
      <c r="N183" s="1" t="s">
        <v>30</v>
      </c>
      <c r="O183" s="3"/>
      <c r="Q183" s="3"/>
      <c r="R183" s="3"/>
      <c r="S183" s="3"/>
      <c r="T183" s="3"/>
      <c r="U183" s="3"/>
      <c r="V183" s="3"/>
      <c r="W183" s="3"/>
      <c r="X183" s="3"/>
      <c r="Y183" s="3"/>
      <c r="Z183" s="3"/>
    </row>
    <row r="184" spans="1:26" ht="16.5" customHeight="1" x14ac:dyDescent="0.3">
      <c r="A184" s="1" t="s">
        <v>2479</v>
      </c>
      <c r="B184" s="1" t="s">
        <v>136</v>
      </c>
      <c r="C184" s="1" t="s">
        <v>136</v>
      </c>
      <c r="D184" s="1" t="s">
        <v>136</v>
      </c>
      <c r="E184" s="1" t="s">
        <v>136</v>
      </c>
      <c r="F184" s="1" t="s">
        <v>136</v>
      </c>
      <c r="G184" s="1" t="s">
        <v>136</v>
      </c>
      <c r="H184" s="1" t="s">
        <v>136</v>
      </c>
      <c r="I184" s="1" t="s">
        <v>136</v>
      </c>
      <c r="J184" s="1" t="s">
        <v>136</v>
      </c>
      <c r="K184" s="1" t="s">
        <v>30</v>
      </c>
      <c r="L184" s="1" t="s">
        <v>30</v>
      </c>
      <c r="M184" s="1" t="s">
        <v>30</v>
      </c>
      <c r="N184" s="1" t="s">
        <v>30</v>
      </c>
      <c r="O184" s="3"/>
      <c r="Q184" s="3"/>
      <c r="R184" s="3"/>
      <c r="S184" s="3"/>
      <c r="T184" s="3"/>
      <c r="U184" s="3"/>
      <c r="V184" s="3"/>
      <c r="W184" s="3"/>
      <c r="X184" s="3"/>
      <c r="Y184" s="3"/>
      <c r="Z184" s="3"/>
    </row>
    <row r="185" spans="1:26" ht="16.5" customHeight="1" x14ac:dyDescent="0.3">
      <c r="A185" s="1" t="s">
        <v>2480</v>
      </c>
      <c r="B185" s="1" t="s">
        <v>136</v>
      </c>
      <c r="C185" s="1" t="s">
        <v>136</v>
      </c>
      <c r="D185" s="1" t="s">
        <v>136</v>
      </c>
      <c r="E185" s="1" t="s">
        <v>136</v>
      </c>
      <c r="F185" s="1" t="s">
        <v>136</v>
      </c>
      <c r="G185" s="1" t="s">
        <v>136</v>
      </c>
      <c r="H185" s="1" t="s">
        <v>136</v>
      </c>
      <c r="I185" s="1" t="s">
        <v>136</v>
      </c>
      <c r="J185" s="1" t="s">
        <v>136</v>
      </c>
      <c r="K185" s="1" t="s">
        <v>30</v>
      </c>
      <c r="L185" s="1" t="s">
        <v>30</v>
      </c>
      <c r="M185" s="1" t="s">
        <v>30</v>
      </c>
      <c r="N185" s="1" t="s">
        <v>30</v>
      </c>
      <c r="O185" s="3"/>
      <c r="Q185" s="3"/>
      <c r="R185" s="3"/>
      <c r="S185" s="3"/>
      <c r="T185" s="3"/>
      <c r="U185" s="3"/>
      <c r="V185" s="3"/>
      <c r="W185" s="3"/>
      <c r="X185" s="3"/>
      <c r="Y185" s="3"/>
      <c r="Z185" s="3"/>
    </row>
    <row r="186" spans="1:26" ht="16.5" customHeight="1" x14ac:dyDescent="0.3">
      <c r="A186" s="1" t="s">
        <v>2481</v>
      </c>
      <c r="B186" s="1" t="s">
        <v>136</v>
      </c>
      <c r="C186" s="1" t="s">
        <v>136</v>
      </c>
      <c r="D186" s="1" t="s">
        <v>136</v>
      </c>
      <c r="E186" s="1" t="s">
        <v>136</v>
      </c>
      <c r="F186" s="1" t="s">
        <v>136</v>
      </c>
      <c r="G186" s="1" t="s">
        <v>136</v>
      </c>
      <c r="H186" s="1" t="s">
        <v>136</v>
      </c>
      <c r="I186" s="1" t="s">
        <v>136</v>
      </c>
      <c r="J186" s="1" t="s">
        <v>136</v>
      </c>
      <c r="K186" s="1" t="s">
        <v>30</v>
      </c>
      <c r="L186" s="1" t="s">
        <v>30</v>
      </c>
      <c r="M186" s="1" t="s">
        <v>30</v>
      </c>
      <c r="N186" s="1" t="s">
        <v>30</v>
      </c>
      <c r="O186" s="3"/>
      <c r="Q186" s="3"/>
      <c r="R186" s="3"/>
      <c r="S186" s="3"/>
      <c r="T186" s="3"/>
      <c r="U186" s="3"/>
      <c r="V186" s="3"/>
      <c r="W186" s="3"/>
      <c r="X186" s="3"/>
      <c r="Y186" s="3"/>
      <c r="Z186" s="3"/>
    </row>
    <row r="187" spans="1:26" ht="16.5" customHeight="1" x14ac:dyDescent="0.3">
      <c r="A187" s="1" t="s">
        <v>2482</v>
      </c>
      <c r="B187" s="1" t="s">
        <v>136</v>
      </c>
      <c r="C187" s="1" t="s">
        <v>136</v>
      </c>
      <c r="D187" s="1" t="s">
        <v>136</v>
      </c>
      <c r="E187" s="1" t="s">
        <v>136</v>
      </c>
      <c r="F187" s="1" t="s">
        <v>136</v>
      </c>
      <c r="G187" s="1" t="s">
        <v>136</v>
      </c>
      <c r="H187" s="1" t="s">
        <v>136</v>
      </c>
      <c r="I187" s="1" t="s">
        <v>136</v>
      </c>
      <c r="J187" s="1" t="s">
        <v>136</v>
      </c>
      <c r="K187" s="1" t="s">
        <v>30</v>
      </c>
      <c r="L187" s="1" t="s">
        <v>30</v>
      </c>
      <c r="M187" s="1" t="s">
        <v>30</v>
      </c>
      <c r="N187" s="1" t="s">
        <v>30</v>
      </c>
      <c r="O187" s="3"/>
      <c r="Q187" s="3"/>
      <c r="R187" s="3"/>
      <c r="S187" s="3"/>
      <c r="T187" s="3"/>
      <c r="U187" s="3"/>
      <c r="V187" s="3"/>
      <c r="W187" s="3"/>
      <c r="X187" s="3"/>
      <c r="Y187" s="3"/>
      <c r="Z187" s="3"/>
    </row>
    <row r="188" spans="1:26" ht="16.5" customHeight="1" x14ac:dyDescent="0.3">
      <c r="A188" s="1" t="s">
        <v>2483</v>
      </c>
      <c r="B188" s="1" t="s">
        <v>136</v>
      </c>
      <c r="C188" s="1" t="s">
        <v>136</v>
      </c>
      <c r="D188" s="1" t="s">
        <v>136</v>
      </c>
      <c r="E188" s="1" t="s">
        <v>136</v>
      </c>
      <c r="F188" s="1" t="s">
        <v>136</v>
      </c>
      <c r="G188" s="1" t="s">
        <v>136</v>
      </c>
      <c r="H188" s="1" t="s">
        <v>136</v>
      </c>
      <c r="I188" s="1" t="s">
        <v>136</v>
      </c>
      <c r="J188" s="1" t="s">
        <v>136</v>
      </c>
      <c r="K188" s="1" t="s">
        <v>30</v>
      </c>
      <c r="L188" s="1" t="s">
        <v>30</v>
      </c>
      <c r="M188" s="1" t="s">
        <v>30</v>
      </c>
      <c r="N188" s="1" t="s">
        <v>30</v>
      </c>
      <c r="O188" s="3"/>
      <c r="Q188" s="3"/>
      <c r="R188" s="3"/>
      <c r="S188" s="3"/>
      <c r="T188" s="3"/>
      <c r="U188" s="3"/>
      <c r="V188" s="3"/>
      <c r="W188" s="3"/>
      <c r="X188" s="3"/>
      <c r="Y188" s="3"/>
      <c r="Z188" s="3"/>
    </row>
    <row r="189" spans="1:26" ht="16.5" customHeight="1" x14ac:dyDescent="0.3">
      <c r="A189" s="1" t="s">
        <v>2484</v>
      </c>
      <c r="B189" s="1" t="s">
        <v>136</v>
      </c>
      <c r="C189" s="1" t="s">
        <v>136</v>
      </c>
      <c r="D189" s="1" t="s">
        <v>136</v>
      </c>
      <c r="E189" s="1" t="s">
        <v>136</v>
      </c>
      <c r="F189" s="1" t="s">
        <v>136</v>
      </c>
      <c r="G189" s="1" t="s">
        <v>136</v>
      </c>
      <c r="H189" s="1" t="s">
        <v>136</v>
      </c>
      <c r="I189" s="1" t="s">
        <v>136</v>
      </c>
      <c r="J189" s="1" t="s">
        <v>136</v>
      </c>
      <c r="K189" s="1" t="s">
        <v>30</v>
      </c>
      <c r="L189" s="1" t="s">
        <v>30</v>
      </c>
      <c r="M189" s="1" t="s">
        <v>30</v>
      </c>
      <c r="N189" s="1" t="s">
        <v>30</v>
      </c>
      <c r="O189" s="3"/>
      <c r="Q189" s="3"/>
      <c r="R189" s="3"/>
      <c r="S189" s="3"/>
      <c r="T189" s="3"/>
      <c r="U189" s="3"/>
      <c r="V189" s="3"/>
      <c r="W189" s="3"/>
      <c r="X189" s="3"/>
      <c r="Y189" s="3"/>
      <c r="Z189" s="3"/>
    </row>
    <row r="190" spans="1:26" ht="16.5" customHeight="1" x14ac:dyDescent="0.3">
      <c r="A190" s="1" t="s">
        <v>2485</v>
      </c>
      <c r="B190" s="1" t="s">
        <v>136</v>
      </c>
      <c r="C190" s="1" t="s">
        <v>136</v>
      </c>
      <c r="D190" s="1" t="s">
        <v>136</v>
      </c>
      <c r="E190" s="1" t="s">
        <v>136</v>
      </c>
      <c r="F190" s="1" t="s">
        <v>136</v>
      </c>
      <c r="G190" s="1" t="s">
        <v>136</v>
      </c>
      <c r="H190" s="1" t="s">
        <v>136</v>
      </c>
      <c r="I190" s="1" t="s">
        <v>136</v>
      </c>
      <c r="J190" s="1" t="s">
        <v>136</v>
      </c>
      <c r="K190" s="1" t="s">
        <v>30</v>
      </c>
      <c r="L190" s="1" t="s">
        <v>30</v>
      </c>
      <c r="M190" s="1" t="s">
        <v>30</v>
      </c>
      <c r="N190" s="1" t="s">
        <v>30</v>
      </c>
      <c r="O190" s="3"/>
      <c r="Q190" s="3"/>
      <c r="R190" s="3"/>
      <c r="S190" s="3"/>
      <c r="T190" s="3"/>
      <c r="U190" s="3"/>
      <c r="V190" s="3"/>
      <c r="W190" s="3"/>
      <c r="X190" s="3"/>
      <c r="Y190" s="3"/>
      <c r="Z190" s="3"/>
    </row>
    <row r="191" spans="1:26" ht="16.5" customHeight="1" x14ac:dyDescent="0.3">
      <c r="A191" s="1" t="s">
        <v>2486</v>
      </c>
      <c r="B191" s="1" t="s">
        <v>136</v>
      </c>
      <c r="C191" s="1" t="s">
        <v>136</v>
      </c>
      <c r="D191" s="1" t="s">
        <v>136</v>
      </c>
      <c r="E191" s="1" t="s">
        <v>136</v>
      </c>
      <c r="F191" s="1" t="s">
        <v>136</v>
      </c>
      <c r="G191" s="1" t="s">
        <v>136</v>
      </c>
      <c r="H191" s="1" t="s">
        <v>136</v>
      </c>
      <c r="I191" s="1" t="s">
        <v>136</v>
      </c>
      <c r="J191" s="1" t="s">
        <v>136</v>
      </c>
      <c r="K191" s="1" t="s">
        <v>30</v>
      </c>
      <c r="L191" s="1" t="s">
        <v>30</v>
      </c>
      <c r="M191" s="1" t="s">
        <v>30</v>
      </c>
      <c r="N191" s="1" t="s">
        <v>30</v>
      </c>
      <c r="O191" s="3"/>
      <c r="Q191" s="3"/>
      <c r="R191" s="3"/>
      <c r="S191" s="3"/>
      <c r="T191" s="3"/>
      <c r="U191" s="3"/>
      <c r="V191" s="3"/>
      <c r="W191" s="3"/>
      <c r="X191" s="3"/>
      <c r="Y191" s="3"/>
      <c r="Z191" s="3"/>
    </row>
    <row r="192" spans="1:26" ht="16.5" customHeight="1" x14ac:dyDescent="0.3">
      <c r="A192" s="1" t="s">
        <v>2487</v>
      </c>
      <c r="B192" s="1" t="s">
        <v>136</v>
      </c>
      <c r="C192" s="1" t="s">
        <v>136</v>
      </c>
      <c r="D192" s="1" t="s">
        <v>136</v>
      </c>
      <c r="E192" s="1" t="s">
        <v>136</v>
      </c>
      <c r="F192" s="1" t="s">
        <v>136</v>
      </c>
      <c r="G192" s="1" t="s">
        <v>136</v>
      </c>
      <c r="H192" s="1" t="s">
        <v>136</v>
      </c>
      <c r="I192" s="1" t="s">
        <v>136</v>
      </c>
      <c r="J192" s="1" t="s">
        <v>136</v>
      </c>
      <c r="K192" s="1" t="s">
        <v>30</v>
      </c>
      <c r="L192" s="1" t="s">
        <v>30</v>
      </c>
      <c r="M192" s="1" t="s">
        <v>30</v>
      </c>
      <c r="N192" s="1" t="s">
        <v>30</v>
      </c>
      <c r="O192" s="3"/>
      <c r="Q192" s="3"/>
      <c r="R192" s="3"/>
      <c r="S192" s="3"/>
      <c r="T192" s="3"/>
      <c r="U192" s="3"/>
      <c r="V192" s="3"/>
      <c r="W192" s="3"/>
      <c r="X192" s="3"/>
      <c r="Y192" s="3"/>
      <c r="Z192" s="3"/>
    </row>
    <row r="193" spans="1:26" ht="16.5" customHeight="1" x14ac:dyDescent="0.3">
      <c r="A193" s="1" t="s">
        <v>2488</v>
      </c>
      <c r="B193" s="1" t="s">
        <v>136</v>
      </c>
      <c r="C193" s="1" t="s">
        <v>136</v>
      </c>
      <c r="D193" s="1" t="s">
        <v>136</v>
      </c>
      <c r="E193" s="1" t="s">
        <v>136</v>
      </c>
      <c r="F193" s="1" t="s">
        <v>136</v>
      </c>
      <c r="G193" s="1" t="s">
        <v>136</v>
      </c>
      <c r="H193" s="1" t="s">
        <v>136</v>
      </c>
      <c r="I193" s="1" t="s">
        <v>136</v>
      </c>
      <c r="J193" s="1" t="s">
        <v>136</v>
      </c>
      <c r="K193" s="1" t="s">
        <v>30</v>
      </c>
      <c r="L193" s="1" t="s">
        <v>30</v>
      </c>
      <c r="M193" s="1" t="s">
        <v>30</v>
      </c>
      <c r="N193" s="1" t="s">
        <v>30</v>
      </c>
      <c r="O193" s="3"/>
      <c r="Q193" s="3"/>
      <c r="R193" s="3"/>
      <c r="S193" s="3"/>
      <c r="T193" s="3"/>
      <c r="U193" s="3"/>
      <c r="V193" s="3"/>
      <c r="W193" s="3"/>
      <c r="X193" s="3"/>
      <c r="Y193" s="3"/>
      <c r="Z193" s="3"/>
    </row>
    <row r="194" spans="1:26" ht="16.5" customHeight="1" x14ac:dyDescent="0.3">
      <c r="A194" s="1" t="s">
        <v>2489</v>
      </c>
      <c r="B194" s="1" t="s">
        <v>136</v>
      </c>
      <c r="C194" s="1" t="s">
        <v>136</v>
      </c>
      <c r="D194" s="1" t="s">
        <v>136</v>
      </c>
      <c r="E194" s="1" t="s">
        <v>136</v>
      </c>
      <c r="F194" s="1" t="s">
        <v>136</v>
      </c>
      <c r="G194" s="1" t="s">
        <v>136</v>
      </c>
      <c r="H194" s="1" t="s">
        <v>136</v>
      </c>
      <c r="I194" s="1" t="s">
        <v>136</v>
      </c>
      <c r="J194" s="1" t="s">
        <v>136</v>
      </c>
      <c r="K194" s="1" t="s">
        <v>30</v>
      </c>
      <c r="L194" s="1" t="s">
        <v>30</v>
      </c>
      <c r="M194" s="1" t="s">
        <v>30</v>
      </c>
      <c r="N194" s="1" t="s">
        <v>30</v>
      </c>
      <c r="O194" s="3"/>
      <c r="Q194" s="3"/>
      <c r="R194" s="3"/>
      <c r="S194" s="3"/>
      <c r="T194" s="3"/>
      <c r="U194" s="3"/>
      <c r="V194" s="3"/>
      <c r="W194" s="3"/>
      <c r="X194" s="3"/>
      <c r="Y194" s="3"/>
      <c r="Z194" s="3"/>
    </row>
    <row r="195" spans="1:26" ht="16.5" customHeight="1" x14ac:dyDescent="0.3">
      <c r="A195" s="1" t="s">
        <v>2490</v>
      </c>
      <c r="B195" s="1" t="s">
        <v>136</v>
      </c>
      <c r="C195" s="1" t="s">
        <v>136</v>
      </c>
      <c r="D195" s="1" t="s">
        <v>136</v>
      </c>
      <c r="E195" s="1" t="s">
        <v>136</v>
      </c>
      <c r="F195" s="1" t="s">
        <v>136</v>
      </c>
      <c r="G195" s="1" t="s">
        <v>136</v>
      </c>
      <c r="H195" s="1" t="s">
        <v>136</v>
      </c>
      <c r="I195" s="1" t="s">
        <v>136</v>
      </c>
      <c r="J195" s="1" t="s">
        <v>136</v>
      </c>
      <c r="K195" s="1" t="s">
        <v>30</v>
      </c>
      <c r="L195" s="1" t="s">
        <v>30</v>
      </c>
      <c r="M195" s="1" t="s">
        <v>30</v>
      </c>
      <c r="N195" s="1" t="s">
        <v>30</v>
      </c>
      <c r="O195" s="3"/>
      <c r="Q195" s="3"/>
      <c r="R195" s="3"/>
      <c r="S195" s="3"/>
      <c r="T195" s="3"/>
      <c r="U195" s="3"/>
      <c r="V195" s="3"/>
      <c r="W195" s="3"/>
      <c r="X195" s="3"/>
      <c r="Y195" s="3"/>
      <c r="Z195" s="3"/>
    </row>
    <row r="196" spans="1:26" ht="16.5" customHeight="1" x14ac:dyDescent="0.3">
      <c r="A196" s="1" t="s">
        <v>2491</v>
      </c>
      <c r="B196" s="1" t="s">
        <v>136</v>
      </c>
      <c r="C196" s="1" t="s">
        <v>136</v>
      </c>
      <c r="D196" s="1" t="s">
        <v>136</v>
      </c>
      <c r="E196" s="1" t="s">
        <v>136</v>
      </c>
      <c r="F196" s="1" t="s">
        <v>136</v>
      </c>
      <c r="G196" s="1" t="s">
        <v>136</v>
      </c>
      <c r="H196" s="1" t="s">
        <v>136</v>
      </c>
      <c r="I196" s="1" t="s">
        <v>136</v>
      </c>
      <c r="J196" s="1" t="s">
        <v>136</v>
      </c>
      <c r="K196" s="1" t="s">
        <v>30</v>
      </c>
      <c r="L196" s="1" t="s">
        <v>30</v>
      </c>
      <c r="M196" s="1" t="s">
        <v>30</v>
      </c>
      <c r="N196" s="1" t="s">
        <v>30</v>
      </c>
      <c r="O196" s="3"/>
      <c r="Q196" s="3"/>
      <c r="R196" s="3"/>
      <c r="S196" s="3"/>
      <c r="T196" s="3"/>
      <c r="U196" s="3"/>
      <c r="V196" s="3"/>
      <c r="W196" s="3"/>
      <c r="X196" s="3"/>
      <c r="Y196" s="3"/>
      <c r="Z196" s="3"/>
    </row>
    <row r="197" spans="1:26" ht="16.5" customHeight="1" x14ac:dyDescent="0.3">
      <c r="A197" s="1" t="s">
        <v>2492</v>
      </c>
      <c r="B197" s="1" t="s">
        <v>136</v>
      </c>
      <c r="C197" s="1" t="s">
        <v>136</v>
      </c>
      <c r="D197" s="1" t="s">
        <v>136</v>
      </c>
      <c r="E197" s="1" t="s">
        <v>136</v>
      </c>
      <c r="F197" s="1" t="s">
        <v>136</v>
      </c>
      <c r="G197" s="1" t="s">
        <v>136</v>
      </c>
      <c r="H197" s="1" t="s">
        <v>136</v>
      </c>
      <c r="I197" s="1" t="s">
        <v>136</v>
      </c>
      <c r="J197" s="1" t="s">
        <v>136</v>
      </c>
      <c r="K197" s="1" t="s">
        <v>30</v>
      </c>
      <c r="L197" s="1" t="s">
        <v>30</v>
      </c>
      <c r="M197" s="1" t="s">
        <v>30</v>
      </c>
      <c r="N197" s="1" t="s">
        <v>30</v>
      </c>
      <c r="O197" s="3"/>
      <c r="Q197" s="3"/>
      <c r="R197" s="3"/>
      <c r="S197" s="3"/>
      <c r="T197" s="3"/>
      <c r="U197" s="3"/>
      <c r="V197" s="3"/>
      <c r="W197" s="3"/>
      <c r="X197" s="3"/>
      <c r="Y197" s="3"/>
      <c r="Z197" s="3"/>
    </row>
    <row r="198" spans="1:26" ht="16.5" customHeight="1" x14ac:dyDescent="0.3">
      <c r="A198" s="1" t="s">
        <v>2493</v>
      </c>
      <c r="B198" s="1" t="s">
        <v>136</v>
      </c>
      <c r="C198" s="1" t="s">
        <v>136</v>
      </c>
      <c r="D198" s="1" t="s">
        <v>136</v>
      </c>
      <c r="E198" s="1" t="s">
        <v>136</v>
      </c>
      <c r="F198" s="1" t="s">
        <v>136</v>
      </c>
      <c r="G198" s="1" t="s">
        <v>136</v>
      </c>
      <c r="H198" s="1" t="s">
        <v>136</v>
      </c>
      <c r="I198" s="1" t="s">
        <v>136</v>
      </c>
      <c r="J198" s="1" t="s">
        <v>136</v>
      </c>
      <c r="K198" s="1" t="s">
        <v>30</v>
      </c>
      <c r="L198" s="1" t="s">
        <v>30</v>
      </c>
      <c r="M198" s="1" t="s">
        <v>30</v>
      </c>
      <c r="N198" s="1" t="s">
        <v>30</v>
      </c>
      <c r="O198" s="3"/>
      <c r="Q198" s="3"/>
      <c r="R198" s="3"/>
      <c r="S198" s="3"/>
      <c r="T198" s="3"/>
      <c r="U198" s="3"/>
      <c r="V198" s="3"/>
      <c r="W198" s="3"/>
      <c r="X198" s="3"/>
      <c r="Y198" s="3"/>
      <c r="Z198" s="3"/>
    </row>
    <row r="199" spans="1:26" ht="16.5" customHeight="1" x14ac:dyDescent="0.3">
      <c r="A199" s="1" t="s">
        <v>2494</v>
      </c>
      <c r="B199" s="1" t="s">
        <v>136</v>
      </c>
      <c r="C199" s="1" t="s">
        <v>136</v>
      </c>
      <c r="D199" s="1" t="s">
        <v>136</v>
      </c>
      <c r="E199" s="1" t="s">
        <v>136</v>
      </c>
      <c r="F199" s="1" t="s">
        <v>136</v>
      </c>
      <c r="G199" s="1" t="s">
        <v>136</v>
      </c>
      <c r="H199" s="1" t="s">
        <v>136</v>
      </c>
      <c r="I199" s="1" t="s">
        <v>136</v>
      </c>
      <c r="J199" s="1" t="s">
        <v>136</v>
      </c>
      <c r="K199" s="1" t="s">
        <v>30</v>
      </c>
      <c r="L199" s="1" t="s">
        <v>30</v>
      </c>
      <c r="M199" s="1" t="s">
        <v>30</v>
      </c>
      <c r="N199" s="1" t="s">
        <v>30</v>
      </c>
      <c r="O199" s="3"/>
      <c r="Q199" s="3"/>
      <c r="R199" s="3"/>
      <c r="S199" s="3"/>
      <c r="T199" s="3"/>
      <c r="U199" s="3"/>
      <c r="V199" s="3"/>
      <c r="W199" s="3"/>
      <c r="X199" s="3"/>
      <c r="Y199" s="3"/>
      <c r="Z199" s="3"/>
    </row>
    <row r="200" spans="1:26" ht="16.5" customHeight="1" x14ac:dyDescent="0.3">
      <c r="A200" s="1" t="s">
        <v>2495</v>
      </c>
      <c r="B200" s="1" t="s">
        <v>136</v>
      </c>
      <c r="C200" s="1" t="s">
        <v>136</v>
      </c>
      <c r="D200" s="1" t="s">
        <v>136</v>
      </c>
      <c r="E200" s="1" t="s">
        <v>136</v>
      </c>
      <c r="F200" s="1" t="s">
        <v>136</v>
      </c>
      <c r="G200" s="1" t="s">
        <v>136</v>
      </c>
      <c r="H200" s="1" t="s">
        <v>136</v>
      </c>
      <c r="I200" s="1" t="s">
        <v>136</v>
      </c>
      <c r="J200" s="1" t="s">
        <v>136</v>
      </c>
      <c r="K200" s="1" t="s">
        <v>30</v>
      </c>
      <c r="L200" s="1" t="s">
        <v>30</v>
      </c>
      <c r="M200" s="1" t="s">
        <v>30</v>
      </c>
      <c r="N200" s="1" t="s">
        <v>30</v>
      </c>
      <c r="O200" s="3"/>
      <c r="Q200" s="3"/>
      <c r="R200" s="3"/>
      <c r="S200" s="3"/>
      <c r="T200" s="3"/>
      <c r="U200" s="3"/>
      <c r="V200" s="3"/>
      <c r="W200" s="3"/>
      <c r="X200" s="3"/>
      <c r="Y200" s="3"/>
      <c r="Z200" s="3"/>
    </row>
    <row r="201" spans="1:26" ht="16.5" customHeight="1" x14ac:dyDescent="0.3">
      <c r="A201" s="1" t="s">
        <v>2496</v>
      </c>
      <c r="B201" s="1" t="s">
        <v>136</v>
      </c>
      <c r="C201" s="1" t="s">
        <v>136</v>
      </c>
      <c r="D201" s="1" t="s">
        <v>136</v>
      </c>
      <c r="E201" s="1" t="s">
        <v>136</v>
      </c>
      <c r="F201" s="1" t="s">
        <v>136</v>
      </c>
      <c r="G201" s="1" t="s">
        <v>136</v>
      </c>
      <c r="H201" s="1" t="s">
        <v>136</v>
      </c>
      <c r="I201" s="1" t="s">
        <v>136</v>
      </c>
      <c r="J201" s="1" t="s">
        <v>136</v>
      </c>
      <c r="K201" s="1" t="s">
        <v>30</v>
      </c>
      <c r="L201" s="1" t="s">
        <v>30</v>
      </c>
      <c r="M201" s="1" t="s">
        <v>30</v>
      </c>
      <c r="N201" s="1" t="s">
        <v>30</v>
      </c>
      <c r="O201" s="3"/>
      <c r="Q201" s="3"/>
      <c r="R201" s="3"/>
      <c r="S201" s="3"/>
      <c r="T201" s="3"/>
      <c r="U201" s="3"/>
      <c r="V201" s="3"/>
      <c r="W201" s="3"/>
      <c r="X201" s="3"/>
      <c r="Y201" s="3"/>
      <c r="Z201" s="3"/>
    </row>
    <row r="202" spans="1:26" ht="16.5" customHeight="1" x14ac:dyDescent="0.3">
      <c r="A202" s="1" t="s">
        <v>871</v>
      </c>
      <c r="B202" s="1" t="s">
        <v>136</v>
      </c>
      <c r="C202" s="1" t="s">
        <v>2497</v>
      </c>
      <c r="D202" s="1" t="s">
        <v>2498</v>
      </c>
      <c r="E202" s="1" t="s">
        <v>1714</v>
      </c>
      <c r="F202" s="1" t="s">
        <v>2499</v>
      </c>
      <c r="G202" s="1" t="s">
        <v>2500</v>
      </c>
      <c r="H202" s="1" t="s">
        <v>2501</v>
      </c>
      <c r="I202" s="1" t="s">
        <v>2502</v>
      </c>
      <c r="J202" s="1" t="s">
        <v>2501</v>
      </c>
      <c r="K202" s="1" t="s">
        <v>136</v>
      </c>
      <c r="L202" s="1" t="s">
        <v>136</v>
      </c>
      <c r="M202" s="1" t="s">
        <v>136</v>
      </c>
      <c r="N202" s="1" t="s">
        <v>136</v>
      </c>
      <c r="O202" s="3">
        <v>11.35</v>
      </c>
      <c r="Q202" s="3"/>
      <c r="R202" s="3"/>
      <c r="S202" s="3"/>
      <c r="T202" s="3"/>
      <c r="U202" s="3"/>
      <c r="V202" s="3"/>
      <c r="W202" s="3"/>
      <c r="X202" s="3"/>
      <c r="Y202" s="3"/>
      <c r="Z202" s="3"/>
    </row>
    <row r="203" spans="1:26" ht="16.5" customHeight="1" x14ac:dyDescent="0.3">
      <c r="A203" s="1" t="s">
        <v>872</v>
      </c>
      <c r="B203" s="1" t="s">
        <v>136</v>
      </c>
      <c r="C203" s="1" t="s">
        <v>1352</v>
      </c>
      <c r="D203" s="1" t="s">
        <v>2503</v>
      </c>
      <c r="E203" s="1" t="s">
        <v>2504</v>
      </c>
      <c r="F203" s="1" t="s">
        <v>2505</v>
      </c>
      <c r="G203" s="1" t="s">
        <v>2506</v>
      </c>
      <c r="H203" s="1" t="s">
        <v>2507</v>
      </c>
      <c r="I203" s="1" t="s">
        <v>2508</v>
      </c>
      <c r="J203" s="1" t="s">
        <v>2508</v>
      </c>
      <c r="K203" s="1" t="s">
        <v>2509</v>
      </c>
      <c r="L203" s="1" t="s">
        <v>1304</v>
      </c>
      <c r="M203" s="1" t="s">
        <v>1394</v>
      </c>
      <c r="N203" s="1" t="s">
        <v>2510</v>
      </c>
      <c r="O203" s="3"/>
      <c r="Q203" s="3"/>
      <c r="R203" s="3"/>
      <c r="S203" s="3"/>
      <c r="T203" s="3"/>
      <c r="U203" s="3"/>
      <c r="V203" s="3"/>
      <c r="W203" s="3"/>
      <c r="X203" s="3"/>
      <c r="Y203" s="3"/>
      <c r="Z203" s="3"/>
    </row>
    <row r="204" spans="1:26" ht="16.5" customHeight="1" x14ac:dyDescent="0.3">
      <c r="A204" s="1" t="s">
        <v>873</v>
      </c>
      <c r="B204" s="1" t="s">
        <v>136</v>
      </c>
      <c r="C204" s="1" t="s">
        <v>2511</v>
      </c>
      <c r="D204" s="1" t="s">
        <v>2512</v>
      </c>
      <c r="E204" s="1" t="s">
        <v>2512</v>
      </c>
      <c r="F204" s="1" t="s">
        <v>2513</v>
      </c>
      <c r="G204" s="1" t="s">
        <v>2514</v>
      </c>
      <c r="H204" s="1" t="s">
        <v>2515</v>
      </c>
      <c r="I204" s="1" t="s">
        <v>2516</v>
      </c>
      <c r="J204" s="1" t="s">
        <v>1538</v>
      </c>
      <c r="K204" s="1" t="s">
        <v>2517</v>
      </c>
      <c r="L204" s="1" t="s">
        <v>1371</v>
      </c>
      <c r="M204" s="1" t="s">
        <v>1215</v>
      </c>
      <c r="N204" s="1" t="s">
        <v>92</v>
      </c>
      <c r="O204" s="3">
        <v>18</v>
      </c>
      <c r="Q204" s="3"/>
      <c r="R204" s="3"/>
      <c r="S204" s="3"/>
      <c r="T204" s="3"/>
      <c r="U204" s="3"/>
      <c r="V204" s="3"/>
      <c r="W204" s="3"/>
      <c r="X204" s="3"/>
      <c r="Y204" s="3"/>
      <c r="Z204" s="3"/>
    </row>
    <row r="205" spans="1:26" ht="16.5" customHeight="1" x14ac:dyDescent="0.3">
      <c r="A205" s="1" t="s">
        <v>881</v>
      </c>
      <c r="B205" s="1" t="s">
        <v>136</v>
      </c>
      <c r="C205" s="1" t="s">
        <v>2518</v>
      </c>
      <c r="D205" s="1" t="s">
        <v>2519</v>
      </c>
      <c r="E205" s="1" t="s">
        <v>2520</v>
      </c>
      <c r="F205" s="1" t="s">
        <v>2521</v>
      </c>
      <c r="G205" s="1" t="s">
        <v>1291</v>
      </c>
      <c r="H205" s="1" t="s">
        <v>2522</v>
      </c>
      <c r="I205" s="1" t="s">
        <v>2523</v>
      </c>
      <c r="J205" s="1" t="s">
        <v>2199</v>
      </c>
      <c r="K205" s="1" t="s">
        <v>2524</v>
      </c>
      <c r="L205" s="1" t="s">
        <v>1597</v>
      </c>
      <c r="M205" s="1" t="s">
        <v>136</v>
      </c>
      <c r="N205" s="1" t="s">
        <v>413</v>
      </c>
      <c r="O205" s="3"/>
      <c r="Q205" s="3"/>
      <c r="R205" s="3"/>
      <c r="S205" s="3"/>
      <c r="T205" s="3"/>
      <c r="U205" s="3"/>
      <c r="V205" s="3"/>
      <c r="W205" s="3"/>
      <c r="X205" s="3"/>
      <c r="Y205" s="3"/>
      <c r="Z205" s="3"/>
    </row>
    <row r="206" spans="1:26" ht="16.5" customHeight="1" x14ac:dyDescent="0.3">
      <c r="A206" s="1" t="s">
        <v>886</v>
      </c>
      <c r="B206" s="1" t="s">
        <v>136</v>
      </c>
      <c r="C206" s="1" t="s">
        <v>2525</v>
      </c>
      <c r="D206" s="1" t="s">
        <v>2387</v>
      </c>
      <c r="E206" s="1" t="s">
        <v>2526</v>
      </c>
      <c r="F206" s="1" t="s">
        <v>1793</v>
      </c>
      <c r="G206" s="1" t="s">
        <v>136</v>
      </c>
      <c r="H206" s="1" t="s">
        <v>2242</v>
      </c>
      <c r="I206" s="1" t="s">
        <v>2527</v>
      </c>
      <c r="J206" s="1" t="s">
        <v>2528</v>
      </c>
      <c r="K206" s="1" t="s">
        <v>2529</v>
      </c>
      <c r="L206" s="1" t="s">
        <v>2084</v>
      </c>
      <c r="M206" s="1" t="s">
        <v>1597</v>
      </c>
      <c r="N206" s="1" t="s">
        <v>1981</v>
      </c>
      <c r="O206" s="3"/>
      <c r="Q206" s="3"/>
      <c r="R206" s="3"/>
      <c r="S206" s="3"/>
      <c r="T206" s="3"/>
      <c r="U206" s="3"/>
      <c r="V206" s="3"/>
      <c r="W206" s="3"/>
      <c r="X206" s="3"/>
      <c r="Y206" s="3"/>
      <c r="Z206" s="3"/>
    </row>
    <row r="207" spans="1:26" ht="16.5" customHeight="1" x14ac:dyDescent="0.3">
      <c r="A207" s="1" t="s">
        <v>887</v>
      </c>
      <c r="B207" s="1" t="s">
        <v>136</v>
      </c>
      <c r="C207" s="1" t="s">
        <v>2530</v>
      </c>
      <c r="D207" s="1" t="s">
        <v>2531</v>
      </c>
      <c r="E207" s="1" t="s">
        <v>2532</v>
      </c>
      <c r="F207" s="1" t="s">
        <v>2533</v>
      </c>
      <c r="G207" s="1" t="s">
        <v>2534</v>
      </c>
      <c r="H207" s="1" t="s">
        <v>2535</v>
      </c>
      <c r="I207" s="1" t="s">
        <v>2536</v>
      </c>
      <c r="J207" s="1" t="s">
        <v>1620</v>
      </c>
      <c r="K207" s="1" t="s">
        <v>2338</v>
      </c>
      <c r="L207" s="1" t="s">
        <v>1349</v>
      </c>
      <c r="M207" s="1" t="s">
        <v>1644</v>
      </c>
      <c r="N207" s="1" t="s">
        <v>518</v>
      </c>
      <c r="O207" s="3"/>
      <c r="Q207" s="3"/>
      <c r="R207" s="3"/>
      <c r="S207" s="3"/>
      <c r="T207" s="3"/>
      <c r="U207" s="3"/>
      <c r="V207" s="3"/>
      <c r="W207" s="3"/>
      <c r="X207" s="3"/>
      <c r="Y207" s="3"/>
      <c r="Z207" s="3"/>
    </row>
    <row r="208" spans="1:26" ht="16.5" customHeight="1" x14ac:dyDescent="0.3">
      <c r="A208" s="1" t="s">
        <v>889</v>
      </c>
      <c r="B208" s="1" t="s">
        <v>136</v>
      </c>
      <c r="C208" s="1" t="s">
        <v>2200</v>
      </c>
      <c r="D208" s="1" t="s">
        <v>2537</v>
      </c>
      <c r="E208" s="1" t="s">
        <v>2538</v>
      </c>
      <c r="F208" s="1" t="s">
        <v>1872</v>
      </c>
      <c r="G208" s="1" t="s">
        <v>136</v>
      </c>
      <c r="H208" s="1" t="s">
        <v>1928</v>
      </c>
      <c r="I208" s="1" t="s">
        <v>2539</v>
      </c>
      <c r="J208" s="1" t="s">
        <v>2540</v>
      </c>
      <c r="K208" s="1" t="s">
        <v>2541</v>
      </c>
      <c r="L208" s="1" t="s">
        <v>1195</v>
      </c>
      <c r="M208" s="1" t="s">
        <v>1194</v>
      </c>
      <c r="N208" s="1" t="s">
        <v>2255</v>
      </c>
      <c r="O208" s="3"/>
      <c r="Q208" s="3"/>
      <c r="R208" s="3"/>
      <c r="S208" s="3"/>
      <c r="T208" s="3"/>
      <c r="U208" s="3"/>
      <c r="V208" s="3"/>
      <c r="W208" s="3"/>
      <c r="X208" s="3"/>
      <c r="Y208" s="3"/>
      <c r="Z208" s="3"/>
    </row>
    <row r="209" spans="1:26" ht="16.5" customHeight="1" x14ac:dyDescent="0.3">
      <c r="A209" s="1" t="s">
        <v>903</v>
      </c>
      <c r="B209" s="1" t="s">
        <v>136</v>
      </c>
      <c r="C209" s="1" t="s">
        <v>136</v>
      </c>
      <c r="D209" s="1" t="s">
        <v>136</v>
      </c>
      <c r="E209" s="1" t="s">
        <v>1529</v>
      </c>
      <c r="F209" s="1" t="s">
        <v>2542</v>
      </c>
      <c r="G209" s="1" t="s">
        <v>136</v>
      </c>
      <c r="H209" s="1" t="s">
        <v>136</v>
      </c>
      <c r="I209" s="1" t="s">
        <v>2543</v>
      </c>
      <c r="J209" s="1" t="s">
        <v>2526</v>
      </c>
      <c r="K209" s="1" t="s">
        <v>2544</v>
      </c>
      <c r="L209" s="1" t="s">
        <v>1760</v>
      </c>
      <c r="M209" s="1" t="s">
        <v>2053</v>
      </c>
      <c r="N209" s="1" t="s">
        <v>2545</v>
      </c>
      <c r="O209" s="3"/>
      <c r="Q209" s="3"/>
      <c r="R209" s="3"/>
      <c r="S209" s="3"/>
      <c r="T209" s="3"/>
      <c r="U209" s="3"/>
      <c r="V209" s="3"/>
      <c r="W209" s="3"/>
      <c r="X209" s="3"/>
      <c r="Y209" s="3"/>
      <c r="Z209" s="3"/>
    </row>
    <row r="210" spans="1:26" ht="16.5" customHeight="1" x14ac:dyDescent="0.3">
      <c r="A210" s="1" t="s">
        <v>905</v>
      </c>
      <c r="B210" s="1" t="s">
        <v>136</v>
      </c>
      <c r="C210" s="1" t="s">
        <v>2546</v>
      </c>
      <c r="D210" s="1" t="s">
        <v>2547</v>
      </c>
      <c r="E210" s="1" t="s">
        <v>136</v>
      </c>
      <c r="F210" s="1" t="s">
        <v>2547</v>
      </c>
      <c r="G210" s="1" t="s">
        <v>2369</v>
      </c>
      <c r="H210" s="1" t="s">
        <v>1790</v>
      </c>
      <c r="I210" s="1" t="s">
        <v>136</v>
      </c>
      <c r="J210" s="1" t="s">
        <v>1790</v>
      </c>
      <c r="K210" s="1" t="s">
        <v>2548</v>
      </c>
      <c r="L210" s="1" t="s">
        <v>1194</v>
      </c>
      <c r="M210" s="1" t="s">
        <v>1906</v>
      </c>
      <c r="N210" s="1" t="s">
        <v>2549</v>
      </c>
      <c r="O210" s="3"/>
      <c r="Q210" s="3"/>
      <c r="R210" s="3"/>
      <c r="S210" s="3"/>
      <c r="T210" s="3"/>
      <c r="U210" s="3"/>
      <c r="V210" s="3"/>
      <c r="W210" s="3"/>
      <c r="X210" s="3"/>
      <c r="Y210" s="3"/>
      <c r="Z210" s="3"/>
    </row>
    <row r="211" spans="1:26" ht="16.5" customHeight="1" x14ac:dyDescent="0.3">
      <c r="A211" s="1" t="s">
        <v>906</v>
      </c>
      <c r="B211" s="1" t="s">
        <v>136</v>
      </c>
      <c r="C211" s="1" t="s">
        <v>136</v>
      </c>
      <c r="D211" s="1" t="s">
        <v>136</v>
      </c>
      <c r="E211" s="1" t="s">
        <v>136</v>
      </c>
      <c r="F211" s="1" t="s">
        <v>2550</v>
      </c>
      <c r="G211" s="1" t="s">
        <v>136</v>
      </c>
      <c r="H211" s="1" t="s">
        <v>136</v>
      </c>
      <c r="I211" s="1" t="s">
        <v>136</v>
      </c>
      <c r="J211" s="1" t="s">
        <v>2551</v>
      </c>
      <c r="K211" s="1" t="s">
        <v>2552</v>
      </c>
      <c r="L211" s="1" t="s">
        <v>2553</v>
      </c>
      <c r="M211" s="1" t="s">
        <v>1276</v>
      </c>
      <c r="N211" s="1" t="s">
        <v>1409</v>
      </c>
      <c r="O211" s="3"/>
      <c r="Q211" s="3"/>
      <c r="R211" s="3"/>
      <c r="S211" s="3"/>
      <c r="T211" s="3"/>
      <c r="U211" s="3"/>
      <c r="V211" s="3"/>
      <c r="W211" s="3"/>
      <c r="X211" s="3"/>
      <c r="Y211" s="3"/>
      <c r="Z211" s="3"/>
    </row>
    <row r="212" spans="1:26" ht="16.5" customHeight="1" x14ac:dyDescent="0.3">
      <c r="A212" s="1" t="s">
        <v>917</v>
      </c>
      <c r="B212" s="1" t="s">
        <v>136</v>
      </c>
      <c r="C212" s="1" t="s">
        <v>2554</v>
      </c>
      <c r="D212" s="1" t="s">
        <v>2555</v>
      </c>
      <c r="E212" s="1" t="s">
        <v>2556</v>
      </c>
      <c r="F212" s="1" t="s">
        <v>2557</v>
      </c>
      <c r="G212" s="1" t="s">
        <v>2558</v>
      </c>
      <c r="H212" s="1" t="s">
        <v>2559</v>
      </c>
      <c r="I212" s="1" t="s">
        <v>2560</v>
      </c>
      <c r="J212" s="1" t="s">
        <v>2561</v>
      </c>
      <c r="K212" s="1" t="s">
        <v>1238</v>
      </c>
      <c r="L212" s="1" t="s">
        <v>1439</v>
      </c>
      <c r="M212" s="1" t="s">
        <v>1532</v>
      </c>
      <c r="N212" s="1" t="s">
        <v>2281</v>
      </c>
      <c r="O212" s="3"/>
      <c r="Q212" s="3"/>
      <c r="R212" s="3"/>
      <c r="S212" s="3"/>
      <c r="T212" s="3"/>
      <c r="U212" s="3"/>
      <c r="V212" s="3"/>
      <c r="W212" s="3"/>
      <c r="X212" s="3"/>
      <c r="Y212" s="3"/>
      <c r="Z212" s="3"/>
    </row>
    <row r="213" spans="1:26" ht="16.5" customHeight="1" x14ac:dyDescent="0.3">
      <c r="A213" s="1" t="s">
        <v>923</v>
      </c>
      <c r="B213" s="1" t="s">
        <v>136</v>
      </c>
      <c r="C213" s="1" t="s">
        <v>2562</v>
      </c>
      <c r="D213" s="1" t="s">
        <v>2563</v>
      </c>
      <c r="E213" s="1" t="s">
        <v>2564</v>
      </c>
      <c r="F213" s="1" t="s">
        <v>2565</v>
      </c>
      <c r="G213" s="1" t="s">
        <v>1568</v>
      </c>
      <c r="H213" s="1" t="s">
        <v>2566</v>
      </c>
      <c r="I213" s="1" t="s">
        <v>2567</v>
      </c>
      <c r="J213" s="1" t="s">
        <v>2568</v>
      </c>
      <c r="K213" s="1" t="s">
        <v>2569</v>
      </c>
      <c r="L213" s="1" t="s">
        <v>1214</v>
      </c>
      <c r="M213" s="1" t="s">
        <v>1382</v>
      </c>
      <c r="N213" s="1" t="s">
        <v>2570</v>
      </c>
      <c r="O213" s="3"/>
      <c r="Q213" s="3"/>
      <c r="R213" s="3"/>
      <c r="S213" s="3"/>
      <c r="T213" s="3"/>
      <c r="U213" s="3"/>
      <c r="V213" s="3"/>
      <c r="W213" s="3"/>
      <c r="X213" s="3"/>
      <c r="Y213" s="3"/>
      <c r="Z213" s="3"/>
    </row>
    <row r="214" spans="1:26" ht="16.5" customHeight="1" x14ac:dyDescent="0.3">
      <c r="A214" s="1" t="s">
        <v>925</v>
      </c>
      <c r="B214" s="1" t="s">
        <v>136</v>
      </c>
      <c r="C214" s="1" t="s">
        <v>2571</v>
      </c>
      <c r="D214" s="1" t="s">
        <v>136</v>
      </c>
      <c r="E214" s="1" t="s">
        <v>2572</v>
      </c>
      <c r="F214" s="1" t="s">
        <v>2572</v>
      </c>
      <c r="G214" s="1" t="s">
        <v>136</v>
      </c>
      <c r="H214" s="1" t="s">
        <v>136</v>
      </c>
      <c r="I214" s="1" t="s">
        <v>136</v>
      </c>
      <c r="J214" s="1" t="s">
        <v>136</v>
      </c>
      <c r="K214" s="1" t="s">
        <v>136</v>
      </c>
      <c r="L214" s="1" t="s">
        <v>136</v>
      </c>
      <c r="M214" s="1" t="s">
        <v>136</v>
      </c>
      <c r="N214" s="1" t="s">
        <v>136</v>
      </c>
      <c r="O214" s="3"/>
      <c r="Q214" s="3"/>
      <c r="R214" s="3"/>
      <c r="S214" s="3"/>
      <c r="T214" s="3"/>
      <c r="U214" s="3"/>
      <c r="V214" s="3"/>
      <c r="W214" s="3"/>
      <c r="X214" s="3"/>
      <c r="Y214" s="3"/>
      <c r="Z214" s="3"/>
    </row>
    <row r="215" spans="1:26" ht="16.5" customHeight="1" x14ac:dyDescent="0.3">
      <c r="A215" s="1" t="s">
        <v>932</v>
      </c>
      <c r="B215" s="1" t="s">
        <v>136</v>
      </c>
      <c r="C215" s="1" t="s">
        <v>2573</v>
      </c>
      <c r="D215" s="1" t="s">
        <v>2574</v>
      </c>
      <c r="E215" s="1" t="s">
        <v>2575</v>
      </c>
      <c r="F215" s="1" t="s">
        <v>2576</v>
      </c>
      <c r="G215" s="1" t="s">
        <v>2577</v>
      </c>
      <c r="H215" s="1" t="s">
        <v>2578</v>
      </c>
      <c r="I215" s="1" t="s">
        <v>2579</v>
      </c>
      <c r="J215" s="1" t="s">
        <v>2580</v>
      </c>
      <c r="K215" s="1" t="s">
        <v>2205</v>
      </c>
      <c r="L215" s="1" t="s">
        <v>1498</v>
      </c>
      <c r="M215" s="1" t="s">
        <v>1382</v>
      </c>
      <c r="N215" s="1" t="s">
        <v>2581</v>
      </c>
      <c r="O215" s="3"/>
      <c r="Q215" s="3"/>
      <c r="R215" s="3"/>
      <c r="S215" s="3"/>
      <c r="T215" s="3"/>
      <c r="U215" s="3"/>
      <c r="V215" s="3"/>
      <c r="W215" s="3"/>
      <c r="X215" s="3"/>
      <c r="Y215" s="3"/>
      <c r="Z215" s="3"/>
    </row>
    <row r="216" spans="1:26" ht="16.5" customHeight="1" x14ac:dyDescent="0.3">
      <c r="A216" s="1" t="s">
        <v>935</v>
      </c>
      <c r="B216" s="1" t="s">
        <v>136</v>
      </c>
      <c r="C216" s="1" t="s">
        <v>2582</v>
      </c>
      <c r="D216" s="1" t="s">
        <v>2583</v>
      </c>
      <c r="E216" s="1" t="s">
        <v>2584</v>
      </c>
      <c r="F216" s="1" t="s">
        <v>2585</v>
      </c>
      <c r="G216" s="1" t="s">
        <v>2586</v>
      </c>
      <c r="H216" s="1" t="s">
        <v>2587</v>
      </c>
      <c r="I216" s="1" t="s">
        <v>2588</v>
      </c>
      <c r="J216" s="1" t="s">
        <v>2589</v>
      </c>
      <c r="K216" s="1" t="s">
        <v>1834</v>
      </c>
      <c r="L216" s="1" t="s">
        <v>1394</v>
      </c>
      <c r="M216" s="1" t="s">
        <v>2444</v>
      </c>
      <c r="N216" s="1" t="s">
        <v>2590</v>
      </c>
      <c r="O216" s="3"/>
      <c r="Q216" s="3"/>
      <c r="R216" s="3"/>
      <c r="S216" s="3"/>
      <c r="T216" s="3"/>
      <c r="U216" s="3"/>
      <c r="V216" s="3"/>
      <c r="W216" s="3"/>
      <c r="X216" s="3"/>
      <c r="Y216" s="3"/>
      <c r="Z216" s="3"/>
    </row>
    <row r="217" spans="1:26" ht="16.5" customHeight="1" x14ac:dyDescent="0.3">
      <c r="A217" s="1" t="s">
        <v>936</v>
      </c>
      <c r="B217" s="1" t="s">
        <v>136</v>
      </c>
      <c r="C217" s="1" t="s">
        <v>2591</v>
      </c>
      <c r="D217" s="1" t="s">
        <v>2592</v>
      </c>
      <c r="E217" s="1" t="s">
        <v>2593</v>
      </c>
      <c r="F217" s="1" t="s">
        <v>2593</v>
      </c>
      <c r="G217" s="1" t="s">
        <v>1785</v>
      </c>
      <c r="H217" s="1" t="s">
        <v>2170</v>
      </c>
      <c r="I217" s="1" t="s">
        <v>2594</v>
      </c>
      <c r="J217" s="1" t="s">
        <v>2595</v>
      </c>
      <c r="K217" s="1" t="s">
        <v>2596</v>
      </c>
      <c r="L217" s="1" t="s">
        <v>1337</v>
      </c>
      <c r="M217" s="1" t="s">
        <v>2434</v>
      </c>
      <c r="N217" s="1" t="s">
        <v>2597</v>
      </c>
      <c r="O217" s="3"/>
      <c r="Q217" s="3"/>
      <c r="R217" s="3"/>
      <c r="S217" s="3"/>
      <c r="T217" s="3"/>
      <c r="U217" s="3"/>
      <c r="V217" s="3"/>
      <c r="W217" s="3"/>
      <c r="X217" s="3"/>
      <c r="Y217" s="3"/>
      <c r="Z217" s="3"/>
    </row>
    <row r="218" spans="1:26" ht="16.5" customHeight="1" x14ac:dyDescent="0.3">
      <c r="A218" s="1" t="s">
        <v>941</v>
      </c>
      <c r="B218" s="1" t="s">
        <v>136</v>
      </c>
      <c r="C218" s="1" t="s">
        <v>2598</v>
      </c>
      <c r="D218" s="1" t="s">
        <v>2599</v>
      </c>
      <c r="E218" s="1" t="s">
        <v>2600</v>
      </c>
      <c r="F218" s="1" t="s">
        <v>1261</v>
      </c>
      <c r="G218" s="1" t="s">
        <v>2601</v>
      </c>
      <c r="H218" s="1" t="s">
        <v>2602</v>
      </c>
      <c r="I218" s="1" t="s">
        <v>2603</v>
      </c>
      <c r="J218" s="1" t="s">
        <v>2604</v>
      </c>
      <c r="K218" s="1" t="s">
        <v>2605</v>
      </c>
      <c r="L218" s="1" t="s">
        <v>1164</v>
      </c>
      <c r="M218" s="1" t="s">
        <v>1164</v>
      </c>
      <c r="N218" s="1" t="s">
        <v>2606</v>
      </c>
      <c r="O218" s="3"/>
      <c r="Q218" s="3"/>
      <c r="R218" s="3"/>
      <c r="S218" s="3"/>
      <c r="T218" s="3"/>
      <c r="U218" s="3"/>
      <c r="V218" s="3"/>
      <c r="W218" s="3"/>
      <c r="X218" s="3"/>
      <c r="Y218" s="3"/>
      <c r="Z218" s="3"/>
    </row>
    <row r="219" spans="1:26" ht="16.5" customHeight="1" x14ac:dyDescent="0.3">
      <c r="A219" s="1" t="s">
        <v>943</v>
      </c>
      <c r="B219" s="1" t="s">
        <v>136</v>
      </c>
      <c r="C219" s="1" t="s">
        <v>2607</v>
      </c>
      <c r="D219" s="1" t="s">
        <v>2608</v>
      </c>
      <c r="E219" s="1" t="s">
        <v>2609</v>
      </c>
      <c r="F219" s="1" t="s">
        <v>2610</v>
      </c>
      <c r="G219" s="1" t="s">
        <v>2611</v>
      </c>
      <c r="H219" s="1" t="s">
        <v>2612</v>
      </c>
      <c r="I219" s="1" t="s">
        <v>2613</v>
      </c>
      <c r="J219" s="1" t="s">
        <v>2614</v>
      </c>
      <c r="K219" s="1" t="s">
        <v>2434</v>
      </c>
      <c r="L219" s="1" t="s">
        <v>1276</v>
      </c>
      <c r="M219" s="1" t="s">
        <v>2615</v>
      </c>
      <c r="N219" s="1" t="s">
        <v>2616</v>
      </c>
      <c r="O219" s="3">
        <v>2.86</v>
      </c>
      <c r="Q219" s="3"/>
      <c r="R219" s="3"/>
      <c r="S219" s="3"/>
      <c r="T219" s="3"/>
      <c r="U219" s="3"/>
      <c r="V219" s="3"/>
      <c r="W219" s="3"/>
      <c r="X219" s="3"/>
      <c r="Y219" s="3"/>
      <c r="Z219" s="3"/>
    </row>
    <row r="220" spans="1:26" ht="16.5" customHeight="1" x14ac:dyDescent="0.3">
      <c r="A220" s="1" t="s">
        <v>947</v>
      </c>
      <c r="B220" s="1" t="s">
        <v>136</v>
      </c>
      <c r="C220" s="1" t="s">
        <v>1790</v>
      </c>
      <c r="D220" s="1" t="s">
        <v>2617</v>
      </c>
      <c r="E220" s="1" t="s">
        <v>2618</v>
      </c>
      <c r="F220" s="1" t="s">
        <v>136</v>
      </c>
      <c r="G220" s="1" t="s">
        <v>136</v>
      </c>
      <c r="H220" s="1" t="s">
        <v>136</v>
      </c>
      <c r="I220" s="1" t="s">
        <v>136</v>
      </c>
      <c r="J220" s="1" t="s">
        <v>136</v>
      </c>
      <c r="K220" s="1" t="s">
        <v>136</v>
      </c>
      <c r="L220" s="1" t="s">
        <v>136</v>
      </c>
      <c r="M220" s="1" t="s">
        <v>136</v>
      </c>
      <c r="N220" s="1" t="s">
        <v>136</v>
      </c>
      <c r="O220" s="3"/>
      <c r="Q220" s="3"/>
      <c r="R220" s="3"/>
      <c r="S220" s="3"/>
      <c r="T220" s="3"/>
      <c r="U220" s="3"/>
      <c r="V220" s="3"/>
      <c r="W220" s="3"/>
      <c r="X220" s="3"/>
      <c r="Y220" s="3"/>
      <c r="Z220" s="3"/>
    </row>
    <row r="221" spans="1:26" ht="16.5" customHeight="1" x14ac:dyDescent="0.3">
      <c r="A221" s="1" t="s">
        <v>949</v>
      </c>
      <c r="B221" s="1" t="s">
        <v>136</v>
      </c>
      <c r="C221" s="1" t="s">
        <v>136</v>
      </c>
      <c r="D221" s="1" t="s">
        <v>136</v>
      </c>
      <c r="E221" s="1" t="s">
        <v>136</v>
      </c>
      <c r="F221" s="1" t="s">
        <v>2516</v>
      </c>
      <c r="G221" s="1" t="s">
        <v>136</v>
      </c>
      <c r="H221" s="1" t="s">
        <v>136</v>
      </c>
      <c r="I221" s="1" t="s">
        <v>136</v>
      </c>
      <c r="J221" s="1" t="s">
        <v>1910</v>
      </c>
      <c r="K221" s="1" t="s">
        <v>2619</v>
      </c>
      <c r="L221" s="1" t="s">
        <v>2416</v>
      </c>
      <c r="M221" s="1" t="s">
        <v>1163</v>
      </c>
      <c r="N221" s="1" t="s">
        <v>2620</v>
      </c>
      <c r="O221" s="3"/>
      <c r="Q221" s="3"/>
      <c r="R221" s="3"/>
      <c r="S221" s="3"/>
      <c r="T221" s="3"/>
      <c r="U221" s="3"/>
      <c r="V221" s="3"/>
      <c r="W221" s="3"/>
      <c r="X221" s="3"/>
      <c r="Y221" s="3"/>
      <c r="Z221" s="3"/>
    </row>
    <row r="222" spans="1:26" ht="16.5" customHeight="1" x14ac:dyDescent="0.3">
      <c r="A222" s="1" t="s">
        <v>952</v>
      </c>
      <c r="B222" s="1" t="s">
        <v>136</v>
      </c>
      <c r="C222" s="1" t="s">
        <v>136</v>
      </c>
      <c r="D222" s="1" t="s">
        <v>136</v>
      </c>
      <c r="E222" s="1" t="s">
        <v>136</v>
      </c>
      <c r="F222" s="1" t="s">
        <v>2621</v>
      </c>
      <c r="G222" s="1" t="s">
        <v>136</v>
      </c>
      <c r="H222" s="1" t="s">
        <v>136</v>
      </c>
      <c r="I222" s="1" t="s">
        <v>136</v>
      </c>
      <c r="J222" s="1" t="s">
        <v>2622</v>
      </c>
      <c r="K222" s="1" t="s">
        <v>136</v>
      </c>
      <c r="L222" s="1" t="s">
        <v>136</v>
      </c>
      <c r="M222" s="1" t="s">
        <v>136</v>
      </c>
      <c r="N222" s="1" t="s">
        <v>136</v>
      </c>
      <c r="O222" s="3"/>
      <c r="Q222" s="3"/>
      <c r="R222" s="3"/>
      <c r="S222" s="3"/>
      <c r="T222" s="3"/>
      <c r="U222" s="3"/>
      <c r="V222" s="3"/>
      <c r="W222" s="3"/>
      <c r="X222" s="3"/>
      <c r="Y222" s="3"/>
      <c r="Z222" s="3"/>
    </row>
    <row r="223" spans="1:26" ht="16.5" customHeight="1" x14ac:dyDescent="0.3">
      <c r="A223" s="1" t="s">
        <v>957</v>
      </c>
      <c r="B223" s="1" t="s">
        <v>136</v>
      </c>
      <c r="C223" s="1" t="s">
        <v>2623</v>
      </c>
      <c r="D223" s="1" t="s">
        <v>2624</v>
      </c>
      <c r="E223" s="1" t="s">
        <v>2625</v>
      </c>
      <c r="F223" s="1" t="s">
        <v>1223</v>
      </c>
      <c r="G223" s="1" t="s">
        <v>1863</v>
      </c>
      <c r="H223" s="1" t="s">
        <v>2243</v>
      </c>
      <c r="I223" s="1" t="s">
        <v>2626</v>
      </c>
      <c r="J223" s="1" t="s">
        <v>2573</v>
      </c>
      <c r="K223" s="1" t="s">
        <v>2354</v>
      </c>
      <c r="L223" s="1" t="s">
        <v>1835</v>
      </c>
      <c r="M223" s="1" t="s">
        <v>1276</v>
      </c>
      <c r="N223" s="1" t="s">
        <v>168</v>
      </c>
      <c r="O223" s="3"/>
      <c r="Q223" s="3"/>
      <c r="R223" s="3"/>
      <c r="S223" s="3"/>
      <c r="T223" s="3"/>
      <c r="U223" s="3"/>
      <c r="V223" s="3"/>
      <c r="W223" s="3"/>
      <c r="X223" s="3"/>
      <c r="Y223" s="3"/>
      <c r="Z223" s="3"/>
    </row>
    <row r="224" spans="1:26" ht="16.5" customHeight="1" x14ac:dyDescent="0.3">
      <c r="A224" s="1" t="s">
        <v>962</v>
      </c>
      <c r="B224" s="1" t="s">
        <v>136</v>
      </c>
      <c r="C224" s="1" t="s">
        <v>2627</v>
      </c>
      <c r="D224" s="1" t="s">
        <v>2628</v>
      </c>
      <c r="E224" s="1" t="s">
        <v>2629</v>
      </c>
      <c r="F224" s="1" t="s">
        <v>1257</v>
      </c>
      <c r="G224" s="1" t="s">
        <v>2630</v>
      </c>
      <c r="H224" s="1" t="s">
        <v>1401</v>
      </c>
      <c r="I224" s="1" t="s">
        <v>1676</v>
      </c>
      <c r="J224" s="1" t="s">
        <v>2631</v>
      </c>
      <c r="K224" s="1" t="s">
        <v>2632</v>
      </c>
      <c r="L224" s="1" t="s">
        <v>2121</v>
      </c>
      <c r="M224" s="1" t="s">
        <v>1749</v>
      </c>
      <c r="N224" s="1" t="s">
        <v>2633</v>
      </c>
      <c r="O224" s="3"/>
      <c r="Q224" s="3"/>
      <c r="R224" s="3"/>
      <c r="S224" s="3"/>
      <c r="T224" s="3"/>
      <c r="U224" s="3"/>
      <c r="V224" s="3"/>
      <c r="W224" s="3"/>
      <c r="X224" s="3"/>
      <c r="Y224" s="3"/>
      <c r="Z224" s="3"/>
    </row>
    <row r="225" spans="1:26" ht="16.5" customHeight="1" x14ac:dyDescent="0.3">
      <c r="A225" s="1" t="s">
        <v>963</v>
      </c>
      <c r="B225" s="1" t="s">
        <v>136</v>
      </c>
      <c r="C225" s="1" t="s">
        <v>2634</v>
      </c>
      <c r="D225" s="1" t="s">
        <v>136</v>
      </c>
      <c r="E225" s="1" t="s">
        <v>2635</v>
      </c>
      <c r="F225" s="1" t="s">
        <v>2373</v>
      </c>
      <c r="G225" s="1" t="s">
        <v>2373</v>
      </c>
      <c r="H225" s="1" t="s">
        <v>136</v>
      </c>
      <c r="I225" s="1" t="s">
        <v>136</v>
      </c>
      <c r="J225" s="1" t="s">
        <v>136</v>
      </c>
      <c r="K225" s="1" t="s">
        <v>136</v>
      </c>
      <c r="L225" s="1" t="s">
        <v>136</v>
      </c>
      <c r="M225" s="1" t="s">
        <v>136</v>
      </c>
      <c r="N225" s="1" t="s">
        <v>136</v>
      </c>
      <c r="O225" s="3"/>
      <c r="Q225" s="3"/>
      <c r="R225" s="3"/>
      <c r="S225" s="3"/>
      <c r="T225" s="3"/>
      <c r="U225" s="3"/>
      <c r="V225" s="3"/>
      <c r="W225" s="3"/>
      <c r="X225" s="3"/>
      <c r="Y225" s="3"/>
      <c r="Z225" s="3"/>
    </row>
    <row r="226" spans="1:26" ht="16.5" customHeight="1" x14ac:dyDescent="0.3">
      <c r="A226" s="1" t="s">
        <v>970</v>
      </c>
      <c r="B226" s="1" t="s">
        <v>136</v>
      </c>
      <c r="C226" s="1" t="s">
        <v>2636</v>
      </c>
      <c r="D226" s="1" t="s">
        <v>2637</v>
      </c>
      <c r="E226" s="1" t="s">
        <v>2638</v>
      </c>
      <c r="F226" s="1" t="s">
        <v>2639</v>
      </c>
      <c r="G226" s="1" t="s">
        <v>2640</v>
      </c>
      <c r="H226" s="1" t="s">
        <v>2641</v>
      </c>
      <c r="I226" s="1" t="s">
        <v>2642</v>
      </c>
      <c r="J226" s="1" t="s">
        <v>2642</v>
      </c>
      <c r="K226" s="1" t="s">
        <v>2452</v>
      </c>
      <c r="L226" s="1" t="s">
        <v>1408</v>
      </c>
      <c r="M226" s="1" t="s">
        <v>1326</v>
      </c>
      <c r="N226" s="1" t="s">
        <v>2643</v>
      </c>
      <c r="O226" s="3"/>
      <c r="Q226" s="3"/>
      <c r="R226" s="3"/>
      <c r="S226" s="3"/>
      <c r="T226" s="3"/>
      <c r="U226" s="3"/>
      <c r="V226" s="3"/>
      <c r="W226" s="3"/>
      <c r="X226" s="3"/>
      <c r="Y226" s="3"/>
      <c r="Z226" s="3"/>
    </row>
    <row r="227" spans="1:26" ht="16.5" customHeight="1" x14ac:dyDescent="0.3">
      <c r="A227" s="1" t="s">
        <v>973</v>
      </c>
      <c r="B227" s="1" t="s">
        <v>136</v>
      </c>
      <c r="C227" s="1" t="s">
        <v>2644</v>
      </c>
      <c r="D227" s="1" t="s">
        <v>2645</v>
      </c>
      <c r="E227" s="1" t="s">
        <v>2646</v>
      </c>
      <c r="F227" s="1" t="s">
        <v>2647</v>
      </c>
      <c r="G227" s="1" t="s">
        <v>2645</v>
      </c>
      <c r="H227" s="1" t="s">
        <v>2648</v>
      </c>
      <c r="I227" s="1" t="s">
        <v>2649</v>
      </c>
      <c r="J227" s="1" t="s">
        <v>2650</v>
      </c>
      <c r="K227" s="1" t="s">
        <v>2651</v>
      </c>
      <c r="L227" s="1" t="s">
        <v>1337</v>
      </c>
      <c r="M227" s="1" t="s">
        <v>1553</v>
      </c>
      <c r="N227" s="1" t="s">
        <v>2355</v>
      </c>
      <c r="O227" s="3"/>
      <c r="Q227" s="3"/>
      <c r="R227" s="3"/>
      <c r="S227" s="3"/>
      <c r="T227" s="3"/>
      <c r="U227" s="3"/>
      <c r="V227" s="3"/>
      <c r="W227" s="3"/>
      <c r="X227" s="3"/>
      <c r="Y227" s="3"/>
      <c r="Z227" s="3"/>
    </row>
    <row r="228" spans="1:26" ht="16.5" customHeight="1" x14ac:dyDescent="0.3">
      <c r="A228" s="1" t="s">
        <v>980</v>
      </c>
      <c r="B228" s="1" t="s">
        <v>136</v>
      </c>
      <c r="C228" s="1" t="s">
        <v>2652</v>
      </c>
      <c r="D228" s="1" t="s">
        <v>136</v>
      </c>
      <c r="E228" s="1" t="s">
        <v>136</v>
      </c>
      <c r="F228" s="1" t="s">
        <v>2195</v>
      </c>
      <c r="G228" s="1" t="s">
        <v>1465</v>
      </c>
      <c r="H228" s="1" t="s">
        <v>136</v>
      </c>
      <c r="I228" s="1" t="s">
        <v>136</v>
      </c>
      <c r="J228" s="1" t="s">
        <v>2653</v>
      </c>
      <c r="K228" s="1" t="s">
        <v>2654</v>
      </c>
      <c r="L228" s="1" t="s">
        <v>1381</v>
      </c>
      <c r="M228" s="1" t="s">
        <v>2173</v>
      </c>
      <c r="N228" s="1" t="s">
        <v>631</v>
      </c>
      <c r="O228" s="3"/>
      <c r="Q228" s="3"/>
      <c r="R228" s="3"/>
      <c r="S228" s="3"/>
      <c r="T228" s="3"/>
      <c r="U228" s="3"/>
      <c r="V228" s="3"/>
      <c r="W228" s="3"/>
      <c r="X228" s="3"/>
      <c r="Y228" s="3"/>
      <c r="Z228" s="3"/>
    </row>
    <row r="229" spans="1:26" ht="16.5" customHeight="1" x14ac:dyDescent="0.3">
      <c r="A229" s="1" t="s">
        <v>2655</v>
      </c>
      <c r="B229" s="1" t="s">
        <v>136</v>
      </c>
      <c r="C229" s="1" t="s">
        <v>2656</v>
      </c>
      <c r="D229" s="1" t="s">
        <v>2657</v>
      </c>
      <c r="E229" s="1" t="s">
        <v>2419</v>
      </c>
      <c r="F229" s="1" t="s">
        <v>2658</v>
      </c>
      <c r="G229" s="1" t="s">
        <v>2659</v>
      </c>
      <c r="H229" s="1" t="s">
        <v>136</v>
      </c>
      <c r="I229" s="1" t="s">
        <v>2660</v>
      </c>
      <c r="J229" s="1" t="s">
        <v>136</v>
      </c>
      <c r="K229" s="1" t="s">
        <v>136</v>
      </c>
      <c r="L229" s="1" t="s">
        <v>136</v>
      </c>
      <c r="M229" s="1" t="s">
        <v>136</v>
      </c>
      <c r="N229" s="1" t="s">
        <v>136</v>
      </c>
      <c r="O229" s="3"/>
      <c r="Q229" s="3"/>
      <c r="R229" s="3"/>
      <c r="S229" s="3"/>
      <c r="T229" s="3"/>
      <c r="U229" s="3"/>
      <c r="V229" s="3"/>
      <c r="W229" s="3"/>
      <c r="X229" s="3"/>
      <c r="Y229" s="3"/>
      <c r="Z229" s="3"/>
    </row>
    <row r="230" spans="1:26" ht="16.5" customHeight="1" x14ac:dyDescent="0.3">
      <c r="A230" s="1" t="s">
        <v>981</v>
      </c>
      <c r="B230" s="1" t="s">
        <v>136</v>
      </c>
      <c r="C230" s="1" t="s">
        <v>2661</v>
      </c>
      <c r="D230" s="1" t="s">
        <v>2662</v>
      </c>
      <c r="E230" s="1" t="s">
        <v>2663</v>
      </c>
      <c r="F230" s="1" t="s">
        <v>2664</v>
      </c>
      <c r="G230" s="1" t="s">
        <v>2662</v>
      </c>
      <c r="H230" s="1" t="s">
        <v>2665</v>
      </c>
      <c r="I230" s="1" t="s">
        <v>2666</v>
      </c>
      <c r="J230" s="1" t="s">
        <v>1915</v>
      </c>
      <c r="K230" s="1" t="s">
        <v>1962</v>
      </c>
      <c r="L230" s="1" t="s">
        <v>1498</v>
      </c>
      <c r="M230" s="1" t="s">
        <v>1381</v>
      </c>
      <c r="N230" s="1" t="s">
        <v>762</v>
      </c>
      <c r="O230" s="3"/>
      <c r="Q230" s="3"/>
      <c r="R230" s="3"/>
      <c r="S230" s="3"/>
      <c r="T230" s="3"/>
      <c r="U230" s="3"/>
      <c r="V230" s="3"/>
      <c r="W230" s="3"/>
      <c r="X230" s="3"/>
      <c r="Y230" s="3"/>
      <c r="Z230" s="3"/>
    </row>
    <row r="231" spans="1:26" ht="16.5" customHeight="1" x14ac:dyDescent="0.3">
      <c r="A231" s="1" t="s">
        <v>989</v>
      </c>
      <c r="B231" s="1" t="s">
        <v>136</v>
      </c>
      <c r="C231" s="1" t="s">
        <v>2667</v>
      </c>
      <c r="D231" s="1" t="s">
        <v>2668</v>
      </c>
      <c r="E231" s="1" t="s">
        <v>2669</v>
      </c>
      <c r="F231" s="1" t="s">
        <v>2670</v>
      </c>
      <c r="G231" s="1" t="s">
        <v>136</v>
      </c>
      <c r="H231" s="1" t="s">
        <v>136</v>
      </c>
      <c r="I231" s="1" t="s">
        <v>136</v>
      </c>
      <c r="J231" s="1" t="s">
        <v>136</v>
      </c>
      <c r="K231" s="1" t="s">
        <v>136</v>
      </c>
      <c r="L231" s="1" t="s">
        <v>136</v>
      </c>
      <c r="M231" s="1" t="s">
        <v>136</v>
      </c>
      <c r="N231" s="1" t="s">
        <v>136</v>
      </c>
      <c r="O231" s="3"/>
      <c r="Q231" s="3"/>
      <c r="R231" s="3"/>
      <c r="S231" s="3"/>
      <c r="T231" s="3"/>
      <c r="U231" s="3"/>
      <c r="V231" s="3"/>
      <c r="W231" s="3"/>
      <c r="X231" s="3"/>
      <c r="Y231" s="3"/>
      <c r="Z231" s="3"/>
    </row>
    <row r="232" spans="1:26" ht="16.5" customHeight="1" x14ac:dyDescent="0.3">
      <c r="A232" s="1" t="s">
        <v>991</v>
      </c>
      <c r="B232" s="1" t="s">
        <v>136</v>
      </c>
      <c r="C232" s="1" t="s">
        <v>1770</v>
      </c>
      <c r="D232" s="1" t="s">
        <v>2260</v>
      </c>
      <c r="E232" s="1" t="s">
        <v>2671</v>
      </c>
      <c r="F232" s="1" t="s">
        <v>2672</v>
      </c>
      <c r="G232" s="1" t="s">
        <v>2283</v>
      </c>
      <c r="H232" s="1" t="s">
        <v>2673</v>
      </c>
      <c r="I232" s="1" t="s">
        <v>2674</v>
      </c>
      <c r="J232" s="1" t="s">
        <v>1620</v>
      </c>
      <c r="K232" s="1" t="s">
        <v>1945</v>
      </c>
      <c r="L232" s="1" t="s">
        <v>1276</v>
      </c>
      <c r="M232" s="1" t="s">
        <v>1438</v>
      </c>
      <c r="N232" s="1" t="s">
        <v>762</v>
      </c>
      <c r="O232" s="3"/>
      <c r="Q232" s="3"/>
      <c r="R232" s="3"/>
      <c r="S232" s="3"/>
      <c r="T232" s="3"/>
      <c r="U232" s="3"/>
      <c r="V232" s="3"/>
      <c r="W232" s="3"/>
      <c r="X232" s="3"/>
      <c r="Y232" s="3"/>
      <c r="Z232" s="3"/>
    </row>
    <row r="233" spans="1:26" ht="16.5" customHeight="1" x14ac:dyDescent="0.3">
      <c r="A233" s="1" t="s">
        <v>992</v>
      </c>
      <c r="B233" s="1" t="s">
        <v>136</v>
      </c>
      <c r="C233" s="1" t="s">
        <v>2675</v>
      </c>
      <c r="D233" s="1" t="s">
        <v>2676</v>
      </c>
      <c r="E233" s="1" t="s">
        <v>1222</v>
      </c>
      <c r="F233" s="1" t="s">
        <v>2677</v>
      </c>
      <c r="G233" s="1" t="s">
        <v>2678</v>
      </c>
      <c r="H233" s="1" t="s">
        <v>2679</v>
      </c>
      <c r="I233" s="1" t="s">
        <v>2680</v>
      </c>
      <c r="J233" s="1" t="s">
        <v>2679</v>
      </c>
      <c r="K233" s="1" t="s">
        <v>136</v>
      </c>
      <c r="L233" s="1" t="s">
        <v>1194</v>
      </c>
      <c r="M233" s="1" t="s">
        <v>136</v>
      </c>
      <c r="N233" s="1" t="s">
        <v>557</v>
      </c>
      <c r="O233" s="3"/>
      <c r="Q233" s="3"/>
      <c r="R233" s="3"/>
      <c r="S233" s="3"/>
      <c r="T233" s="3"/>
      <c r="U233" s="3"/>
      <c r="V233" s="3"/>
      <c r="W233" s="3"/>
      <c r="X233" s="3"/>
      <c r="Y233" s="3"/>
      <c r="Z233" s="3"/>
    </row>
    <row r="234" spans="1:26" ht="16.5" customHeight="1" x14ac:dyDescent="0.3">
      <c r="A234" s="1" t="s">
        <v>995</v>
      </c>
      <c r="B234" s="1" t="s">
        <v>136</v>
      </c>
      <c r="C234" s="1" t="s">
        <v>1631</v>
      </c>
      <c r="D234" s="1" t="s">
        <v>2681</v>
      </c>
      <c r="E234" s="1" t="s">
        <v>2681</v>
      </c>
      <c r="F234" s="1" t="s">
        <v>2682</v>
      </c>
      <c r="G234" s="1" t="s">
        <v>2683</v>
      </c>
      <c r="H234" s="1" t="s">
        <v>1203</v>
      </c>
      <c r="I234" s="1" t="s">
        <v>1203</v>
      </c>
      <c r="J234" s="1" t="s">
        <v>1957</v>
      </c>
      <c r="K234" s="1" t="s">
        <v>2684</v>
      </c>
      <c r="L234" s="1" t="s">
        <v>1175</v>
      </c>
      <c r="M234" s="1" t="s">
        <v>1419</v>
      </c>
      <c r="N234" s="1" t="s">
        <v>2685</v>
      </c>
      <c r="O234" s="3"/>
      <c r="Q234" s="3"/>
      <c r="R234" s="3"/>
      <c r="S234" s="3"/>
      <c r="T234" s="3"/>
      <c r="U234" s="3"/>
      <c r="V234" s="3"/>
      <c r="W234" s="3"/>
      <c r="X234" s="3"/>
      <c r="Y234" s="3"/>
      <c r="Z234" s="3"/>
    </row>
    <row r="235" spans="1:26" ht="16.5" customHeight="1" x14ac:dyDescent="0.3">
      <c r="A235" s="1" t="s">
        <v>1001</v>
      </c>
      <c r="B235" s="1" t="s">
        <v>136</v>
      </c>
      <c r="C235" s="1" t="s">
        <v>2249</v>
      </c>
      <c r="D235" s="1" t="s">
        <v>2686</v>
      </c>
      <c r="E235" s="1" t="s">
        <v>2136</v>
      </c>
      <c r="F235" s="1" t="s">
        <v>2687</v>
      </c>
      <c r="G235" s="1" t="s">
        <v>2688</v>
      </c>
      <c r="H235" s="1" t="s">
        <v>2689</v>
      </c>
      <c r="I235" s="1" t="s">
        <v>136</v>
      </c>
      <c r="J235" s="1" t="s">
        <v>136</v>
      </c>
      <c r="K235" s="1" t="s">
        <v>136</v>
      </c>
      <c r="L235" s="1" t="s">
        <v>136</v>
      </c>
      <c r="M235" s="1" t="s">
        <v>136</v>
      </c>
      <c r="N235" s="1" t="s">
        <v>136</v>
      </c>
      <c r="O235" s="3"/>
      <c r="Q235" s="3"/>
      <c r="R235" s="3"/>
      <c r="S235" s="3"/>
      <c r="T235" s="3"/>
      <c r="U235" s="3"/>
      <c r="V235" s="3"/>
      <c r="W235" s="3"/>
      <c r="X235" s="3"/>
      <c r="Y235" s="3"/>
      <c r="Z235" s="3"/>
    </row>
    <row r="236" spans="1:26" ht="16.5" customHeight="1" x14ac:dyDescent="0.3">
      <c r="A236" s="1" t="s">
        <v>1002</v>
      </c>
      <c r="B236" s="1" t="s">
        <v>136</v>
      </c>
      <c r="C236" s="1" t="s">
        <v>136</v>
      </c>
      <c r="D236" s="1" t="s">
        <v>136</v>
      </c>
      <c r="E236" s="1" t="s">
        <v>2690</v>
      </c>
      <c r="F236" s="1" t="s">
        <v>2691</v>
      </c>
      <c r="G236" s="1" t="s">
        <v>136</v>
      </c>
      <c r="H236" s="1" t="s">
        <v>136</v>
      </c>
      <c r="I236" s="1" t="s">
        <v>2692</v>
      </c>
      <c r="J236" s="1" t="s">
        <v>2693</v>
      </c>
      <c r="K236" s="1" t="s">
        <v>2694</v>
      </c>
      <c r="L236" s="1" t="s">
        <v>1277</v>
      </c>
      <c r="M236" s="1" t="s">
        <v>1337</v>
      </c>
      <c r="N236" s="1" t="s">
        <v>2695</v>
      </c>
      <c r="O236" s="3"/>
      <c r="Q236" s="3"/>
      <c r="R236" s="3"/>
      <c r="S236" s="3"/>
      <c r="T236" s="3"/>
      <c r="U236" s="3"/>
      <c r="V236" s="3"/>
      <c r="W236" s="3"/>
      <c r="X236" s="3"/>
      <c r="Y236" s="3"/>
      <c r="Z236" s="3"/>
    </row>
    <row r="237" spans="1:26" ht="16.5" customHeight="1" x14ac:dyDescent="0.3">
      <c r="A237" s="1" t="s">
        <v>1005</v>
      </c>
      <c r="B237" s="1" t="s">
        <v>136</v>
      </c>
      <c r="C237" s="1" t="s">
        <v>2696</v>
      </c>
      <c r="D237" s="1" t="s">
        <v>2697</v>
      </c>
      <c r="E237" s="1" t="s">
        <v>2453</v>
      </c>
      <c r="F237" s="1" t="s">
        <v>2698</v>
      </c>
      <c r="G237" s="1" t="s">
        <v>2699</v>
      </c>
      <c r="H237" s="1" t="s">
        <v>2700</v>
      </c>
      <c r="I237" s="1" t="s">
        <v>2161</v>
      </c>
      <c r="J237" s="1" t="s">
        <v>2701</v>
      </c>
      <c r="K237" s="1" t="s">
        <v>1674</v>
      </c>
      <c r="L237" s="1" t="s">
        <v>1215</v>
      </c>
      <c r="M237" s="1" t="s">
        <v>1906</v>
      </c>
      <c r="N237" s="1" t="s">
        <v>2702</v>
      </c>
      <c r="O237" s="3"/>
      <c r="Q237" s="3"/>
      <c r="R237" s="3"/>
      <c r="S237" s="3"/>
      <c r="T237" s="3"/>
      <c r="U237" s="3"/>
      <c r="V237" s="3"/>
      <c r="W237" s="3"/>
      <c r="X237" s="3"/>
      <c r="Y237" s="3"/>
      <c r="Z237" s="3"/>
    </row>
    <row r="238" spans="1:26" ht="16.5" customHeight="1" x14ac:dyDescent="0.3">
      <c r="A238" s="1" t="s">
        <v>1008</v>
      </c>
      <c r="B238" s="1" t="s">
        <v>136</v>
      </c>
      <c r="C238" s="1" t="s">
        <v>2618</v>
      </c>
      <c r="D238" s="1" t="s">
        <v>136</v>
      </c>
      <c r="E238" s="1" t="s">
        <v>2703</v>
      </c>
      <c r="F238" s="1" t="s">
        <v>136</v>
      </c>
      <c r="G238" s="1" t="s">
        <v>136</v>
      </c>
      <c r="H238" s="1" t="s">
        <v>136</v>
      </c>
      <c r="I238" s="1" t="s">
        <v>136</v>
      </c>
      <c r="J238" s="1" t="s">
        <v>136</v>
      </c>
      <c r="K238" s="1" t="s">
        <v>136</v>
      </c>
      <c r="L238" s="1" t="s">
        <v>136</v>
      </c>
      <c r="M238" s="1" t="s">
        <v>136</v>
      </c>
      <c r="N238" s="1" t="s">
        <v>136</v>
      </c>
      <c r="O238" s="3"/>
      <c r="Q238" s="3"/>
      <c r="R238" s="3"/>
      <c r="S238" s="3"/>
      <c r="T238" s="3"/>
      <c r="U238" s="3"/>
      <c r="V238" s="3"/>
      <c r="W238" s="3"/>
      <c r="X238" s="3"/>
      <c r="Y238" s="3"/>
      <c r="Z238" s="3"/>
    </row>
    <row r="239" spans="1:26" ht="16.5" customHeight="1" x14ac:dyDescent="0.3">
      <c r="A239" s="1" t="s">
        <v>1009</v>
      </c>
      <c r="B239" s="1" t="s">
        <v>136</v>
      </c>
      <c r="C239" s="1" t="s">
        <v>2704</v>
      </c>
      <c r="D239" s="1" t="s">
        <v>2705</v>
      </c>
      <c r="E239" s="1" t="s">
        <v>2706</v>
      </c>
      <c r="F239" s="1" t="s">
        <v>2707</v>
      </c>
      <c r="G239" s="1" t="s">
        <v>2708</v>
      </c>
      <c r="H239" s="1" t="s">
        <v>2709</v>
      </c>
      <c r="I239" s="1" t="s">
        <v>2710</v>
      </c>
      <c r="J239" s="1" t="s">
        <v>2711</v>
      </c>
      <c r="K239" s="1" t="s">
        <v>2712</v>
      </c>
      <c r="L239" s="1" t="s">
        <v>2191</v>
      </c>
      <c r="M239" s="1" t="s">
        <v>1214</v>
      </c>
      <c r="N239" s="1" t="s">
        <v>1006</v>
      </c>
      <c r="O239" s="3"/>
      <c r="Q239" s="3"/>
      <c r="R239" s="3"/>
      <c r="S239" s="3"/>
      <c r="T239" s="3"/>
      <c r="U239" s="3"/>
      <c r="V239" s="3"/>
      <c r="W239" s="3"/>
      <c r="X239" s="3"/>
      <c r="Y239" s="3"/>
      <c r="Z239" s="3"/>
    </row>
    <row r="240" spans="1:26" ht="16.5" customHeight="1" x14ac:dyDescent="0.3">
      <c r="A240" s="1" t="s">
        <v>1019</v>
      </c>
      <c r="B240" s="1" t="s">
        <v>136</v>
      </c>
      <c r="C240" s="1" t="s">
        <v>1280</v>
      </c>
      <c r="D240" s="1" t="s">
        <v>2079</v>
      </c>
      <c r="E240" s="1" t="s">
        <v>2713</v>
      </c>
      <c r="F240" s="1" t="s">
        <v>2714</v>
      </c>
      <c r="G240" s="1" t="s">
        <v>2705</v>
      </c>
      <c r="H240" s="1" t="s">
        <v>2715</v>
      </c>
      <c r="I240" s="1" t="s">
        <v>2716</v>
      </c>
      <c r="J240" s="1" t="s">
        <v>2717</v>
      </c>
      <c r="K240" s="1" t="s">
        <v>1691</v>
      </c>
      <c r="L240" s="1" t="s">
        <v>1835</v>
      </c>
      <c r="M240" s="1" t="s">
        <v>2718</v>
      </c>
      <c r="N240" s="1" t="s">
        <v>2719</v>
      </c>
      <c r="O240" s="3">
        <v>5</v>
      </c>
      <c r="Q240" s="3"/>
      <c r="R240" s="3"/>
      <c r="S240" s="3"/>
      <c r="T240" s="3"/>
      <c r="U240" s="3"/>
      <c r="V240" s="3"/>
      <c r="W240" s="3"/>
      <c r="X240" s="3"/>
      <c r="Y240" s="3"/>
      <c r="Z240" s="3"/>
    </row>
    <row r="241" spans="1:26" ht="16.5" customHeight="1" x14ac:dyDescent="0.3">
      <c r="A241" s="1" t="s">
        <v>1028</v>
      </c>
      <c r="B241" s="1" t="s">
        <v>136</v>
      </c>
      <c r="C241" s="1" t="s">
        <v>2720</v>
      </c>
      <c r="D241" s="1" t="s">
        <v>2721</v>
      </c>
      <c r="E241" s="1" t="s">
        <v>1364</v>
      </c>
      <c r="F241" s="1" t="s">
        <v>2722</v>
      </c>
      <c r="G241" s="1" t="s">
        <v>2723</v>
      </c>
      <c r="H241" s="1" t="s">
        <v>2724</v>
      </c>
      <c r="I241" s="1" t="s">
        <v>2725</v>
      </c>
      <c r="J241" s="1" t="s">
        <v>2726</v>
      </c>
      <c r="K241" s="1" t="s">
        <v>2727</v>
      </c>
      <c r="L241" s="1" t="s">
        <v>2233</v>
      </c>
      <c r="M241" s="1" t="s">
        <v>1304</v>
      </c>
      <c r="N241" s="1" t="s">
        <v>2728</v>
      </c>
      <c r="O241" s="3"/>
      <c r="Q241" s="3"/>
      <c r="R241" s="3"/>
      <c r="S241" s="3"/>
      <c r="T241" s="3"/>
      <c r="U241" s="3"/>
      <c r="V241" s="3"/>
      <c r="W241" s="3"/>
      <c r="X241" s="3"/>
      <c r="Y241" s="3"/>
      <c r="Z241" s="3"/>
    </row>
    <row r="242" spans="1:26" ht="16.5" customHeight="1" x14ac:dyDescent="0.3">
      <c r="A242" s="1" t="s">
        <v>1031</v>
      </c>
      <c r="B242" s="1" t="s">
        <v>136</v>
      </c>
      <c r="C242" s="1" t="s">
        <v>2729</v>
      </c>
      <c r="D242" s="1" t="s">
        <v>2730</v>
      </c>
      <c r="E242" s="1" t="s">
        <v>2731</v>
      </c>
      <c r="F242" s="1" t="s">
        <v>2732</v>
      </c>
      <c r="G242" s="1" t="s">
        <v>2733</v>
      </c>
      <c r="H242" s="1" t="s">
        <v>2734</v>
      </c>
      <c r="I242" s="1" t="s">
        <v>2735</v>
      </c>
      <c r="J242" s="1" t="s">
        <v>2736</v>
      </c>
      <c r="K242" s="1" t="s">
        <v>2737</v>
      </c>
      <c r="L242" s="1" t="s">
        <v>1249</v>
      </c>
      <c r="M242" s="1" t="s">
        <v>1266</v>
      </c>
      <c r="N242" s="1" t="s">
        <v>2738</v>
      </c>
      <c r="O242" s="3"/>
      <c r="Q242" s="3"/>
      <c r="R242" s="3"/>
      <c r="S242" s="3"/>
      <c r="T242" s="3"/>
      <c r="U242" s="3"/>
      <c r="V242" s="3"/>
      <c r="W242" s="3"/>
      <c r="X242" s="3"/>
      <c r="Y242" s="3"/>
      <c r="Z242" s="3"/>
    </row>
    <row r="243" spans="1:26" ht="16.5" customHeight="1" x14ac:dyDescent="0.3">
      <c r="A243" s="1" t="s">
        <v>1040</v>
      </c>
      <c r="B243" s="1" t="s">
        <v>136</v>
      </c>
      <c r="C243" s="1" t="s">
        <v>2739</v>
      </c>
      <c r="D243" s="1" t="s">
        <v>2740</v>
      </c>
      <c r="E243" s="1" t="s">
        <v>2741</v>
      </c>
      <c r="F243" s="1" t="s">
        <v>2742</v>
      </c>
      <c r="G243" s="1" t="s">
        <v>2743</v>
      </c>
      <c r="H243" s="1" t="s">
        <v>136</v>
      </c>
      <c r="I243" s="1" t="s">
        <v>2744</v>
      </c>
      <c r="J243" s="1" t="s">
        <v>2745</v>
      </c>
      <c r="K243" s="1" t="s">
        <v>1955</v>
      </c>
      <c r="L243" s="1" t="s">
        <v>1249</v>
      </c>
      <c r="M243" s="1" t="s">
        <v>2233</v>
      </c>
      <c r="N243" s="1" t="s">
        <v>2746</v>
      </c>
      <c r="O243" s="3"/>
      <c r="Q243" s="3"/>
      <c r="R243" s="3"/>
      <c r="S243" s="3"/>
      <c r="T243" s="3"/>
      <c r="U243" s="3"/>
      <c r="V243" s="3"/>
      <c r="W243" s="3"/>
      <c r="X243" s="3"/>
      <c r="Y243" s="3"/>
      <c r="Z243" s="3"/>
    </row>
    <row r="244" spans="1:26" ht="16.5" customHeight="1" x14ac:dyDescent="0.3">
      <c r="A244" s="1" t="s">
        <v>1041</v>
      </c>
      <c r="B244" s="1" t="s">
        <v>136</v>
      </c>
      <c r="C244" s="1" t="s">
        <v>2747</v>
      </c>
      <c r="D244" s="1" t="s">
        <v>2748</v>
      </c>
      <c r="E244" s="1" t="s">
        <v>2749</v>
      </c>
      <c r="F244" s="1" t="s">
        <v>2748</v>
      </c>
      <c r="G244" s="1" t="s">
        <v>2750</v>
      </c>
      <c r="H244" s="1" t="s">
        <v>2226</v>
      </c>
      <c r="I244" s="1" t="s">
        <v>2226</v>
      </c>
      <c r="J244" s="1" t="s">
        <v>2751</v>
      </c>
      <c r="K244" s="1" t="s">
        <v>2222</v>
      </c>
      <c r="L244" s="1" t="s">
        <v>1394</v>
      </c>
      <c r="M244" s="1" t="s">
        <v>2053</v>
      </c>
      <c r="N244" s="1" t="s">
        <v>576</v>
      </c>
      <c r="O244" s="3"/>
      <c r="Q244" s="3"/>
      <c r="R244" s="3"/>
      <c r="S244" s="3"/>
      <c r="T244" s="3"/>
      <c r="U244" s="3"/>
      <c r="V244" s="3"/>
      <c r="W244" s="3"/>
      <c r="X244" s="3"/>
      <c r="Y244" s="3"/>
      <c r="Z244" s="3"/>
    </row>
    <row r="245" spans="1:26" ht="16.5" customHeight="1" x14ac:dyDescent="0.3">
      <c r="A245" s="1" t="s">
        <v>1047</v>
      </c>
      <c r="B245" s="1" t="s">
        <v>136</v>
      </c>
      <c r="C245" s="1" t="s">
        <v>2752</v>
      </c>
      <c r="D245" s="1" t="s">
        <v>2753</v>
      </c>
      <c r="E245" s="1" t="s">
        <v>2753</v>
      </c>
      <c r="F245" s="1" t="s">
        <v>2753</v>
      </c>
      <c r="G245" s="1" t="s">
        <v>2754</v>
      </c>
      <c r="H245" s="1" t="s">
        <v>2755</v>
      </c>
      <c r="I245" s="1" t="s">
        <v>2756</v>
      </c>
      <c r="J245" s="1" t="s">
        <v>2756</v>
      </c>
      <c r="K245" s="1" t="s">
        <v>1710</v>
      </c>
      <c r="L245" s="1" t="s">
        <v>2280</v>
      </c>
      <c r="M245" s="1" t="s">
        <v>1338</v>
      </c>
      <c r="N245" s="1" t="s">
        <v>2305</v>
      </c>
      <c r="O245" s="3"/>
      <c r="Q245" s="3"/>
      <c r="R245" s="3"/>
      <c r="S245" s="3"/>
      <c r="T245" s="3"/>
      <c r="U245" s="3"/>
      <c r="V245" s="3"/>
      <c r="W245" s="3"/>
      <c r="X245" s="3"/>
      <c r="Y245" s="3"/>
      <c r="Z245" s="3"/>
    </row>
    <row r="246" spans="1:26" ht="16.5" customHeight="1" x14ac:dyDescent="0.3">
      <c r="A246" s="1" t="s">
        <v>1055</v>
      </c>
      <c r="B246" s="1" t="s">
        <v>136</v>
      </c>
      <c r="C246" s="1" t="s">
        <v>2757</v>
      </c>
      <c r="D246" s="1" t="s">
        <v>2758</v>
      </c>
      <c r="E246" s="1" t="s">
        <v>2758</v>
      </c>
      <c r="F246" s="1" t="s">
        <v>2759</v>
      </c>
      <c r="G246" s="1" t="s">
        <v>2760</v>
      </c>
      <c r="H246" s="1" t="s">
        <v>2167</v>
      </c>
      <c r="I246" s="1" t="s">
        <v>2761</v>
      </c>
      <c r="J246" s="1" t="s">
        <v>2762</v>
      </c>
      <c r="K246" s="1" t="s">
        <v>2763</v>
      </c>
      <c r="L246" s="1" t="s">
        <v>1164</v>
      </c>
      <c r="M246" s="1" t="s">
        <v>136</v>
      </c>
      <c r="N246" s="1" t="s">
        <v>647</v>
      </c>
      <c r="O246" s="3"/>
      <c r="Q246" s="3"/>
      <c r="R246" s="3"/>
      <c r="S246" s="3"/>
      <c r="T246" s="3"/>
      <c r="U246" s="3"/>
      <c r="V246" s="3"/>
      <c r="W246" s="3"/>
      <c r="X246" s="3"/>
      <c r="Y246" s="3"/>
      <c r="Z246" s="3"/>
    </row>
    <row r="247" spans="1:26" ht="16.5" customHeight="1" x14ac:dyDescent="0.3">
      <c r="A247" s="1" t="s">
        <v>1057</v>
      </c>
      <c r="B247" s="1" t="s">
        <v>136</v>
      </c>
      <c r="C247" s="1" t="s">
        <v>2709</v>
      </c>
      <c r="D247" s="1" t="s">
        <v>2764</v>
      </c>
      <c r="E247" s="1" t="s">
        <v>2765</v>
      </c>
      <c r="F247" s="1" t="s">
        <v>2765</v>
      </c>
      <c r="G247" s="1" t="s">
        <v>2764</v>
      </c>
      <c r="H247" s="1" t="s">
        <v>136</v>
      </c>
      <c r="I247" s="1" t="s">
        <v>1863</v>
      </c>
      <c r="J247" s="1" t="s">
        <v>1863</v>
      </c>
      <c r="K247" s="1" t="s">
        <v>136</v>
      </c>
      <c r="L247" s="1" t="s">
        <v>136</v>
      </c>
      <c r="M247" s="1" t="s">
        <v>136</v>
      </c>
      <c r="N247" s="1" t="s">
        <v>136</v>
      </c>
      <c r="O247" s="3"/>
      <c r="Q247" s="3"/>
      <c r="R247" s="3"/>
      <c r="S247" s="3"/>
      <c r="T247" s="3"/>
      <c r="U247" s="3"/>
      <c r="V247" s="3"/>
      <c r="W247" s="3"/>
      <c r="X247" s="3"/>
      <c r="Y247" s="3"/>
      <c r="Z247" s="3"/>
    </row>
    <row r="248" spans="1:26" ht="16.5" customHeight="1" x14ac:dyDescent="0.3">
      <c r="A248" s="1" t="s">
        <v>1060</v>
      </c>
      <c r="B248" s="1" t="s">
        <v>136</v>
      </c>
      <c r="C248" s="1" t="s">
        <v>2511</v>
      </c>
      <c r="D248" s="1" t="s">
        <v>1735</v>
      </c>
      <c r="E248" s="1" t="s">
        <v>136</v>
      </c>
      <c r="F248" s="1" t="s">
        <v>136</v>
      </c>
      <c r="G248" s="1" t="s">
        <v>1735</v>
      </c>
      <c r="H248" s="1" t="s">
        <v>136</v>
      </c>
      <c r="I248" s="1" t="s">
        <v>136</v>
      </c>
      <c r="J248" s="1" t="s">
        <v>136</v>
      </c>
      <c r="K248" s="1" t="s">
        <v>136</v>
      </c>
      <c r="L248" s="1" t="s">
        <v>136</v>
      </c>
      <c r="M248" s="1" t="s">
        <v>136</v>
      </c>
      <c r="N248" s="1" t="s">
        <v>136</v>
      </c>
      <c r="O248" s="3">
        <v>4.3</v>
      </c>
      <c r="Q248" s="3"/>
      <c r="R248" s="3"/>
      <c r="S248" s="3"/>
      <c r="T248" s="3"/>
      <c r="U248" s="3"/>
      <c r="V248" s="3"/>
      <c r="W248" s="3"/>
      <c r="X248" s="3"/>
      <c r="Y248" s="3"/>
      <c r="Z248" s="3"/>
    </row>
    <row r="249" spans="1:26" ht="16.5" customHeight="1" x14ac:dyDescent="0.3">
      <c r="A249" s="1" t="s">
        <v>1063</v>
      </c>
      <c r="B249" s="1" t="s">
        <v>136</v>
      </c>
      <c r="C249" s="1" t="s">
        <v>2766</v>
      </c>
      <c r="D249" s="1" t="s">
        <v>136</v>
      </c>
      <c r="E249" s="1" t="s">
        <v>136</v>
      </c>
      <c r="F249" s="1" t="s">
        <v>136</v>
      </c>
      <c r="G249" s="1" t="s">
        <v>136</v>
      </c>
      <c r="H249" s="1" t="s">
        <v>136</v>
      </c>
      <c r="I249" s="1" t="s">
        <v>136</v>
      </c>
      <c r="J249" s="1" t="s">
        <v>136</v>
      </c>
      <c r="K249" s="1" t="s">
        <v>136</v>
      </c>
      <c r="L249" s="1" t="s">
        <v>136</v>
      </c>
      <c r="M249" s="1" t="s">
        <v>136</v>
      </c>
      <c r="N249" s="1" t="s">
        <v>136</v>
      </c>
      <c r="O249" s="3"/>
      <c r="Q249" s="3"/>
      <c r="R249" s="3"/>
      <c r="S249" s="3"/>
      <c r="T249" s="3"/>
      <c r="U249" s="3"/>
      <c r="V249" s="3"/>
      <c r="W249" s="3"/>
      <c r="X249" s="3"/>
      <c r="Y249" s="3"/>
      <c r="Z249" s="3"/>
    </row>
    <row r="250" spans="1:26" ht="16.5" customHeight="1" x14ac:dyDescent="0.3">
      <c r="A250" s="1" t="s">
        <v>1064</v>
      </c>
      <c r="B250" s="1" t="s">
        <v>136</v>
      </c>
      <c r="C250" s="1" t="s">
        <v>136</v>
      </c>
      <c r="D250" s="1" t="s">
        <v>136</v>
      </c>
      <c r="E250" s="1" t="s">
        <v>2767</v>
      </c>
      <c r="F250" s="1" t="s">
        <v>2768</v>
      </c>
      <c r="G250" s="1" t="s">
        <v>136</v>
      </c>
      <c r="H250" s="1" t="s">
        <v>136</v>
      </c>
      <c r="I250" s="1" t="s">
        <v>2769</v>
      </c>
      <c r="J250" s="1" t="s">
        <v>2770</v>
      </c>
      <c r="K250" s="1" t="s">
        <v>2771</v>
      </c>
      <c r="L250" s="1" t="s">
        <v>1304</v>
      </c>
      <c r="M250" s="1" t="s">
        <v>1349</v>
      </c>
      <c r="N250" s="1" t="s">
        <v>2772</v>
      </c>
      <c r="O250" s="3"/>
      <c r="Q250" s="3"/>
      <c r="R250" s="3"/>
      <c r="S250" s="3"/>
      <c r="T250" s="3"/>
      <c r="U250" s="3"/>
      <c r="V250" s="3"/>
      <c r="W250" s="3"/>
      <c r="X250" s="3"/>
      <c r="Y250" s="3"/>
      <c r="Z250" s="3"/>
    </row>
    <row r="251" spans="1:26" ht="16.5" customHeight="1" x14ac:dyDescent="0.3">
      <c r="A251" s="1" t="s">
        <v>1065</v>
      </c>
      <c r="B251" s="1" t="s">
        <v>136</v>
      </c>
      <c r="C251" s="1" t="s">
        <v>136</v>
      </c>
      <c r="D251" s="1" t="s">
        <v>136</v>
      </c>
      <c r="E251" s="1" t="s">
        <v>136</v>
      </c>
      <c r="F251" s="1" t="s">
        <v>2773</v>
      </c>
      <c r="G251" s="1" t="s">
        <v>136</v>
      </c>
      <c r="H251" s="1" t="s">
        <v>136</v>
      </c>
      <c r="I251" s="1" t="s">
        <v>136</v>
      </c>
      <c r="J251" s="1" t="s">
        <v>2774</v>
      </c>
      <c r="K251" s="1" t="s">
        <v>2775</v>
      </c>
      <c r="L251" s="1" t="s">
        <v>1349</v>
      </c>
      <c r="M251" s="1" t="s">
        <v>1488</v>
      </c>
      <c r="N251" s="1" t="s">
        <v>130</v>
      </c>
      <c r="O251" s="3">
        <v>2.1</v>
      </c>
      <c r="Q251" s="3"/>
      <c r="R251" s="3"/>
      <c r="S251" s="3"/>
      <c r="T251" s="3"/>
      <c r="U251" s="3"/>
      <c r="V251" s="3"/>
      <c r="W251" s="3"/>
      <c r="X251" s="3"/>
      <c r="Y251" s="3"/>
      <c r="Z251" s="3"/>
    </row>
    <row r="252" spans="1:26" ht="16.5" customHeight="1" x14ac:dyDescent="0.3">
      <c r="A252" s="1" t="s">
        <v>1066</v>
      </c>
      <c r="B252" s="1" t="s">
        <v>136</v>
      </c>
      <c r="C252" s="1" t="s">
        <v>2776</v>
      </c>
      <c r="D252" s="1" t="s">
        <v>2777</v>
      </c>
      <c r="E252" s="1" t="s">
        <v>2777</v>
      </c>
      <c r="F252" s="1" t="s">
        <v>136</v>
      </c>
      <c r="G252" s="1" t="s">
        <v>1654</v>
      </c>
      <c r="H252" s="1" t="s">
        <v>136</v>
      </c>
      <c r="I252" s="1" t="s">
        <v>136</v>
      </c>
      <c r="J252" s="1" t="s">
        <v>136</v>
      </c>
      <c r="K252" s="1" t="s">
        <v>136</v>
      </c>
      <c r="L252" s="1" t="s">
        <v>136</v>
      </c>
      <c r="M252" s="1" t="s">
        <v>136</v>
      </c>
      <c r="N252" s="1" t="s">
        <v>136</v>
      </c>
      <c r="O252" s="3"/>
      <c r="Q252" s="3"/>
      <c r="R252" s="3"/>
      <c r="S252" s="3"/>
      <c r="T252" s="3"/>
      <c r="U252" s="3"/>
      <c r="V252" s="3"/>
      <c r="W252" s="3"/>
      <c r="X252" s="3"/>
      <c r="Y252" s="3"/>
      <c r="Z252" s="3"/>
    </row>
    <row r="253" spans="1:26" ht="16.5" customHeight="1" x14ac:dyDescent="0.3">
      <c r="A253" s="1" t="s">
        <v>1069</v>
      </c>
      <c r="B253" s="1" t="s">
        <v>136</v>
      </c>
      <c r="C253" s="1" t="s">
        <v>2778</v>
      </c>
      <c r="D253" s="1" t="s">
        <v>2779</v>
      </c>
      <c r="E253" s="1" t="s">
        <v>2780</v>
      </c>
      <c r="F253" s="1" t="s">
        <v>2781</v>
      </c>
      <c r="G253" s="1" t="s">
        <v>2782</v>
      </c>
      <c r="H253" s="1" t="s">
        <v>2783</v>
      </c>
      <c r="I253" s="1" t="s">
        <v>2784</v>
      </c>
      <c r="J253" s="1" t="s">
        <v>2785</v>
      </c>
      <c r="K253" s="1" t="s">
        <v>2786</v>
      </c>
      <c r="L253" s="1" t="s">
        <v>1175</v>
      </c>
      <c r="M253" s="1" t="s">
        <v>2084</v>
      </c>
      <c r="N253" s="1" t="s">
        <v>2787</v>
      </c>
      <c r="O253" s="3">
        <v>8.1999999999999993</v>
      </c>
      <c r="Q253" s="3"/>
      <c r="R253" s="3"/>
      <c r="S253" s="3"/>
      <c r="T253" s="3"/>
      <c r="U253" s="3"/>
      <c r="V253" s="3"/>
      <c r="W253" s="3"/>
      <c r="X253" s="3"/>
      <c r="Y253" s="3"/>
      <c r="Z253" s="3"/>
    </row>
    <row r="254" spans="1:26" ht="16.5" customHeight="1" x14ac:dyDescent="0.3">
      <c r="A254" s="1" t="s">
        <v>1071</v>
      </c>
      <c r="B254" s="1" t="s">
        <v>136</v>
      </c>
      <c r="C254" s="1" t="s">
        <v>2788</v>
      </c>
      <c r="D254" s="1" t="s">
        <v>2789</v>
      </c>
      <c r="E254" s="1" t="s">
        <v>2790</v>
      </c>
      <c r="F254" s="1" t="s">
        <v>2791</v>
      </c>
      <c r="G254" s="1" t="s">
        <v>2792</v>
      </c>
      <c r="H254" s="1" t="s">
        <v>2793</v>
      </c>
      <c r="I254" s="1" t="s">
        <v>2794</v>
      </c>
      <c r="J254" s="1" t="s">
        <v>2795</v>
      </c>
      <c r="K254" s="1" t="s">
        <v>2796</v>
      </c>
      <c r="L254" s="1" t="s">
        <v>1381</v>
      </c>
      <c r="M254" s="1" t="s">
        <v>1393</v>
      </c>
      <c r="N254" s="1" t="s">
        <v>2797</v>
      </c>
      <c r="O254" s="3"/>
      <c r="Q254" s="3"/>
      <c r="R254" s="3"/>
      <c r="S254" s="3"/>
      <c r="T254" s="3"/>
      <c r="U254" s="3"/>
      <c r="V254" s="3"/>
      <c r="W254" s="3"/>
      <c r="X254" s="3"/>
      <c r="Y254" s="3"/>
      <c r="Z254" s="3"/>
    </row>
    <row r="255" spans="1:26" ht="16.5" customHeight="1" x14ac:dyDescent="0.3">
      <c r="A255" s="1" t="s">
        <v>1074</v>
      </c>
      <c r="B255" s="1" t="s">
        <v>136</v>
      </c>
      <c r="C255" s="1" t="s">
        <v>2798</v>
      </c>
      <c r="D255" s="1" t="s">
        <v>2799</v>
      </c>
      <c r="E255" s="1" t="s">
        <v>2800</v>
      </c>
      <c r="F255" s="1" t="s">
        <v>2801</v>
      </c>
      <c r="G255" s="1" t="s">
        <v>2802</v>
      </c>
      <c r="H255" s="1" t="s">
        <v>2803</v>
      </c>
      <c r="I255" s="1" t="s">
        <v>2804</v>
      </c>
      <c r="J255" s="1" t="s">
        <v>2805</v>
      </c>
      <c r="K255" s="1" t="s">
        <v>2433</v>
      </c>
      <c r="L255" s="1" t="s">
        <v>1382</v>
      </c>
      <c r="M255" s="1" t="s">
        <v>2806</v>
      </c>
      <c r="N255" s="1" t="s">
        <v>2807</v>
      </c>
      <c r="O255" s="3"/>
      <c r="Q255" s="3"/>
      <c r="R255" s="3"/>
      <c r="S255" s="3"/>
      <c r="T255" s="3"/>
      <c r="U255" s="3"/>
      <c r="V255" s="3"/>
      <c r="W255" s="3"/>
      <c r="X255" s="3"/>
      <c r="Y255" s="3"/>
      <c r="Z255" s="3"/>
    </row>
    <row r="256" spans="1:26" ht="16.5" customHeight="1" x14ac:dyDescent="0.3">
      <c r="A256" s="1" t="s">
        <v>1077</v>
      </c>
      <c r="B256" s="1" t="s">
        <v>136</v>
      </c>
      <c r="C256" s="1" t="s">
        <v>136</v>
      </c>
      <c r="D256" s="1" t="s">
        <v>2572</v>
      </c>
      <c r="E256" s="1" t="s">
        <v>2236</v>
      </c>
      <c r="F256" s="1" t="s">
        <v>2236</v>
      </c>
      <c r="G256" s="1" t="s">
        <v>136</v>
      </c>
      <c r="H256" s="1" t="s">
        <v>2808</v>
      </c>
      <c r="I256" s="1" t="s">
        <v>2809</v>
      </c>
      <c r="J256" s="1" t="s">
        <v>1990</v>
      </c>
      <c r="K256" s="1" t="s">
        <v>136</v>
      </c>
      <c r="L256" s="1" t="s">
        <v>136</v>
      </c>
      <c r="M256" s="1" t="s">
        <v>136</v>
      </c>
      <c r="N256" s="1" t="s">
        <v>136</v>
      </c>
      <c r="O256" s="3">
        <v>5</v>
      </c>
      <c r="Q256" s="3"/>
      <c r="R256" s="3"/>
      <c r="S256" s="3"/>
      <c r="T256" s="3"/>
      <c r="U256" s="3"/>
      <c r="V256" s="3"/>
      <c r="W256" s="3"/>
      <c r="X256" s="3"/>
      <c r="Y256" s="3"/>
      <c r="Z256" s="3"/>
    </row>
    <row r="257" spans="1:26" ht="16.5" customHeight="1" x14ac:dyDescent="0.3">
      <c r="A257" s="1" t="s">
        <v>1087</v>
      </c>
      <c r="B257" s="1" t="s">
        <v>136</v>
      </c>
      <c r="C257" s="1" t="s">
        <v>2635</v>
      </c>
      <c r="D257" s="1" t="s">
        <v>2810</v>
      </c>
      <c r="E257" s="1" t="s">
        <v>2675</v>
      </c>
      <c r="F257" s="1" t="s">
        <v>1400</v>
      </c>
      <c r="G257" s="1" t="s">
        <v>1960</v>
      </c>
      <c r="H257" s="1" t="s">
        <v>2811</v>
      </c>
      <c r="I257" s="1" t="s">
        <v>136</v>
      </c>
      <c r="J257" s="1" t="s">
        <v>136</v>
      </c>
      <c r="K257" s="1" t="s">
        <v>136</v>
      </c>
      <c r="L257" s="1" t="s">
        <v>136</v>
      </c>
      <c r="M257" s="1" t="s">
        <v>136</v>
      </c>
      <c r="N257" s="1" t="s">
        <v>136</v>
      </c>
      <c r="O257" s="3"/>
      <c r="Q257" s="3"/>
      <c r="R257" s="3"/>
      <c r="S257" s="3"/>
      <c r="T257" s="3"/>
      <c r="U257" s="3"/>
      <c r="V257" s="3"/>
      <c r="W257" s="3"/>
      <c r="X257" s="3"/>
      <c r="Y257" s="3"/>
      <c r="Z257" s="3"/>
    </row>
    <row r="258" spans="1:26" ht="16.5" customHeight="1" x14ac:dyDescent="0.3">
      <c r="A258" s="1" t="s">
        <v>1096</v>
      </c>
      <c r="B258" s="1" t="s">
        <v>136</v>
      </c>
      <c r="C258" s="1" t="s">
        <v>2812</v>
      </c>
      <c r="D258" s="1" t="s">
        <v>2404</v>
      </c>
      <c r="E258" s="1" t="s">
        <v>2813</v>
      </c>
      <c r="F258" s="1" t="s">
        <v>1967</v>
      </c>
      <c r="G258" s="1" t="s">
        <v>1967</v>
      </c>
      <c r="H258" s="1" t="s">
        <v>2814</v>
      </c>
      <c r="I258" s="1" t="s">
        <v>2815</v>
      </c>
      <c r="J258" s="1" t="s">
        <v>2816</v>
      </c>
      <c r="K258" s="1" t="s">
        <v>136</v>
      </c>
      <c r="L258" s="1" t="s">
        <v>136</v>
      </c>
      <c r="M258" s="1" t="s">
        <v>136</v>
      </c>
      <c r="N258" s="1" t="s">
        <v>136</v>
      </c>
      <c r="O258" s="3"/>
      <c r="Q258" s="3"/>
      <c r="R258" s="3"/>
      <c r="S258" s="3"/>
      <c r="T258" s="3"/>
      <c r="U258" s="3"/>
      <c r="V258" s="3"/>
      <c r="W258" s="3"/>
      <c r="X258" s="3"/>
      <c r="Y258" s="3"/>
      <c r="Z258" s="3"/>
    </row>
    <row r="259" spans="1:26" ht="16.5" customHeight="1" x14ac:dyDescent="0.3">
      <c r="A259" s="1" t="s">
        <v>1101</v>
      </c>
      <c r="B259" s="1" t="s">
        <v>136</v>
      </c>
      <c r="C259" s="1" t="s">
        <v>2817</v>
      </c>
      <c r="D259" s="1" t="s">
        <v>2623</v>
      </c>
      <c r="E259" s="1" t="s">
        <v>2818</v>
      </c>
      <c r="F259" s="1" t="s">
        <v>2399</v>
      </c>
      <c r="G259" s="1" t="s">
        <v>2819</v>
      </c>
      <c r="H259" s="1" t="s">
        <v>2820</v>
      </c>
      <c r="I259" s="1" t="s">
        <v>2821</v>
      </c>
      <c r="J259" s="1" t="s">
        <v>2822</v>
      </c>
      <c r="K259" s="1" t="s">
        <v>2823</v>
      </c>
      <c r="L259" s="1" t="s">
        <v>1175</v>
      </c>
      <c r="M259" s="1" t="s">
        <v>2188</v>
      </c>
      <c r="N259" s="1" t="s">
        <v>2824</v>
      </c>
      <c r="O259" s="3"/>
      <c r="P259" s="3"/>
      <c r="Q259" s="3"/>
      <c r="S259" s="3"/>
      <c r="T259" s="3"/>
      <c r="U259" s="3"/>
      <c r="V259" s="3"/>
      <c r="W259" s="3"/>
      <c r="X259" s="3"/>
      <c r="Y259" s="3"/>
      <c r="Z259" s="3"/>
    </row>
    <row r="260" spans="1:26" ht="16.5" customHeight="1" x14ac:dyDescent="0.3">
      <c r="A260" s="1" t="s">
        <v>1102</v>
      </c>
      <c r="B260" s="1" t="s">
        <v>136</v>
      </c>
      <c r="C260" s="1" t="s">
        <v>2598</v>
      </c>
      <c r="D260" s="1" t="s">
        <v>136</v>
      </c>
      <c r="E260" s="1" t="s">
        <v>2825</v>
      </c>
      <c r="F260" s="1" t="s">
        <v>1293</v>
      </c>
      <c r="G260" s="1" t="s">
        <v>136</v>
      </c>
      <c r="H260" s="1" t="s">
        <v>136</v>
      </c>
      <c r="I260" s="1" t="s">
        <v>136</v>
      </c>
      <c r="J260" s="1" t="s">
        <v>1268</v>
      </c>
      <c r="K260" s="1" t="s">
        <v>136</v>
      </c>
      <c r="L260" s="1" t="s">
        <v>136</v>
      </c>
      <c r="M260" s="1" t="s">
        <v>136</v>
      </c>
      <c r="N260" s="1" t="s">
        <v>136</v>
      </c>
      <c r="O260" s="3"/>
      <c r="P260" s="3"/>
      <c r="Q260" s="3"/>
      <c r="R260" s="3"/>
      <c r="S260" s="3"/>
      <c r="T260" s="3"/>
      <c r="U260" s="3"/>
      <c r="W260" s="3"/>
      <c r="X260" s="3"/>
      <c r="Y260" s="3"/>
      <c r="Z260" s="3"/>
    </row>
    <row r="261" spans="1:26" ht="16.5" customHeight="1" x14ac:dyDescent="0.3">
      <c r="A261" s="1" t="s">
        <v>1105</v>
      </c>
      <c r="B261" s="1" t="s">
        <v>136</v>
      </c>
      <c r="C261" s="1" t="s">
        <v>2826</v>
      </c>
      <c r="D261" s="1" t="s">
        <v>136</v>
      </c>
      <c r="E261" s="1" t="s">
        <v>136</v>
      </c>
      <c r="F261" s="1" t="s">
        <v>136</v>
      </c>
      <c r="G261" s="1" t="s">
        <v>136</v>
      </c>
      <c r="H261" s="1" t="s">
        <v>136</v>
      </c>
      <c r="I261" s="1" t="s">
        <v>136</v>
      </c>
      <c r="J261" s="1" t="s">
        <v>136</v>
      </c>
      <c r="K261" s="1" t="s">
        <v>136</v>
      </c>
      <c r="L261" s="1" t="s">
        <v>136</v>
      </c>
      <c r="M261" s="1" t="s">
        <v>136</v>
      </c>
      <c r="N261" s="1" t="s">
        <v>136</v>
      </c>
      <c r="O261" s="3"/>
      <c r="P261" s="3"/>
      <c r="Q261" s="3"/>
      <c r="R261" s="3"/>
      <c r="S261" s="3"/>
      <c r="T261" s="3"/>
      <c r="U261" s="3"/>
      <c r="W261" s="3"/>
      <c r="X261" s="3"/>
      <c r="Y261" s="3"/>
      <c r="Z261" s="3"/>
    </row>
    <row r="262" spans="1:26" ht="16.5" customHeight="1" x14ac:dyDescent="0.3">
      <c r="A262" s="1" t="s">
        <v>1108</v>
      </c>
      <c r="B262" s="1" t="s">
        <v>136</v>
      </c>
      <c r="C262" s="1" t="s">
        <v>2522</v>
      </c>
      <c r="D262" s="1" t="s">
        <v>136</v>
      </c>
      <c r="E262" s="1" t="s">
        <v>136</v>
      </c>
      <c r="F262" s="1" t="s">
        <v>136</v>
      </c>
      <c r="G262" s="1" t="s">
        <v>136</v>
      </c>
      <c r="H262" s="1" t="s">
        <v>136</v>
      </c>
      <c r="I262" s="1" t="s">
        <v>136</v>
      </c>
      <c r="J262" s="1" t="s">
        <v>136</v>
      </c>
      <c r="K262" s="1" t="s">
        <v>136</v>
      </c>
      <c r="L262" s="1" t="s">
        <v>136</v>
      </c>
      <c r="M262" s="1" t="s">
        <v>136</v>
      </c>
      <c r="N262" s="1" t="s">
        <v>136</v>
      </c>
      <c r="O262" s="3"/>
      <c r="P262" s="3"/>
      <c r="Q262" s="3"/>
      <c r="R262" s="3"/>
      <c r="S262" s="3"/>
      <c r="T262" s="3"/>
      <c r="U262" s="3"/>
      <c r="W262" s="3"/>
      <c r="X262" s="3"/>
      <c r="Y262" s="3"/>
      <c r="Z262" s="3"/>
    </row>
    <row r="263" spans="1:26" ht="16.5" customHeight="1" x14ac:dyDescent="0.3">
      <c r="A263" s="1" t="s">
        <v>1115</v>
      </c>
      <c r="B263" s="1" t="s">
        <v>136</v>
      </c>
      <c r="C263" s="1" t="s">
        <v>2827</v>
      </c>
      <c r="D263" s="1" t="s">
        <v>2828</v>
      </c>
      <c r="E263" s="1" t="s">
        <v>2829</v>
      </c>
      <c r="F263" s="1" t="s">
        <v>2830</v>
      </c>
      <c r="G263" s="1" t="s">
        <v>2831</v>
      </c>
      <c r="H263" s="1" t="s">
        <v>2832</v>
      </c>
      <c r="I263" s="1" t="s">
        <v>2833</v>
      </c>
      <c r="J263" s="1" t="s">
        <v>2834</v>
      </c>
      <c r="K263" s="1" t="s">
        <v>2835</v>
      </c>
      <c r="L263" s="1" t="s">
        <v>1304</v>
      </c>
      <c r="M263" s="1" t="s">
        <v>1266</v>
      </c>
      <c r="N263" s="1" t="s">
        <v>405</v>
      </c>
      <c r="O263" s="3"/>
      <c r="P263" s="3"/>
      <c r="Q263" s="3"/>
      <c r="R263" s="3"/>
      <c r="S263" s="3"/>
      <c r="T263" s="3"/>
      <c r="U263" s="3"/>
      <c r="W263" s="3"/>
      <c r="X263" s="3"/>
      <c r="Y263" s="3"/>
      <c r="Z263" s="3"/>
    </row>
    <row r="264" spans="1:26" ht="16.5" customHeight="1" x14ac:dyDescent="0.3">
      <c r="A264" s="1" t="s">
        <v>2836</v>
      </c>
      <c r="B264" s="1" t="s">
        <v>136</v>
      </c>
      <c r="C264" s="1" t="s">
        <v>2837</v>
      </c>
      <c r="D264" s="1" t="s">
        <v>2838</v>
      </c>
      <c r="E264" s="1" t="s">
        <v>2838</v>
      </c>
      <c r="F264" s="1" t="s">
        <v>2839</v>
      </c>
      <c r="G264" s="1" t="s">
        <v>2840</v>
      </c>
      <c r="H264" s="1" t="s">
        <v>2841</v>
      </c>
      <c r="I264" s="1" t="s">
        <v>2842</v>
      </c>
      <c r="J264" s="1" t="s">
        <v>2843</v>
      </c>
      <c r="K264" s="1" t="s">
        <v>136</v>
      </c>
      <c r="L264" s="1" t="s">
        <v>136</v>
      </c>
      <c r="M264" s="1" t="s">
        <v>136</v>
      </c>
      <c r="N264" s="1" t="s">
        <v>136</v>
      </c>
      <c r="O264" s="3"/>
      <c r="P264" s="3"/>
      <c r="Q264" s="3"/>
      <c r="R264" s="3"/>
      <c r="S264" s="3"/>
      <c r="T264" s="3">
        <v>7.72</v>
      </c>
      <c r="U264" s="3"/>
      <c r="W264" s="3"/>
      <c r="X264" s="3"/>
      <c r="Y264" s="3"/>
      <c r="Z264" s="3"/>
    </row>
    <row r="265" spans="1:26" ht="16.5" customHeight="1" x14ac:dyDescent="0.3">
      <c r="A265" s="1" t="s">
        <v>1116</v>
      </c>
      <c r="B265" s="1" t="s">
        <v>136</v>
      </c>
      <c r="C265" s="1" t="s">
        <v>2844</v>
      </c>
      <c r="D265" s="1" t="s">
        <v>2820</v>
      </c>
      <c r="E265" s="1" t="s">
        <v>1977</v>
      </c>
      <c r="F265" s="1" t="s">
        <v>2845</v>
      </c>
      <c r="G265" s="1" t="s">
        <v>2820</v>
      </c>
      <c r="H265" s="1" t="s">
        <v>136</v>
      </c>
      <c r="I265" s="1" t="s">
        <v>136</v>
      </c>
      <c r="J265" s="1" t="s">
        <v>2602</v>
      </c>
      <c r="K265" s="1" t="s">
        <v>2846</v>
      </c>
      <c r="L265" s="1" t="s">
        <v>1164</v>
      </c>
      <c r="M265" s="1" t="s">
        <v>1250</v>
      </c>
      <c r="N265" s="1" t="s">
        <v>734</v>
      </c>
      <c r="O265" s="3"/>
      <c r="P265" s="3"/>
      <c r="Q265" s="3"/>
      <c r="R265" s="3"/>
      <c r="S265" s="3"/>
      <c r="T265" s="3"/>
      <c r="U265" s="3"/>
      <c r="W265" s="3"/>
      <c r="X265" s="3"/>
      <c r="Y265" s="3"/>
      <c r="Z265" s="3"/>
    </row>
    <row r="266" spans="1:26" ht="16.5" customHeight="1" x14ac:dyDescent="0.3">
      <c r="A266" s="1" t="s">
        <v>1117</v>
      </c>
      <c r="B266" s="1" t="s">
        <v>136</v>
      </c>
      <c r="C266" s="1" t="s">
        <v>1736</v>
      </c>
      <c r="D266" s="1" t="s">
        <v>2847</v>
      </c>
      <c r="E266" s="1" t="s">
        <v>2382</v>
      </c>
      <c r="F266" s="1" t="s">
        <v>2848</v>
      </c>
      <c r="G266" s="1" t="s">
        <v>2512</v>
      </c>
      <c r="H266" s="1" t="s">
        <v>136</v>
      </c>
      <c r="I266" s="1" t="s">
        <v>2849</v>
      </c>
      <c r="J266" s="1" t="s">
        <v>2391</v>
      </c>
      <c r="K266" s="1" t="s">
        <v>2850</v>
      </c>
      <c r="L266" s="1" t="s">
        <v>1711</v>
      </c>
      <c r="M266" s="1" t="s">
        <v>1338</v>
      </c>
      <c r="N266" s="1" t="s">
        <v>1750</v>
      </c>
      <c r="O266" s="3"/>
      <c r="P266" s="3"/>
      <c r="Q266" s="3"/>
      <c r="R266" s="3"/>
      <c r="S266" s="3"/>
      <c r="T266" s="3">
        <v>4.2</v>
      </c>
      <c r="U266" s="3"/>
      <c r="W266" s="3"/>
      <c r="X266" s="3"/>
      <c r="Y266" s="3"/>
      <c r="Z266" s="3"/>
    </row>
    <row r="267" spans="1:26" ht="16.5" customHeight="1" x14ac:dyDescent="0.3">
      <c r="A267" s="1" t="s">
        <v>1122</v>
      </c>
      <c r="B267" s="1" t="s">
        <v>136</v>
      </c>
      <c r="C267" s="1" t="s">
        <v>2851</v>
      </c>
      <c r="D267" s="1" t="s">
        <v>2523</v>
      </c>
      <c r="E267" s="1" t="s">
        <v>1984</v>
      </c>
      <c r="F267" s="1" t="s">
        <v>2852</v>
      </c>
      <c r="G267" s="1" t="s">
        <v>1217</v>
      </c>
      <c r="H267" s="1" t="s">
        <v>2466</v>
      </c>
      <c r="I267" s="1" t="s">
        <v>2240</v>
      </c>
      <c r="J267" s="1" t="s">
        <v>2342</v>
      </c>
      <c r="K267" s="1" t="s">
        <v>2853</v>
      </c>
      <c r="L267" s="1" t="s">
        <v>1498</v>
      </c>
      <c r="M267" s="1" t="s">
        <v>1163</v>
      </c>
      <c r="N267" s="1" t="s">
        <v>1395</v>
      </c>
      <c r="O267" s="3"/>
      <c r="P267" s="3"/>
      <c r="Q267" s="3"/>
      <c r="R267" s="3"/>
      <c r="S267" s="3"/>
      <c r="T267" s="3">
        <v>4.45</v>
      </c>
      <c r="U267" s="3"/>
      <c r="W267" s="3"/>
      <c r="X267" s="3"/>
      <c r="Y267" s="3"/>
      <c r="Z267" s="3"/>
    </row>
    <row r="268" spans="1:26" ht="16.5" customHeight="1" x14ac:dyDescent="0.3">
      <c r="A268" s="1" t="s">
        <v>1130</v>
      </c>
      <c r="B268" s="1" t="s">
        <v>136</v>
      </c>
      <c r="C268" s="1" t="s">
        <v>2854</v>
      </c>
      <c r="D268" s="1" t="s">
        <v>2362</v>
      </c>
      <c r="E268" s="1" t="s">
        <v>2855</v>
      </c>
      <c r="F268" s="1" t="s">
        <v>2856</v>
      </c>
      <c r="G268" s="1" t="s">
        <v>136</v>
      </c>
      <c r="H268" s="1" t="s">
        <v>2689</v>
      </c>
      <c r="I268" s="1" t="s">
        <v>2857</v>
      </c>
      <c r="J268" s="1" t="s">
        <v>1734</v>
      </c>
      <c r="K268" s="1" t="s">
        <v>2858</v>
      </c>
      <c r="L268" s="1" t="s">
        <v>1175</v>
      </c>
      <c r="M268" s="1" t="s">
        <v>1194</v>
      </c>
      <c r="N268" s="1" t="s">
        <v>2859</v>
      </c>
      <c r="O268" s="3"/>
      <c r="P268" s="3"/>
      <c r="Q268" s="3"/>
      <c r="R268" s="3"/>
      <c r="S268" s="3"/>
      <c r="T268" s="3"/>
      <c r="U268" s="3"/>
      <c r="V268" s="3">
        <v>2.76</v>
      </c>
      <c r="W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v>4.4000000000000004</v>
      </c>
      <c r="W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v>180</v>
      </c>
      <c r="W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v>7.4</v>
      </c>
      <c r="W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v>7.2</v>
      </c>
      <c r="W272" s="3"/>
      <c r="Y272" s="3"/>
      <c r="Z272" s="3"/>
    </row>
    <row r="273" spans="1:26" ht="16.5" customHeight="1" x14ac:dyDescent="0.3">
      <c r="A273" s="3" t="s">
        <v>2860</v>
      </c>
      <c r="B273" s="3"/>
      <c r="C273" s="3"/>
      <c r="D273" s="3"/>
      <c r="E273" s="3"/>
      <c r="F273" s="3"/>
      <c r="G273" s="3"/>
      <c r="H273" s="3"/>
      <c r="I273" s="3"/>
      <c r="J273" s="3"/>
      <c r="K273" s="3"/>
      <c r="L273" s="3"/>
      <c r="M273" s="3"/>
      <c r="N273" s="3"/>
      <c r="O273" s="3"/>
      <c r="P273" s="3"/>
      <c r="Q273" s="3"/>
      <c r="R273" s="3"/>
      <c r="S273" s="3"/>
      <c r="T273" s="3"/>
      <c r="U273" s="3"/>
      <c r="V273" s="3">
        <v>5.0999999999999996</v>
      </c>
      <c r="W273" s="3"/>
      <c r="Y273" s="3"/>
      <c r="Z273" s="3"/>
    </row>
    <row r="274" spans="1:26" ht="16.5" customHeight="1" x14ac:dyDescent="0.3">
      <c r="A274" s="3" t="s">
        <v>2861</v>
      </c>
      <c r="B274" s="3"/>
      <c r="C274" s="3"/>
      <c r="D274" s="3"/>
      <c r="E274" s="3"/>
      <c r="F274" s="3"/>
      <c r="G274" s="3"/>
      <c r="H274" s="3"/>
      <c r="I274" s="3"/>
      <c r="J274" s="3"/>
      <c r="K274" s="3"/>
      <c r="L274" s="3"/>
      <c r="M274" s="3"/>
      <c r="N274" s="3"/>
      <c r="O274" s="3"/>
      <c r="P274" s="3"/>
      <c r="Q274" s="3"/>
      <c r="R274" s="3"/>
      <c r="S274" s="3"/>
      <c r="T274" s="3"/>
      <c r="U274" s="3"/>
      <c r="V274" s="3">
        <v>15</v>
      </c>
      <c r="W274" s="3"/>
      <c r="Y274" s="3"/>
      <c r="Z274" s="3"/>
    </row>
    <row r="275" spans="1:26" ht="16.5" customHeight="1" x14ac:dyDescent="0.3">
      <c r="A275" s="3" t="s">
        <v>2862</v>
      </c>
      <c r="B275" s="3"/>
      <c r="C275" s="3"/>
      <c r="D275" s="3"/>
      <c r="E275" s="3"/>
      <c r="F275" s="3"/>
      <c r="G275" s="3"/>
      <c r="H275" s="3"/>
      <c r="I275" s="3"/>
      <c r="J275" s="3"/>
      <c r="K275" s="3"/>
      <c r="L275" s="3"/>
      <c r="M275" s="3"/>
      <c r="N275" s="3"/>
      <c r="O275" s="3"/>
      <c r="P275" s="3"/>
      <c r="Q275" s="3"/>
      <c r="R275" s="3"/>
      <c r="S275" s="3"/>
      <c r="T275" s="3"/>
      <c r="U275" s="3"/>
      <c r="V275" s="3">
        <v>3.8</v>
      </c>
      <c r="W275" s="3"/>
      <c r="Y275" s="3"/>
      <c r="Z275" s="3"/>
    </row>
    <row r="276" spans="1:26" ht="16.5" customHeight="1" x14ac:dyDescent="0.3">
      <c r="A276" s="3" t="s">
        <v>2863</v>
      </c>
      <c r="B276" s="3"/>
      <c r="C276" s="3"/>
      <c r="D276" s="3"/>
      <c r="E276" s="3"/>
      <c r="F276" s="3"/>
      <c r="G276" s="3"/>
      <c r="H276" s="3"/>
      <c r="I276" s="3"/>
      <c r="J276" s="3"/>
      <c r="K276" s="3"/>
      <c r="L276" s="3"/>
      <c r="M276" s="3"/>
      <c r="N276" s="3"/>
      <c r="O276" s="3"/>
      <c r="P276" s="3"/>
      <c r="Q276" s="3"/>
      <c r="R276" s="3"/>
      <c r="S276" s="3"/>
      <c r="T276" s="3"/>
      <c r="U276" s="3"/>
      <c r="V276" s="3">
        <v>12.45</v>
      </c>
      <c r="W276" s="3"/>
      <c r="Y276" s="3"/>
      <c r="Z276" s="3"/>
    </row>
    <row r="277" spans="1:26" ht="16.5" customHeight="1" x14ac:dyDescent="0.3">
      <c r="A277" s="3" t="s">
        <v>2864</v>
      </c>
      <c r="B277" s="3"/>
      <c r="C277" s="3"/>
      <c r="D277" s="3"/>
      <c r="E277" s="3"/>
      <c r="F277" s="3"/>
      <c r="G277" s="3"/>
      <c r="H277" s="3"/>
      <c r="I277" s="3"/>
      <c r="J277" s="3"/>
      <c r="K277" s="3"/>
      <c r="L277" s="3"/>
      <c r="M277" s="3"/>
      <c r="N277" s="3"/>
      <c r="O277" s="3"/>
      <c r="P277" s="3"/>
      <c r="Q277" s="3"/>
      <c r="R277" s="3"/>
      <c r="S277" s="3"/>
      <c r="T277" s="3"/>
      <c r="U277" s="3"/>
      <c r="V277" s="3">
        <v>13.79</v>
      </c>
      <c r="W277" s="3"/>
      <c r="Y277" s="3"/>
      <c r="Z277" s="3"/>
    </row>
    <row r="278" spans="1:26" ht="16.5" customHeight="1" x14ac:dyDescent="0.3">
      <c r="A278" s="3" t="s">
        <v>2865</v>
      </c>
      <c r="B278" s="3"/>
      <c r="C278" s="3"/>
      <c r="D278" s="3"/>
      <c r="E278" s="3"/>
      <c r="F278" s="3"/>
      <c r="G278" s="3"/>
      <c r="H278" s="3"/>
      <c r="I278" s="3"/>
      <c r="J278" s="3"/>
      <c r="K278" s="3"/>
      <c r="L278" s="3"/>
      <c r="M278" s="3"/>
      <c r="N278" s="3"/>
      <c r="O278" s="3"/>
      <c r="P278" s="3"/>
      <c r="Q278" s="3"/>
      <c r="R278" s="3"/>
      <c r="S278" s="3"/>
      <c r="T278" s="3"/>
      <c r="U278" s="3"/>
      <c r="V278" s="3">
        <v>34.21</v>
      </c>
      <c r="W278" s="3"/>
      <c r="Y278" s="3"/>
      <c r="Z278" s="3"/>
    </row>
    <row r="279" spans="1:26" ht="16.5" customHeight="1" x14ac:dyDescent="0.3">
      <c r="A279" s="3" t="s">
        <v>2866</v>
      </c>
      <c r="B279" s="3"/>
      <c r="C279" s="3"/>
      <c r="D279" s="3"/>
      <c r="E279" s="3"/>
      <c r="F279" s="3"/>
      <c r="G279" s="3"/>
      <c r="H279" s="3"/>
      <c r="I279" s="3"/>
      <c r="J279" s="3"/>
      <c r="K279" s="3"/>
      <c r="L279" s="3"/>
      <c r="M279" s="3"/>
      <c r="N279" s="3"/>
      <c r="O279" s="3"/>
      <c r="P279" s="3"/>
      <c r="Q279" s="3"/>
      <c r="R279" s="3"/>
      <c r="S279" s="3"/>
      <c r="T279" s="3"/>
      <c r="U279" s="3"/>
      <c r="V279" s="3">
        <v>34</v>
      </c>
      <c r="W279" s="3"/>
      <c r="Y279" s="3"/>
      <c r="Z279" s="3"/>
    </row>
    <row r="280" spans="1:26" ht="16.5" customHeight="1" x14ac:dyDescent="0.3">
      <c r="A280" s="3" t="s">
        <v>2867</v>
      </c>
      <c r="B280" s="3"/>
      <c r="C280" s="3"/>
      <c r="D280" s="3"/>
      <c r="E280" s="3"/>
      <c r="F280" s="3"/>
      <c r="G280" s="3"/>
      <c r="H280" s="3"/>
      <c r="I280" s="3"/>
      <c r="J280" s="3"/>
      <c r="K280" s="3"/>
      <c r="L280" s="3"/>
      <c r="M280" s="3"/>
      <c r="N280" s="3"/>
      <c r="O280" s="3"/>
      <c r="P280" s="3"/>
      <c r="Q280" s="3"/>
      <c r="R280" s="3"/>
      <c r="S280" s="3"/>
      <c r="T280" s="3"/>
      <c r="U280" s="3"/>
      <c r="V280" s="3">
        <v>30</v>
      </c>
      <c r="W280" s="3"/>
      <c r="Y280" s="3"/>
      <c r="Z280" s="3"/>
    </row>
    <row r="281" spans="1:26" ht="16.5" customHeight="1" x14ac:dyDescent="0.3">
      <c r="A281" s="3" t="s">
        <v>2868</v>
      </c>
      <c r="B281" s="3"/>
      <c r="C281" s="3"/>
      <c r="D281" s="3"/>
      <c r="E281" s="3"/>
      <c r="F281" s="3"/>
      <c r="G281" s="3"/>
      <c r="H281" s="3"/>
      <c r="I281" s="3"/>
      <c r="J281" s="3"/>
      <c r="K281" s="3"/>
      <c r="L281" s="3"/>
      <c r="M281" s="3"/>
      <c r="N281" s="3"/>
      <c r="O281" s="3"/>
      <c r="P281" s="3"/>
      <c r="Q281" s="3"/>
      <c r="R281" s="3"/>
      <c r="S281" s="3"/>
      <c r="T281" s="3"/>
      <c r="U281" s="3"/>
      <c r="V281" s="3">
        <v>6.39</v>
      </c>
      <c r="W281" s="3"/>
      <c r="Y281" s="3"/>
      <c r="Z281" s="3"/>
    </row>
    <row r="282" spans="1:26" ht="16.5" customHeight="1" x14ac:dyDescent="0.3">
      <c r="A282" s="3" t="s">
        <v>2869</v>
      </c>
      <c r="B282" s="3"/>
      <c r="C282" s="3"/>
      <c r="D282" s="3"/>
      <c r="E282" s="3"/>
      <c r="F282" s="3"/>
      <c r="G282" s="3"/>
      <c r="H282" s="3"/>
      <c r="I282" s="3"/>
      <c r="J282" s="3"/>
      <c r="K282" s="3"/>
      <c r="L282" s="3"/>
      <c r="M282" s="3"/>
      <c r="N282" s="3"/>
      <c r="O282" s="3"/>
      <c r="P282" s="3"/>
      <c r="Q282" s="3"/>
      <c r="R282" s="3"/>
      <c r="S282" s="3"/>
      <c r="T282" s="3"/>
      <c r="U282" s="3"/>
      <c r="V282" s="3">
        <v>2.1</v>
      </c>
      <c r="W282" s="3"/>
      <c r="Y282" s="3"/>
      <c r="Z282" s="3"/>
    </row>
    <row r="283" spans="1:26" ht="16.5" customHeight="1" x14ac:dyDescent="0.3">
      <c r="A283" s="3" t="s">
        <v>2870</v>
      </c>
      <c r="B283" s="3"/>
      <c r="C283" s="3"/>
      <c r="D283" s="3"/>
      <c r="E283" s="3"/>
      <c r="F283" s="3"/>
      <c r="G283" s="3"/>
      <c r="H283" s="3"/>
      <c r="I283" s="3"/>
      <c r="J283" s="3"/>
      <c r="K283" s="3"/>
      <c r="L283" s="3"/>
      <c r="M283" s="3"/>
      <c r="N283" s="3"/>
      <c r="O283" s="3"/>
      <c r="P283" s="3"/>
      <c r="Q283" s="3"/>
      <c r="R283" s="3"/>
      <c r="S283" s="3"/>
      <c r="T283" s="3"/>
      <c r="U283" s="3"/>
      <c r="V283" s="3">
        <v>4.53</v>
      </c>
      <c r="W283" s="3"/>
      <c r="Y283" s="3"/>
      <c r="Z283" s="3"/>
    </row>
    <row r="284" spans="1:26" ht="16.5" customHeight="1" x14ac:dyDescent="0.3">
      <c r="A284" s="3" t="s">
        <v>2871</v>
      </c>
      <c r="B284" s="3"/>
      <c r="C284" s="3"/>
      <c r="D284" s="3"/>
      <c r="E284" s="3"/>
      <c r="F284" s="3"/>
      <c r="G284" s="3"/>
      <c r="H284" s="3"/>
      <c r="I284" s="3"/>
      <c r="J284" s="3"/>
      <c r="K284" s="3"/>
      <c r="L284" s="3"/>
      <c r="M284" s="3"/>
      <c r="N284" s="3"/>
      <c r="O284" s="3"/>
      <c r="P284" s="3"/>
      <c r="Q284" s="3"/>
      <c r="R284" s="3"/>
      <c r="S284" s="3"/>
      <c r="T284" s="3"/>
      <c r="U284" s="3"/>
      <c r="V284" s="3">
        <v>44.5</v>
      </c>
      <c r="W284" s="3"/>
      <c r="Y284" s="3"/>
      <c r="Z284" s="3"/>
    </row>
    <row r="285" spans="1:26" ht="16.5" customHeight="1" x14ac:dyDescent="0.3">
      <c r="A285" s="3" t="s">
        <v>2872</v>
      </c>
      <c r="B285" s="3"/>
      <c r="C285" s="3"/>
      <c r="D285" s="3"/>
      <c r="E285" s="3"/>
      <c r="F285" s="3"/>
      <c r="G285" s="3"/>
      <c r="H285" s="3"/>
      <c r="I285" s="3"/>
      <c r="J285" s="3"/>
      <c r="K285" s="3"/>
      <c r="L285" s="3"/>
      <c r="M285" s="3"/>
      <c r="N285" s="3"/>
      <c r="O285" s="3"/>
      <c r="P285" s="3"/>
      <c r="Q285" s="3"/>
      <c r="R285" s="3"/>
      <c r="S285" s="3"/>
      <c r="T285" s="3"/>
      <c r="U285" s="3"/>
      <c r="V285" s="3">
        <v>20.9</v>
      </c>
      <c r="W285" s="3"/>
      <c r="Y285" s="3"/>
      <c r="Z285" s="3"/>
    </row>
    <row r="286" spans="1:26" ht="16.5" customHeight="1" x14ac:dyDescent="0.3">
      <c r="A286" s="3" t="s">
        <v>2873</v>
      </c>
      <c r="B286" s="3"/>
      <c r="C286" s="3"/>
      <c r="D286" s="3"/>
      <c r="E286" s="3"/>
      <c r="F286" s="3"/>
      <c r="G286" s="3"/>
      <c r="H286" s="3"/>
      <c r="I286" s="3"/>
      <c r="J286" s="3"/>
      <c r="K286" s="3"/>
      <c r="L286" s="3"/>
      <c r="M286" s="3"/>
      <c r="N286" s="3"/>
      <c r="O286" s="3"/>
      <c r="P286" s="3"/>
      <c r="Q286" s="3"/>
      <c r="R286" s="3"/>
      <c r="S286" s="3"/>
      <c r="T286" s="3"/>
      <c r="U286" s="3"/>
      <c r="V286" s="3">
        <v>26</v>
      </c>
      <c r="W286" s="3"/>
      <c r="Y286" s="3"/>
      <c r="Z286" s="3"/>
    </row>
    <row r="287" spans="1:26" ht="16.5" customHeight="1" x14ac:dyDescent="0.3">
      <c r="A287" s="3" t="s">
        <v>2874</v>
      </c>
      <c r="B287" s="3"/>
      <c r="C287" s="3"/>
      <c r="D287" s="3"/>
      <c r="E287" s="3"/>
      <c r="F287" s="3"/>
      <c r="G287" s="3"/>
      <c r="H287" s="3"/>
      <c r="I287" s="3"/>
      <c r="J287" s="3"/>
      <c r="K287" s="3"/>
      <c r="L287" s="3"/>
      <c r="M287" s="3"/>
      <c r="N287" s="3"/>
      <c r="O287" s="3"/>
      <c r="P287" s="3"/>
      <c r="Q287" s="3"/>
      <c r="R287" s="3"/>
      <c r="S287" s="3"/>
      <c r="T287" s="3"/>
      <c r="U287" s="3"/>
      <c r="V287" s="3">
        <v>20</v>
      </c>
      <c r="W287" s="3"/>
      <c r="Y287" s="3"/>
      <c r="Z287" s="3"/>
    </row>
    <row r="288" spans="1:26" ht="16.5" customHeight="1" x14ac:dyDescent="0.3">
      <c r="A288" s="3" t="s">
        <v>2875</v>
      </c>
      <c r="B288" s="3"/>
      <c r="C288" s="3"/>
      <c r="D288" s="3"/>
      <c r="E288" s="3"/>
      <c r="F288" s="3"/>
      <c r="G288" s="3"/>
      <c r="H288" s="3"/>
      <c r="I288" s="3"/>
      <c r="J288" s="3"/>
      <c r="K288" s="3"/>
      <c r="L288" s="3"/>
      <c r="M288" s="3"/>
      <c r="N288" s="3"/>
      <c r="O288" s="3"/>
      <c r="P288" s="3"/>
      <c r="Q288" s="3"/>
      <c r="R288" s="3"/>
      <c r="S288" s="3"/>
      <c r="T288" s="3"/>
      <c r="U288" s="3"/>
      <c r="V288" s="3">
        <v>2.2999999999999998</v>
      </c>
      <c r="W288" s="3"/>
      <c r="Y288" s="3"/>
      <c r="Z288" s="3"/>
    </row>
    <row r="289" spans="1:26" ht="16.5" customHeight="1" x14ac:dyDescent="0.3">
      <c r="A289" s="3" t="s">
        <v>2876</v>
      </c>
      <c r="B289" s="3"/>
      <c r="C289" s="3"/>
      <c r="D289" s="3"/>
      <c r="E289" s="3"/>
      <c r="F289" s="3"/>
      <c r="G289" s="3"/>
      <c r="H289" s="3"/>
      <c r="I289" s="3"/>
      <c r="J289" s="3"/>
      <c r="K289" s="3"/>
      <c r="L289" s="3"/>
      <c r="M289" s="3"/>
      <c r="N289" s="3"/>
      <c r="O289" s="3"/>
      <c r="P289" s="3"/>
      <c r="Q289" s="3"/>
      <c r="R289" s="3"/>
      <c r="S289" s="3"/>
      <c r="T289" s="3"/>
      <c r="U289" s="3"/>
      <c r="V289" s="3">
        <v>2.6</v>
      </c>
      <c r="W289" s="3"/>
      <c r="Y289" s="3"/>
      <c r="Z289" s="3"/>
    </row>
    <row r="290" spans="1:26" ht="16.5" customHeight="1" x14ac:dyDescent="0.3">
      <c r="A290" s="3" t="s">
        <v>2877</v>
      </c>
      <c r="B290" s="3"/>
      <c r="C290" s="3"/>
      <c r="D290" s="3"/>
      <c r="E290" s="3"/>
      <c r="F290" s="3"/>
      <c r="G290" s="3"/>
      <c r="H290" s="3"/>
      <c r="I290" s="3"/>
      <c r="J290" s="3"/>
      <c r="K290" s="3"/>
      <c r="L290" s="3"/>
      <c r="M290" s="3"/>
      <c r="N290" s="3"/>
      <c r="O290" s="3"/>
      <c r="P290" s="3"/>
      <c r="Q290" s="3"/>
      <c r="R290" s="3"/>
      <c r="S290" s="3"/>
      <c r="T290" s="3"/>
      <c r="U290" s="3"/>
      <c r="V290" s="3">
        <v>45</v>
      </c>
      <c r="W290" s="3"/>
      <c r="Y290" s="3"/>
      <c r="Z290" s="3"/>
    </row>
    <row r="291" spans="1:26" ht="16.5" customHeight="1" x14ac:dyDescent="0.3">
      <c r="A291" s="3" t="s">
        <v>2878</v>
      </c>
      <c r="B291" s="3"/>
      <c r="C291" s="3"/>
      <c r="D291" s="3"/>
      <c r="E291" s="3"/>
      <c r="F291" s="3"/>
      <c r="G291" s="3"/>
      <c r="H291" s="3"/>
      <c r="I291" s="3"/>
      <c r="J291" s="3"/>
      <c r="K291" s="3"/>
      <c r="L291" s="3"/>
      <c r="M291" s="3"/>
      <c r="N291" s="3"/>
      <c r="O291" s="3"/>
      <c r="P291" s="3"/>
      <c r="Q291" s="3"/>
      <c r="R291" s="3"/>
      <c r="S291" s="3"/>
      <c r="T291" s="3"/>
      <c r="U291" s="3"/>
      <c r="V291" s="3">
        <v>11.4</v>
      </c>
      <c r="W291" s="3"/>
      <c r="Y291" s="3"/>
      <c r="Z291" s="3"/>
    </row>
    <row r="292" spans="1:26" ht="16.5" customHeight="1" x14ac:dyDescent="0.3">
      <c r="A292" s="3" t="s">
        <v>2879</v>
      </c>
      <c r="B292" s="3"/>
      <c r="C292" s="3"/>
      <c r="D292" s="3"/>
      <c r="E292" s="3"/>
      <c r="F292" s="3"/>
      <c r="G292" s="3"/>
      <c r="H292" s="3"/>
      <c r="I292" s="3"/>
      <c r="J292" s="3"/>
      <c r="K292" s="3"/>
      <c r="L292" s="3"/>
      <c r="M292" s="3"/>
      <c r="N292" s="3"/>
      <c r="O292" s="3"/>
      <c r="P292" s="3"/>
      <c r="Q292" s="3"/>
      <c r="R292" s="3"/>
      <c r="S292" s="3"/>
      <c r="T292" s="3"/>
      <c r="U292" s="3"/>
      <c r="V292" s="3">
        <v>2.96</v>
      </c>
      <c r="W292" s="3"/>
      <c r="Y292" s="3"/>
      <c r="Z292" s="3"/>
    </row>
    <row r="293" spans="1:26" ht="16.5" customHeight="1" x14ac:dyDescent="0.3">
      <c r="A293" s="3" t="s">
        <v>2880</v>
      </c>
      <c r="B293" s="3"/>
      <c r="C293" s="3"/>
      <c r="D293" s="3"/>
      <c r="E293" s="3"/>
      <c r="F293" s="3"/>
      <c r="G293" s="3"/>
      <c r="H293" s="3"/>
      <c r="I293" s="3"/>
      <c r="J293" s="3"/>
      <c r="K293" s="3"/>
      <c r="L293" s="3"/>
      <c r="M293" s="3"/>
      <c r="N293" s="3"/>
      <c r="O293" s="3"/>
      <c r="P293" s="3"/>
      <c r="Q293" s="3"/>
      <c r="R293" s="3"/>
      <c r="S293" s="3"/>
      <c r="T293" s="3"/>
      <c r="U293" s="3"/>
      <c r="V293" s="3">
        <v>35</v>
      </c>
      <c r="W293" s="3"/>
      <c r="Y293" s="3"/>
      <c r="Z293" s="3"/>
    </row>
    <row r="294" spans="1:26" ht="16.5" customHeight="1" x14ac:dyDescent="0.3">
      <c r="A294" s="3" t="s">
        <v>2881</v>
      </c>
      <c r="B294" s="3"/>
      <c r="C294" s="3"/>
      <c r="D294" s="3"/>
      <c r="E294" s="3"/>
      <c r="F294" s="3"/>
      <c r="G294" s="3"/>
      <c r="H294" s="3"/>
      <c r="I294" s="3"/>
      <c r="J294" s="3"/>
      <c r="K294" s="3"/>
      <c r="L294" s="3"/>
      <c r="M294" s="3"/>
      <c r="N294" s="3"/>
      <c r="O294" s="3"/>
      <c r="P294" s="3"/>
      <c r="Q294" s="3"/>
      <c r="R294" s="3"/>
      <c r="S294" s="3"/>
      <c r="T294" s="3"/>
      <c r="U294" s="3"/>
      <c r="V294" s="3">
        <v>4.0999999999999996</v>
      </c>
      <c r="W294" s="3"/>
      <c r="Y294" s="3"/>
      <c r="Z294" s="3"/>
    </row>
    <row r="295" spans="1:26" ht="16.5" customHeight="1" x14ac:dyDescent="0.3">
      <c r="A295" s="3" t="s">
        <v>2882</v>
      </c>
      <c r="B295" s="3"/>
      <c r="C295" s="3"/>
      <c r="D295" s="3"/>
      <c r="E295" s="3"/>
      <c r="F295" s="3"/>
      <c r="G295" s="3"/>
      <c r="H295" s="3"/>
      <c r="I295" s="3"/>
      <c r="J295" s="3"/>
      <c r="K295" s="3"/>
      <c r="L295" s="3"/>
      <c r="M295" s="3"/>
      <c r="N295" s="3"/>
      <c r="O295" s="3"/>
      <c r="P295" s="3"/>
      <c r="Q295" s="3"/>
      <c r="R295" s="3"/>
      <c r="S295" s="3"/>
      <c r="T295" s="3"/>
      <c r="U295" s="3"/>
      <c r="V295" s="3">
        <v>4.8</v>
      </c>
      <c r="W295" s="3"/>
      <c r="Y295" s="3"/>
      <c r="Z295" s="3"/>
    </row>
    <row r="296" spans="1:26" ht="16.5" customHeight="1" x14ac:dyDescent="0.3">
      <c r="A296" s="3" t="s">
        <v>2883</v>
      </c>
      <c r="B296" s="3"/>
      <c r="C296" s="3"/>
      <c r="D296" s="3"/>
      <c r="E296" s="3"/>
      <c r="F296" s="3"/>
      <c r="G296" s="3"/>
      <c r="H296" s="3"/>
      <c r="I296" s="3"/>
      <c r="J296" s="3"/>
      <c r="K296" s="3"/>
      <c r="L296" s="3"/>
      <c r="M296" s="3"/>
      <c r="N296" s="3"/>
      <c r="O296" s="3"/>
      <c r="P296" s="3"/>
      <c r="Q296" s="3"/>
      <c r="R296" s="3"/>
      <c r="S296" s="3"/>
      <c r="T296" s="3"/>
      <c r="U296" s="3"/>
      <c r="V296" s="3">
        <v>21.9</v>
      </c>
      <c r="W296" s="3"/>
      <c r="Y296" s="3"/>
      <c r="Z296" s="3"/>
    </row>
    <row r="297" spans="1:26" ht="16.5" customHeight="1" x14ac:dyDescent="0.3">
      <c r="A297" s="3" t="s">
        <v>2884</v>
      </c>
      <c r="B297" s="3"/>
      <c r="C297" s="3"/>
      <c r="D297" s="3"/>
      <c r="E297" s="3"/>
      <c r="F297" s="3"/>
      <c r="G297" s="3"/>
      <c r="H297" s="3"/>
      <c r="I297" s="3"/>
      <c r="J297" s="3"/>
      <c r="K297" s="3"/>
      <c r="L297" s="3"/>
      <c r="M297" s="3"/>
      <c r="N297" s="3"/>
      <c r="O297" s="3"/>
      <c r="P297" s="3"/>
      <c r="Q297" s="3"/>
      <c r="R297" s="3"/>
      <c r="S297" s="3"/>
      <c r="T297" s="3"/>
      <c r="U297" s="3"/>
      <c r="V297" s="3">
        <v>4.87</v>
      </c>
      <c r="W297" s="3"/>
      <c r="Y297" s="3"/>
      <c r="Z297" s="3"/>
    </row>
    <row r="298" spans="1:26" ht="16.5" customHeight="1" x14ac:dyDescent="0.3">
      <c r="A298" s="3" t="s">
        <v>2885</v>
      </c>
      <c r="B298" s="3"/>
      <c r="C298" s="3"/>
      <c r="D298" s="3"/>
      <c r="E298" s="3"/>
      <c r="F298" s="3"/>
      <c r="G298" s="3"/>
      <c r="H298" s="3"/>
      <c r="I298" s="3"/>
      <c r="J298" s="3"/>
      <c r="K298" s="3"/>
      <c r="L298" s="3"/>
      <c r="M298" s="3"/>
      <c r="N298" s="3"/>
      <c r="O298" s="3"/>
      <c r="P298" s="3"/>
      <c r="Q298" s="3"/>
      <c r="R298" s="3"/>
      <c r="S298" s="3"/>
      <c r="T298" s="3"/>
      <c r="U298" s="3"/>
      <c r="V298" s="3">
        <v>3.1</v>
      </c>
      <c r="W298" s="3"/>
      <c r="Y298" s="3"/>
      <c r="Z298" s="3"/>
    </row>
    <row r="299" spans="1:26" ht="16.5" customHeight="1" x14ac:dyDescent="0.3">
      <c r="A299" s="3" t="s">
        <v>2886</v>
      </c>
      <c r="B299" s="3"/>
      <c r="C299" s="3"/>
      <c r="D299" s="3"/>
      <c r="E299" s="3"/>
      <c r="F299" s="3"/>
      <c r="G299" s="3"/>
      <c r="H299" s="3"/>
      <c r="I299" s="3"/>
      <c r="J299" s="3"/>
      <c r="K299" s="3"/>
      <c r="L299" s="3"/>
      <c r="M299" s="3"/>
      <c r="N299" s="3"/>
      <c r="O299" s="3"/>
      <c r="P299" s="3"/>
      <c r="Q299" s="3"/>
      <c r="R299" s="3"/>
      <c r="S299" s="3"/>
      <c r="T299" s="3"/>
      <c r="U299" s="3"/>
      <c r="V299" s="3">
        <v>30.7</v>
      </c>
      <c r="W299" s="3"/>
      <c r="Y299" s="3"/>
      <c r="Z299" s="3"/>
    </row>
    <row r="300" spans="1:26" ht="16.5" customHeight="1" x14ac:dyDescent="0.3">
      <c r="A300" s="3" t="s">
        <v>2887</v>
      </c>
      <c r="B300" s="3"/>
      <c r="C300" s="3"/>
      <c r="D300" s="3"/>
      <c r="E300" s="3"/>
      <c r="F300" s="3"/>
      <c r="G300" s="3"/>
      <c r="H300" s="3"/>
      <c r="I300" s="3"/>
      <c r="J300" s="3"/>
      <c r="K300" s="3"/>
      <c r="L300" s="3"/>
      <c r="M300" s="3"/>
      <c r="N300" s="3"/>
      <c r="O300" s="3"/>
      <c r="P300" s="3"/>
      <c r="Q300" s="3"/>
      <c r="R300" s="3"/>
      <c r="S300" s="3"/>
      <c r="T300" s="3"/>
      <c r="U300" s="3"/>
      <c r="V300" s="3">
        <v>4.7</v>
      </c>
      <c r="W300" s="3"/>
      <c r="Y300" s="3"/>
      <c r="Z300" s="3"/>
    </row>
    <row r="301" spans="1:26" ht="16.5" customHeight="1" x14ac:dyDescent="0.3">
      <c r="A301" s="3" t="s">
        <v>2888</v>
      </c>
      <c r="B301" s="3"/>
      <c r="C301" s="3"/>
      <c r="D301" s="3"/>
      <c r="E301" s="3"/>
      <c r="F301" s="3"/>
      <c r="G301" s="3"/>
      <c r="H301" s="3"/>
      <c r="I301" s="3"/>
      <c r="J301" s="3"/>
      <c r="K301" s="3"/>
      <c r="L301" s="3"/>
      <c r="M301" s="3"/>
      <c r="N301" s="3"/>
      <c r="O301" s="3"/>
      <c r="P301" s="3"/>
      <c r="Q301" s="3"/>
      <c r="R301" s="3"/>
      <c r="S301" s="3"/>
      <c r="T301" s="3"/>
      <c r="U301" s="3"/>
      <c r="V301" s="3">
        <v>6.7</v>
      </c>
      <c r="W301" s="3"/>
      <c r="Y301" s="3"/>
      <c r="Z301" s="3"/>
    </row>
    <row r="302" spans="1:26" ht="16.5" customHeight="1" x14ac:dyDescent="0.3">
      <c r="A302" s="3" t="s">
        <v>2889</v>
      </c>
      <c r="B302" s="3"/>
      <c r="C302" s="3"/>
      <c r="D302" s="3"/>
      <c r="E302" s="3"/>
      <c r="F302" s="3"/>
      <c r="G302" s="3"/>
      <c r="H302" s="3"/>
      <c r="I302" s="3"/>
      <c r="J302" s="3"/>
      <c r="K302" s="3"/>
      <c r="L302" s="3"/>
      <c r="M302" s="3"/>
      <c r="N302" s="3"/>
      <c r="O302" s="3"/>
      <c r="P302" s="3"/>
      <c r="Q302" s="3"/>
      <c r="R302" s="3"/>
      <c r="S302" s="3"/>
      <c r="T302" s="3"/>
      <c r="U302" s="3"/>
      <c r="V302" s="3">
        <v>49.75</v>
      </c>
      <c r="W302" s="3"/>
      <c r="Y302" s="3"/>
      <c r="Z302" s="3"/>
    </row>
    <row r="303" spans="1:26" ht="16.5" customHeight="1" x14ac:dyDescent="0.3">
      <c r="A303" s="3" t="s">
        <v>2890</v>
      </c>
      <c r="B303" s="3"/>
      <c r="C303" s="3"/>
      <c r="D303" s="3"/>
      <c r="E303" s="3"/>
      <c r="F303" s="3"/>
      <c r="G303" s="3"/>
      <c r="H303" s="3"/>
      <c r="I303" s="3"/>
      <c r="J303" s="3"/>
      <c r="K303" s="3"/>
      <c r="L303" s="3"/>
      <c r="M303" s="3"/>
      <c r="N303" s="3"/>
      <c r="O303" s="3"/>
      <c r="P303" s="3"/>
      <c r="Q303" s="3"/>
      <c r="R303" s="3"/>
      <c r="S303" s="3"/>
      <c r="T303" s="3"/>
      <c r="U303" s="3"/>
      <c r="V303" s="3">
        <v>0.6</v>
      </c>
      <c r="W303" s="3"/>
      <c r="Y303" s="3"/>
      <c r="Z303" s="3"/>
    </row>
    <row r="304" spans="1:26" ht="16.5" customHeight="1" x14ac:dyDescent="0.3">
      <c r="A304" s="3" t="s">
        <v>2891</v>
      </c>
      <c r="B304" s="3"/>
      <c r="C304" s="3"/>
      <c r="D304" s="3"/>
      <c r="E304" s="3"/>
      <c r="F304" s="3"/>
      <c r="G304" s="3"/>
      <c r="H304" s="3"/>
      <c r="I304" s="3"/>
      <c r="J304" s="3"/>
      <c r="K304" s="3"/>
      <c r="L304" s="3"/>
      <c r="M304" s="3"/>
      <c r="N304" s="3"/>
      <c r="O304" s="3"/>
      <c r="P304" s="3"/>
      <c r="Q304" s="3"/>
      <c r="R304" s="3"/>
      <c r="S304" s="3"/>
      <c r="T304" s="3"/>
      <c r="U304" s="3"/>
      <c r="V304" s="3">
        <v>5.45</v>
      </c>
      <c r="W304" s="3"/>
      <c r="Y304" s="3"/>
      <c r="Z304" s="3"/>
    </row>
    <row r="305" spans="1:26" ht="16.5" customHeight="1" x14ac:dyDescent="0.3">
      <c r="A305" s="3" t="s">
        <v>2892</v>
      </c>
      <c r="B305" s="3"/>
      <c r="C305" s="3"/>
      <c r="D305" s="3"/>
      <c r="E305" s="3"/>
      <c r="F305" s="3"/>
      <c r="G305" s="3"/>
      <c r="H305" s="3"/>
      <c r="I305" s="3"/>
      <c r="J305" s="3"/>
      <c r="K305" s="3"/>
      <c r="L305" s="3"/>
      <c r="M305" s="3"/>
      <c r="N305" s="3"/>
      <c r="O305" s="3"/>
      <c r="P305" s="3"/>
      <c r="Q305" s="3"/>
      <c r="R305" s="3"/>
      <c r="S305" s="3"/>
      <c r="T305" s="3"/>
      <c r="U305" s="3"/>
      <c r="V305" s="3">
        <v>4.9000000000000004</v>
      </c>
      <c r="W305" s="3"/>
      <c r="Y305" s="3"/>
      <c r="Z305" s="3"/>
    </row>
    <row r="306" spans="1:26" ht="16.5" customHeight="1" x14ac:dyDescent="0.3">
      <c r="A306" s="3" t="s">
        <v>2893</v>
      </c>
      <c r="B306" s="3"/>
      <c r="C306" s="3"/>
      <c r="D306" s="3"/>
      <c r="E306" s="3"/>
      <c r="F306" s="3"/>
      <c r="G306" s="3"/>
      <c r="H306" s="3"/>
      <c r="I306" s="3"/>
      <c r="J306" s="3"/>
      <c r="K306" s="3"/>
      <c r="L306" s="3"/>
      <c r="M306" s="3"/>
      <c r="N306" s="3"/>
      <c r="O306" s="3"/>
      <c r="P306" s="3"/>
      <c r="Q306" s="3"/>
      <c r="R306" s="3"/>
      <c r="S306" s="3"/>
      <c r="T306" s="3"/>
      <c r="U306" s="3"/>
      <c r="V306" s="3">
        <v>27.7</v>
      </c>
      <c r="W306" s="3"/>
      <c r="Y306" s="3"/>
      <c r="Z306" s="3"/>
    </row>
    <row r="307" spans="1:26" ht="16.5" customHeight="1" x14ac:dyDescent="0.3">
      <c r="A307" s="3" t="s">
        <v>2894</v>
      </c>
      <c r="B307" s="3"/>
      <c r="C307" s="3"/>
      <c r="D307" s="3"/>
      <c r="E307" s="3"/>
      <c r="F307" s="3"/>
      <c r="G307" s="3"/>
      <c r="H307" s="3"/>
      <c r="I307" s="3"/>
      <c r="J307" s="3"/>
      <c r="K307" s="3"/>
      <c r="L307" s="3"/>
      <c r="M307" s="3"/>
      <c r="N307" s="3"/>
      <c r="O307" s="3"/>
      <c r="P307" s="3"/>
      <c r="Q307" s="3"/>
      <c r="R307" s="3"/>
      <c r="S307" s="3"/>
      <c r="T307" s="3"/>
      <c r="U307" s="3"/>
      <c r="V307" s="3">
        <v>47.6</v>
      </c>
      <c r="W307" s="3"/>
      <c r="Y307" s="3"/>
      <c r="Z307" s="3"/>
    </row>
    <row r="308" spans="1:26" ht="16.5" customHeight="1" x14ac:dyDescent="0.3">
      <c r="A308" s="3" t="s">
        <v>2895</v>
      </c>
      <c r="B308" s="3"/>
      <c r="C308" s="3"/>
      <c r="D308" s="3"/>
      <c r="E308" s="3"/>
      <c r="F308" s="3"/>
      <c r="G308" s="3"/>
      <c r="H308" s="3"/>
      <c r="I308" s="3"/>
      <c r="J308" s="3"/>
      <c r="K308" s="3"/>
      <c r="L308" s="3"/>
      <c r="M308" s="3"/>
      <c r="N308" s="3"/>
      <c r="O308" s="3"/>
      <c r="P308" s="3"/>
      <c r="Q308" s="3"/>
      <c r="R308" s="3"/>
      <c r="S308" s="3"/>
      <c r="T308" s="3"/>
      <c r="U308" s="3"/>
      <c r="V308" s="3">
        <v>3.05</v>
      </c>
      <c r="W308" s="3"/>
      <c r="Y308" s="3"/>
      <c r="Z308" s="3"/>
    </row>
    <row r="309" spans="1:26" ht="16.5" customHeight="1" x14ac:dyDescent="0.3">
      <c r="A309" s="3" t="s">
        <v>2896</v>
      </c>
      <c r="B309" s="3"/>
      <c r="C309" s="3"/>
      <c r="D309" s="3"/>
      <c r="E309" s="3"/>
      <c r="F309" s="3"/>
      <c r="G309" s="3"/>
      <c r="H309" s="3"/>
      <c r="I309" s="3"/>
      <c r="J309" s="3"/>
      <c r="K309" s="3"/>
      <c r="L309" s="3"/>
      <c r="M309" s="3"/>
      <c r="N309" s="3"/>
      <c r="O309" s="3"/>
      <c r="P309" s="3"/>
      <c r="Q309" s="3"/>
      <c r="R309" s="3"/>
      <c r="S309" s="3"/>
      <c r="T309" s="3"/>
      <c r="U309" s="3"/>
      <c r="V309" s="3">
        <v>0.85</v>
      </c>
      <c r="W309" s="3"/>
      <c r="Y309" s="3"/>
      <c r="Z309" s="3"/>
    </row>
    <row r="310" spans="1:26" ht="16.5" customHeight="1" x14ac:dyDescent="0.3">
      <c r="A310" s="3" t="s">
        <v>2897</v>
      </c>
      <c r="B310" s="3"/>
      <c r="C310" s="3"/>
      <c r="D310" s="3"/>
      <c r="E310" s="3"/>
      <c r="F310" s="3"/>
      <c r="G310" s="3"/>
      <c r="H310" s="3"/>
      <c r="I310" s="3"/>
      <c r="J310" s="3"/>
      <c r="K310" s="3"/>
      <c r="L310" s="3"/>
      <c r="M310" s="3"/>
      <c r="N310" s="3"/>
      <c r="O310" s="3"/>
      <c r="P310" s="3"/>
      <c r="Q310" s="3"/>
      <c r="R310" s="3"/>
      <c r="S310" s="3"/>
      <c r="T310" s="3"/>
      <c r="U310" s="3"/>
      <c r="V310" s="3">
        <v>7.3</v>
      </c>
      <c r="W310" s="3"/>
      <c r="Y310" s="3"/>
      <c r="Z310" s="3"/>
    </row>
    <row r="311" spans="1:26" ht="16.5" customHeight="1" x14ac:dyDescent="0.3">
      <c r="A311" s="3" t="s">
        <v>2898</v>
      </c>
      <c r="B311" s="3"/>
      <c r="C311" s="3"/>
      <c r="D311" s="3"/>
      <c r="E311" s="3"/>
      <c r="F311" s="3"/>
      <c r="G311" s="3"/>
      <c r="H311" s="3"/>
      <c r="I311" s="3"/>
      <c r="J311" s="3"/>
      <c r="K311" s="3"/>
      <c r="L311" s="3"/>
      <c r="M311" s="3"/>
      <c r="N311" s="3"/>
      <c r="O311" s="3"/>
      <c r="P311" s="3"/>
      <c r="Q311" s="3"/>
      <c r="R311" s="3"/>
      <c r="S311" s="3"/>
      <c r="T311" s="3"/>
      <c r="U311" s="3"/>
      <c r="V311" s="3">
        <v>32.5</v>
      </c>
      <c r="W311" s="3"/>
      <c r="Y311" s="3"/>
      <c r="Z311" s="3"/>
    </row>
    <row r="312" spans="1:26" ht="16.5" customHeight="1" x14ac:dyDescent="0.3">
      <c r="A312" s="3" t="s">
        <v>2899</v>
      </c>
      <c r="B312" s="3"/>
      <c r="C312" s="3"/>
      <c r="D312" s="3"/>
      <c r="E312" s="3"/>
      <c r="F312" s="3"/>
      <c r="G312" s="3"/>
      <c r="H312" s="3"/>
      <c r="I312" s="3"/>
      <c r="J312" s="3"/>
      <c r="K312" s="3"/>
      <c r="L312" s="3"/>
      <c r="M312" s="3"/>
      <c r="N312" s="3"/>
      <c r="O312" s="3"/>
      <c r="P312" s="3"/>
      <c r="Q312" s="3"/>
      <c r="R312" s="3"/>
      <c r="S312" s="3"/>
      <c r="T312" s="3"/>
      <c r="U312" s="3"/>
      <c r="V312" s="3">
        <v>60</v>
      </c>
      <c r="W312" s="3"/>
      <c r="Y312" s="3"/>
      <c r="Z312" s="3"/>
    </row>
    <row r="313" spans="1:26" ht="16.5" customHeight="1" x14ac:dyDescent="0.3">
      <c r="A313" s="3" t="s">
        <v>614</v>
      </c>
      <c r="B313" s="3"/>
      <c r="C313" s="3"/>
      <c r="D313" s="3"/>
      <c r="E313" s="3"/>
      <c r="F313" s="3"/>
      <c r="G313" s="3"/>
      <c r="H313" s="3"/>
      <c r="I313" s="3"/>
      <c r="J313" s="3"/>
      <c r="K313" s="3"/>
      <c r="L313" s="3"/>
      <c r="M313" s="3"/>
      <c r="N313" s="3"/>
      <c r="O313" s="3"/>
      <c r="P313" s="3"/>
      <c r="Q313" s="3"/>
      <c r="R313" s="3"/>
      <c r="S313" s="3"/>
      <c r="T313" s="3"/>
      <c r="U313" s="3"/>
      <c r="V313" s="3">
        <v>6.95</v>
      </c>
      <c r="W313" s="3"/>
      <c r="Y313" s="3"/>
      <c r="Z313" s="3"/>
    </row>
    <row r="314" spans="1:26" ht="16.5" customHeight="1" x14ac:dyDescent="0.3">
      <c r="A314" s="3" t="s">
        <v>651</v>
      </c>
      <c r="B314" s="3"/>
      <c r="C314" s="3"/>
      <c r="D314" s="3"/>
      <c r="E314" s="3"/>
      <c r="F314" s="3"/>
      <c r="G314" s="3"/>
      <c r="H314" s="3"/>
      <c r="I314" s="3"/>
      <c r="J314" s="3"/>
      <c r="K314" s="3"/>
      <c r="L314" s="3"/>
      <c r="M314" s="3"/>
      <c r="N314" s="3"/>
      <c r="O314" s="3"/>
      <c r="P314" s="3"/>
      <c r="Q314" s="3"/>
      <c r="R314" s="3"/>
      <c r="S314" s="3"/>
      <c r="T314" s="3"/>
      <c r="U314" s="3"/>
      <c r="V314" s="3">
        <v>9</v>
      </c>
      <c r="W314" s="3"/>
      <c r="Y314" s="3"/>
      <c r="Z314" s="3"/>
    </row>
    <row r="315" spans="1:26" ht="16.5" customHeight="1" x14ac:dyDescent="0.3">
      <c r="A315" s="3" t="s">
        <v>686</v>
      </c>
      <c r="B315" s="3"/>
      <c r="C315" s="3"/>
      <c r="D315" s="3"/>
      <c r="E315" s="3"/>
      <c r="F315" s="3"/>
      <c r="G315" s="3"/>
      <c r="H315" s="3"/>
      <c r="I315" s="3"/>
      <c r="J315" s="3"/>
      <c r="K315" s="3"/>
      <c r="L315" s="3"/>
      <c r="M315" s="3"/>
      <c r="N315" s="3"/>
      <c r="O315" s="3"/>
      <c r="P315" s="3"/>
      <c r="Q315" s="3"/>
      <c r="R315" s="3"/>
      <c r="S315" s="3"/>
      <c r="T315" s="3"/>
      <c r="U315" s="3"/>
      <c r="V315" s="3">
        <v>130</v>
      </c>
      <c r="W315" s="3"/>
      <c r="Y315" s="3"/>
      <c r="Z315" s="3"/>
    </row>
    <row r="316" spans="1:26" ht="16.5" customHeight="1" x14ac:dyDescent="0.3">
      <c r="A316" s="3" t="s">
        <v>717</v>
      </c>
      <c r="B316" s="3"/>
      <c r="C316" s="3"/>
      <c r="D316" s="3"/>
      <c r="E316" s="3"/>
      <c r="F316" s="3"/>
      <c r="G316" s="3"/>
      <c r="H316" s="3"/>
      <c r="I316" s="3"/>
      <c r="J316" s="3"/>
      <c r="K316" s="3"/>
      <c r="L316" s="3"/>
      <c r="M316" s="3"/>
      <c r="N316" s="3"/>
      <c r="O316" s="3"/>
      <c r="P316" s="3"/>
      <c r="Q316" s="3"/>
      <c r="R316" s="3"/>
      <c r="S316" s="3"/>
      <c r="T316" s="3"/>
      <c r="U316" s="3"/>
      <c r="V316" s="3">
        <v>1.89</v>
      </c>
      <c r="W316" s="3"/>
      <c r="Y316" s="3"/>
      <c r="Z316" s="3"/>
    </row>
    <row r="317" spans="1:26" ht="16.5" customHeight="1" x14ac:dyDescent="0.3">
      <c r="A317" s="3" t="s">
        <v>757</v>
      </c>
      <c r="B317" s="3"/>
      <c r="C317" s="3"/>
      <c r="D317" s="3"/>
      <c r="E317" s="3"/>
      <c r="F317" s="3"/>
      <c r="G317" s="3"/>
      <c r="H317" s="3"/>
      <c r="I317" s="3"/>
      <c r="J317" s="3"/>
      <c r="K317" s="3"/>
      <c r="L317" s="3"/>
      <c r="M317" s="3"/>
      <c r="N317" s="3"/>
      <c r="O317" s="3"/>
      <c r="P317" s="3"/>
      <c r="Q317" s="3"/>
      <c r="R317" s="3"/>
      <c r="S317" s="3"/>
      <c r="T317" s="3"/>
      <c r="U317" s="3"/>
      <c r="V317" s="3">
        <v>6.3</v>
      </c>
      <c r="W317" s="3"/>
      <c r="Y317" s="3"/>
      <c r="Z317" s="3"/>
    </row>
    <row r="318" spans="1:26" ht="16.5" customHeight="1" x14ac:dyDescent="0.3">
      <c r="A318" s="3" t="s">
        <v>771</v>
      </c>
      <c r="B318" s="3"/>
      <c r="C318" s="3"/>
      <c r="D318" s="3"/>
      <c r="E318" s="3"/>
      <c r="F318" s="3"/>
      <c r="G318" s="3"/>
      <c r="H318" s="3"/>
      <c r="I318" s="3"/>
      <c r="J318" s="3"/>
      <c r="K318" s="3"/>
      <c r="L318" s="3"/>
      <c r="M318" s="3"/>
      <c r="N318" s="3"/>
      <c r="O318" s="3"/>
      <c r="P318" s="3"/>
      <c r="Q318" s="3"/>
      <c r="R318" s="3"/>
      <c r="S318" s="3"/>
      <c r="T318" s="3"/>
      <c r="U318" s="3"/>
      <c r="V318" s="3">
        <v>7.4</v>
      </c>
      <c r="W318" s="3"/>
      <c r="Y318" s="3"/>
      <c r="Z318" s="3"/>
    </row>
    <row r="319" spans="1:26" ht="16.5" customHeight="1" x14ac:dyDescent="0.3">
      <c r="A319" s="3" t="s">
        <v>785</v>
      </c>
      <c r="B319" s="3"/>
      <c r="C319" s="3"/>
      <c r="D319" s="3"/>
      <c r="E319" s="3"/>
      <c r="F319" s="3"/>
      <c r="G319" s="3"/>
      <c r="H319" s="3"/>
      <c r="I319" s="3"/>
      <c r="J319" s="3"/>
      <c r="K319" s="3"/>
      <c r="L319" s="3"/>
      <c r="M319" s="3"/>
      <c r="N319" s="3"/>
      <c r="O319" s="3"/>
      <c r="P319" s="3"/>
      <c r="Q319" s="3"/>
      <c r="R319" s="3"/>
      <c r="S319" s="3"/>
      <c r="T319" s="3"/>
      <c r="U319" s="3"/>
      <c r="V319" s="3">
        <v>37.33</v>
      </c>
      <c r="W319" s="3"/>
      <c r="Y319" s="3"/>
      <c r="Z319" s="3"/>
    </row>
    <row r="320" spans="1:26" ht="16.5" customHeight="1" x14ac:dyDescent="0.3">
      <c r="A320" s="3" t="s">
        <v>788</v>
      </c>
      <c r="B320" s="3"/>
      <c r="C320" s="3"/>
      <c r="D320" s="3"/>
      <c r="E320" s="3"/>
      <c r="F320" s="3"/>
      <c r="G320" s="3"/>
      <c r="H320" s="3"/>
      <c r="I320" s="3"/>
      <c r="J320" s="3"/>
      <c r="K320" s="3"/>
      <c r="L320" s="3"/>
      <c r="M320" s="3"/>
      <c r="N320" s="3"/>
      <c r="O320" s="3"/>
      <c r="P320" s="3"/>
      <c r="Q320" s="3"/>
      <c r="R320" s="3"/>
      <c r="S320" s="3"/>
      <c r="T320" s="3"/>
      <c r="U320" s="3"/>
      <c r="V320" s="3">
        <v>11.35</v>
      </c>
      <c r="W320" s="3"/>
      <c r="Y320" s="3"/>
      <c r="Z320" s="3"/>
    </row>
    <row r="321" spans="1:26" ht="16.5" customHeight="1" x14ac:dyDescent="0.3">
      <c r="A321" s="3" t="s">
        <v>802</v>
      </c>
      <c r="B321" s="3"/>
      <c r="C321" s="3"/>
      <c r="D321" s="3"/>
      <c r="E321" s="3"/>
      <c r="F321" s="3"/>
      <c r="G321" s="3"/>
      <c r="H321" s="3"/>
      <c r="I321" s="3"/>
      <c r="J321" s="3"/>
      <c r="K321" s="3"/>
      <c r="L321" s="3"/>
      <c r="M321" s="3"/>
      <c r="N321" s="3"/>
      <c r="O321" s="3"/>
      <c r="P321" s="3"/>
      <c r="Q321" s="3"/>
      <c r="R321" s="3"/>
      <c r="S321" s="3"/>
      <c r="T321" s="3"/>
      <c r="U321" s="3"/>
      <c r="V321" s="3">
        <v>6.4</v>
      </c>
      <c r="W321" s="3"/>
      <c r="Y321" s="3"/>
      <c r="Z321" s="3"/>
    </row>
    <row r="322" spans="1:26" ht="16.5" customHeight="1" x14ac:dyDescent="0.3">
      <c r="A322" s="3" t="s">
        <v>814</v>
      </c>
      <c r="B322" s="3"/>
      <c r="C322" s="3"/>
      <c r="D322" s="3"/>
      <c r="E322" s="3"/>
      <c r="F322" s="3"/>
      <c r="G322" s="3"/>
      <c r="H322" s="3"/>
      <c r="I322" s="3"/>
      <c r="J322" s="3"/>
      <c r="K322" s="3"/>
      <c r="L322" s="3"/>
      <c r="M322" s="3"/>
      <c r="N322" s="3"/>
      <c r="O322" s="3"/>
      <c r="P322" s="3"/>
      <c r="Q322" s="3"/>
      <c r="R322" s="3"/>
      <c r="S322" s="3"/>
      <c r="T322" s="3"/>
      <c r="U322" s="3"/>
      <c r="V322" s="3">
        <v>12.6</v>
      </c>
      <c r="W322" s="3"/>
      <c r="Y322" s="3"/>
      <c r="Z322" s="3"/>
    </row>
    <row r="323" spans="1:26" ht="16.5" customHeight="1" x14ac:dyDescent="0.3">
      <c r="A323" s="3" t="s">
        <v>823</v>
      </c>
      <c r="B323" s="3"/>
      <c r="C323" s="3"/>
      <c r="D323" s="3"/>
      <c r="E323" s="3"/>
      <c r="F323" s="3"/>
      <c r="G323" s="3"/>
      <c r="H323" s="3"/>
      <c r="I323" s="3"/>
      <c r="J323" s="3"/>
      <c r="K323" s="3"/>
      <c r="L323" s="3"/>
      <c r="M323" s="3"/>
      <c r="N323" s="3"/>
      <c r="O323" s="3"/>
      <c r="P323" s="3"/>
      <c r="Q323" s="3"/>
      <c r="R323" s="3"/>
      <c r="S323" s="3"/>
      <c r="T323" s="3"/>
      <c r="U323" s="3"/>
      <c r="V323" s="3">
        <v>44</v>
      </c>
      <c r="W323" s="3"/>
      <c r="Y323" s="3"/>
      <c r="Z323" s="3"/>
    </row>
    <row r="324" spans="1:26" ht="16.5" customHeight="1" x14ac:dyDescent="0.3">
      <c r="A324" s="3" t="s">
        <v>847</v>
      </c>
      <c r="B324" s="3"/>
      <c r="C324" s="3"/>
      <c r="D324" s="3"/>
      <c r="E324" s="3"/>
      <c r="F324" s="3"/>
      <c r="G324" s="3"/>
      <c r="H324" s="3"/>
      <c r="I324" s="3"/>
      <c r="J324" s="3"/>
      <c r="K324" s="3"/>
      <c r="L324" s="3"/>
      <c r="M324" s="3"/>
      <c r="N324" s="3"/>
      <c r="O324" s="3"/>
      <c r="P324" s="3"/>
      <c r="Q324" s="3"/>
      <c r="R324" s="3"/>
      <c r="S324" s="3"/>
      <c r="T324" s="3"/>
      <c r="U324" s="3"/>
      <c r="V324" s="3">
        <v>18</v>
      </c>
      <c r="W324" s="3"/>
      <c r="Y324" s="3"/>
      <c r="Z324" s="3"/>
    </row>
    <row r="325" spans="1:26" ht="16.5" customHeight="1" x14ac:dyDescent="0.3">
      <c r="A325" s="3" t="s">
        <v>859</v>
      </c>
      <c r="B325" s="3"/>
      <c r="C325" s="3"/>
      <c r="D325" s="3"/>
      <c r="E325" s="3"/>
      <c r="F325" s="3"/>
      <c r="G325" s="3"/>
      <c r="H325" s="3"/>
      <c r="I325" s="3"/>
      <c r="J325" s="3"/>
      <c r="K325" s="3"/>
      <c r="L325" s="3"/>
      <c r="M325" s="3"/>
      <c r="N325" s="3"/>
      <c r="O325" s="3"/>
      <c r="P325" s="3"/>
      <c r="Q325" s="3"/>
      <c r="R325" s="3"/>
      <c r="S325" s="3"/>
      <c r="T325" s="3"/>
      <c r="U325" s="3"/>
      <c r="V325" s="3">
        <v>12.75</v>
      </c>
      <c r="W325" s="3"/>
      <c r="Y325" s="3"/>
      <c r="Z325" s="3"/>
    </row>
    <row r="326" spans="1:26" ht="16.5" customHeight="1" x14ac:dyDescent="0.3">
      <c r="A326" s="3" t="s">
        <v>861</v>
      </c>
      <c r="B326" s="3"/>
      <c r="C326" s="3"/>
      <c r="D326" s="3"/>
      <c r="E326" s="3"/>
      <c r="F326" s="3"/>
      <c r="G326" s="3"/>
      <c r="H326" s="3"/>
      <c r="I326" s="3"/>
      <c r="J326" s="3"/>
      <c r="K326" s="3"/>
      <c r="L326" s="3"/>
      <c r="M326" s="3"/>
      <c r="N326" s="3"/>
      <c r="O326" s="3"/>
      <c r="P326" s="3"/>
      <c r="Q326" s="3"/>
      <c r="R326" s="3"/>
      <c r="S326" s="3"/>
      <c r="T326" s="3"/>
      <c r="U326" s="3"/>
      <c r="V326" s="3">
        <v>4.3499999999999996</v>
      </c>
      <c r="W326" s="3"/>
      <c r="Y326" s="3"/>
      <c r="Z326" s="3"/>
    </row>
    <row r="327" spans="1:26" ht="16.5" customHeight="1" x14ac:dyDescent="0.3">
      <c r="A327" s="3" t="s">
        <v>876</v>
      </c>
      <c r="B327" s="3"/>
      <c r="C327" s="3"/>
      <c r="D327" s="3"/>
      <c r="E327" s="3"/>
      <c r="F327" s="3"/>
      <c r="G327" s="3"/>
      <c r="H327" s="3"/>
      <c r="I327" s="3"/>
      <c r="J327" s="3"/>
      <c r="K327" s="3"/>
      <c r="L327" s="3"/>
      <c r="M327" s="3"/>
      <c r="N327" s="3"/>
      <c r="O327" s="3"/>
      <c r="P327" s="3"/>
      <c r="Q327" s="3"/>
      <c r="R327" s="3"/>
      <c r="S327" s="3"/>
      <c r="T327" s="3"/>
      <c r="U327" s="3"/>
      <c r="V327" s="3">
        <v>9.64</v>
      </c>
      <c r="W327" s="3"/>
      <c r="Y327" s="3"/>
      <c r="Z327" s="3"/>
    </row>
    <row r="328" spans="1:26" ht="16.5" customHeight="1" x14ac:dyDescent="0.3">
      <c r="A328" s="3" t="s">
        <v>888</v>
      </c>
      <c r="B328" s="3"/>
      <c r="C328" s="3"/>
      <c r="D328" s="3"/>
      <c r="E328" s="3"/>
      <c r="F328" s="3"/>
      <c r="G328" s="3"/>
      <c r="H328" s="3"/>
      <c r="I328" s="3"/>
      <c r="J328" s="3"/>
      <c r="K328" s="3"/>
      <c r="L328" s="3"/>
      <c r="M328" s="3"/>
      <c r="N328" s="3"/>
      <c r="O328" s="3"/>
      <c r="P328" s="3"/>
      <c r="Q328" s="3"/>
      <c r="R328" s="3"/>
      <c r="S328" s="3"/>
      <c r="T328" s="3"/>
      <c r="U328" s="3"/>
      <c r="V328" s="3">
        <v>22.9</v>
      </c>
      <c r="W328" s="3"/>
      <c r="Y328" s="3"/>
      <c r="Z328" s="3"/>
    </row>
    <row r="329" spans="1:26" ht="16.5" customHeight="1" x14ac:dyDescent="0.3">
      <c r="A329" s="3" t="s">
        <v>889</v>
      </c>
      <c r="B329" s="3"/>
      <c r="C329" s="3"/>
      <c r="D329" s="3"/>
      <c r="E329" s="3"/>
      <c r="F329" s="3"/>
      <c r="G329" s="3"/>
      <c r="H329" s="3"/>
      <c r="I329" s="3"/>
      <c r="J329" s="3"/>
      <c r="K329" s="3"/>
      <c r="L329" s="3"/>
      <c r="M329" s="3"/>
      <c r="N329" s="3"/>
      <c r="O329" s="3"/>
      <c r="P329" s="3"/>
      <c r="Q329" s="3"/>
      <c r="R329" s="3"/>
      <c r="S329" s="3"/>
      <c r="T329" s="3"/>
      <c r="U329" s="3"/>
      <c r="V329" s="3">
        <v>8.65</v>
      </c>
      <c r="W329" s="3"/>
      <c r="Y329" s="3"/>
      <c r="Z329" s="3"/>
    </row>
    <row r="330" spans="1:26" ht="16.5" customHeight="1" x14ac:dyDescent="0.3">
      <c r="A330" s="3" t="s">
        <v>893</v>
      </c>
      <c r="B330" s="3"/>
      <c r="C330" s="3"/>
      <c r="D330" s="3"/>
      <c r="E330" s="3"/>
      <c r="F330" s="3"/>
      <c r="G330" s="3"/>
      <c r="H330" s="3"/>
      <c r="I330" s="3"/>
      <c r="J330" s="3"/>
      <c r="K330" s="3"/>
      <c r="L330" s="3"/>
      <c r="M330" s="3"/>
      <c r="N330" s="3"/>
      <c r="O330" s="3"/>
      <c r="P330" s="3"/>
      <c r="Q330" s="3"/>
      <c r="R330" s="3"/>
      <c r="S330" s="3"/>
      <c r="T330" s="3"/>
      <c r="U330" s="3"/>
      <c r="V330" s="3">
        <v>10.7</v>
      </c>
      <c r="W330" s="3"/>
      <c r="Y330" s="3"/>
      <c r="Z330" s="3"/>
    </row>
    <row r="331" spans="1:26" ht="16.5" customHeight="1" x14ac:dyDescent="0.3">
      <c r="A331" s="3" t="s">
        <v>895</v>
      </c>
      <c r="B331" s="3"/>
      <c r="C331" s="3"/>
      <c r="D331" s="3"/>
      <c r="E331" s="3"/>
      <c r="F331" s="3"/>
      <c r="G331" s="3"/>
      <c r="H331" s="3"/>
      <c r="I331" s="3"/>
      <c r="J331" s="3"/>
      <c r="K331" s="3"/>
      <c r="L331" s="3"/>
      <c r="M331" s="3"/>
      <c r="N331" s="3"/>
      <c r="O331" s="3"/>
      <c r="P331" s="3"/>
      <c r="Q331" s="3"/>
      <c r="R331" s="3"/>
      <c r="S331" s="3"/>
      <c r="T331" s="3"/>
      <c r="U331" s="3"/>
      <c r="V331" s="3">
        <v>1.35</v>
      </c>
      <c r="W331" s="3"/>
      <c r="Y331" s="3"/>
      <c r="Z331" s="3"/>
    </row>
    <row r="332" spans="1:26" ht="16.5" customHeight="1" x14ac:dyDescent="0.3">
      <c r="A332" s="3" t="s">
        <v>902</v>
      </c>
      <c r="B332" s="3"/>
      <c r="C332" s="3"/>
      <c r="D332" s="3"/>
      <c r="E332" s="3"/>
      <c r="F332" s="3"/>
      <c r="G332" s="3"/>
      <c r="H332" s="3"/>
      <c r="I332" s="3"/>
      <c r="J332" s="3"/>
      <c r="K332" s="3"/>
      <c r="L332" s="3"/>
      <c r="M332" s="3"/>
      <c r="N332" s="3"/>
      <c r="O332" s="3"/>
      <c r="P332" s="3"/>
      <c r="Q332" s="3"/>
      <c r="R332" s="3"/>
      <c r="S332" s="3"/>
      <c r="T332" s="3"/>
      <c r="U332" s="3"/>
      <c r="V332" s="3">
        <v>3.9</v>
      </c>
      <c r="W332" s="3"/>
      <c r="Y332" s="3"/>
      <c r="Z332" s="3"/>
    </row>
    <row r="333" spans="1:26" ht="16.5" customHeight="1" x14ac:dyDescent="0.3">
      <c r="A333" s="3" t="s">
        <v>905</v>
      </c>
      <c r="B333" s="3"/>
      <c r="C333" s="3"/>
      <c r="D333" s="3"/>
      <c r="E333" s="3"/>
      <c r="F333" s="3"/>
      <c r="G333" s="3"/>
      <c r="H333" s="3"/>
      <c r="I333" s="3"/>
      <c r="J333" s="3"/>
      <c r="K333" s="3"/>
      <c r="L333" s="3"/>
      <c r="M333" s="3"/>
      <c r="N333" s="3"/>
      <c r="O333" s="3"/>
      <c r="P333" s="3"/>
      <c r="Q333" s="3"/>
      <c r="R333" s="3"/>
      <c r="S333" s="3"/>
      <c r="T333" s="3"/>
      <c r="U333" s="3"/>
      <c r="V333" s="3">
        <v>9.06</v>
      </c>
      <c r="W333" s="3"/>
      <c r="Y333" s="3"/>
      <c r="Z333" s="3"/>
    </row>
    <row r="334" spans="1:26" ht="16.5" customHeight="1" x14ac:dyDescent="0.3">
      <c r="A334" s="3" t="s">
        <v>908</v>
      </c>
      <c r="B334" s="3"/>
      <c r="C334" s="3"/>
      <c r="D334" s="3"/>
      <c r="E334" s="3"/>
      <c r="F334" s="3"/>
      <c r="G334" s="3"/>
      <c r="H334" s="3"/>
      <c r="I334" s="3"/>
      <c r="J334" s="3"/>
      <c r="K334" s="3"/>
      <c r="L334" s="3"/>
      <c r="M334" s="3"/>
      <c r="N334" s="3"/>
      <c r="O334" s="3"/>
      <c r="P334" s="3"/>
      <c r="Q334" s="3"/>
      <c r="R334" s="3"/>
      <c r="S334" s="3"/>
      <c r="T334" s="3"/>
      <c r="U334" s="3"/>
      <c r="V334" s="3">
        <v>2.86</v>
      </c>
      <c r="W334" s="3"/>
      <c r="Y334" s="3"/>
      <c r="Z334" s="3"/>
    </row>
    <row r="335" spans="1:26" ht="16.5" customHeight="1" x14ac:dyDescent="0.3">
      <c r="A335" s="3" t="s">
        <v>911</v>
      </c>
      <c r="B335" s="3"/>
      <c r="C335" s="3"/>
      <c r="D335" s="3"/>
      <c r="E335" s="3"/>
      <c r="F335" s="3"/>
      <c r="G335" s="3"/>
      <c r="H335" s="3"/>
      <c r="I335" s="3"/>
      <c r="J335" s="3"/>
      <c r="K335" s="3"/>
      <c r="L335" s="3"/>
      <c r="M335" s="3"/>
      <c r="N335" s="3"/>
      <c r="O335" s="3"/>
      <c r="P335" s="3"/>
      <c r="Q335" s="3"/>
      <c r="R335" s="3"/>
      <c r="S335" s="3"/>
      <c r="T335" s="3"/>
      <c r="U335" s="3"/>
      <c r="V335" s="3">
        <v>197</v>
      </c>
      <c r="W335" s="3"/>
      <c r="Y335" s="3"/>
      <c r="Z335" s="3"/>
    </row>
    <row r="336" spans="1:26" ht="16.5" customHeight="1" x14ac:dyDescent="0.3">
      <c r="A336" s="3" t="s">
        <v>915</v>
      </c>
      <c r="B336" s="3"/>
      <c r="C336" s="3"/>
      <c r="D336" s="3"/>
      <c r="E336" s="3"/>
      <c r="F336" s="3"/>
      <c r="G336" s="3"/>
      <c r="H336" s="3"/>
      <c r="I336" s="3"/>
      <c r="J336" s="3"/>
      <c r="K336" s="3"/>
      <c r="L336" s="3"/>
      <c r="M336" s="3"/>
      <c r="N336" s="3"/>
      <c r="O336" s="3"/>
      <c r="P336" s="3"/>
      <c r="Q336" s="3"/>
      <c r="R336" s="3"/>
      <c r="S336" s="3"/>
      <c r="T336" s="3"/>
      <c r="U336" s="3"/>
      <c r="V336" s="3">
        <v>34.25</v>
      </c>
      <c r="W336" s="3"/>
      <c r="Y336" s="3"/>
      <c r="Z336" s="3"/>
    </row>
    <row r="337" spans="1:26" ht="16.5" customHeight="1" x14ac:dyDescent="0.3">
      <c r="A337" s="3" t="s">
        <v>920</v>
      </c>
      <c r="B337" s="3"/>
      <c r="C337" s="3"/>
      <c r="D337" s="3"/>
      <c r="E337" s="3"/>
      <c r="F337" s="3"/>
      <c r="G337" s="3"/>
      <c r="H337" s="3"/>
      <c r="I337" s="3"/>
      <c r="J337" s="3"/>
      <c r="K337" s="3"/>
      <c r="L337" s="3"/>
      <c r="M337" s="3"/>
      <c r="N337" s="3"/>
      <c r="O337" s="3"/>
      <c r="P337" s="3"/>
      <c r="Q337" s="3"/>
      <c r="R337" s="3"/>
      <c r="S337" s="3"/>
      <c r="T337" s="3"/>
      <c r="U337" s="3"/>
      <c r="V337" s="3">
        <v>10.6</v>
      </c>
      <c r="W337" s="3"/>
      <c r="Y337" s="3"/>
      <c r="Z337" s="3"/>
    </row>
    <row r="338" spans="1:26" ht="16.5" customHeight="1" x14ac:dyDescent="0.3">
      <c r="A338" s="3" t="s">
        <v>924</v>
      </c>
      <c r="B338" s="3"/>
      <c r="C338" s="3"/>
      <c r="D338" s="3"/>
      <c r="E338" s="3"/>
      <c r="F338" s="3"/>
      <c r="G338" s="3"/>
      <c r="H338" s="3"/>
      <c r="I338" s="3"/>
      <c r="J338" s="3"/>
      <c r="K338" s="3"/>
      <c r="L338" s="3"/>
      <c r="M338" s="3"/>
      <c r="N338" s="3"/>
      <c r="O338" s="3"/>
      <c r="P338" s="3"/>
      <c r="Q338" s="3"/>
      <c r="R338" s="3"/>
      <c r="S338" s="3"/>
      <c r="T338" s="3"/>
      <c r="U338" s="3"/>
      <c r="V338" s="3">
        <v>4.3</v>
      </c>
      <c r="W338" s="3"/>
      <c r="Y338" s="3"/>
      <c r="Z338" s="3"/>
    </row>
    <row r="339" spans="1:26" ht="16.5" customHeight="1" x14ac:dyDescent="0.3">
      <c r="A339" s="3" t="s">
        <v>945</v>
      </c>
      <c r="B339" s="3"/>
      <c r="C339" s="3"/>
      <c r="D339" s="3"/>
      <c r="E339" s="3"/>
      <c r="F339" s="3"/>
      <c r="G339" s="3"/>
      <c r="H339" s="3"/>
      <c r="I339" s="3"/>
      <c r="J339" s="3"/>
      <c r="K339" s="3"/>
      <c r="L339" s="3"/>
      <c r="M339" s="3"/>
      <c r="N339" s="3"/>
      <c r="O339" s="3"/>
      <c r="P339" s="3"/>
      <c r="Q339" s="3"/>
      <c r="R339" s="3"/>
      <c r="S339" s="3"/>
      <c r="T339" s="3"/>
      <c r="U339" s="3"/>
      <c r="V339" s="3">
        <v>34.200000000000003</v>
      </c>
      <c r="W339" s="3"/>
      <c r="Y339" s="3"/>
      <c r="Z339" s="3"/>
    </row>
    <row r="340" spans="1:26" ht="16.5" customHeight="1" x14ac:dyDescent="0.3">
      <c r="A340" s="3" t="s">
        <v>951</v>
      </c>
      <c r="B340" s="3"/>
      <c r="C340" s="3"/>
      <c r="D340" s="3"/>
      <c r="E340" s="3"/>
      <c r="F340" s="3"/>
      <c r="G340" s="3"/>
      <c r="H340" s="3"/>
      <c r="I340" s="3"/>
      <c r="J340" s="3"/>
      <c r="K340" s="3"/>
      <c r="L340" s="3"/>
      <c r="M340" s="3"/>
      <c r="N340" s="3"/>
      <c r="O340" s="3"/>
      <c r="P340" s="3"/>
      <c r="Q340" s="3"/>
      <c r="R340" s="3"/>
      <c r="S340" s="3"/>
      <c r="T340" s="3"/>
      <c r="U340" s="3"/>
      <c r="V340" s="3">
        <v>6.8</v>
      </c>
      <c r="W340" s="3"/>
      <c r="Y340" s="3"/>
      <c r="Z340" s="3"/>
    </row>
    <row r="341" spans="1:26" ht="16.5" customHeight="1" x14ac:dyDescent="0.3">
      <c r="A341" s="3" t="s">
        <v>952</v>
      </c>
      <c r="B341" s="3"/>
      <c r="C341" s="3"/>
      <c r="D341" s="3"/>
      <c r="E341" s="3"/>
      <c r="F341" s="3"/>
      <c r="G341" s="3"/>
      <c r="H341" s="3"/>
      <c r="I341" s="3"/>
      <c r="J341" s="3"/>
      <c r="K341" s="3"/>
      <c r="L341" s="3"/>
      <c r="M341" s="3"/>
      <c r="N341" s="3"/>
      <c r="O341" s="3"/>
      <c r="P341" s="3"/>
      <c r="Q341" s="3"/>
      <c r="R341" s="3"/>
      <c r="S341" s="3"/>
      <c r="T341" s="3"/>
      <c r="U341" s="3"/>
      <c r="V341" s="3">
        <v>16</v>
      </c>
      <c r="W341" s="3"/>
      <c r="Y341" s="3"/>
      <c r="Z341" s="3"/>
    </row>
    <row r="342" spans="1:26" ht="16.5" customHeight="1" x14ac:dyDescent="0.3">
      <c r="A342" s="3" t="s">
        <v>965</v>
      </c>
      <c r="B342" s="3"/>
      <c r="C342" s="3"/>
      <c r="D342" s="3"/>
      <c r="E342" s="3"/>
      <c r="F342" s="3"/>
      <c r="G342" s="3"/>
      <c r="H342" s="3"/>
      <c r="I342" s="3"/>
      <c r="J342" s="3"/>
      <c r="K342" s="3"/>
      <c r="L342" s="3"/>
      <c r="M342" s="3"/>
      <c r="N342" s="3"/>
      <c r="O342" s="3"/>
      <c r="P342" s="3"/>
      <c r="Q342" s="3"/>
      <c r="R342" s="3"/>
      <c r="S342" s="3"/>
      <c r="T342" s="3"/>
      <c r="U342" s="3"/>
      <c r="V342" s="3">
        <v>9</v>
      </c>
      <c r="W342" s="3"/>
      <c r="Y342" s="3"/>
      <c r="Z342" s="3"/>
    </row>
    <row r="343" spans="1:26" ht="16.5" customHeight="1" x14ac:dyDescent="0.3">
      <c r="A343" s="3" t="s">
        <v>980</v>
      </c>
      <c r="B343" s="3"/>
      <c r="C343" s="3"/>
      <c r="D343" s="3"/>
      <c r="E343" s="3"/>
      <c r="F343" s="3"/>
      <c r="G343" s="3"/>
      <c r="H343" s="3"/>
      <c r="I343" s="3"/>
      <c r="J343" s="3"/>
      <c r="K343" s="3"/>
      <c r="L343" s="3"/>
      <c r="M343" s="3"/>
      <c r="N343" s="3"/>
      <c r="O343" s="3"/>
      <c r="P343" s="3"/>
      <c r="Q343" s="3"/>
      <c r="R343" s="3"/>
      <c r="S343" s="3"/>
      <c r="T343" s="3"/>
      <c r="U343" s="3"/>
      <c r="V343" s="3">
        <v>17.899999999999999</v>
      </c>
      <c r="W343" s="3"/>
      <c r="Y343" s="3"/>
      <c r="Z343" s="3"/>
    </row>
    <row r="344" spans="1:26" ht="16.5" customHeight="1" x14ac:dyDescent="0.3">
      <c r="A344" s="3" t="s">
        <v>985</v>
      </c>
      <c r="B344" s="3"/>
      <c r="C344" s="3"/>
      <c r="D344" s="3"/>
      <c r="E344" s="3"/>
      <c r="F344" s="3"/>
      <c r="G344" s="3"/>
      <c r="H344" s="3"/>
      <c r="I344" s="3"/>
      <c r="J344" s="3"/>
      <c r="K344" s="3"/>
      <c r="L344" s="3"/>
      <c r="M344" s="3"/>
      <c r="N344" s="3"/>
      <c r="O344" s="3"/>
      <c r="P344" s="3"/>
      <c r="Q344" s="3"/>
      <c r="R344" s="3"/>
      <c r="S344" s="3"/>
      <c r="T344" s="3"/>
      <c r="U344" s="3"/>
      <c r="V344" s="3">
        <v>14</v>
      </c>
      <c r="W344" s="3"/>
      <c r="Y344" s="3"/>
      <c r="Z344" s="3"/>
    </row>
    <row r="345" spans="1:26" ht="16.5" customHeight="1" x14ac:dyDescent="0.3">
      <c r="A345" s="3" t="s">
        <v>996</v>
      </c>
      <c r="B345" s="3"/>
      <c r="C345" s="3"/>
      <c r="D345" s="3"/>
      <c r="E345" s="3"/>
      <c r="F345" s="3"/>
      <c r="G345" s="3"/>
      <c r="H345" s="3"/>
      <c r="I345" s="3"/>
      <c r="J345" s="3"/>
      <c r="K345" s="3"/>
      <c r="L345" s="3"/>
      <c r="M345" s="3"/>
      <c r="N345" s="3"/>
      <c r="O345" s="3"/>
      <c r="P345" s="3"/>
      <c r="Q345" s="3"/>
      <c r="R345" s="3"/>
      <c r="S345" s="3"/>
      <c r="T345" s="3"/>
      <c r="U345" s="3"/>
      <c r="V345" s="3">
        <v>3.95</v>
      </c>
      <c r="W345" s="3"/>
      <c r="Y345" s="3"/>
      <c r="Z345" s="3"/>
    </row>
    <row r="346" spans="1:26" ht="16.5" customHeight="1" x14ac:dyDescent="0.3">
      <c r="A346" s="3" t="s">
        <v>1010</v>
      </c>
      <c r="B346" s="3"/>
      <c r="C346" s="3"/>
      <c r="D346" s="3"/>
      <c r="E346" s="3"/>
      <c r="F346" s="3"/>
      <c r="G346" s="3"/>
      <c r="H346" s="3"/>
      <c r="I346" s="3"/>
      <c r="J346" s="3"/>
      <c r="K346" s="3"/>
      <c r="L346" s="3"/>
      <c r="M346" s="3"/>
      <c r="N346" s="3"/>
      <c r="O346" s="3"/>
      <c r="P346" s="3"/>
      <c r="Q346" s="3"/>
      <c r="R346" s="3"/>
      <c r="S346" s="3"/>
      <c r="T346" s="3"/>
      <c r="U346" s="3"/>
      <c r="V346" s="3">
        <v>5</v>
      </c>
      <c r="W346" s="3"/>
      <c r="Y346" s="3"/>
      <c r="Z346" s="3"/>
    </row>
    <row r="347" spans="1:26" ht="16.5" customHeight="1" x14ac:dyDescent="0.3">
      <c r="A347" s="3" t="s">
        <v>1012</v>
      </c>
      <c r="B347" s="3"/>
      <c r="C347" s="3"/>
      <c r="D347" s="3"/>
      <c r="E347" s="3"/>
      <c r="F347" s="3"/>
      <c r="G347" s="3"/>
      <c r="H347" s="3"/>
      <c r="I347" s="3"/>
      <c r="J347" s="3"/>
      <c r="K347" s="3"/>
      <c r="L347" s="3"/>
      <c r="M347" s="3"/>
      <c r="N347" s="3"/>
      <c r="O347" s="3"/>
      <c r="P347" s="3"/>
      <c r="Q347" s="3"/>
      <c r="R347" s="3"/>
      <c r="S347" s="3"/>
      <c r="T347" s="3"/>
      <c r="U347" s="3"/>
      <c r="V347" s="3">
        <v>5.3</v>
      </c>
      <c r="W347" s="3"/>
      <c r="Y347" s="3"/>
      <c r="Z347" s="3"/>
    </row>
    <row r="348" spans="1:26" ht="16.5" customHeight="1" x14ac:dyDescent="0.3">
      <c r="A348" s="3" t="s">
        <v>1022</v>
      </c>
      <c r="B348" s="3"/>
      <c r="C348" s="3"/>
      <c r="D348" s="3"/>
      <c r="E348" s="3"/>
      <c r="F348" s="3"/>
      <c r="G348" s="3"/>
      <c r="H348" s="3"/>
      <c r="I348" s="3"/>
      <c r="J348" s="3"/>
      <c r="K348" s="3"/>
      <c r="L348" s="3"/>
      <c r="M348" s="3"/>
      <c r="N348" s="3"/>
      <c r="O348" s="3"/>
      <c r="P348" s="3"/>
      <c r="Q348" s="3"/>
      <c r="R348" s="3"/>
      <c r="S348" s="3"/>
      <c r="T348" s="3"/>
      <c r="U348" s="3"/>
      <c r="V348" s="3">
        <v>4.3</v>
      </c>
      <c r="W348" s="3"/>
      <c r="Y348" s="3"/>
      <c r="Z348" s="3"/>
    </row>
    <row r="349" spans="1:26" ht="16.5" customHeight="1" x14ac:dyDescent="0.3">
      <c r="A349" s="3" t="s">
        <v>1025</v>
      </c>
      <c r="B349" s="3"/>
      <c r="C349" s="3"/>
      <c r="D349" s="3"/>
      <c r="E349" s="3"/>
      <c r="F349" s="3"/>
      <c r="G349" s="3"/>
      <c r="H349" s="3"/>
      <c r="I349" s="3"/>
      <c r="J349" s="3"/>
      <c r="K349" s="3"/>
      <c r="L349" s="3"/>
      <c r="M349" s="3"/>
      <c r="N349" s="3"/>
      <c r="O349" s="3"/>
      <c r="P349" s="3"/>
      <c r="Q349" s="3"/>
      <c r="R349" s="3"/>
      <c r="S349" s="3"/>
      <c r="T349" s="3"/>
      <c r="U349" s="3"/>
      <c r="V349" s="3">
        <v>6.25</v>
      </c>
      <c r="W349" s="3"/>
      <c r="Y349" s="3"/>
      <c r="Z349" s="3"/>
    </row>
    <row r="350" spans="1:26" ht="16.5" customHeight="1" x14ac:dyDescent="0.3">
      <c r="A350" s="3" t="s">
        <v>1027</v>
      </c>
      <c r="B350" s="3"/>
      <c r="C350" s="3"/>
      <c r="D350" s="3"/>
      <c r="E350" s="3"/>
      <c r="F350" s="3"/>
      <c r="G350" s="3"/>
      <c r="H350" s="3"/>
      <c r="I350" s="3"/>
      <c r="J350" s="3"/>
      <c r="K350" s="3"/>
      <c r="L350" s="3"/>
      <c r="M350" s="3"/>
      <c r="N350" s="3"/>
      <c r="O350" s="3"/>
      <c r="P350" s="3"/>
      <c r="Q350" s="3"/>
      <c r="R350" s="3"/>
      <c r="S350" s="3"/>
      <c r="T350" s="3"/>
      <c r="U350" s="3"/>
      <c r="V350" s="3">
        <v>2.1</v>
      </c>
      <c r="W350" s="3"/>
      <c r="Y350" s="3"/>
      <c r="Z350" s="3"/>
    </row>
    <row r="351" spans="1:26" ht="16.5" customHeight="1" x14ac:dyDescent="0.3">
      <c r="A351" s="3" t="s">
        <v>1030</v>
      </c>
      <c r="B351" s="3"/>
      <c r="C351" s="3"/>
      <c r="D351" s="3"/>
      <c r="E351" s="3"/>
      <c r="F351" s="3"/>
      <c r="G351" s="3"/>
      <c r="H351" s="3"/>
      <c r="I351" s="3"/>
      <c r="J351" s="3"/>
      <c r="K351" s="3"/>
      <c r="L351" s="3"/>
      <c r="M351" s="3"/>
      <c r="N351" s="3"/>
      <c r="O351" s="3"/>
      <c r="P351" s="3"/>
      <c r="Q351" s="3"/>
      <c r="R351" s="3"/>
      <c r="S351" s="3"/>
      <c r="T351" s="3"/>
      <c r="U351" s="3"/>
      <c r="V351" s="3">
        <v>8.1999999999999993</v>
      </c>
      <c r="W351" s="3"/>
      <c r="Y351" s="3"/>
      <c r="Z351" s="3"/>
    </row>
    <row r="352" spans="1:26" ht="16.5" customHeight="1" x14ac:dyDescent="0.3">
      <c r="A352" s="3" t="s">
        <v>1034</v>
      </c>
      <c r="B352" s="3"/>
      <c r="C352" s="3"/>
      <c r="D352" s="3"/>
      <c r="E352" s="3"/>
      <c r="F352" s="3"/>
      <c r="G352" s="3"/>
      <c r="H352" s="3"/>
      <c r="I352" s="3"/>
      <c r="J352" s="3"/>
      <c r="K352" s="3"/>
      <c r="L352" s="3"/>
      <c r="M352" s="3"/>
      <c r="N352" s="3"/>
      <c r="O352" s="3"/>
      <c r="P352" s="3"/>
      <c r="Q352" s="3"/>
      <c r="R352" s="3"/>
      <c r="S352" s="3"/>
      <c r="T352" s="3"/>
      <c r="U352" s="3"/>
      <c r="V352" s="3">
        <v>5</v>
      </c>
      <c r="W352" s="3"/>
      <c r="Y352" s="3"/>
      <c r="Z352" s="3"/>
    </row>
    <row r="353" spans="1:26" ht="16.5" customHeight="1" x14ac:dyDescent="0.3">
      <c r="A353" s="3" t="s">
        <v>1036</v>
      </c>
      <c r="B353" s="3"/>
      <c r="C353" s="3"/>
      <c r="D353" s="3"/>
      <c r="E353" s="3"/>
      <c r="F353" s="3"/>
      <c r="G353" s="3"/>
      <c r="H353" s="3"/>
      <c r="I353" s="3"/>
      <c r="J353" s="3"/>
      <c r="K353" s="3"/>
      <c r="L353" s="3"/>
      <c r="M353" s="3"/>
      <c r="N353" s="3"/>
      <c r="O353" s="3"/>
      <c r="P353" s="3"/>
      <c r="Q353" s="3"/>
      <c r="R353" s="3"/>
      <c r="S353" s="3"/>
      <c r="T353" s="3"/>
      <c r="U353" s="3"/>
      <c r="V353" s="3">
        <v>23.6</v>
      </c>
      <c r="W353" s="3"/>
      <c r="Y353" s="3"/>
      <c r="Z353" s="3"/>
    </row>
    <row r="354" spans="1:26" ht="16.5" customHeight="1" x14ac:dyDescent="0.3">
      <c r="A354" s="3" t="b">
        <v>1</v>
      </c>
      <c r="B354" s="3"/>
      <c r="C354" s="3"/>
      <c r="D354" s="3"/>
      <c r="E354" s="3"/>
      <c r="F354" s="3"/>
      <c r="G354" s="3"/>
      <c r="H354" s="3"/>
      <c r="I354" s="3"/>
      <c r="J354" s="3"/>
      <c r="K354" s="3"/>
      <c r="L354" s="3"/>
      <c r="M354" s="3"/>
      <c r="N354" s="3"/>
      <c r="O354" s="3"/>
      <c r="P354" s="3"/>
      <c r="Q354" s="3"/>
      <c r="R354" s="3"/>
      <c r="S354" s="3"/>
      <c r="T354" s="3"/>
      <c r="U354" s="3"/>
      <c r="V354" s="3">
        <v>25.7</v>
      </c>
      <c r="W354" s="3"/>
      <c r="Y354" s="3"/>
      <c r="Z354" s="3"/>
    </row>
    <row r="355" spans="1:26" ht="16.5" customHeight="1" x14ac:dyDescent="0.3">
      <c r="A355" s="3" t="s">
        <v>1060</v>
      </c>
      <c r="B355" s="3"/>
      <c r="C355" s="3"/>
      <c r="D355" s="3"/>
      <c r="E355" s="3"/>
      <c r="F355" s="3"/>
      <c r="G355" s="3"/>
      <c r="H355" s="3"/>
      <c r="I355" s="3"/>
      <c r="J355" s="3"/>
      <c r="K355" s="3"/>
      <c r="L355" s="3"/>
      <c r="M355" s="3"/>
      <c r="N355" s="3"/>
      <c r="O355" s="3"/>
      <c r="P355" s="3"/>
      <c r="Q355" s="3"/>
      <c r="R355" s="3"/>
      <c r="S355" s="3"/>
      <c r="T355" s="3"/>
      <c r="U355" s="3"/>
      <c r="V355" s="3"/>
      <c r="W355" s="3"/>
      <c r="Y355" s="3"/>
      <c r="Z355" s="3"/>
    </row>
    <row r="356" spans="1:26" ht="16.5" customHeight="1" x14ac:dyDescent="0.3">
      <c r="A356" s="3" t="s">
        <v>1081</v>
      </c>
      <c r="B356" s="3"/>
      <c r="C356" s="3"/>
      <c r="D356" s="3"/>
      <c r="E356" s="3"/>
      <c r="F356" s="3"/>
      <c r="G356" s="3"/>
      <c r="H356" s="3"/>
      <c r="I356" s="3"/>
      <c r="J356" s="3"/>
      <c r="K356" s="3"/>
      <c r="L356" s="3"/>
      <c r="M356" s="3"/>
      <c r="N356" s="3"/>
      <c r="O356" s="3"/>
      <c r="P356" s="3"/>
      <c r="Q356" s="3"/>
      <c r="R356" s="3"/>
      <c r="S356" s="3"/>
      <c r="T356" s="3"/>
      <c r="U356" s="3"/>
      <c r="V356" s="3"/>
      <c r="W356" s="3"/>
      <c r="Y356" s="3"/>
      <c r="Z356" s="3"/>
    </row>
    <row r="357" spans="1:26" ht="16.5" customHeight="1" x14ac:dyDescent="0.3">
      <c r="A357" s="3" t="s">
        <v>1087</v>
      </c>
      <c r="B357" s="3"/>
      <c r="C357" s="3"/>
      <c r="D357" s="3"/>
      <c r="E357" s="3"/>
      <c r="F357" s="3"/>
      <c r="G357" s="3"/>
      <c r="H357" s="3"/>
      <c r="I357" s="3"/>
      <c r="J357" s="3"/>
      <c r="K357" s="3"/>
      <c r="L357" s="3"/>
      <c r="M357" s="3"/>
      <c r="N357" s="3"/>
      <c r="O357" s="3"/>
      <c r="P357" s="3"/>
      <c r="Q357" s="3"/>
      <c r="R357" s="3"/>
      <c r="S357" s="3"/>
      <c r="T357" s="3"/>
      <c r="U357" s="3"/>
      <c r="V357" s="3"/>
      <c r="W357" s="3"/>
      <c r="Y357" s="3"/>
      <c r="Z357" s="3"/>
    </row>
    <row r="358" spans="1:26" ht="16.5" customHeight="1" x14ac:dyDescent="0.3">
      <c r="A358" s="3" t="s">
        <v>1100</v>
      </c>
      <c r="B358" s="3"/>
      <c r="C358" s="3"/>
      <c r="D358" s="3"/>
      <c r="E358" s="3"/>
      <c r="F358" s="3"/>
      <c r="G358" s="3"/>
      <c r="H358" s="3"/>
      <c r="I358" s="3"/>
      <c r="J358" s="3"/>
      <c r="K358" s="3"/>
      <c r="L358" s="3"/>
      <c r="M358" s="3"/>
      <c r="N358" s="3"/>
      <c r="O358" s="3"/>
      <c r="P358" s="3"/>
      <c r="Q358" s="3"/>
      <c r="R358" s="3"/>
      <c r="S358" s="3"/>
      <c r="T358" s="3"/>
      <c r="U358" s="3"/>
      <c r="V358" s="3"/>
      <c r="W358" s="3"/>
      <c r="Y358" s="3"/>
      <c r="Z358" s="3"/>
    </row>
    <row r="359" spans="1:26" ht="16.5" customHeight="1" x14ac:dyDescent="0.3">
      <c r="A359" s="3" t="s">
        <v>1102</v>
      </c>
      <c r="B359" s="3"/>
      <c r="C359" s="3"/>
      <c r="D359" s="3"/>
      <c r="E359" s="3"/>
      <c r="F359" s="3"/>
      <c r="G359" s="3"/>
      <c r="H359" s="3"/>
      <c r="I359" s="3"/>
      <c r="J359" s="3"/>
      <c r="K359" s="3"/>
      <c r="L359" s="3"/>
      <c r="M359" s="3"/>
      <c r="N359" s="3"/>
      <c r="O359" s="3"/>
      <c r="P359" s="3"/>
      <c r="Q359" s="3"/>
      <c r="R359" s="3"/>
      <c r="S359" s="3"/>
      <c r="T359" s="3"/>
      <c r="U359" s="3"/>
      <c r="V359" s="3"/>
      <c r="W359" s="3"/>
      <c r="Y359" s="3"/>
      <c r="Z359" s="3"/>
    </row>
    <row r="360" spans="1:26" ht="16.5" customHeight="1" x14ac:dyDescent="0.3">
      <c r="A360" s="3" t="s">
        <v>1108</v>
      </c>
      <c r="B360" s="3"/>
      <c r="C360" s="3"/>
      <c r="D360" s="3"/>
      <c r="E360" s="3"/>
      <c r="F360" s="3"/>
      <c r="G360" s="3"/>
      <c r="H360" s="3"/>
      <c r="I360" s="3"/>
      <c r="J360" s="3"/>
      <c r="K360" s="3"/>
      <c r="L360" s="3"/>
      <c r="M360" s="3"/>
      <c r="N360" s="3"/>
      <c r="O360" s="3"/>
      <c r="P360" s="3"/>
      <c r="Q360" s="3"/>
      <c r="R360" s="3"/>
      <c r="S360" s="3"/>
      <c r="T360" s="3"/>
      <c r="U360" s="3"/>
      <c r="V360" s="3"/>
      <c r="W360" s="3"/>
      <c r="Y360" s="3"/>
      <c r="Z360" s="3"/>
    </row>
    <row r="361" spans="1:26" ht="16.5" customHeight="1" x14ac:dyDescent="0.3">
      <c r="A361" s="3" t="s">
        <v>1116</v>
      </c>
      <c r="B361" s="3"/>
      <c r="C361" s="3"/>
      <c r="D361" s="3"/>
      <c r="E361" s="3"/>
      <c r="F361" s="3"/>
      <c r="G361" s="3"/>
      <c r="H361" s="3"/>
      <c r="I361" s="3"/>
      <c r="J361" s="3"/>
      <c r="K361" s="3"/>
      <c r="L361" s="3"/>
      <c r="M361" s="3"/>
      <c r="N361" s="3"/>
      <c r="O361" s="3"/>
      <c r="P361" s="3"/>
      <c r="Q361" s="3"/>
      <c r="R361" s="3"/>
      <c r="S361" s="3"/>
      <c r="T361" s="3"/>
      <c r="U361" s="3"/>
      <c r="V361" s="3"/>
      <c r="W361" s="3"/>
      <c r="Y361" s="3"/>
      <c r="Z361" s="3"/>
    </row>
    <row r="362" spans="1:26" ht="16.5" customHeight="1" x14ac:dyDescent="0.3">
      <c r="A362" s="3" t="s">
        <v>1126</v>
      </c>
      <c r="B362" s="3"/>
      <c r="C362" s="3"/>
      <c r="D362" s="3"/>
      <c r="E362" s="3"/>
      <c r="F362" s="3"/>
      <c r="G362" s="3"/>
      <c r="H362" s="3"/>
      <c r="I362" s="3"/>
      <c r="J362" s="3"/>
      <c r="K362" s="3"/>
      <c r="L362" s="3"/>
      <c r="M362" s="3"/>
      <c r="N362" s="3"/>
      <c r="O362" s="3"/>
      <c r="P362" s="3"/>
      <c r="Q362" s="3"/>
      <c r="R362" s="3"/>
      <c r="S362" s="3"/>
      <c r="T362" s="3"/>
      <c r="U362" s="3"/>
      <c r="V362" s="3"/>
      <c r="W362" s="3"/>
      <c r="Y362" s="3"/>
      <c r="Z362" s="3"/>
    </row>
    <row r="363" spans="1:26" ht="16.5" customHeight="1" x14ac:dyDescent="0.3">
      <c r="A363" s="3" t="s">
        <v>1128</v>
      </c>
      <c r="B363" s="3"/>
      <c r="C363" s="3"/>
      <c r="D363" s="3"/>
      <c r="E363" s="3"/>
      <c r="F363" s="3"/>
      <c r="G363" s="3"/>
      <c r="H363" s="3"/>
      <c r="I363" s="3"/>
      <c r="J363" s="3"/>
      <c r="K363" s="3"/>
      <c r="L363" s="3"/>
      <c r="M363" s="3"/>
      <c r="N363" s="3"/>
      <c r="O363" s="3"/>
      <c r="P363" s="3"/>
      <c r="Q363" s="3"/>
      <c r="R363" s="3"/>
      <c r="S363" s="3"/>
      <c r="T363" s="3"/>
      <c r="U363" s="3"/>
      <c r="V363" s="3"/>
      <c r="W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Y1000" s="3"/>
      <c r="Z1000" s="3"/>
    </row>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CF723"/>
  <sheetViews>
    <sheetView topLeftCell="H435" workbookViewId="0">
      <selection activeCell="P361" sqref="P36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BU16" s="5"/>
      <c r="BV16" s="5"/>
      <c r="BW16" s="5"/>
      <c r="BX16" s="5"/>
      <c r="BY16" s="5"/>
      <c r="BZ16" s="5"/>
      <c r="CA16" s="5"/>
      <c r="CB16" s="5"/>
      <c r="CC16" s="5"/>
      <c r="CD16" s="5"/>
      <c r="CE16" s="5"/>
      <c r="CF16" s="5"/>
    </row>
    <row r="17" spans="73:84" ht="16.5" customHeight="1" x14ac:dyDescent="0.3">
      <c r="BU17" s="5"/>
      <c r="BV17" s="5"/>
      <c r="BW17" s="5"/>
      <c r="BX17" s="5"/>
      <c r="BY17" s="5"/>
      <c r="BZ17" s="5"/>
      <c r="CA17" s="5"/>
      <c r="CB17" s="5"/>
      <c r="CC17" s="5"/>
      <c r="CD17" s="5"/>
      <c r="CE17" s="5"/>
      <c r="CF17" s="5"/>
    </row>
    <row r="18" spans="73:84" ht="16.5" customHeight="1" x14ac:dyDescent="0.3">
      <c r="BU18" s="5"/>
      <c r="BV18" s="5"/>
      <c r="BW18" s="5"/>
      <c r="BX18" s="5"/>
      <c r="BY18" s="5"/>
      <c r="BZ18" s="5"/>
      <c r="CA18" s="5"/>
      <c r="CB18" s="5"/>
      <c r="CC18" s="5"/>
      <c r="CD18" s="5"/>
      <c r="CE18" s="5"/>
      <c r="CF18" s="5"/>
    </row>
    <row r="19" spans="73:84" ht="16.5" customHeight="1" x14ac:dyDescent="0.3">
      <c r="BU19" s="5"/>
      <c r="BV19" s="5"/>
      <c r="BW19" s="5"/>
      <c r="BX19" s="5"/>
      <c r="BY19" s="5"/>
      <c r="BZ19" s="5"/>
      <c r="CA19" s="5"/>
      <c r="CB19" s="5"/>
      <c r="CC19" s="5"/>
      <c r="CD19" s="5"/>
      <c r="CE19" s="5"/>
      <c r="CF19" s="5"/>
    </row>
    <row r="20" spans="73:84" ht="16.5" customHeight="1" x14ac:dyDescent="0.3">
      <c r="BU20" s="5"/>
      <c r="BV20" s="5"/>
      <c r="BW20" s="5"/>
      <c r="BX20" s="5"/>
      <c r="BY20" s="5"/>
      <c r="BZ20" s="5"/>
      <c r="CA20" s="5"/>
      <c r="CB20" s="5"/>
      <c r="CC20" s="5"/>
      <c r="CD20" s="5"/>
      <c r="CE20" s="5"/>
      <c r="CF20" s="5"/>
    </row>
    <row r="21" spans="73:84" ht="16.5" customHeight="1" x14ac:dyDescent="0.3">
      <c r="BU21" s="5"/>
      <c r="BV21" s="5"/>
      <c r="BW21" s="5"/>
      <c r="BX21" s="5"/>
      <c r="BY21" s="5"/>
      <c r="BZ21" s="5"/>
      <c r="CA21" s="5"/>
      <c r="CB21" s="5"/>
      <c r="CC21" s="5"/>
      <c r="CD21" s="5"/>
      <c r="CE21" s="5"/>
      <c r="CF21" s="5"/>
    </row>
    <row r="22" spans="73:84" ht="16.5" customHeight="1" x14ac:dyDescent="0.3">
      <c r="BU22" s="5"/>
      <c r="BV22" s="5"/>
      <c r="BW22" s="5"/>
      <c r="BX22" s="5"/>
      <c r="BY22" s="5"/>
      <c r="BZ22" s="5"/>
      <c r="CA22" s="5"/>
      <c r="CB22" s="5"/>
      <c r="CC22" s="5"/>
      <c r="CD22" s="5"/>
      <c r="CE22" s="5"/>
      <c r="CF22" s="5"/>
    </row>
    <row r="23" spans="73:84" ht="16.5" customHeight="1" x14ac:dyDescent="0.3">
      <c r="BU23" s="5"/>
      <c r="BV23" s="5"/>
      <c r="BW23" s="5"/>
      <c r="BX23" s="5"/>
      <c r="BY23" s="5"/>
      <c r="BZ23" s="5"/>
      <c r="CA23" s="5"/>
      <c r="CB23" s="5"/>
      <c r="CC23" s="5"/>
      <c r="CD23" s="5"/>
      <c r="CE23" s="5"/>
      <c r="CF23" s="5"/>
    </row>
    <row r="24" spans="73:84" ht="16.5" customHeight="1" x14ac:dyDescent="0.3">
      <c r="BU24" s="5"/>
      <c r="BV24" s="5"/>
      <c r="BW24" s="5"/>
      <c r="BX24" s="5"/>
      <c r="BY24" s="5"/>
      <c r="BZ24" s="5"/>
      <c r="CA24" s="5"/>
      <c r="CB24" s="5"/>
      <c r="CC24" s="5"/>
      <c r="CD24" s="5"/>
      <c r="CE24" s="5"/>
      <c r="CF24" s="5"/>
    </row>
    <row r="25" spans="73:84" ht="16.5" customHeight="1" x14ac:dyDescent="0.3">
      <c r="BU25" s="5"/>
      <c r="BV25" s="5"/>
      <c r="BW25" s="5"/>
      <c r="BX25" s="5"/>
      <c r="BY25" s="5"/>
      <c r="BZ25" s="5"/>
      <c r="CA25" s="5"/>
      <c r="CB25" s="5"/>
      <c r="CC25" s="5"/>
      <c r="CD25" s="5"/>
      <c r="CE25" s="5"/>
      <c r="CF25" s="5"/>
    </row>
    <row r="26" spans="73:84" ht="16.5" customHeight="1" x14ac:dyDescent="0.3">
      <c r="BU26" s="5"/>
      <c r="BV26" s="5"/>
      <c r="BW26" s="5"/>
      <c r="BX26" s="5"/>
      <c r="BY26" s="5"/>
      <c r="BZ26" s="5"/>
      <c r="CA26" s="5"/>
      <c r="CB26" s="5"/>
      <c r="CC26" s="5"/>
      <c r="CD26" s="5"/>
      <c r="CE26" s="5"/>
      <c r="CF26" s="5"/>
    </row>
    <row r="27" spans="73:84" ht="16.5" customHeight="1" x14ac:dyDescent="0.3">
      <c r="BU27" s="5"/>
      <c r="BV27" s="5"/>
      <c r="BW27" s="5"/>
      <c r="BX27" s="5"/>
      <c r="BY27" s="5"/>
      <c r="BZ27" s="5"/>
      <c r="CA27" s="5"/>
      <c r="CB27" s="5"/>
      <c r="CC27" s="5"/>
      <c r="CD27" s="5"/>
      <c r="CE27" s="5"/>
      <c r="CF27" s="5"/>
    </row>
    <row r="28" spans="73:84" ht="16.5" customHeight="1" x14ac:dyDescent="0.3">
      <c r="BU28" s="5"/>
      <c r="BV28" s="5"/>
      <c r="BW28" s="5"/>
      <c r="BX28" s="5"/>
      <c r="BY28" s="5"/>
      <c r="BZ28" s="5"/>
      <c r="CA28" s="5"/>
      <c r="CB28" s="5"/>
      <c r="CC28" s="5"/>
      <c r="CD28" s="5"/>
      <c r="CE28" s="5"/>
      <c r="CF28" s="5"/>
    </row>
    <row r="29" spans="73:84" ht="16.5" customHeight="1" x14ac:dyDescent="0.3">
      <c r="BU29" s="5"/>
      <c r="BV29" s="5"/>
      <c r="BW29" s="5"/>
      <c r="BX29" s="5"/>
      <c r="BY29" s="5"/>
      <c r="BZ29" s="5"/>
      <c r="CA29" s="5"/>
      <c r="CB29" s="5"/>
      <c r="CC29" s="5"/>
      <c r="CD29" s="5"/>
      <c r="CE29" s="5"/>
      <c r="CF29" s="5"/>
    </row>
    <row r="30" spans="73:84" ht="16.5" customHeight="1" x14ac:dyDescent="0.3">
      <c r="BU30" s="5"/>
      <c r="BV30" s="5"/>
      <c r="BW30" s="5"/>
      <c r="BX30" s="5"/>
      <c r="BY30" s="5"/>
      <c r="BZ30" s="5"/>
      <c r="CA30" s="5"/>
      <c r="CB30" s="5"/>
      <c r="CC30" s="5"/>
      <c r="CD30" s="5"/>
      <c r="CE30" s="5"/>
      <c r="CF30" s="5"/>
    </row>
    <row r="31" spans="73:84" ht="16.5" customHeight="1" x14ac:dyDescent="0.3">
      <c r="BU31" s="5"/>
      <c r="BV31" s="5"/>
      <c r="BW31" s="5"/>
      <c r="BX31" s="5"/>
      <c r="BY31" s="5"/>
      <c r="BZ31" s="5"/>
      <c r="CA31" s="5"/>
      <c r="CB31" s="5"/>
      <c r="CC31" s="5"/>
      <c r="CD31" s="5"/>
      <c r="CE31" s="5"/>
      <c r="CF31" s="5"/>
    </row>
    <row r="32" spans="73:84" ht="16.5" customHeight="1" x14ac:dyDescent="0.3">
      <c r="BU32" s="5"/>
      <c r="BV32" s="5"/>
      <c r="BW32" s="5"/>
      <c r="BX32" s="5"/>
      <c r="BY32" s="5"/>
      <c r="BZ32" s="5"/>
      <c r="CA32" s="5"/>
      <c r="CB32" s="5"/>
      <c r="CC32" s="5"/>
      <c r="CD32" s="5"/>
      <c r="CE32" s="5"/>
      <c r="CF32" s="5"/>
    </row>
    <row r="33" spans="73:84" ht="16.5" customHeight="1" x14ac:dyDescent="0.3">
      <c r="BU33" s="5"/>
      <c r="BV33" s="5"/>
      <c r="BW33" s="5"/>
      <c r="BX33" s="5"/>
      <c r="BY33" s="5"/>
      <c r="BZ33" s="5"/>
      <c r="CA33" s="5"/>
      <c r="CB33" s="5"/>
      <c r="CC33" s="5"/>
      <c r="CD33" s="5"/>
      <c r="CE33" s="5"/>
      <c r="CF33" s="5"/>
    </row>
    <row r="34" spans="73:84" ht="16.5" customHeight="1" x14ac:dyDescent="0.3">
      <c r="BU34" s="5"/>
      <c r="BV34" s="5"/>
      <c r="BW34" s="5"/>
      <c r="BX34" s="5"/>
      <c r="BY34" s="5"/>
      <c r="BZ34" s="5"/>
      <c r="CA34" s="5"/>
      <c r="CB34" s="5"/>
      <c r="CC34" s="5"/>
      <c r="CD34" s="5"/>
      <c r="CE34" s="5"/>
      <c r="CF34" s="5"/>
    </row>
    <row r="35" spans="73:84" ht="16.5" customHeight="1" x14ac:dyDescent="0.3">
      <c r="BU35" s="5"/>
      <c r="BV35" s="5"/>
      <c r="BW35" s="5"/>
      <c r="BX35" s="5"/>
      <c r="BY35" s="5"/>
      <c r="BZ35" s="5"/>
      <c r="CA35" s="5"/>
      <c r="CB35" s="5"/>
      <c r="CC35" s="5"/>
      <c r="CD35" s="5"/>
      <c r="CE35" s="5"/>
      <c r="CF35" s="5"/>
    </row>
    <row r="36" spans="73:84" ht="16.5" customHeight="1" x14ac:dyDescent="0.3">
      <c r="BU36" s="5"/>
      <c r="BV36" s="5"/>
      <c r="BW36" s="5"/>
      <c r="BX36" s="5"/>
      <c r="BY36" s="5"/>
      <c r="BZ36" s="5"/>
      <c r="CA36" s="5"/>
      <c r="CB36" s="5"/>
      <c r="CC36" s="5"/>
      <c r="CD36" s="5"/>
      <c r="CE36" s="5"/>
      <c r="CF36" s="5"/>
    </row>
    <row r="37" spans="73:84" ht="16.5" customHeight="1" x14ac:dyDescent="0.3">
      <c r="BU37" s="5"/>
      <c r="BV37" s="5"/>
      <c r="BW37" s="5"/>
      <c r="BX37" s="5"/>
      <c r="BY37" s="5"/>
      <c r="BZ37" s="5"/>
      <c r="CA37" s="5"/>
      <c r="CB37" s="5"/>
      <c r="CC37" s="5"/>
      <c r="CD37" s="5"/>
      <c r="CE37" s="5"/>
      <c r="CF37" s="5"/>
    </row>
    <row r="38" spans="73:84" ht="16.5" customHeight="1" x14ac:dyDescent="0.3">
      <c r="BU38" s="5"/>
      <c r="BV38" s="5"/>
      <c r="BW38" s="5"/>
      <c r="BX38" s="5"/>
      <c r="BY38" s="5"/>
      <c r="BZ38" s="5"/>
      <c r="CA38" s="5"/>
      <c r="CB38" s="5"/>
      <c r="CC38" s="5"/>
      <c r="CD38" s="5"/>
      <c r="CE38" s="5"/>
      <c r="CF38" s="5"/>
    </row>
    <row r="39" spans="73:84" ht="16.5" customHeight="1" x14ac:dyDescent="0.3">
      <c r="BU39" s="5"/>
      <c r="BV39" s="5"/>
      <c r="BW39" s="5"/>
      <c r="BX39" s="5"/>
      <c r="BY39" s="5"/>
      <c r="BZ39" s="5"/>
      <c r="CA39" s="5"/>
      <c r="CB39" s="5"/>
      <c r="CC39" s="5"/>
      <c r="CD39" s="5"/>
      <c r="CE39" s="5"/>
      <c r="CF39" s="5"/>
    </row>
    <row r="40" spans="73:84" ht="16.5" customHeight="1" x14ac:dyDescent="0.3">
      <c r="BU40" s="5"/>
      <c r="BV40" s="5"/>
      <c r="BW40" s="5"/>
      <c r="BX40" s="5"/>
      <c r="BY40" s="5"/>
      <c r="BZ40" s="5"/>
      <c r="CA40" s="5"/>
      <c r="CB40" s="5"/>
      <c r="CC40" s="5"/>
      <c r="CD40" s="5"/>
      <c r="CE40" s="5"/>
      <c r="CF40" s="5"/>
    </row>
    <row r="41" spans="73:84" ht="16.5" customHeight="1" x14ac:dyDescent="0.3">
      <c r="BU41" s="5"/>
      <c r="BV41" s="5"/>
      <c r="BW41" s="5"/>
      <c r="BX41" s="5"/>
      <c r="BY41" s="5"/>
      <c r="BZ41" s="5"/>
      <c r="CA41" s="5"/>
      <c r="CB41" s="5"/>
      <c r="CC41" s="5"/>
      <c r="CD41" s="5"/>
      <c r="CE41" s="5"/>
      <c r="CF41" s="5"/>
    </row>
    <row r="42" spans="73:84" ht="16.5" customHeight="1" x14ac:dyDescent="0.3">
      <c r="BU42" s="7"/>
      <c r="BV42" s="7"/>
      <c r="BW42" s="7"/>
      <c r="BX42" s="7"/>
      <c r="BY42" s="7"/>
      <c r="BZ42" s="7"/>
      <c r="CA42" s="7"/>
      <c r="CB42" s="7"/>
      <c r="CC42" s="7"/>
      <c r="CD42" s="7"/>
      <c r="CE42" s="7"/>
      <c r="CF42" s="7"/>
    </row>
    <row r="43" spans="73:84" ht="16.5" customHeight="1" x14ac:dyDescent="0.3">
      <c r="BU43" s="5"/>
      <c r="BV43" s="5"/>
      <c r="BW43" s="5"/>
      <c r="BX43" s="5"/>
      <c r="BY43" s="5"/>
      <c r="BZ43" s="5"/>
      <c r="CA43" s="5"/>
      <c r="CB43" s="5"/>
      <c r="CC43" s="5"/>
      <c r="CD43" s="5"/>
      <c r="CE43" s="5"/>
      <c r="CF43" s="5"/>
    </row>
    <row r="44" spans="73:84" ht="16.5" customHeight="1" x14ac:dyDescent="0.3">
      <c r="BU44" s="5"/>
      <c r="BV44" s="5"/>
      <c r="BW44" s="5"/>
      <c r="BX44" s="5"/>
      <c r="BY44" s="5"/>
      <c r="BZ44" s="5"/>
      <c r="CA44" s="5"/>
      <c r="CB44" s="5"/>
      <c r="CC44" s="5"/>
      <c r="CD44" s="5"/>
      <c r="CE44" s="5"/>
      <c r="CF44" s="5"/>
    </row>
    <row r="45" spans="73:84" ht="16.5" customHeight="1" x14ac:dyDescent="0.3">
      <c r="BU45" s="5"/>
      <c r="BV45" s="5"/>
      <c r="BW45" s="5"/>
      <c r="BX45" s="5"/>
      <c r="BY45" s="5"/>
      <c r="BZ45" s="5"/>
      <c r="CA45" s="5"/>
      <c r="CB45" s="5"/>
      <c r="CC45" s="5"/>
      <c r="CD45" s="5"/>
      <c r="CE45" s="5"/>
      <c r="CF45" s="5"/>
    </row>
    <row r="46" spans="73:84" ht="16.5" customHeight="1" x14ac:dyDescent="0.3">
      <c r="BU46" s="7"/>
      <c r="BV46" s="7"/>
      <c r="BW46" s="7"/>
      <c r="BX46" s="7"/>
      <c r="BY46" s="7"/>
      <c r="BZ46" s="7"/>
      <c r="CA46" s="7"/>
      <c r="CB46" s="7"/>
      <c r="CC46" s="7"/>
      <c r="CD46" s="7"/>
      <c r="CE46" s="7"/>
      <c r="CF46" s="7"/>
    </row>
    <row r="47" spans="73:84" ht="16.5" customHeight="1" x14ac:dyDescent="0.3">
      <c r="BU47" s="5"/>
      <c r="BV47" s="5"/>
      <c r="BW47" s="5"/>
      <c r="BX47" s="5"/>
      <c r="BY47" s="5"/>
      <c r="BZ47" s="5"/>
      <c r="CA47" s="5"/>
      <c r="CB47" s="5"/>
      <c r="CC47" s="5"/>
      <c r="CD47" s="5"/>
      <c r="CE47" s="5"/>
      <c r="CF47" s="5"/>
    </row>
    <row r="48" spans="73:84" ht="16.5" customHeight="1" x14ac:dyDescent="0.3">
      <c r="BU48" s="5"/>
      <c r="BV48" s="5"/>
      <c r="BW48" s="5"/>
      <c r="BX48" s="5"/>
      <c r="BY48" s="5"/>
      <c r="BZ48" s="5"/>
      <c r="CA48" s="5"/>
      <c r="CB48" s="5"/>
      <c r="CC48" s="5"/>
      <c r="CD48" s="5"/>
      <c r="CE48" s="5"/>
      <c r="CF48" s="5"/>
    </row>
    <row r="49" spans="73:84" ht="16.5" customHeight="1" x14ac:dyDescent="0.3">
      <c r="BU49" s="7"/>
      <c r="BV49" s="7"/>
      <c r="BW49" s="7"/>
      <c r="BX49" s="7"/>
      <c r="BY49" s="7"/>
      <c r="BZ49" s="7"/>
      <c r="CA49" s="7"/>
      <c r="CB49" s="7"/>
      <c r="CC49" s="7"/>
      <c r="CD49" s="7"/>
      <c r="CE49" s="7"/>
      <c r="CF49" s="7"/>
    </row>
    <row r="50" spans="73:84" ht="16.5" customHeight="1" x14ac:dyDescent="0.3">
      <c r="BU50" s="5"/>
      <c r="BV50" s="5"/>
      <c r="BW50" s="5"/>
      <c r="BX50" s="5"/>
      <c r="BY50" s="5"/>
      <c r="BZ50" s="5"/>
      <c r="CA50" s="5"/>
      <c r="CB50" s="5"/>
      <c r="CC50" s="5"/>
      <c r="CD50" s="5"/>
      <c r="CE50" s="5"/>
      <c r="CF50" s="5"/>
    </row>
    <row r="51" spans="73:84" ht="16.5" customHeight="1" x14ac:dyDescent="0.3">
      <c r="BU51" s="5"/>
      <c r="BV51" s="5"/>
      <c r="BW51" s="5"/>
      <c r="BX51" s="5"/>
      <c r="BY51" s="5"/>
      <c r="BZ51" s="5"/>
      <c r="CA51" s="5"/>
      <c r="CB51" s="5"/>
      <c r="CC51" s="5"/>
      <c r="CD51" s="5"/>
      <c r="CE51" s="5"/>
      <c r="CF51" s="5"/>
    </row>
    <row r="52" spans="73:84" ht="16.5" customHeight="1" x14ac:dyDescent="0.3">
      <c r="BU52" s="5"/>
      <c r="BV52" s="5"/>
      <c r="BW52" s="5"/>
      <c r="BX52" s="5"/>
      <c r="BY52" s="5"/>
      <c r="BZ52" s="5"/>
      <c r="CA52" s="5"/>
      <c r="CB52" s="5"/>
      <c r="CC52" s="5"/>
      <c r="CD52" s="5"/>
      <c r="CE52" s="5"/>
      <c r="CF52" s="5"/>
    </row>
    <row r="53" spans="73:84" ht="16.5" customHeight="1" x14ac:dyDescent="0.3">
      <c r="BU53" s="5"/>
      <c r="BV53" s="5"/>
      <c r="BW53" s="5"/>
      <c r="BX53" s="5"/>
      <c r="BY53" s="5"/>
      <c r="BZ53" s="5"/>
      <c r="CA53" s="5"/>
      <c r="CB53" s="5"/>
      <c r="CC53" s="5"/>
      <c r="CD53" s="5"/>
      <c r="CE53" s="5"/>
      <c r="CF53" s="5"/>
    </row>
    <row r="54" spans="73:84" ht="16.5" customHeight="1" x14ac:dyDescent="0.3">
      <c r="BU54" s="5"/>
      <c r="BV54" s="5"/>
      <c r="BW54" s="5"/>
      <c r="BX54" s="5"/>
      <c r="BY54" s="5"/>
      <c r="BZ54" s="5"/>
      <c r="CA54" s="5"/>
      <c r="CB54" s="5"/>
      <c r="CC54" s="5"/>
      <c r="CD54" s="5"/>
      <c r="CE54" s="5"/>
      <c r="CF54" s="5"/>
    </row>
    <row r="55" spans="73:84" ht="16.5" customHeight="1" x14ac:dyDescent="0.3">
      <c r="BU55" s="5"/>
      <c r="BV55" s="5"/>
      <c r="BW55" s="5"/>
      <c r="BX55" s="5"/>
      <c r="BY55" s="5"/>
      <c r="BZ55" s="5"/>
      <c r="CA55" s="5"/>
      <c r="CB55" s="5"/>
      <c r="CC55" s="5"/>
      <c r="CD55" s="5"/>
      <c r="CE55" s="5"/>
      <c r="CF55" s="5"/>
    </row>
    <row r="56" spans="73:84" ht="16.5" customHeight="1" x14ac:dyDescent="0.3">
      <c r="BU56" s="5"/>
      <c r="BV56" s="5"/>
      <c r="BW56" s="5"/>
      <c r="BX56" s="5"/>
      <c r="BY56" s="5"/>
      <c r="BZ56" s="5"/>
      <c r="CA56" s="5"/>
      <c r="CB56" s="5"/>
      <c r="CC56" s="5"/>
      <c r="CD56" s="5"/>
      <c r="CE56" s="5"/>
      <c r="CF56" s="5"/>
    </row>
    <row r="57" spans="73:84" ht="16.5" customHeight="1" x14ac:dyDescent="0.3">
      <c r="BU57" s="5"/>
      <c r="BV57" s="5"/>
      <c r="BW57" s="5"/>
      <c r="BX57" s="5"/>
      <c r="BY57" s="5"/>
      <c r="BZ57" s="5"/>
      <c r="CA57" s="5"/>
      <c r="CB57" s="5"/>
      <c r="CC57" s="5"/>
      <c r="CD57" s="5"/>
      <c r="CE57" s="5"/>
      <c r="CF57" s="5"/>
    </row>
    <row r="58" spans="73:84" ht="16.5" customHeight="1" x14ac:dyDescent="0.3">
      <c r="BU58" s="5"/>
      <c r="BV58" s="5"/>
      <c r="BW58" s="5"/>
      <c r="BX58" s="5"/>
      <c r="BY58" s="5"/>
      <c r="BZ58" s="5"/>
      <c r="CA58" s="5"/>
      <c r="CB58" s="5"/>
      <c r="CC58" s="5"/>
      <c r="CD58" s="5"/>
      <c r="CE58" s="5"/>
      <c r="CF58" s="5"/>
    </row>
    <row r="59" spans="73:84" ht="16.5" customHeight="1" x14ac:dyDescent="0.3">
      <c r="BU59" s="5"/>
      <c r="BV59" s="5"/>
      <c r="BW59" s="5"/>
      <c r="BX59" s="5"/>
      <c r="BY59" s="5"/>
      <c r="BZ59" s="5"/>
      <c r="CA59" s="5"/>
      <c r="CB59" s="5"/>
      <c r="CC59" s="5"/>
      <c r="CD59" s="5"/>
      <c r="CE59" s="5"/>
      <c r="CF59" s="5"/>
    </row>
    <row r="60" spans="73:84" ht="16.5" customHeight="1" x14ac:dyDescent="0.3">
      <c r="BU60" s="5"/>
      <c r="BV60" s="5"/>
      <c r="BW60" s="5"/>
      <c r="BX60" s="5"/>
      <c r="BY60" s="5"/>
      <c r="BZ60" s="5"/>
      <c r="CA60" s="5"/>
      <c r="CB60" s="5"/>
      <c r="CC60" s="5"/>
      <c r="CD60" s="5"/>
      <c r="CE60" s="5"/>
      <c r="CF60" s="5"/>
    </row>
    <row r="61" spans="73:84" ht="16.5" customHeight="1" x14ac:dyDescent="0.3">
      <c r="BU61" s="5"/>
      <c r="BV61" s="5"/>
      <c r="BW61" s="5"/>
      <c r="BX61" s="5"/>
      <c r="BY61" s="5"/>
      <c r="BZ61" s="5"/>
      <c r="CA61" s="5"/>
      <c r="CB61" s="5"/>
      <c r="CC61" s="5"/>
      <c r="CD61" s="5"/>
      <c r="CE61" s="5"/>
      <c r="CF61" s="5"/>
    </row>
    <row r="62" spans="73:84" ht="16.5" customHeight="1" x14ac:dyDescent="0.3">
      <c r="BU62" s="7"/>
      <c r="BV62" s="7"/>
      <c r="BW62" s="7"/>
      <c r="BX62" s="7"/>
      <c r="BY62" s="7"/>
      <c r="BZ62" s="7"/>
      <c r="CA62" s="7"/>
      <c r="CB62" s="7"/>
      <c r="CC62" s="7"/>
      <c r="CD62" s="7"/>
      <c r="CE62" s="7"/>
      <c r="CF62" s="7"/>
    </row>
    <row r="63" spans="73:84" ht="16.5" customHeight="1" x14ac:dyDescent="0.3">
      <c r="BU63" s="5"/>
      <c r="BV63" s="5"/>
      <c r="BW63" s="5"/>
      <c r="BX63" s="5"/>
      <c r="BY63" s="5"/>
      <c r="BZ63" s="5"/>
      <c r="CA63" s="5"/>
      <c r="CB63" s="5"/>
      <c r="CC63" s="5"/>
      <c r="CD63" s="5"/>
      <c r="CE63" s="5"/>
      <c r="CF63" s="5"/>
    </row>
    <row r="64" spans="73:84" ht="16.5" customHeight="1" x14ac:dyDescent="0.3">
      <c r="BU64" s="5"/>
      <c r="BV64" s="5"/>
      <c r="BW64" s="5"/>
      <c r="BX64" s="5"/>
      <c r="BY64" s="5"/>
      <c r="BZ64" s="5"/>
      <c r="CA64" s="5"/>
      <c r="CB64" s="5"/>
      <c r="CC64" s="5"/>
      <c r="CD64" s="5"/>
      <c r="CE64" s="5"/>
      <c r="CF64" s="5"/>
    </row>
    <row r="65" spans="73:84" ht="16.5" customHeight="1" x14ac:dyDescent="0.3">
      <c r="BU65" s="5"/>
      <c r="BV65" s="5"/>
      <c r="BW65" s="5"/>
      <c r="BX65" s="5"/>
      <c r="BY65" s="5"/>
      <c r="BZ65" s="5"/>
      <c r="CA65" s="5"/>
      <c r="CB65" s="5"/>
      <c r="CC65" s="5"/>
      <c r="CD65" s="5"/>
      <c r="CE65" s="5"/>
      <c r="CF65" s="5"/>
    </row>
    <row r="66" spans="73:84" ht="16.5" customHeight="1" x14ac:dyDescent="0.3">
      <c r="BU66" s="5"/>
      <c r="BV66" s="5"/>
      <c r="BW66" s="5"/>
      <c r="BX66" s="5"/>
      <c r="BY66" s="5"/>
      <c r="BZ66" s="5"/>
      <c r="CA66" s="5"/>
      <c r="CB66" s="5"/>
      <c r="CC66" s="5"/>
      <c r="CD66" s="5"/>
      <c r="CE66" s="5"/>
      <c r="CF66" s="5"/>
    </row>
    <row r="67" spans="73:84" ht="16.5" customHeight="1" x14ac:dyDescent="0.3">
      <c r="BU67" s="5"/>
      <c r="BV67" s="5"/>
      <c r="BW67" s="5"/>
      <c r="BX67" s="5"/>
      <c r="BY67" s="5"/>
      <c r="BZ67" s="5"/>
      <c r="CA67" s="5"/>
      <c r="CB67" s="5"/>
      <c r="CC67" s="5"/>
      <c r="CD67" s="5"/>
      <c r="CE67" s="5"/>
      <c r="CF67" s="5"/>
    </row>
    <row r="68" spans="73:84" ht="16.5" customHeight="1" x14ac:dyDescent="0.3">
      <c r="BU68" s="5"/>
      <c r="BV68" s="5"/>
      <c r="BW68" s="5"/>
      <c r="BX68" s="5"/>
      <c r="BY68" s="5"/>
      <c r="BZ68" s="5"/>
      <c r="CA68" s="5"/>
      <c r="CB68" s="5"/>
      <c r="CC68" s="5"/>
      <c r="CD68" s="5"/>
      <c r="CE68" s="5"/>
      <c r="CF68" s="5"/>
    </row>
    <row r="69" spans="73:84" ht="16.5" customHeight="1" x14ac:dyDescent="0.3">
      <c r="BU69" s="5"/>
      <c r="BV69" s="5"/>
      <c r="BW69" s="5"/>
      <c r="BX69" s="5"/>
      <c r="BY69" s="5"/>
      <c r="BZ69" s="5"/>
      <c r="CA69" s="5"/>
      <c r="CB69" s="5"/>
      <c r="CC69" s="5"/>
      <c r="CD69" s="5"/>
      <c r="CE69" s="5"/>
      <c r="CF69" s="5"/>
    </row>
    <row r="70" spans="73:84" ht="16.5" customHeight="1" x14ac:dyDescent="0.3">
      <c r="BU70" s="5"/>
      <c r="BV70" s="5"/>
      <c r="BW70" s="5"/>
      <c r="BX70" s="5"/>
      <c r="BY70" s="5"/>
      <c r="BZ70" s="5"/>
      <c r="CA70" s="5"/>
      <c r="CB70" s="5"/>
      <c r="CC70" s="5"/>
      <c r="CD70" s="5"/>
      <c r="CE70" s="5"/>
      <c r="CF70" s="5"/>
    </row>
    <row r="71" spans="73:84" ht="16.5" customHeight="1" x14ac:dyDescent="0.3">
      <c r="BU71" s="5"/>
      <c r="BV71" s="5"/>
      <c r="BW71" s="5"/>
      <c r="BX71" s="5"/>
      <c r="BY71" s="5"/>
      <c r="BZ71" s="5"/>
      <c r="CA71" s="5"/>
      <c r="CB71" s="5"/>
      <c r="CC71" s="5"/>
      <c r="CD71" s="5"/>
      <c r="CE71" s="5"/>
      <c r="CF71" s="5"/>
    </row>
    <row r="72" spans="73:84" ht="16.5" customHeight="1" x14ac:dyDescent="0.3">
      <c r="BU72" s="5"/>
      <c r="BV72" s="5"/>
      <c r="BW72" s="5"/>
      <c r="BX72" s="5"/>
      <c r="BY72" s="5"/>
      <c r="BZ72" s="5"/>
      <c r="CA72" s="5"/>
      <c r="CB72" s="5"/>
      <c r="CC72" s="5"/>
      <c r="CD72" s="5"/>
      <c r="CE72" s="5"/>
      <c r="CF72" s="5"/>
    </row>
    <row r="73" spans="73:84" ht="16.5" customHeight="1" x14ac:dyDescent="0.3">
      <c r="BU73" s="5"/>
      <c r="BV73" s="5"/>
      <c r="BW73" s="5"/>
      <c r="BX73" s="5"/>
      <c r="BY73" s="5"/>
      <c r="BZ73" s="5"/>
      <c r="CA73" s="5"/>
      <c r="CB73" s="5"/>
      <c r="CC73" s="5"/>
      <c r="CD73" s="5"/>
      <c r="CE73" s="5"/>
      <c r="CF73" s="5"/>
    </row>
    <row r="74" spans="73:84" ht="16.5" customHeight="1" x14ac:dyDescent="0.3">
      <c r="BU74" s="5"/>
      <c r="BV74" s="5"/>
      <c r="BW74" s="5"/>
      <c r="BX74" s="5"/>
      <c r="BY74" s="5"/>
      <c r="BZ74" s="5"/>
      <c r="CA74" s="5"/>
      <c r="CB74" s="5"/>
      <c r="CC74" s="5"/>
      <c r="CD74" s="5"/>
      <c r="CE74" s="5"/>
      <c r="CF74" s="5"/>
    </row>
    <row r="75" spans="73:84" ht="16.5" customHeight="1" x14ac:dyDescent="0.3">
      <c r="BU75" s="5"/>
      <c r="BV75" s="5"/>
      <c r="BW75" s="5"/>
      <c r="BX75" s="5"/>
      <c r="BY75" s="5"/>
      <c r="BZ75" s="5"/>
      <c r="CA75" s="5"/>
      <c r="CB75" s="5"/>
      <c r="CC75" s="5"/>
      <c r="CD75" s="5"/>
      <c r="CE75" s="5"/>
      <c r="CF75" s="5"/>
    </row>
    <row r="76" spans="73:84" ht="16.5" customHeight="1" x14ac:dyDescent="0.3">
      <c r="BU76" s="5"/>
      <c r="BV76" s="5"/>
      <c r="BW76" s="5"/>
      <c r="BX76" s="5"/>
      <c r="BY76" s="5"/>
      <c r="BZ76" s="5"/>
      <c r="CA76" s="5"/>
      <c r="CB76" s="5"/>
      <c r="CC76" s="5"/>
      <c r="CD76" s="5"/>
      <c r="CE76" s="5"/>
      <c r="CF76" s="5"/>
    </row>
    <row r="77" spans="73:84" ht="16.5" customHeight="1" x14ac:dyDescent="0.3">
      <c r="BU77" s="5"/>
      <c r="BV77" s="5"/>
      <c r="BW77" s="5"/>
      <c r="BX77" s="5"/>
      <c r="BY77" s="5"/>
      <c r="BZ77" s="5"/>
      <c r="CA77" s="5"/>
      <c r="CB77" s="5"/>
      <c r="CC77" s="5"/>
      <c r="CD77" s="5"/>
      <c r="CE77" s="5"/>
      <c r="CF77" s="5"/>
    </row>
    <row r="78" spans="73:84" ht="16.5" customHeight="1" x14ac:dyDescent="0.3">
      <c r="BU78" s="5"/>
      <c r="BV78" s="5"/>
      <c r="BW78" s="5"/>
      <c r="BX78" s="5"/>
      <c r="BY78" s="5"/>
      <c r="BZ78" s="5"/>
      <c r="CA78" s="5"/>
      <c r="CB78" s="5"/>
      <c r="CC78" s="5"/>
      <c r="CD78" s="5"/>
      <c r="CE78" s="5"/>
      <c r="CF78" s="5"/>
    </row>
    <row r="79" spans="73:84" ht="16.5" customHeight="1" x14ac:dyDescent="0.3">
      <c r="BU79" s="5"/>
      <c r="BV79" s="5"/>
      <c r="BW79" s="5"/>
      <c r="BX79" s="5"/>
      <c r="BY79" s="5"/>
      <c r="BZ79" s="5"/>
      <c r="CA79" s="5"/>
      <c r="CB79" s="5"/>
      <c r="CC79" s="5"/>
      <c r="CD79" s="5"/>
      <c r="CE79" s="5"/>
      <c r="CF79" s="5"/>
    </row>
    <row r="80" spans="73: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3">
      <c r="BU129" s="5"/>
      <c r="BV129" s="5"/>
      <c r="BW129" s="5"/>
      <c r="BX129" s="5"/>
      <c r="BY129" s="5"/>
      <c r="BZ129" s="5"/>
      <c r="CA129" s="5"/>
      <c r="CB129" s="5"/>
      <c r="CC129" s="5"/>
      <c r="CD129" s="5"/>
      <c r="CE129" s="5"/>
      <c r="CF129" s="5"/>
    </row>
    <row r="130" spans="73:84" ht="16.5" customHeight="1" x14ac:dyDescent="0.3">
      <c r="BU130" s="5"/>
      <c r="BV130" s="5"/>
      <c r="BW130" s="5"/>
      <c r="BX130" s="5"/>
      <c r="BY130" s="5"/>
      <c r="BZ130" s="5"/>
      <c r="CA130" s="5"/>
      <c r="CB130" s="5"/>
      <c r="CC130" s="5"/>
      <c r="CD130" s="5"/>
      <c r="CE130" s="5"/>
      <c r="CF130" s="5"/>
    </row>
    <row r="131" spans="73:84" ht="16.5" customHeight="1" x14ac:dyDescent="0.3">
      <c r="BU131" s="5"/>
      <c r="BV131" s="5"/>
      <c r="BW131" s="5"/>
      <c r="BX131" s="5"/>
      <c r="BY131" s="5"/>
      <c r="BZ131" s="5"/>
      <c r="CA131" s="5"/>
      <c r="CB131" s="5"/>
      <c r="CC131" s="5"/>
      <c r="CD131" s="5"/>
      <c r="CE131" s="5"/>
      <c r="CF131" s="5"/>
    </row>
    <row r="132" spans="73:84" ht="16.5" customHeight="1" x14ac:dyDescent="0.3">
      <c r="BU132" s="5"/>
      <c r="BV132" s="5"/>
      <c r="BW132" s="5"/>
      <c r="BX132" s="5"/>
      <c r="BY132" s="5"/>
      <c r="BZ132" s="5"/>
      <c r="CA132" s="5"/>
      <c r="CB132" s="5"/>
      <c r="CC132" s="5"/>
      <c r="CD132" s="5"/>
      <c r="CE132" s="5"/>
      <c r="CF132" s="5"/>
    </row>
    <row r="133" spans="73:84" ht="16.5" customHeight="1" x14ac:dyDescent="0.3">
      <c r="BU133" s="5"/>
      <c r="BV133" s="5"/>
      <c r="BW133" s="5"/>
      <c r="BX133" s="5"/>
      <c r="BY133" s="5"/>
      <c r="BZ133" s="5"/>
      <c r="CA133" s="5"/>
      <c r="CB133" s="5"/>
      <c r="CC133" s="5"/>
      <c r="CD133" s="5"/>
      <c r="CE133" s="5"/>
      <c r="CF133" s="5"/>
    </row>
    <row r="134" spans="73:84" ht="16.5" customHeight="1" x14ac:dyDescent="0.3">
      <c r="BU134" s="5"/>
      <c r="BV134" s="5"/>
      <c r="BW134" s="5"/>
      <c r="BX134" s="5"/>
      <c r="BY134" s="5"/>
      <c r="BZ134" s="5"/>
      <c r="CA134" s="5"/>
      <c r="CB134" s="5"/>
      <c r="CC134" s="5"/>
      <c r="CD134" s="5"/>
      <c r="CE134" s="5"/>
      <c r="CF134" s="5"/>
    </row>
    <row r="135" spans="73:84" ht="16.5" customHeight="1" x14ac:dyDescent="0.3">
      <c r="BU135" s="5"/>
      <c r="BV135" s="5"/>
      <c r="BW135" s="5"/>
      <c r="BX135" s="5"/>
      <c r="BY135" s="5"/>
      <c r="BZ135" s="5"/>
      <c r="CA135" s="5"/>
      <c r="CB135" s="5"/>
      <c r="CC135" s="5"/>
      <c r="CD135" s="5"/>
      <c r="CE135" s="5"/>
      <c r="CF135" s="5"/>
    </row>
    <row r="136" spans="73:84" ht="16.5" customHeight="1" x14ac:dyDescent="0.3">
      <c r="BU136" s="5"/>
      <c r="BV136" s="5"/>
      <c r="BW136" s="5"/>
      <c r="BX136" s="5"/>
      <c r="BY136" s="5"/>
      <c r="BZ136" s="5"/>
      <c r="CA136" s="5"/>
      <c r="CB136" s="5"/>
      <c r="CC136" s="5"/>
      <c r="CD136" s="5"/>
      <c r="CE136" s="5"/>
      <c r="CF136" s="5"/>
    </row>
    <row r="137" spans="73:84" ht="16.5" customHeight="1" x14ac:dyDescent="0.3">
      <c r="BU137" s="5"/>
      <c r="BV137" s="5"/>
      <c r="BW137" s="5"/>
      <c r="BX137" s="5"/>
      <c r="BY137" s="5"/>
      <c r="BZ137" s="5"/>
      <c r="CA137" s="5"/>
      <c r="CB137" s="5"/>
      <c r="CC137" s="5"/>
      <c r="CD137" s="5"/>
      <c r="CE137" s="5"/>
      <c r="CF137" s="5"/>
    </row>
    <row r="138" spans="73:84" ht="16.5" customHeight="1" x14ac:dyDescent="0.3">
      <c r="BU138" s="5"/>
      <c r="BV138" s="5"/>
      <c r="BW138" s="5"/>
      <c r="BX138" s="5"/>
      <c r="BY138" s="5"/>
      <c r="BZ138" s="5"/>
      <c r="CA138" s="5"/>
      <c r="CB138" s="5"/>
      <c r="CC138" s="5"/>
      <c r="CD138" s="5"/>
      <c r="CE138" s="5"/>
      <c r="CF138" s="5"/>
    </row>
    <row r="139" spans="73:84" ht="16.5" customHeight="1" x14ac:dyDescent="0.3">
      <c r="BU139" s="5"/>
      <c r="BV139" s="5"/>
      <c r="BW139" s="5"/>
      <c r="BX139" s="5"/>
      <c r="BY139" s="5"/>
      <c r="BZ139" s="5"/>
      <c r="CA139" s="5"/>
      <c r="CB139" s="5"/>
      <c r="CC139" s="5"/>
      <c r="CD139" s="5"/>
      <c r="CE139" s="5"/>
      <c r="CF139" s="5"/>
    </row>
    <row r="140" spans="73:84" ht="16.5" customHeight="1" x14ac:dyDescent="0.3">
      <c r="BU140" s="5"/>
      <c r="BV140" s="5"/>
      <c r="BW140" s="5"/>
      <c r="BX140" s="5"/>
      <c r="BY140" s="5"/>
      <c r="BZ140" s="5"/>
      <c r="CA140" s="5"/>
      <c r="CB140" s="5"/>
      <c r="CC140" s="5"/>
      <c r="CD140" s="5"/>
      <c r="CE140" s="5"/>
      <c r="CF140" s="5"/>
    </row>
    <row r="141" spans="73:84" ht="16.5" customHeight="1" x14ac:dyDescent="0.3">
      <c r="BU141" s="5"/>
      <c r="BV141" s="5"/>
      <c r="BW141" s="5"/>
      <c r="BX141" s="5"/>
      <c r="BY141" s="5"/>
      <c r="BZ141" s="5"/>
      <c r="CA141" s="5"/>
      <c r="CB141" s="5"/>
      <c r="CC141" s="5"/>
      <c r="CD141" s="5"/>
      <c r="CE141" s="5"/>
      <c r="CF141" s="5"/>
    </row>
    <row r="142" spans="73:84" ht="16.5" customHeight="1" x14ac:dyDescent="0.3">
      <c r="BU142" s="5"/>
      <c r="BV142" s="5"/>
      <c r="BW142" s="5"/>
      <c r="BX142" s="5"/>
      <c r="BY142" s="5"/>
      <c r="BZ142" s="5"/>
      <c r="CA142" s="5"/>
      <c r="CB142" s="5"/>
      <c r="CC142" s="5"/>
      <c r="CD142" s="5"/>
      <c r="CE142" s="5"/>
      <c r="CF142" s="5"/>
    </row>
    <row r="143" spans="73:84" ht="16.5" customHeight="1" x14ac:dyDescent="0.3">
      <c r="BU143" s="5"/>
      <c r="BV143" s="5"/>
      <c r="BW143" s="5"/>
      <c r="BX143" s="5"/>
      <c r="BY143" s="5"/>
      <c r="BZ143" s="5"/>
      <c r="CA143" s="5"/>
      <c r="CB143" s="5"/>
      <c r="CC143" s="5"/>
      <c r="CD143" s="5"/>
      <c r="CE143" s="5"/>
      <c r="CF143" s="5"/>
    </row>
    <row r="144" spans="73:84" ht="16.5" customHeight="1" x14ac:dyDescent="0.3">
      <c r="BU144" s="5"/>
      <c r="BV144" s="5"/>
      <c r="BW144" s="5"/>
      <c r="BX144" s="5"/>
      <c r="BY144" s="5"/>
      <c r="BZ144" s="5"/>
      <c r="CA144" s="5"/>
      <c r="CB144" s="5"/>
      <c r="CC144" s="5"/>
      <c r="CD144" s="5"/>
      <c r="CE144" s="5"/>
      <c r="CF144" s="5"/>
    </row>
    <row r="145" spans="73:84" ht="16.5" customHeight="1" x14ac:dyDescent="0.3">
      <c r="BU145" s="5"/>
      <c r="BV145" s="5"/>
      <c r="BW145" s="5"/>
      <c r="BX145" s="5"/>
      <c r="BY145" s="5"/>
      <c r="BZ145" s="5"/>
      <c r="CA145" s="5"/>
      <c r="CB145" s="5"/>
      <c r="CC145" s="5"/>
      <c r="CD145" s="5"/>
      <c r="CE145" s="5"/>
      <c r="CF145" s="5"/>
    </row>
    <row r="146" spans="73:84" ht="16.5" customHeight="1" x14ac:dyDescent="0.3">
      <c r="BU146" s="5"/>
      <c r="BV146" s="5"/>
      <c r="BW146" s="5"/>
      <c r="BX146" s="5"/>
      <c r="BY146" s="5"/>
      <c r="BZ146" s="5"/>
      <c r="CA146" s="5"/>
      <c r="CB146" s="5"/>
      <c r="CC146" s="5"/>
      <c r="CD146" s="5"/>
      <c r="CE146" s="5"/>
      <c r="CF146" s="5"/>
    </row>
    <row r="147" spans="73:84" ht="16.5" customHeight="1" x14ac:dyDescent="0.3">
      <c r="BU147" s="5"/>
      <c r="BV147" s="5"/>
      <c r="BW147" s="5"/>
      <c r="BX147" s="5"/>
      <c r="BY147" s="5"/>
      <c r="BZ147" s="5"/>
      <c r="CA147" s="5"/>
      <c r="CB147" s="5"/>
      <c r="CC147" s="5"/>
      <c r="CD147" s="5"/>
      <c r="CE147" s="5"/>
      <c r="CF147" s="5"/>
    </row>
    <row r="148" spans="73:84" ht="16.5" customHeight="1" x14ac:dyDescent="0.3">
      <c r="BU148" s="5"/>
      <c r="BV148" s="5"/>
      <c r="BW148" s="5"/>
      <c r="BX148" s="5"/>
      <c r="BY148" s="5"/>
      <c r="BZ148" s="5"/>
      <c r="CA148" s="5"/>
      <c r="CB148" s="5"/>
      <c r="CC148" s="5"/>
      <c r="CD148" s="5"/>
      <c r="CE148" s="5"/>
      <c r="CF148" s="5"/>
    </row>
    <row r="149" spans="73:84" ht="16.5" customHeight="1" x14ac:dyDescent="0.3">
      <c r="BU149" s="5"/>
      <c r="BV149" s="5"/>
      <c r="BW149" s="5"/>
      <c r="BX149" s="5"/>
      <c r="BY149" s="5"/>
      <c r="BZ149" s="5"/>
      <c r="CA149" s="5"/>
      <c r="CB149" s="5"/>
      <c r="CC149" s="5"/>
      <c r="CD149" s="5"/>
      <c r="CE149" s="5"/>
      <c r="CF149" s="5"/>
    </row>
    <row r="150" spans="73:84" ht="16.5" customHeight="1" x14ac:dyDescent="0.3">
      <c r="BU150" s="5"/>
      <c r="BV150" s="5"/>
      <c r="BW150" s="5"/>
      <c r="BX150" s="5"/>
      <c r="BY150" s="5"/>
      <c r="BZ150" s="5"/>
      <c r="CA150" s="5"/>
      <c r="CB150" s="5"/>
      <c r="CC150" s="5"/>
      <c r="CD150" s="5"/>
      <c r="CE150" s="5"/>
      <c r="CF150" s="5"/>
    </row>
    <row r="151" spans="73:84" ht="16.5" customHeight="1" x14ac:dyDescent="0.3">
      <c r="BU151" s="5"/>
      <c r="BV151" s="5"/>
      <c r="BW151" s="5"/>
      <c r="BX151" s="5"/>
      <c r="BY151" s="5"/>
      <c r="BZ151" s="5"/>
      <c r="CA151" s="5"/>
      <c r="CB151" s="5"/>
      <c r="CC151" s="5"/>
      <c r="CD151" s="5"/>
      <c r="CE151" s="5"/>
      <c r="CF151" s="5"/>
    </row>
    <row r="152" spans="73:84" ht="16.5" customHeight="1" x14ac:dyDescent="0.3">
      <c r="BU152" s="5"/>
      <c r="BV152" s="5"/>
      <c r="BW152" s="5"/>
      <c r="BX152" s="5"/>
      <c r="BY152" s="5"/>
      <c r="BZ152" s="5"/>
      <c r="CA152" s="5"/>
      <c r="CB152" s="5"/>
      <c r="CC152" s="5"/>
      <c r="CD152" s="5"/>
      <c r="CE152" s="5"/>
      <c r="CF152" s="5"/>
    </row>
    <row r="153" spans="73:84" ht="16.5" customHeight="1" x14ac:dyDescent="0.3">
      <c r="BU153" s="5"/>
      <c r="BV153" s="5"/>
      <c r="BW153" s="5"/>
      <c r="BX153" s="5"/>
      <c r="BY153" s="5"/>
      <c r="BZ153" s="5"/>
      <c r="CA153" s="5"/>
      <c r="CB153" s="5"/>
      <c r="CC153" s="5"/>
      <c r="CD153" s="5"/>
      <c r="CE153" s="5"/>
      <c r="CF153" s="5"/>
    </row>
    <row r="154" spans="73:84" ht="16.5" customHeight="1" x14ac:dyDescent="0.3">
      <c r="BU154" s="5"/>
      <c r="BV154" s="5"/>
      <c r="BW154" s="5"/>
      <c r="BX154" s="5"/>
      <c r="BY154" s="5"/>
      <c r="BZ154" s="5"/>
      <c r="CA154" s="5"/>
      <c r="CB154" s="5"/>
      <c r="CC154" s="5"/>
      <c r="CD154" s="5"/>
      <c r="CE154" s="5"/>
      <c r="CF154" s="5"/>
    </row>
    <row r="155" spans="73:84" ht="16.5" customHeight="1" x14ac:dyDescent="0.3">
      <c r="BU155" s="5"/>
      <c r="BV155" s="5"/>
      <c r="BW155" s="5"/>
      <c r="BX155" s="5"/>
      <c r="BY155" s="5"/>
      <c r="BZ155" s="5"/>
      <c r="CA155" s="5"/>
      <c r="CB155" s="5"/>
      <c r="CC155" s="5"/>
      <c r="CD155" s="5"/>
      <c r="CE155" s="5"/>
      <c r="CF155" s="5"/>
    </row>
    <row r="156" spans="73:84" ht="16.5" customHeight="1" x14ac:dyDescent="0.3">
      <c r="BU156" s="5"/>
      <c r="BV156" s="5"/>
      <c r="BW156" s="5"/>
      <c r="BX156" s="5"/>
      <c r="BY156" s="5"/>
      <c r="BZ156" s="5"/>
      <c r="CA156" s="5"/>
      <c r="CB156" s="5"/>
      <c r="CC156" s="5"/>
      <c r="CD156" s="5"/>
      <c r="CE156" s="5"/>
      <c r="CF156" s="5"/>
    </row>
    <row r="157" spans="73:84" ht="16.5" customHeight="1" x14ac:dyDescent="0.3">
      <c r="BU157" s="5"/>
      <c r="BV157" s="5"/>
      <c r="BW157" s="5"/>
      <c r="BX157" s="5"/>
      <c r="BY157" s="5"/>
      <c r="BZ157" s="5"/>
      <c r="CA157" s="5"/>
      <c r="CB157" s="5"/>
      <c r="CC157" s="5"/>
      <c r="CD157" s="5"/>
      <c r="CE157" s="5"/>
      <c r="CF157" s="5"/>
    </row>
    <row r="158" spans="73:84" ht="16.5" customHeight="1" x14ac:dyDescent="0.3">
      <c r="BU158" s="5"/>
      <c r="BV158" s="5"/>
      <c r="BW158" s="5"/>
      <c r="BX158" s="5"/>
      <c r="BY158" s="5"/>
      <c r="BZ158" s="5"/>
      <c r="CA158" s="5"/>
      <c r="CB158" s="5"/>
      <c r="CC158" s="5"/>
      <c r="CD158" s="5"/>
      <c r="CE158" s="5"/>
      <c r="CF158" s="5"/>
    </row>
    <row r="159" spans="73:84" ht="16.5" customHeight="1" x14ac:dyDescent="0.3">
      <c r="BU159" s="5"/>
      <c r="BV159" s="5"/>
      <c r="BW159" s="5"/>
      <c r="BX159" s="5"/>
      <c r="BY159" s="5"/>
      <c r="BZ159" s="5"/>
      <c r="CA159" s="5"/>
      <c r="CB159" s="5"/>
      <c r="CC159" s="5"/>
      <c r="CD159" s="5"/>
      <c r="CE159" s="5"/>
      <c r="CF159" s="5"/>
    </row>
    <row r="160" spans="73:84" ht="16.5" customHeight="1" x14ac:dyDescent="0.3">
      <c r="BU160" s="5"/>
      <c r="BV160" s="5"/>
      <c r="BW160" s="5"/>
      <c r="BX160" s="5"/>
      <c r="BY160" s="5"/>
      <c r="BZ160" s="5"/>
      <c r="CA160" s="5"/>
      <c r="CB160" s="5"/>
      <c r="CC160" s="5"/>
      <c r="CD160" s="5"/>
      <c r="CE160" s="5"/>
      <c r="CF160" s="5"/>
    </row>
    <row r="161" spans="73:84" ht="16.5" customHeight="1" x14ac:dyDescent="0.3">
      <c r="BU161" s="5"/>
      <c r="BV161" s="5"/>
      <c r="BW161" s="5"/>
      <c r="BX161" s="5"/>
      <c r="BY161" s="5"/>
      <c r="BZ161" s="5"/>
      <c r="CA161" s="5"/>
      <c r="CB161" s="5"/>
      <c r="CC161" s="5"/>
      <c r="CD161" s="5"/>
      <c r="CE161" s="5"/>
      <c r="CF161" s="5"/>
    </row>
    <row r="162" spans="73:84" ht="16.5" customHeight="1" x14ac:dyDescent="0.3">
      <c r="BU162" s="5"/>
      <c r="BV162" s="5"/>
      <c r="BW162" s="5"/>
      <c r="BX162" s="5"/>
      <c r="BY162" s="5"/>
      <c r="BZ162" s="5"/>
      <c r="CA162" s="5"/>
      <c r="CB162" s="5"/>
      <c r="CC162" s="5"/>
      <c r="CD162" s="5"/>
      <c r="CE162" s="5"/>
      <c r="CF162" s="5"/>
    </row>
    <row r="163" spans="73:84" ht="16.5" customHeight="1" x14ac:dyDescent="0.3">
      <c r="BU163" s="5"/>
      <c r="BV163" s="5"/>
      <c r="BW163" s="5"/>
      <c r="BX163" s="5"/>
      <c r="BY163" s="5"/>
      <c r="BZ163" s="5"/>
      <c r="CA163" s="5"/>
      <c r="CB163" s="5"/>
      <c r="CC163" s="5"/>
      <c r="CD163" s="5"/>
      <c r="CE163" s="5"/>
      <c r="CF163" s="5"/>
    </row>
    <row r="164" spans="73:84" ht="16.5" customHeight="1" x14ac:dyDescent="0.3">
      <c r="BU164" s="5"/>
      <c r="BV164" s="5"/>
      <c r="BW164" s="5"/>
      <c r="BX164" s="5"/>
      <c r="BY164" s="5"/>
      <c r="BZ164" s="5"/>
      <c r="CA164" s="5"/>
      <c r="CB164" s="5"/>
      <c r="CC164" s="5"/>
      <c r="CD164" s="5"/>
      <c r="CE164" s="5"/>
      <c r="CF164" s="5"/>
    </row>
    <row r="165" spans="73:84" ht="16.5" customHeight="1" x14ac:dyDescent="0.3">
      <c r="BU165" s="5"/>
      <c r="BV165" s="5"/>
      <c r="BW165" s="5"/>
      <c r="BX165" s="5"/>
      <c r="BY165" s="5"/>
      <c r="BZ165" s="5"/>
      <c r="CA165" s="5"/>
      <c r="CB165" s="5"/>
      <c r="CC165" s="5"/>
      <c r="CD165" s="5"/>
      <c r="CE165" s="5"/>
      <c r="CF165" s="5"/>
    </row>
    <row r="166" spans="73:84" ht="16.5" customHeight="1" x14ac:dyDescent="0.3">
      <c r="BU166" s="5"/>
      <c r="BV166" s="5"/>
      <c r="BW166" s="5"/>
      <c r="BX166" s="5"/>
      <c r="BY166" s="5"/>
      <c r="BZ166" s="5"/>
      <c r="CA166" s="5"/>
      <c r="CB166" s="5"/>
      <c r="CC166" s="5"/>
      <c r="CD166" s="5"/>
      <c r="CE166" s="5"/>
      <c r="CF166" s="5"/>
    </row>
    <row r="167" spans="73:84" ht="16.5" customHeight="1" x14ac:dyDescent="0.3">
      <c r="BU167" s="5"/>
      <c r="BV167" s="5"/>
      <c r="BW167" s="5"/>
      <c r="BX167" s="5"/>
      <c r="BY167" s="5"/>
      <c r="BZ167" s="5"/>
      <c r="CA167" s="5"/>
      <c r="CB167" s="5"/>
      <c r="CC167" s="5"/>
      <c r="CD167" s="5"/>
      <c r="CE167" s="5"/>
      <c r="CF167" s="5"/>
    </row>
    <row r="168" spans="73:84" ht="16.5" customHeight="1" x14ac:dyDescent="0.3">
      <c r="BU168" s="5"/>
      <c r="BV168" s="5"/>
      <c r="BW168" s="5"/>
      <c r="BX168" s="5"/>
      <c r="BY168" s="5"/>
      <c r="BZ168" s="5"/>
      <c r="CA168" s="5"/>
      <c r="CB168" s="5"/>
      <c r="CC168" s="5"/>
      <c r="CD168" s="5"/>
      <c r="CE168" s="5"/>
      <c r="CF168" s="5"/>
    </row>
    <row r="169" spans="73:84" ht="16.5" customHeight="1" x14ac:dyDescent="0.3">
      <c r="BU169" s="5"/>
      <c r="BV169" s="5"/>
      <c r="BW169" s="5"/>
      <c r="BX169" s="5"/>
      <c r="BY169" s="5"/>
      <c r="BZ169" s="5"/>
      <c r="CA169" s="5"/>
      <c r="CB169" s="5"/>
      <c r="CC169" s="5"/>
      <c r="CD169" s="5"/>
      <c r="CE169" s="5"/>
      <c r="CF169" s="5"/>
    </row>
    <row r="170" spans="73:84" ht="16.5" customHeight="1" x14ac:dyDescent="0.3">
      <c r="BU170" s="5"/>
      <c r="BV170" s="5"/>
      <c r="BW170" s="5"/>
      <c r="BX170" s="5"/>
      <c r="BY170" s="5"/>
      <c r="BZ170" s="5"/>
      <c r="CA170" s="5"/>
      <c r="CB170" s="5"/>
      <c r="CC170" s="5"/>
      <c r="CD170" s="5"/>
      <c r="CE170" s="5"/>
      <c r="CF170" s="5"/>
    </row>
    <row r="171" spans="73:84" ht="16.5" customHeight="1" x14ac:dyDescent="0.3">
      <c r="BU171" s="5"/>
      <c r="BV171" s="5"/>
      <c r="BW171" s="5"/>
      <c r="BX171" s="5"/>
      <c r="BY171" s="5"/>
      <c r="BZ171" s="5"/>
      <c r="CA171" s="5"/>
      <c r="CB171" s="5"/>
      <c r="CC171" s="5"/>
      <c r="CD171" s="5"/>
      <c r="CE171" s="5"/>
      <c r="CF171" s="5"/>
    </row>
    <row r="172" spans="73:84" ht="16.5" customHeight="1" x14ac:dyDescent="0.3">
      <c r="BU172" s="5"/>
      <c r="BV172" s="5"/>
      <c r="BW172" s="5"/>
      <c r="BX172" s="5"/>
      <c r="BY172" s="5"/>
      <c r="BZ172" s="5"/>
      <c r="CA172" s="5"/>
      <c r="CB172" s="5"/>
      <c r="CC172" s="5"/>
      <c r="CD172" s="5"/>
      <c r="CE172" s="5"/>
      <c r="CF172" s="5"/>
    </row>
    <row r="173" spans="73:84" ht="16.5" customHeight="1" x14ac:dyDescent="0.3">
      <c r="BU173" s="5"/>
      <c r="BV173" s="5"/>
      <c r="BW173" s="5"/>
      <c r="BX173" s="5"/>
      <c r="BY173" s="5"/>
      <c r="BZ173" s="5"/>
      <c r="CA173" s="5"/>
      <c r="CB173" s="5"/>
      <c r="CC173" s="5"/>
      <c r="CD173" s="5"/>
      <c r="CE173" s="5"/>
      <c r="CF173" s="5"/>
    </row>
    <row r="174" spans="73:84" ht="16.5" customHeight="1" x14ac:dyDescent="0.3">
      <c r="BU174" s="5"/>
      <c r="BV174" s="5"/>
      <c r="BW174" s="5"/>
      <c r="BX174" s="5"/>
      <c r="BY174" s="5"/>
      <c r="BZ174" s="5"/>
      <c r="CA174" s="5"/>
      <c r="CB174" s="5"/>
      <c r="CC174" s="5"/>
      <c r="CD174" s="5"/>
      <c r="CE174" s="5"/>
      <c r="CF174" s="5"/>
    </row>
    <row r="175" spans="73:84" ht="16.5" customHeight="1" x14ac:dyDescent="0.3">
      <c r="BU175" s="5"/>
      <c r="BV175" s="5"/>
      <c r="BW175" s="5"/>
      <c r="BX175" s="5"/>
      <c r="BY175" s="5"/>
      <c r="BZ175" s="5"/>
      <c r="CA175" s="5"/>
      <c r="CB175" s="5"/>
      <c r="CC175" s="5"/>
      <c r="CD175" s="5"/>
      <c r="CE175" s="5"/>
      <c r="CF175" s="5"/>
    </row>
    <row r="176" spans="73: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3">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3">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3">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3">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3">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3">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3">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3">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3">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3">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3">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3">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3">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3">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3">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3">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3">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3">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3">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3">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3">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3">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3">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3">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3">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3">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3">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3">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3">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3">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3">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3">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3">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3">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3">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3">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3">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3">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3">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3">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3">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3">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3">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3">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3">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3">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3">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3">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3">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3">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3">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3">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3">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3">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3">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3">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3">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3">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3">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3">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3">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2912</v>
      </c>
      <c r="Q347" s="14" t="s">
        <v>2913</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1" t="s">
        <v>2914</v>
      </c>
      <c r="C349" s="146"/>
      <c r="D349" s="146"/>
      <c r="E349" s="146"/>
      <c r="F349" s="146"/>
      <c r="G349" s="146"/>
      <c r="H349" s="146"/>
      <c r="I349" s="146"/>
      <c r="J349" s="146"/>
      <c r="K349" s="146"/>
      <c r="L349" s="146"/>
      <c r="M349" s="146"/>
      <c r="N349" s="15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2" t="s">
        <v>2915</v>
      </c>
      <c r="C350" s="146"/>
      <c r="D350" s="146"/>
      <c r="E350" s="146"/>
      <c r="F350" s="146"/>
      <c r="G350" s="146"/>
      <c r="H350" s="146"/>
      <c r="I350" s="146"/>
      <c r="J350" s="146"/>
      <c r="K350" s="146"/>
      <c r="L350" s="146"/>
      <c r="M350" s="146"/>
      <c r="N350" s="15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t="str">
        <f t="shared" ref="B351:O351" si="10">IFERROR(VLOOKUP($B$350,$4:$126,MATCH($Q351&amp;"/"&amp;B$348,$2:$2,0),FALSE),"")</f>
        <v/>
      </c>
      <c r="C351" s="23" t="str">
        <f t="shared" si="10"/>
        <v/>
      </c>
      <c r="D351" s="23" t="str">
        <f t="shared" si="10"/>
        <v/>
      </c>
      <c r="E351" s="23" t="str">
        <f t="shared" si="10"/>
        <v/>
      </c>
      <c r="F351" s="23" t="str">
        <f t="shared" si="10"/>
        <v/>
      </c>
      <c r="G351" s="23" t="str">
        <f t="shared" si="10"/>
        <v/>
      </c>
      <c r="H351" s="23" t="str">
        <f t="shared" si="10"/>
        <v/>
      </c>
      <c r="I351" s="23" t="str">
        <f t="shared" si="10"/>
        <v/>
      </c>
      <c r="J351" s="23" t="str">
        <f t="shared" si="10"/>
        <v/>
      </c>
      <c r="K351" s="23" t="str">
        <f t="shared" si="10"/>
        <v/>
      </c>
      <c r="L351" s="23" t="str">
        <f t="shared" si="10"/>
        <v/>
      </c>
      <c r="M351" s="23" t="str">
        <f t="shared" si="10"/>
        <v/>
      </c>
      <c r="N351" s="24" t="str">
        <f t="shared" si="10"/>
        <v/>
      </c>
      <c r="O351" s="24" t="str">
        <f t="shared" si="10"/>
        <v/>
      </c>
      <c r="P351" s="21"/>
      <c r="Q351" s="25" t="s">
        <v>2916</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t="str">
        <f t="shared" ref="B352:O352" si="11">IFERROR(VLOOKUP($B$350,$4:$126,MATCH($Q352&amp;"/"&amp;B$348,$2:$2,0),FALSE),"")</f>
        <v/>
      </c>
      <c r="C352" s="23" t="str">
        <f t="shared" si="11"/>
        <v/>
      </c>
      <c r="D352" s="23" t="str">
        <f t="shared" si="11"/>
        <v/>
      </c>
      <c r="E352" s="23" t="str">
        <f t="shared" si="11"/>
        <v/>
      </c>
      <c r="F352" s="23" t="str">
        <f t="shared" si="11"/>
        <v/>
      </c>
      <c r="G352" s="23" t="str">
        <f t="shared" si="11"/>
        <v/>
      </c>
      <c r="H352" s="23" t="str">
        <f t="shared" si="11"/>
        <v/>
      </c>
      <c r="I352" s="23" t="str">
        <f t="shared" si="11"/>
        <v/>
      </c>
      <c r="J352" s="23" t="str">
        <f t="shared" si="11"/>
        <v/>
      </c>
      <c r="K352" s="23" t="str">
        <f t="shared" si="11"/>
        <v/>
      </c>
      <c r="L352" s="23" t="str">
        <f t="shared" si="11"/>
        <v/>
      </c>
      <c r="M352" s="23" t="str">
        <f t="shared" si="11"/>
        <v/>
      </c>
      <c r="N352" s="24" t="str">
        <f t="shared" si="11"/>
        <v/>
      </c>
      <c r="O352" s="24" t="str">
        <f t="shared" si="11"/>
        <v/>
      </c>
      <c r="P352" s="21"/>
      <c r="Q352" s="25" t="s">
        <v>2917</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t="str">
        <f t="shared" ref="B353:O353" si="12">IFERROR(VLOOKUP($B$350,$4:$126,MATCH($Q353&amp;"/"&amp;B$348,$2:$2,0),FALSE),"")</f>
        <v/>
      </c>
      <c r="C353" s="23" t="str">
        <f t="shared" si="12"/>
        <v/>
      </c>
      <c r="D353" s="23" t="str">
        <f t="shared" si="12"/>
        <v/>
      </c>
      <c r="E353" s="23" t="str">
        <f t="shared" si="12"/>
        <v/>
      </c>
      <c r="F353" s="23" t="str">
        <f t="shared" si="12"/>
        <v/>
      </c>
      <c r="G353" s="23" t="str">
        <f t="shared" si="12"/>
        <v/>
      </c>
      <c r="H353" s="23" t="str">
        <f t="shared" si="12"/>
        <v/>
      </c>
      <c r="I353" s="23" t="str">
        <f t="shared" si="12"/>
        <v/>
      </c>
      <c r="J353" s="23" t="str">
        <f t="shared" si="12"/>
        <v/>
      </c>
      <c r="K353" s="23" t="str">
        <f t="shared" si="12"/>
        <v/>
      </c>
      <c r="L353" s="23" t="str">
        <f t="shared" si="12"/>
        <v/>
      </c>
      <c r="M353" s="23" t="str">
        <f t="shared" si="12"/>
        <v/>
      </c>
      <c r="N353" s="24" t="str">
        <f t="shared" si="12"/>
        <v/>
      </c>
      <c r="O353" s="24" t="str">
        <f t="shared" si="12"/>
        <v/>
      </c>
      <c r="P353" s="21"/>
      <c r="Q353" s="25" t="s">
        <v>2918</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t="str">
        <f t="shared" ref="B354:M354" si="13">IFERROR(VLOOKUP($B$350,$4:$126,MATCH($Q354&amp;"/"&amp;B$348,$2:$2,0),FALSE),"")</f>
        <v/>
      </c>
      <c r="C354" s="23" t="str">
        <f t="shared" si="13"/>
        <v/>
      </c>
      <c r="D354" s="23" t="str">
        <f t="shared" si="13"/>
        <v/>
      </c>
      <c r="E354" s="23" t="str">
        <f t="shared" si="13"/>
        <v/>
      </c>
      <c r="F354" s="23" t="str">
        <f t="shared" si="13"/>
        <v/>
      </c>
      <c r="G354" s="23" t="str">
        <f t="shared" si="13"/>
        <v/>
      </c>
      <c r="H354" s="23" t="str">
        <f t="shared" si="13"/>
        <v/>
      </c>
      <c r="I354" s="23" t="str">
        <f t="shared" si="13"/>
        <v/>
      </c>
      <c r="J354" s="23" t="str">
        <f t="shared" si="13"/>
        <v/>
      </c>
      <c r="K354" s="23" t="str">
        <f t="shared" si="13"/>
        <v/>
      </c>
      <c r="L354" s="23" t="str">
        <f t="shared" si="13"/>
        <v/>
      </c>
      <c r="M354" s="23" t="str">
        <f t="shared" si="13"/>
        <v/>
      </c>
      <c r="N354" s="24" t="str">
        <f t="shared" ref="N354:O354" si="14">IFERROR(VLOOKUP($B$350,$4:$126,MATCH($Q354&amp;"/"&amp;N$348,$2:$2,0),FALSE),IFERROR(VLOOKUP($B$350,$4:$126,MATCH($Q353&amp;"/"&amp;N$348,$2:$2,0),FALSE),IFERROR(VLOOKUP($B$350,$4:$126,MATCH($Q352&amp;"/"&amp;N$348,$2:$2,0),FALSE),IFERROR(VLOOKUP($B$350,$4:$126,MATCH($Q351&amp;"/"&amp;N$348,$2:$2,0),FALSE),""))))</f>
        <v/>
      </c>
      <c r="O354" s="24" t="str">
        <f t="shared" si="14"/>
        <v/>
      </c>
      <c r="P354" s="21"/>
      <c r="Q354" s="25" t="s">
        <v>2919</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t="e">
        <f t="shared" ref="B355:O355" si="15">+B354/B$402</f>
        <v>#VALUE!</v>
      </c>
      <c r="C355" s="26" t="e">
        <f t="shared" si="15"/>
        <v>#VALUE!</v>
      </c>
      <c r="D355" s="26" t="e">
        <f t="shared" si="15"/>
        <v>#VALUE!</v>
      </c>
      <c r="E355" s="26" t="e">
        <f t="shared" si="15"/>
        <v>#VALUE!</v>
      </c>
      <c r="F355" s="26" t="e">
        <f t="shared" si="15"/>
        <v>#VALUE!</v>
      </c>
      <c r="G355" s="26" t="e">
        <f t="shared" si="15"/>
        <v>#VALUE!</v>
      </c>
      <c r="H355" s="26" t="e">
        <f t="shared" si="15"/>
        <v>#VALUE!</v>
      </c>
      <c r="I355" s="26" t="e">
        <f t="shared" si="15"/>
        <v>#VALUE!</v>
      </c>
      <c r="J355" s="26" t="e">
        <f t="shared" si="15"/>
        <v>#VALUE!</v>
      </c>
      <c r="K355" s="26" t="e">
        <f t="shared" si="15"/>
        <v>#VALUE!</v>
      </c>
      <c r="L355" s="26" t="e">
        <f t="shared" si="15"/>
        <v>#VALUE!</v>
      </c>
      <c r="M355" s="26" t="e">
        <f t="shared" si="15"/>
        <v>#VALUE!</v>
      </c>
      <c r="N355" s="26" t="e">
        <f t="shared" si="15"/>
        <v>#VALUE!</v>
      </c>
      <c r="O355" s="26" t="e">
        <f t="shared" si="15"/>
        <v>#VALUE!</v>
      </c>
      <c r="P355" s="21"/>
      <c r="Q355" s="27" t="s">
        <v>2920</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2" t="s">
        <v>2921</v>
      </c>
      <c r="C356" s="146"/>
      <c r="D356" s="146"/>
      <c r="E356" s="146"/>
      <c r="F356" s="146"/>
      <c r="G356" s="146"/>
      <c r="H356" s="146"/>
      <c r="I356" s="146"/>
      <c r="J356" s="146"/>
      <c r="K356" s="146"/>
      <c r="L356" s="146"/>
      <c r="M356" s="146"/>
      <c r="N356" s="15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t="str">
        <f t="shared" ref="B357:O357" si="16">IFERROR(VLOOKUP($B$356,$4:$126,MATCH($Q357&amp;"/"&amp;B$348,$2:$2,0),FALSE),"")</f>
        <v/>
      </c>
      <c r="C357" s="24" t="str">
        <f t="shared" si="16"/>
        <v/>
      </c>
      <c r="D357" s="24" t="str">
        <f t="shared" si="16"/>
        <v/>
      </c>
      <c r="E357" s="24" t="str">
        <f t="shared" si="16"/>
        <v/>
      </c>
      <c r="F357" s="24" t="str">
        <f t="shared" si="16"/>
        <v/>
      </c>
      <c r="G357" s="24" t="str">
        <f t="shared" si="16"/>
        <v/>
      </c>
      <c r="H357" s="24" t="str">
        <f t="shared" si="16"/>
        <v/>
      </c>
      <c r="I357" s="24" t="str">
        <f t="shared" si="16"/>
        <v/>
      </c>
      <c r="J357" s="24" t="str">
        <f t="shared" si="16"/>
        <v/>
      </c>
      <c r="K357" s="24" t="str">
        <f t="shared" si="16"/>
        <v/>
      </c>
      <c r="L357" s="24" t="str">
        <f t="shared" si="16"/>
        <v/>
      </c>
      <c r="M357" s="24" t="str">
        <f t="shared" si="16"/>
        <v/>
      </c>
      <c r="N357" s="24" t="str">
        <f t="shared" si="16"/>
        <v/>
      </c>
      <c r="O357" s="24" t="str">
        <f t="shared" si="16"/>
        <v/>
      </c>
      <c r="P357" s="21"/>
      <c r="Q357" s="25" t="s">
        <v>2916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t="str">
        <f t="shared" ref="B358:O358" si="17">IFERROR(VLOOKUP($B$356,$4:$126,MATCH($Q358&amp;"/"&amp;B$348,$2:$2,0),FALSE),"")</f>
        <v/>
      </c>
      <c r="C358" s="24" t="str">
        <f t="shared" si="17"/>
        <v/>
      </c>
      <c r="D358" s="24" t="str">
        <f t="shared" si="17"/>
        <v/>
      </c>
      <c r="E358" s="24" t="str">
        <f t="shared" si="17"/>
        <v/>
      </c>
      <c r="F358" s="24" t="str">
        <f t="shared" si="17"/>
        <v/>
      </c>
      <c r="G358" s="24" t="str">
        <f t="shared" si="17"/>
        <v/>
      </c>
      <c r="H358" s="24" t="str">
        <f t="shared" si="17"/>
        <v/>
      </c>
      <c r="I358" s="24" t="str">
        <f t="shared" si="17"/>
        <v/>
      </c>
      <c r="J358" s="24" t="str">
        <f t="shared" si="17"/>
        <v/>
      </c>
      <c r="K358" s="24" t="str">
        <f t="shared" si="17"/>
        <v/>
      </c>
      <c r="L358" s="24" t="str">
        <f t="shared" si="17"/>
        <v/>
      </c>
      <c r="M358" s="24" t="str">
        <f t="shared" si="17"/>
        <v/>
      </c>
      <c r="N358" s="24" t="str">
        <f t="shared" si="17"/>
        <v/>
      </c>
      <c r="O358" s="24" t="str">
        <f t="shared" si="17"/>
        <v/>
      </c>
      <c r="P358" s="21"/>
      <c r="Q358" s="25" t="s">
        <v>2917</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t="str">
        <f t="shared" ref="B359:O359" si="18">IFERROR(VLOOKUP($B$356,$4:$126,MATCH($Q359&amp;"/"&amp;B$348,$2:$2,0),FALSE),"")</f>
        <v/>
      </c>
      <c r="C359" s="24" t="str">
        <f t="shared" si="18"/>
        <v/>
      </c>
      <c r="D359" s="24" t="str">
        <f t="shared" si="18"/>
        <v/>
      </c>
      <c r="E359" s="24" t="str">
        <f t="shared" si="18"/>
        <v/>
      </c>
      <c r="F359" s="24" t="str">
        <f t="shared" si="18"/>
        <v/>
      </c>
      <c r="G359" s="24" t="str">
        <f t="shared" si="18"/>
        <v/>
      </c>
      <c r="H359" s="24" t="str">
        <f t="shared" si="18"/>
        <v/>
      </c>
      <c r="I359" s="24" t="str">
        <f t="shared" si="18"/>
        <v/>
      </c>
      <c r="J359" s="24" t="str">
        <f t="shared" si="18"/>
        <v/>
      </c>
      <c r="K359" s="24" t="str">
        <f t="shared" si="18"/>
        <v/>
      </c>
      <c r="L359" s="24" t="str">
        <f t="shared" si="18"/>
        <v/>
      </c>
      <c r="M359" s="24" t="str">
        <f t="shared" si="18"/>
        <v/>
      </c>
      <c r="N359" s="24" t="str">
        <f t="shared" si="18"/>
        <v/>
      </c>
      <c r="O359" s="24" t="str">
        <f t="shared" si="18"/>
        <v/>
      </c>
      <c r="P359" s="21"/>
      <c r="Q359" s="25" t="s">
        <v>2918</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t="str">
        <f t="shared" ref="B360:O360" si="19">IFERROR(VLOOKUP($B$356,$4:$126,MATCH($Q360&amp;"/"&amp;B$348,$2:$2,0),FALSE),IFERROR(VLOOKUP($B$356,$4:$126,MATCH($Q359&amp;"/"&amp;B$348,$2:$2,0),FALSE),IFERROR(VLOOKUP($B$356,$4:$126,MATCH($Q358&amp;"/"&amp;B$348,$2:$2,0),FALSE),IFERROR(VLOOKUP($B$356,$4:$126,MATCH($Q357&amp;"/"&amp;B$348,$2:$2,0),FALSE),""))))</f>
        <v/>
      </c>
      <c r="C360" s="24" t="str">
        <f t="shared" si="19"/>
        <v/>
      </c>
      <c r="D360" s="24" t="str">
        <f t="shared" si="19"/>
        <v/>
      </c>
      <c r="E360" s="24" t="str">
        <f t="shared" si="19"/>
        <v/>
      </c>
      <c r="F360" s="24" t="str">
        <f t="shared" si="19"/>
        <v/>
      </c>
      <c r="G360" s="24" t="str">
        <f t="shared" si="19"/>
        <v/>
      </c>
      <c r="H360" s="24" t="str">
        <f t="shared" si="19"/>
        <v/>
      </c>
      <c r="I360" s="24" t="str">
        <f t="shared" si="19"/>
        <v/>
      </c>
      <c r="J360" s="24" t="str">
        <f t="shared" si="19"/>
        <v/>
      </c>
      <c r="K360" s="24" t="str">
        <f t="shared" si="19"/>
        <v/>
      </c>
      <c r="L360" s="24" t="str">
        <f t="shared" si="19"/>
        <v/>
      </c>
      <c r="M360" s="24" t="str">
        <f t="shared" si="19"/>
        <v/>
      </c>
      <c r="N360" s="24" t="str">
        <f t="shared" si="19"/>
        <v/>
      </c>
      <c r="O360" s="24" t="str">
        <f t="shared" si="19"/>
        <v/>
      </c>
      <c r="P360" s="21"/>
      <c r="Q360" s="25" t="s">
        <v>2919</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t="e">
        <f t="shared" ref="B361:O361" si="20">+B360/B$402</f>
        <v>#VALUE!</v>
      </c>
      <c r="C361" s="26" t="e">
        <f t="shared" si="20"/>
        <v>#VALUE!</v>
      </c>
      <c r="D361" s="26" t="e">
        <f t="shared" si="20"/>
        <v>#VALUE!</v>
      </c>
      <c r="E361" s="26" t="e">
        <f t="shared" si="20"/>
        <v>#VALUE!</v>
      </c>
      <c r="F361" s="26" t="e">
        <f t="shared" si="20"/>
        <v>#VALUE!</v>
      </c>
      <c r="G361" s="26" t="e">
        <f t="shared" si="20"/>
        <v>#VALUE!</v>
      </c>
      <c r="H361" s="26" t="e">
        <f t="shared" si="20"/>
        <v>#VALUE!</v>
      </c>
      <c r="I361" s="26" t="e">
        <f t="shared" si="20"/>
        <v>#VALUE!</v>
      </c>
      <c r="J361" s="26" t="e">
        <f t="shared" si="20"/>
        <v>#VALUE!</v>
      </c>
      <c r="K361" s="26" t="e">
        <f t="shared" si="20"/>
        <v>#VALUE!</v>
      </c>
      <c r="L361" s="26" t="e">
        <f t="shared" si="20"/>
        <v>#VALUE!</v>
      </c>
      <c r="M361" s="26" t="e">
        <f t="shared" si="20"/>
        <v>#VALUE!</v>
      </c>
      <c r="N361" s="26" t="e">
        <f t="shared" si="20"/>
        <v>#VALUE!</v>
      </c>
      <c r="O361" s="26" t="e">
        <f t="shared" si="20"/>
        <v>#VALUE!</v>
      </c>
      <c r="P361" s="21"/>
      <c r="Q361" s="27" t="s">
        <v>2920</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2" t="s">
        <v>2922</v>
      </c>
      <c r="C362" s="146"/>
      <c r="D362" s="146"/>
      <c r="E362" s="146"/>
      <c r="F362" s="146"/>
      <c r="G362" s="146"/>
      <c r="H362" s="146"/>
      <c r="I362" s="146"/>
      <c r="J362" s="146"/>
      <c r="K362" s="146"/>
      <c r="L362" s="146"/>
      <c r="M362" s="146"/>
      <c r="N362" s="15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t="str">
        <f t="shared" ref="B363:O363" si="21">IFERROR(VLOOKUP($B$362,$4:$126,MATCH($Q363&amp;"/"&amp;B$348,$2:$2,0),FALSE),"")</f>
        <v/>
      </c>
      <c r="C363" s="24" t="str">
        <f t="shared" si="21"/>
        <v/>
      </c>
      <c r="D363" s="24" t="str">
        <f t="shared" si="21"/>
        <v/>
      </c>
      <c r="E363" s="24" t="str">
        <f t="shared" si="21"/>
        <v/>
      </c>
      <c r="F363" s="24" t="str">
        <f t="shared" si="21"/>
        <v/>
      </c>
      <c r="G363" s="24" t="str">
        <f t="shared" si="21"/>
        <v/>
      </c>
      <c r="H363" s="24" t="str">
        <f t="shared" si="21"/>
        <v/>
      </c>
      <c r="I363" s="24" t="str">
        <f t="shared" si="21"/>
        <v/>
      </c>
      <c r="J363" s="24" t="str">
        <f t="shared" si="21"/>
        <v/>
      </c>
      <c r="K363" s="24" t="str">
        <f t="shared" si="21"/>
        <v/>
      </c>
      <c r="L363" s="24" t="str">
        <f t="shared" si="21"/>
        <v/>
      </c>
      <c r="M363" s="24" t="str">
        <f t="shared" si="21"/>
        <v/>
      </c>
      <c r="N363" s="24" t="str">
        <f t="shared" si="21"/>
        <v/>
      </c>
      <c r="O363" s="24" t="str">
        <f t="shared" si="21"/>
        <v/>
      </c>
      <c r="P363" s="21"/>
      <c r="Q363" s="25" t="s">
        <v>2916</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t="str">
        <f t="shared" ref="B364:O364" si="22">IFERROR(VLOOKUP($B$362,$4:$126,MATCH($Q364&amp;"/"&amp;B$348,$2:$2,0),FALSE),"")</f>
        <v/>
      </c>
      <c r="C364" s="24" t="str">
        <f t="shared" si="22"/>
        <v/>
      </c>
      <c r="D364" s="24" t="str">
        <f t="shared" si="22"/>
        <v/>
      </c>
      <c r="E364" s="24" t="str">
        <f t="shared" si="22"/>
        <v/>
      </c>
      <c r="F364" s="24" t="str">
        <f t="shared" si="22"/>
        <v/>
      </c>
      <c r="G364" s="24" t="str">
        <f t="shared" si="22"/>
        <v/>
      </c>
      <c r="H364" s="24" t="str">
        <f t="shared" si="22"/>
        <v/>
      </c>
      <c r="I364" s="24" t="str">
        <f t="shared" si="22"/>
        <v/>
      </c>
      <c r="J364" s="24" t="str">
        <f t="shared" si="22"/>
        <v/>
      </c>
      <c r="K364" s="24" t="str">
        <f t="shared" si="22"/>
        <v/>
      </c>
      <c r="L364" s="24" t="str">
        <f t="shared" si="22"/>
        <v/>
      </c>
      <c r="M364" s="24" t="str">
        <f t="shared" si="22"/>
        <v/>
      </c>
      <c r="N364" s="24" t="str">
        <f t="shared" si="22"/>
        <v/>
      </c>
      <c r="O364" s="24" t="str">
        <f t="shared" si="22"/>
        <v/>
      </c>
      <c r="P364" s="21"/>
      <c r="Q364" s="25" t="s">
        <v>2917</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t="str">
        <f t="shared" ref="B365:O365" si="23">IFERROR(VLOOKUP($B$362,$4:$126,MATCH($Q365&amp;"/"&amp;B$348,$2:$2,0),FALSE),"")</f>
        <v/>
      </c>
      <c r="C365" s="24" t="str">
        <f t="shared" si="23"/>
        <v/>
      </c>
      <c r="D365" s="24" t="str">
        <f t="shared" si="23"/>
        <v/>
      </c>
      <c r="E365" s="24" t="str">
        <f t="shared" si="23"/>
        <v/>
      </c>
      <c r="F365" s="24" t="str">
        <f t="shared" si="23"/>
        <v/>
      </c>
      <c r="G365" s="24" t="str">
        <f t="shared" si="23"/>
        <v/>
      </c>
      <c r="H365" s="24" t="str">
        <f t="shared" si="23"/>
        <v/>
      </c>
      <c r="I365" s="24" t="str">
        <f t="shared" si="23"/>
        <v/>
      </c>
      <c r="J365" s="24" t="str">
        <f t="shared" si="23"/>
        <v/>
      </c>
      <c r="K365" s="24" t="str">
        <f t="shared" si="23"/>
        <v/>
      </c>
      <c r="L365" s="24" t="str">
        <f t="shared" si="23"/>
        <v/>
      </c>
      <c r="M365" s="24" t="str">
        <f t="shared" si="23"/>
        <v/>
      </c>
      <c r="N365" s="24" t="str">
        <f t="shared" si="23"/>
        <v/>
      </c>
      <c r="O365" s="24" t="str">
        <f t="shared" si="23"/>
        <v/>
      </c>
      <c r="P365" s="21"/>
      <c r="Q365" s="25" t="s">
        <v>2918</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t="str">
        <f t="shared" ref="B366:M366" si="24">IFERROR(VLOOKUP($B$362,$4:$126,MATCH($Q366&amp;"/"&amp;B$348,$2:$2,0),FALSE),"")</f>
        <v/>
      </c>
      <c r="C366" s="24" t="str">
        <f t="shared" si="24"/>
        <v/>
      </c>
      <c r="D366" s="24" t="str">
        <f t="shared" si="24"/>
        <v/>
      </c>
      <c r="E366" s="24" t="str">
        <f t="shared" si="24"/>
        <v/>
      </c>
      <c r="F366" s="24" t="str">
        <f t="shared" si="24"/>
        <v/>
      </c>
      <c r="G366" s="24" t="str">
        <f t="shared" si="24"/>
        <v/>
      </c>
      <c r="H366" s="24" t="str">
        <f t="shared" si="24"/>
        <v/>
      </c>
      <c r="I366" s="24" t="str">
        <f t="shared" si="24"/>
        <v/>
      </c>
      <c r="J366" s="24" t="str">
        <f t="shared" si="24"/>
        <v/>
      </c>
      <c r="K366" s="24" t="str">
        <f t="shared" si="24"/>
        <v/>
      </c>
      <c r="L366" s="24" t="str">
        <f t="shared" si="24"/>
        <v/>
      </c>
      <c r="M366" s="24" t="str">
        <f t="shared" si="24"/>
        <v/>
      </c>
      <c r="N366" s="24" t="str">
        <f t="shared" ref="N366:O366" si="25">IFERROR(VLOOKUP($B$362,$4:$126,MATCH($Q366&amp;"/"&amp;N$348,$2:$2,0),FALSE),IFERROR(VLOOKUP($B$362,$4:$126,MATCH($Q365&amp;"/"&amp;N$348,$2:$2,0),FALSE),IFERROR(VLOOKUP($B$362,$4:$126,MATCH($Q364&amp;"/"&amp;N$348,$2:$2,0),FALSE),IFERROR(VLOOKUP($B$362,$4:$126,MATCH($Q363&amp;"/"&amp;N$348,$2:$2,0),FALSE),""))))</f>
        <v/>
      </c>
      <c r="O366" s="24" t="str">
        <f t="shared" si="25"/>
        <v/>
      </c>
      <c r="P366" s="21"/>
      <c r="Q366" s="25" t="s">
        <v>2919</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t="e">
        <f t="shared" ref="B367:O367" si="26">+B366/B$402</f>
        <v>#VALUE!</v>
      </c>
      <c r="C367" s="26" t="e">
        <f t="shared" si="26"/>
        <v>#VALUE!</v>
      </c>
      <c r="D367" s="26" t="e">
        <f t="shared" si="26"/>
        <v>#VALUE!</v>
      </c>
      <c r="E367" s="26" t="e">
        <f t="shared" si="26"/>
        <v>#VALUE!</v>
      </c>
      <c r="F367" s="26" t="e">
        <f t="shared" si="26"/>
        <v>#VALUE!</v>
      </c>
      <c r="G367" s="26" t="e">
        <f t="shared" si="26"/>
        <v>#VALUE!</v>
      </c>
      <c r="H367" s="26" t="e">
        <f t="shared" si="26"/>
        <v>#VALUE!</v>
      </c>
      <c r="I367" s="26" t="e">
        <f t="shared" si="26"/>
        <v>#VALUE!</v>
      </c>
      <c r="J367" s="26" t="e">
        <f t="shared" si="26"/>
        <v>#VALUE!</v>
      </c>
      <c r="K367" s="26" t="e">
        <f t="shared" si="26"/>
        <v>#VALUE!</v>
      </c>
      <c r="L367" s="26" t="e">
        <f t="shared" si="26"/>
        <v>#VALUE!</v>
      </c>
      <c r="M367" s="26" t="e">
        <f t="shared" si="26"/>
        <v>#VALUE!</v>
      </c>
      <c r="N367" s="26" t="e">
        <f t="shared" si="26"/>
        <v>#VALUE!</v>
      </c>
      <c r="O367" s="26" t="e">
        <f t="shared" si="26"/>
        <v>#VALUE!</v>
      </c>
      <c r="P367" s="21"/>
      <c r="Q367" s="27" t="s">
        <v>2920</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2" t="s">
        <v>2923</v>
      </c>
      <c r="C368" s="146"/>
      <c r="D368" s="146"/>
      <c r="E368" s="146"/>
      <c r="F368" s="146"/>
      <c r="G368" s="146"/>
      <c r="H368" s="146"/>
      <c r="I368" s="146"/>
      <c r="J368" s="146"/>
      <c r="K368" s="146"/>
      <c r="L368" s="146"/>
      <c r="M368" s="146"/>
      <c r="N368" s="15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t="str">
        <f t="shared" ref="B369:O369" si="27">IFERROR(VLOOKUP($B$368,$4:$126,MATCH($Q369&amp;"/"&amp;B$348,$2:$2,0),FALSE),"")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2916</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t="str">
        <f t="shared" ref="B370:O370" si="28">IFERROR(VLOOKUP($B$368,$4:$126,MATCH($Q370&amp;"/"&amp;B$348,$2:$2,0),FALSE),"")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2917</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t="str">
        <f t="shared" ref="B371:O371" si="29">IFERROR(VLOOKUP($B$368,$4:$126,MATCH($Q371&amp;"/"&amp;B$348,$2:$2,0),FALSE),"")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si="29"/>
        <v/>
      </c>
      <c r="O371" s="24" t="str">
        <f t="shared" si="29"/>
        <v/>
      </c>
      <c r="P371" s="21"/>
      <c r="Q371" s="25" t="s">
        <v>2918</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t="str">
        <f t="shared" ref="B372:M372" si="30">IFERROR(VLOOKUP($B$368,$4:$126,MATCH($Q372&amp;"/"&amp;B$348,$2:$2,0),FALSE),"")</f>
        <v/>
      </c>
      <c r="C372" s="24" t="str">
        <f t="shared" si="30"/>
        <v/>
      </c>
      <c r="D372" s="24" t="str">
        <f t="shared" si="30"/>
        <v/>
      </c>
      <c r="E372" s="24" t="str">
        <f t="shared" si="30"/>
        <v/>
      </c>
      <c r="F372" s="24" t="str">
        <f t="shared" si="30"/>
        <v/>
      </c>
      <c r="G372" s="24" t="str">
        <f t="shared" si="30"/>
        <v/>
      </c>
      <c r="H372" s="24" t="str">
        <f t="shared" si="30"/>
        <v/>
      </c>
      <c r="I372" s="24" t="str">
        <f t="shared" si="30"/>
        <v/>
      </c>
      <c r="J372" s="24" t="str">
        <f t="shared" si="30"/>
        <v/>
      </c>
      <c r="K372" s="24" t="str">
        <f t="shared" si="30"/>
        <v/>
      </c>
      <c r="L372" s="24" t="str">
        <f t="shared" si="30"/>
        <v/>
      </c>
      <c r="M372" s="24" t="str">
        <f t="shared" si="30"/>
        <v/>
      </c>
      <c r="N372" s="24" t="str">
        <f t="shared" ref="N372:O372" si="31">IFERROR(VLOOKUP($B$368,$4:$126,MATCH($Q372&amp;"/"&amp;N$348,$2:$2,0),FALSE),IFERROR(VLOOKUP($B$368,$4:$126,MATCH($Q371&amp;"/"&amp;N$348,$2:$2,0),FALSE),IFERROR(VLOOKUP($B$368,$4:$126,MATCH($Q370&amp;"/"&amp;N$348,$2:$2,0),FALSE),IFERROR(VLOOKUP($B$368,$4:$126,MATCH($Q369&amp;"/"&amp;N$348,$2:$2,0),FALSE),""))))</f>
        <v/>
      </c>
      <c r="O372" s="24" t="str">
        <f t="shared" si="31"/>
        <v/>
      </c>
      <c r="P372" s="21"/>
      <c r="Q372" s="25" t="s">
        <v>2919</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t="e">
        <f t="shared" ref="B373:O373" si="32">+B372/B$402</f>
        <v>#VALUE!</v>
      </c>
      <c r="C373" s="26" t="e">
        <f t="shared" si="32"/>
        <v>#VALUE!</v>
      </c>
      <c r="D373" s="26" t="e">
        <f t="shared" si="32"/>
        <v>#VALUE!</v>
      </c>
      <c r="E373" s="26" t="e">
        <f t="shared" si="32"/>
        <v>#VALUE!</v>
      </c>
      <c r="F373" s="26" t="e">
        <f t="shared" si="32"/>
        <v>#VALUE!</v>
      </c>
      <c r="G373" s="26" t="e">
        <f t="shared" si="32"/>
        <v>#VALUE!</v>
      </c>
      <c r="H373" s="26" t="e">
        <f t="shared" si="32"/>
        <v>#VALUE!</v>
      </c>
      <c r="I373" s="26" t="e">
        <f t="shared" si="32"/>
        <v>#VALUE!</v>
      </c>
      <c r="J373" s="26" t="e">
        <f t="shared" si="32"/>
        <v>#VALUE!</v>
      </c>
      <c r="K373" s="26" t="e">
        <f t="shared" si="32"/>
        <v>#VALUE!</v>
      </c>
      <c r="L373" s="26" t="e">
        <f t="shared" si="32"/>
        <v>#VALUE!</v>
      </c>
      <c r="M373" s="26" t="e">
        <f t="shared" si="32"/>
        <v>#VALUE!</v>
      </c>
      <c r="N373" s="26" t="e">
        <f t="shared" si="32"/>
        <v>#VALUE!</v>
      </c>
      <c r="O373" s="26" t="e">
        <f t="shared" si="32"/>
        <v>#VALUE!</v>
      </c>
      <c r="P373" s="21"/>
      <c r="Q373" s="27" t="s">
        <v>2920</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2924</v>
      </c>
      <c r="C374" s="146"/>
      <c r="D374" s="146"/>
      <c r="E374" s="146"/>
      <c r="F374" s="146"/>
      <c r="G374" s="146"/>
      <c r="H374" s="146"/>
      <c r="I374" s="146"/>
      <c r="J374" s="146"/>
      <c r="K374" s="146"/>
      <c r="L374" s="146"/>
      <c r="M374" s="146"/>
      <c r="N374" s="15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t="str">
        <f t="shared" ref="B375:O375" si="33">IFERROR(VLOOKUP($B$374,$4:$126,MATCH($Q375&amp;"/"&amp;B$348,$2:$2,0),FALSE),"")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2916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t="str">
        <f t="shared" ref="B376:O376" si="34">IFERROR(VLOOKUP($B$374,$4:$126,MATCH($Q376&amp;"/"&amp;B$348,$2:$2,0),FALSE),"")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2917</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t="str">
        <f t="shared" ref="B377:O377" si="35">IFERROR(VLOOKUP($B$374,$4:$126,MATCH($Q377&amp;"/"&amp;B$348,$2:$2,0),FALSE),"")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si="35"/>
        <v/>
      </c>
      <c r="O377" s="24" t="str">
        <f t="shared" si="35"/>
        <v/>
      </c>
      <c r="P377" s="21"/>
      <c r="Q377" s="25" t="s">
        <v>2918</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t="str">
        <f t="shared" ref="B378:M378" si="36">IFERROR(VLOOKUP($B$374,$4:$126,MATCH($Q378&amp;"/"&amp;B$348,$2:$2,0),FALSE),"")</f>
        <v/>
      </c>
      <c r="C378" s="24" t="str">
        <f t="shared" si="36"/>
        <v/>
      </c>
      <c r="D378" s="24" t="str">
        <f t="shared" si="36"/>
        <v/>
      </c>
      <c r="E378" s="24" t="str">
        <f t="shared" si="36"/>
        <v/>
      </c>
      <c r="F378" s="24" t="str">
        <f t="shared" si="36"/>
        <v/>
      </c>
      <c r="G378" s="24" t="str">
        <f t="shared" si="36"/>
        <v/>
      </c>
      <c r="H378" s="24" t="str">
        <f t="shared" si="36"/>
        <v/>
      </c>
      <c r="I378" s="24" t="str">
        <f t="shared" si="36"/>
        <v/>
      </c>
      <c r="J378" s="24" t="str">
        <f t="shared" si="36"/>
        <v/>
      </c>
      <c r="K378" s="24" t="str">
        <f t="shared" si="36"/>
        <v/>
      </c>
      <c r="L378" s="24" t="str">
        <f t="shared" si="36"/>
        <v/>
      </c>
      <c r="M378" s="24" t="str">
        <f t="shared" si="36"/>
        <v/>
      </c>
      <c r="N378" s="24" t="str">
        <f t="shared" ref="N378:O378" si="37">IFERROR(VLOOKUP($B$374,$4:$126,MATCH($Q378&amp;"/"&amp;N$348,$2:$2,0),FALSE),IFERROR(VLOOKUP($B$374,$4:$126,MATCH($Q377&amp;"/"&amp;N$348,$2:$2,0),FALSE),IFERROR(VLOOKUP($B$374,$4:$126,MATCH($Q376&amp;"/"&amp;N$348,$2:$2,0),FALSE),IFERROR(VLOOKUP($B$374,$4:$126,MATCH($Q375&amp;"/"&amp;N$348,$2:$2,0),FALSE),""))))</f>
        <v/>
      </c>
      <c r="O378" s="24" t="str">
        <f t="shared" si="37"/>
        <v/>
      </c>
      <c r="P378" s="21"/>
      <c r="Q378" s="25" t="s">
        <v>2919</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t="e">
        <f t="shared" ref="B379:O379" si="38">+B378/B$402</f>
        <v>#VALUE!</v>
      </c>
      <c r="C379" s="26" t="e">
        <f t="shared" si="38"/>
        <v>#VALUE!</v>
      </c>
      <c r="D379" s="26" t="e">
        <f t="shared" si="38"/>
        <v>#VALUE!</v>
      </c>
      <c r="E379" s="26" t="e">
        <f t="shared" si="38"/>
        <v>#VALUE!</v>
      </c>
      <c r="F379" s="26" t="e">
        <f t="shared" si="38"/>
        <v>#VALUE!</v>
      </c>
      <c r="G379" s="26" t="e">
        <f t="shared" si="38"/>
        <v>#VALUE!</v>
      </c>
      <c r="H379" s="26" t="e">
        <f t="shared" si="38"/>
        <v>#VALUE!</v>
      </c>
      <c r="I379" s="26" t="e">
        <f t="shared" si="38"/>
        <v>#VALUE!</v>
      </c>
      <c r="J379" s="26" t="e">
        <f t="shared" si="38"/>
        <v>#VALUE!</v>
      </c>
      <c r="K379" s="26" t="e">
        <f t="shared" si="38"/>
        <v>#VALUE!</v>
      </c>
      <c r="L379" s="26" t="e">
        <f t="shared" si="38"/>
        <v>#VALUE!</v>
      </c>
      <c r="M379" s="26" t="e">
        <f t="shared" si="38"/>
        <v>#VALUE!</v>
      </c>
      <c r="N379" s="26" t="e">
        <f t="shared" si="38"/>
        <v>#VALUE!</v>
      </c>
      <c r="O379" s="26" t="e">
        <f t="shared" si="38"/>
        <v>#VALUE!</v>
      </c>
      <c r="P379" s="21"/>
      <c r="Q379" s="27" t="s">
        <v>2920</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2925</v>
      </c>
      <c r="C380" s="146"/>
      <c r="D380" s="146"/>
      <c r="E380" s="146"/>
      <c r="F380" s="146"/>
      <c r="G380" s="146"/>
      <c r="H380" s="146"/>
      <c r="I380" s="146"/>
      <c r="J380" s="146"/>
      <c r="K380" s="146"/>
      <c r="L380" s="146"/>
      <c r="M380" s="146"/>
      <c r="N380" s="15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t="str">
        <f t="shared" ref="B381:O381" si="39">IFERROR(VLOOKUP($B$380,$4:$126,MATCH($Q381&amp;"/"&amp;B$348,$2:$2,0),FALSE),"")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2916</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t="str">
        <f t="shared" ref="B382:O382" si="40">IFERROR(VLOOKUP($B$380,$4:$126,MATCH($Q382&amp;"/"&amp;B$348,$2:$2,0),FALSE),"")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2917</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t="str">
        <f t="shared" ref="B383:O383" si="41">IFERROR(VLOOKUP($B$380,$4:$126,MATCH($Q383&amp;"/"&amp;B$348,$2:$2,0),FALSE),"")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si="41"/>
        <v/>
      </c>
      <c r="O383" s="24" t="str">
        <f t="shared" si="41"/>
        <v/>
      </c>
      <c r="P383" s="21"/>
      <c r="Q383" s="25" t="s">
        <v>2918</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t="str">
        <f t="shared" ref="B384:M384" si="42">IFERROR(VLOOKUP($B$380,$4:$126,MATCH($Q384&amp;"/"&amp;B$348,$2:$2,0),FALSE),"")</f>
        <v/>
      </c>
      <c r="C384" s="24" t="str">
        <f t="shared" si="42"/>
        <v/>
      </c>
      <c r="D384" s="24" t="str">
        <f t="shared" si="42"/>
        <v/>
      </c>
      <c r="E384" s="24" t="str">
        <f t="shared" si="42"/>
        <v/>
      </c>
      <c r="F384" s="24" t="str">
        <f t="shared" si="42"/>
        <v/>
      </c>
      <c r="G384" s="24" t="str">
        <f t="shared" si="42"/>
        <v/>
      </c>
      <c r="H384" s="24" t="str">
        <f t="shared" si="42"/>
        <v/>
      </c>
      <c r="I384" s="24" t="str">
        <f t="shared" si="42"/>
        <v/>
      </c>
      <c r="J384" s="24" t="str">
        <f t="shared" si="42"/>
        <v/>
      </c>
      <c r="K384" s="24" t="str">
        <f t="shared" si="42"/>
        <v/>
      </c>
      <c r="L384" s="24" t="str">
        <f t="shared" si="42"/>
        <v/>
      </c>
      <c r="M384" s="24" t="str">
        <f t="shared" si="42"/>
        <v/>
      </c>
      <c r="N384" s="24" t="str">
        <f t="shared" ref="N384:O384" si="43">IFERROR(VLOOKUP($B$380,$4:$126,MATCH($Q384&amp;"/"&amp;N$348,$2:$2,0),FALSE),IFERROR(VLOOKUP($B$380,$4:$126,MATCH($Q383&amp;"/"&amp;N$348,$2:$2,0),FALSE),IFERROR(VLOOKUP($B$380,$4:$126,MATCH($Q382&amp;"/"&amp;N$348,$2:$2,0),FALSE),IFERROR(VLOOKUP($B$380,$4:$126,MATCH($Q381&amp;"/"&amp;N$348,$2:$2,0),FALSE),""))))</f>
        <v/>
      </c>
      <c r="O384" s="24" t="str">
        <f t="shared" si="43"/>
        <v/>
      </c>
      <c r="P384" s="21"/>
      <c r="Q384" s="25" t="s">
        <v>2919</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t="e">
        <f t="shared" ref="B385:O385" si="44">+B384/B$402</f>
        <v>#VALUE!</v>
      </c>
      <c r="C385" s="26" t="e">
        <f t="shared" si="44"/>
        <v>#VALUE!</v>
      </c>
      <c r="D385" s="26" t="e">
        <f t="shared" si="44"/>
        <v>#VALUE!</v>
      </c>
      <c r="E385" s="26" t="e">
        <f t="shared" si="44"/>
        <v>#VALUE!</v>
      </c>
      <c r="F385" s="26" t="e">
        <f t="shared" si="44"/>
        <v>#VALUE!</v>
      </c>
      <c r="G385" s="26" t="e">
        <f t="shared" si="44"/>
        <v>#VALUE!</v>
      </c>
      <c r="H385" s="26" t="e">
        <f t="shared" si="44"/>
        <v>#VALUE!</v>
      </c>
      <c r="I385" s="26" t="e">
        <f t="shared" si="44"/>
        <v>#VALUE!</v>
      </c>
      <c r="J385" s="26" t="e">
        <f t="shared" si="44"/>
        <v>#VALUE!</v>
      </c>
      <c r="K385" s="26" t="e">
        <f t="shared" si="44"/>
        <v>#VALUE!</v>
      </c>
      <c r="L385" s="26" t="e">
        <f t="shared" si="44"/>
        <v>#VALUE!</v>
      </c>
      <c r="M385" s="26" t="e">
        <f t="shared" si="44"/>
        <v>#VALUE!</v>
      </c>
      <c r="N385" s="26" t="e">
        <f t="shared" si="44"/>
        <v>#VALUE!</v>
      </c>
      <c r="O385" s="26" t="e">
        <f t="shared" si="44"/>
        <v>#VALUE!</v>
      </c>
      <c r="P385" s="21"/>
      <c r="Q385" s="27" t="s">
        <v>2920</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2926</v>
      </c>
      <c r="C386" s="146"/>
      <c r="D386" s="146"/>
      <c r="E386" s="146"/>
      <c r="F386" s="146"/>
      <c r="G386" s="146"/>
      <c r="H386" s="146"/>
      <c r="I386" s="146"/>
      <c r="J386" s="146"/>
      <c r="K386" s="146"/>
      <c r="L386" s="146"/>
      <c r="M386" s="146"/>
      <c r="N386" s="15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t="str">
        <f t="shared" ref="B387:O387" si="45">IFERROR(VLOOKUP($B$386,$4:$126,MATCH($Q387&amp;"/"&amp;B$348,$2:$2,0),FALSE),"")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2916</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t="str">
        <f t="shared" ref="B388:O388" si="46">IFERROR(VLOOKUP($B$386,$4:$126,MATCH($Q388&amp;"/"&amp;B$348,$2:$2,0),FALSE),"")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2917</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t="str">
        <f t="shared" ref="B389:O389" si="47">IFERROR(VLOOKUP($B$386,$4:$126,MATCH($Q389&amp;"/"&amp;B$348,$2:$2,0),FALSE),"")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si="47"/>
        <v/>
      </c>
      <c r="O389" s="24" t="str">
        <f t="shared" si="47"/>
        <v/>
      </c>
      <c r="P389" s="21"/>
      <c r="Q389" s="25" t="s">
        <v>2918</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t="str">
        <f t="shared" ref="B390:M390" si="48">IFERROR(VLOOKUP($B$386,$4:$126,MATCH($Q390&amp;"/"&amp;B$348,$2:$2,0),FALSE),"")</f>
        <v/>
      </c>
      <c r="C390" s="24" t="str">
        <f t="shared" si="48"/>
        <v/>
      </c>
      <c r="D390" s="24" t="str">
        <f t="shared" si="48"/>
        <v/>
      </c>
      <c r="E390" s="24" t="str">
        <f t="shared" si="48"/>
        <v/>
      </c>
      <c r="F390" s="24" t="str">
        <f t="shared" si="48"/>
        <v/>
      </c>
      <c r="G390" s="24" t="str">
        <f t="shared" si="48"/>
        <v/>
      </c>
      <c r="H390" s="24" t="str">
        <f t="shared" si="48"/>
        <v/>
      </c>
      <c r="I390" s="24" t="str">
        <f t="shared" si="48"/>
        <v/>
      </c>
      <c r="J390" s="24" t="str">
        <f t="shared" si="48"/>
        <v/>
      </c>
      <c r="K390" s="24" t="str">
        <f t="shared" si="48"/>
        <v/>
      </c>
      <c r="L390" s="24" t="str">
        <f t="shared" si="48"/>
        <v/>
      </c>
      <c r="M390" s="24" t="str">
        <f t="shared" si="48"/>
        <v/>
      </c>
      <c r="N390" s="24" t="str">
        <f t="shared" ref="N390:O390" si="49">IFERROR(VLOOKUP($B$386,$4:$126,MATCH($Q390&amp;"/"&amp;N$348,$2:$2,0),FALSE),IFERROR(VLOOKUP($B$386,$4:$126,MATCH($Q389&amp;"/"&amp;N$348,$2:$2,0),FALSE),IFERROR(VLOOKUP($B$386,$4:$126,MATCH($Q388&amp;"/"&amp;N$348,$2:$2,0),FALSE),IFERROR(VLOOKUP($B$386,$4:$126,MATCH($Q387&amp;"/"&amp;N$348,$2:$2,0),FALSE),""))))</f>
        <v/>
      </c>
      <c r="O390" s="24" t="str">
        <f t="shared" si="49"/>
        <v/>
      </c>
      <c r="P390" s="21"/>
      <c r="Q390" s="25" t="s">
        <v>2919</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t="e">
        <f t="shared" ref="B391:O391" si="50">+B390/B$402</f>
        <v>#VALUE!</v>
      </c>
      <c r="C391" s="26" t="e">
        <f t="shared" si="50"/>
        <v>#VALUE!</v>
      </c>
      <c r="D391" s="26" t="e">
        <f t="shared" si="50"/>
        <v>#VALUE!</v>
      </c>
      <c r="E391" s="26" t="e">
        <f t="shared" si="50"/>
        <v>#VALUE!</v>
      </c>
      <c r="F391" s="26" t="e">
        <f t="shared" si="50"/>
        <v>#VALUE!</v>
      </c>
      <c r="G391" s="26" t="e">
        <f t="shared" si="50"/>
        <v>#VALUE!</v>
      </c>
      <c r="H391" s="26" t="e">
        <f t="shared" si="50"/>
        <v>#VALUE!</v>
      </c>
      <c r="I391" s="26" t="e">
        <f t="shared" si="50"/>
        <v>#VALUE!</v>
      </c>
      <c r="J391" s="26" t="e">
        <f t="shared" si="50"/>
        <v>#VALUE!</v>
      </c>
      <c r="K391" s="26" t="e">
        <f t="shared" si="50"/>
        <v>#VALUE!</v>
      </c>
      <c r="L391" s="26" t="e">
        <f t="shared" si="50"/>
        <v>#VALUE!</v>
      </c>
      <c r="M391" s="26" t="e">
        <f t="shared" si="50"/>
        <v>#VALUE!</v>
      </c>
      <c r="N391" s="26" t="e">
        <f t="shared" si="50"/>
        <v>#VALUE!</v>
      </c>
      <c r="O391" s="26" t="e">
        <f t="shared" si="50"/>
        <v>#VALUE!</v>
      </c>
      <c r="P391" s="21"/>
      <c r="Q391" s="27" t="s">
        <v>2920</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2927</v>
      </c>
      <c r="C392" s="146"/>
      <c r="D392" s="146"/>
      <c r="E392" s="146"/>
      <c r="F392" s="146"/>
      <c r="G392" s="146"/>
      <c r="H392" s="146"/>
      <c r="I392" s="146"/>
      <c r="J392" s="146"/>
      <c r="K392" s="146"/>
      <c r="L392" s="146"/>
      <c r="M392" s="146"/>
      <c r="N392" s="15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t="str">
        <f t="shared" ref="B393:O393" si="51">IFERROR(VLOOKUP($B$392,$4:$126,MATCH($Q393&amp;"/"&amp;B$348,$2:$2,0),FALSE),"")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2916</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t="str">
        <f t="shared" ref="B394:O394" si="52">IFERROR(VLOOKUP($B$392,$4:$126,MATCH($Q394&amp;"/"&amp;B$348,$2:$2,0),FALSE),"")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2917</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t="str">
        <f t="shared" ref="B395:O395" si="53">IFERROR(VLOOKUP($B$392,$4:$126,MATCH($Q395&amp;"/"&amp;B$348,$2:$2,0),FALSE),"")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si="53"/>
        <v/>
      </c>
      <c r="O395" s="24" t="str">
        <f t="shared" si="53"/>
        <v/>
      </c>
      <c r="P395" s="21"/>
      <c r="Q395" s="25" t="s">
        <v>2918</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t="str">
        <f t="shared" ref="B396:M396" si="54">IFERROR(VLOOKUP($B$392,$4:$126,MATCH($Q396&amp;"/"&amp;B$348,$2:$2,0),FALSE),"")</f>
        <v/>
      </c>
      <c r="C396" s="24" t="str">
        <f t="shared" si="54"/>
        <v/>
      </c>
      <c r="D396" s="24" t="str">
        <f t="shared" si="54"/>
        <v/>
      </c>
      <c r="E396" s="24" t="str">
        <f t="shared" si="54"/>
        <v/>
      </c>
      <c r="F396" s="24" t="str">
        <f t="shared" si="54"/>
        <v/>
      </c>
      <c r="G396" s="24" t="str">
        <f t="shared" si="54"/>
        <v/>
      </c>
      <c r="H396" s="24" t="str">
        <f t="shared" si="54"/>
        <v/>
      </c>
      <c r="I396" s="24" t="str">
        <f t="shared" si="54"/>
        <v/>
      </c>
      <c r="J396" s="24" t="str">
        <f t="shared" si="54"/>
        <v/>
      </c>
      <c r="K396" s="24" t="str">
        <f t="shared" si="54"/>
        <v/>
      </c>
      <c r="L396" s="24" t="str">
        <f t="shared" si="54"/>
        <v/>
      </c>
      <c r="M396" s="24" t="str">
        <f t="shared" si="54"/>
        <v/>
      </c>
      <c r="N396" s="24" t="str">
        <f t="shared" ref="N396:O396" si="55">IFERROR(VLOOKUP($B$392,$4:$126,MATCH($Q396&amp;"/"&amp;N$348,$2:$2,0),FALSE),IFERROR(VLOOKUP($B$392,$4:$126,MATCH($Q395&amp;"/"&amp;N$348,$2:$2,0),FALSE),IFERROR(VLOOKUP($B$392,$4:$126,MATCH($Q394&amp;"/"&amp;N$348,$2:$2,0),FALSE),IFERROR(VLOOKUP($B$392,$4:$126,MATCH($Q393&amp;"/"&amp;N$348,$2:$2,0),FALSE),""))))</f>
        <v/>
      </c>
      <c r="O396" s="24" t="str">
        <f t="shared" si="55"/>
        <v/>
      </c>
      <c r="P396" s="21"/>
      <c r="Q396" s="25" t="s">
        <v>2919</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t="e">
        <f t="shared" ref="B397:O397" si="56">+B396/B$402</f>
        <v>#VALUE!</v>
      </c>
      <c r="C397" s="26" t="e">
        <f t="shared" si="56"/>
        <v>#VALUE!</v>
      </c>
      <c r="D397" s="26" t="e">
        <f t="shared" si="56"/>
        <v>#VALUE!</v>
      </c>
      <c r="E397" s="26" t="e">
        <f t="shared" si="56"/>
        <v>#VALUE!</v>
      </c>
      <c r="F397" s="26" t="e">
        <f t="shared" si="56"/>
        <v>#VALUE!</v>
      </c>
      <c r="G397" s="26" t="e">
        <f t="shared" si="56"/>
        <v>#VALUE!</v>
      </c>
      <c r="H397" s="26" t="e">
        <f t="shared" si="56"/>
        <v>#VALUE!</v>
      </c>
      <c r="I397" s="26" t="e">
        <f t="shared" si="56"/>
        <v>#VALUE!</v>
      </c>
      <c r="J397" s="26" t="e">
        <f t="shared" si="56"/>
        <v>#VALUE!</v>
      </c>
      <c r="K397" s="26" t="e">
        <f t="shared" si="56"/>
        <v>#VALUE!</v>
      </c>
      <c r="L397" s="26" t="e">
        <f t="shared" si="56"/>
        <v>#VALUE!</v>
      </c>
      <c r="M397" s="26" t="e">
        <f t="shared" si="56"/>
        <v>#VALUE!</v>
      </c>
      <c r="N397" s="26" t="e">
        <f t="shared" si="56"/>
        <v>#VALUE!</v>
      </c>
      <c r="O397" s="26" t="e">
        <f t="shared" si="56"/>
        <v>#VALUE!</v>
      </c>
      <c r="P397" s="21"/>
      <c r="Q397" s="27" t="s">
        <v>2920</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2928</v>
      </c>
      <c r="C398" s="146"/>
      <c r="D398" s="146"/>
      <c r="E398" s="146"/>
      <c r="F398" s="146"/>
      <c r="G398" s="146"/>
      <c r="H398" s="146"/>
      <c r="I398" s="146"/>
      <c r="J398" s="146"/>
      <c r="K398" s="146"/>
      <c r="L398" s="146"/>
      <c r="M398" s="146"/>
      <c r="N398" s="15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t="str">
        <f t="shared" ref="B399:O399" si="57">IFERROR(VLOOKUP($B$398,$4:$126,MATCH($Q399&amp;"/"&amp;B$348,$2:$2,0),FALSE),"")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2916</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t="str">
        <f t="shared" ref="B400:O400" si="58">IFERROR(VLOOKUP($B$398,$4:$126,MATCH($Q400&amp;"/"&amp;B$348,$2:$2,0),FALSE),"")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2917</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t="str">
        <f t="shared" ref="B401:O401" si="59">IFERROR(VLOOKUP($B$398,$4:$126,MATCH($Q401&amp;"/"&amp;B$348,$2:$2,0),FALSE),"")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si="59"/>
        <v/>
      </c>
      <c r="O401" s="24" t="str">
        <f t="shared" si="59"/>
        <v/>
      </c>
      <c r="P401" s="21"/>
      <c r="Q401" s="25" t="s">
        <v>2918</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t="str">
        <f t="shared" ref="B402:M402" si="60">IFERROR(VLOOKUP($B$398,$4:$126,MATCH($Q402&amp;"/"&amp;B$348,$2:$2,0),FALSE),"")</f>
        <v/>
      </c>
      <c r="C402" s="24" t="str">
        <f t="shared" si="60"/>
        <v/>
      </c>
      <c r="D402" s="24" t="str">
        <f t="shared" si="60"/>
        <v/>
      </c>
      <c r="E402" s="24" t="str">
        <f t="shared" si="60"/>
        <v/>
      </c>
      <c r="F402" s="24" t="str">
        <f t="shared" si="60"/>
        <v/>
      </c>
      <c r="G402" s="24" t="str">
        <f t="shared" si="60"/>
        <v/>
      </c>
      <c r="H402" s="24" t="str">
        <f t="shared" si="60"/>
        <v/>
      </c>
      <c r="I402" s="24" t="str">
        <f t="shared" si="60"/>
        <v/>
      </c>
      <c r="J402" s="24" t="str">
        <f t="shared" si="60"/>
        <v/>
      </c>
      <c r="K402" s="24" t="str">
        <f t="shared" si="60"/>
        <v/>
      </c>
      <c r="L402" s="24" t="str">
        <f t="shared" si="60"/>
        <v/>
      </c>
      <c r="M402" s="24" t="str">
        <f t="shared" si="60"/>
        <v/>
      </c>
      <c r="N402" s="24" t="str">
        <f t="shared" ref="N402:O402" si="61">IFERROR(VLOOKUP($B$398,$4:$126,MATCH($Q402&amp;"/"&amp;N$348,$2:$2,0),FALSE),IFERROR(VLOOKUP($B$398,$4:$126,MATCH($Q401&amp;"/"&amp;N$348,$2:$2,0),FALSE),IFERROR(VLOOKUP($B$398,$4:$126,MATCH($Q400&amp;"/"&amp;N$348,$2:$2,0),FALSE),IFERROR(VLOOKUP($B$398,$4:$126,MATCH($Q399&amp;"/"&amp;N$348,$2:$2,0),FALSE),""))))</f>
        <v/>
      </c>
      <c r="O402" s="24" t="str">
        <f t="shared" si="61"/>
        <v/>
      </c>
      <c r="P402" s="21"/>
      <c r="Q402" s="25" t="s">
        <v>2919</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2929</v>
      </c>
      <c r="C403" s="146"/>
      <c r="D403" s="146"/>
      <c r="E403" s="146"/>
      <c r="F403" s="146"/>
      <c r="G403" s="146"/>
      <c r="H403" s="146"/>
      <c r="I403" s="146"/>
      <c r="J403" s="146"/>
      <c r="K403" s="146"/>
      <c r="L403" s="146"/>
      <c r="M403" s="146"/>
      <c r="N403" s="15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2930</v>
      </c>
      <c r="C404" s="146"/>
      <c r="D404" s="146"/>
      <c r="E404" s="146"/>
      <c r="F404" s="146"/>
      <c r="G404" s="146"/>
      <c r="H404" s="146"/>
      <c r="I404" s="146"/>
      <c r="J404" s="146"/>
      <c r="K404" s="146"/>
      <c r="L404" s="146"/>
      <c r="M404" s="146"/>
      <c r="N404" s="15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t="str">
        <f t="shared" ref="B405:O405" si="62">IFERROR(VLOOKUP($B$404,$4:$126,MATCH($Q405&amp;"/"&amp;B$348,$2:$2,0),FALSE),"")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2916</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t="str">
        <f t="shared" ref="B406:O406" si="63">IFERROR(VLOOKUP($B$404,$4:$126,MATCH($Q406&amp;"/"&amp;B$348,$2:$2,0),FALSE),"")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2917</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t="str">
        <f t="shared" ref="B407:O407" si="64">IFERROR(VLOOKUP($B$404,$4:$126,MATCH($Q407&amp;"/"&amp;B$348,$2:$2,0),FALSE),"")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si="64"/>
        <v/>
      </c>
      <c r="O407" s="24" t="str">
        <f t="shared" si="64"/>
        <v/>
      </c>
      <c r="P407" s="21"/>
      <c r="Q407" s="25" t="s">
        <v>2918</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t="str">
        <f t="shared" ref="B408:M408" si="65">IFERROR(VLOOKUP($B$404,$4:$126,MATCH($Q408&amp;"/"&amp;B$348,$2:$2,0),FALSE),"")</f>
        <v/>
      </c>
      <c r="C408" s="24" t="str">
        <f t="shared" si="65"/>
        <v/>
      </c>
      <c r="D408" s="24" t="str">
        <f t="shared" si="65"/>
        <v/>
      </c>
      <c r="E408" s="24" t="str">
        <f t="shared" si="65"/>
        <v/>
      </c>
      <c r="F408" s="24" t="str">
        <f t="shared" si="65"/>
        <v/>
      </c>
      <c r="G408" s="24" t="str">
        <f t="shared" si="65"/>
        <v/>
      </c>
      <c r="H408" s="24" t="str">
        <f t="shared" si="65"/>
        <v/>
      </c>
      <c r="I408" s="24" t="str">
        <f t="shared" si="65"/>
        <v/>
      </c>
      <c r="J408" s="24" t="str">
        <f t="shared" si="65"/>
        <v/>
      </c>
      <c r="K408" s="24" t="str">
        <f t="shared" si="65"/>
        <v/>
      </c>
      <c r="L408" s="24" t="str">
        <f t="shared" si="65"/>
        <v/>
      </c>
      <c r="M408" s="24" t="str">
        <f t="shared" si="65"/>
        <v/>
      </c>
      <c r="N408" s="24" t="str">
        <f t="shared" ref="N408:O408" si="66">IFERROR(VLOOKUP($B$404,$4:$126,MATCH($Q408&amp;"/"&amp;N$348,$2:$2,0),FALSE),IFERROR(VLOOKUP($B$404,$4:$126,MATCH($Q407&amp;"/"&amp;N$348,$2:$2,0),FALSE),IFERROR(VLOOKUP($B$404,$4:$126,MATCH($Q406&amp;"/"&amp;N$348,$2:$2,0),FALSE),IFERROR(VLOOKUP($B$404,$4:$126,MATCH($Q405&amp;"/"&amp;N$348,$2:$2,0),FALSE),""))))</f>
        <v/>
      </c>
      <c r="O408" s="24" t="str">
        <f t="shared" si="66"/>
        <v/>
      </c>
      <c r="P408" s="21"/>
      <c r="Q408" s="25" t="s">
        <v>2919</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t="e">
        <f t="shared" ref="B409:O409" si="67">+B408/B$402</f>
        <v>#VALUE!</v>
      </c>
      <c r="C409" s="26" t="e">
        <f t="shared" si="67"/>
        <v>#VALUE!</v>
      </c>
      <c r="D409" s="26" t="e">
        <f t="shared" si="67"/>
        <v>#VALUE!</v>
      </c>
      <c r="E409" s="26" t="e">
        <f t="shared" si="67"/>
        <v>#VALUE!</v>
      </c>
      <c r="F409" s="26" t="e">
        <f t="shared" si="67"/>
        <v>#VALUE!</v>
      </c>
      <c r="G409" s="26" t="e">
        <f t="shared" si="67"/>
        <v>#VALUE!</v>
      </c>
      <c r="H409" s="26" t="e">
        <f t="shared" si="67"/>
        <v>#VALUE!</v>
      </c>
      <c r="I409" s="26" t="e">
        <f t="shared" si="67"/>
        <v>#VALUE!</v>
      </c>
      <c r="J409" s="26" t="e">
        <f t="shared" si="67"/>
        <v>#VALUE!</v>
      </c>
      <c r="K409" s="26" t="e">
        <f t="shared" si="67"/>
        <v>#VALUE!</v>
      </c>
      <c r="L409" s="26" t="e">
        <f t="shared" si="67"/>
        <v>#VALUE!</v>
      </c>
      <c r="M409" s="26" t="e">
        <f t="shared" si="67"/>
        <v>#VALUE!</v>
      </c>
      <c r="N409" s="26" t="e">
        <f t="shared" si="67"/>
        <v>#VALUE!</v>
      </c>
      <c r="O409" s="26" t="e">
        <f t="shared" si="67"/>
        <v>#VALUE!</v>
      </c>
      <c r="P409" s="21"/>
      <c r="Q409" s="27" t="s">
        <v>2920</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2931</v>
      </c>
      <c r="C410" s="146"/>
      <c r="D410" s="146"/>
      <c r="E410" s="146"/>
      <c r="F410" s="146"/>
      <c r="G410" s="146"/>
      <c r="H410" s="146"/>
      <c r="I410" s="146"/>
      <c r="J410" s="146"/>
      <c r="K410" s="146"/>
      <c r="L410" s="146"/>
      <c r="M410" s="146"/>
      <c r="N410" s="15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t="str">
        <f t="shared" ref="B411:O411" si="68">IFERROR(VLOOKUP($B$410,$4:$126,MATCH($Q411&amp;"/"&amp;B$348,$2:$2,0),FALSE),"")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2916</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t="str">
        <f t="shared" ref="B412:O412" si="69">IFERROR(VLOOKUP($B$410,$4:$126,MATCH($Q412&amp;"/"&amp;B$348,$2:$2,0),FALSE),"")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2917</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t="str">
        <f t="shared" ref="B413:O413" si="70">IFERROR(VLOOKUP($B$410,$4:$126,MATCH($Q413&amp;"/"&amp;B$348,$2:$2,0),FALSE),"")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si="70"/>
        <v/>
      </c>
      <c r="O413" s="24" t="str">
        <f t="shared" si="70"/>
        <v/>
      </c>
      <c r="P413" s="21"/>
      <c r="Q413" s="25" t="s">
        <v>2918</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t="str">
        <f t="shared" ref="B414:M414" si="71">IFERROR(VLOOKUP($B$410,$4:$126,MATCH($Q414&amp;"/"&amp;B$348,$2:$2,0),FALSE),"")</f>
        <v/>
      </c>
      <c r="C414" s="24" t="str">
        <f t="shared" si="71"/>
        <v/>
      </c>
      <c r="D414" s="24" t="str">
        <f t="shared" si="71"/>
        <v/>
      </c>
      <c r="E414" s="24" t="str">
        <f t="shared" si="71"/>
        <v/>
      </c>
      <c r="F414" s="24" t="str">
        <f t="shared" si="71"/>
        <v/>
      </c>
      <c r="G414" s="24" t="str">
        <f t="shared" si="71"/>
        <v/>
      </c>
      <c r="H414" s="24" t="str">
        <f t="shared" si="71"/>
        <v/>
      </c>
      <c r="I414" s="24" t="str">
        <f t="shared" si="71"/>
        <v/>
      </c>
      <c r="J414" s="24" t="str">
        <f t="shared" si="71"/>
        <v/>
      </c>
      <c r="K414" s="24" t="str">
        <f t="shared" si="71"/>
        <v/>
      </c>
      <c r="L414" s="24" t="str">
        <f t="shared" si="71"/>
        <v/>
      </c>
      <c r="M414" s="24" t="str">
        <f t="shared" si="71"/>
        <v/>
      </c>
      <c r="N414" s="24" t="str">
        <f t="shared" ref="N414:O414" si="72">IFERROR(VLOOKUP($B$410,$4:$126,MATCH($Q414&amp;"/"&amp;N$348,$2:$2,0),FALSE),IFERROR(VLOOKUP($B$410,$4:$126,MATCH($Q413&amp;"/"&amp;N$348,$2:$2,0),FALSE),IFERROR(VLOOKUP($B$410,$4:$126,MATCH($Q412&amp;"/"&amp;N$348,$2:$2,0),FALSE),IFERROR(VLOOKUP($B$410,$4:$126,MATCH($Q411&amp;"/"&amp;N$348,$2:$2,0),FALSE),""))))</f>
        <v/>
      </c>
      <c r="O414" s="24" t="str">
        <f t="shared" si="72"/>
        <v/>
      </c>
      <c r="P414" s="21"/>
      <c r="Q414" s="25" t="s">
        <v>2919</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t="e">
        <f t="shared" ref="B415:O415" si="73">+B414/B$402</f>
        <v>#VALUE!</v>
      </c>
      <c r="C415" s="26" t="e">
        <f t="shared" si="73"/>
        <v>#VALUE!</v>
      </c>
      <c r="D415" s="26" t="e">
        <f t="shared" si="73"/>
        <v>#VALUE!</v>
      </c>
      <c r="E415" s="26" t="e">
        <f t="shared" si="73"/>
        <v>#VALUE!</v>
      </c>
      <c r="F415" s="26" t="e">
        <f t="shared" si="73"/>
        <v>#VALUE!</v>
      </c>
      <c r="G415" s="26" t="e">
        <f t="shared" si="73"/>
        <v>#VALUE!</v>
      </c>
      <c r="H415" s="26" t="e">
        <f t="shared" si="73"/>
        <v>#VALUE!</v>
      </c>
      <c r="I415" s="26" t="e">
        <f t="shared" si="73"/>
        <v>#VALUE!</v>
      </c>
      <c r="J415" s="26" t="e">
        <f t="shared" si="73"/>
        <v>#VALUE!</v>
      </c>
      <c r="K415" s="26" t="e">
        <f t="shared" si="73"/>
        <v>#VALUE!</v>
      </c>
      <c r="L415" s="26" t="e">
        <f t="shared" si="73"/>
        <v>#VALUE!</v>
      </c>
      <c r="M415" s="26" t="e">
        <f t="shared" si="73"/>
        <v>#VALUE!</v>
      </c>
      <c r="N415" s="26" t="e">
        <f t="shared" si="73"/>
        <v>#VALUE!</v>
      </c>
      <c r="O415" s="26" t="e">
        <f t="shared" si="73"/>
        <v>#VALUE!</v>
      </c>
      <c r="P415" s="21"/>
      <c r="Q415" s="27" t="s">
        <v>2920</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2905</v>
      </c>
      <c r="C416" s="146"/>
      <c r="D416" s="146"/>
      <c r="E416" s="146"/>
      <c r="F416" s="146"/>
      <c r="G416" s="146"/>
      <c r="H416" s="146"/>
      <c r="I416" s="146"/>
      <c r="J416" s="146"/>
      <c r="K416" s="146"/>
      <c r="L416" s="146"/>
      <c r="M416" s="146"/>
      <c r="N416" s="15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t="str">
        <f t="shared" ref="B417:O417" si="74">IFERROR(VLOOKUP($B$416,$4:$126,MATCH($Q417&amp;"/"&amp;B$348,$2:$2,0),FALSE),"")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2916</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t="str">
        <f t="shared" ref="B418:O418" si="75">IFERROR(VLOOKUP($B$416,$4:$126,MATCH($Q418&amp;"/"&amp;B$348,$2:$2,0),FALSE),"")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2917</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t="str">
        <f t="shared" ref="B419:O419" si="76">IFERROR(VLOOKUP($B$416,$4:$126,MATCH($Q419&amp;"/"&amp;B$348,$2:$2,0),FALSE),"")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si="76"/>
        <v/>
      </c>
      <c r="O419" s="24" t="str">
        <f t="shared" si="76"/>
        <v/>
      </c>
      <c r="P419" s="21"/>
      <c r="Q419" s="25" t="s">
        <v>2918</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t="str">
        <f t="shared" ref="B420:M420" si="77">IFERROR(VLOOKUP($B$416,$4:$126,MATCH($Q420&amp;"/"&amp;B$348,$2:$2,0),FALSE),"")</f>
        <v/>
      </c>
      <c r="C420" s="24" t="str">
        <f t="shared" si="77"/>
        <v/>
      </c>
      <c r="D420" s="24" t="str">
        <f t="shared" si="77"/>
        <v/>
      </c>
      <c r="E420" s="24" t="str">
        <f t="shared" si="77"/>
        <v/>
      </c>
      <c r="F420" s="24" t="str">
        <f t="shared" si="77"/>
        <v/>
      </c>
      <c r="G420" s="24" t="str">
        <f t="shared" si="77"/>
        <v/>
      </c>
      <c r="H420" s="24" t="str">
        <f t="shared" si="77"/>
        <v/>
      </c>
      <c r="I420" s="24" t="str">
        <f t="shared" si="77"/>
        <v/>
      </c>
      <c r="J420" s="24" t="str">
        <f t="shared" si="77"/>
        <v/>
      </c>
      <c r="K420" s="24" t="str">
        <f t="shared" si="77"/>
        <v/>
      </c>
      <c r="L420" s="24" t="str">
        <f t="shared" si="77"/>
        <v/>
      </c>
      <c r="M420" s="24" t="str">
        <f t="shared" si="77"/>
        <v/>
      </c>
      <c r="N420" s="24" t="str">
        <f t="shared" ref="N420:O420" si="78">IFERROR(VLOOKUP($B$416,$4:$126,MATCH($Q420&amp;"/"&amp;N$348,$2:$2,0),FALSE),IFERROR(VLOOKUP($B$416,$4:$126,MATCH($Q419&amp;"/"&amp;N$348,$2:$2,0),FALSE),IFERROR(VLOOKUP($B$416,$4:$126,MATCH($Q418&amp;"/"&amp;N$348,$2:$2,0),FALSE),IFERROR(VLOOKUP($B$416,$4:$126,MATCH($Q417&amp;"/"&amp;N$348,$2:$2,0),FALSE),""))))</f>
        <v/>
      </c>
      <c r="O420" s="24" t="str">
        <f t="shared" si="78"/>
        <v/>
      </c>
      <c r="P420" s="21"/>
      <c r="Q420" s="25" t="s">
        <v>2919</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t="e">
        <f t="shared" ref="B421:O421" si="79">+B420/B$402</f>
        <v>#VALUE!</v>
      </c>
      <c r="C421" s="26" t="e">
        <f t="shared" si="79"/>
        <v>#VALUE!</v>
      </c>
      <c r="D421" s="26" t="e">
        <f t="shared" si="79"/>
        <v>#VALUE!</v>
      </c>
      <c r="E421" s="26" t="e">
        <f t="shared" si="79"/>
        <v>#VALUE!</v>
      </c>
      <c r="F421" s="26" t="e">
        <f t="shared" si="79"/>
        <v>#VALUE!</v>
      </c>
      <c r="G421" s="26" t="e">
        <f t="shared" si="79"/>
        <v>#VALUE!</v>
      </c>
      <c r="H421" s="26" t="e">
        <f t="shared" si="79"/>
        <v>#VALUE!</v>
      </c>
      <c r="I421" s="26" t="e">
        <f t="shared" si="79"/>
        <v>#VALUE!</v>
      </c>
      <c r="J421" s="26" t="e">
        <f t="shared" si="79"/>
        <v>#VALUE!</v>
      </c>
      <c r="K421" s="26" t="e">
        <f t="shared" si="79"/>
        <v>#VALUE!</v>
      </c>
      <c r="L421" s="26" t="e">
        <f t="shared" si="79"/>
        <v>#VALUE!</v>
      </c>
      <c r="M421" s="26" t="e">
        <f t="shared" si="79"/>
        <v>#VALUE!</v>
      </c>
      <c r="N421" s="26" t="e">
        <f t="shared" si="79"/>
        <v>#VALUE!</v>
      </c>
      <c r="O421" s="26" t="e">
        <f t="shared" si="79"/>
        <v>#VALUE!</v>
      </c>
      <c r="P421" s="21"/>
      <c r="Q421" s="27" t="s">
        <v>2920</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2906</v>
      </c>
      <c r="C422" s="146"/>
      <c r="D422" s="146"/>
      <c r="E422" s="146"/>
      <c r="F422" s="146"/>
      <c r="G422" s="146"/>
      <c r="H422" s="146"/>
      <c r="I422" s="146"/>
      <c r="J422" s="146"/>
      <c r="K422" s="146"/>
      <c r="L422" s="146"/>
      <c r="M422" s="146"/>
      <c r="N422" s="15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t="str">
        <f t="shared" ref="B423:O423" si="80">IFERROR(VLOOKUP($B$422,$4:$126,MATCH($Q423&amp;"/"&amp;B$348,$2:$2,0),FALSE),"")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2916</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t="str">
        <f t="shared" ref="B424:O424" si="81">IFERROR(VLOOKUP($B$422,$4:$126,MATCH($Q424&amp;"/"&amp;B$348,$2:$2,0),FALSE),"")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2917</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t="str">
        <f t="shared" ref="B425:O425" si="82">IFERROR(VLOOKUP($B$422,$4:$126,MATCH($Q425&amp;"/"&amp;B$348,$2:$2,0),FALSE),"")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si="82"/>
        <v/>
      </c>
      <c r="O425" s="24" t="str">
        <f t="shared" si="82"/>
        <v/>
      </c>
      <c r="P425" s="21"/>
      <c r="Q425" s="25" t="s">
        <v>2918</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t="str">
        <f t="shared" ref="B426:M426" si="83">IFERROR(VLOOKUP($B$422,$4:$126,MATCH($Q426&amp;"/"&amp;B$348,$2:$2,0),FALSE),"")</f>
        <v/>
      </c>
      <c r="C426" s="24" t="str">
        <f t="shared" si="83"/>
        <v/>
      </c>
      <c r="D426" s="24" t="str">
        <f t="shared" si="83"/>
        <v/>
      </c>
      <c r="E426" s="24" t="str">
        <f t="shared" si="83"/>
        <v/>
      </c>
      <c r="F426" s="24" t="str">
        <f t="shared" si="83"/>
        <v/>
      </c>
      <c r="G426" s="24" t="str">
        <f t="shared" si="83"/>
        <v/>
      </c>
      <c r="H426" s="24" t="str">
        <f t="shared" si="83"/>
        <v/>
      </c>
      <c r="I426" s="24" t="str">
        <f t="shared" si="83"/>
        <v/>
      </c>
      <c r="J426" s="24" t="str">
        <f t="shared" si="83"/>
        <v/>
      </c>
      <c r="K426" s="24" t="str">
        <f t="shared" si="83"/>
        <v/>
      </c>
      <c r="L426" s="24" t="str">
        <f t="shared" si="83"/>
        <v/>
      </c>
      <c r="M426" s="24" t="str">
        <f t="shared" si="83"/>
        <v/>
      </c>
      <c r="N426" s="24" t="str">
        <f t="shared" ref="N426:O426" si="84">IFERROR(VLOOKUP($B$422,$4:$126,MATCH($Q426&amp;"/"&amp;N$348,$2:$2,0),FALSE),IFERROR(VLOOKUP($B$422,$4:$126,MATCH($Q425&amp;"/"&amp;N$348,$2:$2,0),FALSE),IFERROR(VLOOKUP($B$422,$4:$126,MATCH($Q424&amp;"/"&amp;N$348,$2:$2,0),FALSE),IFERROR(VLOOKUP($B$422,$4:$126,MATCH($Q423&amp;"/"&amp;N$348,$2:$2,0),FALSE),""))))</f>
        <v/>
      </c>
      <c r="O426" s="24" t="str">
        <f t="shared" si="84"/>
        <v/>
      </c>
      <c r="P426" s="21"/>
      <c r="Q426" s="25" t="s">
        <v>2919</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t="e">
        <f t="shared" ref="B427:O427" si="85">+B426/B$402</f>
        <v>#VALUE!</v>
      </c>
      <c r="C427" s="26" t="e">
        <f t="shared" si="85"/>
        <v>#VALUE!</v>
      </c>
      <c r="D427" s="26" t="e">
        <f t="shared" si="85"/>
        <v>#VALUE!</v>
      </c>
      <c r="E427" s="26" t="e">
        <f t="shared" si="85"/>
        <v>#VALUE!</v>
      </c>
      <c r="F427" s="26" t="e">
        <f t="shared" si="85"/>
        <v>#VALUE!</v>
      </c>
      <c r="G427" s="26" t="e">
        <f t="shared" si="85"/>
        <v>#VALUE!</v>
      </c>
      <c r="H427" s="26" t="e">
        <f t="shared" si="85"/>
        <v>#VALUE!</v>
      </c>
      <c r="I427" s="26" t="e">
        <f t="shared" si="85"/>
        <v>#VALUE!</v>
      </c>
      <c r="J427" s="26" t="e">
        <f t="shared" si="85"/>
        <v>#VALUE!</v>
      </c>
      <c r="K427" s="26" t="e">
        <f t="shared" si="85"/>
        <v>#VALUE!</v>
      </c>
      <c r="L427" s="26" t="e">
        <f t="shared" si="85"/>
        <v>#VALUE!</v>
      </c>
      <c r="M427" s="26" t="e">
        <f t="shared" si="85"/>
        <v>#VALUE!</v>
      </c>
      <c r="N427" s="26" t="e">
        <f t="shared" si="85"/>
        <v>#VALUE!</v>
      </c>
      <c r="O427" s="26" t="e">
        <f t="shared" si="85"/>
        <v>#VALUE!</v>
      </c>
      <c r="P427" s="21"/>
      <c r="Q427" s="27" t="s">
        <v>2920</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2907</v>
      </c>
      <c r="C428" s="146"/>
      <c r="D428" s="146"/>
      <c r="E428" s="146"/>
      <c r="F428" s="146"/>
      <c r="G428" s="146"/>
      <c r="H428" s="146"/>
      <c r="I428" s="146"/>
      <c r="J428" s="146"/>
      <c r="K428" s="146"/>
      <c r="L428" s="146"/>
      <c r="M428" s="146"/>
      <c r="N428" s="15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t="str">
        <f t="shared" ref="B429:O429" si="86">IFERROR(VLOOKUP($B$428,$4:$126,MATCH($Q429&amp;"/"&amp;B$348,$2:$2,0),FALSE),"")</f>
        <v/>
      </c>
      <c r="C429" s="24" t="str">
        <f t="shared" si="86"/>
        <v/>
      </c>
      <c r="D429" s="24" t="str">
        <f t="shared" si="86"/>
        <v/>
      </c>
      <c r="E429" s="24" t="str">
        <f t="shared" si="86"/>
        <v/>
      </c>
      <c r="F429" s="24" t="str">
        <f t="shared" si="86"/>
        <v/>
      </c>
      <c r="G429" s="24" t="str">
        <f t="shared" si="86"/>
        <v/>
      </c>
      <c r="H429" s="24" t="str">
        <f t="shared" si="86"/>
        <v/>
      </c>
      <c r="I429" s="24" t="str">
        <f t="shared" si="86"/>
        <v/>
      </c>
      <c r="J429" s="24" t="str">
        <f t="shared" si="86"/>
        <v/>
      </c>
      <c r="K429" s="24" t="str">
        <f t="shared" si="86"/>
        <v/>
      </c>
      <c r="L429" s="24" t="str">
        <f t="shared" si="86"/>
        <v/>
      </c>
      <c r="M429" s="24" t="str">
        <f t="shared" si="86"/>
        <v/>
      </c>
      <c r="N429" s="24" t="str">
        <f t="shared" si="86"/>
        <v/>
      </c>
      <c r="O429" s="24" t="str">
        <f t="shared" si="86"/>
        <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t="str">
        <f t="shared" ref="B430:O430" si="87">IFERROR(VLOOKUP($B$428,$4:$126,MATCH($Q430&amp;"/"&amp;B$348,$2:$2,0),FALSE),"")</f>
        <v/>
      </c>
      <c r="C430" s="24" t="str">
        <f t="shared" si="87"/>
        <v/>
      </c>
      <c r="D430" s="24" t="str">
        <f t="shared" si="87"/>
        <v/>
      </c>
      <c r="E430" s="24" t="str">
        <f t="shared" si="87"/>
        <v/>
      </c>
      <c r="F430" s="24" t="str">
        <f t="shared" si="87"/>
        <v/>
      </c>
      <c r="G430" s="24" t="str">
        <f t="shared" si="87"/>
        <v/>
      </c>
      <c r="H430" s="24" t="str">
        <f t="shared" si="87"/>
        <v/>
      </c>
      <c r="I430" s="24" t="str">
        <f t="shared" si="87"/>
        <v/>
      </c>
      <c r="J430" s="24" t="str">
        <f t="shared" si="87"/>
        <v/>
      </c>
      <c r="K430" s="24" t="str">
        <f t="shared" si="87"/>
        <v/>
      </c>
      <c r="L430" s="24" t="str">
        <f t="shared" si="87"/>
        <v/>
      </c>
      <c r="M430" s="24" t="str">
        <f t="shared" si="87"/>
        <v/>
      </c>
      <c r="N430" s="24" t="str">
        <f t="shared" si="87"/>
        <v/>
      </c>
      <c r="O430" s="24" t="str">
        <f t="shared" si="87"/>
        <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t="str">
        <f t="shared" ref="B431:O431" si="88">IFERROR(VLOOKUP($B$428,$4:$126,MATCH($Q431&amp;"/"&amp;B$348,$2:$2,0),FALSE),"")</f>
        <v/>
      </c>
      <c r="C431" s="24" t="str">
        <f t="shared" si="88"/>
        <v/>
      </c>
      <c r="D431" s="24" t="str">
        <f t="shared" si="88"/>
        <v/>
      </c>
      <c r="E431" s="24" t="str">
        <f t="shared" si="88"/>
        <v/>
      </c>
      <c r="F431" s="24" t="str">
        <f t="shared" si="88"/>
        <v/>
      </c>
      <c r="G431" s="24" t="str">
        <f t="shared" si="88"/>
        <v/>
      </c>
      <c r="H431" s="24" t="str">
        <f t="shared" si="88"/>
        <v/>
      </c>
      <c r="I431" s="24" t="str">
        <f t="shared" si="88"/>
        <v/>
      </c>
      <c r="J431" s="24" t="str">
        <f t="shared" si="88"/>
        <v/>
      </c>
      <c r="K431" s="24" t="str">
        <f t="shared" si="88"/>
        <v/>
      </c>
      <c r="L431" s="24" t="str">
        <f t="shared" si="88"/>
        <v/>
      </c>
      <c r="M431" s="24" t="str">
        <f t="shared" si="88"/>
        <v/>
      </c>
      <c r="N431" s="24" t="str">
        <f t="shared" si="88"/>
        <v/>
      </c>
      <c r="O431" s="24" t="str">
        <f t="shared" si="88"/>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t="str">
        <f t="shared" ref="B432:M432" si="89">IFERROR(VLOOKUP($B$428,$4:$126,MATCH($Q432&amp;"/"&amp;B$348,$2:$2,0),FALSE),"")</f>
        <v/>
      </c>
      <c r="C432" s="24" t="str">
        <f t="shared" si="89"/>
        <v/>
      </c>
      <c r="D432" s="24" t="str">
        <f t="shared" si="89"/>
        <v/>
      </c>
      <c r="E432" s="24" t="str">
        <f t="shared" si="89"/>
        <v/>
      </c>
      <c r="F432" s="24" t="str">
        <f t="shared" si="89"/>
        <v/>
      </c>
      <c r="G432" s="24" t="str">
        <f t="shared" si="89"/>
        <v/>
      </c>
      <c r="H432" s="24" t="str">
        <f t="shared" si="89"/>
        <v/>
      </c>
      <c r="I432" s="24" t="str">
        <f t="shared" si="89"/>
        <v/>
      </c>
      <c r="J432" s="24" t="str">
        <f t="shared" si="89"/>
        <v/>
      </c>
      <c r="K432" s="24" t="str">
        <f t="shared" si="89"/>
        <v/>
      </c>
      <c r="L432" s="24" t="str">
        <f t="shared" si="89"/>
        <v/>
      </c>
      <c r="M432" s="24" t="str">
        <f t="shared" si="89"/>
        <v/>
      </c>
      <c r="N432" s="24" t="str">
        <f t="shared" ref="N432:O432" si="90">IFERROR(VLOOKUP($B$428,$4:$126,MATCH($Q432&amp;"/"&amp;N$348,$2:$2,0),FALSE),IFERROR(VLOOKUP($B$428,$4:$126,MATCH($Q431&amp;"/"&amp;N$348,$2:$2,0),FALSE),IFERROR(VLOOKUP($B$428,$4:$126,MATCH($Q430&amp;"/"&amp;N$348,$2:$2,0),FALSE),IFERROR(VLOOKUP($B$428,$4:$126,MATCH($Q429&amp;"/"&amp;N$348,$2:$2,0),FALSE),""))))</f>
        <v/>
      </c>
      <c r="O432" s="24" t="str">
        <f t="shared" si="90"/>
        <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t="e">
        <f t="shared" ref="B433:O433" si="91">+B432/B$457</f>
        <v>#VALUE!</v>
      </c>
      <c r="C433" s="33" t="e">
        <f t="shared" si="91"/>
        <v>#VALUE!</v>
      </c>
      <c r="D433" s="33" t="e">
        <f t="shared" si="91"/>
        <v>#VALUE!</v>
      </c>
      <c r="E433" s="33" t="e">
        <f t="shared" si="91"/>
        <v>#VALUE!</v>
      </c>
      <c r="F433" s="33" t="e">
        <f t="shared" si="91"/>
        <v>#VALUE!</v>
      </c>
      <c r="G433" s="33" t="e">
        <f t="shared" si="91"/>
        <v>#VALUE!</v>
      </c>
      <c r="H433" s="33" t="e">
        <f t="shared" si="91"/>
        <v>#VALUE!</v>
      </c>
      <c r="I433" s="33" t="e">
        <f t="shared" si="91"/>
        <v>#VALUE!</v>
      </c>
      <c r="J433" s="33" t="e">
        <f t="shared" si="91"/>
        <v>#VALUE!</v>
      </c>
      <c r="K433" s="33" t="e">
        <f t="shared" si="91"/>
        <v>#VALUE!</v>
      </c>
      <c r="L433" s="33" t="e">
        <f t="shared" si="91"/>
        <v>#VALUE!</v>
      </c>
      <c r="M433" s="33" t="e">
        <f t="shared" si="91"/>
        <v>#VALUE!</v>
      </c>
      <c r="N433" s="33" t="e">
        <f t="shared" si="91"/>
        <v>#VALUE!</v>
      </c>
      <c r="O433" s="33" t="e">
        <f t="shared" si="91"/>
        <v>#VALUE!</v>
      </c>
      <c r="P433" s="21"/>
      <c r="Q433" s="27" t="s">
        <v>2932</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2933</v>
      </c>
      <c r="C434" s="146"/>
      <c r="D434" s="146"/>
      <c r="E434" s="146"/>
      <c r="F434" s="146"/>
      <c r="G434" s="146"/>
      <c r="H434" s="146"/>
      <c r="I434" s="146"/>
      <c r="J434" s="146"/>
      <c r="K434" s="146"/>
      <c r="L434" s="146"/>
      <c r="M434" s="146"/>
      <c r="N434" s="15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t="str">
        <f t="shared" ref="B435:O435" si="92">IFERROR(VLOOKUP($B$434,$4:$126,MATCH($Q435&amp;"/"&amp;B$348,$2:$2,0),FALSE),"")</f>
        <v/>
      </c>
      <c r="C435" s="24" t="str">
        <f t="shared" si="92"/>
        <v/>
      </c>
      <c r="D435" s="24" t="str">
        <f t="shared" si="92"/>
        <v/>
      </c>
      <c r="E435" s="24" t="str">
        <f t="shared" si="92"/>
        <v/>
      </c>
      <c r="F435" s="24" t="str">
        <f t="shared" si="92"/>
        <v/>
      </c>
      <c r="G435" s="24" t="str">
        <f t="shared" si="92"/>
        <v/>
      </c>
      <c r="H435" s="24" t="str">
        <f t="shared" si="92"/>
        <v/>
      </c>
      <c r="I435" s="24" t="str">
        <f t="shared" si="92"/>
        <v/>
      </c>
      <c r="J435" s="24" t="str">
        <f t="shared" si="92"/>
        <v/>
      </c>
      <c r="K435" s="24" t="str">
        <f t="shared" si="92"/>
        <v/>
      </c>
      <c r="L435" s="24" t="str">
        <f t="shared" si="92"/>
        <v/>
      </c>
      <c r="M435" s="24" t="str">
        <f t="shared" si="92"/>
        <v/>
      </c>
      <c r="N435" s="24" t="str">
        <f t="shared" si="92"/>
        <v/>
      </c>
      <c r="O435" s="24" t="str">
        <f t="shared" si="92"/>
        <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t="str">
        <f t="shared" ref="B436:O436" si="93">IFERROR(VLOOKUP($B$434,$4:$126,MATCH($Q436&amp;"/"&amp;B$348,$2:$2,0),FALSE),"")</f>
        <v/>
      </c>
      <c r="C436" s="24" t="str">
        <f t="shared" si="93"/>
        <v/>
      </c>
      <c r="D436" s="24" t="str">
        <f t="shared" si="93"/>
        <v/>
      </c>
      <c r="E436" s="24" t="str">
        <f t="shared" si="93"/>
        <v/>
      </c>
      <c r="F436" s="24" t="str">
        <f t="shared" si="93"/>
        <v/>
      </c>
      <c r="G436" s="24" t="str">
        <f t="shared" si="93"/>
        <v/>
      </c>
      <c r="H436" s="24" t="str">
        <f t="shared" si="93"/>
        <v/>
      </c>
      <c r="I436" s="24" t="str">
        <f t="shared" si="93"/>
        <v/>
      </c>
      <c r="J436" s="24" t="str">
        <f t="shared" si="93"/>
        <v/>
      </c>
      <c r="K436" s="24" t="str">
        <f t="shared" si="93"/>
        <v/>
      </c>
      <c r="L436" s="24" t="str">
        <f t="shared" si="93"/>
        <v/>
      </c>
      <c r="M436" s="24" t="str">
        <f t="shared" si="93"/>
        <v/>
      </c>
      <c r="N436" s="24" t="str">
        <f t="shared" si="93"/>
        <v/>
      </c>
      <c r="O436" s="24" t="str">
        <f t="shared" si="93"/>
        <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t="str">
        <f t="shared" ref="B437:O437" si="94">IFERROR(VLOOKUP($B$434,$4:$126,MATCH($Q437&amp;"/"&amp;B$348,$2:$2,0),FALSE),"")</f>
        <v/>
      </c>
      <c r="C437" s="24" t="str">
        <f t="shared" si="94"/>
        <v/>
      </c>
      <c r="D437" s="24" t="str">
        <f t="shared" si="94"/>
        <v/>
      </c>
      <c r="E437" s="24" t="str">
        <f t="shared" si="94"/>
        <v/>
      </c>
      <c r="F437" s="24" t="str">
        <f t="shared" si="94"/>
        <v/>
      </c>
      <c r="G437" s="24" t="str">
        <f t="shared" si="94"/>
        <v/>
      </c>
      <c r="H437" s="24" t="str">
        <f t="shared" si="94"/>
        <v/>
      </c>
      <c r="I437" s="24" t="str">
        <f t="shared" si="94"/>
        <v/>
      </c>
      <c r="J437" s="24" t="str">
        <f t="shared" si="94"/>
        <v/>
      </c>
      <c r="K437" s="24" t="str">
        <f t="shared" si="94"/>
        <v/>
      </c>
      <c r="L437" s="24" t="str">
        <f t="shared" si="94"/>
        <v/>
      </c>
      <c r="M437" s="24" t="str">
        <f t="shared" si="94"/>
        <v/>
      </c>
      <c r="N437" s="24" t="str">
        <f t="shared" si="94"/>
        <v/>
      </c>
      <c r="O437" s="24" t="str">
        <f t="shared" si="94"/>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t="str">
        <f t="shared" ref="B438:M438" si="95">IFERROR(VLOOKUP($B$434,$4:$126,MATCH($Q438&amp;"/"&amp;B$348,$2:$2,0),FALSE),"")</f>
        <v/>
      </c>
      <c r="C438" s="24" t="str">
        <f t="shared" si="95"/>
        <v/>
      </c>
      <c r="D438" s="24" t="str">
        <f t="shared" si="95"/>
        <v/>
      </c>
      <c r="E438" s="24" t="str">
        <f t="shared" si="95"/>
        <v/>
      </c>
      <c r="F438" s="24" t="str">
        <f t="shared" si="95"/>
        <v/>
      </c>
      <c r="G438" s="24" t="str">
        <f t="shared" si="95"/>
        <v/>
      </c>
      <c r="H438" s="24" t="str">
        <f t="shared" si="95"/>
        <v/>
      </c>
      <c r="I438" s="24" t="str">
        <f t="shared" si="95"/>
        <v/>
      </c>
      <c r="J438" s="24" t="str">
        <f t="shared" si="95"/>
        <v/>
      </c>
      <c r="K438" s="24" t="str">
        <f t="shared" si="95"/>
        <v/>
      </c>
      <c r="L438" s="24" t="str">
        <f t="shared" si="95"/>
        <v/>
      </c>
      <c r="M438" s="24" t="str">
        <f t="shared" si="95"/>
        <v/>
      </c>
      <c r="N438" s="24" t="str">
        <f t="shared" ref="N438:O438" si="96">IFERROR(VLOOKUP($B$434,$4:$126,MATCH($Q438&amp;"/"&amp;N$348,$2:$2,0),FALSE),IFERROR(VLOOKUP($B$434,$4:$126,MATCH($Q437&amp;"/"&amp;N$348,$2:$2,0),FALSE),IFERROR(VLOOKUP($B$434,$4:$126,MATCH($Q436&amp;"/"&amp;N$348,$2:$2,0),FALSE),IFERROR(VLOOKUP($B$434,$4:$126,MATCH($Q435&amp;"/"&amp;N$348,$2:$2,0),FALSE),""))))</f>
        <v/>
      </c>
      <c r="O438" s="24" t="str">
        <f t="shared" si="96"/>
        <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t="e">
        <f t="shared" ref="B439:O439" si="97">+B438/B$402</f>
        <v>#VALUE!</v>
      </c>
      <c r="C439" s="26" t="e">
        <f t="shared" si="97"/>
        <v>#VALUE!</v>
      </c>
      <c r="D439" s="26" t="e">
        <f t="shared" si="97"/>
        <v>#VALUE!</v>
      </c>
      <c r="E439" s="26" t="e">
        <f t="shared" si="97"/>
        <v>#VALUE!</v>
      </c>
      <c r="F439" s="26" t="e">
        <f t="shared" si="97"/>
        <v>#VALUE!</v>
      </c>
      <c r="G439" s="26" t="e">
        <f t="shared" si="97"/>
        <v>#VALUE!</v>
      </c>
      <c r="H439" s="26" t="e">
        <f t="shared" si="97"/>
        <v>#VALUE!</v>
      </c>
      <c r="I439" s="26" t="e">
        <f t="shared" si="97"/>
        <v>#VALUE!</v>
      </c>
      <c r="J439" s="26" t="e">
        <f t="shared" si="97"/>
        <v>#VALUE!</v>
      </c>
      <c r="K439" s="26" t="e">
        <f t="shared" si="97"/>
        <v>#VALUE!</v>
      </c>
      <c r="L439" s="26" t="e">
        <f t="shared" si="97"/>
        <v>#VALUE!</v>
      </c>
      <c r="M439" s="26" t="e">
        <f t="shared" si="97"/>
        <v>#VALUE!</v>
      </c>
      <c r="N439" s="26" t="e">
        <f t="shared" si="97"/>
        <v>#VALUE!</v>
      </c>
      <c r="O439" s="26" t="e">
        <f t="shared" si="97"/>
        <v>#VALUE!</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2934</v>
      </c>
      <c r="C440" s="146"/>
      <c r="D440" s="146"/>
      <c r="E440" s="146"/>
      <c r="F440" s="146"/>
      <c r="G440" s="146"/>
      <c r="H440" s="146"/>
      <c r="I440" s="146"/>
      <c r="J440" s="146"/>
      <c r="K440" s="146"/>
      <c r="L440" s="146"/>
      <c r="M440" s="146"/>
      <c r="N440" s="15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t="str">
        <f t="shared" ref="B441:O441" si="98">IFERROR(VLOOKUP($B$440,$4:$126,MATCH($Q441&amp;"/"&amp;B$348,$2:$2,0),FALSE),"")</f>
        <v/>
      </c>
      <c r="C441" s="24" t="str">
        <f t="shared" si="98"/>
        <v/>
      </c>
      <c r="D441" s="24" t="str">
        <f t="shared" si="98"/>
        <v/>
      </c>
      <c r="E441" s="24" t="str">
        <f t="shared" si="98"/>
        <v/>
      </c>
      <c r="F441" s="24" t="str">
        <f t="shared" si="98"/>
        <v/>
      </c>
      <c r="G441" s="24" t="str">
        <f t="shared" si="98"/>
        <v/>
      </c>
      <c r="H441" s="24" t="str">
        <f t="shared" si="98"/>
        <v/>
      </c>
      <c r="I441" s="24" t="str">
        <f t="shared" si="98"/>
        <v/>
      </c>
      <c r="J441" s="24" t="str">
        <f t="shared" si="98"/>
        <v/>
      </c>
      <c r="K441" s="24" t="str">
        <f t="shared" si="98"/>
        <v/>
      </c>
      <c r="L441" s="24" t="str">
        <f t="shared" si="98"/>
        <v/>
      </c>
      <c r="M441" s="24" t="str">
        <f t="shared" si="98"/>
        <v/>
      </c>
      <c r="N441" s="24" t="str">
        <f t="shared" si="98"/>
        <v/>
      </c>
      <c r="O441" s="24" t="str">
        <f t="shared" si="98"/>
        <v/>
      </c>
      <c r="P441" s="21"/>
      <c r="Q441" s="25" t="s">
        <v>2916</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t="str">
        <f t="shared" ref="B442:O442" si="99">IFERROR(VLOOKUP($B$440,$4:$126,MATCH($Q442&amp;"/"&amp;B$348,$2:$2,0),FALSE),"")</f>
        <v/>
      </c>
      <c r="C442" s="24" t="str">
        <f t="shared" si="99"/>
        <v/>
      </c>
      <c r="D442" s="24" t="str">
        <f t="shared" si="99"/>
        <v/>
      </c>
      <c r="E442" s="24" t="str">
        <f t="shared" si="99"/>
        <v/>
      </c>
      <c r="F442" s="24" t="str">
        <f t="shared" si="99"/>
        <v/>
      </c>
      <c r="G442" s="24" t="str">
        <f t="shared" si="99"/>
        <v/>
      </c>
      <c r="H442" s="24" t="str">
        <f t="shared" si="99"/>
        <v/>
      </c>
      <c r="I442" s="24" t="str">
        <f t="shared" si="99"/>
        <v/>
      </c>
      <c r="J442" s="24" t="str">
        <f t="shared" si="99"/>
        <v/>
      </c>
      <c r="K442" s="24" t="str">
        <f t="shared" si="99"/>
        <v/>
      </c>
      <c r="L442" s="24" t="str">
        <f t="shared" si="99"/>
        <v/>
      </c>
      <c r="M442" s="24" t="str">
        <f t="shared" si="99"/>
        <v/>
      </c>
      <c r="N442" s="24" t="str">
        <f t="shared" si="99"/>
        <v/>
      </c>
      <c r="O442" s="24" t="str">
        <f t="shared" si="99"/>
        <v/>
      </c>
      <c r="P442" s="21"/>
      <c r="Q442" s="25" t="s">
        <v>2917</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t="str">
        <f t="shared" ref="B443:O443" si="100">IFERROR(VLOOKUP($B$440,$4:$126,MATCH($Q443&amp;"/"&amp;B$348,$2:$2,0),FALSE),"")</f>
        <v/>
      </c>
      <c r="C443" s="24" t="str">
        <f t="shared" si="100"/>
        <v/>
      </c>
      <c r="D443" s="24" t="str">
        <f t="shared" si="100"/>
        <v/>
      </c>
      <c r="E443" s="24" t="str">
        <f t="shared" si="100"/>
        <v/>
      </c>
      <c r="F443" s="24" t="str">
        <f t="shared" si="100"/>
        <v/>
      </c>
      <c r="G443" s="24" t="str">
        <f t="shared" si="100"/>
        <v/>
      </c>
      <c r="H443" s="24" t="str">
        <f t="shared" si="100"/>
        <v/>
      </c>
      <c r="I443" s="24" t="str">
        <f t="shared" si="100"/>
        <v/>
      </c>
      <c r="J443" s="24" t="str">
        <f t="shared" si="100"/>
        <v/>
      </c>
      <c r="K443" s="24" t="str">
        <f t="shared" si="100"/>
        <v/>
      </c>
      <c r="L443" s="24" t="str">
        <f t="shared" si="100"/>
        <v/>
      </c>
      <c r="M443" s="24" t="str">
        <f t="shared" si="100"/>
        <v/>
      </c>
      <c r="N443" s="24" t="str">
        <f t="shared" si="100"/>
        <v/>
      </c>
      <c r="O443" s="24" t="str">
        <f t="shared" si="100"/>
        <v/>
      </c>
      <c r="P443" s="21"/>
      <c r="Q443" s="25" t="s">
        <v>2918</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t="str">
        <f t="shared" ref="B444:M444" si="101">IFERROR(VLOOKUP($B$440,$4:$126,MATCH($Q444&amp;"/"&amp;B$348,$2:$2,0),FALSE),"")</f>
        <v/>
      </c>
      <c r="C444" s="24" t="str">
        <f t="shared" si="101"/>
        <v/>
      </c>
      <c r="D444" s="24" t="str">
        <f t="shared" si="101"/>
        <v/>
      </c>
      <c r="E444" s="24" t="str">
        <f t="shared" si="101"/>
        <v/>
      </c>
      <c r="F444" s="24" t="str">
        <f t="shared" si="101"/>
        <v/>
      </c>
      <c r="G444" s="24" t="str">
        <f t="shared" si="101"/>
        <v/>
      </c>
      <c r="H444" s="24" t="str">
        <f t="shared" si="101"/>
        <v/>
      </c>
      <c r="I444" s="24" t="str">
        <f t="shared" si="101"/>
        <v/>
      </c>
      <c r="J444" s="24" t="str">
        <f t="shared" si="101"/>
        <v/>
      </c>
      <c r="K444" s="24" t="str">
        <f t="shared" si="101"/>
        <v/>
      </c>
      <c r="L444" s="24" t="str">
        <f t="shared" si="101"/>
        <v/>
      </c>
      <c r="M444" s="24" t="str">
        <f t="shared" si="101"/>
        <v/>
      </c>
      <c r="N444" s="24" t="str">
        <f t="shared" ref="N444:O444" si="102">IFERROR(VLOOKUP($B$440,$4:$126,MATCH($Q444&amp;"/"&amp;N$348,$2:$2,0),FALSE),IFERROR(VLOOKUP($B$440,$4:$126,MATCH($Q443&amp;"/"&amp;N$348,$2:$2,0),FALSE),IFERROR(VLOOKUP($B$440,$4:$126,MATCH($Q442&amp;"/"&amp;N$348,$2:$2,0),FALSE),IFERROR(VLOOKUP($B$440,$4:$126,MATCH($Q441&amp;"/"&amp;N$348,$2:$2,0),FALSE),""))))</f>
        <v/>
      </c>
      <c r="O444" s="24" t="str">
        <f t="shared" si="102"/>
        <v/>
      </c>
      <c r="P444" s="21"/>
      <c r="Q444" s="25" t="s">
        <v>2919</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t="e">
        <f t="shared" ref="B445:O445" si="103">+B444/B$402</f>
        <v>#VALUE!</v>
      </c>
      <c r="C445" s="26" t="e">
        <f t="shared" si="103"/>
        <v>#VALUE!</v>
      </c>
      <c r="D445" s="26" t="e">
        <f t="shared" si="103"/>
        <v>#VALUE!</v>
      </c>
      <c r="E445" s="26" t="e">
        <f t="shared" si="103"/>
        <v>#VALUE!</v>
      </c>
      <c r="F445" s="26" t="e">
        <f t="shared" si="103"/>
        <v>#VALUE!</v>
      </c>
      <c r="G445" s="26" t="e">
        <f t="shared" si="103"/>
        <v>#VALUE!</v>
      </c>
      <c r="H445" s="26" t="e">
        <f t="shared" si="103"/>
        <v>#VALUE!</v>
      </c>
      <c r="I445" s="26" t="e">
        <f t="shared" si="103"/>
        <v>#VALUE!</v>
      </c>
      <c r="J445" s="26" t="e">
        <f t="shared" si="103"/>
        <v>#VALUE!</v>
      </c>
      <c r="K445" s="26" t="e">
        <f t="shared" si="103"/>
        <v>#VALUE!</v>
      </c>
      <c r="L445" s="26" t="e">
        <f t="shared" si="103"/>
        <v>#VALUE!</v>
      </c>
      <c r="M445" s="26" t="e">
        <f t="shared" si="103"/>
        <v>#VALUE!</v>
      </c>
      <c r="N445" s="26" t="e">
        <f t="shared" si="103"/>
        <v>#VALUE!</v>
      </c>
      <c r="O445" s="26" t="e">
        <f t="shared" si="103"/>
        <v>#VALUE!</v>
      </c>
      <c r="P445" s="21"/>
      <c r="Q445" s="27" t="s">
        <v>2920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2935</v>
      </c>
      <c r="C446" s="146"/>
      <c r="D446" s="146"/>
      <c r="E446" s="146"/>
      <c r="F446" s="146"/>
      <c r="G446" s="146"/>
      <c r="H446" s="146"/>
      <c r="I446" s="146"/>
      <c r="J446" s="146"/>
      <c r="K446" s="146"/>
      <c r="L446" s="146"/>
      <c r="M446" s="146"/>
      <c r="N446" s="15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2936</v>
      </c>
      <c r="C447" s="146"/>
      <c r="D447" s="146"/>
      <c r="E447" s="146"/>
      <c r="F447" s="146"/>
      <c r="G447" s="146"/>
      <c r="H447" s="146"/>
      <c r="I447" s="146"/>
      <c r="J447" s="146"/>
      <c r="K447" s="146"/>
      <c r="L447" s="146"/>
      <c r="M447" s="146"/>
      <c r="N447" s="15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t="str">
        <f t="shared" ref="B448:O448" si="104">IFERROR(VLOOKUP($B$447,$4:$126,MATCH($Q448&amp;"/"&amp;B$348,$2:$2,0),FALSE),"")</f>
        <v/>
      </c>
      <c r="C448" s="24" t="str">
        <f t="shared" si="104"/>
        <v/>
      </c>
      <c r="D448" s="24" t="str">
        <f t="shared" si="104"/>
        <v/>
      </c>
      <c r="E448" s="24" t="str">
        <f t="shared" si="104"/>
        <v/>
      </c>
      <c r="F448" s="24" t="str">
        <f t="shared" si="104"/>
        <v/>
      </c>
      <c r="G448" s="24" t="str">
        <f t="shared" si="104"/>
        <v/>
      </c>
      <c r="H448" s="24" t="str">
        <f t="shared" si="104"/>
        <v/>
      </c>
      <c r="I448" s="24" t="str">
        <f t="shared" si="104"/>
        <v/>
      </c>
      <c r="J448" s="24" t="str">
        <f t="shared" si="104"/>
        <v/>
      </c>
      <c r="K448" s="24" t="str">
        <f t="shared" si="104"/>
        <v/>
      </c>
      <c r="L448" s="24" t="str">
        <f t="shared" si="104"/>
        <v/>
      </c>
      <c r="M448" s="24" t="str">
        <f t="shared" si="104"/>
        <v/>
      </c>
      <c r="N448" s="24" t="str">
        <f t="shared" si="104"/>
        <v/>
      </c>
      <c r="O448" s="24" t="str">
        <f t="shared" si="104"/>
        <v/>
      </c>
      <c r="P448" s="21"/>
      <c r="Q448" s="25" t="s">
        <v>2916</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t="str">
        <f t="shared" ref="B449:O449" si="105">IFERROR(VLOOKUP($B$447,$4:$126,MATCH($Q449&amp;"/"&amp;B$348,$2:$2,0),FALSE),"")</f>
        <v/>
      </c>
      <c r="C449" s="24" t="str">
        <f t="shared" si="105"/>
        <v/>
      </c>
      <c r="D449" s="24" t="str">
        <f t="shared" si="105"/>
        <v/>
      </c>
      <c r="E449" s="24" t="str">
        <f t="shared" si="105"/>
        <v/>
      </c>
      <c r="F449" s="24" t="str">
        <f t="shared" si="105"/>
        <v/>
      </c>
      <c r="G449" s="24" t="str">
        <f t="shared" si="105"/>
        <v/>
      </c>
      <c r="H449" s="24" t="str">
        <f t="shared" si="105"/>
        <v/>
      </c>
      <c r="I449" s="24" t="str">
        <f t="shared" si="105"/>
        <v/>
      </c>
      <c r="J449" s="24" t="str">
        <f t="shared" si="105"/>
        <v/>
      </c>
      <c r="K449" s="24" t="str">
        <f t="shared" si="105"/>
        <v/>
      </c>
      <c r="L449" s="24" t="str">
        <f t="shared" si="105"/>
        <v/>
      </c>
      <c r="M449" s="24" t="str">
        <f t="shared" si="105"/>
        <v/>
      </c>
      <c r="N449" s="24" t="str">
        <f t="shared" si="105"/>
        <v/>
      </c>
      <c r="O449" s="24" t="str">
        <f t="shared" si="105"/>
        <v/>
      </c>
      <c r="P449" s="21"/>
      <c r="Q449" s="25" t="s">
        <v>2917</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t="str">
        <f t="shared" ref="B450:O450" si="106">IFERROR(VLOOKUP($B$447,$4:$126,MATCH($Q450&amp;"/"&amp;B$348,$2:$2,0),FALSE),"")</f>
        <v/>
      </c>
      <c r="C450" s="24" t="str">
        <f t="shared" si="106"/>
        <v/>
      </c>
      <c r="D450" s="24" t="str">
        <f t="shared" si="106"/>
        <v/>
      </c>
      <c r="E450" s="24" t="str">
        <f t="shared" si="106"/>
        <v/>
      </c>
      <c r="F450" s="24" t="str">
        <f t="shared" si="106"/>
        <v/>
      </c>
      <c r="G450" s="24" t="str">
        <f t="shared" si="106"/>
        <v/>
      </c>
      <c r="H450" s="24" t="str">
        <f t="shared" si="106"/>
        <v/>
      </c>
      <c r="I450" s="24" t="str">
        <f t="shared" si="106"/>
        <v/>
      </c>
      <c r="J450" s="24" t="str">
        <f t="shared" si="106"/>
        <v/>
      </c>
      <c r="K450" s="24" t="str">
        <f t="shared" si="106"/>
        <v/>
      </c>
      <c r="L450" s="24" t="str">
        <f t="shared" si="106"/>
        <v/>
      </c>
      <c r="M450" s="24" t="str">
        <f t="shared" si="106"/>
        <v/>
      </c>
      <c r="N450" s="24" t="str">
        <f t="shared" si="106"/>
        <v/>
      </c>
      <c r="O450" s="24" t="str">
        <f t="shared" si="106"/>
        <v/>
      </c>
      <c r="P450" s="21"/>
      <c r="Q450" s="25" t="s">
        <v>2918</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t="str">
        <f t="shared" ref="B451:M451" si="107">IFERROR(VLOOKUP($B$447,$4:$126,MATCH($Q451&amp;"/"&amp;B$348,$2:$2,0),FALSE),"")</f>
        <v/>
      </c>
      <c r="C451" s="24" t="str">
        <f t="shared" si="107"/>
        <v/>
      </c>
      <c r="D451" s="24" t="str">
        <f t="shared" si="107"/>
        <v/>
      </c>
      <c r="E451" s="24" t="str">
        <f t="shared" si="107"/>
        <v/>
      </c>
      <c r="F451" s="24" t="str">
        <f t="shared" si="107"/>
        <v/>
      </c>
      <c r="G451" s="24" t="str">
        <f t="shared" si="107"/>
        <v/>
      </c>
      <c r="H451" s="24" t="str">
        <f t="shared" si="107"/>
        <v/>
      </c>
      <c r="I451" s="24" t="str">
        <f t="shared" si="107"/>
        <v/>
      </c>
      <c r="J451" s="24" t="str">
        <f t="shared" si="107"/>
        <v/>
      </c>
      <c r="K451" s="24" t="str">
        <f t="shared" si="107"/>
        <v/>
      </c>
      <c r="L451" s="24" t="str">
        <f t="shared" si="107"/>
        <v/>
      </c>
      <c r="M451" s="24" t="str">
        <f t="shared" si="107"/>
        <v/>
      </c>
      <c r="N451" s="24" t="str">
        <f t="shared" ref="N451:O451" si="108">IFERROR(VLOOKUP($B$447,$4:$126,MATCH($Q451&amp;"/"&amp;N$348,$2:$2,0),FALSE),IFERROR(VLOOKUP($B$447,$4:$126,MATCH($Q450&amp;"/"&amp;N$348,$2:$2,0),FALSE),IFERROR(VLOOKUP($B$447,$4:$126,MATCH($Q449&amp;"/"&amp;N$348,$2:$2,0),FALSE),IFERROR(VLOOKUP($B$447,$4:$126,MATCH($Q448&amp;"/"&amp;N$348,$2:$2,0),FALSE),""))))</f>
        <v/>
      </c>
      <c r="O451" s="24" t="str">
        <f t="shared" si="108"/>
        <v/>
      </c>
      <c r="P451" s="21"/>
      <c r="Q451" s="25" t="s">
        <v>2919</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t="e">
        <f t="shared" ref="B452:O452" si="109">+B451/B$402</f>
        <v>#VALUE!</v>
      </c>
      <c r="C452" s="26" t="e">
        <f t="shared" si="109"/>
        <v>#VALUE!</v>
      </c>
      <c r="D452" s="26" t="e">
        <f t="shared" si="109"/>
        <v>#VALUE!</v>
      </c>
      <c r="E452" s="26" t="e">
        <f t="shared" si="109"/>
        <v>#VALUE!</v>
      </c>
      <c r="F452" s="26" t="e">
        <f t="shared" si="109"/>
        <v>#VALUE!</v>
      </c>
      <c r="G452" s="26" t="e">
        <f t="shared" si="109"/>
        <v>#VALUE!</v>
      </c>
      <c r="H452" s="26" t="e">
        <f t="shared" si="109"/>
        <v>#VALUE!</v>
      </c>
      <c r="I452" s="26" t="e">
        <f t="shared" si="109"/>
        <v>#VALUE!</v>
      </c>
      <c r="J452" s="26" t="e">
        <f t="shared" si="109"/>
        <v>#VALUE!</v>
      </c>
      <c r="K452" s="26" t="e">
        <f t="shared" si="109"/>
        <v>#VALUE!</v>
      </c>
      <c r="L452" s="26" t="e">
        <f t="shared" si="109"/>
        <v>#VALUE!</v>
      </c>
      <c r="M452" s="26" t="e">
        <f t="shared" si="109"/>
        <v>#VALUE!</v>
      </c>
      <c r="N452" s="26" t="e">
        <f t="shared" si="109"/>
        <v>#VALUE!</v>
      </c>
      <c r="O452" s="26" t="e">
        <f t="shared" si="109"/>
        <v>#VALUE!</v>
      </c>
      <c r="P452" s="21"/>
      <c r="Q452" s="27" t="s">
        <v>2920</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2937</v>
      </c>
      <c r="C453" s="146"/>
      <c r="D453" s="146"/>
      <c r="E453" s="146"/>
      <c r="F453" s="146"/>
      <c r="G453" s="146"/>
      <c r="H453" s="146"/>
      <c r="I453" s="146"/>
      <c r="J453" s="146"/>
      <c r="K453" s="146"/>
      <c r="L453" s="146"/>
      <c r="M453" s="146"/>
      <c r="N453" s="15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t="str">
        <f t="shared" ref="B454:O454" si="110">IFERROR(VLOOKUP($B$453,$4:$126,MATCH($Q454&amp;"/"&amp;B$348,$2:$2,0),FALSE),"")</f>
        <v/>
      </c>
      <c r="C454" s="24" t="str">
        <f t="shared" si="110"/>
        <v/>
      </c>
      <c r="D454" s="24" t="str">
        <f t="shared" si="110"/>
        <v/>
      </c>
      <c r="E454" s="24" t="str">
        <f t="shared" si="110"/>
        <v/>
      </c>
      <c r="F454" s="24" t="str">
        <f t="shared" si="110"/>
        <v/>
      </c>
      <c r="G454" s="24" t="str">
        <f t="shared" si="110"/>
        <v/>
      </c>
      <c r="H454" s="24" t="str">
        <f t="shared" si="110"/>
        <v/>
      </c>
      <c r="I454" s="24" t="str">
        <f t="shared" si="110"/>
        <v/>
      </c>
      <c r="J454" s="24" t="str">
        <f t="shared" si="110"/>
        <v/>
      </c>
      <c r="K454" s="24" t="str">
        <f t="shared" si="110"/>
        <v/>
      </c>
      <c r="L454" s="24" t="str">
        <f t="shared" si="110"/>
        <v/>
      </c>
      <c r="M454" s="24" t="str">
        <f t="shared" si="110"/>
        <v/>
      </c>
      <c r="N454" s="24" t="str">
        <f t="shared" si="110"/>
        <v/>
      </c>
      <c r="O454" s="24" t="str">
        <f t="shared" si="110"/>
        <v/>
      </c>
      <c r="P454" s="21"/>
      <c r="Q454" s="25" t="s">
        <v>2916</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t="str">
        <f t="shared" ref="B455:O455" si="111">IFERROR(VLOOKUP($B$453,$4:$126,MATCH($Q455&amp;"/"&amp;B$348,$2:$2,0),FALSE),"")</f>
        <v/>
      </c>
      <c r="C455" s="24" t="str">
        <f t="shared" si="111"/>
        <v/>
      </c>
      <c r="D455" s="24" t="str">
        <f t="shared" si="111"/>
        <v/>
      </c>
      <c r="E455" s="24" t="str">
        <f t="shared" si="111"/>
        <v/>
      </c>
      <c r="F455" s="24" t="str">
        <f t="shared" si="111"/>
        <v/>
      </c>
      <c r="G455" s="24" t="str">
        <f t="shared" si="111"/>
        <v/>
      </c>
      <c r="H455" s="24" t="str">
        <f t="shared" si="111"/>
        <v/>
      </c>
      <c r="I455" s="24" t="str">
        <f t="shared" si="111"/>
        <v/>
      </c>
      <c r="J455" s="24" t="str">
        <f t="shared" si="111"/>
        <v/>
      </c>
      <c r="K455" s="24" t="str">
        <f t="shared" si="111"/>
        <v/>
      </c>
      <c r="L455" s="24" t="str">
        <f t="shared" si="111"/>
        <v/>
      </c>
      <c r="M455" s="24" t="str">
        <f t="shared" si="111"/>
        <v/>
      </c>
      <c r="N455" s="24" t="str">
        <f t="shared" si="111"/>
        <v/>
      </c>
      <c r="O455" s="24" t="str">
        <f t="shared" si="111"/>
        <v/>
      </c>
      <c r="P455" s="21"/>
      <c r="Q455" s="25" t="s">
        <v>2917</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t="str">
        <f t="shared" ref="B456:O456" si="112">IFERROR(VLOOKUP($B$453,$4:$126,MATCH($Q456&amp;"/"&amp;B$348,$2:$2,0),FALSE),"")</f>
        <v/>
      </c>
      <c r="C456" s="24" t="str">
        <f t="shared" si="112"/>
        <v/>
      </c>
      <c r="D456" s="24" t="str">
        <f t="shared" si="112"/>
        <v/>
      </c>
      <c r="E456" s="24" t="str">
        <f t="shared" si="112"/>
        <v/>
      </c>
      <c r="F456" s="24" t="str">
        <f t="shared" si="112"/>
        <v/>
      </c>
      <c r="G456" s="24" t="str">
        <f t="shared" si="112"/>
        <v/>
      </c>
      <c r="H456" s="24" t="str">
        <f t="shared" si="112"/>
        <v/>
      </c>
      <c r="I456" s="24" t="str">
        <f t="shared" si="112"/>
        <v/>
      </c>
      <c r="J456" s="24" t="str">
        <f t="shared" si="112"/>
        <v/>
      </c>
      <c r="K456" s="24" t="str">
        <f t="shared" si="112"/>
        <v/>
      </c>
      <c r="L456" s="24" t="str">
        <f t="shared" si="112"/>
        <v/>
      </c>
      <c r="M456" s="24" t="str">
        <f t="shared" si="112"/>
        <v/>
      </c>
      <c r="N456" s="24" t="str">
        <f t="shared" si="112"/>
        <v/>
      </c>
      <c r="O456" s="24" t="str">
        <f t="shared" si="112"/>
        <v/>
      </c>
      <c r="P456" s="21"/>
      <c r="Q456" s="25" t="s">
        <v>2918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t="str">
        <f t="shared" ref="B457:M457" si="113">IFERROR(VLOOKUP($B$453,$4:$126,MATCH($Q457&amp;"/"&amp;B$348,$2:$2,0),FALSE),"")</f>
        <v/>
      </c>
      <c r="C457" s="24" t="str">
        <f t="shared" si="113"/>
        <v/>
      </c>
      <c r="D457" s="24" t="str">
        <f t="shared" si="113"/>
        <v/>
      </c>
      <c r="E457" s="24" t="str">
        <f t="shared" si="113"/>
        <v/>
      </c>
      <c r="F457" s="24" t="str">
        <f t="shared" si="113"/>
        <v/>
      </c>
      <c r="G457" s="24" t="str">
        <f t="shared" si="113"/>
        <v/>
      </c>
      <c r="H457" s="24" t="str">
        <f t="shared" si="113"/>
        <v/>
      </c>
      <c r="I457" s="24" t="str">
        <f t="shared" si="113"/>
        <v/>
      </c>
      <c r="J457" s="24" t="str">
        <f t="shared" si="113"/>
        <v/>
      </c>
      <c r="K457" s="24" t="str">
        <f t="shared" si="113"/>
        <v/>
      </c>
      <c r="L457" s="24" t="str">
        <f t="shared" si="113"/>
        <v/>
      </c>
      <c r="M457" s="24" t="str">
        <f t="shared" si="113"/>
        <v/>
      </c>
      <c r="N457" s="24" t="str">
        <f t="shared" ref="N457:O457" si="114">IFERROR(VLOOKUP($B$453,$4:$126,MATCH($Q457&amp;"/"&amp;N$348,$2:$2,0),FALSE),IFERROR(VLOOKUP($B$453,$4:$126,MATCH($Q456&amp;"/"&amp;N$348,$2:$2,0),FALSE),IFERROR(VLOOKUP($B$453,$4:$126,MATCH($Q455&amp;"/"&amp;N$348,$2:$2,0),FALSE),IFERROR(VLOOKUP($B$453,$4:$126,MATCH($Q454&amp;"/"&amp;N$348,$2:$2,0),FALSE),""))))</f>
        <v/>
      </c>
      <c r="O457" s="24" t="str">
        <f t="shared" si="114"/>
        <v/>
      </c>
      <c r="P457" s="21"/>
      <c r="Q457" s="25" t="s">
        <v>2919</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t="e">
        <f t="shared" ref="B458:O458" si="115">+B457/B$402</f>
        <v>#VALUE!</v>
      </c>
      <c r="C458" s="26" t="e">
        <f t="shared" si="115"/>
        <v>#VALUE!</v>
      </c>
      <c r="D458" s="26" t="e">
        <f t="shared" si="115"/>
        <v>#VALUE!</v>
      </c>
      <c r="E458" s="26" t="e">
        <f t="shared" si="115"/>
        <v>#VALUE!</v>
      </c>
      <c r="F458" s="26" t="e">
        <f t="shared" si="115"/>
        <v>#VALUE!</v>
      </c>
      <c r="G458" s="26" t="e">
        <f t="shared" si="115"/>
        <v>#VALUE!</v>
      </c>
      <c r="H458" s="26" t="e">
        <f t="shared" si="115"/>
        <v>#VALUE!</v>
      </c>
      <c r="I458" s="26" t="e">
        <f t="shared" si="115"/>
        <v>#VALUE!</v>
      </c>
      <c r="J458" s="26" t="e">
        <f t="shared" si="115"/>
        <v>#VALUE!</v>
      </c>
      <c r="K458" s="26" t="e">
        <f t="shared" si="115"/>
        <v>#VALUE!</v>
      </c>
      <c r="L458" s="26" t="e">
        <f t="shared" si="115"/>
        <v>#VALUE!</v>
      </c>
      <c r="M458" s="26" t="e">
        <f t="shared" si="115"/>
        <v>#VALUE!</v>
      </c>
      <c r="N458" s="26" t="e">
        <f t="shared" si="115"/>
        <v>#VALUE!</v>
      </c>
      <c r="O458" s="26" t="e">
        <f t="shared" si="115"/>
        <v>#VALUE!</v>
      </c>
      <c r="P458" s="21"/>
      <c r="Q458" s="27" t="s">
        <v>2920</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2938</v>
      </c>
      <c r="C459" s="146"/>
      <c r="D459" s="146"/>
      <c r="E459" s="146"/>
      <c r="F459" s="146"/>
      <c r="G459" s="146"/>
      <c r="H459" s="146"/>
      <c r="I459" s="146"/>
      <c r="J459" s="146"/>
      <c r="K459" s="146"/>
      <c r="L459" s="146"/>
      <c r="M459" s="146"/>
      <c r="N459" s="15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2939</v>
      </c>
      <c r="C460" s="146"/>
      <c r="D460" s="146"/>
      <c r="E460" s="146"/>
      <c r="F460" s="146"/>
      <c r="G460" s="146"/>
      <c r="H460" s="146"/>
      <c r="I460" s="146"/>
      <c r="J460" s="146"/>
      <c r="K460" s="146"/>
      <c r="L460" s="146"/>
      <c r="M460" s="146"/>
      <c r="N460" s="15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t="str">
        <f t="shared" ref="B461:O461" si="116">IFERROR(VLOOKUP($B$460,$130:$216,MATCH($Q461&amp;"/"&amp;B$348,$128:$128,0),FALSE),"")</f>
        <v/>
      </c>
      <c r="C461" s="23" t="str">
        <f t="shared" si="116"/>
        <v/>
      </c>
      <c r="D461" s="23" t="str">
        <f t="shared" si="116"/>
        <v/>
      </c>
      <c r="E461" s="23" t="str">
        <f t="shared" si="116"/>
        <v/>
      </c>
      <c r="F461" s="23" t="str">
        <f t="shared" si="116"/>
        <v/>
      </c>
      <c r="G461" s="23" t="str">
        <f t="shared" si="116"/>
        <v/>
      </c>
      <c r="H461" s="23" t="str">
        <f t="shared" si="116"/>
        <v/>
      </c>
      <c r="I461" s="23" t="str">
        <f t="shared" si="116"/>
        <v/>
      </c>
      <c r="J461" s="23" t="str">
        <f t="shared" si="116"/>
        <v/>
      </c>
      <c r="K461" s="23" t="str">
        <f t="shared" si="116"/>
        <v/>
      </c>
      <c r="L461" s="23" t="str">
        <f t="shared" si="116"/>
        <v/>
      </c>
      <c r="M461" s="23" t="str">
        <f t="shared" si="116"/>
        <v/>
      </c>
      <c r="N461" s="23" t="str">
        <f t="shared" si="116"/>
        <v/>
      </c>
      <c r="O461" s="23" t="str">
        <f t="shared" si="116"/>
        <v/>
      </c>
      <c r="P461" s="37"/>
      <c r="Q461" s="25" t="s">
        <v>2916</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t="str">
        <f t="shared" ref="B462:O462" si="117">IFERROR(VLOOKUP($B$460,$130:$216,MATCH($Q462&amp;"/"&amp;B$348,$128:$128,0),FALSE),"")</f>
        <v/>
      </c>
      <c r="C462" s="23" t="str">
        <f t="shared" si="117"/>
        <v/>
      </c>
      <c r="D462" s="23" t="str">
        <f t="shared" si="117"/>
        <v/>
      </c>
      <c r="E462" s="23" t="str">
        <f t="shared" si="117"/>
        <v/>
      </c>
      <c r="F462" s="23" t="str">
        <f t="shared" si="117"/>
        <v/>
      </c>
      <c r="G462" s="23" t="str">
        <f t="shared" si="117"/>
        <v/>
      </c>
      <c r="H462" s="23" t="str">
        <f t="shared" si="117"/>
        <v/>
      </c>
      <c r="I462" s="23" t="str">
        <f t="shared" si="117"/>
        <v/>
      </c>
      <c r="J462" s="23" t="str">
        <f t="shared" si="117"/>
        <v/>
      </c>
      <c r="K462" s="23" t="str">
        <f t="shared" si="117"/>
        <v/>
      </c>
      <c r="L462" s="23" t="str">
        <f t="shared" si="117"/>
        <v/>
      </c>
      <c r="M462" s="23" t="str">
        <f t="shared" si="117"/>
        <v/>
      </c>
      <c r="N462" s="23" t="str">
        <f t="shared" si="117"/>
        <v/>
      </c>
      <c r="O462" s="23" t="str">
        <f t="shared" si="117"/>
        <v/>
      </c>
      <c r="P462" s="37"/>
      <c r="Q462" s="25" t="s">
        <v>2917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t="str">
        <f t="shared" ref="B463:O463" si="118">IFERROR(VLOOKUP($B$460,$130:$216,MATCH($Q463&amp;"/"&amp;B$348,$128:$128,0),FALSE),"")</f>
        <v/>
      </c>
      <c r="C463" s="23" t="str">
        <f t="shared" si="118"/>
        <v/>
      </c>
      <c r="D463" s="23" t="str">
        <f t="shared" si="118"/>
        <v/>
      </c>
      <c r="E463" s="23" t="str">
        <f t="shared" si="118"/>
        <v/>
      </c>
      <c r="F463" s="23" t="str">
        <f t="shared" si="118"/>
        <v/>
      </c>
      <c r="G463" s="23" t="str">
        <f t="shared" si="118"/>
        <v/>
      </c>
      <c r="H463" s="23" t="str">
        <f t="shared" si="118"/>
        <v/>
      </c>
      <c r="I463" s="23" t="str">
        <f t="shared" si="118"/>
        <v/>
      </c>
      <c r="J463" s="23" t="str">
        <f t="shared" si="118"/>
        <v/>
      </c>
      <c r="K463" s="23" t="str">
        <f t="shared" si="118"/>
        <v/>
      </c>
      <c r="L463" s="23" t="str">
        <f t="shared" si="118"/>
        <v/>
      </c>
      <c r="M463" s="23" t="str">
        <f t="shared" si="118"/>
        <v/>
      </c>
      <c r="N463" s="23" t="str">
        <f t="shared" si="118"/>
        <v/>
      </c>
      <c r="O463" s="23" t="str">
        <f t="shared" si="118"/>
        <v/>
      </c>
      <c r="P463" s="37"/>
      <c r="Q463" s="25" t="s">
        <v>2918</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t="str">
        <f t="shared" ref="B464:O464" si="119">IFERROR(VLOOKUP($B$460,$130:$216,MATCH($Q464&amp;"/"&amp;B$348,$128:$128,0),FALSE),"")</f>
        <v/>
      </c>
      <c r="C464" s="39" t="str">
        <f t="shared" si="119"/>
        <v/>
      </c>
      <c r="D464" s="39" t="str">
        <f t="shared" si="119"/>
        <v/>
      </c>
      <c r="E464" s="39" t="str">
        <f t="shared" si="119"/>
        <v/>
      </c>
      <c r="F464" s="39" t="str">
        <f t="shared" si="119"/>
        <v/>
      </c>
      <c r="G464" s="39" t="str">
        <f t="shared" si="119"/>
        <v/>
      </c>
      <c r="H464" s="39" t="str">
        <f t="shared" si="119"/>
        <v/>
      </c>
      <c r="I464" s="39" t="str">
        <f t="shared" si="119"/>
        <v/>
      </c>
      <c r="J464" s="39" t="str">
        <f t="shared" si="119"/>
        <v/>
      </c>
      <c r="K464" s="39" t="str">
        <f t="shared" si="119"/>
        <v/>
      </c>
      <c r="L464" s="39" t="str">
        <f t="shared" si="119"/>
        <v/>
      </c>
      <c r="M464" s="39" t="str">
        <f t="shared" si="119"/>
        <v/>
      </c>
      <c r="N464" s="39" t="str">
        <f t="shared" si="119"/>
        <v/>
      </c>
      <c r="O464" s="39" t="str">
        <f t="shared" si="119"/>
        <v/>
      </c>
      <c r="P464" s="37"/>
      <c r="Q464" s="25" t="s">
        <v>2940</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0</v>
      </c>
      <c r="C465" s="40">
        <f t="shared" si="120"/>
        <v>0</v>
      </c>
      <c r="D465" s="40">
        <f t="shared" si="120"/>
        <v>0</v>
      </c>
      <c r="E465" s="40">
        <f t="shared" si="120"/>
        <v>0</v>
      </c>
      <c r="F465" s="40">
        <f t="shared" si="120"/>
        <v>0</v>
      </c>
      <c r="G465" s="40">
        <f t="shared" si="120"/>
        <v>0</v>
      </c>
      <c r="H465" s="40">
        <f t="shared" si="120"/>
        <v>0</v>
      </c>
      <c r="I465" s="40">
        <f t="shared" si="120"/>
        <v>0</v>
      </c>
      <c r="J465" s="40">
        <f t="shared" si="120"/>
        <v>0</v>
      </c>
      <c r="K465" s="40">
        <f t="shared" si="120"/>
        <v>0</v>
      </c>
      <c r="L465" s="40">
        <f t="shared" si="120"/>
        <v>0</v>
      </c>
      <c r="M465" s="40">
        <f t="shared" si="120"/>
        <v>0</v>
      </c>
      <c r="N465" s="40" t="e">
        <f t="shared" ref="N465:O465" si="121">IF(N462="",N461*4,IF(N463="",(N462+N461)*2,IF(N464="",((N463+N462+N461)/3)*4,SUM(N461:N464))))</f>
        <v>#VALUE!</v>
      </c>
      <c r="O465" s="40" t="e">
        <f t="shared" si="121"/>
        <v>#VALUE!</v>
      </c>
      <c r="P465" s="21"/>
      <c r="Q465" s="25" t="s">
        <v>2919</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t="e">
        <f t="shared" ref="C466:O466" si="122">C465/B465-1</f>
        <v>#DIV/0!</v>
      </c>
      <c r="D466" s="42" t="e">
        <f t="shared" si="122"/>
        <v>#DIV/0!</v>
      </c>
      <c r="E466" s="42" t="e">
        <f t="shared" si="122"/>
        <v>#DIV/0!</v>
      </c>
      <c r="F466" s="42" t="e">
        <f t="shared" si="122"/>
        <v>#DIV/0!</v>
      </c>
      <c r="G466" s="42" t="e">
        <f t="shared" si="122"/>
        <v>#DIV/0!</v>
      </c>
      <c r="H466" s="42" t="e">
        <f t="shared" si="122"/>
        <v>#DIV/0!</v>
      </c>
      <c r="I466" s="42" t="e">
        <f t="shared" si="122"/>
        <v>#DIV/0!</v>
      </c>
      <c r="J466" s="42" t="e">
        <f t="shared" si="122"/>
        <v>#DIV/0!</v>
      </c>
      <c r="K466" s="42" t="e">
        <f t="shared" si="122"/>
        <v>#DIV/0!</v>
      </c>
      <c r="L466" s="42" t="e">
        <f t="shared" si="122"/>
        <v>#DIV/0!</v>
      </c>
      <c r="M466" s="42" t="e">
        <f t="shared" si="122"/>
        <v>#DIV/0!</v>
      </c>
      <c r="N466" s="26" t="e">
        <f t="shared" si="122"/>
        <v>#VALUE!</v>
      </c>
      <c r="O466" s="26" t="e">
        <f t="shared" si="122"/>
        <v>#VALUE!</v>
      </c>
      <c r="P466" s="37"/>
      <c r="Q466" s="27" t="s">
        <v>2941</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2942</v>
      </c>
      <c r="C467" s="146"/>
      <c r="D467" s="146"/>
      <c r="E467" s="146"/>
      <c r="F467" s="146"/>
      <c r="G467" s="146"/>
      <c r="H467" s="146"/>
      <c r="I467" s="146"/>
      <c r="J467" s="146"/>
      <c r="K467" s="146"/>
      <c r="L467" s="146"/>
      <c r="M467" s="146"/>
      <c r="N467" s="15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t="str">
        <f t="shared" ref="B468:O468" si="123">IFERROR(VLOOKUP($B$467,$130:$216,MATCH($Q468&amp;"/"&amp;B$348,$128:$128,0),FALSE),"")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2916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t="str">
        <f t="shared" ref="B469:O469" si="124">IFERROR(VLOOKUP($B$467,$130:$216,MATCH($Q469&amp;"/"&amp;B$348,$128:$128,0),FALSE),"")</f>
        <v/>
      </c>
      <c r="C469" s="23" t="str">
        <f t="shared" si="124"/>
        <v/>
      </c>
      <c r="D469" s="23" t="str">
        <f t="shared" si="124"/>
        <v/>
      </c>
      <c r="E469" s="23" t="str">
        <f t="shared" si="124"/>
        <v/>
      </c>
      <c r="F469" s="23" t="str">
        <f t="shared" si="124"/>
        <v/>
      </c>
      <c r="G469" s="23" t="str">
        <f t="shared" si="124"/>
        <v/>
      </c>
      <c r="H469" s="23" t="str">
        <f t="shared" si="124"/>
        <v/>
      </c>
      <c r="I469" s="23" t="str">
        <f t="shared" si="124"/>
        <v/>
      </c>
      <c r="J469" s="23" t="str">
        <f t="shared" si="124"/>
        <v/>
      </c>
      <c r="K469" s="23" t="str">
        <f t="shared" si="124"/>
        <v/>
      </c>
      <c r="L469" s="23" t="str">
        <f t="shared" si="124"/>
        <v/>
      </c>
      <c r="M469" s="23" t="str">
        <f t="shared" si="124"/>
        <v/>
      </c>
      <c r="N469" s="23" t="str">
        <f t="shared" si="124"/>
        <v/>
      </c>
      <c r="O469" s="23" t="str">
        <f t="shared" si="124"/>
        <v/>
      </c>
      <c r="P469" s="21"/>
      <c r="Q469" s="25" t="s">
        <v>2917</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t="str">
        <f t="shared" ref="B470:O470" si="125">IFERROR(VLOOKUP($B$467,$130:$216,MATCH($Q470&amp;"/"&amp;B$348,$128:$128,0),FALSE),"")</f>
        <v/>
      </c>
      <c r="C470" s="23" t="str">
        <f t="shared" si="125"/>
        <v/>
      </c>
      <c r="D470" s="23" t="str">
        <f t="shared" si="125"/>
        <v/>
      </c>
      <c r="E470" s="23" t="str">
        <f t="shared" si="125"/>
        <v/>
      </c>
      <c r="F470" s="23" t="str">
        <f t="shared" si="125"/>
        <v/>
      </c>
      <c r="G470" s="23" t="str">
        <f t="shared" si="125"/>
        <v/>
      </c>
      <c r="H470" s="23" t="str">
        <f t="shared" si="125"/>
        <v/>
      </c>
      <c r="I470" s="23" t="str">
        <f t="shared" si="125"/>
        <v/>
      </c>
      <c r="J470" s="23" t="str">
        <f t="shared" si="125"/>
        <v/>
      </c>
      <c r="K470" s="23" t="str">
        <f t="shared" si="125"/>
        <v/>
      </c>
      <c r="L470" s="23" t="str">
        <f t="shared" si="125"/>
        <v/>
      </c>
      <c r="M470" s="23" t="str">
        <f t="shared" si="125"/>
        <v/>
      </c>
      <c r="N470" s="23" t="str">
        <f t="shared" si="125"/>
        <v/>
      </c>
      <c r="O470" s="23" t="str">
        <f t="shared" si="125"/>
        <v/>
      </c>
      <c r="P470" s="21"/>
      <c r="Q470" s="25" t="s">
        <v>2918</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t="str">
        <f t="shared" ref="B471:O471" si="126">IFERROR(VLOOKUP($B$467,$130:$216,MATCH($Q471&amp;"/"&amp;B$348,$128:$128,0),FALSE),"")</f>
        <v/>
      </c>
      <c r="C471" s="39" t="str">
        <f t="shared" si="126"/>
        <v/>
      </c>
      <c r="D471" s="39" t="str">
        <f t="shared" si="126"/>
        <v/>
      </c>
      <c r="E471" s="39" t="str">
        <f t="shared" si="126"/>
        <v/>
      </c>
      <c r="F471" s="39" t="str">
        <f t="shared" si="126"/>
        <v/>
      </c>
      <c r="G471" s="39" t="str">
        <f t="shared" si="126"/>
        <v/>
      </c>
      <c r="H471" s="39" t="str">
        <f t="shared" si="126"/>
        <v/>
      </c>
      <c r="I471" s="39" t="str">
        <f t="shared" si="126"/>
        <v/>
      </c>
      <c r="J471" s="39" t="str">
        <f t="shared" si="126"/>
        <v/>
      </c>
      <c r="K471" s="39" t="str">
        <f t="shared" si="126"/>
        <v/>
      </c>
      <c r="L471" s="39" t="str">
        <f t="shared" si="126"/>
        <v/>
      </c>
      <c r="M471" s="39" t="str">
        <f t="shared" si="126"/>
        <v/>
      </c>
      <c r="N471" s="39" t="str">
        <f t="shared" si="126"/>
        <v/>
      </c>
      <c r="O471" s="39" t="str">
        <f t="shared" si="126"/>
        <v/>
      </c>
      <c r="P471" s="21"/>
      <c r="Q471" s="25" t="s">
        <v>2940</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0</v>
      </c>
      <c r="C472" s="23">
        <f t="shared" si="127"/>
        <v>0</v>
      </c>
      <c r="D472" s="23">
        <f t="shared" si="127"/>
        <v>0</v>
      </c>
      <c r="E472" s="23">
        <f t="shared" si="127"/>
        <v>0</v>
      </c>
      <c r="F472" s="23">
        <f t="shared" si="127"/>
        <v>0</v>
      </c>
      <c r="G472" s="23">
        <f t="shared" si="127"/>
        <v>0</v>
      </c>
      <c r="H472" s="23">
        <f t="shared" si="127"/>
        <v>0</v>
      </c>
      <c r="I472" s="23">
        <f t="shared" si="127"/>
        <v>0</v>
      </c>
      <c r="J472" s="23">
        <f t="shared" si="127"/>
        <v>0</v>
      </c>
      <c r="K472" s="23">
        <f t="shared" si="127"/>
        <v>0</v>
      </c>
      <c r="L472" s="23">
        <f t="shared" si="127"/>
        <v>0</v>
      </c>
      <c r="M472" s="23">
        <f t="shared" si="127"/>
        <v>0</v>
      </c>
      <c r="N472" s="23" t="e">
        <f t="shared" ref="N472:O472" si="128">IF(N469="",N468*4,IF(N470="",(N469+N468)*2,IF(N471="",((N470+N469+N468)/3)*4,SUM(N468:N471))))</f>
        <v>#VALUE!</v>
      </c>
      <c r="O472" s="23" t="e">
        <f t="shared" si="128"/>
        <v>#VALUE!</v>
      </c>
      <c r="P472" s="21"/>
      <c r="Q472" s="25" t="s">
        <v>2919</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2943</v>
      </c>
      <c r="C473" s="146"/>
      <c r="D473" s="146"/>
      <c r="E473" s="146"/>
      <c r="F473" s="146"/>
      <c r="G473" s="146"/>
      <c r="H473" s="146"/>
      <c r="I473" s="146"/>
      <c r="J473" s="146"/>
      <c r="K473" s="146"/>
      <c r="L473" s="146"/>
      <c r="M473" s="146"/>
      <c r="N473" s="15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4" si="129">IFERROR(VLOOKUP($B$473,$130:$216,MATCH($Q474&amp;"/"&amp;B$348,$128:$128,0),FALSE),"")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2916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ref="B475:O475" si="130">IFERROR(VLOOKUP($B$473,$130:$216,MATCH($Q475&amp;"/"&amp;B$348,$128:$128,0),FALSE),"")</f>
        <v/>
      </c>
      <c r="C475" s="23" t="str">
        <f t="shared" si="130"/>
        <v/>
      </c>
      <c r="D475" s="23" t="str">
        <f t="shared" si="130"/>
        <v/>
      </c>
      <c r="E475" s="23" t="str">
        <f t="shared" si="130"/>
        <v/>
      </c>
      <c r="F475" s="23" t="str">
        <f t="shared" si="130"/>
        <v/>
      </c>
      <c r="G475" s="23" t="str">
        <f t="shared" si="130"/>
        <v/>
      </c>
      <c r="H475" s="23" t="str">
        <f t="shared" si="130"/>
        <v/>
      </c>
      <c r="I475" s="23" t="str">
        <f t="shared" si="130"/>
        <v/>
      </c>
      <c r="J475" s="23" t="str">
        <f t="shared" si="130"/>
        <v/>
      </c>
      <c r="K475" s="23" t="str">
        <f t="shared" si="130"/>
        <v/>
      </c>
      <c r="L475" s="23" t="str">
        <f t="shared" si="130"/>
        <v/>
      </c>
      <c r="M475" s="23" t="str">
        <f t="shared" si="130"/>
        <v/>
      </c>
      <c r="N475" s="23" t="str">
        <f t="shared" si="130"/>
        <v/>
      </c>
      <c r="O475" s="23" t="str">
        <f t="shared" si="130"/>
        <v/>
      </c>
      <c r="P475" s="21"/>
      <c r="Q475" s="25" t="s">
        <v>2917</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ref="B476:O476" si="131">IFERROR(VLOOKUP($B$473,$130:$216,MATCH($Q476&amp;"/"&amp;B$348,$128:$128,0),FALSE),"")</f>
        <v/>
      </c>
      <c r="C476" s="23" t="str">
        <f t="shared" si="131"/>
        <v/>
      </c>
      <c r="D476" s="23" t="str">
        <f t="shared" si="131"/>
        <v/>
      </c>
      <c r="E476" s="23" t="str">
        <f t="shared" si="131"/>
        <v/>
      </c>
      <c r="F476" s="23" t="str">
        <f t="shared" si="131"/>
        <v/>
      </c>
      <c r="G476" s="23" t="str">
        <f t="shared" si="131"/>
        <v/>
      </c>
      <c r="H476" s="23" t="str">
        <f t="shared" si="131"/>
        <v/>
      </c>
      <c r="I476" s="23" t="str">
        <f t="shared" si="131"/>
        <v/>
      </c>
      <c r="J476" s="23" t="str">
        <f t="shared" si="131"/>
        <v/>
      </c>
      <c r="K476" s="23" t="str">
        <f t="shared" si="131"/>
        <v/>
      </c>
      <c r="L476" s="23" t="str">
        <f t="shared" si="131"/>
        <v/>
      </c>
      <c r="M476" s="23" t="str">
        <f t="shared" si="131"/>
        <v/>
      </c>
      <c r="N476" s="23" t="str">
        <f t="shared" si="131"/>
        <v/>
      </c>
      <c r="O476" s="23" t="str">
        <f t="shared" si="131"/>
        <v/>
      </c>
      <c r="P476" s="21"/>
      <c r="Q476" s="25" t="s">
        <v>2918</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ref="B477:O477" si="132">IFERROR(VLOOKUP($B$473,$130:$216,MATCH($Q477&amp;"/"&amp;B$348,$128:$128,0),FALSE),"")</f>
        <v/>
      </c>
      <c r="C477" s="39" t="str">
        <f t="shared" si="132"/>
        <v/>
      </c>
      <c r="D477" s="39" t="str">
        <f t="shared" si="132"/>
        <v/>
      </c>
      <c r="E477" s="39" t="str">
        <f t="shared" si="132"/>
        <v/>
      </c>
      <c r="F477" s="39" t="str">
        <f t="shared" si="132"/>
        <v/>
      </c>
      <c r="G477" s="39" t="str">
        <f t="shared" si="132"/>
        <v/>
      </c>
      <c r="H477" s="39" t="str">
        <f t="shared" si="132"/>
        <v/>
      </c>
      <c r="I477" s="39" t="str">
        <f t="shared" si="132"/>
        <v/>
      </c>
      <c r="J477" s="39" t="str">
        <f t="shared" si="132"/>
        <v/>
      </c>
      <c r="K477" s="39" t="str">
        <f t="shared" si="132"/>
        <v/>
      </c>
      <c r="L477" s="39" t="str">
        <f t="shared" si="132"/>
        <v/>
      </c>
      <c r="M477" s="39" t="str">
        <f t="shared" si="132"/>
        <v/>
      </c>
      <c r="N477" s="39" t="str">
        <f t="shared" si="132"/>
        <v/>
      </c>
      <c r="O477" s="39" t="str">
        <f t="shared" si="132"/>
        <v/>
      </c>
      <c r="P477" s="21"/>
      <c r="Q477" s="25" t="s">
        <v>2940</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0</v>
      </c>
      <c r="C478" s="23">
        <f t="shared" si="133"/>
        <v>0</v>
      </c>
      <c r="D478" s="23">
        <f t="shared" si="133"/>
        <v>0</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t="e">
        <f t="shared" ref="N478:O478" si="134">IF(N475="",N474*4,IF(N476="",(N475+N474)*2,IF(N477="",((N476+N475+N474)/3)*4,SUM(N474:N477))))</f>
        <v>#VALUE!</v>
      </c>
      <c r="O478" s="23" t="e">
        <f t="shared" si="134"/>
        <v>#VALUE!</v>
      </c>
      <c r="P478" s="21"/>
      <c r="Q478" s="25" t="s">
        <v>2919</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2944</v>
      </c>
      <c r="C479" s="146"/>
      <c r="D479" s="146"/>
      <c r="E479" s="146"/>
      <c r="F479" s="146"/>
      <c r="G479" s="146"/>
      <c r="H479" s="146"/>
      <c r="I479" s="146"/>
      <c r="J479" s="146"/>
      <c r="K479" s="146"/>
      <c r="L479" s="146"/>
      <c r="M479" s="146"/>
      <c r="N479" s="15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2916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2917</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2918</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2940</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2919</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2945</v>
      </c>
      <c r="C485" s="146"/>
      <c r="D485" s="146"/>
      <c r="E485" s="146"/>
      <c r="F485" s="146"/>
      <c r="G485" s="146"/>
      <c r="H485" s="146"/>
      <c r="I485" s="146"/>
      <c r="J485" s="146"/>
      <c r="K485" s="146"/>
      <c r="L485" s="146"/>
      <c r="M485" s="146"/>
      <c r="N485" s="15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t="str">
        <f t="shared" ref="B486:O486" si="141">IFERROR(VLOOKUP($B$485,$130:$216,MATCH($Q486&amp;"/"&amp;B$348,$128:$128,0),FALSE),"")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2916</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t="str">
        <f t="shared" ref="B487:O487" si="142">IFERROR(VLOOKUP($B$485,$130:$216,MATCH($Q487&amp;"/"&amp;B$348,$128:$128,0),FALSE),"")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2917</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t="str">
        <f t="shared" ref="B488:O488" si="143">IFERROR(VLOOKUP($B$485,$130:$216,MATCH($Q488&amp;"/"&amp;B$348,$128:$128,0),FALSE),"")</f>
        <v/>
      </c>
      <c r="C488" s="23" t="str">
        <f t="shared" si="143"/>
        <v/>
      </c>
      <c r="D488" s="23" t="str">
        <f t="shared" si="143"/>
        <v/>
      </c>
      <c r="E488" s="23" t="str">
        <f t="shared" si="143"/>
        <v/>
      </c>
      <c r="F488" s="23" t="str">
        <f t="shared" si="143"/>
        <v/>
      </c>
      <c r="G488" s="23" t="str">
        <f t="shared" si="143"/>
        <v/>
      </c>
      <c r="H488" s="23" t="str">
        <f t="shared" si="143"/>
        <v/>
      </c>
      <c r="I488" s="23" t="str">
        <f t="shared" si="143"/>
        <v/>
      </c>
      <c r="J488" s="23" t="str">
        <f t="shared" si="143"/>
        <v/>
      </c>
      <c r="K488" s="23" t="str">
        <f t="shared" si="143"/>
        <v/>
      </c>
      <c r="L488" s="23" t="str">
        <f t="shared" si="143"/>
        <v/>
      </c>
      <c r="M488" s="23" t="str">
        <f t="shared" si="143"/>
        <v/>
      </c>
      <c r="N488" s="23" t="str">
        <f t="shared" si="143"/>
        <v/>
      </c>
      <c r="O488" s="23" t="str">
        <f t="shared" si="143"/>
        <v/>
      </c>
      <c r="P488" s="21"/>
      <c r="Q488" s="25" t="s">
        <v>2918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t="str">
        <f t="shared" ref="B489:O489" si="144">IFERROR(VLOOKUP($B$485,$130:$216,MATCH($Q489&amp;"/"&amp;B$348,$128:$128,0),FALSE),"")</f>
        <v/>
      </c>
      <c r="C489" s="39" t="str">
        <f t="shared" si="144"/>
        <v/>
      </c>
      <c r="D489" s="39" t="str">
        <f t="shared" si="144"/>
        <v/>
      </c>
      <c r="E489" s="39" t="str">
        <f t="shared" si="144"/>
        <v/>
      </c>
      <c r="F489" s="39" t="str">
        <f t="shared" si="144"/>
        <v/>
      </c>
      <c r="G489" s="39" t="str">
        <f t="shared" si="144"/>
        <v/>
      </c>
      <c r="H489" s="39" t="str">
        <f t="shared" si="144"/>
        <v/>
      </c>
      <c r="I489" s="39" t="str">
        <f t="shared" si="144"/>
        <v/>
      </c>
      <c r="J489" s="39" t="str">
        <f t="shared" si="144"/>
        <v/>
      </c>
      <c r="K489" s="39" t="str">
        <f t="shared" si="144"/>
        <v/>
      </c>
      <c r="L489" s="39" t="str">
        <f t="shared" si="144"/>
        <v/>
      </c>
      <c r="M489" s="39" t="str">
        <f t="shared" si="144"/>
        <v/>
      </c>
      <c r="N489" s="39" t="str">
        <f t="shared" si="144"/>
        <v/>
      </c>
      <c r="O489" s="39" t="str">
        <f t="shared" si="144"/>
        <v/>
      </c>
      <c r="P489" s="21"/>
      <c r="Q489" s="25" t="s">
        <v>2940</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0</v>
      </c>
      <c r="C490" s="23">
        <f t="shared" si="145"/>
        <v>0</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t="e">
        <f t="shared" ref="N490:O490" si="146">IF(N487="",N486*4,IF(N488="",(N487+N486)*2,IF(N489="",((N488+N487+N486)/3)*4,SUM(N486:N489))))</f>
        <v>#VALUE!</v>
      </c>
      <c r="O490" s="23" t="e">
        <f t="shared" si="146"/>
        <v>#VALUE!</v>
      </c>
      <c r="P490" s="21"/>
      <c r="Q490" s="25" t="s">
        <v>2919</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2946</v>
      </c>
      <c r="C491" s="146"/>
      <c r="D491" s="146"/>
      <c r="E491" s="146"/>
      <c r="F491" s="146"/>
      <c r="G491" s="146"/>
      <c r="H491" s="146"/>
      <c r="I491" s="146"/>
      <c r="J491" s="146"/>
      <c r="K491" s="146"/>
      <c r="L491" s="146"/>
      <c r="M491" s="146"/>
      <c r="N491" s="15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t="str">
        <f t="shared" ref="B492:O492" si="147">IFERROR(VLOOKUP($B$491,$130:$216,MATCH($Q492&amp;"/"&amp;B$348,$128:$128,0),FALSE),"")</f>
        <v/>
      </c>
      <c r="C492" s="23" t="str">
        <f t="shared" si="147"/>
        <v/>
      </c>
      <c r="D492" s="23" t="str">
        <f t="shared" si="147"/>
        <v/>
      </c>
      <c r="E492" s="23" t="str">
        <f t="shared" si="147"/>
        <v/>
      </c>
      <c r="F492" s="23" t="str">
        <f t="shared" si="147"/>
        <v/>
      </c>
      <c r="G492" s="23" t="str">
        <f t="shared" si="147"/>
        <v/>
      </c>
      <c r="H492" s="23" t="str">
        <f t="shared" si="147"/>
        <v/>
      </c>
      <c r="I492" s="23" t="str">
        <f t="shared" si="147"/>
        <v/>
      </c>
      <c r="J492" s="23" t="str">
        <f t="shared" si="147"/>
        <v/>
      </c>
      <c r="K492" s="23" t="str">
        <f t="shared" si="147"/>
        <v/>
      </c>
      <c r="L492" s="23" t="str">
        <f t="shared" si="147"/>
        <v/>
      </c>
      <c r="M492" s="23" t="str">
        <f t="shared" si="147"/>
        <v/>
      </c>
      <c r="N492" s="23" t="str">
        <f t="shared" si="147"/>
        <v/>
      </c>
      <c r="O492" s="23" t="str">
        <f t="shared" si="147"/>
        <v/>
      </c>
      <c r="P492" s="21"/>
      <c r="Q492" s="25" t="s">
        <v>2916</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t="str">
        <f t="shared" ref="B493:O493" si="148">IFERROR(VLOOKUP($B$491,$130:$216,MATCH($Q493&amp;"/"&amp;B$348,$128:$128,0),FALSE),"")</f>
        <v/>
      </c>
      <c r="C493" s="23" t="str">
        <f t="shared" si="148"/>
        <v/>
      </c>
      <c r="D493" s="23" t="str">
        <f t="shared" si="148"/>
        <v/>
      </c>
      <c r="E493" s="23" t="str">
        <f t="shared" si="148"/>
        <v/>
      </c>
      <c r="F493" s="23" t="str">
        <f t="shared" si="148"/>
        <v/>
      </c>
      <c r="G493" s="23" t="str">
        <f t="shared" si="148"/>
        <v/>
      </c>
      <c r="H493" s="23" t="str">
        <f t="shared" si="148"/>
        <v/>
      </c>
      <c r="I493" s="23" t="str">
        <f t="shared" si="148"/>
        <v/>
      </c>
      <c r="J493" s="23" t="str">
        <f t="shared" si="148"/>
        <v/>
      </c>
      <c r="K493" s="23" t="str">
        <f t="shared" si="148"/>
        <v/>
      </c>
      <c r="L493" s="23" t="str">
        <f t="shared" si="148"/>
        <v/>
      </c>
      <c r="M493" s="23" t="str">
        <f t="shared" si="148"/>
        <v/>
      </c>
      <c r="N493" s="23" t="str">
        <f t="shared" si="148"/>
        <v/>
      </c>
      <c r="O493" s="23" t="str">
        <f t="shared" si="148"/>
        <v/>
      </c>
      <c r="P493" s="21"/>
      <c r="Q493" s="25" t="s">
        <v>2917</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t="str">
        <f t="shared" ref="B494:O494" si="149">IFERROR(VLOOKUP($B$491,$130:$216,MATCH($Q494&amp;"/"&amp;B$348,$128:$128,0),FALSE),"")</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2918</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t="str">
        <f t="shared" ref="B495:O495" si="150">IFERROR(VLOOKUP($B$491,$130:$216,MATCH($Q495&amp;"/"&amp;B$348,$128:$128,0),FALSE),"")</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2940</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0</v>
      </c>
      <c r="C496" s="40">
        <f t="shared" si="151"/>
        <v>0</v>
      </c>
      <c r="D496" s="40">
        <f t="shared" si="151"/>
        <v>0</v>
      </c>
      <c r="E496" s="40">
        <f t="shared" si="151"/>
        <v>0</v>
      </c>
      <c r="F496" s="40">
        <f t="shared" si="151"/>
        <v>0</v>
      </c>
      <c r="G496" s="40">
        <f t="shared" si="151"/>
        <v>0</v>
      </c>
      <c r="H496" s="40">
        <f t="shared" si="151"/>
        <v>0</v>
      </c>
      <c r="I496" s="40">
        <f t="shared" si="151"/>
        <v>0</v>
      </c>
      <c r="J496" s="40">
        <f t="shared" si="151"/>
        <v>0</v>
      </c>
      <c r="K496" s="40">
        <f t="shared" si="151"/>
        <v>0</v>
      </c>
      <c r="L496" s="40">
        <f t="shared" si="151"/>
        <v>0</v>
      </c>
      <c r="M496" s="40">
        <f t="shared" si="151"/>
        <v>0</v>
      </c>
      <c r="N496" s="40" t="e">
        <f t="shared" ref="N496:O496" si="152">IF(N493="",N492*4,IF(N494="",(N493+N492)*2,IF(N495="",((N494+N493+N492)/3)*4,SUM(N492:N495))))</f>
        <v>#VALUE!</v>
      </c>
      <c r="O496" s="40" t="e">
        <f t="shared" si="152"/>
        <v>#VALUE!</v>
      </c>
      <c r="P496" s="21"/>
      <c r="Q496" s="25" t="s">
        <v>2919</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2947</v>
      </c>
      <c r="C497" s="146"/>
      <c r="D497" s="146"/>
      <c r="E497" s="146"/>
      <c r="F497" s="146"/>
      <c r="G497" s="146"/>
      <c r="H497" s="146"/>
      <c r="I497" s="146"/>
      <c r="J497" s="146"/>
      <c r="K497" s="146"/>
      <c r="L497" s="146"/>
      <c r="M497" s="146"/>
      <c r="N497" s="15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2948</v>
      </c>
      <c r="C498" s="146"/>
      <c r="D498" s="146"/>
      <c r="E498" s="146"/>
      <c r="F498" s="146"/>
      <c r="G498" s="146"/>
      <c r="H498" s="146"/>
      <c r="I498" s="146"/>
      <c r="J498" s="146"/>
      <c r="K498" s="146"/>
      <c r="L498" s="146"/>
      <c r="M498" s="146"/>
      <c r="N498" s="15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t="str">
        <f t="shared" ref="B499:O499" si="153">IFERROR(VLOOKUP($B$498,$130:$216,MATCH($Q499&amp;"/"&amp;B$348,$128:$128,0),FALSE),"")</f>
        <v/>
      </c>
      <c r="C499" s="23" t="str">
        <f t="shared" si="153"/>
        <v/>
      </c>
      <c r="D499" s="23" t="str">
        <f t="shared" si="153"/>
        <v/>
      </c>
      <c r="E499" s="23" t="str">
        <f t="shared" si="153"/>
        <v/>
      </c>
      <c r="F499" s="23" t="str">
        <f t="shared" si="153"/>
        <v/>
      </c>
      <c r="G499" s="23" t="str">
        <f t="shared" si="153"/>
        <v/>
      </c>
      <c r="H499" s="23" t="str">
        <f t="shared" si="153"/>
        <v/>
      </c>
      <c r="I499" s="23" t="str">
        <f t="shared" si="153"/>
        <v/>
      </c>
      <c r="J499" s="23" t="str">
        <f t="shared" si="153"/>
        <v/>
      </c>
      <c r="K499" s="23" t="str">
        <f t="shared" si="153"/>
        <v/>
      </c>
      <c r="L499" s="23" t="str">
        <f t="shared" si="153"/>
        <v/>
      </c>
      <c r="M499" s="23" t="str">
        <f t="shared" si="153"/>
        <v/>
      </c>
      <c r="N499" s="23" t="str">
        <f t="shared" si="153"/>
        <v/>
      </c>
      <c r="O499" s="23" t="str">
        <f t="shared" si="153"/>
        <v/>
      </c>
      <c r="P499" s="21"/>
      <c r="Q499" s="25" t="s">
        <v>2916</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t="str">
        <f t="shared" ref="B500:O500" si="154">IFERROR(VLOOKUP($B$498,$130:$216,MATCH($Q500&amp;"/"&amp;B$348,$128:$128,0),FALSE),"")</f>
        <v/>
      </c>
      <c r="C500" s="23" t="str">
        <f t="shared" si="154"/>
        <v/>
      </c>
      <c r="D500" s="23" t="str">
        <f t="shared" si="154"/>
        <v/>
      </c>
      <c r="E500" s="23" t="str">
        <f t="shared" si="154"/>
        <v/>
      </c>
      <c r="F500" s="23" t="str">
        <f t="shared" si="154"/>
        <v/>
      </c>
      <c r="G500" s="23" t="str">
        <f t="shared" si="154"/>
        <v/>
      </c>
      <c r="H500" s="23" t="str">
        <f t="shared" si="154"/>
        <v/>
      </c>
      <c r="I500" s="23" t="str">
        <f t="shared" si="154"/>
        <v/>
      </c>
      <c r="J500" s="23" t="str">
        <f t="shared" si="154"/>
        <v/>
      </c>
      <c r="K500" s="23" t="str">
        <f t="shared" si="154"/>
        <v/>
      </c>
      <c r="L500" s="23" t="str">
        <f t="shared" si="154"/>
        <v/>
      </c>
      <c r="M500" s="23" t="str">
        <f t="shared" si="154"/>
        <v/>
      </c>
      <c r="N500" s="23" t="str">
        <f t="shared" si="154"/>
        <v/>
      </c>
      <c r="O500" s="23" t="str">
        <f t="shared" si="154"/>
        <v/>
      </c>
      <c r="P500" s="21"/>
      <c r="Q500" s="25" t="s">
        <v>2917</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t="str">
        <f t="shared" ref="B501:O501" si="155">IFERROR(VLOOKUP($B$498,$130:$216,MATCH($Q501&amp;"/"&amp;B$348,$128:$128,0),FALSE),"")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2918</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t="str">
        <f t="shared" ref="B502:O502" si="156">IFERROR(VLOOKUP($B$498,$130:$216,MATCH($Q502&amp;"/"&amp;B$348,$128:$128,0),FALSE),"")</f>
        <v/>
      </c>
      <c r="C502" s="39" t="str">
        <f t="shared" si="156"/>
        <v/>
      </c>
      <c r="D502" s="39" t="str">
        <f t="shared" si="156"/>
        <v/>
      </c>
      <c r="E502" s="39" t="str">
        <f t="shared" si="156"/>
        <v/>
      </c>
      <c r="F502" s="39" t="str">
        <f t="shared" si="156"/>
        <v/>
      </c>
      <c r="G502" s="39" t="str">
        <f t="shared" si="156"/>
        <v/>
      </c>
      <c r="H502" s="39" t="str">
        <f t="shared" si="156"/>
        <v/>
      </c>
      <c r="I502" s="39" t="str">
        <f t="shared" si="156"/>
        <v/>
      </c>
      <c r="J502" s="39" t="str">
        <f t="shared" si="156"/>
        <v/>
      </c>
      <c r="K502" s="39" t="str">
        <f t="shared" si="156"/>
        <v/>
      </c>
      <c r="L502" s="39" t="str">
        <f t="shared" si="156"/>
        <v/>
      </c>
      <c r="M502" s="39" t="str">
        <f t="shared" si="156"/>
        <v/>
      </c>
      <c r="N502" s="39" t="str">
        <f t="shared" si="156"/>
        <v/>
      </c>
      <c r="O502" s="39" t="str">
        <f t="shared" si="156"/>
        <v/>
      </c>
      <c r="P502" s="21"/>
      <c r="Q502" s="25" t="s">
        <v>2940</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0</v>
      </c>
      <c r="C503" s="39">
        <f t="shared" si="157"/>
        <v>0</v>
      </c>
      <c r="D503" s="39">
        <f t="shared" si="157"/>
        <v>0</v>
      </c>
      <c r="E503" s="39">
        <f t="shared" si="157"/>
        <v>0</v>
      </c>
      <c r="F503" s="39">
        <f t="shared" si="157"/>
        <v>0</v>
      </c>
      <c r="G503" s="39">
        <f t="shared" si="157"/>
        <v>0</v>
      </c>
      <c r="H503" s="39">
        <f t="shared" si="157"/>
        <v>0</v>
      </c>
      <c r="I503" s="39">
        <f t="shared" si="157"/>
        <v>0</v>
      </c>
      <c r="J503" s="39">
        <f t="shared" si="157"/>
        <v>0</v>
      </c>
      <c r="K503" s="39">
        <f t="shared" si="157"/>
        <v>0</v>
      </c>
      <c r="L503" s="39">
        <f t="shared" si="157"/>
        <v>0</v>
      </c>
      <c r="M503" s="39">
        <f t="shared" si="157"/>
        <v>0</v>
      </c>
      <c r="N503" s="39" t="e">
        <f t="shared" ref="N503:O503" si="158">IF(N500="",N499*4,IF(N501="",(N500+N499)*2,IF(N502="",((N501+N500+N499)/3)*4,SUM(N499:N502))))</f>
        <v>#VALUE!</v>
      </c>
      <c r="O503" s="39" t="e">
        <f t="shared" si="158"/>
        <v>#VALUE!</v>
      </c>
      <c r="P503" s="21"/>
      <c r="Q503" s="25" t="s">
        <v>2919</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t="e">
        <f t="shared" ref="B504:O504" si="159">B503/B$465</f>
        <v>#DIV/0!</v>
      </c>
      <c r="C504" s="44" t="e">
        <f t="shared" si="159"/>
        <v>#DIV/0!</v>
      </c>
      <c r="D504" s="44" t="e">
        <f t="shared" si="159"/>
        <v>#DIV/0!</v>
      </c>
      <c r="E504" s="44" t="e">
        <f t="shared" si="159"/>
        <v>#DIV/0!</v>
      </c>
      <c r="F504" s="44" t="e">
        <f t="shared" si="159"/>
        <v>#DIV/0!</v>
      </c>
      <c r="G504" s="44" t="e">
        <f t="shared" si="159"/>
        <v>#DIV/0!</v>
      </c>
      <c r="H504" s="44" t="e">
        <f t="shared" si="159"/>
        <v>#DIV/0!</v>
      </c>
      <c r="I504" s="44" t="e">
        <f t="shared" si="159"/>
        <v>#DIV/0!</v>
      </c>
      <c r="J504" s="44" t="e">
        <f t="shared" si="159"/>
        <v>#DIV/0!</v>
      </c>
      <c r="K504" s="44" t="e">
        <f t="shared" si="159"/>
        <v>#DIV/0!</v>
      </c>
      <c r="L504" s="44" t="e">
        <f t="shared" si="159"/>
        <v>#DIV/0!</v>
      </c>
      <c r="M504" s="44" t="e">
        <f t="shared" si="159"/>
        <v>#DIV/0!</v>
      </c>
      <c r="N504" s="45" t="e">
        <f t="shared" si="159"/>
        <v>#VALUE!</v>
      </c>
      <c r="O504" s="45" t="e">
        <f t="shared" si="159"/>
        <v>#VALUE!</v>
      </c>
      <c r="P504" s="21"/>
      <c r="Q504" s="27" t="s">
        <v>2920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t="e">
        <f t="shared" ref="C505:O505" si="160">C503/B503-1</f>
        <v>#DIV/0!</v>
      </c>
      <c r="D505" s="46" t="e">
        <f t="shared" si="160"/>
        <v>#DIV/0!</v>
      </c>
      <c r="E505" s="46" t="e">
        <f t="shared" si="160"/>
        <v>#DIV/0!</v>
      </c>
      <c r="F505" s="46" t="e">
        <f t="shared" si="160"/>
        <v>#DIV/0!</v>
      </c>
      <c r="G505" s="46" t="e">
        <f t="shared" si="160"/>
        <v>#DIV/0!</v>
      </c>
      <c r="H505" s="46" t="e">
        <f t="shared" si="160"/>
        <v>#DIV/0!</v>
      </c>
      <c r="I505" s="46" t="e">
        <f t="shared" si="160"/>
        <v>#DIV/0!</v>
      </c>
      <c r="J505" s="46" t="e">
        <f t="shared" si="160"/>
        <v>#DIV/0!</v>
      </c>
      <c r="K505" s="46" t="e">
        <f t="shared" si="160"/>
        <v>#DIV/0!</v>
      </c>
      <c r="L505" s="46" t="e">
        <f t="shared" si="160"/>
        <v>#DIV/0!</v>
      </c>
      <c r="M505" s="46" t="e">
        <f t="shared" si="160"/>
        <v>#DIV/0!</v>
      </c>
      <c r="N505" s="46" t="e">
        <f t="shared" si="160"/>
        <v>#VALUE!</v>
      </c>
      <c r="O505" s="46" t="e">
        <f t="shared" si="160"/>
        <v>#VALUE!</v>
      </c>
      <c r="P505" s="37"/>
      <c r="Q505" s="27" t="s">
        <v>2941</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2949</v>
      </c>
      <c r="C506" s="146"/>
      <c r="D506" s="146"/>
      <c r="E506" s="146"/>
      <c r="F506" s="146"/>
      <c r="G506" s="146"/>
      <c r="H506" s="146"/>
      <c r="I506" s="146"/>
      <c r="J506" s="146"/>
      <c r="K506" s="146"/>
      <c r="L506" s="146"/>
      <c r="M506" s="146"/>
      <c r="N506" s="15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t="str">
        <f t="shared" ref="B507:O507" si="161">IFERROR(B461-B499,"")</f>
        <v/>
      </c>
      <c r="C507" s="40" t="str">
        <f t="shared" si="161"/>
        <v/>
      </c>
      <c r="D507" s="40" t="str">
        <f t="shared" si="161"/>
        <v/>
      </c>
      <c r="E507" s="40" t="str">
        <f t="shared" si="161"/>
        <v/>
      </c>
      <c r="F507" s="40" t="str">
        <f t="shared" si="161"/>
        <v/>
      </c>
      <c r="G507" s="40" t="str">
        <f t="shared" si="161"/>
        <v/>
      </c>
      <c r="H507" s="40" t="str">
        <f t="shared" si="161"/>
        <v/>
      </c>
      <c r="I507" s="40" t="str">
        <f t="shared" si="161"/>
        <v/>
      </c>
      <c r="J507" s="40" t="str">
        <f t="shared" si="161"/>
        <v/>
      </c>
      <c r="K507" s="40" t="str">
        <f t="shared" si="161"/>
        <v/>
      </c>
      <c r="L507" s="40" t="str">
        <f t="shared" si="161"/>
        <v/>
      </c>
      <c r="M507" s="40" t="str">
        <f t="shared" si="161"/>
        <v/>
      </c>
      <c r="N507" s="40" t="str">
        <f t="shared" si="161"/>
        <v/>
      </c>
      <c r="O507" s="40" t="str">
        <f t="shared" si="161"/>
        <v/>
      </c>
      <c r="P507" s="21"/>
      <c r="Q507" s="25" t="s">
        <v>2916</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t="str">
        <f t="shared" ref="B508:O508" si="162">IFERROR(B462-B500,"")</f>
        <v/>
      </c>
      <c r="C508" s="23" t="str">
        <f t="shared" si="162"/>
        <v/>
      </c>
      <c r="D508" s="23" t="str">
        <f t="shared" si="162"/>
        <v/>
      </c>
      <c r="E508" s="23" t="str">
        <f t="shared" si="162"/>
        <v/>
      </c>
      <c r="F508" s="23" t="str">
        <f t="shared" si="162"/>
        <v/>
      </c>
      <c r="G508" s="23" t="str">
        <f t="shared" si="162"/>
        <v/>
      </c>
      <c r="H508" s="23" t="str">
        <f t="shared" si="162"/>
        <v/>
      </c>
      <c r="I508" s="23" t="str">
        <f t="shared" si="162"/>
        <v/>
      </c>
      <c r="J508" s="23" t="str">
        <f t="shared" si="162"/>
        <v/>
      </c>
      <c r="K508" s="23" t="str">
        <f t="shared" si="162"/>
        <v/>
      </c>
      <c r="L508" s="23" t="str">
        <f t="shared" si="162"/>
        <v/>
      </c>
      <c r="M508" s="23" t="str">
        <f t="shared" si="162"/>
        <v/>
      </c>
      <c r="N508" s="23" t="str">
        <f t="shared" si="162"/>
        <v/>
      </c>
      <c r="O508" s="23" t="str">
        <f t="shared" si="162"/>
        <v/>
      </c>
      <c r="P508" s="21"/>
      <c r="Q508" s="25" t="s">
        <v>2917</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t="str">
        <f t="shared" ref="B509:O509" si="163">IFERROR(B463-B501,"")</f>
        <v/>
      </c>
      <c r="C509" s="23" t="str">
        <f t="shared" si="163"/>
        <v/>
      </c>
      <c r="D509" s="23" t="str">
        <f t="shared" si="163"/>
        <v/>
      </c>
      <c r="E509" s="23" t="str">
        <f t="shared" si="163"/>
        <v/>
      </c>
      <c r="F509" s="23" t="str">
        <f t="shared" si="163"/>
        <v/>
      </c>
      <c r="G509" s="23" t="str">
        <f t="shared" si="163"/>
        <v/>
      </c>
      <c r="H509" s="23" t="str">
        <f t="shared" si="163"/>
        <v/>
      </c>
      <c r="I509" s="23" t="str">
        <f t="shared" si="163"/>
        <v/>
      </c>
      <c r="J509" s="23" t="str">
        <f t="shared" si="163"/>
        <v/>
      </c>
      <c r="K509" s="23" t="str">
        <f t="shared" si="163"/>
        <v/>
      </c>
      <c r="L509" s="23" t="str">
        <f t="shared" si="163"/>
        <v/>
      </c>
      <c r="M509" s="23" t="str">
        <f t="shared" si="163"/>
        <v/>
      </c>
      <c r="N509" s="23" t="str">
        <f t="shared" si="163"/>
        <v/>
      </c>
      <c r="O509" s="23" t="str">
        <f t="shared" si="163"/>
        <v/>
      </c>
      <c r="P509" s="21"/>
      <c r="Q509" s="25" t="s">
        <v>2918</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t="str">
        <f t="shared" ref="B510:O510" si="164">IFERROR(B464-B502,"")</f>
        <v/>
      </c>
      <c r="C510" s="39" t="str">
        <f t="shared" si="164"/>
        <v/>
      </c>
      <c r="D510" s="39" t="str">
        <f t="shared" si="164"/>
        <v/>
      </c>
      <c r="E510" s="39" t="str">
        <f t="shared" si="164"/>
        <v/>
      </c>
      <c r="F510" s="39" t="str">
        <f t="shared" si="164"/>
        <v/>
      </c>
      <c r="G510" s="39" t="str">
        <f t="shared" si="164"/>
        <v/>
      </c>
      <c r="H510" s="39" t="str">
        <f t="shared" si="164"/>
        <v/>
      </c>
      <c r="I510" s="39" t="str">
        <f t="shared" si="164"/>
        <v/>
      </c>
      <c r="J510" s="39" t="str">
        <f t="shared" si="164"/>
        <v/>
      </c>
      <c r="K510" s="39" t="str">
        <f t="shared" si="164"/>
        <v/>
      </c>
      <c r="L510" s="39" t="str">
        <f t="shared" si="164"/>
        <v/>
      </c>
      <c r="M510" s="39" t="str">
        <f t="shared" si="164"/>
        <v/>
      </c>
      <c r="N510" s="39" t="str">
        <f t="shared" si="164"/>
        <v/>
      </c>
      <c r="O510" s="39" t="str">
        <f t="shared" si="164"/>
        <v/>
      </c>
      <c r="P510" s="21"/>
      <c r="Q510" s="25" t="s">
        <v>2940</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0</v>
      </c>
      <c r="C511" s="40">
        <f t="shared" si="165"/>
        <v>0</v>
      </c>
      <c r="D511" s="40">
        <f t="shared" si="165"/>
        <v>0</v>
      </c>
      <c r="E511" s="40">
        <f t="shared" si="165"/>
        <v>0</v>
      </c>
      <c r="F511" s="40">
        <f t="shared" si="165"/>
        <v>0</v>
      </c>
      <c r="G511" s="40">
        <f t="shared" si="165"/>
        <v>0</v>
      </c>
      <c r="H511" s="40">
        <f t="shared" si="165"/>
        <v>0</v>
      </c>
      <c r="I511" s="40">
        <f t="shared" si="165"/>
        <v>0</v>
      </c>
      <c r="J511" s="40">
        <f t="shared" si="165"/>
        <v>0</v>
      </c>
      <c r="K511" s="40">
        <f t="shared" si="165"/>
        <v>0</v>
      </c>
      <c r="L511" s="40">
        <f t="shared" si="165"/>
        <v>0</v>
      </c>
      <c r="M511" s="40">
        <f t="shared" si="165"/>
        <v>0</v>
      </c>
      <c r="N511" s="40" t="str">
        <f t="shared" si="165"/>
        <v/>
      </c>
      <c r="O511" s="40" t="str">
        <f t="shared" si="165"/>
        <v/>
      </c>
      <c r="P511" s="21"/>
      <c r="Q511" s="25" t="s">
        <v>2919</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t="e">
        <f t="shared" ref="B512:O512" si="166">B511/B$465</f>
        <v>#DIV/0!</v>
      </c>
      <c r="C512" s="46" t="e">
        <f t="shared" si="166"/>
        <v>#DIV/0!</v>
      </c>
      <c r="D512" s="46" t="e">
        <f t="shared" si="166"/>
        <v>#DIV/0!</v>
      </c>
      <c r="E512" s="46" t="e">
        <f t="shared" si="166"/>
        <v>#DIV/0!</v>
      </c>
      <c r="F512" s="46" t="e">
        <f t="shared" si="166"/>
        <v>#DIV/0!</v>
      </c>
      <c r="G512" s="46" t="e">
        <f t="shared" si="166"/>
        <v>#DIV/0!</v>
      </c>
      <c r="H512" s="46" t="e">
        <f t="shared" si="166"/>
        <v>#DIV/0!</v>
      </c>
      <c r="I512" s="46" t="e">
        <f t="shared" si="166"/>
        <v>#DIV/0!</v>
      </c>
      <c r="J512" s="46" t="e">
        <f t="shared" si="166"/>
        <v>#DIV/0!</v>
      </c>
      <c r="K512" s="46" t="e">
        <f t="shared" si="166"/>
        <v>#DIV/0!</v>
      </c>
      <c r="L512" s="46" t="e">
        <f t="shared" si="166"/>
        <v>#DIV/0!</v>
      </c>
      <c r="M512" s="46" t="e">
        <f t="shared" si="166"/>
        <v>#DIV/0!</v>
      </c>
      <c r="N512" s="46" t="e">
        <f t="shared" si="166"/>
        <v>#VALUE!</v>
      </c>
      <c r="O512" s="46" t="e">
        <f t="shared" si="166"/>
        <v>#VALUE!</v>
      </c>
      <c r="P512" s="21"/>
      <c r="Q512" s="47" t="s">
        <v>2950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t="e">
        <f t="shared" ref="C513:O513" si="167">C511/B511-1</f>
        <v>#DIV/0!</v>
      </c>
      <c r="D513" s="46" t="e">
        <f t="shared" si="167"/>
        <v>#DIV/0!</v>
      </c>
      <c r="E513" s="46" t="e">
        <f t="shared" si="167"/>
        <v>#DIV/0!</v>
      </c>
      <c r="F513" s="46" t="e">
        <f t="shared" si="167"/>
        <v>#DIV/0!</v>
      </c>
      <c r="G513" s="46" t="e">
        <f t="shared" si="167"/>
        <v>#DIV/0!</v>
      </c>
      <c r="H513" s="46" t="e">
        <f t="shared" si="167"/>
        <v>#DIV/0!</v>
      </c>
      <c r="I513" s="46" t="e">
        <f t="shared" si="167"/>
        <v>#DIV/0!</v>
      </c>
      <c r="J513" s="46" t="e">
        <f t="shared" si="167"/>
        <v>#DIV/0!</v>
      </c>
      <c r="K513" s="46" t="e">
        <f t="shared" si="167"/>
        <v>#DIV/0!</v>
      </c>
      <c r="L513" s="46" t="e">
        <f t="shared" si="167"/>
        <v>#DIV/0!</v>
      </c>
      <c r="M513" s="46" t="e">
        <f t="shared" si="167"/>
        <v>#DIV/0!</v>
      </c>
      <c r="N513" s="46" t="e">
        <f t="shared" si="167"/>
        <v>#VALUE!</v>
      </c>
      <c r="O513" s="46" t="e">
        <f t="shared" si="167"/>
        <v>#VALUE!</v>
      </c>
      <c r="P513" s="37"/>
      <c r="Q513" s="27" t="s">
        <v>2941</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2951</v>
      </c>
      <c r="C514" s="146"/>
      <c r="D514" s="146"/>
      <c r="E514" s="146"/>
      <c r="F514" s="146"/>
      <c r="G514" s="146"/>
      <c r="H514" s="146"/>
      <c r="I514" s="146"/>
      <c r="J514" s="146"/>
      <c r="K514" s="146"/>
      <c r="L514" s="146"/>
      <c r="M514" s="146"/>
      <c r="N514" s="15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2952</v>
      </c>
      <c r="C515" s="146"/>
      <c r="D515" s="146"/>
      <c r="E515" s="146"/>
      <c r="F515" s="146"/>
      <c r="G515" s="146"/>
      <c r="H515" s="146"/>
      <c r="I515" s="146"/>
      <c r="J515" s="146"/>
      <c r="K515" s="146"/>
      <c r="L515" s="146"/>
      <c r="M515" s="146"/>
      <c r="N515" s="15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t="str">
        <f t="shared" ref="B516:O516" si="168">IFERROR(VLOOKUP($B$515,$130:$216,MATCH($Q516&amp;"/"&amp;B$348,$128:$128,0),FALSE),"")</f>
        <v/>
      </c>
      <c r="C516" s="40" t="str">
        <f t="shared" si="168"/>
        <v/>
      </c>
      <c r="D516" s="40" t="str">
        <f t="shared" si="168"/>
        <v/>
      </c>
      <c r="E516" s="40" t="str">
        <f t="shared" si="168"/>
        <v/>
      </c>
      <c r="F516" s="40" t="str">
        <f t="shared" si="168"/>
        <v/>
      </c>
      <c r="G516" s="40" t="str">
        <f t="shared" si="168"/>
        <v/>
      </c>
      <c r="H516" s="40" t="str">
        <f t="shared" si="168"/>
        <v/>
      </c>
      <c r="I516" s="40" t="str">
        <f t="shared" si="168"/>
        <v/>
      </c>
      <c r="J516" s="40" t="str">
        <f t="shared" si="168"/>
        <v/>
      </c>
      <c r="K516" s="40" t="str">
        <f t="shared" si="168"/>
        <v/>
      </c>
      <c r="L516" s="40" t="str">
        <f t="shared" si="168"/>
        <v/>
      </c>
      <c r="M516" s="40" t="str">
        <f t="shared" si="168"/>
        <v/>
      </c>
      <c r="N516" s="40" t="str">
        <f t="shared" si="168"/>
        <v/>
      </c>
      <c r="O516" s="40" t="str">
        <f t="shared" si="168"/>
        <v/>
      </c>
      <c r="P516" s="21"/>
      <c r="Q516" s="25" t="s">
        <v>2916</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t="str">
        <f t="shared" ref="B517:O517" si="169">IFERROR(VLOOKUP($B$515,$130:$216,MATCH($Q517&amp;"/"&amp;B$348,$128:$128,0),FALSE),"")</f>
        <v/>
      </c>
      <c r="C517" s="23" t="str">
        <f t="shared" si="169"/>
        <v/>
      </c>
      <c r="D517" s="23" t="str">
        <f t="shared" si="169"/>
        <v/>
      </c>
      <c r="E517" s="23" t="str">
        <f t="shared" si="169"/>
        <v/>
      </c>
      <c r="F517" s="23" t="str">
        <f t="shared" si="169"/>
        <v/>
      </c>
      <c r="G517" s="23" t="str">
        <f t="shared" si="169"/>
        <v/>
      </c>
      <c r="H517" s="23" t="str">
        <f t="shared" si="169"/>
        <v/>
      </c>
      <c r="I517" s="23" t="str">
        <f t="shared" si="169"/>
        <v/>
      </c>
      <c r="J517" s="23" t="str">
        <f t="shared" si="169"/>
        <v/>
      </c>
      <c r="K517" s="23" t="str">
        <f t="shared" si="169"/>
        <v/>
      </c>
      <c r="L517" s="23" t="str">
        <f t="shared" si="169"/>
        <v/>
      </c>
      <c r="M517" s="23" t="str">
        <f t="shared" si="169"/>
        <v/>
      </c>
      <c r="N517" s="23" t="str">
        <f t="shared" si="169"/>
        <v/>
      </c>
      <c r="O517" s="23" t="str">
        <f t="shared" si="169"/>
        <v/>
      </c>
      <c r="P517" s="21"/>
      <c r="Q517" s="25" t="s">
        <v>2917</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t="str">
        <f t="shared" ref="B518:O518" si="170">IFERROR(VLOOKUP($B$515,$130:$216,MATCH($Q518&amp;"/"&amp;B$348,$128:$128,0),FALSE),"")</f>
        <v/>
      </c>
      <c r="C518" s="23" t="str">
        <f t="shared" si="170"/>
        <v/>
      </c>
      <c r="D518" s="23" t="str">
        <f t="shared" si="170"/>
        <v/>
      </c>
      <c r="E518" s="23" t="str">
        <f t="shared" si="170"/>
        <v/>
      </c>
      <c r="F518" s="23" t="str">
        <f t="shared" si="170"/>
        <v/>
      </c>
      <c r="G518" s="23" t="str">
        <f t="shared" si="170"/>
        <v/>
      </c>
      <c r="H518" s="23" t="str">
        <f t="shared" si="170"/>
        <v/>
      </c>
      <c r="I518" s="23" t="str">
        <f t="shared" si="170"/>
        <v/>
      </c>
      <c r="J518" s="23" t="str">
        <f t="shared" si="170"/>
        <v/>
      </c>
      <c r="K518" s="23" t="str">
        <f t="shared" si="170"/>
        <v/>
      </c>
      <c r="L518" s="23" t="str">
        <f t="shared" si="170"/>
        <v/>
      </c>
      <c r="M518" s="23" t="str">
        <f t="shared" si="170"/>
        <v/>
      </c>
      <c r="N518" s="23" t="str">
        <f t="shared" si="170"/>
        <v/>
      </c>
      <c r="O518" s="23" t="str">
        <f t="shared" si="170"/>
        <v/>
      </c>
      <c r="P518" s="21"/>
      <c r="Q518" s="25" t="s">
        <v>2918</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t="str">
        <f t="shared" ref="B519:O519" si="171">IFERROR(VLOOKUP($B$515,$130:$216,MATCH($Q519&amp;"/"&amp;B$348,$128:$128,0),FALSE),"")</f>
        <v/>
      </c>
      <c r="C519" s="39" t="str">
        <f t="shared" si="171"/>
        <v/>
      </c>
      <c r="D519" s="39" t="str">
        <f t="shared" si="171"/>
        <v/>
      </c>
      <c r="E519" s="39" t="str">
        <f t="shared" si="171"/>
        <v/>
      </c>
      <c r="F519" s="39" t="str">
        <f t="shared" si="171"/>
        <v/>
      </c>
      <c r="G519" s="39" t="str">
        <f t="shared" si="171"/>
        <v/>
      </c>
      <c r="H519" s="39" t="str">
        <f t="shared" si="171"/>
        <v/>
      </c>
      <c r="I519" s="39" t="str">
        <f t="shared" si="171"/>
        <v/>
      </c>
      <c r="J519" s="39" t="str">
        <f t="shared" si="171"/>
        <v/>
      </c>
      <c r="K519" s="39" t="str">
        <f t="shared" si="171"/>
        <v/>
      </c>
      <c r="L519" s="39" t="str">
        <f t="shared" si="171"/>
        <v/>
      </c>
      <c r="M519" s="39" t="str">
        <f t="shared" si="171"/>
        <v/>
      </c>
      <c r="N519" s="39" t="str">
        <f t="shared" si="171"/>
        <v/>
      </c>
      <c r="O519" s="39" t="str">
        <f t="shared" si="171"/>
        <v/>
      </c>
      <c r="P519" s="21"/>
      <c r="Q519" s="25" t="s">
        <v>2940</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0</v>
      </c>
      <c r="D520" s="39">
        <f t="shared" si="172"/>
        <v>0</v>
      </c>
      <c r="E520" s="39">
        <f t="shared" si="172"/>
        <v>0</v>
      </c>
      <c r="F520" s="39">
        <f t="shared" si="172"/>
        <v>0</v>
      </c>
      <c r="G520" s="39">
        <f t="shared" si="172"/>
        <v>0</v>
      </c>
      <c r="H520" s="39">
        <f t="shared" si="172"/>
        <v>0</v>
      </c>
      <c r="I520" s="39">
        <f t="shared" si="172"/>
        <v>0</v>
      </c>
      <c r="J520" s="39">
        <f t="shared" si="172"/>
        <v>0</v>
      </c>
      <c r="K520" s="39">
        <f t="shared" si="172"/>
        <v>0</v>
      </c>
      <c r="L520" s="39">
        <f t="shared" si="172"/>
        <v>0</v>
      </c>
      <c r="M520" s="39">
        <f t="shared" si="172"/>
        <v>0</v>
      </c>
      <c r="N520" s="39" t="e">
        <f t="shared" ref="N520:O520" si="173">IF(N517="",N516*4,IF(N518="",(N517+N516)*2,IF(N519="",((N518+N517+N516)/3)*4,SUM(N516:N519))))</f>
        <v>#VALUE!</v>
      </c>
      <c r="O520" s="39" t="e">
        <f t="shared" si="173"/>
        <v>#VALUE!</v>
      </c>
      <c r="P520" s="21"/>
      <c r="Q520" s="25" t="s">
        <v>2919</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t="e">
        <f t="shared" ref="B521:O521" si="174">+B520/(B$465+B$472)</f>
        <v>#DIV/0!</v>
      </c>
      <c r="C521" s="46" t="e">
        <f t="shared" si="174"/>
        <v>#DIV/0!</v>
      </c>
      <c r="D521" s="46" t="e">
        <f t="shared" si="174"/>
        <v>#DIV/0!</v>
      </c>
      <c r="E521" s="46" t="e">
        <f t="shared" si="174"/>
        <v>#DIV/0!</v>
      </c>
      <c r="F521" s="46" t="e">
        <f t="shared" si="174"/>
        <v>#DIV/0!</v>
      </c>
      <c r="G521" s="46" t="e">
        <f t="shared" si="174"/>
        <v>#DIV/0!</v>
      </c>
      <c r="H521" s="46" t="e">
        <f t="shared" si="174"/>
        <v>#DIV/0!</v>
      </c>
      <c r="I521" s="46" t="e">
        <f t="shared" si="174"/>
        <v>#DIV/0!</v>
      </c>
      <c r="J521" s="46" t="e">
        <f t="shared" si="174"/>
        <v>#DIV/0!</v>
      </c>
      <c r="K521" s="46" t="e">
        <f t="shared" si="174"/>
        <v>#DIV/0!</v>
      </c>
      <c r="L521" s="46" t="e">
        <f t="shared" si="174"/>
        <v>#DIV/0!</v>
      </c>
      <c r="M521" s="46" t="e">
        <f t="shared" si="174"/>
        <v>#DIV/0!</v>
      </c>
      <c r="N521" s="46" t="e">
        <f t="shared" si="174"/>
        <v>#VALUE!</v>
      </c>
      <c r="O521" s="46" t="e">
        <f t="shared" si="174"/>
        <v>#VALUE!</v>
      </c>
      <c r="P521" s="21"/>
      <c r="Q521" s="27" t="s">
        <v>2920</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t="e">
        <f t="shared" si="175"/>
        <v>#DIV/0!</v>
      </c>
      <c r="E522" s="46" t="e">
        <f t="shared" si="175"/>
        <v>#DIV/0!</v>
      </c>
      <c r="F522" s="46" t="e">
        <f t="shared" si="175"/>
        <v>#DIV/0!</v>
      </c>
      <c r="G522" s="46" t="e">
        <f t="shared" si="175"/>
        <v>#DIV/0!</v>
      </c>
      <c r="H522" s="46" t="e">
        <f t="shared" si="175"/>
        <v>#DIV/0!</v>
      </c>
      <c r="I522" s="46" t="e">
        <f t="shared" si="175"/>
        <v>#DIV/0!</v>
      </c>
      <c r="J522" s="46" t="e">
        <f t="shared" si="175"/>
        <v>#DIV/0!</v>
      </c>
      <c r="K522" s="46" t="e">
        <f t="shared" si="175"/>
        <v>#DIV/0!</v>
      </c>
      <c r="L522" s="46" t="e">
        <f t="shared" si="175"/>
        <v>#DIV/0!</v>
      </c>
      <c r="M522" s="46" t="e">
        <f t="shared" si="175"/>
        <v>#DIV/0!</v>
      </c>
      <c r="N522" s="46" t="e">
        <f t="shared" si="175"/>
        <v>#VALUE!</v>
      </c>
      <c r="O522" s="46" t="e">
        <f t="shared" si="175"/>
        <v>#VALUE!</v>
      </c>
      <c r="P522" s="37"/>
      <c r="Q522" s="27" t="s">
        <v>2941</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2953</v>
      </c>
      <c r="C523" s="146"/>
      <c r="D523" s="146"/>
      <c r="E523" s="146"/>
      <c r="F523" s="146"/>
      <c r="G523" s="146"/>
      <c r="H523" s="146"/>
      <c r="I523" s="146"/>
      <c r="J523" s="146"/>
      <c r="K523" s="146"/>
      <c r="L523" s="146"/>
      <c r="M523" s="146"/>
      <c r="N523" s="15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t="str">
        <f t="shared" ref="B524:O524" si="176">IFERROR(VLOOKUP($B$523,$130:$216,MATCH($Q524&amp;"/"&amp;B$348,$128:$128,0),FALSE),"")</f>
        <v/>
      </c>
      <c r="C524" s="40" t="str">
        <f t="shared" si="176"/>
        <v/>
      </c>
      <c r="D524" s="40" t="str">
        <f t="shared" si="176"/>
        <v/>
      </c>
      <c r="E524" s="40" t="str">
        <f t="shared" si="176"/>
        <v/>
      </c>
      <c r="F524" s="40" t="str">
        <f t="shared" si="176"/>
        <v/>
      </c>
      <c r="G524" s="40" t="str">
        <f t="shared" si="176"/>
        <v/>
      </c>
      <c r="H524" s="40" t="str">
        <f t="shared" si="176"/>
        <v/>
      </c>
      <c r="I524" s="40" t="str">
        <f t="shared" si="176"/>
        <v/>
      </c>
      <c r="J524" s="40" t="str">
        <f t="shared" si="176"/>
        <v/>
      </c>
      <c r="K524" s="40" t="str">
        <f t="shared" si="176"/>
        <v/>
      </c>
      <c r="L524" s="40" t="str">
        <f t="shared" si="176"/>
        <v/>
      </c>
      <c r="M524" s="40" t="str">
        <f t="shared" si="176"/>
        <v/>
      </c>
      <c r="N524" s="40" t="str">
        <f t="shared" si="176"/>
        <v/>
      </c>
      <c r="O524" s="40" t="str">
        <f t="shared" si="176"/>
        <v/>
      </c>
      <c r="P524" s="21"/>
      <c r="Q524" s="25" t="s">
        <v>2916</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t="str">
        <f t="shared" ref="B525:O525" si="177">IFERROR(VLOOKUP($B$523,$130:$216,MATCH($Q525&amp;"/"&amp;B$348,$128:$128,0),FALSE),"")</f>
        <v/>
      </c>
      <c r="C525" s="23" t="str">
        <f t="shared" si="177"/>
        <v/>
      </c>
      <c r="D525" s="23" t="str">
        <f t="shared" si="177"/>
        <v/>
      </c>
      <c r="E525" s="23" t="str">
        <f t="shared" si="177"/>
        <v/>
      </c>
      <c r="F525" s="23" t="str">
        <f t="shared" si="177"/>
        <v/>
      </c>
      <c r="G525" s="23" t="str">
        <f t="shared" si="177"/>
        <v/>
      </c>
      <c r="H525" s="23" t="str">
        <f t="shared" si="177"/>
        <v/>
      </c>
      <c r="I525" s="23" t="str">
        <f t="shared" si="177"/>
        <v/>
      </c>
      <c r="J525" s="23" t="str">
        <f t="shared" si="177"/>
        <v/>
      </c>
      <c r="K525" s="23" t="str">
        <f t="shared" si="177"/>
        <v/>
      </c>
      <c r="L525" s="23" t="str">
        <f t="shared" si="177"/>
        <v/>
      </c>
      <c r="M525" s="23" t="str">
        <f t="shared" si="177"/>
        <v/>
      </c>
      <c r="N525" s="23" t="str">
        <f t="shared" si="177"/>
        <v/>
      </c>
      <c r="O525" s="23" t="str">
        <f t="shared" si="177"/>
        <v/>
      </c>
      <c r="P525" s="21"/>
      <c r="Q525" s="25" t="s">
        <v>2917</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t="str">
        <f t="shared" ref="B526:O526" si="178">IFERROR(VLOOKUP($B$523,$130:$216,MATCH($Q526&amp;"/"&amp;B$348,$128:$128,0),FALSE),"")</f>
        <v/>
      </c>
      <c r="C526" s="23" t="str">
        <f t="shared" si="178"/>
        <v/>
      </c>
      <c r="D526" s="23" t="str">
        <f t="shared" si="178"/>
        <v/>
      </c>
      <c r="E526" s="23" t="str">
        <f t="shared" si="178"/>
        <v/>
      </c>
      <c r="F526" s="23" t="str">
        <f t="shared" si="178"/>
        <v/>
      </c>
      <c r="G526" s="23" t="str">
        <f t="shared" si="178"/>
        <v/>
      </c>
      <c r="H526" s="23" t="str">
        <f t="shared" si="178"/>
        <v/>
      </c>
      <c r="I526" s="23" t="str">
        <f t="shared" si="178"/>
        <v/>
      </c>
      <c r="J526" s="23" t="str">
        <f t="shared" si="178"/>
        <v/>
      </c>
      <c r="K526" s="23" t="str">
        <f t="shared" si="178"/>
        <v/>
      </c>
      <c r="L526" s="23" t="str">
        <f t="shared" si="178"/>
        <v/>
      </c>
      <c r="M526" s="23" t="str">
        <f t="shared" si="178"/>
        <v/>
      </c>
      <c r="N526" s="23" t="str">
        <f t="shared" si="178"/>
        <v/>
      </c>
      <c r="O526" s="23" t="str">
        <f t="shared" si="178"/>
        <v/>
      </c>
      <c r="P526" s="21"/>
      <c r="Q526" s="25" t="s">
        <v>2918</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t="str">
        <f t="shared" ref="B527:O527" si="179">IFERROR(VLOOKUP($B$523,$130:$216,MATCH($Q527&amp;"/"&amp;B$348,$128:$128,0),FALSE),"")</f>
        <v/>
      </c>
      <c r="C527" s="39" t="str">
        <f t="shared" si="179"/>
        <v/>
      </c>
      <c r="D527" s="39" t="str">
        <f t="shared" si="179"/>
        <v/>
      </c>
      <c r="E527" s="39" t="str">
        <f t="shared" si="179"/>
        <v/>
      </c>
      <c r="F527" s="39" t="str">
        <f t="shared" si="179"/>
        <v/>
      </c>
      <c r="G527" s="39" t="str">
        <f t="shared" si="179"/>
        <v/>
      </c>
      <c r="H527" s="39" t="str">
        <f t="shared" si="179"/>
        <v/>
      </c>
      <c r="I527" s="39" t="str">
        <f t="shared" si="179"/>
        <v/>
      </c>
      <c r="J527" s="39" t="str">
        <f t="shared" si="179"/>
        <v/>
      </c>
      <c r="K527" s="39" t="str">
        <f t="shared" si="179"/>
        <v/>
      </c>
      <c r="L527" s="39" t="str">
        <f t="shared" si="179"/>
        <v/>
      </c>
      <c r="M527" s="39" t="str">
        <f t="shared" si="179"/>
        <v/>
      </c>
      <c r="N527" s="39" t="str">
        <f t="shared" si="179"/>
        <v/>
      </c>
      <c r="O527" s="39" t="str">
        <f t="shared" si="179"/>
        <v/>
      </c>
      <c r="P527" s="21"/>
      <c r="Q527" s="25" t="s">
        <v>2940</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0</v>
      </c>
      <c r="D528" s="39">
        <f t="shared" si="180"/>
        <v>0</v>
      </c>
      <c r="E528" s="39">
        <f t="shared" si="180"/>
        <v>0</v>
      </c>
      <c r="F528" s="39">
        <f t="shared" si="180"/>
        <v>0</v>
      </c>
      <c r="G528" s="39">
        <f t="shared" si="180"/>
        <v>0</v>
      </c>
      <c r="H528" s="39">
        <f t="shared" si="180"/>
        <v>0</v>
      </c>
      <c r="I528" s="39">
        <f t="shared" si="180"/>
        <v>0</v>
      </c>
      <c r="J528" s="39">
        <f t="shared" si="180"/>
        <v>0</v>
      </c>
      <c r="K528" s="39">
        <f t="shared" si="180"/>
        <v>0</v>
      </c>
      <c r="L528" s="39">
        <f t="shared" si="180"/>
        <v>0</v>
      </c>
      <c r="M528" s="39">
        <f t="shared" si="180"/>
        <v>0</v>
      </c>
      <c r="N528" s="39" t="e">
        <f t="shared" ref="N528:O528" si="181">IF(N525="",N524*4,IF(N526="",(N525+N524)*2,IF(N527="",((N526+N525+N524)/3)*4,SUM(N524:N527))))</f>
        <v>#VALUE!</v>
      </c>
      <c r="O528" s="39" t="e">
        <f t="shared" si="181"/>
        <v>#VALUE!</v>
      </c>
      <c r="P528" s="21"/>
      <c r="Q528" s="25" t="s">
        <v>2919</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t="e">
        <f t="shared" ref="B529:O529" si="182">+B528/(B$465+B$472)</f>
        <v>#DIV/0!</v>
      </c>
      <c r="C529" s="46" t="e">
        <f t="shared" si="182"/>
        <v>#DIV/0!</v>
      </c>
      <c r="D529" s="46" t="e">
        <f t="shared" si="182"/>
        <v>#DIV/0!</v>
      </c>
      <c r="E529" s="46" t="e">
        <f t="shared" si="182"/>
        <v>#DIV/0!</v>
      </c>
      <c r="F529" s="46" t="e">
        <f t="shared" si="182"/>
        <v>#DIV/0!</v>
      </c>
      <c r="G529" s="46" t="e">
        <f t="shared" si="182"/>
        <v>#DIV/0!</v>
      </c>
      <c r="H529" s="46" t="e">
        <f t="shared" si="182"/>
        <v>#DIV/0!</v>
      </c>
      <c r="I529" s="46" t="e">
        <f t="shared" si="182"/>
        <v>#DIV/0!</v>
      </c>
      <c r="J529" s="46" t="e">
        <f t="shared" si="182"/>
        <v>#DIV/0!</v>
      </c>
      <c r="K529" s="46" t="e">
        <f t="shared" si="182"/>
        <v>#DIV/0!</v>
      </c>
      <c r="L529" s="46" t="e">
        <f t="shared" si="182"/>
        <v>#DIV/0!</v>
      </c>
      <c r="M529" s="46" t="e">
        <f t="shared" si="182"/>
        <v>#DIV/0!</v>
      </c>
      <c r="N529" s="46" t="e">
        <f t="shared" si="182"/>
        <v>#VALUE!</v>
      </c>
      <c r="O529" s="46" t="e">
        <f t="shared" si="182"/>
        <v>#VALUE!</v>
      </c>
      <c r="P529" s="21"/>
      <c r="Q529" s="27" t="s">
        <v>2920</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t="e">
        <f t="shared" si="183"/>
        <v>#DIV/0!</v>
      </c>
      <c r="E530" s="46" t="e">
        <f t="shared" si="183"/>
        <v>#DIV/0!</v>
      </c>
      <c r="F530" s="46" t="e">
        <f t="shared" si="183"/>
        <v>#DIV/0!</v>
      </c>
      <c r="G530" s="46" t="e">
        <f t="shared" si="183"/>
        <v>#DIV/0!</v>
      </c>
      <c r="H530" s="46" t="e">
        <f t="shared" si="183"/>
        <v>#DIV/0!</v>
      </c>
      <c r="I530" s="46" t="e">
        <f t="shared" si="183"/>
        <v>#DIV/0!</v>
      </c>
      <c r="J530" s="46" t="e">
        <f t="shared" si="183"/>
        <v>#DIV/0!</v>
      </c>
      <c r="K530" s="46" t="e">
        <f t="shared" si="183"/>
        <v>#DIV/0!</v>
      </c>
      <c r="L530" s="46" t="e">
        <f t="shared" si="183"/>
        <v>#DIV/0!</v>
      </c>
      <c r="M530" s="46" t="e">
        <f t="shared" si="183"/>
        <v>#DIV/0!</v>
      </c>
      <c r="N530" s="46" t="e">
        <f t="shared" si="183"/>
        <v>#VALUE!</v>
      </c>
      <c r="O530" s="46" t="e">
        <f t="shared" si="183"/>
        <v>#VALUE!</v>
      </c>
      <c r="P530" s="37"/>
      <c r="Q530" s="27" t="s">
        <v>2941</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2954</v>
      </c>
      <c r="C531" s="146"/>
      <c r="D531" s="146"/>
      <c r="E531" s="146"/>
      <c r="F531" s="146"/>
      <c r="G531" s="146"/>
      <c r="H531" s="146"/>
      <c r="I531" s="146"/>
      <c r="J531" s="146"/>
      <c r="K531" s="146"/>
      <c r="L531" s="146"/>
      <c r="M531" s="146"/>
      <c r="N531" s="15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t="str">
        <f t="shared" ref="B532:O532" si="184">IFERROR(VLOOKUP($B$531,$130:$216,MATCH($Q532&amp;"/"&amp;B$348,$128:$128,0),FALSE),"")</f>
        <v/>
      </c>
      <c r="C532" s="40" t="str">
        <f t="shared" si="184"/>
        <v/>
      </c>
      <c r="D532" s="40" t="str">
        <f t="shared" si="184"/>
        <v/>
      </c>
      <c r="E532" s="40" t="str">
        <f t="shared" si="184"/>
        <v/>
      </c>
      <c r="F532" s="40" t="str">
        <f t="shared" si="184"/>
        <v/>
      </c>
      <c r="G532" s="40" t="str">
        <f t="shared" si="184"/>
        <v/>
      </c>
      <c r="H532" s="40" t="str">
        <f t="shared" si="184"/>
        <v/>
      </c>
      <c r="I532" s="40" t="str">
        <f t="shared" si="184"/>
        <v/>
      </c>
      <c r="J532" s="40" t="str">
        <f t="shared" si="184"/>
        <v/>
      </c>
      <c r="K532" s="40" t="str">
        <f t="shared" si="184"/>
        <v/>
      </c>
      <c r="L532" s="40" t="str">
        <f t="shared" si="184"/>
        <v/>
      </c>
      <c r="M532" s="40" t="str">
        <f t="shared" si="184"/>
        <v/>
      </c>
      <c r="N532" s="40" t="str">
        <f t="shared" si="184"/>
        <v/>
      </c>
      <c r="O532" s="40" t="str">
        <f t="shared" si="184"/>
        <v/>
      </c>
      <c r="P532" s="21"/>
      <c r="Q532" s="25" t="s">
        <v>2916</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t="str">
        <f t="shared" ref="B533:O533" si="185">IFERROR(VLOOKUP($B$531,$130:$216,MATCH($Q533&amp;"/"&amp;B$348,$128:$128,0),FALSE),"")</f>
        <v/>
      </c>
      <c r="C533" s="23" t="str">
        <f t="shared" si="185"/>
        <v/>
      </c>
      <c r="D533" s="23" t="str">
        <f t="shared" si="185"/>
        <v/>
      </c>
      <c r="E533" s="23" t="str">
        <f t="shared" si="185"/>
        <v/>
      </c>
      <c r="F533" s="23" t="str">
        <f t="shared" si="185"/>
        <v/>
      </c>
      <c r="G533" s="23" t="str">
        <f t="shared" si="185"/>
        <v/>
      </c>
      <c r="H533" s="23" t="str">
        <f t="shared" si="185"/>
        <v/>
      </c>
      <c r="I533" s="23" t="str">
        <f t="shared" si="185"/>
        <v/>
      </c>
      <c r="J533" s="23" t="str">
        <f t="shared" si="185"/>
        <v/>
      </c>
      <c r="K533" s="23" t="str">
        <f t="shared" si="185"/>
        <v/>
      </c>
      <c r="L533" s="23" t="str">
        <f t="shared" si="185"/>
        <v/>
      </c>
      <c r="M533" s="23" t="str">
        <f t="shared" si="185"/>
        <v/>
      </c>
      <c r="N533" s="23" t="str">
        <f t="shared" si="185"/>
        <v/>
      </c>
      <c r="O533" s="23" t="str">
        <f t="shared" si="185"/>
        <v/>
      </c>
      <c r="P533" s="21"/>
      <c r="Q533" s="25" t="s">
        <v>2917</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t="str">
        <f t="shared" ref="B534:O534" si="186">IFERROR(VLOOKUP($B$531,$130:$216,MATCH($Q534&amp;"/"&amp;B$348,$128:$128,0),FALSE),"")</f>
        <v/>
      </c>
      <c r="C534" s="23" t="str">
        <f t="shared" si="186"/>
        <v/>
      </c>
      <c r="D534" s="23" t="str">
        <f t="shared" si="186"/>
        <v/>
      </c>
      <c r="E534" s="23" t="str">
        <f t="shared" si="186"/>
        <v/>
      </c>
      <c r="F534" s="23" t="str">
        <f t="shared" si="186"/>
        <v/>
      </c>
      <c r="G534" s="23" t="str">
        <f t="shared" si="186"/>
        <v/>
      </c>
      <c r="H534" s="23" t="str">
        <f t="shared" si="186"/>
        <v/>
      </c>
      <c r="I534" s="23" t="str">
        <f t="shared" si="186"/>
        <v/>
      </c>
      <c r="J534" s="23" t="str">
        <f t="shared" si="186"/>
        <v/>
      </c>
      <c r="K534" s="23" t="str">
        <f t="shared" si="186"/>
        <v/>
      </c>
      <c r="L534" s="23" t="str">
        <f t="shared" si="186"/>
        <v/>
      </c>
      <c r="M534" s="23" t="str">
        <f t="shared" si="186"/>
        <v/>
      </c>
      <c r="N534" s="23" t="str">
        <f t="shared" si="186"/>
        <v/>
      </c>
      <c r="O534" s="23" t="str">
        <f t="shared" si="186"/>
        <v/>
      </c>
      <c r="P534" s="21"/>
      <c r="Q534" s="25" t="s">
        <v>2918</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t="str">
        <f t="shared" ref="B535:O535" si="187">IFERROR(VLOOKUP($B$531,$130:$216,MATCH($Q535&amp;"/"&amp;B$348,$128:$128,0),FALSE),"")</f>
        <v/>
      </c>
      <c r="C535" s="39" t="str">
        <f t="shared" si="187"/>
        <v/>
      </c>
      <c r="D535" s="39" t="str">
        <f t="shared" si="187"/>
        <v/>
      </c>
      <c r="E535" s="39" t="str">
        <f t="shared" si="187"/>
        <v/>
      </c>
      <c r="F535" s="39" t="str">
        <f t="shared" si="187"/>
        <v/>
      </c>
      <c r="G535" s="39" t="str">
        <f t="shared" si="187"/>
        <v/>
      </c>
      <c r="H535" s="39" t="str">
        <f t="shared" si="187"/>
        <v/>
      </c>
      <c r="I535" s="39" t="str">
        <f t="shared" si="187"/>
        <v/>
      </c>
      <c r="J535" s="39" t="str">
        <f t="shared" si="187"/>
        <v/>
      </c>
      <c r="K535" s="39" t="str">
        <f t="shared" si="187"/>
        <v/>
      </c>
      <c r="L535" s="39" t="str">
        <f t="shared" si="187"/>
        <v/>
      </c>
      <c r="M535" s="39" t="str">
        <f t="shared" si="187"/>
        <v/>
      </c>
      <c r="N535" s="39" t="str">
        <f t="shared" si="187"/>
        <v/>
      </c>
      <c r="O535" s="39" t="str">
        <f t="shared" si="187"/>
        <v/>
      </c>
      <c r="P535" s="21"/>
      <c r="Q535" s="25" t="s">
        <v>2940</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0</v>
      </c>
      <c r="C536" s="48">
        <f t="shared" si="188"/>
        <v>0</v>
      </c>
      <c r="D536" s="48">
        <f t="shared" si="188"/>
        <v>0</v>
      </c>
      <c r="E536" s="48">
        <f t="shared" si="188"/>
        <v>0</v>
      </c>
      <c r="F536" s="48">
        <f t="shared" si="188"/>
        <v>0</v>
      </c>
      <c r="G536" s="48">
        <f t="shared" si="188"/>
        <v>0</v>
      </c>
      <c r="H536" s="48">
        <f t="shared" si="188"/>
        <v>0</v>
      </c>
      <c r="I536" s="48">
        <f t="shared" si="188"/>
        <v>0</v>
      </c>
      <c r="J536" s="48">
        <f t="shared" si="188"/>
        <v>0</v>
      </c>
      <c r="K536" s="48">
        <f t="shared" si="188"/>
        <v>0</v>
      </c>
      <c r="L536" s="48">
        <f t="shared" si="188"/>
        <v>0</v>
      </c>
      <c r="M536" s="48">
        <f t="shared" si="188"/>
        <v>0</v>
      </c>
      <c r="N536" s="48" t="e">
        <f t="shared" ref="N536:O536" si="189">IF(N533="",N532*4,IF(N534="",(N533+N532)*2,IF(N535="",((N534+N533+N532)/3)*4,SUM(N532:N535))))</f>
        <v>#VALUE!</v>
      </c>
      <c r="O536" s="48" t="e">
        <f t="shared" si="189"/>
        <v>#VALUE!</v>
      </c>
      <c r="P536" s="21"/>
      <c r="Q536" s="25" t="s">
        <v>2919</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t="e">
        <f t="shared" ref="B537:O537" si="190">+B536/(B$465+B$472)</f>
        <v>#DIV/0!</v>
      </c>
      <c r="C537" s="46" t="e">
        <f t="shared" si="190"/>
        <v>#DIV/0!</v>
      </c>
      <c r="D537" s="46" t="e">
        <f t="shared" si="190"/>
        <v>#DIV/0!</v>
      </c>
      <c r="E537" s="46" t="e">
        <f t="shared" si="190"/>
        <v>#DIV/0!</v>
      </c>
      <c r="F537" s="46" t="e">
        <f t="shared" si="190"/>
        <v>#DIV/0!</v>
      </c>
      <c r="G537" s="46" t="e">
        <f t="shared" si="190"/>
        <v>#DIV/0!</v>
      </c>
      <c r="H537" s="46" t="e">
        <f t="shared" si="190"/>
        <v>#DIV/0!</v>
      </c>
      <c r="I537" s="46" t="e">
        <f t="shared" si="190"/>
        <v>#DIV/0!</v>
      </c>
      <c r="J537" s="46" t="e">
        <f t="shared" si="190"/>
        <v>#DIV/0!</v>
      </c>
      <c r="K537" s="46" t="e">
        <f t="shared" si="190"/>
        <v>#DIV/0!</v>
      </c>
      <c r="L537" s="46" t="e">
        <f t="shared" si="190"/>
        <v>#DIV/0!</v>
      </c>
      <c r="M537" s="46" t="e">
        <f t="shared" si="190"/>
        <v>#DIV/0!</v>
      </c>
      <c r="N537" s="46" t="e">
        <f t="shared" si="190"/>
        <v>#VALUE!</v>
      </c>
      <c r="O537" s="46" t="e">
        <f t="shared" si="190"/>
        <v>#VALUE!</v>
      </c>
      <c r="P537" s="21"/>
      <c r="Q537" s="27" t="s">
        <v>2920</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t="e">
        <f t="shared" ref="C538:O538" si="191">C536/B536-1</f>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37"/>
      <c r="Q538" s="27" t="s">
        <v>2941</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2910</v>
      </c>
      <c r="C539" s="146"/>
      <c r="D539" s="146"/>
      <c r="E539" s="146"/>
      <c r="F539" s="146"/>
      <c r="G539" s="146"/>
      <c r="H539" s="146"/>
      <c r="I539" s="146"/>
      <c r="J539" s="146"/>
      <c r="K539" s="146"/>
      <c r="L539" s="146"/>
      <c r="M539" s="146"/>
      <c r="N539" s="15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t="str">
        <f t="shared" ref="B540:O540" si="192">IFERROR(VLOOKUP($B$539,$130:$216,MATCH($Q540&amp;"/"&amp;B$348,$128:$128,0),FALSE),"")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t="str">
        <f t="shared" ref="B541:O541" si="193">IFERROR(VLOOKUP($B$539,$130:$216,MATCH($Q541&amp;"/"&amp;B$348,$128:$128,0),FALSE),"")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t="str">
        <f t="shared" ref="B542:O542" si="194">IFERROR(VLOOKUP($B$539,$130:$216,MATCH($Q542&amp;"/"&amp;B$348,$128:$128,0),FALSE),"")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t="str">
        <f t="shared" ref="B543:O543" si="195">IFERROR(VLOOKUP($B$539,$130:$216,MATCH($Q543&amp;"/"&amp;B$348,$128:$128,0),FALSE),"")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t="e">
        <f t="shared" ref="B545:O545" si="198">+B544/(B$465+B$472)</f>
        <v>#DIV/0!</v>
      </c>
      <c r="C545" s="44" t="e">
        <f t="shared" si="198"/>
        <v>#DIV/0!</v>
      </c>
      <c r="D545" s="44" t="e">
        <f t="shared" si="198"/>
        <v>#DIV/0!</v>
      </c>
      <c r="E545" s="44" t="e">
        <f t="shared" si="198"/>
        <v>#DIV/0!</v>
      </c>
      <c r="F545" s="44" t="e">
        <f t="shared" si="198"/>
        <v>#DIV/0!</v>
      </c>
      <c r="G545" s="44" t="e">
        <f t="shared" si="198"/>
        <v>#DIV/0!</v>
      </c>
      <c r="H545" s="44" t="e">
        <f t="shared" si="198"/>
        <v>#DIV/0!</v>
      </c>
      <c r="I545" s="44" t="e">
        <f t="shared" si="198"/>
        <v>#DIV/0!</v>
      </c>
      <c r="J545" s="44" t="e">
        <f t="shared" si="198"/>
        <v>#DIV/0!</v>
      </c>
      <c r="K545" s="44" t="e">
        <f t="shared" si="198"/>
        <v>#DIV/0!</v>
      </c>
      <c r="L545" s="44" t="e">
        <f t="shared" si="198"/>
        <v>#DIV/0!</v>
      </c>
      <c r="M545" s="44" t="e">
        <f t="shared" si="198"/>
        <v>#DIV/0!</v>
      </c>
      <c r="N545" s="45" t="e">
        <f t="shared" si="198"/>
        <v>#VALUE!</v>
      </c>
      <c r="O545" s="45" t="e">
        <f t="shared" si="198"/>
        <v>#VALUE!</v>
      </c>
      <c r="P545" s="21"/>
      <c r="Q545" s="27" t="s">
        <v>2920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2955</v>
      </c>
      <c r="C546" s="146"/>
      <c r="D546" s="146"/>
      <c r="E546" s="146"/>
      <c r="F546" s="146"/>
      <c r="G546" s="146"/>
      <c r="H546" s="146"/>
      <c r="I546" s="146"/>
      <c r="J546" s="146"/>
      <c r="K546" s="146"/>
      <c r="L546" s="146"/>
      <c r="M546" s="146"/>
      <c r="N546" s="15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t="str">
        <f t="shared" ref="B547:O547" si="199">IFERROR(B507+B468-B532-B540,"")</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t="str">
        <f t="shared" ref="B548:O548" si="200">IFERROR(B508+B469-B533-B541,"")</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t="str">
        <f t="shared" ref="B549:O549" si="201">IFERROR(B509+B470-B534-B542,"")</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t="str">
        <f t="shared" ref="B550:O550" si="202">IFERROR(B510+B471-B535-B543,"")</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str">
        <f t="shared" si="203"/>
        <v/>
      </c>
      <c r="O551" s="39" t="str">
        <f t="shared" si="203"/>
        <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t="e">
        <f t="shared" ref="B552:O552" si="204">+B551/(B$465+B$472)</f>
        <v>#DIV/0!</v>
      </c>
      <c r="C552" s="46" t="e">
        <f t="shared" si="204"/>
        <v>#DIV/0!</v>
      </c>
      <c r="D552" s="46" t="e">
        <f t="shared" si="204"/>
        <v>#DIV/0!</v>
      </c>
      <c r="E552" s="46" t="e">
        <f t="shared" si="204"/>
        <v>#DIV/0!</v>
      </c>
      <c r="F552" s="46" t="e">
        <f t="shared" si="204"/>
        <v>#DIV/0!</v>
      </c>
      <c r="G552" s="46" t="e">
        <f t="shared" si="204"/>
        <v>#DIV/0!</v>
      </c>
      <c r="H552" s="46" t="e">
        <f t="shared" si="204"/>
        <v>#DIV/0!</v>
      </c>
      <c r="I552" s="46" t="e">
        <f t="shared" si="204"/>
        <v>#DIV/0!</v>
      </c>
      <c r="J552" s="46" t="e">
        <f t="shared" si="204"/>
        <v>#DIV/0!</v>
      </c>
      <c r="K552" s="46" t="e">
        <f t="shared" si="204"/>
        <v>#DIV/0!</v>
      </c>
      <c r="L552" s="46" t="e">
        <f t="shared" si="204"/>
        <v>#DIV/0!</v>
      </c>
      <c r="M552" s="46" t="e">
        <f t="shared" si="204"/>
        <v>#DIV/0!</v>
      </c>
      <c r="N552" s="46" t="e">
        <f t="shared" si="204"/>
        <v>#VALUE!</v>
      </c>
      <c r="O552" s="46" t="e">
        <f t="shared" si="204"/>
        <v>#VALUE!</v>
      </c>
      <c r="P552" s="21"/>
      <c r="Q552" s="27" t="s">
        <v>2956</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t="e">
        <f t="shared" ref="C553:O553" si="205">C551/B551-1</f>
        <v>#DIV/0!</v>
      </c>
      <c r="D553" s="46" t="e">
        <f t="shared" si="205"/>
        <v>#DIV/0!</v>
      </c>
      <c r="E553" s="46" t="e">
        <f t="shared" si="205"/>
        <v>#DIV/0!</v>
      </c>
      <c r="F553" s="46" t="e">
        <f t="shared" si="205"/>
        <v>#DIV/0!</v>
      </c>
      <c r="G553" s="46" t="e">
        <f t="shared" si="205"/>
        <v>#DIV/0!</v>
      </c>
      <c r="H553" s="46" t="e">
        <f t="shared" si="205"/>
        <v>#DIV/0!</v>
      </c>
      <c r="I553" s="46" t="e">
        <f t="shared" si="205"/>
        <v>#DIV/0!</v>
      </c>
      <c r="J553" s="46" t="e">
        <f t="shared" si="205"/>
        <v>#DIV/0!</v>
      </c>
      <c r="K553" s="46" t="e">
        <f t="shared" si="205"/>
        <v>#DIV/0!</v>
      </c>
      <c r="L553" s="46" t="e">
        <f t="shared" si="205"/>
        <v>#DIV/0!</v>
      </c>
      <c r="M553" s="46" t="e">
        <f t="shared" si="205"/>
        <v>#DIV/0!</v>
      </c>
      <c r="N553" s="46" t="e">
        <f t="shared" si="205"/>
        <v>#VALUE!</v>
      </c>
      <c r="O553" s="46" t="e">
        <f t="shared" si="205"/>
        <v>#VALUE!</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2957</v>
      </c>
      <c r="C554" s="146"/>
      <c r="D554" s="146"/>
      <c r="E554" s="146"/>
      <c r="F554" s="146"/>
      <c r="G554" s="146"/>
      <c r="H554" s="146"/>
      <c r="I554" s="146"/>
      <c r="J554" s="146"/>
      <c r="K554" s="146"/>
      <c r="L554" s="146"/>
      <c r="M554" s="146"/>
      <c r="N554" s="15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t="str">
        <f t="shared" ref="B555:O555" si="206">IFERROR(B547+B593,"")</f>
        <v/>
      </c>
      <c r="C555" s="40" t="str">
        <f t="shared" si="206"/>
        <v/>
      </c>
      <c r="D555" s="40" t="str">
        <f t="shared" si="206"/>
        <v/>
      </c>
      <c r="E555" s="40" t="str">
        <f t="shared" si="206"/>
        <v/>
      </c>
      <c r="F555" s="40" t="str">
        <f t="shared" si="206"/>
        <v/>
      </c>
      <c r="G555" s="40" t="str">
        <f t="shared" si="206"/>
        <v/>
      </c>
      <c r="H555" s="40" t="str">
        <f t="shared" si="206"/>
        <v/>
      </c>
      <c r="I555" s="40" t="str">
        <f t="shared" si="206"/>
        <v/>
      </c>
      <c r="J555" s="40" t="str">
        <f t="shared" si="206"/>
        <v/>
      </c>
      <c r="K555" s="40" t="str">
        <f t="shared" si="206"/>
        <v/>
      </c>
      <c r="L555" s="40" t="str">
        <f t="shared" si="206"/>
        <v/>
      </c>
      <c r="M555" s="40" t="str">
        <f t="shared" si="206"/>
        <v/>
      </c>
      <c r="N555" s="40" t="str">
        <f t="shared" si="206"/>
        <v/>
      </c>
      <c r="O555" s="40" t="str">
        <f t="shared" si="206"/>
        <v/>
      </c>
      <c r="P555" s="21"/>
      <c r="Q555" s="25" t="s">
        <v>2916</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t="str">
        <f t="shared" ref="B556:O556" si="207">IFERROR(B548+B594-B593,"")</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3" t="str">
        <f t="shared" si="207"/>
        <v/>
      </c>
      <c r="O556" s="23" t="str">
        <f t="shared" si="207"/>
        <v/>
      </c>
      <c r="P556" s="21"/>
      <c r="Q556" s="25" t="s">
        <v>2917</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t="str">
        <f t="shared" ref="B557:O557" si="208">IFERROR(B549+B595-B594,"")</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3" t="str">
        <f t="shared" si="208"/>
        <v/>
      </c>
      <c r="O557" s="23" t="str">
        <f t="shared" si="208"/>
        <v/>
      </c>
      <c r="P557" s="21"/>
      <c r="Q557" s="25" t="s">
        <v>2918</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t="str">
        <f t="shared" ref="B558:O558" si="209">IFERROR(B550+B596-B595,"")</f>
        <v/>
      </c>
      <c r="C558" s="39" t="str">
        <f t="shared" si="209"/>
        <v/>
      </c>
      <c r="D558" s="39" t="str">
        <f t="shared" si="209"/>
        <v/>
      </c>
      <c r="E558" s="39" t="str">
        <f t="shared" si="209"/>
        <v/>
      </c>
      <c r="F558" s="39" t="str">
        <f t="shared" si="209"/>
        <v/>
      </c>
      <c r="G558" s="39" t="str">
        <f t="shared" si="209"/>
        <v/>
      </c>
      <c r="H558" s="39" t="str">
        <f t="shared" si="209"/>
        <v/>
      </c>
      <c r="I558" s="39" t="str">
        <f t="shared" si="209"/>
        <v/>
      </c>
      <c r="J558" s="39" t="str">
        <f t="shared" si="209"/>
        <v/>
      </c>
      <c r="K558" s="39" t="str">
        <f t="shared" si="209"/>
        <v/>
      </c>
      <c r="L558" s="39" t="str">
        <f t="shared" si="209"/>
        <v/>
      </c>
      <c r="M558" s="39" t="str">
        <f t="shared" si="209"/>
        <v/>
      </c>
      <c r="N558" s="39" t="str">
        <f t="shared" si="209"/>
        <v/>
      </c>
      <c r="O558" s="39" t="str">
        <f t="shared" si="209"/>
        <v/>
      </c>
      <c r="P558" s="21"/>
      <c r="Q558" s="25" t="s">
        <v>2940</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t="str">
        <f t="shared" ref="B559:O559" si="210">IFERROR(B551+B596,"")</f>
        <v/>
      </c>
      <c r="C559" s="39" t="str">
        <f t="shared" si="210"/>
        <v/>
      </c>
      <c r="D559" s="39" t="str">
        <f t="shared" si="210"/>
        <v/>
      </c>
      <c r="E559" s="39" t="str">
        <f t="shared" si="210"/>
        <v/>
      </c>
      <c r="F559" s="39" t="str">
        <f t="shared" si="210"/>
        <v/>
      </c>
      <c r="G559" s="39" t="str">
        <f t="shared" si="210"/>
        <v/>
      </c>
      <c r="H559" s="39" t="str">
        <f t="shared" si="210"/>
        <v/>
      </c>
      <c r="I559" s="39" t="str">
        <f t="shared" si="210"/>
        <v/>
      </c>
      <c r="J559" s="39" t="str">
        <f t="shared" si="210"/>
        <v/>
      </c>
      <c r="K559" s="39" t="str">
        <f t="shared" si="210"/>
        <v/>
      </c>
      <c r="L559" s="39" t="str">
        <f t="shared" si="210"/>
        <v/>
      </c>
      <c r="M559" s="39" t="str">
        <f t="shared" si="210"/>
        <v/>
      </c>
      <c r="N559" s="39" t="str">
        <f t="shared" si="210"/>
        <v/>
      </c>
      <c r="O559" s="39" t="str">
        <f t="shared" si="210"/>
        <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t="e">
        <f t="shared" ref="B560:O560" si="211">+B559/(B$465+B$472)</f>
        <v>#VALUE!</v>
      </c>
      <c r="C560" s="46" t="e">
        <f t="shared" si="211"/>
        <v>#VALUE!</v>
      </c>
      <c r="D560" s="46" t="e">
        <f t="shared" si="211"/>
        <v>#VALUE!</v>
      </c>
      <c r="E560" s="46" t="e">
        <f t="shared" si="211"/>
        <v>#VALUE!</v>
      </c>
      <c r="F560" s="46" t="e">
        <f t="shared" si="211"/>
        <v>#VALUE!</v>
      </c>
      <c r="G560" s="46" t="e">
        <f t="shared" si="211"/>
        <v>#VALUE!</v>
      </c>
      <c r="H560" s="46" t="e">
        <f t="shared" si="211"/>
        <v>#VALUE!</v>
      </c>
      <c r="I560" s="46" t="e">
        <f t="shared" si="211"/>
        <v>#VALUE!</v>
      </c>
      <c r="J560" s="46" t="e">
        <f t="shared" si="211"/>
        <v>#VALUE!</v>
      </c>
      <c r="K560" s="46" t="e">
        <f t="shared" si="211"/>
        <v>#VALUE!</v>
      </c>
      <c r="L560" s="46" t="e">
        <f t="shared" si="211"/>
        <v>#VALUE!</v>
      </c>
      <c r="M560" s="46" t="e">
        <f t="shared" si="211"/>
        <v>#VALUE!</v>
      </c>
      <c r="N560" s="46" t="e">
        <f t="shared" si="211"/>
        <v>#VALUE!</v>
      </c>
      <c r="O560" s="46" t="e">
        <f t="shared" si="211"/>
        <v>#VALUE!</v>
      </c>
      <c r="P560" s="21"/>
      <c r="Q560" s="27" t="s">
        <v>2958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t="e">
        <f t="shared" ref="C561:O561" si="212">C559/B559-1</f>
        <v>#VALUE!</v>
      </c>
      <c r="D561" s="46" t="e">
        <f t="shared" si="212"/>
        <v>#VALUE!</v>
      </c>
      <c r="E561" s="46" t="e">
        <f t="shared" si="212"/>
        <v>#VALUE!</v>
      </c>
      <c r="F561" s="46" t="e">
        <f t="shared" si="212"/>
        <v>#VALUE!</v>
      </c>
      <c r="G561" s="46" t="e">
        <f t="shared" si="212"/>
        <v>#VALUE!</v>
      </c>
      <c r="H561" s="46" t="e">
        <f t="shared" si="212"/>
        <v>#VALUE!</v>
      </c>
      <c r="I561" s="46" t="e">
        <f t="shared" si="212"/>
        <v>#VALUE!</v>
      </c>
      <c r="J561" s="46" t="e">
        <f t="shared" si="212"/>
        <v>#VALUE!</v>
      </c>
      <c r="K561" s="46" t="e">
        <f t="shared" si="212"/>
        <v>#VALUE!</v>
      </c>
      <c r="L561" s="46" t="e">
        <f t="shared" si="212"/>
        <v>#VALUE!</v>
      </c>
      <c r="M561" s="46" t="e">
        <f t="shared" si="212"/>
        <v>#VALUE!</v>
      </c>
      <c r="N561" s="46" t="e">
        <f t="shared" si="212"/>
        <v>#VALUE!</v>
      </c>
      <c r="O561" s="46" t="e">
        <f t="shared" si="212"/>
        <v>#VALUE!</v>
      </c>
      <c r="P561" s="37"/>
      <c r="Q561" s="27" t="s">
        <v>2941</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2959</v>
      </c>
      <c r="C562" s="146"/>
      <c r="D562" s="146"/>
      <c r="E562" s="146"/>
      <c r="F562" s="146"/>
      <c r="G562" s="146"/>
      <c r="H562" s="146"/>
      <c r="I562" s="146"/>
      <c r="J562" s="146"/>
      <c r="K562" s="146"/>
      <c r="L562" s="146"/>
      <c r="M562" s="146"/>
      <c r="N562" s="15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t="str">
        <f t="shared" ref="B563:O563" si="213">IFERROR(VLOOKUP($B$562,$130:$216,MATCH($Q563&amp;"/"&amp;B$348,$128:$128,0),FALSE),"")</f>
        <v/>
      </c>
      <c r="C563" s="40" t="str">
        <f t="shared" si="213"/>
        <v/>
      </c>
      <c r="D563" s="40" t="str">
        <f t="shared" si="213"/>
        <v/>
      </c>
      <c r="E563" s="40" t="str">
        <f t="shared" si="213"/>
        <v/>
      </c>
      <c r="F563" s="40" t="str">
        <f t="shared" si="213"/>
        <v/>
      </c>
      <c r="G563" s="40" t="str">
        <f t="shared" si="213"/>
        <v/>
      </c>
      <c r="H563" s="40" t="str">
        <f t="shared" si="213"/>
        <v/>
      </c>
      <c r="I563" s="40" t="str">
        <f t="shared" si="213"/>
        <v/>
      </c>
      <c r="J563" s="40" t="str">
        <f t="shared" si="213"/>
        <v/>
      </c>
      <c r="K563" s="40" t="str">
        <f t="shared" si="213"/>
        <v/>
      </c>
      <c r="L563" s="40" t="str">
        <f t="shared" si="213"/>
        <v/>
      </c>
      <c r="M563" s="40" t="str">
        <f t="shared" si="213"/>
        <v/>
      </c>
      <c r="N563" s="40" t="str">
        <f t="shared" si="213"/>
        <v/>
      </c>
      <c r="O563" s="40" t="str">
        <f t="shared" si="213"/>
        <v/>
      </c>
      <c r="P563" s="21"/>
      <c r="Q563" s="25" t="s">
        <v>2916</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t="str">
        <f t="shared" ref="B564:O564" si="214">IFERROR(VLOOKUP($B$562,$130:$216,MATCH($Q564&amp;"/"&amp;B$348,$128:$128,0),FALSE),"")</f>
        <v/>
      </c>
      <c r="C564" s="23" t="str">
        <f t="shared" si="214"/>
        <v/>
      </c>
      <c r="D564" s="23" t="str">
        <f t="shared" si="214"/>
        <v/>
      </c>
      <c r="E564" s="23" t="str">
        <f t="shared" si="214"/>
        <v/>
      </c>
      <c r="F564" s="23" t="str">
        <f t="shared" si="214"/>
        <v/>
      </c>
      <c r="G564" s="23" t="str">
        <f t="shared" si="214"/>
        <v/>
      </c>
      <c r="H564" s="23" t="str">
        <f t="shared" si="214"/>
        <v/>
      </c>
      <c r="I564" s="23" t="str">
        <f t="shared" si="214"/>
        <v/>
      </c>
      <c r="J564" s="23" t="str">
        <f t="shared" si="214"/>
        <v/>
      </c>
      <c r="K564" s="23" t="str">
        <f t="shared" si="214"/>
        <v/>
      </c>
      <c r="L564" s="23" t="str">
        <f t="shared" si="214"/>
        <v/>
      </c>
      <c r="M564" s="23" t="str">
        <f t="shared" si="214"/>
        <v/>
      </c>
      <c r="N564" s="23" t="str">
        <f t="shared" si="214"/>
        <v/>
      </c>
      <c r="O564" s="23" t="str">
        <f t="shared" si="214"/>
        <v/>
      </c>
      <c r="P564" s="21"/>
      <c r="Q564" s="25" t="s">
        <v>2917</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t="str">
        <f t="shared" ref="B565:O565" si="215">IFERROR(VLOOKUP($B$562,$130:$216,MATCH($Q565&amp;"/"&amp;B$348,$128:$128,0),FALSE),"")</f>
        <v/>
      </c>
      <c r="C565" s="23" t="str">
        <f t="shared" si="215"/>
        <v/>
      </c>
      <c r="D565" s="23" t="str">
        <f t="shared" si="215"/>
        <v/>
      </c>
      <c r="E565" s="23" t="str">
        <f t="shared" si="215"/>
        <v/>
      </c>
      <c r="F565" s="23" t="str">
        <f t="shared" si="215"/>
        <v/>
      </c>
      <c r="G565" s="23" t="str">
        <f t="shared" si="215"/>
        <v/>
      </c>
      <c r="H565" s="23" t="str">
        <f t="shared" si="215"/>
        <v/>
      </c>
      <c r="I565" s="23" t="str">
        <f t="shared" si="215"/>
        <v/>
      </c>
      <c r="J565" s="23" t="str">
        <f t="shared" si="215"/>
        <v/>
      </c>
      <c r="K565" s="23" t="str">
        <f t="shared" si="215"/>
        <v/>
      </c>
      <c r="L565" s="23" t="str">
        <f t="shared" si="215"/>
        <v/>
      </c>
      <c r="M565" s="23" t="str">
        <f t="shared" si="215"/>
        <v/>
      </c>
      <c r="N565" s="23" t="str">
        <f t="shared" si="215"/>
        <v/>
      </c>
      <c r="O565" s="23" t="str">
        <f t="shared" si="215"/>
        <v/>
      </c>
      <c r="P565" s="21"/>
      <c r="Q565" s="25" t="s">
        <v>2918</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t="str">
        <f t="shared" ref="B566:O566" si="216">IFERROR(VLOOKUP($B$562,$130:$216,MATCH($Q566&amp;"/"&amp;B$348,$128:$128,0),FALSE),"")</f>
        <v/>
      </c>
      <c r="C566" s="39" t="str">
        <f t="shared" si="216"/>
        <v/>
      </c>
      <c r="D566" s="39" t="str">
        <f t="shared" si="216"/>
        <v/>
      </c>
      <c r="E566" s="39" t="str">
        <f t="shared" si="216"/>
        <v/>
      </c>
      <c r="F566" s="39" t="str">
        <f t="shared" si="216"/>
        <v/>
      </c>
      <c r="G566" s="39" t="str">
        <f t="shared" si="216"/>
        <v/>
      </c>
      <c r="H566" s="39" t="str">
        <f t="shared" si="216"/>
        <v/>
      </c>
      <c r="I566" s="39" t="str">
        <f t="shared" si="216"/>
        <v/>
      </c>
      <c r="J566" s="39" t="str">
        <f t="shared" si="216"/>
        <v/>
      </c>
      <c r="K566" s="39" t="str">
        <f t="shared" si="216"/>
        <v/>
      </c>
      <c r="L566" s="39" t="str">
        <f t="shared" si="216"/>
        <v/>
      </c>
      <c r="M566" s="39" t="str">
        <f t="shared" si="216"/>
        <v/>
      </c>
      <c r="N566" s="39" t="str">
        <f t="shared" si="216"/>
        <v/>
      </c>
      <c r="O566" s="39" t="str">
        <f t="shared" si="216"/>
        <v/>
      </c>
      <c r="P566" s="21"/>
      <c r="Q566" s="25" t="s">
        <v>2940</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0</v>
      </c>
      <c r="C567" s="39">
        <f t="shared" si="217"/>
        <v>0</v>
      </c>
      <c r="D567" s="39">
        <f t="shared" si="217"/>
        <v>0</v>
      </c>
      <c r="E567" s="39">
        <f t="shared" si="217"/>
        <v>0</v>
      </c>
      <c r="F567" s="39">
        <f t="shared" si="217"/>
        <v>0</v>
      </c>
      <c r="G567" s="39">
        <f t="shared" si="217"/>
        <v>0</v>
      </c>
      <c r="H567" s="39">
        <f t="shared" si="217"/>
        <v>0</v>
      </c>
      <c r="I567" s="39">
        <f t="shared" si="217"/>
        <v>0</v>
      </c>
      <c r="J567" s="39">
        <f t="shared" si="217"/>
        <v>0</v>
      </c>
      <c r="K567" s="39">
        <f t="shared" si="217"/>
        <v>0</v>
      </c>
      <c r="L567" s="39">
        <f t="shared" si="217"/>
        <v>0</v>
      </c>
      <c r="M567" s="39">
        <f t="shared" si="217"/>
        <v>0</v>
      </c>
      <c r="N567" s="39" t="e">
        <f t="shared" ref="N567:O567" si="218">IF(N564="",N563*4,IF(N565="",(N564+N563)*2,IF(N566="",((N565+N564+N563)/3)*4,SUM(N563:N566))))</f>
        <v>#VALUE!</v>
      </c>
      <c r="O567" s="39" t="e">
        <f t="shared" si="218"/>
        <v>#VALUE!</v>
      </c>
      <c r="P567" s="21"/>
      <c r="Q567" s="25" t="s">
        <v>2919</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t="e">
        <f t="shared" ref="B568:O568" si="219">+B567/(B$465+B$472)</f>
        <v>#DIV/0!</v>
      </c>
      <c r="C568" s="46" t="e">
        <f t="shared" si="219"/>
        <v>#DIV/0!</v>
      </c>
      <c r="D568" s="46" t="e">
        <f t="shared" si="219"/>
        <v>#DIV/0!</v>
      </c>
      <c r="E568" s="46" t="e">
        <f t="shared" si="219"/>
        <v>#DIV/0!</v>
      </c>
      <c r="F568" s="46" t="e">
        <f t="shared" si="219"/>
        <v>#DIV/0!</v>
      </c>
      <c r="G568" s="46" t="e">
        <f t="shared" si="219"/>
        <v>#DIV/0!</v>
      </c>
      <c r="H568" s="46" t="e">
        <f t="shared" si="219"/>
        <v>#DIV/0!</v>
      </c>
      <c r="I568" s="46" t="e">
        <f t="shared" si="219"/>
        <v>#DIV/0!</v>
      </c>
      <c r="J568" s="46" t="e">
        <f t="shared" si="219"/>
        <v>#DIV/0!</v>
      </c>
      <c r="K568" s="46" t="e">
        <f t="shared" si="219"/>
        <v>#DIV/0!</v>
      </c>
      <c r="L568" s="46" t="e">
        <f t="shared" si="219"/>
        <v>#DIV/0!</v>
      </c>
      <c r="M568" s="46" t="e">
        <f t="shared" si="219"/>
        <v>#DIV/0!</v>
      </c>
      <c r="N568" s="46" t="e">
        <f t="shared" si="219"/>
        <v>#VALUE!</v>
      </c>
      <c r="O568" s="46" t="e">
        <f t="shared" si="219"/>
        <v>#VALUE!</v>
      </c>
      <c r="P568" s="21"/>
      <c r="Q568" s="27" t="s">
        <v>2920</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2960</v>
      </c>
      <c r="C569" s="146"/>
      <c r="D569" s="146"/>
      <c r="E569" s="146"/>
      <c r="F569" s="146"/>
      <c r="G569" s="146"/>
      <c r="H569" s="146"/>
      <c r="I569" s="146"/>
      <c r="J569" s="146"/>
      <c r="K569" s="146"/>
      <c r="L569" s="146"/>
      <c r="M569" s="146"/>
      <c r="N569" s="15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t="str">
        <f t="shared" ref="B570:O570" si="220">IFERROR(B547-B563,"")</f>
        <v/>
      </c>
      <c r="C570" s="40" t="str">
        <f t="shared" si="220"/>
        <v/>
      </c>
      <c r="D570" s="40" t="str">
        <f t="shared" si="220"/>
        <v/>
      </c>
      <c r="E570" s="40" t="str">
        <f t="shared" si="220"/>
        <v/>
      </c>
      <c r="F570" s="40" t="str">
        <f t="shared" si="220"/>
        <v/>
      </c>
      <c r="G570" s="40" t="str">
        <f t="shared" si="220"/>
        <v/>
      </c>
      <c r="H570" s="40" t="str">
        <f t="shared" si="220"/>
        <v/>
      </c>
      <c r="I570" s="40" t="str">
        <f t="shared" si="220"/>
        <v/>
      </c>
      <c r="J570" s="40" t="str">
        <f t="shared" si="220"/>
        <v/>
      </c>
      <c r="K570" s="40" t="str">
        <f t="shared" si="220"/>
        <v/>
      </c>
      <c r="L570" s="40" t="str">
        <f t="shared" si="220"/>
        <v/>
      </c>
      <c r="M570" s="40" t="str">
        <f t="shared" si="220"/>
        <v/>
      </c>
      <c r="N570" s="40" t="str">
        <f t="shared" si="220"/>
        <v/>
      </c>
      <c r="O570" s="40" t="str">
        <f t="shared" si="220"/>
        <v/>
      </c>
      <c r="P570" s="21"/>
      <c r="Q570" s="25" t="s">
        <v>2916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t="str">
        <f t="shared" ref="B571:O571" si="221">IFERROR(B548-B564,"")</f>
        <v/>
      </c>
      <c r="C571" s="23" t="str">
        <f t="shared" si="221"/>
        <v/>
      </c>
      <c r="D571" s="23" t="str">
        <f t="shared" si="221"/>
        <v/>
      </c>
      <c r="E571" s="23" t="str">
        <f t="shared" si="221"/>
        <v/>
      </c>
      <c r="F571" s="23" t="str">
        <f t="shared" si="221"/>
        <v/>
      </c>
      <c r="G571" s="23" t="str">
        <f t="shared" si="221"/>
        <v/>
      </c>
      <c r="H571" s="23" t="str">
        <f t="shared" si="221"/>
        <v/>
      </c>
      <c r="I571" s="23" t="str">
        <f t="shared" si="221"/>
        <v/>
      </c>
      <c r="J571" s="23" t="str">
        <f t="shared" si="221"/>
        <v/>
      </c>
      <c r="K571" s="23" t="str">
        <f t="shared" si="221"/>
        <v/>
      </c>
      <c r="L571" s="23" t="str">
        <f t="shared" si="221"/>
        <v/>
      </c>
      <c r="M571" s="23" t="str">
        <f t="shared" si="221"/>
        <v/>
      </c>
      <c r="N571" s="23" t="str">
        <f t="shared" si="221"/>
        <v/>
      </c>
      <c r="O571" s="23" t="str">
        <f t="shared" si="221"/>
        <v/>
      </c>
      <c r="P571" s="21"/>
      <c r="Q571" s="25" t="s">
        <v>2917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t="str">
        <f t="shared" ref="B572:O572" si="222">IFERROR(B549-B565,"")</f>
        <v/>
      </c>
      <c r="C572" s="23" t="str">
        <f t="shared" si="222"/>
        <v/>
      </c>
      <c r="D572" s="23" t="str">
        <f t="shared" si="222"/>
        <v/>
      </c>
      <c r="E572" s="23" t="str">
        <f t="shared" si="222"/>
        <v/>
      </c>
      <c r="F572" s="23" t="str">
        <f t="shared" si="222"/>
        <v/>
      </c>
      <c r="G572" s="23" t="str">
        <f t="shared" si="222"/>
        <v/>
      </c>
      <c r="H572" s="23" t="str">
        <f t="shared" si="222"/>
        <v/>
      </c>
      <c r="I572" s="23" t="str">
        <f t="shared" si="222"/>
        <v/>
      </c>
      <c r="J572" s="23" t="str">
        <f t="shared" si="222"/>
        <v/>
      </c>
      <c r="K572" s="23" t="str">
        <f t="shared" si="222"/>
        <v/>
      </c>
      <c r="L572" s="23" t="str">
        <f t="shared" si="222"/>
        <v/>
      </c>
      <c r="M572" s="23" t="str">
        <f t="shared" si="222"/>
        <v/>
      </c>
      <c r="N572" s="23" t="str">
        <f t="shared" si="222"/>
        <v/>
      </c>
      <c r="O572" s="23" t="str">
        <f t="shared" si="222"/>
        <v/>
      </c>
      <c r="P572" s="21"/>
      <c r="Q572" s="25" t="s">
        <v>2918</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t="str">
        <f t="shared" ref="B573:O573" si="223">IFERROR(B550-B566,"")</f>
        <v/>
      </c>
      <c r="C573" s="39" t="str">
        <f t="shared" si="223"/>
        <v/>
      </c>
      <c r="D573" s="39" t="str">
        <f t="shared" si="223"/>
        <v/>
      </c>
      <c r="E573" s="39" t="str">
        <f t="shared" si="223"/>
        <v/>
      </c>
      <c r="F573" s="39" t="str">
        <f t="shared" si="223"/>
        <v/>
      </c>
      <c r="G573" s="39" t="str">
        <f t="shared" si="223"/>
        <v/>
      </c>
      <c r="H573" s="39" t="str">
        <f t="shared" si="223"/>
        <v/>
      </c>
      <c r="I573" s="39" t="str">
        <f t="shared" si="223"/>
        <v/>
      </c>
      <c r="J573" s="39" t="str">
        <f t="shared" si="223"/>
        <v/>
      </c>
      <c r="K573" s="39" t="str">
        <f t="shared" si="223"/>
        <v/>
      </c>
      <c r="L573" s="39" t="str">
        <f t="shared" si="223"/>
        <v/>
      </c>
      <c r="M573" s="39" t="str">
        <f t="shared" si="223"/>
        <v/>
      </c>
      <c r="N573" s="39" t="str">
        <f t="shared" si="223"/>
        <v/>
      </c>
      <c r="O573" s="39" t="str">
        <f t="shared" si="223"/>
        <v/>
      </c>
      <c r="P573" s="21"/>
      <c r="Q573" s="25" t="s">
        <v>2940</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0</v>
      </c>
      <c r="C574" s="39">
        <f t="shared" si="224"/>
        <v>0</v>
      </c>
      <c r="D574" s="39">
        <f t="shared" si="224"/>
        <v>0</v>
      </c>
      <c r="E574" s="39">
        <f t="shared" si="224"/>
        <v>0</v>
      </c>
      <c r="F574" s="39">
        <f t="shared" si="224"/>
        <v>0</v>
      </c>
      <c r="G574" s="39">
        <f t="shared" si="224"/>
        <v>0</v>
      </c>
      <c r="H574" s="39">
        <f t="shared" si="224"/>
        <v>0</v>
      </c>
      <c r="I574" s="39">
        <f t="shared" si="224"/>
        <v>0</v>
      </c>
      <c r="J574" s="39">
        <f t="shared" si="224"/>
        <v>0</v>
      </c>
      <c r="K574" s="39">
        <f t="shared" si="224"/>
        <v>0</v>
      </c>
      <c r="L574" s="39">
        <f t="shared" si="224"/>
        <v>0</v>
      </c>
      <c r="M574" s="39">
        <f t="shared" si="224"/>
        <v>0</v>
      </c>
      <c r="N574" s="39" t="str">
        <f t="shared" ref="N574:O574" si="225">IFERROR(N551-N567,"")</f>
        <v/>
      </c>
      <c r="O574" s="39" t="str">
        <f t="shared" si="225"/>
        <v/>
      </c>
      <c r="P574" s="21"/>
      <c r="Q574" s="25" t="s">
        <v>2919</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t="e">
        <f t="shared" ref="B575:O575" si="226">+B574/(B$465+B$472)</f>
        <v>#DIV/0!</v>
      </c>
      <c r="C575" s="46" t="e">
        <f t="shared" si="226"/>
        <v>#DIV/0!</v>
      </c>
      <c r="D575" s="46" t="e">
        <f t="shared" si="226"/>
        <v>#DIV/0!</v>
      </c>
      <c r="E575" s="46" t="e">
        <f t="shared" si="226"/>
        <v>#DIV/0!</v>
      </c>
      <c r="F575" s="46" t="e">
        <f t="shared" si="226"/>
        <v>#DIV/0!</v>
      </c>
      <c r="G575" s="46" t="e">
        <f t="shared" si="226"/>
        <v>#DIV/0!</v>
      </c>
      <c r="H575" s="46" t="e">
        <f t="shared" si="226"/>
        <v>#DIV/0!</v>
      </c>
      <c r="I575" s="46" t="e">
        <f t="shared" si="226"/>
        <v>#DIV/0!</v>
      </c>
      <c r="J575" s="46" t="e">
        <f t="shared" si="226"/>
        <v>#DIV/0!</v>
      </c>
      <c r="K575" s="46" t="e">
        <f t="shared" si="226"/>
        <v>#DIV/0!</v>
      </c>
      <c r="L575" s="46" t="e">
        <f t="shared" si="226"/>
        <v>#DIV/0!</v>
      </c>
      <c r="M575" s="46" t="e">
        <f t="shared" si="226"/>
        <v>#DIV/0!</v>
      </c>
      <c r="N575" s="46" t="e">
        <f t="shared" si="226"/>
        <v>#VALUE!</v>
      </c>
      <c r="O575" s="46" t="e">
        <f t="shared" si="226"/>
        <v>#VALUE!</v>
      </c>
      <c r="P575" s="21"/>
      <c r="Q575" s="27" t="s">
        <v>2961</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2962</v>
      </c>
      <c r="C576" s="146"/>
      <c r="D576" s="146"/>
      <c r="E576" s="146"/>
      <c r="F576" s="146"/>
      <c r="G576" s="146"/>
      <c r="H576" s="146"/>
      <c r="I576" s="146"/>
      <c r="J576" s="146"/>
      <c r="K576" s="146"/>
      <c r="L576" s="146"/>
      <c r="M576" s="146"/>
      <c r="N576" s="15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t="str">
        <f t="shared" ref="B577:O577" si="227">IFERROR(VLOOKUP($B$576,$130:$216,MATCH($Q577&amp;"/"&amp;B$348,$128:$128,0),FALSE),"")</f>
        <v/>
      </c>
      <c r="C577" s="40" t="str">
        <f t="shared" si="227"/>
        <v/>
      </c>
      <c r="D577" s="40" t="str">
        <f t="shared" si="227"/>
        <v/>
      </c>
      <c r="E577" s="40" t="str">
        <f t="shared" si="227"/>
        <v/>
      </c>
      <c r="F577" s="40" t="str">
        <f t="shared" si="227"/>
        <v/>
      </c>
      <c r="G577" s="40" t="str">
        <f t="shared" si="227"/>
        <v/>
      </c>
      <c r="H577" s="40" t="str">
        <f t="shared" si="227"/>
        <v/>
      </c>
      <c r="I577" s="40" t="str">
        <f t="shared" si="227"/>
        <v/>
      </c>
      <c r="J577" s="40" t="str">
        <f t="shared" si="227"/>
        <v/>
      </c>
      <c r="K577" s="40" t="str">
        <f t="shared" si="227"/>
        <v/>
      </c>
      <c r="L577" s="40" t="str">
        <f t="shared" si="227"/>
        <v/>
      </c>
      <c r="M577" s="40" t="str">
        <f t="shared" si="227"/>
        <v/>
      </c>
      <c r="N577" s="40" t="str">
        <f t="shared" si="227"/>
        <v/>
      </c>
      <c r="O577" s="40" t="str">
        <f t="shared" si="227"/>
        <v/>
      </c>
      <c r="P577" s="21"/>
      <c r="Q577" s="25" t="s">
        <v>2916</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t="str">
        <f t="shared" ref="B578:O578" si="228">IFERROR(VLOOKUP($B$576,$130:$216,MATCH($Q578&amp;"/"&amp;B$348,$128:$128,0),FALSE),"")</f>
        <v/>
      </c>
      <c r="C578" s="23" t="str">
        <f t="shared" si="228"/>
        <v/>
      </c>
      <c r="D578" s="23" t="str">
        <f t="shared" si="228"/>
        <v/>
      </c>
      <c r="E578" s="23" t="str">
        <f t="shared" si="228"/>
        <v/>
      </c>
      <c r="F578" s="23" t="str">
        <f t="shared" si="228"/>
        <v/>
      </c>
      <c r="G578" s="23" t="str">
        <f t="shared" si="228"/>
        <v/>
      </c>
      <c r="H578" s="23" t="str">
        <f t="shared" si="228"/>
        <v/>
      </c>
      <c r="I578" s="23" t="str">
        <f t="shared" si="228"/>
        <v/>
      </c>
      <c r="J578" s="23" t="str">
        <f t="shared" si="228"/>
        <v/>
      </c>
      <c r="K578" s="23" t="str">
        <f t="shared" si="228"/>
        <v/>
      </c>
      <c r="L578" s="23" t="str">
        <f t="shared" si="228"/>
        <v/>
      </c>
      <c r="M578" s="23" t="str">
        <f t="shared" si="228"/>
        <v/>
      </c>
      <c r="N578" s="23" t="str">
        <f t="shared" si="228"/>
        <v/>
      </c>
      <c r="O578" s="23" t="str">
        <f t="shared" si="228"/>
        <v/>
      </c>
      <c r="P578" s="21"/>
      <c r="Q578" s="25" t="s">
        <v>2917</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t="str">
        <f t="shared" ref="B579:O579" si="229">IFERROR(VLOOKUP($B$576,$130:$216,MATCH($Q579&amp;"/"&amp;B$348,$128:$128,0),FALSE),"")</f>
        <v/>
      </c>
      <c r="C579" s="23" t="str">
        <f t="shared" si="229"/>
        <v/>
      </c>
      <c r="D579" s="23" t="str">
        <f t="shared" si="229"/>
        <v/>
      </c>
      <c r="E579" s="23" t="str">
        <f t="shared" si="229"/>
        <v/>
      </c>
      <c r="F579" s="23" t="str">
        <f t="shared" si="229"/>
        <v/>
      </c>
      <c r="G579" s="23" t="str">
        <f t="shared" si="229"/>
        <v/>
      </c>
      <c r="H579" s="23" t="str">
        <f t="shared" si="229"/>
        <v/>
      </c>
      <c r="I579" s="23" t="str">
        <f t="shared" si="229"/>
        <v/>
      </c>
      <c r="J579" s="23" t="str">
        <f t="shared" si="229"/>
        <v/>
      </c>
      <c r="K579" s="23" t="str">
        <f t="shared" si="229"/>
        <v/>
      </c>
      <c r="L579" s="23" t="str">
        <f t="shared" si="229"/>
        <v/>
      </c>
      <c r="M579" s="23" t="str">
        <f t="shared" si="229"/>
        <v/>
      </c>
      <c r="N579" s="23" t="str">
        <f t="shared" si="229"/>
        <v/>
      </c>
      <c r="O579" s="23" t="str">
        <f t="shared" si="229"/>
        <v/>
      </c>
      <c r="P579" s="21"/>
      <c r="Q579" s="25" t="s">
        <v>2918</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t="str">
        <f t="shared" ref="B580:O580" si="230">IFERROR(VLOOKUP($B$576,$130:$216,MATCH($Q580&amp;"/"&amp;B$348,$128:$128,0),FALSE),"")</f>
        <v/>
      </c>
      <c r="C580" s="39" t="str">
        <f t="shared" si="230"/>
        <v/>
      </c>
      <c r="D580" s="39" t="str">
        <f t="shared" si="230"/>
        <v/>
      </c>
      <c r="E580" s="39" t="str">
        <f t="shared" si="230"/>
        <v/>
      </c>
      <c r="F580" s="39" t="str">
        <f t="shared" si="230"/>
        <v/>
      </c>
      <c r="G580" s="39" t="str">
        <f t="shared" si="230"/>
        <v/>
      </c>
      <c r="H580" s="39" t="str">
        <f t="shared" si="230"/>
        <v/>
      </c>
      <c r="I580" s="39" t="str">
        <f t="shared" si="230"/>
        <v/>
      </c>
      <c r="J580" s="39" t="str">
        <f t="shared" si="230"/>
        <v/>
      </c>
      <c r="K580" s="39" t="str">
        <f t="shared" si="230"/>
        <v/>
      </c>
      <c r="L580" s="39" t="str">
        <f t="shared" si="230"/>
        <v/>
      </c>
      <c r="M580" s="39" t="str">
        <f t="shared" si="230"/>
        <v/>
      </c>
      <c r="N580" s="39" t="str">
        <f t="shared" si="230"/>
        <v/>
      </c>
      <c r="O580" s="39" t="str">
        <f t="shared" si="230"/>
        <v/>
      </c>
      <c r="P580" s="21"/>
      <c r="Q580" s="25" t="s">
        <v>2940</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0</v>
      </c>
      <c r="C581" s="39">
        <f t="shared" si="231"/>
        <v>0</v>
      </c>
      <c r="D581" s="39">
        <f t="shared" si="231"/>
        <v>0</v>
      </c>
      <c r="E581" s="39">
        <f t="shared" si="231"/>
        <v>0</v>
      </c>
      <c r="F581" s="39">
        <f t="shared" si="231"/>
        <v>0</v>
      </c>
      <c r="G581" s="39">
        <f t="shared" si="231"/>
        <v>0</v>
      </c>
      <c r="H581" s="39">
        <f t="shared" si="231"/>
        <v>0</v>
      </c>
      <c r="I581" s="39">
        <f t="shared" si="231"/>
        <v>0</v>
      </c>
      <c r="J581" s="39">
        <f t="shared" si="231"/>
        <v>0</v>
      </c>
      <c r="K581" s="39">
        <f t="shared" si="231"/>
        <v>0</v>
      </c>
      <c r="L581" s="39">
        <f t="shared" si="231"/>
        <v>0</v>
      </c>
      <c r="M581" s="39">
        <f t="shared" si="231"/>
        <v>0</v>
      </c>
      <c r="N581" s="39" t="e">
        <f t="shared" ref="N581:O581" si="232">IF(N578="",N577*4,IF(N579="",(N578+N577)*2,IF(N580="",((N579+N578+N577)/3)*4,SUM(N577:N580))))</f>
        <v>#VALUE!</v>
      </c>
      <c r="O581" s="39" t="e">
        <f t="shared" si="232"/>
        <v>#VALUE!</v>
      </c>
      <c r="P581" s="21"/>
      <c r="Q581" s="25" t="s">
        <v>2919</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t="e">
        <f t="shared" ref="B582:O582" si="233">+B581/B$574</f>
        <v>#DIV/0!</v>
      </c>
      <c r="C582" s="46" t="e">
        <f t="shared" si="233"/>
        <v>#DIV/0!</v>
      </c>
      <c r="D582" s="46" t="e">
        <f t="shared" si="233"/>
        <v>#DIV/0!</v>
      </c>
      <c r="E582" s="46" t="e">
        <f t="shared" si="233"/>
        <v>#DIV/0!</v>
      </c>
      <c r="F582" s="46" t="e">
        <f t="shared" si="233"/>
        <v>#DIV/0!</v>
      </c>
      <c r="G582" s="46" t="e">
        <f t="shared" si="233"/>
        <v>#DIV/0!</v>
      </c>
      <c r="H582" s="46" t="e">
        <f t="shared" si="233"/>
        <v>#DIV/0!</v>
      </c>
      <c r="I582" s="46" t="e">
        <f t="shared" si="233"/>
        <v>#DIV/0!</v>
      </c>
      <c r="J582" s="46" t="e">
        <f t="shared" si="233"/>
        <v>#DIV/0!</v>
      </c>
      <c r="K582" s="46" t="e">
        <f t="shared" si="233"/>
        <v>#DIV/0!</v>
      </c>
      <c r="L582" s="46" t="e">
        <f t="shared" si="233"/>
        <v>#DIV/0!</v>
      </c>
      <c r="M582" s="46" t="e">
        <f t="shared" si="233"/>
        <v>#DIV/0!</v>
      </c>
      <c r="N582" s="46" t="e">
        <f t="shared" si="233"/>
        <v>#VALUE!</v>
      </c>
      <c r="O582" s="46" t="e">
        <f t="shared" si="233"/>
        <v>#VALUE!</v>
      </c>
      <c r="P582" s="21"/>
      <c r="Q582" s="27" t="s">
        <v>2963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2964</v>
      </c>
      <c r="C583" s="146"/>
      <c r="D583" s="146"/>
      <c r="E583" s="146"/>
      <c r="F583" s="146"/>
      <c r="G583" s="146"/>
      <c r="H583" s="146"/>
      <c r="I583" s="146"/>
      <c r="J583" s="146"/>
      <c r="K583" s="146"/>
      <c r="L583" s="146"/>
      <c r="M583" s="146"/>
      <c r="N583" s="15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t="str">
        <f t="shared" ref="B584:O584" si="234">IFERROR(VLOOKUP($B$583,$130:$216,MATCH($Q584&amp;"/"&amp;B$348,$128:$128,0),FALSE),"")</f>
        <v/>
      </c>
      <c r="C584" s="40" t="str">
        <f t="shared" si="234"/>
        <v/>
      </c>
      <c r="D584" s="40" t="str">
        <f t="shared" si="234"/>
        <v/>
      </c>
      <c r="E584" s="40" t="str">
        <f t="shared" si="234"/>
        <v/>
      </c>
      <c r="F584" s="40" t="str">
        <f t="shared" si="234"/>
        <v/>
      </c>
      <c r="G584" s="40" t="str">
        <f t="shared" si="234"/>
        <v/>
      </c>
      <c r="H584" s="40" t="str">
        <f t="shared" si="234"/>
        <v/>
      </c>
      <c r="I584" s="40" t="str">
        <f t="shared" si="234"/>
        <v/>
      </c>
      <c r="J584" s="40" t="str">
        <f t="shared" si="234"/>
        <v/>
      </c>
      <c r="K584" s="40" t="str">
        <f t="shared" si="234"/>
        <v/>
      </c>
      <c r="L584" s="40" t="str">
        <f t="shared" si="234"/>
        <v/>
      </c>
      <c r="M584" s="40" t="str">
        <f t="shared" si="234"/>
        <v/>
      </c>
      <c r="N584" s="40" t="str">
        <f t="shared" si="234"/>
        <v/>
      </c>
      <c r="O584" s="40" t="str">
        <f t="shared" si="234"/>
        <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t="str">
        <f t="shared" ref="B585:O585" si="235">IFERROR(VLOOKUP($B$583,$130:$216,MATCH($Q585&amp;"/"&amp;B$348,$128:$128,0),FALSE),"")</f>
        <v/>
      </c>
      <c r="C585" s="23" t="str">
        <f t="shared" si="235"/>
        <v/>
      </c>
      <c r="D585" s="23" t="str">
        <f t="shared" si="235"/>
        <v/>
      </c>
      <c r="E585" s="23" t="str">
        <f t="shared" si="235"/>
        <v/>
      </c>
      <c r="F585" s="23" t="str">
        <f t="shared" si="235"/>
        <v/>
      </c>
      <c r="G585" s="23" t="str">
        <f t="shared" si="235"/>
        <v/>
      </c>
      <c r="H585" s="23" t="str">
        <f t="shared" si="235"/>
        <v/>
      </c>
      <c r="I585" s="23" t="str">
        <f t="shared" si="235"/>
        <v/>
      </c>
      <c r="J585" s="23" t="str">
        <f t="shared" si="235"/>
        <v/>
      </c>
      <c r="K585" s="23" t="str">
        <f t="shared" si="235"/>
        <v/>
      </c>
      <c r="L585" s="23" t="str">
        <f t="shared" si="235"/>
        <v/>
      </c>
      <c r="M585" s="23" t="str">
        <f t="shared" si="235"/>
        <v/>
      </c>
      <c r="N585" s="23" t="str">
        <f t="shared" si="235"/>
        <v/>
      </c>
      <c r="O585" s="23" t="str">
        <f t="shared" si="235"/>
        <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t="str">
        <f t="shared" ref="B586:O586" si="236">IFERROR(VLOOKUP($B$583,$130:$216,MATCH($Q586&amp;"/"&amp;B$348,$128:$128,0),FALSE),"")</f>
        <v/>
      </c>
      <c r="C586" s="23" t="str">
        <f t="shared" si="236"/>
        <v/>
      </c>
      <c r="D586" s="23" t="str">
        <f t="shared" si="236"/>
        <v/>
      </c>
      <c r="E586" s="23" t="str">
        <f t="shared" si="236"/>
        <v/>
      </c>
      <c r="F586" s="23" t="str">
        <f t="shared" si="236"/>
        <v/>
      </c>
      <c r="G586" s="23" t="str">
        <f t="shared" si="236"/>
        <v/>
      </c>
      <c r="H586" s="23" t="str">
        <f t="shared" si="236"/>
        <v/>
      </c>
      <c r="I586" s="23" t="str">
        <f t="shared" si="236"/>
        <v/>
      </c>
      <c r="J586" s="23" t="str">
        <f t="shared" si="236"/>
        <v/>
      </c>
      <c r="K586" s="23" t="str">
        <f t="shared" si="236"/>
        <v/>
      </c>
      <c r="L586" s="23" t="str">
        <f t="shared" si="236"/>
        <v/>
      </c>
      <c r="M586" s="23" t="str">
        <f t="shared" si="236"/>
        <v/>
      </c>
      <c r="N586" s="23" t="str">
        <f t="shared" si="236"/>
        <v/>
      </c>
      <c r="O586" s="23" t="str">
        <f t="shared" si="236"/>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t="str">
        <f t="shared" ref="B587:O587" si="237">IFERROR(VLOOKUP($B$583,$130:$216,MATCH($Q587&amp;"/"&amp;B$348,$128:$128,0),FALSE),"")</f>
        <v/>
      </c>
      <c r="C587" s="39" t="str">
        <f t="shared" si="237"/>
        <v/>
      </c>
      <c r="D587" s="39" t="str">
        <f t="shared" si="237"/>
        <v/>
      </c>
      <c r="E587" s="39" t="str">
        <f t="shared" si="237"/>
        <v/>
      </c>
      <c r="F587" s="39" t="str">
        <f t="shared" si="237"/>
        <v/>
      </c>
      <c r="G587" s="39" t="str">
        <f t="shared" si="237"/>
        <v/>
      </c>
      <c r="H587" s="39" t="str">
        <f t="shared" si="237"/>
        <v/>
      </c>
      <c r="I587" s="39" t="str">
        <f t="shared" si="237"/>
        <v/>
      </c>
      <c r="J587" s="39" t="str">
        <f t="shared" si="237"/>
        <v/>
      </c>
      <c r="K587" s="39" t="str">
        <f t="shared" si="237"/>
        <v/>
      </c>
      <c r="L587" s="39" t="str">
        <f t="shared" si="237"/>
        <v/>
      </c>
      <c r="M587" s="39" t="str">
        <f t="shared" si="237"/>
        <v/>
      </c>
      <c r="N587" s="39" t="str">
        <f t="shared" si="237"/>
        <v/>
      </c>
      <c r="O587" s="39" t="str">
        <f t="shared" si="237"/>
        <v/>
      </c>
      <c r="P587" s="21"/>
      <c r="Q587" s="25" t="s">
        <v>2940</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0</v>
      </c>
      <c r="C588" s="39">
        <f t="shared" si="238"/>
        <v>0</v>
      </c>
      <c r="D588" s="39">
        <f t="shared" si="238"/>
        <v>0</v>
      </c>
      <c r="E588" s="39">
        <f t="shared" si="238"/>
        <v>0</v>
      </c>
      <c r="F588" s="39">
        <f t="shared" si="238"/>
        <v>0</v>
      </c>
      <c r="G588" s="39">
        <f t="shared" si="238"/>
        <v>0</v>
      </c>
      <c r="H588" s="39">
        <f t="shared" si="238"/>
        <v>0</v>
      </c>
      <c r="I588" s="39">
        <f t="shared" si="238"/>
        <v>0</v>
      </c>
      <c r="J588" s="39">
        <f t="shared" si="238"/>
        <v>0</v>
      </c>
      <c r="K588" s="39">
        <f t="shared" si="238"/>
        <v>0</v>
      </c>
      <c r="L588" s="39">
        <f t="shared" si="238"/>
        <v>0</v>
      </c>
      <c r="M588" s="39">
        <f t="shared" si="238"/>
        <v>0</v>
      </c>
      <c r="N588" s="39" t="e">
        <f t="shared" ref="N588:O588" si="239">IF(N585="",N584*4,IF(N586="",(N585+N584)*2,IF(N587="",((N586+N585+N584)/3)*4,SUM(N584:N587))))</f>
        <v>#VALUE!</v>
      </c>
      <c r="O588" s="39" t="e">
        <f t="shared" si="239"/>
        <v>#VALUE!</v>
      </c>
      <c r="P588" s="21"/>
      <c r="Q588" s="25" t="s">
        <v>2919</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t="e">
        <f t="shared" ref="B589:O589" si="240">+B588/(B$465+B$472)</f>
        <v>#DIV/0!</v>
      </c>
      <c r="C589" s="46" t="e">
        <f t="shared" si="240"/>
        <v>#DIV/0!</v>
      </c>
      <c r="D589" s="46" t="e">
        <f t="shared" si="240"/>
        <v>#DIV/0!</v>
      </c>
      <c r="E589" s="46" t="e">
        <f t="shared" si="240"/>
        <v>#DIV/0!</v>
      </c>
      <c r="F589" s="46" t="e">
        <f t="shared" si="240"/>
        <v>#DIV/0!</v>
      </c>
      <c r="G589" s="46" t="e">
        <f t="shared" si="240"/>
        <v>#DIV/0!</v>
      </c>
      <c r="H589" s="46" t="e">
        <f t="shared" si="240"/>
        <v>#DIV/0!</v>
      </c>
      <c r="I589" s="46" t="e">
        <f t="shared" si="240"/>
        <v>#DIV/0!</v>
      </c>
      <c r="J589" s="46" t="e">
        <f t="shared" si="240"/>
        <v>#DIV/0!</v>
      </c>
      <c r="K589" s="46" t="e">
        <f t="shared" si="240"/>
        <v>#DIV/0!</v>
      </c>
      <c r="L589" s="46" t="e">
        <f t="shared" si="240"/>
        <v>#DIV/0!</v>
      </c>
      <c r="M589" s="46" t="e">
        <f t="shared" si="240"/>
        <v>#DIV/0!</v>
      </c>
      <c r="N589" s="46" t="e">
        <f t="shared" si="240"/>
        <v>#VALUE!</v>
      </c>
      <c r="O589" s="46" t="e">
        <f t="shared" si="240"/>
        <v>#VALUE!</v>
      </c>
      <c r="P589" s="21"/>
      <c r="Q589" s="27" t="s">
        <v>2965</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t="e">
        <f t="shared" ref="C590:O590" si="241">C588/B588-1</f>
        <v>#DIV/0!</v>
      </c>
      <c r="D590" s="46" t="e">
        <f t="shared" si="241"/>
        <v>#DIV/0!</v>
      </c>
      <c r="E590" s="46" t="e">
        <f t="shared" si="241"/>
        <v>#DIV/0!</v>
      </c>
      <c r="F590" s="46" t="e">
        <f t="shared" si="241"/>
        <v>#DIV/0!</v>
      </c>
      <c r="G590" s="46" t="e">
        <f t="shared" si="241"/>
        <v>#DIV/0!</v>
      </c>
      <c r="H590" s="46" t="e">
        <f t="shared" si="241"/>
        <v>#DIV/0!</v>
      </c>
      <c r="I590" s="46" t="e">
        <f t="shared" si="241"/>
        <v>#DIV/0!</v>
      </c>
      <c r="J590" s="46" t="e">
        <f t="shared" si="241"/>
        <v>#DIV/0!</v>
      </c>
      <c r="K590" s="46" t="e">
        <f t="shared" si="241"/>
        <v>#DIV/0!</v>
      </c>
      <c r="L590" s="46" t="e">
        <f t="shared" si="241"/>
        <v>#DIV/0!</v>
      </c>
      <c r="M590" s="46" t="e">
        <f t="shared" si="241"/>
        <v>#DIV/0!</v>
      </c>
      <c r="N590" s="46" t="e">
        <f t="shared" si="241"/>
        <v>#VALUE!</v>
      </c>
      <c r="O590" s="46" t="e">
        <f t="shared" si="241"/>
        <v>#VALUE!</v>
      </c>
      <c r="P590" s="37"/>
      <c r="Q590" s="27" t="s">
        <v>2941</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2966</v>
      </c>
      <c r="C591" s="146"/>
      <c r="D591" s="146"/>
      <c r="E591" s="146"/>
      <c r="F591" s="146"/>
      <c r="G591" s="146"/>
      <c r="H591" s="146"/>
      <c r="I591" s="146"/>
      <c r="J591" s="146"/>
      <c r="K591" s="146"/>
      <c r="L591" s="146"/>
      <c r="M591" s="146"/>
      <c r="N591" s="15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2967</v>
      </c>
      <c r="C592" s="146"/>
      <c r="D592" s="146"/>
      <c r="E592" s="146"/>
      <c r="F592" s="146"/>
      <c r="G592" s="146"/>
      <c r="H592" s="146"/>
      <c r="I592" s="146"/>
      <c r="J592" s="146"/>
      <c r="K592" s="146"/>
      <c r="L592" s="146"/>
      <c r="M592" s="146"/>
      <c r="N592" s="15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t="str">
        <f t="shared" ref="B593:O593" si="242">IFERROR(VLOOKUP($B$592,$221:$343,MATCH($Q593&amp;"/"&amp;B$348,$219:$219,0),FALSE),"")</f>
        <v/>
      </c>
      <c r="C593" s="23" t="str">
        <f t="shared" si="242"/>
        <v/>
      </c>
      <c r="D593" s="23" t="str">
        <f t="shared" si="242"/>
        <v/>
      </c>
      <c r="E593" s="23" t="str">
        <f t="shared" si="242"/>
        <v/>
      </c>
      <c r="F593" s="23" t="str">
        <f t="shared" si="242"/>
        <v/>
      </c>
      <c r="G593" s="23" t="str">
        <f t="shared" si="242"/>
        <v/>
      </c>
      <c r="H593" s="23" t="str">
        <f t="shared" si="242"/>
        <v/>
      </c>
      <c r="I593" s="23" t="str">
        <f t="shared" si="242"/>
        <v/>
      </c>
      <c r="J593" s="23" t="str">
        <f t="shared" si="242"/>
        <v/>
      </c>
      <c r="K593" s="23" t="str">
        <f t="shared" si="242"/>
        <v/>
      </c>
      <c r="L593" s="23" t="str">
        <f t="shared" si="242"/>
        <v/>
      </c>
      <c r="M593" s="23" t="str">
        <f t="shared" si="242"/>
        <v/>
      </c>
      <c r="N593" s="24" t="str">
        <f t="shared" si="242"/>
        <v/>
      </c>
      <c r="O593" s="24" t="str">
        <f t="shared" si="242"/>
        <v/>
      </c>
      <c r="P593" s="21"/>
      <c r="Q593" s="25" t="s">
        <v>2916</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t="str">
        <f t="shared" ref="B594:O594" si="243">IFERROR(VLOOKUP($B$592,$221:$343,MATCH($Q594&amp;"/"&amp;B$348,$219:$219,0),FALSE),"")</f>
        <v/>
      </c>
      <c r="C594" s="23" t="str">
        <f t="shared" si="243"/>
        <v/>
      </c>
      <c r="D594" s="23" t="str">
        <f t="shared" si="243"/>
        <v/>
      </c>
      <c r="E594" s="23" t="str">
        <f t="shared" si="243"/>
        <v/>
      </c>
      <c r="F594" s="23" t="str">
        <f t="shared" si="243"/>
        <v/>
      </c>
      <c r="G594" s="23" t="str">
        <f t="shared" si="243"/>
        <v/>
      </c>
      <c r="H594" s="23" t="str">
        <f t="shared" si="243"/>
        <v/>
      </c>
      <c r="I594" s="23" t="str">
        <f t="shared" si="243"/>
        <v/>
      </c>
      <c r="J594" s="23" t="str">
        <f t="shared" si="243"/>
        <v/>
      </c>
      <c r="K594" s="23" t="str">
        <f t="shared" si="243"/>
        <v/>
      </c>
      <c r="L594" s="23" t="str">
        <f t="shared" si="243"/>
        <v/>
      </c>
      <c r="M594" s="23" t="str">
        <f t="shared" si="243"/>
        <v/>
      </c>
      <c r="N594" s="24" t="str">
        <f t="shared" si="243"/>
        <v/>
      </c>
      <c r="O594" s="24" t="str">
        <f t="shared" si="243"/>
        <v/>
      </c>
      <c r="P594" s="21"/>
      <c r="Q594" s="25" t="s">
        <v>2917</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t="str">
        <f t="shared" ref="B595:O595" si="244">IFERROR(VLOOKUP($B$592,$221:$343,MATCH($Q595&amp;"/"&amp;B$348,$219:$219,0),FALSE),"")</f>
        <v/>
      </c>
      <c r="C595" s="23" t="str">
        <f t="shared" si="244"/>
        <v/>
      </c>
      <c r="D595" s="23" t="str">
        <f t="shared" si="244"/>
        <v/>
      </c>
      <c r="E595" s="23" t="str">
        <f t="shared" si="244"/>
        <v/>
      </c>
      <c r="F595" s="23" t="str">
        <f t="shared" si="244"/>
        <v/>
      </c>
      <c r="G595" s="23" t="str">
        <f t="shared" si="244"/>
        <v/>
      </c>
      <c r="H595" s="23" t="str">
        <f t="shared" si="244"/>
        <v/>
      </c>
      <c r="I595" s="23" t="str">
        <f t="shared" si="244"/>
        <v/>
      </c>
      <c r="J595" s="23" t="str">
        <f t="shared" si="244"/>
        <v/>
      </c>
      <c r="K595" s="23" t="str">
        <f t="shared" si="244"/>
        <v/>
      </c>
      <c r="L595" s="23" t="str">
        <f t="shared" si="244"/>
        <v/>
      </c>
      <c r="M595" s="23" t="str">
        <f t="shared" si="244"/>
        <v/>
      </c>
      <c r="N595" s="24" t="str">
        <f t="shared" si="244"/>
        <v/>
      </c>
      <c r="O595" s="24" t="str">
        <f t="shared" si="244"/>
        <v/>
      </c>
      <c r="P595" s="21"/>
      <c r="Q595" s="25" t="s">
        <v>2918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t="str">
        <f t="shared" ref="B596:M596" si="245">IFERROR(VLOOKUP($B$592,$221:$343,MATCH($Q596&amp;"/"&amp;B$348,$219:$219,0),FALSE),"")</f>
        <v/>
      </c>
      <c r="C596" s="23" t="str">
        <f t="shared" si="245"/>
        <v/>
      </c>
      <c r="D596" s="23" t="str">
        <f t="shared" si="245"/>
        <v/>
      </c>
      <c r="E596" s="23" t="str">
        <f t="shared" si="245"/>
        <v/>
      </c>
      <c r="F596" s="23" t="str">
        <f t="shared" si="245"/>
        <v/>
      </c>
      <c r="G596" s="23" t="str">
        <f t="shared" si="245"/>
        <v/>
      </c>
      <c r="H596" s="23" t="str">
        <f t="shared" si="245"/>
        <v/>
      </c>
      <c r="I596" s="23" t="str">
        <f t="shared" si="245"/>
        <v/>
      </c>
      <c r="J596" s="23" t="str">
        <f t="shared" si="245"/>
        <v/>
      </c>
      <c r="K596" s="23" t="str">
        <f t="shared" si="245"/>
        <v/>
      </c>
      <c r="L596" s="23" t="str">
        <f t="shared" si="245"/>
        <v/>
      </c>
      <c r="M596" s="23" t="str">
        <f t="shared" si="245"/>
        <v/>
      </c>
      <c r="N596" s="24" t="str">
        <f t="shared" ref="N596:O596" si="246">IFERROR(VLOOKUP($B$592,$221:$343,MATCH($Q596&amp;"/"&amp;N$348,$219:$219,0),FALSE),IFERROR((VLOOKUP($B$592,$221:$343,MATCH($Q595&amp;"/"&amp;N$348,$219:$219,0),FALSE)/3)*4,IFERROR(VLOOKUP($B$592,$221:$343,MATCH($Q594&amp;"/"&amp;N$348,$219:$219,0),FALSE)*2,IFERROR(VLOOKUP($B$592,$221:$343,MATCH($Q593&amp;"/"&amp;N$348,$219:$219,0),FALSE)*4,""))))</f>
        <v/>
      </c>
      <c r="O596" s="24" t="str">
        <f t="shared" si="246"/>
        <v/>
      </c>
      <c r="P596" s="21"/>
      <c r="Q596" s="25" t="s">
        <v>2919</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t="e">
        <f t="shared" ref="B597:O597" si="247">B596/(B$465+B472)</f>
        <v>#VALUE!</v>
      </c>
      <c r="C597" s="46" t="e">
        <f t="shared" si="247"/>
        <v>#VALUE!</v>
      </c>
      <c r="D597" s="46" t="e">
        <f t="shared" si="247"/>
        <v>#VALUE!</v>
      </c>
      <c r="E597" s="46" t="e">
        <f t="shared" si="247"/>
        <v>#VALUE!</v>
      </c>
      <c r="F597" s="46" t="e">
        <f t="shared" si="247"/>
        <v>#VALUE!</v>
      </c>
      <c r="G597" s="46" t="e">
        <f t="shared" si="247"/>
        <v>#VALUE!</v>
      </c>
      <c r="H597" s="46" t="e">
        <f t="shared" si="247"/>
        <v>#VALUE!</v>
      </c>
      <c r="I597" s="46" t="e">
        <f t="shared" si="247"/>
        <v>#VALUE!</v>
      </c>
      <c r="J597" s="46" t="e">
        <f t="shared" si="247"/>
        <v>#VALUE!</v>
      </c>
      <c r="K597" s="46" t="e">
        <f t="shared" si="247"/>
        <v>#VALUE!</v>
      </c>
      <c r="L597" s="46" t="e">
        <f t="shared" si="247"/>
        <v>#VALUE!</v>
      </c>
      <c r="M597" s="46" t="e">
        <f t="shared" si="247"/>
        <v>#VALUE!</v>
      </c>
      <c r="N597" s="46" t="e">
        <f t="shared" si="247"/>
        <v>#VALUE!</v>
      </c>
      <c r="O597" s="46" t="e">
        <f t="shared" si="247"/>
        <v>#VALUE!</v>
      </c>
      <c r="P597" s="21"/>
      <c r="Q597" s="27" t="s">
        <v>2920</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2968</v>
      </c>
      <c r="C598" s="146"/>
      <c r="D598" s="146"/>
      <c r="E598" s="146"/>
      <c r="F598" s="146"/>
      <c r="G598" s="146"/>
      <c r="H598" s="146"/>
      <c r="I598" s="146"/>
      <c r="J598" s="146"/>
      <c r="K598" s="146"/>
      <c r="L598" s="146"/>
      <c r="M598" s="146"/>
      <c r="N598" s="147"/>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t="str">
        <f t="shared" ref="B599:O599" si="248">IFERROR(VLOOKUP($B$598,$221:$343,MATCH($Q599&amp;"/"&amp;B$348,$219:$219,0),FALSE),"")</f>
        <v/>
      </c>
      <c r="C599" s="23" t="str">
        <f t="shared" si="248"/>
        <v/>
      </c>
      <c r="D599" s="23" t="str">
        <f t="shared" si="248"/>
        <v/>
      </c>
      <c r="E599" s="23" t="str">
        <f t="shared" si="248"/>
        <v/>
      </c>
      <c r="F599" s="23" t="str">
        <f t="shared" si="248"/>
        <v/>
      </c>
      <c r="G599" s="23" t="str">
        <f t="shared" si="248"/>
        <v/>
      </c>
      <c r="H599" s="23" t="str">
        <f t="shared" si="248"/>
        <v/>
      </c>
      <c r="I599" s="23" t="str">
        <f t="shared" si="248"/>
        <v/>
      </c>
      <c r="J599" s="23" t="str">
        <f t="shared" si="248"/>
        <v/>
      </c>
      <c r="K599" s="23" t="str">
        <f t="shared" si="248"/>
        <v/>
      </c>
      <c r="L599" s="23" t="str">
        <f t="shared" si="248"/>
        <v/>
      </c>
      <c r="M599" s="23" t="str">
        <f t="shared" si="248"/>
        <v/>
      </c>
      <c r="N599" s="24" t="str">
        <f t="shared" si="248"/>
        <v/>
      </c>
      <c r="O599" s="24" t="str">
        <f t="shared" si="248"/>
        <v/>
      </c>
      <c r="P599" s="21"/>
      <c r="Q599" s="25" t="s">
        <v>2916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t="str">
        <f t="shared" ref="B600:O600" si="249">IFERROR(VLOOKUP($B$598,$221:$343,MATCH($Q600&amp;"/"&amp;B$348,$219:$219,0),FALSE),"")</f>
        <v/>
      </c>
      <c r="C600" s="23" t="str">
        <f t="shared" si="249"/>
        <v/>
      </c>
      <c r="D600" s="23" t="str">
        <f t="shared" si="249"/>
        <v/>
      </c>
      <c r="E600" s="23" t="str">
        <f t="shared" si="249"/>
        <v/>
      </c>
      <c r="F600" s="23" t="str">
        <f t="shared" si="249"/>
        <v/>
      </c>
      <c r="G600" s="23" t="str">
        <f t="shared" si="249"/>
        <v/>
      </c>
      <c r="H600" s="23" t="str">
        <f t="shared" si="249"/>
        <v/>
      </c>
      <c r="I600" s="23" t="str">
        <f t="shared" si="249"/>
        <v/>
      </c>
      <c r="J600" s="23" t="str">
        <f t="shared" si="249"/>
        <v/>
      </c>
      <c r="K600" s="23" t="str">
        <f t="shared" si="249"/>
        <v/>
      </c>
      <c r="L600" s="23" t="str">
        <f t="shared" si="249"/>
        <v/>
      </c>
      <c r="M600" s="23" t="str">
        <f t="shared" si="249"/>
        <v/>
      </c>
      <c r="N600" s="24" t="str">
        <f t="shared" si="249"/>
        <v/>
      </c>
      <c r="O600" s="24" t="str">
        <f t="shared" si="249"/>
        <v/>
      </c>
      <c r="P600" s="21"/>
      <c r="Q600" s="25" t="s">
        <v>2917</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t="str">
        <f t="shared" ref="B601:O601" si="250">IFERROR(VLOOKUP($B$598,$221:$343,MATCH($Q601&amp;"/"&amp;B$348,$219:$219,0),FALSE),"")</f>
        <v/>
      </c>
      <c r="C601" s="23" t="str">
        <f t="shared" si="250"/>
        <v/>
      </c>
      <c r="D601" s="23" t="str">
        <f t="shared" si="250"/>
        <v/>
      </c>
      <c r="E601" s="23" t="str">
        <f t="shared" si="250"/>
        <v/>
      </c>
      <c r="F601" s="23" t="str">
        <f t="shared" si="250"/>
        <v/>
      </c>
      <c r="G601" s="23" t="str">
        <f t="shared" si="250"/>
        <v/>
      </c>
      <c r="H601" s="23" t="str">
        <f t="shared" si="250"/>
        <v/>
      </c>
      <c r="I601" s="23" t="str">
        <f t="shared" si="250"/>
        <v/>
      </c>
      <c r="J601" s="23" t="str">
        <f t="shared" si="250"/>
        <v/>
      </c>
      <c r="K601" s="23" t="str">
        <f t="shared" si="250"/>
        <v/>
      </c>
      <c r="L601" s="23" t="str">
        <f t="shared" si="250"/>
        <v/>
      </c>
      <c r="M601" s="23" t="str">
        <f t="shared" si="250"/>
        <v/>
      </c>
      <c r="N601" s="24" t="str">
        <f t="shared" si="250"/>
        <v/>
      </c>
      <c r="O601" s="24" t="str">
        <f t="shared" si="250"/>
        <v/>
      </c>
      <c r="P601" s="21"/>
      <c r="Q601" s="25" t="s">
        <v>2918</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t="str">
        <f t="shared" ref="B602:O602" si="251">IFERROR(VLOOKUP($B$598,$221:$343,MATCH($Q602&amp;"/"&amp;B$348,$219:$219,0),FALSE),"")</f>
        <v/>
      </c>
      <c r="C602" s="23" t="str">
        <f t="shared" si="251"/>
        <v/>
      </c>
      <c r="D602" s="23" t="str">
        <f t="shared" si="251"/>
        <v/>
      </c>
      <c r="E602" s="23" t="str">
        <f t="shared" si="251"/>
        <v/>
      </c>
      <c r="F602" s="23" t="str">
        <f t="shared" si="251"/>
        <v/>
      </c>
      <c r="G602" s="23" t="str">
        <f t="shared" si="251"/>
        <v/>
      </c>
      <c r="H602" s="23" t="str">
        <f t="shared" si="251"/>
        <v/>
      </c>
      <c r="I602" s="23" t="str">
        <f t="shared" si="251"/>
        <v/>
      </c>
      <c r="J602" s="23" t="str">
        <f t="shared" si="251"/>
        <v/>
      </c>
      <c r="K602" s="23" t="str">
        <f t="shared" si="251"/>
        <v/>
      </c>
      <c r="L602" s="23" t="str">
        <f t="shared" si="251"/>
        <v/>
      </c>
      <c r="M602" s="23" t="str">
        <f t="shared" si="251"/>
        <v/>
      </c>
      <c r="N602" s="24" t="str">
        <f t="shared" si="251"/>
        <v/>
      </c>
      <c r="O602" s="24" t="str">
        <f t="shared" si="251"/>
        <v/>
      </c>
      <c r="P602" s="21"/>
      <c r="Q602" s="25" t="s">
        <v>2919</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t="e">
        <f t="shared" ref="B603:M603" si="252">B602/B$588</f>
        <v>#VALUE!</v>
      </c>
      <c r="C603" s="50" t="e">
        <f t="shared" si="252"/>
        <v>#VALUE!</v>
      </c>
      <c r="D603" s="50" t="e">
        <f t="shared" si="252"/>
        <v>#VALUE!</v>
      </c>
      <c r="E603" s="50" t="e">
        <f t="shared" si="252"/>
        <v>#VALUE!</v>
      </c>
      <c r="F603" s="50" t="e">
        <f t="shared" si="252"/>
        <v>#VALUE!</v>
      </c>
      <c r="G603" s="50" t="e">
        <f t="shared" si="252"/>
        <v>#VALUE!</v>
      </c>
      <c r="H603" s="50" t="e">
        <f t="shared" si="252"/>
        <v>#VALUE!</v>
      </c>
      <c r="I603" s="50" t="e">
        <f t="shared" si="252"/>
        <v>#VALUE!</v>
      </c>
      <c r="J603" s="50" t="e">
        <f t="shared" si="252"/>
        <v>#VALUE!</v>
      </c>
      <c r="K603" s="50" t="e">
        <f t="shared" si="252"/>
        <v>#VALUE!</v>
      </c>
      <c r="L603" s="50" t="e">
        <f t="shared" si="252"/>
        <v>#VALUE!</v>
      </c>
      <c r="M603" s="50" t="e">
        <f t="shared" si="252"/>
        <v>#VALUE!</v>
      </c>
      <c r="N603" s="50" t="e">
        <f t="shared" ref="N603:O603" si="253">IFERROR(N602/N$588,IFERROR(N601/N$588,IFERROR(N600/N$588,N599/N$588)))</f>
        <v>#VALUE!</v>
      </c>
      <c r="O603" s="50" t="e">
        <f t="shared" si="253"/>
        <v>#VALUE!</v>
      </c>
      <c r="P603" s="21"/>
      <c r="Q603" s="27" t="s">
        <v>2969</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2970</v>
      </c>
      <c r="C604" s="146"/>
      <c r="D604" s="146"/>
      <c r="E604" s="146"/>
      <c r="F604" s="146"/>
      <c r="G604" s="146"/>
      <c r="H604" s="146"/>
      <c r="I604" s="146"/>
      <c r="J604" s="146"/>
      <c r="K604" s="146"/>
      <c r="L604" s="146"/>
      <c r="M604" s="146"/>
      <c r="N604" s="147"/>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t="str">
        <f t="shared" ref="B605:O605" si="254">IFERROR(B599+B611,"")</f>
        <v/>
      </c>
      <c r="C605" s="23" t="str">
        <f t="shared" si="254"/>
        <v/>
      </c>
      <c r="D605" s="23" t="str">
        <f t="shared" si="254"/>
        <v/>
      </c>
      <c r="E605" s="23" t="str">
        <f t="shared" si="254"/>
        <v/>
      </c>
      <c r="F605" s="23" t="str">
        <f t="shared" si="254"/>
        <v/>
      </c>
      <c r="G605" s="23" t="str">
        <f t="shared" si="254"/>
        <v/>
      </c>
      <c r="H605" s="23" t="str">
        <f t="shared" si="254"/>
        <v/>
      </c>
      <c r="I605" s="23" t="str">
        <f t="shared" si="254"/>
        <v/>
      </c>
      <c r="J605" s="23" t="str">
        <f t="shared" si="254"/>
        <v/>
      </c>
      <c r="K605" s="23" t="str">
        <f t="shared" si="254"/>
        <v/>
      </c>
      <c r="L605" s="23" t="str">
        <f t="shared" si="254"/>
        <v/>
      </c>
      <c r="M605" s="23" t="str">
        <f t="shared" si="254"/>
        <v/>
      </c>
      <c r="N605" s="24" t="str">
        <f t="shared" si="254"/>
        <v/>
      </c>
      <c r="O605" s="24" t="str">
        <f t="shared" si="254"/>
        <v/>
      </c>
      <c r="P605" s="21"/>
      <c r="Q605" s="25" t="s">
        <v>2916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t="str">
        <f t="shared" ref="B606:O606" si="255">IFERROR(B600+B612,"")</f>
        <v/>
      </c>
      <c r="C606" s="23" t="str">
        <f t="shared" si="255"/>
        <v/>
      </c>
      <c r="D606" s="23" t="str">
        <f t="shared" si="255"/>
        <v/>
      </c>
      <c r="E606" s="23" t="str">
        <f t="shared" si="255"/>
        <v/>
      </c>
      <c r="F606" s="23" t="str">
        <f t="shared" si="255"/>
        <v/>
      </c>
      <c r="G606" s="23" t="str">
        <f t="shared" si="255"/>
        <v/>
      </c>
      <c r="H606" s="23" t="str">
        <f t="shared" si="255"/>
        <v/>
      </c>
      <c r="I606" s="23" t="str">
        <f t="shared" si="255"/>
        <v/>
      </c>
      <c r="J606" s="23" t="str">
        <f t="shared" si="255"/>
        <v/>
      </c>
      <c r="K606" s="23" t="str">
        <f t="shared" si="255"/>
        <v/>
      </c>
      <c r="L606" s="23" t="str">
        <f t="shared" si="255"/>
        <v/>
      </c>
      <c r="M606" s="23" t="str">
        <f t="shared" si="255"/>
        <v/>
      </c>
      <c r="N606" s="24" t="str">
        <f t="shared" si="255"/>
        <v/>
      </c>
      <c r="O606" s="24" t="str">
        <f t="shared" si="255"/>
        <v/>
      </c>
      <c r="P606" s="21"/>
      <c r="Q606" s="25" t="s">
        <v>2917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t="str">
        <f t="shared" ref="B607:O607" si="256">IFERROR(B601+B613,"")</f>
        <v/>
      </c>
      <c r="C607" s="23" t="str">
        <f t="shared" si="256"/>
        <v/>
      </c>
      <c r="D607" s="23" t="str">
        <f t="shared" si="256"/>
        <v/>
      </c>
      <c r="E607" s="23" t="str">
        <f t="shared" si="256"/>
        <v/>
      </c>
      <c r="F607" s="23" t="str">
        <f t="shared" si="256"/>
        <v/>
      </c>
      <c r="G607" s="23" t="str">
        <f t="shared" si="256"/>
        <v/>
      </c>
      <c r="H607" s="23" t="str">
        <f t="shared" si="256"/>
        <v/>
      </c>
      <c r="I607" s="23" t="str">
        <f t="shared" si="256"/>
        <v/>
      </c>
      <c r="J607" s="23" t="str">
        <f t="shared" si="256"/>
        <v/>
      </c>
      <c r="K607" s="23" t="str">
        <f t="shared" si="256"/>
        <v/>
      </c>
      <c r="L607" s="23" t="str">
        <f t="shared" si="256"/>
        <v/>
      </c>
      <c r="M607" s="23" t="str">
        <f t="shared" si="256"/>
        <v/>
      </c>
      <c r="N607" s="24" t="str">
        <f t="shared" si="256"/>
        <v/>
      </c>
      <c r="O607" s="24" t="str">
        <f t="shared" si="256"/>
        <v/>
      </c>
      <c r="P607" s="21"/>
      <c r="Q607" s="25" t="s">
        <v>2918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t="str">
        <f t="shared" ref="B608:O608" si="257">IFERROR(B602+B614,"")</f>
        <v/>
      </c>
      <c r="C608" s="39" t="str">
        <f t="shared" si="257"/>
        <v/>
      </c>
      <c r="D608" s="39" t="str">
        <f t="shared" si="257"/>
        <v/>
      </c>
      <c r="E608" s="39" t="str">
        <f t="shared" si="257"/>
        <v/>
      </c>
      <c r="F608" s="39" t="str">
        <f t="shared" si="257"/>
        <v/>
      </c>
      <c r="G608" s="39" t="str">
        <f t="shared" si="257"/>
        <v/>
      </c>
      <c r="H608" s="39" t="str">
        <f t="shared" si="257"/>
        <v/>
      </c>
      <c r="I608" s="39" t="str">
        <f t="shared" si="257"/>
        <v/>
      </c>
      <c r="J608" s="39" t="str">
        <f t="shared" si="257"/>
        <v/>
      </c>
      <c r="K608" s="39" t="str">
        <f t="shared" si="257"/>
        <v/>
      </c>
      <c r="L608" s="39" t="str">
        <f t="shared" si="257"/>
        <v/>
      </c>
      <c r="M608" s="39" t="str">
        <f t="shared" si="257"/>
        <v/>
      </c>
      <c r="N608" s="39" t="str">
        <f t="shared" si="257"/>
        <v/>
      </c>
      <c r="O608" s="39" t="str">
        <f t="shared" si="257"/>
        <v/>
      </c>
      <c r="P608" s="21"/>
      <c r="Q608" s="25" t="s">
        <v>2919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2971</v>
      </c>
      <c r="C609" s="146"/>
      <c r="D609" s="146"/>
      <c r="E609" s="146"/>
      <c r="F609" s="146"/>
      <c r="G609" s="146"/>
      <c r="H609" s="146"/>
      <c r="I609" s="146"/>
      <c r="J609" s="146"/>
      <c r="K609" s="146"/>
      <c r="L609" s="146"/>
      <c r="M609" s="146"/>
      <c r="N609" s="147"/>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2972</v>
      </c>
      <c r="C610" s="146"/>
      <c r="D610" s="146"/>
      <c r="E610" s="146"/>
      <c r="F610" s="146"/>
      <c r="G610" s="146"/>
      <c r="H610" s="146"/>
      <c r="I610" s="146"/>
      <c r="J610" s="146"/>
      <c r="K610" s="146"/>
      <c r="L610" s="146"/>
      <c r="M610" s="146"/>
      <c r="N610" s="147"/>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t="str">
        <f t="shared" ref="B611:O611" si="258">IFERROR(VLOOKUP($B$610,$221:$343,MATCH($Q611&amp;"/"&amp;B$348,$219:$219,0),FALSE),"")</f>
        <v/>
      </c>
      <c r="C611" s="23" t="str">
        <f t="shared" si="258"/>
        <v/>
      </c>
      <c r="D611" s="23" t="str">
        <f t="shared" si="258"/>
        <v/>
      </c>
      <c r="E611" s="23" t="str">
        <f t="shared" si="258"/>
        <v/>
      </c>
      <c r="F611" s="23" t="str">
        <f t="shared" si="258"/>
        <v/>
      </c>
      <c r="G611" s="23" t="str">
        <f t="shared" si="258"/>
        <v/>
      </c>
      <c r="H611" s="23" t="str">
        <f t="shared" si="258"/>
        <v/>
      </c>
      <c r="I611" s="23" t="str">
        <f t="shared" si="258"/>
        <v/>
      </c>
      <c r="J611" s="23" t="str">
        <f t="shared" si="258"/>
        <v/>
      </c>
      <c r="K611" s="23" t="str">
        <f t="shared" si="258"/>
        <v/>
      </c>
      <c r="L611" s="23" t="str">
        <f t="shared" si="258"/>
        <v/>
      </c>
      <c r="M611" s="23" t="str">
        <f t="shared" si="258"/>
        <v/>
      </c>
      <c r="N611" s="24" t="str">
        <f t="shared" si="258"/>
        <v/>
      </c>
      <c r="O611" s="24" t="str">
        <f t="shared" si="258"/>
        <v/>
      </c>
      <c r="P611" s="21"/>
      <c r="Q611" s="25" t="s">
        <v>2916</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t="str">
        <f t="shared" ref="B612:O612" si="259">IFERROR(VLOOKUP($B$610,$221:$343,MATCH($Q612&amp;"/"&amp;B$348,$219:$219,0),FALSE),"")</f>
        <v/>
      </c>
      <c r="C612" s="23" t="str">
        <f t="shared" si="259"/>
        <v/>
      </c>
      <c r="D612" s="23" t="str">
        <f t="shared" si="259"/>
        <v/>
      </c>
      <c r="E612" s="23" t="str">
        <f t="shared" si="259"/>
        <v/>
      </c>
      <c r="F612" s="23" t="str">
        <f t="shared" si="259"/>
        <v/>
      </c>
      <c r="G612" s="23" t="str">
        <f t="shared" si="259"/>
        <v/>
      </c>
      <c r="H612" s="23" t="str">
        <f t="shared" si="259"/>
        <v/>
      </c>
      <c r="I612" s="23" t="str">
        <f t="shared" si="259"/>
        <v/>
      </c>
      <c r="J612" s="23" t="str">
        <f t="shared" si="259"/>
        <v/>
      </c>
      <c r="K612" s="23" t="str">
        <f t="shared" si="259"/>
        <v/>
      </c>
      <c r="L612" s="23" t="str">
        <f t="shared" si="259"/>
        <v/>
      </c>
      <c r="M612" s="23" t="str">
        <f t="shared" si="259"/>
        <v/>
      </c>
      <c r="N612" s="24" t="str">
        <f t="shared" si="259"/>
        <v/>
      </c>
      <c r="O612" s="24" t="str">
        <f t="shared" si="259"/>
        <v/>
      </c>
      <c r="P612" s="21"/>
      <c r="Q612" s="25" t="s">
        <v>2917</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t="str">
        <f t="shared" ref="B613:O613" si="260">IFERROR(VLOOKUP($B$610,$221:$343,MATCH($Q613&amp;"/"&amp;B$348,$219:$219,0),FALSE),"")</f>
        <v/>
      </c>
      <c r="C613" s="23" t="str">
        <f t="shared" si="260"/>
        <v/>
      </c>
      <c r="D613" s="23" t="str">
        <f t="shared" si="260"/>
        <v/>
      </c>
      <c r="E613" s="23" t="str">
        <f t="shared" si="260"/>
        <v/>
      </c>
      <c r="F613" s="23" t="str">
        <f t="shared" si="260"/>
        <v/>
      </c>
      <c r="G613" s="23" t="str">
        <f t="shared" si="260"/>
        <v/>
      </c>
      <c r="H613" s="23" t="str">
        <f t="shared" si="260"/>
        <v/>
      </c>
      <c r="I613" s="23" t="str">
        <f t="shared" si="260"/>
        <v/>
      </c>
      <c r="J613" s="23" t="str">
        <f t="shared" si="260"/>
        <v/>
      </c>
      <c r="K613" s="23" t="str">
        <f t="shared" si="260"/>
        <v/>
      </c>
      <c r="L613" s="23" t="str">
        <f t="shared" si="260"/>
        <v/>
      </c>
      <c r="M613" s="23" t="str">
        <f t="shared" si="260"/>
        <v/>
      </c>
      <c r="N613" s="24" t="str">
        <f t="shared" si="260"/>
        <v/>
      </c>
      <c r="O613" s="24" t="str">
        <f t="shared" si="260"/>
        <v/>
      </c>
      <c r="P613" s="21"/>
      <c r="Q613" s="25" t="s">
        <v>2918</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t="str">
        <f t="shared" ref="B614:O614" si="261">IFERROR(VLOOKUP($B$610,$221:$343,MATCH($Q614&amp;"/"&amp;B$348,$219:$219,0),FALSE),"")</f>
        <v/>
      </c>
      <c r="C614" s="23" t="str">
        <f t="shared" si="261"/>
        <v/>
      </c>
      <c r="D614" s="23" t="str">
        <f t="shared" si="261"/>
        <v/>
      </c>
      <c r="E614" s="23" t="str">
        <f t="shared" si="261"/>
        <v/>
      </c>
      <c r="F614" s="23" t="str">
        <f t="shared" si="261"/>
        <v/>
      </c>
      <c r="G614" s="23" t="str">
        <f t="shared" si="261"/>
        <v/>
      </c>
      <c r="H614" s="23" t="str">
        <f t="shared" si="261"/>
        <v/>
      </c>
      <c r="I614" s="23" t="str">
        <f t="shared" si="261"/>
        <v/>
      </c>
      <c r="J614" s="23" t="str">
        <f t="shared" si="261"/>
        <v/>
      </c>
      <c r="K614" s="23" t="str">
        <f t="shared" si="261"/>
        <v/>
      </c>
      <c r="L614" s="23" t="str">
        <f t="shared" si="261"/>
        <v/>
      </c>
      <c r="M614" s="23" t="str">
        <f t="shared" si="261"/>
        <v/>
      </c>
      <c r="N614" s="24" t="str">
        <f t="shared" si="261"/>
        <v/>
      </c>
      <c r="O614" s="24" t="str">
        <f t="shared" si="261"/>
        <v/>
      </c>
      <c r="P614" s="21"/>
      <c r="Q614" s="25" t="s">
        <v>2919</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2973</v>
      </c>
      <c r="C615" s="146"/>
      <c r="D615" s="146"/>
      <c r="E615" s="146"/>
      <c r="F615" s="146"/>
      <c r="G615" s="146"/>
      <c r="H615" s="146"/>
      <c r="I615" s="146"/>
      <c r="J615" s="146"/>
      <c r="K615" s="146"/>
      <c r="L615" s="146"/>
      <c r="M615" s="146"/>
      <c r="N615" s="147"/>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t="str">
        <f t="shared" ref="B616:O616" si="262">IFERROR(VLOOKUP($B$615,$221:$343,MATCH($Q616&amp;"/"&amp;B$348,$219:$219,0),FALSE),"")</f>
        <v/>
      </c>
      <c r="C616" s="23" t="str">
        <f t="shared" si="262"/>
        <v/>
      </c>
      <c r="D616" s="23" t="str">
        <f t="shared" si="262"/>
        <v/>
      </c>
      <c r="E616" s="23" t="str">
        <f t="shared" si="262"/>
        <v/>
      </c>
      <c r="F616" s="23" t="str">
        <f t="shared" si="262"/>
        <v/>
      </c>
      <c r="G616" s="23" t="str">
        <f t="shared" si="262"/>
        <v/>
      </c>
      <c r="H616" s="23" t="str">
        <f t="shared" si="262"/>
        <v/>
      </c>
      <c r="I616" s="23" t="str">
        <f t="shared" si="262"/>
        <v/>
      </c>
      <c r="J616" s="23" t="str">
        <f t="shared" si="262"/>
        <v/>
      </c>
      <c r="K616" s="23" t="str">
        <f t="shared" si="262"/>
        <v/>
      </c>
      <c r="L616" s="23" t="str">
        <f t="shared" si="262"/>
        <v/>
      </c>
      <c r="M616" s="23" t="str">
        <f t="shared" si="262"/>
        <v/>
      </c>
      <c r="N616" s="24" t="str">
        <f t="shared" si="262"/>
        <v/>
      </c>
      <c r="O616" s="24" t="str">
        <f t="shared" si="262"/>
        <v/>
      </c>
      <c r="P616" s="21"/>
      <c r="Q616" s="25" t="s">
        <v>2916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t="str">
        <f t="shared" ref="B617:O617" si="263">IFERROR(VLOOKUP($B$615,$221:$343,MATCH($Q617&amp;"/"&amp;B$348,$219:$219,0),FALSE),"")</f>
        <v/>
      </c>
      <c r="C617" s="23" t="str">
        <f t="shared" si="263"/>
        <v/>
      </c>
      <c r="D617" s="23" t="str">
        <f t="shared" si="263"/>
        <v/>
      </c>
      <c r="E617" s="23" t="str">
        <f t="shared" si="263"/>
        <v/>
      </c>
      <c r="F617" s="23" t="str">
        <f t="shared" si="263"/>
        <v/>
      </c>
      <c r="G617" s="23" t="str">
        <f t="shared" si="263"/>
        <v/>
      </c>
      <c r="H617" s="23" t="str">
        <f t="shared" si="263"/>
        <v/>
      </c>
      <c r="I617" s="23" t="str">
        <f t="shared" si="263"/>
        <v/>
      </c>
      <c r="J617" s="23" t="str">
        <f t="shared" si="263"/>
        <v/>
      </c>
      <c r="K617" s="23" t="str">
        <f t="shared" si="263"/>
        <v/>
      </c>
      <c r="L617" s="23" t="str">
        <f t="shared" si="263"/>
        <v/>
      </c>
      <c r="M617" s="23" t="str">
        <f t="shared" si="263"/>
        <v/>
      </c>
      <c r="N617" s="24" t="str">
        <f t="shared" si="263"/>
        <v/>
      </c>
      <c r="O617" s="24" t="str">
        <f t="shared" si="263"/>
        <v/>
      </c>
      <c r="P617" s="21"/>
      <c r="Q617" s="25" t="s">
        <v>2917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t="str">
        <f t="shared" ref="B618:O618" si="264">IFERROR(VLOOKUP($B$615,$221:$343,MATCH($Q618&amp;"/"&amp;B$348,$219:$219,0),FALSE),"")</f>
        <v/>
      </c>
      <c r="C618" s="23" t="str">
        <f t="shared" si="264"/>
        <v/>
      </c>
      <c r="D618" s="23" t="str">
        <f t="shared" si="264"/>
        <v/>
      </c>
      <c r="E618" s="23" t="str">
        <f t="shared" si="264"/>
        <v/>
      </c>
      <c r="F618" s="23" t="str">
        <f t="shared" si="264"/>
        <v/>
      </c>
      <c r="G618" s="23" t="str">
        <f t="shared" si="264"/>
        <v/>
      </c>
      <c r="H618" s="23" t="str">
        <f t="shared" si="264"/>
        <v/>
      </c>
      <c r="I618" s="23" t="str">
        <f t="shared" si="264"/>
        <v/>
      </c>
      <c r="J618" s="23" t="str">
        <f t="shared" si="264"/>
        <v/>
      </c>
      <c r="K618" s="23" t="str">
        <f t="shared" si="264"/>
        <v/>
      </c>
      <c r="L618" s="23" t="str">
        <f t="shared" si="264"/>
        <v/>
      </c>
      <c r="M618" s="23" t="str">
        <f t="shared" si="264"/>
        <v/>
      </c>
      <c r="N618" s="24" t="str">
        <f t="shared" si="264"/>
        <v/>
      </c>
      <c r="O618" s="24" t="str">
        <f t="shared" si="264"/>
        <v/>
      </c>
      <c r="P618" s="21"/>
      <c r="Q618" s="25" t="s">
        <v>2918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t="str">
        <f t="shared" ref="B619:O619" si="265">IFERROR(VLOOKUP($B$615,$221:$343,MATCH($Q619&amp;"/"&amp;B$348,$219:$219,0),FALSE),"")</f>
        <v/>
      </c>
      <c r="C619" s="23" t="str">
        <f t="shared" si="265"/>
        <v/>
      </c>
      <c r="D619" s="23" t="str">
        <f t="shared" si="265"/>
        <v/>
      </c>
      <c r="E619" s="23" t="str">
        <f t="shared" si="265"/>
        <v/>
      </c>
      <c r="F619" s="23" t="str">
        <f t="shared" si="265"/>
        <v/>
      </c>
      <c r="G619" s="23" t="str">
        <f t="shared" si="265"/>
        <v/>
      </c>
      <c r="H619" s="23" t="str">
        <f t="shared" si="265"/>
        <v/>
      </c>
      <c r="I619" s="23" t="str">
        <f t="shared" si="265"/>
        <v/>
      </c>
      <c r="J619" s="23" t="str">
        <f t="shared" si="265"/>
        <v/>
      </c>
      <c r="K619" s="23" t="str">
        <f t="shared" si="265"/>
        <v/>
      </c>
      <c r="L619" s="23" t="str">
        <f t="shared" si="265"/>
        <v/>
      </c>
      <c r="M619" s="23" t="str">
        <f t="shared" si="265"/>
        <v/>
      </c>
      <c r="N619" s="24" t="str">
        <f t="shared" si="265"/>
        <v/>
      </c>
      <c r="O619" s="24" t="str">
        <f t="shared" si="265"/>
        <v/>
      </c>
      <c r="P619" s="21"/>
      <c r="Q619" s="25" t="s">
        <v>2919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2974</v>
      </c>
      <c r="C620" s="146"/>
      <c r="D620" s="146"/>
      <c r="E620" s="146"/>
      <c r="F620" s="146"/>
      <c r="G620" s="146"/>
      <c r="H620" s="146"/>
      <c r="I620" s="146"/>
      <c r="J620" s="146"/>
      <c r="K620" s="146"/>
      <c r="L620" s="146"/>
      <c r="M620" s="146"/>
      <c r="N620" s="147"/>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t="str">
        <f t="shared" ref="B621:O621" si="266">IFERROR(VLOOKUP($B$620,$221:$343,MATCH($Q621&amp;"/"&amp;B$348,$219:$219,0),FALSE),"")</f>
        <v/>
      </c>
      <c r="C621" s="23" t="str">
        <f t="shared" si="266"/>
        <v/>
      </c>
      <c r="D621" s="23" t="str">
        <f t="shared" si="266"/>
        <v/>
      </c>
      <c r="E621" s="23" t="str">
        <f t="shared" si="266"/>
        <v/>
      </c>
      <c r="F621" s="23" t="str">
        <f t="shared" si="266"/>
        <v/>
      </c>
      <c r="G621" s="23" t="str">
        <f t="shared" si="266"/>
        <v/>
      </c>
      <c r="H621" s="23" t="str">
        <f t="shared" si="266"/>
        <v/>
      </c>
      <c r="I621" s="23" t="str">
        <f t="shared" si="266"/>
        <v/>
      </c>
      <c r="J621" s="23" t="str">
        <f t="shared" si="266"/>
        <v/>
      </c>
      <c r="K621" s="23" t="str">
        <f t="shared" si="266"/>
        <v/>
      </c>
      <c r="L621" s="23" t="str">
        <f t="shared" si="266"/>
        <v/>
      </c>
      <c r="M621" s="23" t="str">
        <f t="shared" si="266"/>
        <v/>
      </c>
      <c r="N621" s="23" t="str">
        <f t="shared" si="266"/>
        <v/>
      </c>
      <c r="O621" s="23" t="str">
        <f t="shared" si="266"/>
        <v/>
      </c>
      <c r="P621" s="21"/>
      <c r="Q621" s="25" t="s">
        <v>2916</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t="str">
        <f t="shared" ref="B622:O622" si="267">IFERROR(VLOOKUP($B$620,$221:$343,MATCH($Q622&amp;"/"&amp;B$348,$219:$219,0),FALSE),"")</f>
        <v/>
      </c>
      <c r="C622" s="23" t="str">
        <f t="shared" si="267"/>
        <v/>
      </c>
      <c r="D622" s="23" t="str">
        <f t="shared" si="267"/>
        <v/>
      </c>
      <c r="E622" s="23" t="str">
        <f t="shared" si="267"/>
        <v/>
      </c>
      <c r="F622" s="23" t="str">
        <f t="shared" si="267"/>
        <v/>
      </c>
      <c r="G622" s="23" t="str">
        <f t="shared" si="267"/>
        <v/>
      </c>
      <c r="H622" s="23" t="str">
        <f t="shared" si="267"/>
        <v/>
      </c>
      <c r="I622" s="23" t="str">
        <f t="shared" si="267"/>
        <v/>
      </c>
      <c r="J622" s="23" t="str">
        <f t="shared" si="267"/>
        <v/>
      </c>
      <c r="K622" s="23" t="str">
        <f t="shared" si="267"/>
        <v/>
      </c>
      <c r="L622" s="23" t="str">
        <f t="shared" si="267"/>
        <v/>
      </c>
      <c r="M622" s="23" t="str">
        <f t="shared" si="267"/>
        <v/>
      </c>
      <c r="N622" s="23" t="str">
        <f t="shared" si="267"/>
        <v/>
      </c>
      <c r="O622" s="23" t="str">
        <f t="shared" si="267"/>
        <v/>
      </c>
      <c r="P622" s="21"/>
      <c r="Q622" s="25" t="s">
        <v>2917</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t="str">
        <f t="shared" ref="B623:O623" si="268">IFERROR(VLOOKUP($B$620,$221:$343,MATCH($Q623&amp;"/"&amp;B$348,$219:$219,0),FALSE),"")</f>
        <v/>
      </c>
      <c r="C623" s="23" t="str">
        <f t="shared" si="268"/>
        <v/>
      </c>
      <c r="D623" s="23" t="str">
        <f t="shared" si="268"/>
        <v/>
      </c>
      <c r="E623" s="23" t="str">
        <f t="shared" si="268"/>
        <v/>
      </c>
      <c r="F623" s="23" t="str">
        <f t="shared" si="268"/>
        <v/>
      </c>
      <c r="G623" s="23" t="str">
        <f t="shared" si="268"/>
        <v/>
      </c>
      <c r="H623" s="23" t="str">
        <f t="shared" si="268"/>
        <v/>
      </c>
      <c r="I623" s="23" t="str">
        <f t="shared" si="268"/>
        <v/>
      </c>
      <c r="J623" s="23" t="str">
        <f t="shared" si="268"/>
        <v/>
      </c>
      <c r="K623" s="23" t="str">
        <f t="shared" si="268"/>
        <v/>
      </c>
      <c r="L623" s="23" t="str">
        <f t="shared" si="268"/>
        <v/>
      </c>
      <c r="M623" s="23" t="str">
        <f t="shared" si="268"/>
        <v/>
      </c>
      <c r="N623" s="23" t="str">
        <f t="shared" si="268"/>
        <v/>
      </c>
      <c r="O623" s="23" t="str">
        <f t="shared" si="268"/>
        <v/>
      </c>
      <c r="P623" s="21"/>
      <c r="Q623" s="25" t="s">
        <v>2918</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t="str">
        <f t="shared" ref="B624:O624" si="269">IFERROR(VLOOKUP($B$620,$221:$343,MATCH($Q624&amp;"/"&amp;B$348,$219:$219,0),FALSE),"")</f>
        <v/>
      </c>
      <c r="C624" s="23" t="str">
        <f t="shared" si="269"/>
        <v/>
      </c>
      <c r="D624" s="23" t="str">
        <f t="shared" si="269"/>
        <v/>
      </c>
      <c r="E624" s="23" t="str">
        <f t="shared" si="269"/>
        <v/>
      </c>
      <c r="F624" s="23" t="str">
        <f t="shared" si="269"/>
        <v/>
      </c>
      <c r="G624" s="23" t="str">
        <f t="shared" si="269"/>
        <v/>
      </c>
      <c r="H624" s="23" t="str">
        <f t="shared" si="269"/>
        <v/>
      </c>
      <c r="I624" s="23" t="str">
        <f t="shared" si="269"/>
        <v/>
      </c>
      <c r="J624" s="23" t="str">
        <f t="shared" si="269"/>
        <v/>
      </c>
      <c r="K624" s="23" t="str">
        <f t="shared" si="269"/>
        <v/>
      </c>
      <c r="L624" s="23" t="str">
        <f t="shared" si="269"/>
        <v/>
      </c>
      <c r="M624" s="23" t="str">
        <f t="shared" si="269"/>
        <v/>
      </c>
      <c r="N624" s="23" t="str">
        <f t="shared" si="269"/>
        <v/>
      </c>
      <c r="O624" s="23" t="str">
        <f t="shared" si="269"/>
        <v/>
      </c>
      <c r="P624" s="21"/>
      <c r="Q624" s="25" t="s">
        <v>2919</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0" t="s">
        <v>2975</v>
      </c>
      <c r="C625" s="161"/>
      <c r="D625" s="161"/>
      <c r="E625" s="161"/>
      <c r="F625" s="161"/>
      <c r="G625" s="161"/>
      <c r="H625" s="161"/>
      <c r="I625" s="161"/>
      <c r="J625" s="161"/>
      <c r="K625" s="161"/>
      <c r="L625" s="161"/>
      <c r="M625" s="161"/>
      <c r="N625" s="162"/>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t="str">
        <f t="shared" ref="B626:O626" si="270">IFERROR(VLOOKUP($B$625,$221:$343,MATCH($Q626&amp;"/"&amp;B$348,$219:$219,0),FALSE),"")</f>
        <v/>
      </c>
      <c r="C626" s="23" t="str">
        <f t="shared" si="270"/>
        <v/>
      </c>
      <c r="D626" s="23" t="str">
        <f t="shared" si="270"/>
        <v/>
      </c>
      <c r="E626" s="23" t="str">
        <f t="shared" si="270"/>
        <v/>
      </c>
      <c r="F626" s="23" t="str">
        <f t="shared" si="270"/>
        <v/>
      </c>
      <c r="G626" s="23" t="str">
        <f t="shared" si="270"/>
        <v/>
      </c>
      <c r="H626" s="23" t="str">
        <f t="shared" si="270"/>
        <v/>
      </c>
      <c r="I626" s="23" t="str">
        <f t="shared" si="270"/>
        <v/>
      </c>
      <c r="J626" s="23" t="str">
        <f t="shared" si="270"/>
        <v/>
      </c>
      <c r="K626" s="23" t="str">
        <f t="shared" si="270"/>
        <v/>
      </c>
      <c r="L626" s="23" t="str">
        <f t="shared" si="270"/>
        <v/>
      </c>
      <c r="M626" s="23" t="str">
        <f t="shared" si="270"/>
        <v/>
      </c>
      <c r="N626" s="24" t="str">
        <f t="shared" si="270"/>
        <v/>
      </c>
      <c r="O626" s="24" t="str">
        <f t="shared" si="270"/>
        <v/>
      </c>
      <c r="P626" s="21"/>
      <c r="Q626" s="25" t="s">
        <v>2916</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t="str">
        <f t="shared" ref="B627:O627" si="271">IFERROR(VLOOKUP($B$625,$221:$343,MATCH($Q627&amp;"/"&amp;B$348,$219:$219,0),FALSE),"")</f>
        <v/>
      </c>
      <c r="C627" s="23" t="str">
        <f t="shared" si="271"/>
        <v/>
      </c>
      <c r="D627" s="23" t="str">
        <f t="shared" si="271"/>
        <v/>
      </c>
      <c r="E627" s="23" t="str">
        <f t="shared" si="271"/>
        <v/>
      </c>
      <c r="F627" s="23" t="str">
        <f t="shared" si="271"/>
        <v/>
      </c>
      <c r="G627" s="23" t="str">
        <f t="shared" si="271"/>
        <v/>
      </c>
      <c r="H627" s="23" t="str">
        <f t="shared" si="271"/>
        <v/>
      </c>
      <c r="I627" s="23" t="str">
        <f t="shared" si="271"/>
        <v/>
      </c>
      <c r="J627" s="23" t="str">
        <f t="shared" si="271"/>
        <v/>
      </c>
      <c r="K627" s="23" t="str">
        <f t="shared" si="271"/>
        <v/>
      </c>
      <c r="L627" s="23" t="str">
        <f t="shared" si="271"/>
        <v/>
      </c>
      <c r="M627" s="23" t="str">
        <f t="shared" si="271"/>
        <v/>
      </c>
      <c r="N627" s="24" t="str">
        <f t="shared" si="271"/>
        <v/>
      </c>
      <c r="O627" s="24" t="str">
        <f t="shared" si="271"/>
        <v/>
      </c>
      <c r="P627" s="21"/>
      <c r="Q627" s="25" t="s">
        <v>2917</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t="str">
        <f t="shared" ref="B628:O628" si="272">IFERROR(VLOOKUP($B$625,$221:$343,MATCH($Q628&amp;"/"&amp;B$348,$219:$219,0),FALSE),"")</f>
        <v/>
      </c>
      <c r="C628" s="23" t="str">
        <f t="shared" si="272"/>
        <v/>
      </c>
      <c r="D628" s="23" t="str">
        <f t="shared" si="272"/>
        <v/>
      </c>
      <c r="E628" s="23" t="str">
        <f t="shared" si="272"/>
        <v/>
      </c>
      <c r="F628" s="23" t="str">
        <f t="shared" si="272"/>
        <v/>
      </c>
      <c r="G628" s="23" t="str">
        <f t="shared" si="272"/>
        <v/>
      </c>
      <c r="H628" s="23" t="str">
        <f t="shared" si="272"/>
        <v/>
      </c>
      <c r="I628" s="23" t="str">
        <f t="shared" si="272"/>
        <v/>
      </c>
      <c r="J628" s="23" t="str">
        <f t="shared" si="272"/>
        <v/>
      </c>
      <c r="K628" s="23" t="str">
        <f t="shared" si="272"/>
        <v/>
      </c>
      <c r="L628" s="23" t="str">
        <f t="shared" si="272"/>
        <v/>
      </c>
      <c r="M628" s="23" t="str">
        <f t="shared" si="272"/>
        <v/>
      </c>
      <c r="N628" s="24" t="str">
        <f t="shared" si="272"/>
        <v/>
      </c>
      <c r="O628" s="24" t="str">
        <f t="shared" si="272"/>
        <v/>
      </c>
      <c r="P628" s="21"/>
      <c r="Q628" s="25" t="s">
        <v>2918</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t="str">
        <f t="shared" ref="B629:O629" si="273">IFERROR(VLOOKUP($B$625,$221:$343,MATCH($Q629&amp;"/"&amp;B$348,$219:$219,0),FALSE),"")</f>
        <v/>
      </c>
      <c r="C629" s="23" t="str">
        <f t="shared" si="273"/>
        <v/>
      </c>
      <c r="D629" s="23" t="str">
        <f t="shared" si="273"/>
        <v/>
      </c>
      <c r="E629" s="23" t="str">
        <f t="shared" si="273"/>
        <v/>
      </c>
      <c r="F629" s="23" t="str">
        <f t="shared" si="273"/>
        <v/>
      </c>
      <c r="G629" s="23" t="str">
        <f t="shared" si="273"/>
        <v/>
      </c>
      <c r="H629" s="23" t="str">
        <f t="shared" si="273"/>
        <v/>
      </c>
      <c r="I629" s="23" t="str">
        <f t="shared" si="273"/>
        <v/>
      </c>
      <c r="J629" s="23" t="str">
        <f t="shared" si="273"/>
        <v/>
      </c>
      <c r="K629" s="23" t="str">
        <f t="shared" si="273"/>
        <v/>
      </c>
      <c r="L629" s="23" t="str">
        <f t="shared" si="273"/>
        <v/>
      </c>
      <c r="M629" s="23" t="str">
        <f t="shared" si="273"/>
        <v/>
      </c>
      <c r="N629" s="24" t="str">
        <f t="shared" si="273"/>
        <v/>
      </c>
      <c r="O629" s="24" t="str">
        <f t="shared" si="273"/>
        <v/>
      </c>
      <c r="P629" s="21"/>
      <c r="Q629" s="25" t="s">
        <v>2919</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2976</v>
      </c>
      <c r="C630" s="146"/>
      <c r="D630" s="146"/>
      <c r="E630" s="146"/>
      <c r="F630" s="146"/>
      <c r="G630" s="146"/>
      <c r="H630" s="146"/>
      <c r="I630" s="146"/>
      <c r="J630" s="146"/>
      <c r="K630" s="146"/>
      <c r="L630" s="146"/>
      <c r="M630" s="146"/>
      <c r="N630" s="147"/>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2977</v>
      </c>
      <c r="C631" s="146"/>
      <c r="D631" s="146"/>
      <c r="E631" s="146"/>
      <c r="F631" s="146"/>
      <c r="G631" s="146"/>
      <c r="H631" s="146"/>
      <c r="I631" s="146"/>
      <c r="J631" s="146"/>
      <c r="K631" s="146"/>
      <c r="L631" s="146"/>
      <c r="M631" s="146"/>
      <c r="N631" s="147"/>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t="e">
        <f t="shared" ref="B632:O632" si="274">B588/B402</f>
        <v>#VALUE!</v>
      </c>
      <c r="C632" s="56" t="e">
        <f t="shared" si="274"/>
        <v>#VALUE!</v>
      </c>
      <c r="D632" s="56" t="e">
        <f t="shared" si="274"/>
        <v>#VALUE!</v>
      </c>
      <c r="E632" s="56" t="e">
        <f t="shared" si="274"/>
        <v>#VALUE!</v>
      </c>
      <c r="F632" s="56" t="e">
        <f t="shared" si="274"/>
        <v>#VALUE!</v>
      </c>
      <c r="G632" s="56" t="e">
        <f t="shared" si="274"/>
        <v>#VALUE!</v>
      </c>
      <c r="H632" s="56" t="e">
        <f t="shared" si="274"/>
        <v>#VALUE!</v>
      </c>
      <c r="I632" s="56" t="e">
        <f t="shared" si="274"/>
        <v>#VALUE!</v>
      </c>
      <c r="J632" s="56" t="e">
        <f t="shared" si="274"/>
        <v>#VALUE!</v>
      </c>
      <c r="K632" s="56" t="e">
        <f t="shared" si="274"/>
        <v>#VALUE!</v>
      </c>
      <c r="L632" s="56" t="e">
        <f t="shared" si="274"/>
        <v>#VALUE!</v>
      </c>
      <c r="M632" s="56" t="e">
        <f t="shared" si="274"/>
        <v>#VALUE!</v>
      </c>
      <c r="N632" s="56" t="e">
        <f t="shared" si="274"/>
        <v>#VALUE!</v>
      </c>
      <c r="O632" s="56" t="e">
        <f t="shared" si="274"/>
        <v>#VALUE!</v>
      </c>
      <c r="P632" s="21"/>
      <c r="Q632" s="54" t="s">
        <v>2978</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t="e">
        <f t="shared" ref="B633:O633" si="275">((B551*(1-B582))/(B457+B432))</f>
        <v>#DIV/0!</v>
      </c>
      <c r="C633" s="56" t="e">
        <f t="shared" si="275"/>
        <v>#DIV/0!</v>
      </c>
      <c r="D633" s="56" t="e">
        <f t="shared" si="275"/>
        <v>#DIV/0!</v>
      </c>
      <c r="E633" s="56" t="e">
        <f t="shared" si="275"/>
        <v>#DIV/0!</v>
      </c>
      <c r="F633" s="56" t="e">
        <f t="shared" si="275"/>
        <v>#DIV/0!</v>
      </c>
      <c r="G633" s="56" t="e">
        <f t="shared" si="275"/>
        <v>#DIV/0!</v>
      </c>
      <c r="H633" s="56" t="e">
        <f t="shared" si="275"/>
        <v>#DIV/0!</v>
      </c>
      <c r="I633" s="56" t="e">
        <f t="shared" si="275"/>
        <v>#DIV/0!</v>
      </c>
      <c r="J633" s="56" t="e">
        <f t="shared" si="275"/>
        <v>#DIV/0!</v>
      </c>
      <c r="K633" s="56" t="e">
        <f t="shared" si="275"/>
        <v>#DIV/0!</v>
      </c>
      <c r="L633" s="56" t="e">
        <f t="shared" si="275"/>
        <v>#DIV/0!</v>
      </c>
      <c r="M633" s="56" t="e">
        <f t="shared" si="275"/>
        <v>#DIV/0!</v>
      </c>
      <c r="N633" s="56" t="e">
        <f t="shared" si="275"/>
        <v>#VALUE!</v>
      </c>
      <c r="O633" s="56" t="e">
        <f t="shared" si="275"/>
        <v>#VALUE!</v>
      </c>
      <c r="P633" s="21"/>
      <c r="Q633" s="54" t="s">
        <v>2979</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t="e">
        <f t="shared" ref="B634:O634" si="276">B588/B457</f>
        <v>#VALUE!</v>
      </c>
      <c r="C634" s="56" t="e">
        <f t="shared" si="276"/>
        <v>#VALUE!</v>
      </c>
      <c r="D634" s="56" t="e">
        <f t="shared" si="276"/>
        <v>#VALUE!</v>
      </c>
      <c r="E634" s="56" t="e">
        <f t="shared" si="276"/>
        <v>#VALUE!</v>
      </c>
      <c r="F634" s="56" t="e">
        <f t="shared" si="276"/>
        <v>#VALUE!</v>
      </c>
      <c r="G634" s="56" t="e">
        <f t="shared" si="276"/>
        <v>#VALUE!</v>
      </c>
      <c r="H634" s="56" t="e">
        <f t="shared" si="276"/>
        <v>#VALUE!</v>
      </c>
      <c r="I634" s="56" t="e">
        <f t="shared" si="276"/>
        <v>#VALUE!</v>
      </c>
      <c r="J634" s="56" t="e">
        <f t="shared" si="276"/>
        <v>#VALUE!</v>
      </c>
      <c r="K634" s="56" t="e">
        <f t="shared" si="276"/>
        <v>#VALUE!</v>
      </c>
      <c r="L634" s="56" t="e">
        <f t="shared" si="276"/>
        <v>#VALUE!</v>
      </c>
      <c r="M634" s="56" t="e">
        <f t="shared" si="276"/>
        <v>#VALUE!</v>
      </c>
      <c r="N634" s="56" t="e">
        <f t="shared" si="276"/>
        <v>#VALUE!</v>
      </c>
      <c r="O634" s="56" t="e">
        <f t="shared" si="276"/>
        <v>#VALUE!</v>
      </c>
      <c r="P634" s="21"/>
      <c r="Q634" s="54" t="s">
        <v>2980</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2981</v>
      </c>
      <c r="C635" s="146"/>
      <c r="D635" s="146"/>
      <c r="E635" s="146"/>
      <c r="F635" s="146"/>
      <c r="G635" s="146"/>
      <c r="H635" s="146"/>
      <c r="I635" s="146"/>
      <c r="J635" s="146"/>
      <c r="K635" s="146"/>
      <c r="L635" s="146"/>
      <c r="M635" s="146"/>
      <c r="N635" s="147"/>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t="e">
        <f t="shared" ref="B636:O636" si="277">B378/B414</f>
        <v>#VALUE!</v>
      </c>
      <c r="C636" s="50" t="e">
        <f t="shared" si="277"/>
        <v>#VALUE!</v>
      </c>
      <c r="D636" s="50" t="e">
        <f t="shared" si="277"/>
        <v>#VALUE!</v>
      </c>
      <c r="E636" s="50" t="e">
        <f t="shared" si="277"/>
        <v>#VALUE!</v>
      </c>
      <c r="F636" s="50" t="e">
        <f t="shared" si="277"/>
        <v>#VALUE!</v>
      </c>
      <c r="G636" s="50" t="e">
        <f t="shared" si="277"/>
        <v>#VALUE!</v>
      </c>
      <c r="H636" s="50" t="e">
        <f t="shared" si="277"/>
        <v>#VALUE!</v>
      </c>
      <c r="I636" s="50" t="e">
        <f t="shared" si="277"/>
        <v>#VALUE!</v>
      </c>
      <c r="J636" s="50" t="e">
        <f t="shared" si="277"/>
        <v>#VALUE!</v>
      </c>
      <c r="K636" s="50" t="e">
        <f t="shared" si="277"/>
        <v>#VALUE!</v>
      </c>
      <c r="L636" s="50" t="e">
        <f t="shared" si="277"/>
        <v>#VALUE!</v>
      </c>
      <c r="M636" s="50" t="e">
        <f t="shared" si="277"/>
        <v>#VALUE!</v>
      </c>
      <c r="N636" s="50" t="e">
        <f t="shared" si="277"/>
        <v>#VALUE!</v>
      </c>
      <c r="O636" s="50" t="e">
        <f t="shared" si="277"/>
        <v>#VALUE!</v>
      </c>
      <c r="P636" s="21"/>
      <c r="Q636" s="54" t="s">
        <v>2982</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t="e">
        <f t="shared" ref="B637:O637" si="278">(B378-B372)/B414</f>
        <v>#VALUE!</v>
      </c>
      <c r="C637" s="50" t="e">
        <f t="shared" si="278"/>
        <v>#VALUE!</v>
      </c>
      <c r="D637" s="50" t="e">
        <f t="shared" si="278"/>
        <v>#VALUE!</v>
      </c>
      <c r="E637" s="50" t="e">
        <f t="shared" si="278"/>
        <v>#VALUE!</v>
      </c>
      <c r="F637" s="50" t="e">
        <f t="shared" si="278"/>
        <v>#VALUE!</v>
      </c>
      <c r="G637" s="50" t="e">
        <f t="shared" si="278"/>
        <v>#VALUE!</v>
      </c>
      <c r="H637" s="50" t="e">
        <f t="shared" si="278"/>
        <v>#VALUE!</v>
      </c>
      <c r="I637" s="50" t="e">
        <f t="shared" si="278"/>
        <v>#VALUE!</v>
      </c>
      <c r="J637" s="50" t="e">
        <f t="shared" si="278"/>
        <v>#VALUE!</v>
      </c>
      <c r="K637" s="50" t="e">
        <f t="shared" si="278"/>
        <v>#VALUE!</v>
      </c>
      <c r="L637" s="50" t="e">
        <f t="shared" si="278"/>
        <v>#VALUE!</v>
      </c>
      <c r="M637" s="50" t="e">
        <f t="shared" si="278"/>
        <v>#VALUE!</v>
      </c>
      <c r="N637" s="50" t="e">
        <f t="shared" si="278"/>
        <v>#VALUE!</v>
      </c>
      <c r="O637" s="50" t="e">
        <f t="shared" si="278"/>
        <v>#VALUE!</v>
      </c>
      <c r="P637" s="21"/>
      <c r="Q637" s="54" t="s">
        <v>2983</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2984</v>
      </c>
      <c r="C638" s="146"/>
      <c r="D638" s="146"/>
      <c r="E638" s="146"/>
      <c r="F638" s="146"/>
      <c r="G638" s="146"/>
      <c r="H638" s="146"/>
      <c r="I638" s="146"/>
      <c r="J638" s="146"/>
      <c r="K638" s="146"/>
      <c r="L638" s="146"/>
      <c r="M638" s="146"/>
      <c r="N638" s="147"/>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t="e">
        <f t="shared" ref="B639:O639" si="279">B432/B457</f>
        <v>#VALUE!</v>
      </c>
      <c r="C639" s="50" t="e">
        <f t="shared" si="279"/>
        <v>#VALUE!</v>
      </c>
      <c r="D639" s="50" t="e">
        <f t="shared" si="279"/>
        <v>#VALUE!</v>
      </c>
      <c r="E639" s="50" t="e">
        <f t="shared" si="279"/>
        <v>#VALUE!</v>
      </c>
      <c r="F639" s="50" t="e">
        <f t="shared" si="279"/>
        <v>#VALUE!</v>
      </c>
      <c r="G639" s="50" t="e">
        <f t="shared" si="279"/>
        <v>#VALUE!</v>
      </c>
      <c r="H639" s="50" t="e">
        <f t="shared" si="279"/>
        <v>#VALUE!</v>
      </c>
      <c r="I639" s="50" t="e">
        <f t="shared" si="279"/>
        <v>#VALUE!</v>
      </c>
      <c r="J639" s="50" t="e">
        <f t="shared" si="279"/>
        <v>#VALUE!</v>
      </c>
      <c r="K639" s="50" t="e">
        <f t="shared" si="279"/>
        <v>#VALUE!</v>
      </c>
      <c r="L639" s="50" t="e">
        <f t="shared" si="279"/>
        <v>#VALUE!</v>
      </c>
      <c r="M639" s="50" t="e">
        <f t="shared" si="279"/>
        <v>#VALUE!</v>
      </c>
      <c r="N639" s="50" t="e">
        <f t="shared" si="279"/>
        <v>#VALUE!</v>
      </c>
      <c r="O639" s="50" t="e">
        <f t="shared" si="279"/>
        <v>#VALUE!</v>
      </c>
      <c r="P639" s="21"/>
      <c r="Q639" s="54" t="s">
        <v>2985</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t="e">
        <f t="shared" ref="B640:O640" si="280">B432/B588</f>
        <v>#VALUE!</v>
      </c>
      <c r="C640" s="50" t="e">
        <f t="shared" si="280"/>
        <v>#VALUE!</v>
      </c>
      <c r="D640" s="50" t="e">
        <f t="shared" si="280"/>
        <v>#VALUE!</v>
      </c>
      <c r="E640" s="50" t="e">
        <f t="shared" si="280"/>
        <v>#VALUE!</v>
      </c>
      <c r="F640" s="50" t="e">
        <f t="shared" si="280"/>
        <v>#VALUE!</v>
      </c>
      <c r="G640" s="50" t="e">
        <f t="shared" si="280"/>
        <v>#VALUE!</v>
      </c>
      <c r="H640" s="50" t="e">
        <f t="shared" si="280"/>
        <v>#VALUE!</v>
      </c>
      <c r="I640" s="50" t="e">
        <f t="shared" si="280"/>
        <v>#VALUE!</v>
      </c>
      <c r="J640" s="50" t="e">
        <f t="shared" si="280"/>
        <v>#VALUE!</v>
      </c>
      <c r="K640" s="50" t="e">
        <f t="shared" si="280"/>
        <v>#VALUE!</v>
      </c>
      <c r="L640" s="50" t="e">
        <f t="shared" si="280"/>
        <v>#VALUE!</v>
      </c>
      <c r="M640" s="50" t="e">
        <f t="shared" si="280"/>
        <v>#VALUE!</v>
      </c>
      <c r="N640" s="50" t="e">
        <f t="shared" si="280"/>
        <v>#VALUE!</v>
      </c>
      <c r="O640" s="50" t="e">
        <f t="shared" si="280"/>
        <v>#VALUE!</v>
      </c>
      <c r="P640" s="21"/>
      <c r="Q640" s="54" t="s">
        <v>2986</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2987</v>
      </c>
      <c r="C641" s="146"/>
      <c r="D641" s="146"/>
      <c r="E641" s="146"/>
      <c r="F641" s="146"/>
      <c r="G641" s="146"/>
      <c r="H641" s="146"/>
      <c r="I641" s="146"/>
      <c r="J641" s="146"/>
      <c r="K641" s="146"/>
      <c r="L641" s="146"/>
      <c r="M641" s="146"/>
      <c r="N641" s="147"/>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t="e">
        <f t="shared" ref="C642:O642" si="281">365/(C465/((C366+B366)/2))</f>
        <v>#VALUE!</v>
      </c>
      <c r="D642" s="60" t="e">
        <f t="shared" si="281"/>
        <v>#VALUE!</v>
      </c>
      <c r="E642" s="60" t="e">
        <f t="shared" si="281"/>
        <v>#VALUE!</v>
      </c>
      <c r="F642" s="60" t="e">
        <f t="shared" si="281"/>
        <v>#VALUE!</v>
      </c>
      <c r="G642" s="60" t="e">
        <f t="shared" si="281"/>
        <v>#VALUE!</v>
      </c>
      <c r="H642" s="60" t="e">
        <f t="shared" si="281"/>
        <v>#VALUE!</v>
      </c>
      <c r="I642" s="60" t="e">
        <f t="shared" si="281"/>
        <v>#VALUE!</v>
      </c>
      <c r="J642" s="60" t="e">
        <f t="shared" si="281"/>
        <v>#VALUE!</v>
      </c>
      <c r="K642" s="60" t="e">
        <f t="shared" si="281"/>
        <v>#VALUE!</v>
      </c>
      <c r="L642" s="60" t="e">
        <f t="shared" si="281"/>
        <v>#VALUE!</v>
      </c>
      <c r="M642" s="60" t="e">
        <f t="shared" si="281"/>
        <v>#VALUE!</v>
      </c>
      <c r="N642" s="61" t="e">
        <f t="shared" si="281"/>
        <v>#VALUE!</v>
      </c>
      <c r="O642" s="61" t="e">
        <f t="shared" si="281"/>
        <v>#VALUE!</v>
      </c>
      <c r="P642" s="36"/>
      <c r="Q642" s="58" t="s">
        <v>2988</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t="e">
        <f t="shared" ref="C643:O643" si="282">365/(C503/((C372+B372)/2))</f>
        <v>#VALUE!</v>
      </c>
      <c r="D643" s="60" t="e">
        <f t="shared" si="282"/>
        <v>#VALUE!</v>
      </c>
      <c r="E643" s="60" t="e">
        <f t="shared" si="282"/>
        <v>#VALUE!</v>
      </c>
      <c r="F643" s="60" t="e">
        <f t="shared" si="282"/>
        <v>#VALUE!</v>
      </c>
      <c r="G643" s="60" t="e">
        <f t="shared" si="282"/>
        <v>#VALUE!</v>
      </c>
      <c r="H643" s="60" t="e">
        <f t="shared" si="282"/>
        <v>#VALUE!</v>
      </c>
      <c r="I643" s="60" t="e">
        <f t="shared" si="282"/>
        <v>#VALUE!</v>
      </c>
      <c r="J643" s="60" t="e">
        <f t="shared" si="282"/>
        <v>#VALUE!</v>
      </c>
      <c r="K643" s="60" t="e">
        <f t="shared" si="282"/>
        <v>#VALUE!</v>
      </c>
      <c r="L643" s="60" t="e">
        <f t="shared" si="282"/>
        <v>#VALUE!</v>
      </c>
      <c r="M643" s="60" t="e">
        <f t="shared" si="282"/>
        <v>#VALUE!</v>
      </c>
      <c r="N643" s="61" t="e">
        <f t="shared" si="282"/>
        <v>#VALUE!</v>
      </c>
      <c r="O643" s="61" t="e">
        <f t="shared" si="282"/>
        <v>#VALUE!</v>
      </c>
      <c r="P643" s="36"/>
      <c r="Q643" s="58" t="s">
        <v>2989</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t="e">
        <f t="shared" ref="C644:O644" si="283">365/(C503/((C408+B408)/2))</f>
        <v>#VALUE!</v>
      </c>
      <c r="D644" s="60" t="e">
        <f t="shared" si="283"/>
        <v>#VALUE!</v>
      </c>
      <c r="E644" s="60" t="e">
        <f t="shared" si="283"/>
        <v>#VALUE!</v>
      </c>
      <c r="F644" s="60" t="e">
        <f t="shared" si="283"/>
        <v>#VALUE!</v>
      </c>
      <c r="G644" s="60" t="e">
        <f t="shared" si="283"/>
        <v>#VALUE!</v>
      </c>
      <c r="H644" s="60" t="e">
        <f t="shared" si="283"/>
        <v>#VALUE!</v>
      </c>
      <c r="I644" s="60" t="e">
        <f t="shared" si="283"/>
        <v>#VALUE!</v>
      </c>
      <c r="J644" s="60" t="e">
        <f t="shared" si="283"/>
        <v>#VALUE!</v>
      </c>
      <c r="K644" s="60" t="e">
        <f t="shared" si="283"/>
        <v>#VALUE!</v>
      </c>
      <c r="L644" s="60" t="e">
        <f t="shared" si="283"/>
        <v>#VALUE!</v>
      </c>
      <c r="M644" s="60" t="e">
        <f t="shared" si="283"/>
        <v>#VALUE!</v>
      </c>
      <c r="N644" s="61" t="e">
        <f t="shared" si="283"/>
        <v>#VALUE!</v>
      </c>
      <c r="O644" s="61" t="e">
        <f t="shared" si="283"/>
        <v>#VALUE!</v>
      </c>
      <c r="P644" s="36"/>
      <c r="Q644" s="58" t="s">
        <v>2990</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t="e">
        <f t="shared" ref="C645:O645" si="284">C643+C642-C644</f>
        <v>#VALUE!</v>
      </c>
      <c r="D645" s="63" t="e">
        <f t="shared" si="284"/>
        <v>#VALUE!</v>
      </c>
      <c r="E645" s="63" t="e">
        <f t="shared" si="284"/>
        <v>#VALUE!</v>
      </c>
      <c r="F645" s="63" t="e">
        <f t="shared" si="284"/>
        <v>#VALUE!</v>
      </c>
      <c r="G645" s="63" t="e">
        <f t="shared" si="284"/>
        <v>#VALUE!</v>
      </c>
      <c r="H645" s="63" t="e">
        <f t="shared" si="284"/>
        <v>#VALUE!</v>
      </c>
      <c r="I645" s="63" t="e">
        <f t="shared" si="284"/>
        <v>#VALUE!</v>
      </c>
      <c r="J645" s="63" t="e">
        <f t="shared" si="284"/>
        <v>#VALUE!</v>
      </c>
      <c r="K645" s="63" t="e">
        <f t="shared" si="284"/>
        <v>#VALUE!</v>
      </c>
      <c r="L645" s="63" t="e">
        <f t="shared" si="284"/>
        <v>#VALUE!</v>
      </c>
      <c r="M645" s="63" t="e">
        <f t="shared" si="284"/>
        <v>#VALUE!</v>
      </c>
      <c r="N645" s="64" t="e">
        <f t="shared" si="284"/>
        <v>#VALUE!</v>
      </c>
      <c r="O645" s="64" t="e">
        <f t="shared" si="284"/>
        <v>#VALUE!</v>
      </c>
      <c r="P645" s="36"/>
      <c r="Q645" s="58" t="s">
        <v>2991</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5" t="s">
        <v>2992</v>
      </c>
      <c r="C646" s="156"/>
      <c r="D646" s="156"/>
      <c r="E646" s="156"/>
      <c r="F646" s="156"/>
      <c r="G646" s="156"/>
      <c r="H646" s="156"/>
      <c r="I646" s="156"/>
      <c r="J646" s="156"/>
      <c r="K646" s="156"/>
      <c r="L646" s="156"/>
      <c r="M646" s="156"/>
      <c r="N646" s="15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c r="C647" s="65"/>
      <c r="D647" s="65"/>
      <c r="E647" s="65"/>
      <c r="F647" s="65"/>
      <c r="G647" s="65"/>
      <c r="H647" s="65"/>
      <c r="I647" s="65"/>
      <c r="J647" s="65"/>
      <c r="K647" s="65"/>
      <c r="L647" s="65"/>
      <c r="M647" s="65"/>
      <c r="N647" s="66"/>
      <c r="O647" s="66"/>
      <c r="P647" s="67"/>
      <c r="Q647" s="68" t="s">
        <v>2993</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t="e">
        <f t="shared" ref="B648:O648" si="285">B457/B647</f>
        <v>#VALUE!</v>
      </c>
      <c r="C648" s="33" t="e">
        <f t="shared" si="285"/>
        <v>#VALUE!</v>
      </c>
      <c r="D648" s="33" t="e">
        <f t="shared" si="285"/>
        <v>#VALUE!</v>
      </c>
      <c r="E648" s="33" t="e">
        <f t="shared" si="285"/>
        <v>#VALUE!</v>
      </c>
      <c r="F648" s="33" t="e">
        <f t="shared" si="285"/>
        <v>#VALUE!</v>
      </c>
      <c r="G648" s="33" t="e">
        <f t="shared" si="285"/>
        <v>#VALUE!</v>
      </c>
      <c r="H648" s="33" t="e">
        <f t="shared" si="285"/>
        <v>#VALUE!</v>
      </c>
      <c r="I648" s="33" t="e">
        <f t="shared" si="285"/>
        <v>#VALUE!</v>
      </c>
      <c r="J648" s="33" t="e">
        <f t="shared" si="285"/>
        <v>#VALUE!</v>
      </c>
      <c r="K648" s="33" t="e">
        <f t="shared" si="285"/>
        <v>#VALUE!</v>
      </c>
      <c r="L648" s="33" t="e">
        <f t="shared" si="285"/>
        <v>#VALUE!</v>
      </c>
      <c r="M648" s="33" t="e">
        <f t="shared" si="285"/>
        <v>#VALUE!</v>
      </c>
      <c r="N648" s="33" t="e">
        <f t="shared" si="285"/>
        <v>#VALUE!</v>
      </c>
      <c r="O648" s="33" t="e">
        <f t="shared" si="285"/>
        <v>#VALUE!</v>
      </c>
      <c r="P648" s="21"/>
      <c r="Q648" s="68" t="s">
        <v>2994</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t="e">
        <f t="shared" ref="B649:O649" si="286">B588/B647</f>
        <v>#DIV/0!</v>
      </c>
      <c r="C649" s="33" t="e">
        <f t="shared" si="286"/>
        <v>#DIV/0!</v>
      </c>
      <c r="D649" s="33" t="e">
        <f t="shared" si="286"/>
        <v>#DIV/0!</v>
      </c>
      <c r="E649" s="33" t="e">
        <f t="shared" si="286"/>
        <v>#DIV/0!</v>
      </c>
      <c r="F649" s="33" t="e">
        <f t="shared" si="286"/>
        <v>#DIV/0!</v>
      </c>
      <c r="G649" s="33" t="e">
        <f t="shared" si="286"/>
        <v>#DIV/0!</v>
      </c>
      <c r="H649" s="33" t="e">
        <f t="shared" si="286"/>
        <v>#DIV/0!</v>
      </c>
      <c r="I649" s="33" t="e">
        <f t="shared" si="286"/>
        <v>#DIV/0!</v>
      </c>
      <c r="J649" s="33" t="e">
        <f t="shared" si="286"/>
        <v>#DIV/0!</v>
      </c>
      <c r="K649" s="33" t="e">
        <f t="shared" si="286"/>
        <v>#DIV/0!</v>
      </c>
      <c r="L649" s="33" t="e">
        <f t="shared" si="286"/>
        <v>#DIV/0!</v>
      </c>
      <c r="M649" s="33" t="e">
        <f t="shared" si="286"/>
        <v>#DIV/0!</v>
      </c>
      <c r="N649" s="33" t="e">
        <f t="shared" si="286"/>
        <v>#VALUE!</v>
      </c>
      <c r="O649" s="33" t="e">
        <f t="shared" si="286"/>
        <v>#VALUE!</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t="e">
        <f t="shared" ref="C650:O650" si="287">+C649/B649-1</f>
        <v>#DIV/0!</v>
      </c>
      <c r="D650" s="70" t="e">
        <f t="shared" si="287"/>
        <v>#DIV/0!</v>
      </c>
      <c r="E650" s="69" t="e">
        <f t="shared" si="287"/>
        <v>#DIV/0!</v>
      </c>
      <c r="F650" s="70" t="e">
        <f t="shared" si="287"/>
        <v>#DIV/0!</v>
      </c>
      <c r="G650" s="69" t="e">
        <f t="shared" si="287"/>
        <v>#DIV/0!</v>
      </c>
      <c r="H650" s="70" t="e">
        <f t="shared" si="287"/>
        <v>#DIV/0!</v>
      </c>
      <c r="I650" s="69" t="e">
        <f t="shared" si="287"/>
        <v>#DIV/0!</v>
      </c>
      <c r="J650" s="70" t="e">
        <f t="shared" si="287"/>
        <v>#DIV/0!</v>
      </c>
      <c r="K650" s="69" t="e">
        <f t="shared" si="287"/>
        <v>#DIV/0!</v>
      </c>
      <c r="L650" s="70" t="e">
        <f t="shared" si="287"/>
        <v>#DIV/0!</v>
      </c>
      <c r="M650" s="69" t="e">
        <f t="shared" si="287"/>
        <v>#DIV/0!</v>
      </c>
      <c r="N650" s="71" t="e">
        <f t="shared" si="287"/>
        <v>#VALUE!</v>
      </c>
      <c r="O650" s="71" t="e">
        <f t="shared" si="287"/>
        <v>#VALUE!</v>
      </c>
      <c r="P650" s="21"/>
      <c r="Q650" s="72" t="s">
        <v>2995</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c r="C651" s="73"/>
      <c r="D651" s="73"/>
      <c r="E651" s="73"/>
      <c r="F651" s="73"/>
      <c r="G651" s="73"/>
      <c r="H651" s="73"/>
      <c r="I651" s="73"/>
      <c r="J651" s="73"/>
      <c r="K651" s="73"/>
      <c r="L651" s="73"/>
      <c r="M651" s="73"/>
      <c r="N651" s="73"/>
      <c r="O651" s="73"/>
      <c r="P651" s="21"/>
      <c r="Q651" s="68" t="s">
        <v>2996</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t="e">
        <f t="shared" ref="B652:O652" si="288">+B651/B661</f>
        <v>#DIV/0!</v>
      </c>
      <c r="C652" s="69" t="e">
        <f t="shared" si="288"/>
        <v>#DIV/0!</v>
      </c>
      <c r="D652" s="70" t="e">
        <f t="shared" si="288"/>
        <v>#DIV/0!</v>
      </c>
      <c r="E652" s="69" t="e">
        <f t="shared" si="288"/>
        <v>#DIV/0!</v>
      </c>
      <c r="F652" s="70" t="e">
        <f t="shared" si="288"/>
        <v>#DIV/0!</v>
      </c>
      <c r="G652" s="69" t="e">
        <f t="shared" si="288"/>
        <v>#DIV/0!</v>
      </c>
      <c r="H652" s="70" t="e">
        <f t="shared" si="288"/>
        <v>#DIV/0!</v>
      </c>
      <c r="I652" s="69" t="e">
        <f t="shared" si="288"/>
        <v>#DIV/0!</v>
      </c>
      <c r="J652" s="70" t="e">
        <f t="shared" si="288"/>
        <v>#DIV/0!</v>
      </c>
      <c r="K652" s="69" t="e">
        <f t="shared" si="288"/>
        <v>#DIV/0!</v>
      </c>
      <c r="L652" s="70" t="e">
        <f t="shared" si="288"/>
        <v>#DIV/0!</v>
      </c>
      <c r="M652" s="69" t="e">
        <f t="shared" si="288"/>
        <v>#DIV/0!</v>
      </c>
      <c r="N652" s="71" t="e">
        <f t="shared" si="288"/>
        <v>#DIV/0!</v>
      </c>
      <c r="O652" s="71" t="e">
        <f t="shared" si="288"/>
        <v>#N/A</v>
      </c>
      <c r="P652" s="21"/>
      <c r="Q652" s="72" t="s">
        <v>2997</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t="e">
        <f t="shared" ref="B653:O653" si="289">+B651/B649</f>
        <v>#DIV/0!</v>
      </c>
      <c r="C653" s="74" t="e">
        <f t="shared" si="289"/>
        <v>#DIV/0!</v>
      </c>
      <c r="D653" s="75" t="e">
        <f t="shared" si="289"/>
        <v>#DIV/0!</v>
      </c>
      <c r="E653" s="74" t="e">
        <f t="shared" si="289"/>
        <v>#DIV/0!</v>
      </c>
      <c r="F653" s="75" t="e">
        <f t="shared" si="289"/>
        <v>#DIV/0!</v>
      </c>
      <c r="G653" s="74" t="e">
        <f t="shared" si="289"/>
        <v>#DIV/0!</v>
      </c>
      <c r="H653" s="75" t="e">
        <f t="shared" si="289"/>
        <v>#DIV/0!</v>
      </c>
      <c r="I653" s="74" t="e">
        <f t="shared" si="289"/>
        <v>#DIV/0!</v>
      </c>
      <c r="J653" s="75" t="e">
        <f t="shared" si="289"/>
        <v>#DIV/0!</v>
      </c>
      <c r="K653" s="74" t="e">
        <f t="shared" si="289"/>
        <v>#DIV/0!</v>
      </c>
      <c r="L653" s="75" t="e">
        <f t="shared" si="289"/>
        <v>#DIV/0!</v>
      </c>
      <c r="M653" s="74" t="e">
        <f t="shared" si="289"/>
        <v>#DIV/0!</v>
      </c>
      <c r="N653" s="76" t="e">
        <f t="shared" si="289"/>
        <v>#VALUE!</v>
      </c>
      <c r="O653" s="76" t="e">
        <f t="shared" si="289"/>
        <v>#VALUE!</v>
      </c>
      <c r="P653" s="53"/>
      <c r="Q653" s="77" t="s">
        <v>2998</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0</v>
      </c>
      <c r="C654" s="40">
        <f t="shared" si="290"/>
        <v>0</v>
      </c>
      <c r="D654" s="40">
        <f t="shared" si="290"/>
        <v>0</v>
      </c>
      <c r="E654" s="40">
        <f t="shared" si="290"/>
        <v>0</v>
      </c>
      <c r="F654" s="40">
        <f t="shared" si="290"/>
        <v>0</v>
      </c>
      <c r="G654" s="40">
        <f t="shared" si="290"/>
        <v>0</v>
      </c>
      <c r="H654" s="40">
        <f t="shared" si="290"/>
        <v>0</v>
      </c>
      <c r="I654" s="40">
        <f t="shared" si="290"/>
        <v>0</v>
      </c>
      <c r="J654" s="40">
        <f t="shared" si="290"/>
        <v>0</v>
      </c>
      <c r="K654" s="40">
        <f t="shared" si="290"/>
        <v>0</v>
      </c>
      <c r="L654" s="40">
        <f t="shared" si="290"/>
        <v>0</v>
      </c>
      <c r="M654" s="40">
        <f t="shared" si="290"/>
        <v>0</v>
      </c>
      <c r="N654" s="40">
        <f t="shared" si="290"/>
        <v>0</v>
      </c>
      <c r="O654" s="40" t="e">
        <f t="shared" si="290"/>
        <v>#N/A</v>
      </c>
      <c r="P654" s="21"/>
      <c r="Q654" s="54" t="s">
        <v>2999</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t="e">
        <f t="shared" ref="B655:O655" si="291">+B661/B$648</f>
        <v>#VALUE!</v>
      </c>
      <c r="C655" s="59" t="e">
        <f t="shared" si="291"/>
        <v>#VALUE!</v>
      </c>
      <c r="D655" s="78" t="e">
        <f t="shared" si="291"/>
        <v>#VALUE!</v>
      </c>
      <c r="E655" s="59" t="e">
        <f t="shared" si="291"/>
        <v>#VALUE!</v>
      </c>
      <c r="F655" s="78" t="e">
        <f t="shared" si="291"/>
        <v>#VALUE!</v>
      </c>
      <c r="G655" s="59" t="e">
        <f t="shared" si="291"/>
        <v>#VALUE!</v>
      </c>
      <c r="H655" s="78" t="e">
        <f t="shared" si="291"/>
        <v>#VALUE!</v>
      </c>
      <c r="I655" s="59" t="e">
        <f t="shared" si="291"/>
        <v>#VALUE!</v>
      </c>
      <c r="J655" s="78" t="e">
        <f t="shared" si="291"/>
        <v>#VALUE!</v>
      </c>
      <c r="K655" s="59" t="e">
        <f t="shared" si="291"/>
        <v>#VALUE!</v>
      </c>
      <c r="L655" s="78" t="e">
        <f t="shared" si="291"/>
        <v>#VALUE!</v>
      </c>
      <c r="M655" s="59" t="e">
        <f t="shared" si="291"/>
        <v>#VALUE!</v>
      </c>
      <c r="N655" s="79" t="e">
        <f t="shared" si="291"/>
        <v>#VALUE!</v>
      </c>
      <c r="O655" s="79" t="e">
        <f t="shared" si="291"/>
        <v>#N/A</v>
      </c>
      <c r="P655" s="80" t="e">
        <f t="shared" ref="P655:P658" si="292">(SUM(INDEX($B655:$O655,,$Q$348-$B$348-$P$348+1):INDEX($B655:$O655,$Q$348-$B$348+1))-MAX(INDEX($B655:$O655,,$Q$348-$B$348-$P$348+1):INDEX($B655:$O655,$Q$348-$B$348+1))-MIN(INDEX($B655:$O655,,$Q$348-$B$348-$P$348+1):INDEX($B655:$O655,$Q$348-$B$348+1)))/(COUNT(INDEX($B655:$O655,,$Q$348-$B$348-$P$348+1):INDEX($B655:$O655,$Q$348-$B$348+1))-2)</f>
        <v>#VALUE!</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t="e">
        <f t="shared" ref="B656:O656" si="293">+B661/B$649</f>
        <v>#DIV/0!</v>
      </c>
      <c r="C656" s="59" t="e">
        <f t="shared" si="293"/>
        <v>#DIV/0!</v>
      </c>
      <c r="D656" s="78" t="e">
        <f t="shared" si="293"/>
        <v>#DIV/0!</v>
      </c>
      <c r="E656" s="59" t="e">
        <f t="shared" si="293"/>
        <v>#DIV/0!</v>
      </c>
      <c r="F656" s="78" t="e">
        <f t="shared" si="293"/>
        <v>#DIV/0!</v>
      </c>
      <c r="G656" s="59" t="e">
        <f t="shared" si="293"/>
        <v>#DIV/0!</v>
      </c>
      <c r="H656" s="78" t="e">
        <f t="shared" si="293"/>
        <v>#DIV/0!</v>
      </c>
      <c r="I656" s="59" t="e">
        <f t="shared" si="293"/>
        <v>#DIV/0!</v>
      </c>
      <c r="J656" s="78" t="e">
        <f t="shared" si="293"/>
        <v>#DIV/0!</v>
      </c>
      <c r="K656" s="59" t="e">
        <f t="shared" si="293"/>
        <v>#DIV/0!</v>
      </c>
      <c r="L656" s="78" t="e">
        <f t="shared" si="293"/>
        <v>#DIV/0!</v>
      </c>
      <c r="M656" s="59" t="e">
        <f t="shared" si="293"/>
        <v>#DIV/0!</v>
      </c>
      <c r="N656" s="79" t="e">
        <f t="shared" si="293"/>
        <v>#VALUE!</v>
      </c>
      <c r="O656" s="79" t="e">
        <f t="shared" si="293"/>
        <v>#N/A</v>
      </c>
      <c r="P656" s="80" t="e">
        <f t="shared" si="292"/>
        <v>#DIV/0!</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t="e">
        <f t="shared" ref="B657:O657" si="294">+(B654+B432-B354-B360)/B559</f>
        <v>#VALUE!</v>
      </c>
      <c r="C657" s="59" t="e">
        <f t="shared" si="294"/>
        <v>#VALUE!</v>
      </c>
      <c r="D657" s="78" t="e">
        <f t="shared" si="294"/>
        <v>#VALUE!</v>
      </c>
      <c r="E657" s="59" t="e">
        <f t="shared" si="294"/>
        <v>#VALUE!</v>
      </c>
      <c r="F657" s="78" t="e">
        <f t="shared" si="294"/>
        <v>#VALUE!</v>
      </c>
      <c r="G657" s="59" t="e">
        <f t="shared" si="294"/>
        <v>#VALUE!</v>
      </c>
      <c r="H657" s="78" t="e">
        <f t="shared" si="294"/>
        <v>#VALUE!</v>
      </c>
      <c r="I657" s="59" t="e">
        <f t="shared" si="294"/>
        <v>#VALUE!</v>
      </c>
      <c r="J657" s="78" t="e">
        <f t="shared" si="294"/>
        <v>#VALUE!</v>
      </c>
      <c r="K657" s="59" t="e">
        <f t="shared" si="294"/>
        <v>#VALUE!</v>
      </c>
      <c r="L657" s="78" t="e">
        <f t="shared" si="294"/>
        <v>#VALUE!</v>
      </c>
      <c r="M657" s="59" t="e">
        <f t="shared" si="294"/>
        <v>#VALUE!</v>
      </c>
      <c r="N657" s="79" t="e">
        <f t="shared" si="294"/>
        <v>#VALUE!</v>
      </c>
      <c r="O657" s="79" t="e">
        <f t="shared" si="294"/>
        <v>#N/A</v>
      </c>
      <c r="P657" s="80" t="e">
        <f t="shared" si="292"/>
        <v>#VALUE!</v>
      </c>
      <c r="Q657" s="81" t="s">
        <v>3000</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t="e">
        <f t="shared" ref="B658:O658" si="295">B654/B465</f>
        <v>#DIV/0!</v>
      </c>
      <c r="C658" s="59" t="e">
        <f t="shared" si="295"/>
        <v>#DIV/0!</v>
      </c>
      <c r="D658" s="78" t="e">
        <f t="shared" si="295"/>
        <v>#DIV/0!</v>
      </c>
      <c r="E658" s="59" t="e">
        <f t="shared" si="295"/>
        <v>#DIV/0!</v>
      </c>
      <c r="F658" s="78" t="e">
        <f t="shared" si="295"/>
        <v>#DIV/0!</v>
      </c>
      <c r="G658" s="59" t="e">
        <f t="shared" si="295"/>
        <v>#DIV/0!</v>
      </c>
      <c r="H658" s="78" t="e">
        <f t="shared" si="295"/>
        <v>#DIV/0!</v>
      </c>
      <c r="I658" s="59" t="e">
        <f t="shared" si="295"/>
        <v>#DIV/0!</v>
      </c>
      <c r="J658" s="78" t="e">
        <f t="shared" si="295"/>
        <v>#DIV/0!</v>
      </c>
      <c r="K658" s="59" t="e">
        <f t="shared" si="295"/>
        <v>#DIV/0!</v>
      </c>
      <c r="L658" s="78" t="e">
        <f t="shared" si="295"/>
        <v>#DIV/0!</v>
      </c>
      <c r="M658" s="59" t="e">
        <f t="shared" si="295"/>
        <v>#DIV/0!</v>
      </c>
      <c r="N658" s="79" t="e">
        <f t="shared" si="295"/>
        <v>#VALUE!</v>
      </c>
      <c r="O658" s="79" t="e">
        <f t="shared" si="295"/>
        <v>#N/A</v>
      </c>
      <c r="P658" s="80" t="e">
        <f t="shared" si="292"/>
        <v>#DIV/0!</v>
      </c>
      <c r="Q658" s="81" t="s">
        <v>3001</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c r="C659" s="73"/>
      <c r="D659" s="73"/>
      <c r="E659" s="73"/>
      <c r="F659" s="73"/>
      <c r="G659" s="73"/>
      <c r="H659" s="73"/>
      <c r="I659" s="73"/>
      <c r="J659" s="73"/>
      <c r="K659" s="73"/>
      <c r="L659" s="73"/>
      <c r="M659" s="73"/>
      <c r="N659" s="83"/>
      <c r="O659" s="83"/>
      <c r="P659" s="21"/>
      <c r="Q659" s="84" t="s">
        <v>3002</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c r="C660" s="73"/>
      <c r="D660" s="73"/>
      <c r="E660" s="73"/>
      <c r="F660" s="73"/>
      <c r="G660" s="73"/>
      <c r="H660" s="73"/>
      <c r="I660" s="73"/>
      <c r="J660" s="73"/>
      <c r="K660" s="73"/>
      <c r="L660" s="73"/>
      <c r="M660" s="73"/>
      <c r="N660" s="83"/>
      <c r="O660" s="83"/>
      <c r="P660" s="86"/>
      <c r="Q660" s="87" t="s">
        <v>3003</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c r="C661" s="90"/>
      <c r="D661" s="90"/>
      <c r="E661" s="90"/>
      <c r="F661" s="90"/>
      <c r="G661" s="90"/>
      <c r="H661" s="90"/>
      <c r="I661" s="90"/>
      <c r="J661" s="90"/>
      <c r="K661" s="90"/>
      <c r="L661" s="90"/>
      <c r="M661" s="90"/>
      <c r="N661" s="91"/>
      <c r="O661" s="92" t="e">
        <f>VLOOKUP($P661,Price!$A:$E,5,FALSE)</f>
        <v>#N/A</v>
      </c>
      <c r="P661" s="93"/>
      <c r="Q661" s="81" t="s">
        <v>3004</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3005</v>
      </c>
      <c r="C662" s="146"/>
      <c r="D662" s="146"/>
      <c r="E662" s="146"/>
      <c r="F662" s="146"/>
      <c r="G662" s="146"/>
      <c r="H662" s="146"/>
      <c r="I662" s="146"/>
      <c r="J662" s="146"/>
      <c r="K662" s="146"/>
      <c r="L662" s="146"/>
      <c r="M662" s="146"/>
      <c r="N662" s="147"/>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t="e">
        <f t="shared" ref="C663:O663" si="296">+C656/C650/100</f>
        <v>#DIV/0!</v>
      </c>
      <c r="D663" s="95" t="e">
        <f t="shared" si="296"/>
        <v>#DIV/0!</v>
      </c>
      <c r="E663" s="96" t="e">
        <f t="shared" si="296"/>
        <v>#DIV/0!</v>
      </c>
      <c r="F663" s="95" t="e">
        <f t="shared" si="296"/>
        <v>#DIV/0!</v>
      </c>
      <c r="G663" s="96" t="e">
        <f t="shared" si="296"/>
        <v>#DIV/0!</v>
      </c>
      <c r="H663" s="95" t="e">
        <f t="shared" si="296"/>
        <v>#DIV/0!</v>
      </c>
      <c r="I663" s="96" t="e">
        <f t="shared" si="296"/>
        <v>#DIV/0!</v>
      </c>
      <c r="J663" s="95" t="e">
        <f t="shared" si="296"/>
        <v>#DIV/0!</v>
      </c>
      <c r="K663" s="96" t="e">
        <f t="shared" si="296"/>
        <v>#DIV/0!</v>
      </c>
      <c r="L663" s="95" t="e">
        <f t="shared" si="296"/>
        <v>#DIV/0!</v>
      </c>
      <c r="M663" s="96" t="e">
        <f t="shared" si="296"/>
        <v>#DIV/0!</v>
      </c>
      <c r="N663" s="97" t="e">
        <f t="shared" si="296"/>
        <v>#VALUE!</v>
      </c>
      <c r="O663" s="97" t="e">
        <f t="shared" si="296"/>
        <v>#N/A</v>
      </c>
      <c r="P663" s="53"/>
      <c r="Q663" s="54" t="s">
        <v>3006</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e">
        <f>IF(VLOOKUP($P661,Concensus!$A$2:$Y$481,14,FALSE)="-",VLOOKUP($P661,Concensus!$A$2:$Y$481,15,FALSE),VLOOKUP($P661,Concensus!$A$2:$Y$481,14,FALSE))</f>
        <v>#N/A</v>
      </c>
      <c r="P664" s="67"/>
      <c r="Q664" s="68" t="s">
        <v>3007</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t="e">
        <f t="shared" ref="B665:O665" si="297">($P655-B655)/$P655</f>
        <v>#VALUE!</v>
      </c>
      <c r="C665" s="102" t="e">
        <f t="shared" si="297"/>
        <v>#VALUE!</v>
      </c>
      <c r="D665" s="101" t="e">
        <f t="shared" si="297"/>
        <v>#VALUE!</v>
      </c>
      <c r="E665" s="102" t="e">
        <f t="shared" si="297"/>
        <v>#VALUE!</v>
      </c>
      <c r="F665" s="101" t="e">
        <f t="shared" si="297"/>
        <v>#VALUE!</v>
      </c>
      <c r="G665" s="102" t="e">
        <f t="shared" si="297"/>
        <v>#VALUE!</v>
      </c>
      <c r="H665" s="101" t="e">
        <f t="shared" si="297"/>
        <v>#VALUE!</v>
      </c>
      <c r="I665" s="102" t="e">
        <f t="shared" si="297"/>
        <v>#VALUE!</v>
      </c>
      <c r="J665" s="101" t="e">
        <f t="shared" si="297"/>
        <v>#VALUE!</v>
      </c>
      <c r="K665" s="102" t="e">
        <f t="shared" si="297"/>
        <v>#VALUE!</v>
      </c>
      <c r="L665" s="101" t="e">
        <f t="shared" si="297"/>
        <v>#VALUE!</v>
      </c>
      <c r="M665" s="102" t="e">
        <f t="shared" si="297"/>
        <v>#VALUE!</v>
      </c>
      <c r="N665" s="103" t="e">
        <f t="shared" si="297"/>
        <v>#VALUE!</v>
      </c>
      <c r="O665" s="103" t="e">
        <f t="shared" si="297"/>
        <v>#VALUE!</v>
      </c>
      <c r="P665" s="21"/>
      <c r="Q665" s="104" t="s">
        <v>3008</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t="e">
        <f t="shared" ref="B666:O666" si="298">($P656-B656)/$P656</f>
        <v>#DIV/0!</v>
      </c>
      <c r="C666" s="102" t="e">
        <f t="shared" si="298"/>
        <v>#DIV/0!</v>
      </c>
      <c r="D666" s="101" t="e">
        <f t="shared" si="298"/>
        <v>#DIV/0!</v>
      </c>
      <c r="E666" s="102" t="e">
        <f t="shared" si="298"/>
        <v>#DIV/0!</v>
      </c>
      <c r="F666" s="101" t="e">
        <f t="shared" si="298"/>
        <v>#DIV/0!</v>
      </c>
      <c r="G666" s="102" t="e">
        <f t="shared" si="298"/>
        <v>#DIV/0!</v>
      </c>
      <c r="H666" s="101" t="e">
        <f t="shared" si="298"/>
        <v>#DIV/0!</v>
      </c>
      <c r="I666" s="102" t="e">
        <f t="shared" si="298"/>
        <v>#DIV/0!</v>
      </c>
      <c r="J666" s="101" t="e">
        <f t="shared" si="298"/>
        <v>#DIV/0!</v>
      </c>
      <c r="K666" s="102" t="e">
        <f t="shared" si="298"/>
        <v>#DIV/0!</v>
      </c>
      <c r="L666" s="101" t="e">
        <f t="shared" si="298"/>
        <v>#DIV/0!</v>
      </c>
      <c r="M666" s="102" t="e">
        <f t="shared" si="298"/>
        <v>#DIV/0!</v>
      </c>
      <c r="N666" s="103" t="e">
        <f t="shared" si="298"/>
        <v>#DIV/0!</v>
      </c>
      <c r="O666" s="103" t="e">
        <f t="shared" si="298"/>
        <v>#DIV/0!</v>
      </c>
      <c r="P666" s="21"/>
      <c r="Q666" s="104" t="s">
        <v>3009</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t="e">
        <f t="shared" ref="B667:O667" si="299">($P657-B657)/$P657</f>
        <v>#VALUE!</v>
      </c>
      <c r="C667" s="102" t="e">
        <f t="shared" si="299"/>
        <v>#VALUE!</v>
      </c>
      <c r="D667" s="101" t="e">
        <f t="shared" si="299"/>
        <v>#VALUE!</v>
      </c>
      <c r="E667" s="102" t="e">
        <f t="shared" si="299"/>
        <v>#VALUE!</v>
      </c>
      <c r="F667" s="101" t="e">
        <f t="shared" si="299"/>
        <v>#VALUE!</v>
      </c>
      <c r="G667" s="102" t="e">
        <f t="shared" si="299"/>
        <v>#VALUE!</v>
      </c>
      <c r="H667" s="101" t="e">
        <f t="shared" si="299"/>
        <v>#VALUE!</v>
      </c>
      <c r="I667" s="102" t="e">
        <f t="shared" si="299"/>
        <v>#VALUE!</v>
      </c>
      <c r="J667" s="101" t="e">
        <f t="shared" si="299"/>
        <v>#VALUE!</v>
      </c>
      <c r="K667" s="102" t="e">
        <f t="shared" si="299"/>
        <v>#VALUE!</v>
      </c>
      <c r="L667" s="101" t="e">
        <f t="shared" si="299"/>
        <v>#VALUE!</v>
      </c>
      <c r="M667" s="102" t="e">
        <f t="shared" si="299"/>
        <v>#VALUE!</v>
      </c>
      <c r="N667" s="103" t="e">
        <f t="shared" si="299"/>
        <v>#VALUE!</v>
      </c>
      <c r="O667" s="103" t="e">
        <f t="shared" si="299"/>
        <v>#VALUE!</v>
      </c>
      <c r="P667" s="21"/>
      <c r="Q667" s="104" t="s">
        <v>3010</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t="e">
        <f t="shared" ref="B668:O668" si="300">($P658-B658)/$P658</f>
        <v>#DIV/0!</v>
      </c>
      <c r="C668" s="102" t="e">
        <f t="shared" si="300"/>
        <v>#DIV/0!</v>
      </c>
      <c r="D668" s="101" t="e">
        <f t="shared" si="300"/>
        <v>#DIV/0!</v>
      </c>
      <c r="E668" s="102" t="e">
        <f t="shared" si="300"/>
        <v>#DIV/0!</v>
      </c>
      <c r="F668" s="101" t="e">
        <f t="shared" si="300"/>
        <v>#DIV/0!</v>
      </c>
      <c r="G668" s="102" t="e">
        <f t="shared" si="300"/>
        <v>#DIV/0!</v>
      </c>
      <c r="H668" s="101" t="e">
        <f t="shared" si="300"/>
        <v>#DIV/0!</v>
      </c>
      <c r="I668" s="102" t="e">
        <f t="shared" si="300"/>
        <v>#DIV/0!</v>
      </c>
      <c r="J668" s="101" t="e">
        <f t="shared" si="300"/>
        <v>#DIV/0!</v>
      </c>
      <c r="K668" s="102" t="e">
        <f t="shared" si="300"/>
        <v>#DIV/0!</v>
      </c>
      <c r="L668" s="101" t="e">
        <f t="shared" si="300"/>
        <v>#DIV/0!</v>
      </c>
      <c r="M668" s="102" t="e">
        <f t="shared" si="300"/>
        <v>#DIV/0!</v>
      </c>
      <c r="N668" s="103" t="e">
        <f t="shared" si="300"/>
        <v>#DIV/0!</v>
      </c>
      <c r="O668" s="103" t="e">
        <f t="shared" si="300"/>
        <v>#DIV/0!</v>
      </c>
      <c r="P668" s="21"/>
      <c r="Q668" s="104" t="s">
        <v>3011</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t="e">
        <f t="shared" ref="N669:O669" si="301">N664/N661-1</f>
        <v>#DIV/0!</v>
      </c>
      <c r="O669" s="76" t="e">
        <f t="shared" si="301"/>
        <v>#N/A</v>
      </c>
      <c r="P669" s="53"/>
      <c r="Q669" s="77" t="s">
        <v>3012</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t="e">
        <f t="shared" ref="B670:O670" si="302">AVERAGE(B665:B669)</f>
        <v>#VALUE!</v>
      </c>
      <c r="C670" s="106" t="e">
        <f t="shared" si="302"/>
        <v>#VALUE!</v>
      </c>
      <c r="D670" s="105" t="e">
        <f t="shared" si="302"/>
        <v>#VALUE!</v>
      </c>
      <c r="E670" s="106" t="e">
        <f t="shared" si="302"/>
        <v>#VALUE!</v>
      </c>
      <c r="F670" s="105" t="e">
        <f t="shared" si="302"/>
        <v>#VALUE!</v>
      </c>
      <c r="G670" s="106" t="e">
        <f t="shared" si="302"/>
        <v>#VALUE!</v>
      </c>
      <c r="H670" s="105" t="e">
        <f t="shared" si="302"/>
        <v>#VALUE!</v>
      </c>
      <c r="I670" s="106" t="e">
        <f t="shared" si="302"/>
        <v>#VALUE!</v>
      </c>
      <c r="J670" s="107" t="e">
        <f t="shared" si="302"/>
        <v>#VALUE!</v>
      </c>
      <c r="K670" s="108" t="e">
        <f t="shared" si="302"/>
        <v>#VALUE!</v>
      </c>
      <c r="L670" s="107" t="e">
        <f t="shared" si="302"/>
        <v>#VALUE!</v>
      </c>
      <c r="M670" s="108" t="e">
        <f t="shared" si="302"/>
        <v>#VALUE!</v>
      </c>
      <c r="N670" s="109" t="e">
        <f t="shared" si="302"/>
        <v>#VALUE!</v>
      </c>
      <c r="O670" s="109" t="e">
        <f t="shared" si="302"/>
        <v>#VALUE!</v>
      </c>
      <c r="P670" s="21"/>
      <c r="Q670" s="104" t="s">
        <v>3013</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3014</v>
      </c>
      <c r="C671" s="146"/>
      <c r="D671" s="146"/>
      <c r="E671" s="146"/>
      <c r="F671" s="146"/>
      <c r="G671" s="146"/>
      <c r="H671" s="146"/>
      <c r="I671" s="146"/>
      <c r="J671" s="146"/>
      <c r="K671" s="146"/>
      <c r="L671" s="146"/>
      <c r="M671" s="146"/>
      <c r="N671" s="147"/>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v>
      </c>
      <c r="D672" s="112">
        <f t="shared" si="303"/>
        <v>0</v>
      </c>
      <c r="E672" s="112">
        <f t="shared" si="303"/>
        <v>0</v>
      </c>
      <c r="F672" s="112">
        <f t="shared" si="303"/>
        <v>0</v>
      </c>
      <c r="G672" s="112">
        <f t="shared" si="303"/>
        <v>0</v>
      </c>
      <c r="H672" s="112">
        <f t="shared" si="303"/>
        <v>0</v>
      </c>
      <c r="I672" s="112">
        <f t="shared" si="303"/>
        <v>0</v>
      </c>
      <c r="J672" s="112">
        <f t="shared" si="303"/>
        <v>0</v>
      </c>
      <c r="K672" s="112">
        <f t="shared" si="303"/>
        <v>0</v>
      </c>
      <c r="L672" s="112">
        <f t="shared" si="303"/>
        <v>0</v>
      </c>
      <c r="M672" s="112">
        <f t="shared" si="303"/>
        <v>0</v>
      </c>
      <c r="N672" s="113">
        <f t="shared" si="303"/>
        <v>0</v>
      </c>
      <c r="O672" s="113">
        <f t="shared" si="303"/>
        <v>0</v>
      </c>
      <c r="P672" s="21"/>
      <c r="Q672" s="81" t="s">
        <v>3015</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0</v>
      </c>
      <c r="C673" s="115">
        <f t="shared" si="304"/>
        <v>0</v>
      </c>
      <c r="D673" s="115">
        <f t="shared" si="304"/>
        <v>0</v>
      </c>
      <c r="E673" s="115">
        <f t="shared" si="304"/>
        <v>0</v>
      </c>
      <c r="F673" s="115">
        <f t="shared" si="304"/>
        <v>0</v>
      </c>
      <c r="G673" s="115">
        <f t="shared" si="304"/>
        <v>0</v>
      </c>
      <c r="H673" s="115">
        <f t="shared" si="304"/>
        <v>0</v>
      </c>
      <c r="I673" s="115">
        <f t="shared" si="304"/>
        <v>0</v>
      </c>
      <c r="J673" s="115">
        <f t="shared" si="304"/>
        <v>0</v>
      </c>
      <c r="K673" s="115">
        <f t="shared" si="304"/>
        <v>0</v>
      </c>
      <c r="L673" s="115">
        <f t="shared" si="304"/>
        <v>0</v>
      </c>
      <c r="M673" s="115">
        <f t="shared" si="304"/>
        <v>0</v>
      </c>
      <c r="N673" s="116">
        <f t="shared" si="304"/>
        <v>0</v>
      </c>
      <c r="O673" s="116" t="e">
        <f t="shared" si="304"/>
        <v>#N/A</v>
      </c>
      <c r="P673" s="21"/>
      <c r="Q673" s="81" t="s">
        <v>3016</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t="e">
        <f>+O673/B673-1</f>
        <v>#N/A</v>
      </c>
      <c r="P674" s="21"/>
      <c r="Q674" s="120" t="s">
        <v>3017</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t="e">
        <f t="shared" ref="C675:O675" si="305">RATE(C$348-$B$348,,-$B673,C673)</f>
        <v>#NUM!</v>
      </c>
      <c r="D675" s="122" t="e">
        <f t="shared" si="305"/>
        <v>#NUM!</v>
      </c>
      <c r="E675" s="122" t="e">
        <f t="shared" si="305"/>
        <v>#NUM!</v>
      </c>
      <c r="F675" s="122" t="e">
        <f t="shared" si="305"/>
        <v>#NUM!</v>
      </c>
      <c r="G675" s="122" t="e">
        <f t="shared" si="305"/>
        <v>#NUM!</v>
      </c>
      <c r="H675" s="122" t="e">
        <f t="shared" si="305"/>
        <v>#NUM!</v>
      </c>
      <c r="I675" s="122" t="e">
        <f t="shared" si="305"/>
        <v>#NUM!</v>
      </c>
      <c r="J675" s="122" t="e">
        <f t="shared" si="305"/>
        <v>#NUM!</v>
      </c>
      <c r="K675" s="122" t="e">
        <f t="shared" si="305"/>
        <v>#NUM!</v>
      </c>
      <c r="L675" s="122" t="e">
        <f t="shared" si="305"/>
        <v>#NUM!</v>
      </c>
      <c r="M675" s="122" t="e">
        <f t="shared" si="305"/>
        <v>#NUM!</v>
      </c>
      <c r="N675" s="123" t="e">
        <f t="shared" si="305"/>
        <v>#NUM!</v>
      </c>
      <c r="O675" s="123" t="e">
        <f t="shared" si="305"/>
        <v>#N/A</v>
      </c>
      <c r="P675" s="37"/>
      <c r="Q675" s="124" t="s">
        <v>3018</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v>
      </c>
      <c r="E676" s="112">
        <f t="shared" si="306"/>
        <v>0</v>
      </c>
      <c r="F676" s="112">
        <f t="shared" si="306"/>
        <v>0</v>
      </c>
      <c r="G676" s="112">
        <f t="shared" si="306"/>
        <v>0</v>
      </c>
      <c r="H676" s="112">
        <f t="shared" si="306"/>
        <v>0</v>
      </c>
      <c r="I676" s="112">
        <f t="shared" si="306"/>
        <v>0</v>
      </c>
      <c r="J676" s="112">
        <f t="shared" si="306"/>
        <v>0</v>
      </c>
      <c r="K676" s="112">
        <f t="shared" si="306"/>
        <v>0</v>
      </c>
      <c r="L676" s="112">
        <f t="shared" si="306"/>
        <v>0</v>
      </c>
      <c r="M676" s="112">
        <f t="shared" si="306"/>
        <v>0</v>
      </c>
      <c r="N676" s="113">
        <f t="shared" si="306"/>
        <v>0</v>
      </c>
      <c r="O676" s="113">
        <f t="shared" si="306"/>
        <v>0</v>
      </c>
      <c r="P676" s="21"/>
      <c r="Q676" s="81" t="s">
        <v>3015</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0</v>
      </c>
      <c r="D677" s="115">
        <f t="shared" si="307"/>
        <v>0</v>
      </c>
      <c r="E677" s="115">
        <f t="shared" si="307"/>
        <v>0</v>
      </c>
      <c r="F677" s="115">
        <f t="shared" si="307"/>
        <v>0</v>
      </c>
      <c r="G677" s="115">
        <f t="shared" si="307"/>
        <v>0</v>
      </c>
      <c r="H677" s="115">
        <f t="shared" si="307"/>
        <v>0</v>
      </c>
      <c r="I677" s="115">
        <f t="shared" si="307"/>
        <v>0</v>
      </c>
      <c r="J677" s="115">
        <f t="shared" si="307"/>
        <v>0</v>
      </c>
      <c r="K677" s="115">
        <f t="shared" si="307"/>
        <v>0</v>
      </c>
      <c r="L677" s="115">
        <f t="shared" si="307"/>
        <v>0</v>
      </c>
      <c r="M677" s="115">
        <f t="shared" si="307"/>
        <v>0</v>
      </c>
      <c r="N677" s="116">
        <f t="shared" si="307"/>
        <v>0</v>
      </c>
      <c r="O677" s="116" t="e">
        <f t="shared" si="307"/>
        <v>#N/A</v>
      </c>
      <c r="P677" s="21"/>
      <c r="Q677" s="81" t="s">
        <v>3016</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t="e">
        <f>+O677/C677-1</f>
        <v>#N/A</v>
      </c>
      <c r="P678" s="21"/>
      <c r="Q678" s="120" t="s">
        <v>3017</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t="e">
        <f t="shared" ref="D679:O679" si="308">RATE(D$348-$C$348,,-$C677,D677)</f>
        <v>#NUM!</v>
      </c>
      <c r="E679" s="122" t="e">
        <f t="shared" si="308"/>
        <v>#NUM!</v>
      </c>
      <c r="F679" s="122" t="e">
        <f t="shared" si="308"/>
        <v>#NUM!</v>
      </c>
      <c r="G679" s="122" t="e">
        <f t="shared" si="308"/>
        <v>#NUM!</v>
      </c>
      <c r="H679" s="122" t="e">
        <f t="shared" si="308"/>
        <v>#NUM!</v>
      </c>
      <c r="I679" s="122" t="e">
        <f t="shared" si="308"/>
        <v>#NUM!</v>
      </c>
      <c r="J679" s="122" t="e">
        <f t="shared" si="308"/>
        <v>#NUM!</v>
      </c>
      <c r="K679" s="122" t="e">
        <f t="shared" si="308"/>
        <v>#NUM!</v>
      </c>
      <c r="L679" s="122" t="e">
        <f t="shared" si="308"/>
        <v>#NUM!</v>
      </c>
      <c r="M679" s="122" t="e">
        <f t="shared" si="308"/>
        <v>#NUM!</v>
      </c>
      <c r="N679" s="123" t="e">
        <f t="shared" si="308"/>
        <v>#NUM!</v>
      </c>
      <c r="O679" s="123" t="e">
        <f t="shared" si="308"/>
        <v>#N/A</v>
      </c>
      <c r="P679" s="37"/>
      <c r="Q679" s="124" t="s">
        <v>3018</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v>
      </c>
      <c r="F680" s="112">
        <f t="shared" si="309"/>
        <v>0</v>
      </c>
      <c r="G680" s="112">
        <f t="shared" si="309"/>
        <v>0</v>
      </c>
      <c r="H680" s="112">
        <f t="shared" si="309"/>
        <v>0</v>
      </c>
      <c r="I680" s="112">
        <f t="shared" si="309"/>
        <v>0</v>
      </c>
      <c r="J680" s="112">
        <f t="shared" si="309"/>
        <v>0</v>
      </c>
      <c r="K680" s="112">
        <f t="shared" si="309"/>
        <v>0</v>
      </c>
      <c r="L680" s="112">
        <f t="shared" si="309"/>
        <v>0</v>
      </c>
      <c r="M680" s="112">
        <f t="shared" si="309"/>
        <v>0</v>
      </c>
      <c r="N680" s="113">
        <f t="shared" si="309"/>
        <v>0</v>
      </c>
      <c r="O680" s="113">
        <f t="shared" si="309"/>
        <v>0</v>
      </c>
      <c r="P680" s="21"/>
      <c r="Q680" s="81" t="s">
        <v>3015</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0</v>
      </c>
      <c r="E681" s="115">
        <f t="shared" si="310"/>
        <v>0</v>
      </c>
      <c r="F681" s="115">
        <f t="shared" si="310"/>
        <v>0</v>
      </c>
      <c r="G681" s="115">
        <f t="shared" si="310"/>
        <v>0</v>
      </c>
      <c r="H681" s="115">
        <f t="shared" si="310"/>
        <v>0</v>
      </c>
      <c r="I681" s="115">
        <f t="shared" si="310"/>
        <v>0</v>
      </c>
      <c r="J681" s="115">
        <f t="shared" si="310"/>
        <v>0</v>
      </c>
      <c r="K681" s="115">
        <f t="shared" si="310"/>
        <v>0</v>
      </c>
      <c r="L681" s="115">
        <f t="shared" si="310"/>
        <v>0</v>
      </c>
      <c r="M681" s="115">
        <f t="shared" si="310"/>
        <v>0</v>
      </c>
      <c r="N681" s="116">
        <f t="shared" si="310"/>
        <v>0</v>
      </c>
      <c r="O681" s="116" t="e">
        <f t="shared" si="310"/>
        <v>#N/A</v>
      </c>
      <c r="P681" s="21"/>
      <c r="Q681" s="81" t="s">
        <v>3016</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t="e">
        <f>+O681/D681-1</f>
        <v>#N/A</v>
      </c>
      <c r="P682" s="21"/>
      <c r="Q682" s="120" t="s">
        <v>3017</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t="e">
        <f t="shared" ref="E683:O683" si="311">RATE(E$348-$D$348,,-$D681,E681)</f>
        <v>#NUM!</v>
      </c>
      <c r="F683" s="122" t="e">
        <f t="shared" si="311"/>
        <v>#NUM!</v>
      </c>
      <c r="G683" s="122" t="e">
        <f t="shared" si="311"/>
        <v>#NUM!</v>
      </c>
      <c r="H683" s="122" t="e">
        <f t="shared" si="311"/>
        <v>#NUM!</v>
      </c>
      <c r="I683" s="122" t="e">
        <f t="shared" si="311"/>
        <v>#NUM!</v>
      </c>
      <c r="J683" s="122" t="e">
        <f t="shared" si="311"/>
        <v>#NUM!</v>
      </c>
      <c r="K683" s="122" t="e">
        <f t="shared" si="311"/>
        <v>#NUM!</v>
      </c>
      <c r="L683" s="122" t="e">
        <f t="shared" si="311"/>
        <v>#NUM!</v>
      </c>
      <c r="M683" s="122" t="e">
        <f t="shared" si="311"/>
        <v>#NUM!</v>
      </c>
      <c r="N683" s="123" t="e">
        <f t="shared" si="311"/>
        <v>#NUM!</v>
      </c>
      <c r="O683" s="123" t="e">
        <f t="shared" si="311"/>
        <v>#N/A</v>
      </c>
      <c r="P683" s="37"/>
      <c r="Q683" s="124" t="s">
        <v>3018</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v>
      </c>
      <c r="G684" s="112">
        <f t="shared" si="312"/>
        <v>0</v>
      </c>
      <c r="H684" s="112">
        <f t="shared" si="312"/>
        <v>0</v>
      </c>
      <c r="I684" s="112">
        <f t="shared" si="312"/>
        <v>0</v>
      </c>
      <c r="J684" s="112">
        <f t="shared" si="312"/>
        <v>0</v>
      </c>
      <c r="K684" s="112">
        <f t="shared" si="312"/>
        <v>0</v>
      </c>
      <c r="L684" s="112">
        <f t="shared" si="312"/>
        <v>0</v>
      </c>
      <c r="M684" s="112">
        <f t="shared" si="312"/>
        <v>0</v>
      </c>
      <c r="N684" s="113">
        <f t="shared" si="312"/>
        <v>0</v>
      </c>
      <c r="O684" s="113">
        <f t="shared" si="312"/>
        <v>0</v>
      </c>
      <c r="P684" s="21"/>
      <c r="Q684" s="81" t="s">
        <v>3015</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0</v>
      </c>
      <c r="F685" s="115">
        <f t="shared" si="313"/>
        <v>0</v>
      </c>
      <c r="G685" s="115">
        <f t="shared" si="313"/>
        <v>0</v>
      </c>
      <c r="H685" s="115">
        <f t="shared" si="313"/>
        <v>0</v>
      </c>
      <c r="I685" s="115">
        <f t="shared" si="313"/>
        <v>0</v>
      </c>
      <c r="J685" s="115">
        <f t="shared" si="313"/>
        <v>0</v>
      </c>
      <c r="K685" s="115">
        <f t="shared" si="313"/>
        <v>0</v>
      </c>
      <c r="L685" s="115">
        <f t="shared" si="313"/>
        <v>0</v>
      </c>
      <c r="M685" s="115">
        <f t="shared" si="313"/>
        <v>0</v>
      </c>
      <c r="N685" s="116">
        <f t="shared" si="313"/>
        <v>0</v>
      </c>
      <c r="O685" s="116" t="e">
        <f t="shared" si="313"/>
        <v>#N/A</v>
      </c>
      <c r="P685" s="21"/>
      <c r="Q685" s="81" t="s">
        <v>3016</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t="e">
        <f>+O685/E685-1</f>
        <v>#N/A</v>
      </c>
      <c r="P686" s="21"/>
      <c r="Q686" s="120" t="s">
        <v>3017</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t="e">
        <f t="shared" ref="F687:O687" si="314">RATE(F$348-$E$348,,-$E685,F685)</f>
        <v>#NUM!</v>
      </c>
      <c r="G687" s="122" t="e">
        <f t="shared" si="314"/>
        <v>#NUM!</v>
      </c>
      <c r="H687" s="122" t="e">
        <f t="shared" si="314"/>
        <v>#NUM!</v>
      </c>
      <c r="I687" s="122" t="e">
        <f t="shared" si="314"/>
        <v>#NUM!</v>
      </c>
      <c r="J687" s="122" t="e">
        <f t="shared" si="314"/>
        <v>#NUM!</v>
      </c>
      <c r="K687" s="122" t="e">
        <f t="shared" si="314"/>
        <v>#NUM!</v>
      </c>
      <c r="L687" s="122" t="e">
        <f t="shared" si="314"/>
        <v>#NUM!</v>
      </c>
      <c r="M687" s="122" t="e">
        <f t="shared" si="314"/>
        <v>#NUM!</v>
      </c>
      <c r="N687" s="123" t="e">
        <f t="shared" si="314"/>
        <v>#NUM!</v>
      </c>
      <c r="O687" s="123" t="e">
        <f t="shared" si="314"/>
        <v>#N/A</v>
      </c>
      <c r="P687" s="37"/>
      <c r="Q687" s="124" t="s">
        <v>3018</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v>
      </c>
      <c r="H688" s="112">
        <f t="shared" si="315"/>
        <v>0</v>
      </c>
      <c r="I688" s="112">
        <f t="shared" si="315"/>
        <v>0</v>
      </c>
      <c r="J688" s="112">
        <f t="shared" si="315"/>
        <v>0</v>
      </c>
      <c r="K688" s="112">
        <f t="shared" si="315"/>
        <v>0</v>
      </c>
      <c r="L688" s="112">
        <f t="shared" si="315"/>
        <v>0</v>
      </c>
      <c r="M688" s="112">
        <f t="shared" si="315"/>
        <v>0</v>
      </c>
      <c r="N688" s="113">
        <f t="shared" si="315"/>
        <v>0</v>
      </c>
      <c r="O688" s="113">
        <f t="shared" si="315"/>
        <v>0</v>
      </c>
      <c r="P688" s="21"/>
      <c r="Q688" s="81" t="s">
        <v>3015</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0</v>
      </c>
      <c r="G689" s="115">
        <f t="shared" si="316"/>
        <v>0</v>
      </c>
      <c r="H689" s="115">
        <f t="shared" si="316"/>
        <v>0</v>
      </c>
      <c r="I689" s="115">
        <f t="shared" si="316"/>
        <v>0</v>
      </c>
      <c r="J689" s="115">
        <f t="shared" si="316"/>
        <v>0</v>
      </c>
      <c r="K689" s="115">
        <f t="shared" si="316"/>
        <v>0</v>
      </c>
      <c r="L689" s="115">
        <f t="shared" si="316"/>
        <v>0</v>
      </c>
      <c r="M689" s="115">
        <f t="shared" si="316"/>
        <v>0</v>
      </c>
      <c r="N689" s="116">
        <f t="shared" si="316"/>
        <v>0</v>
      </c>
      <c r="O689" s="116" t="e">
        <f t="shared" si="316"/>
        <v>#N/A</v>
      </c>
      <c r="P689" s="21"/>
      <c r="Q689" s="81" t="s">
        <v>3016</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t="e">
        <f>+O689/F689-1</f>
        <v>#N/A</v>
      </c>
      <c r="P690" s="21"/>
      <c r="Q690" s="120" t="s">
        <v>3017</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t="e">
        <f t="shared" ref="G691:O691" si="317">RATE(G$348-$F$348,,-$F689,G689)</f>
        <v>#NUM!</v>
      </c>
      <c r="H691" s="122" t="e">
        <f t="shared" si="317"/>
        <v>#NUM!</v>
      </c>
      <c r="I691" s="122" t="e">
        <f t="shared" si="317"/>
        <v>#NUM!</v>
      </c>
      <c r="J691" s="122" t="e">
        <f t="shared" si="317"/>
        <v>#NUM!</v>
      </c>
      <c r="K691" s="122" t="e">
        <f t="shared" si="317"/>
        <v>#NUM!</v>
      </c>
      <c r="L691" s="122" t="e">
        <f t="shared" si="317"/>
        <v>#NUM!</v>
      </c>
      <c r="M691" s="122" t="e">
        <f t="shared" si="317"/>
        <v>#NUM!</v>
      </c>
      <c r="N691" s="123" t="e">
        <f t="shared" si="317"/>
        <v>#NUM!</v>
      </c>
      <c r="O691" s="123" t="e">
        <f t="shared" si="317"/>
        <v>#N/A</v>
      </c>
      <c r="P691" s="37"/>
      <c r="Q691" s="124" t="s">
        <v>3018</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v>
      </c>
      <c r="I692" s="112">
        <f t="shared" si="318"/>
        <v>0</v>
      </c>
      <c r="J692" s="112">
        <f t="shared" si="318"/>
        <v>0</v>
      </c>
      <c r="K692" s="112">
        <f t="shared" si="318"/>
        <v>0</v>
      </c>
      <c r="L692" s="112">
        <f t="shared" si="318"/>
        <v>0</v>
      </c>
      <c r="M692" s="112">
        <f t="shared" si="318"/>
        <v>0</v>
      </c>
      <c r="N692" s="113">
        <f t="shared" si="318"/>
        <v>0</v>
      </c>
      <c r="O692" s="113">
        <f t="shared" si="318"/>
        <v>0</v>
      </c>
      <c r="P692" s="21"/>
      <c r="Q692" s="81" t="s">
        <v>3015</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0</v>
      </c>
      <c r="H693" s="115">
        <f t="shared" si="319"/>
        <v>0</v>
      </c>
      <c r="I693" s="115">
        <f t="shared" si="319"/>
        <v>0</v>
      </c>
      <c r="J693" s="115">
        <f t="shared" si="319"/>
        <v>0</v>
      </c>
      <c r="K693" s="115">
        <f t="shared" si="319"/>
        <v>0</v>
      </c>
      <c r="L693" s="115">
        <f t="shared" si="319"/>
        <v>0</v>
      </c>
      <c r="M693" s="115">
        <f t="shared" si="319"/>
        <v>0</v>
      </c>
      <c r="N693" s="116">
        <f t="shared" si="319"/>
        <v>0</v>
      </c>
      <c r="O693" s="116" t="e">
        <f t="shared" si="319"/>
        <v>#N/A</v>
      </c>
      <c r="P693" s="21"/>
      <c r="Q693" s="81" t="s">
        <v>3016</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t="e">
        <f>+O693/G693-1</f>
        <v>#N/A</v>
      </c>
      <c r="P694" s="21"/>
      <c r="Q694" s="120" t="s">
        <v>3017</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t="e">
        <f t="shared" ref="H695:O695" si="320">RATE(H$348-$G$348,,-$G693,H693)</f>
        <v>#NUM!</v>
      </c>
      <c r="I695" s="122" t="e">
        <f t="shared" si="320"/>
        <v>#NUM!</v>
      </c>
      <c r="J695" s="122" t="e">
        <f t="shared" si="320"/>
        <v>#NUM!</v>
      </c>
      <c r="K695" s="122" t="e">
        <f t="shared" si="320"/>
        <v>#NUM!</v>
      </c>
      <c r="L695" s="122" t="e">
        <f t="shared" si="320"/>
        <v>#NUM!</v>
      </c>
      <c r="M695" s="122" t="e">
        <f t="shared" si="320"/>
        <v>#NUM!</v>
      </c>
      <c r="N695" s="123" t="e">
        <f t="shared" si="320"/>
        <v>#NUM!</v>
      </c>
      <c r="O695" s="123" t="e">
        <f t="shared" si="320"/>
        <v>#N/A</v>
      </c>
      <c r="P695" s="37"/>
      <c r="Q695" s="124" t="s">
        <v>3018</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v>
      </c>
      <c r="J696" s="112">
        <f t="shared" si="321"/>
        <v>0</v>
      </c>
      <c r="K696" s="112">
        <f t="shared" si="321"/>
        <v>0</v>
      </c>
      <c r="L696" s="112">
        <f t="shared" si="321"/>
        <v>0</v>
      </c>
      <c r="M696" s="112">
        <f t="shared" si="321"/>
        <v>0</v>
      </c>
      <c r="N696" s="113">
        <f t="shared" si="321"/>
        <v>0</v>
      </c>
      <c r="O696" s="113">
        <f t="shared" si="321"/>
        <v>0</v>
      </c>
      <c r="P696" s="21"/>
      <c r="Q696" s="81" t="s">
        <v>3015</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0</v>
      </c>
      <c r="I697" s="115">
        <f t="shared" si="322"/>
        <v>0</v>
      </c>
      <c r="J697" s="115">
        <f t="shared" si="322"/>
        <v>0</v>
      </c>
      <c r="K697" s="115">
        <f t="shared" si="322"/>
        <v>0</v>
      </c>
      <c r="L697" s="115">
        <f t="shared" si="322"/>
        <v>0</v>
      </c>
      <c r="M697" s="115">
        <f t="shared" si="322"/>
        <v>0</v>
      </c>
      <c r="N697" s="116">
        <f t="shared" si="322"/>
        <v>0</v>
      </c>
      <c r="O697" s="116" t="e">
        <f t="shared" si="322"/>
        <v>#N/A</v>
      </c>
      <c r="P697" s="21"/>
      <c r="Q697" s="81" t="s">
        <v>3016</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t="e">
        <f>+O697/H697-1</f>
        <v>#N/A</v>
      </c>
      <c r="P698" s="21"/>
      <c r="Q698" s="120" t="s">
        <v>3017</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t="e">
        <f t="shared" ref="I699:O699" si="323">RATE(I$348-$H$348,,-$H697,I697)</f>
        <v>#NUM!</v>
      </c>
      <c r="J699" s="122" t="e">
        <f t="shared" si="323"/>
        <v>#NUM!</v>
      </c>
      <c r="K699" s="122" t="e">
        <f t="shared" si="323"/>
        <v>#NUM!</v>
      </c>
      <c r="L699" s="122" t="e">
        <f t="shared" si="323"/>
        <v>#NUM!</v>
      </c>
      <c r="M699" s="122" t="e">
        <f t="shared" si="323"/>
        <v>#NUM!</v>
      </c>
      <c r="N699" s="123" t="e">
        <f t="shared" si="323"/>
        <v>#NUM!</v>
      </c>
      <c r="O699" s="123" t="e">
        <f t="shared" si="323"/>
        <v>#N/A</v>
      </c>
      <c r="P699" s="37"/>
      <c r="Q699" s="124" t="s">
        <v>3018</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v>
      </c>
      <c r="K700" s="112">
        <f t="shared" si="324"/>
        <v>0</v>
      </c>
      <c r="L700" s="112">
        <f t="shared" si="324"/>
        <v>0</v>
      </c>
      <c r="M700" s="112">
        <f t="shared" si="324"/>
        <v>0</v>
      </c>
      <c r="N700" s="113">
        <f t="shared" si="324"/>
        <v>0</v>
      </c>
      <c r="O700" s="113">
        <f t="shared" si="324"/>
        <v>0</v>
      </c>
      <c r="P700" s="21"/>
      <c r="Q700" s="81" t="s">
        <v>3015</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0</v>
      </c>
      <c r="J701" s="115">
        <f t="shared" si="325"/>
        <v>0</v>
      </c>
      <c r="K701" s="115">
        <f t="shared" si="325"/>
        <v>0</v>
      </c>
      <c r="L701" s="115">
        <f t="shared" si="325"/>
        <v>0</v>
      </c>
      <c r="M701" s="115">
        <f t="shared" si="325"/>
        <v>0</v>
      </c>
      <c r="N701" s="116">
        <f t="shared" si="325"/>
        <v>0</v>
      </c>
      <c r="O701" s="116" t="e">
        <f t="shared" si="325"/>
        <v>#N/A</v>
      </c>
      <c r="P701" s="21"/>
      <c r="Q701" s="81" t="s">
        <v>3016</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t="e">
        <f>+O701/I701-1</f>
        <v>#N/A</v>
      </c>
      <c r="P702" s="21"/>
      <c r="Q702" s="120" t="s">
        <v>3017</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t="e">
        <f t="shared" ref="J703:O703" si="326">RATE(J$348-$I$348,,-$I701,J701)</f>
        <v>#NUM!</v>
      </c>
      <c r="K703" s="122" t="e">
        <f t="shared" si="326"/>
        <v>#NUM!</v>
      </c>
      <c r="L703" s="122" t="e">
        <f t="shared" si="326"/>
        <v>#NUM!</v>
      </c>
      <c r="M703" s="122" t="e">
        <f t="shared" si="326"/>
        <v>#NUM!</v>
      </c>
      <c r="N703" s="123" t="e">
        <f t="shared" si="326"/>
        <v>#NUM!</v>
      </c>
      <c r="O703" s="123" t="e">
        <f t="shared" si="326"/>
        <v>#N/A</v>
      </c>
      <c r="P703" s="37"/>
      <c r="Q703" s="124" t="s">
        <v>3018</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v>
      </c>
      <c r="L704" s="112">
        <f t="shared" si="327"/>
        <v>0</v>
      </c>
      <c r="M704" s="112">
        <f t="shared" si="327"/>
        <v>0</v>
      </c>
      <c r="N704" s="113">
        <f t="shared" si="327"/>
        <v>0</v>
      </c>
      <c r="O704" s="113">
        <f t="shared" si="327"/>
        <v>0</v>
      </c>
      <c r="P704" s="21"/>
      <c r="Q704" s="81" t="s">
        <v>3015</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0</v>
      </c>
      <c r="K705" s="115">
        <f t="shared" si="328"/>
        <v>0</v>
      </c>
      <c r="L705" s="115">
        <f t="shared" si="328"/>
        <v>0</v>
      </c>
      <c r="M705" s="115">
        <f t="shared" si="328"/>
        <v>0</v>
      </c>
      <c r="N705" s="116">
        <f t="shared" si="328"/>
        <v>0</v>
      </c>
      <c r="O705" s="116" t="e">
        <f t="shared" si="328"/>
        <v>#N/A</v>
      </c>
      <c r="P705" s="21"/>
      <c r="Q705" s="81" t="s">
        <v>3016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t="e">
        <f>+O705/J705-1</f>
        <v>#N/A</v>
      </c>
      <c r="P706" s="21"/>
      <c r="Q706" s="120" t="s">
        <v>3017</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t="e">
        <f t="shared" ref="K707:O707" si="329">RATE(K$348-$J$348,,-$J705,K705)</f>
        <v>#NUM!</v>
      </c>
      <c r="L707" s="122" t="e">
        <f t="shared" si="329"/>
        <v>#NUM!</v>
      </c>
      <c r="M707" s="122" t="e">
        <f t="shared" si="329"/>
        <v>#NUM!</v>
      </c>
      <c r="N707" s="123" t="e">
        <f t="shared" si="329"/>
        <v>#NUM!</v>
      </c>
      <c r="O707" s="123" t="e">
        <f t="shared" si="329"/>
        <v>#N/A</v>
      </c>
      <c r="P707" s="37"/>
      <c r="Q707" s="124" t="s">
        <v>3018</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v>
      </c>
      <c r="M708" s="112">
        <f t="shared" si="330"/>
        <v>0</v>
      </c>
      <c r="N708" s="113">
        <f t="shared" si="330"/>
        <v>0</v>
      </c>
      <c r="O708" s="113">
        <f t="shared" si="330"/>
        <v>0</v>
      </c>
      <c r="P708" s="21"/>
      <c r="Q708" s="81" t="s">
        <v>3015</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0</v>
      </c>
      <c r="L709" s="115">
        <f t="shared" si="331"/>
        <v>0</v>
      </c>
      <c r="M709" s="115">
        <f t="shared" si="331"/>
        <v>0</v>
      </c>
      <c r="N709" s="116">
        <f t="shared" si="331"/>
        <v>0</v>
      </c>
      <c r="O709" s="116" t="e">
        <f t="shared" si="331"/>
        <v>#N/A</v>
      </c>
      <c r="P709" s="21"/>
      <c r="Q709" s="81" t="s">
        <v>3016</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t="e">
        <f>+O709/K709-1</f>
        <v>#N/A</v>
      </c>
      <c r="P710" s="21"/>
      <c r="Q710" s="120" t="s">
        <v>3017</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t="e">
        <f t="shared" ref="L711:O711" si="332">RATE(L$348-$K$348,,-$K709,L709)</f>
        <v>#NUM!</v>
      </c>
      <c r="M711" s="122" t="e">
        <f t="shared" si="332"/>
        <v>#NUM!</v>
      </c>
      <c r="N711" s="123" t="e">
        <f t="shared" si="332"/>
        <v>#NUM!</v>
      </c>
      <c r="O711" s="123" t="e">
        <f t="shared" si="332"/>
        <v>#N/A</v>
      </c>
      <c r="P711" s="37"/>
      <c r="Q711" s="124" t="s">
        <v>3018</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v>
      </c>
      <c r="N712" s="113">
        <f t="shared" si="333"/>
        <v>0</v>
      </c>
      <c r="O712" s="113">
        <f t="shared" si="333"/>
        <v>0</v>
      </c>
      <c r="P712" s="21"/>
      <c r="Q712" s="81" t="s">
        <v>3015</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0</v>
      </c>
      <c r="M713" s="115">
        <f t="shared" si="334"/>
        <v>0</v>
      </c>
      <c r="N713" s="116">
        <f t="shared" si="334"/>
        <v>0</v>
      </c>
      <c r="O713" s="116" t="e">
        <f t="shared" si="334"/>
        <v>#N/A</v>
      </c>
      <c r="P713" s="21"/>
      <c r="Q713" s="81" t="s">
        <v>3016</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t="e">
        <f>+O713/L713-1</f>
        <v>#N/A</v>
      </c>
      <c r="P714" s="21"/>
      <c r="Q714" s="120" t="s">
        <v>3017</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t="e">
        <f t="shared" ref="M715:O715" si="335">RATE(M$348-$L$348,,-$L713,M713)</f>
        <v>#NUM!</v>
      </c>
      <c r="N715" s="123" t="e">
        <f t="shared" si="335"/>
        <v>#NUM!</v>
      </c>
      <c r="O715" s="123" t="e">
        <f t="shared" si="335"/>
        <v>#N/A</v>
      </c>
      <c r="P715" s="37"/>
      <c r="Q715" s="124" t="s">
        <v>3018</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v>
      </c>
      <c r="O716" s="113">
        <f t="shared" si="336"/>
        <v>0</v>
      </c>
      <c r="P716" s="21"/>
      <c r="Q716" s="81" t="s">
        <v>3015</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0</v>
      </c>
      <c r="N717" s="116">
        <f t="shared" si="337"/>
        <v>0</v>
      </c>
      <c r="O717" s="116" t="e">
        <f t="shared" si="337"/>
        <v>#N/A</v>
      </c>
      <c r="P717" s="21"/>
      <c r="Q717" s="81" t="s">
        <v>3016</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t="e">
        <f>+O717/M717-1</f>
        <v>#N/A</v>
      </c>
      <c r="P718" s="21"/>
      <c r="Q718" s="120" t="s">
        <v>3017</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t="e">
        <f t="shared" ref="N719:O719" si="338">RATE(N$348-$M$348,,-$M717,N717)</f>
        <v>#NUM!</v>
      </c>
      <c r="O719" s="123" t="e">
        <f t="shared" si="338"/>
        <v>#N/A</v>
      </c>
      <c r="P719" s="37"/>
      <c r="Q719" s="124" t="s">
        <v>3018</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v>
      </c>
      <c r="P720" s="21"/>
      <c r="Q720" s="81" t="s">
        <v>3015</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0</v>
      </c>
      <c r="O721" s="116" t="e">
        <f t="shared" si="339"/>
        <v>#N/A</v>
      </c>
      <c r="P721" s="21"/>
      <c r="Q721" s="81" t="s">
        <v>3016</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t="e">
        <f>+O721/N721-1</f>
        <v>#N/A</v>
      </c>
      <c r="P722" s="21"/>
      <c r="Q722" s="120" t="s">
        <v>3017</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t="e">
        <f>RATE(O$348-$N$348,,-$N721,O721)</f>
        <v>#N/A</v>
      </c>
      <c r="P723" s="37"/>
      <c r="Q723" s="124" t="s">
        <v>3018</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N646"/>
    <mergeCell ref="B662:N662"/>
    <mergeCell ref="B671:N671"/>
    <mergeCell ref="B620:N620"/>
    <mergeCell ref="B625:N625"/>
    <mergeCell ref="B630:N630"/>
    <mergeCell ref="B631:N631"/>
    <mergeCell ref="B635:N635"/>
    <mergeCell ref="B638:N638"/>
    <mergeCell ref="B641:N641"/>
    <mergeCell ref="B349:N349"/>
    <mergeCell ref="B350:N350"/>
    <mergeCell ref="B356:N356"/>
    <mergeCell ref="B362:N362"/>
    <mergeCell ref="B368:N368"/>
    <mergeCell ref="B374:N374"/>
    <mergeCell ref="B380:N380"/>
    <mergeCell ref="B386:N386"/>
    <mergeCell ref="B392:N392"/>
    <mergeCell ref="B398:N398"/>
    <mergeCell ref="B403:N403"/>
    <mergeCell ref="B404:N404"/>
    <mergeCell ref="B410:N410"/>
    <mergeCell ref="B416:N416"/>
    <mergeCell ref="B422:N422"/>
    <mergeCell ref="B428:N428"/>
    <mergeCell ref="B434:N434"/>
    <mergeCell ref="B440:N440"/>
    <mergeCell ref="B446:N446"/>
    <mergeCell ref="B447:N447"/>
    <mergeCell ref="B453:N453"/>
    <mergeCell ref="B459:N459"/>
    <mergeCell ref="B460:N460"/>
    <mergeCell ref="B467:N467"/>
    <mergeCell ref="B473:N473"/>
    <mergeCell ref="B479:N479"/>
    <mergeCell ref="B485:N485"/>
    <mergeCell ref="B491:N491"/>
    <mergeCell ref="B497:N497"/>
    <mergeCell ref="B498:N498"/>
    <mergeCell ref="B506:N506"/>
    <mergeCell ref="B514:N514"/>
    <mergeCell ref="B515:N515"/>
    <mergeCell ref="B523:N523"/>
    <mergeCell ref="B531:N531"/>
    <mergeCell ref="B539:N539"/>
    <mergeCell ref="B546:N546"/>
    <mergeCell ref="B554:N554"/>
    <mergeCell ref="B562:N562"/>
    <mergeCell ref="B569:N569"/>
    <mergeCell ref="B604:N604"/>
    <mergeCell ref="B609:N609"/>
    <mergeCell ref="B610:N610"/>
    <mergeCell ref="B615:N615"/>
    <mergeCell ref="B576:N576"/>
    <mergeCell ref="B583:N583"/>
    <mergeCell ref="B591:N591"/>
    <mergeCell ref="B592:N592"/>
    <mergeCell ref="B598:N59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0806" priority="1" operator="lessThan">
      <formula>0</formula>
    </cfRule>
  </conditionalFormatting>
  <conditionalFormatting sqref="P583">
    <cfRule type="cellIs" dxfId="10805" priority="2" operator="lessThan">
      <formula>0</formula>
    </cfRule>
  </conditionalFormatting>
  <conditionalFormatting sqref="B348:N348">
    <cfRule type="cellIs" dxfId="10804" priority="3" operator="lessThan">
      <formula>0</formula>
    </cfRule>
  </conditionalFormatting>
  <conditionalFormatting sqref="P514:P515">
    <cfRule type="cellIs" dxfId="10803" priority="4" operator="lessThan">
      <formula>0</formula>
    </cfRule>
  </conditionalFormatting>
  <conditionalFormatting sqref="P523 Q529 Q539:Q545">
    <cfRule type="cellIs" dxfId="10802" priority="5" operator="lessThan">
      <formula>0</formula>
    </cfRule>
  </conditionalFormatting>
  <conditionalFormatting sqref="P531">
    <cfRule type="cellIs" dxfId="10801" priority="6" operator="lessThan">
      <formula>0</formula>
    </cfRule>
  </conditionalFormatting>
  <conditionalFormatting sqref="P562">
    <cfRule type="cellIs" dxfId="10800" priority="7" operator="lessThan">
      <formula>0</formula>
    </cfRule>
  </conditionalFormatting>
  <conditionalFormatting sqref="B348:N348">
    <cfRule type="cellIs" dxfId="10799" priority="8" operator="lessThan">
      <formula>0</formula>
    </cfRule>
  </conditionalFormatting>
  <conditionalFormatting sqref="Q588">
    <cfRule type="cellIs" dxfId="10798" priority="9" operator="lessThan">
      <formula>0</formula>
    </cfRule>
  </conditionalFormatting>
  <conditionalFormatting sqref="Q499:Q502">
    <cfRule type="cellIs" dxfId="10797" priority="10" operator="lessThan">
      <formula>0</formula>
    </cfRule>
  </conditionalFormatting>
  <conditionalFormatting sqref="Q503">
    <cfRule type="cellIs" dxfId="10796" priority="11" operator="lessThan">
      <formula>0</formula>
    </cfRule>
  </conditionalFormatting>
  <conditionalFormatting sqref="Q503">
    <cfRule type="cellIs" dxfId="10795" priority="12" operator="lessThan">
      <formula>0</formula>
    </cfRule>
  </conditionalFormatting>
  <conditionalFormatting sqref="B514">
    <cfRule type="cellIs" dxfId="10794" priority="13" operator="lessThan">
      <formula>0</formula>
    </cfRule>
  </conditionalFormatting>
  <conditionalFormatting sqref="B531">
    <cfRule type="cellIs" dxfId="10793" priority="14" operator="lessThan">
      <formula>0</formula>
    </cfRule>
  </conditionalFormatting>
  <conditionalFormatting sqref="Q520">
    <cfRule type="cellIs" dxfId="10792" priority="15" operator="lessThan">
      <formula>0</formula>
    </cfRule>
  </conditionalFormatting>
  <conditionalFormatting sqref="Q520">
    <cfRule type="cellIs" dxfId="10791" priority="16" operator="lessThan">
      <formula>0</formula>
    </cfRule>
  </conditionalFormatting>
  <conditionalFormatting sqref="Q567">
    <cfRule type="cellIs" dxfId="10790" priority="17" operator="lessThan">
      <formula>0</formula>
    </cfRule>
  </conditionalFormatting>
  <conditionalFormatting sqref="B523 B515">
    <cfRule type="cellIs" dxfId="10789" priority="18" operator="lessThan">
      <formula>0</formula>
    </cfRule>
  </conditionalFormatting>
  <conditionalFormatting sqref="Q528">
    <cfRule type="cellIs" dxfId="10788" priority="19" operator="lessThan">
      <formula>0</formula>
    </cfRule>
  </conditionalFormatting>
  <conditionalFormatting sqref="Q536">
    <cfRule type="cellIs" dxfId="10787" priority="20" operator="lessThan">
      <formula>0</formula>
    </cfRule>
  </conditionalFormatting>
  <conditionalFormatting sqref="Q536">
    <cfRule type="cellIs" dxfId="10786" priority="21" operator="lessThan">
      <formula>0</formula>
    </cfRule>
  </conditionalFormatting>
  <conditionalFormatting sqref="P539">
    <cfRule type="cellIs" dxfId="10785" priority="22" operator="lessThan">
      <formula>0</formula>
    </cfRule>
  </conditionalFormatting>
  <conditionalFormatting sqref="Q528">
    <cfRule type="cellIs" dxfId="10784" priority="23" operator="lessThan">
      <formula>0</formula>
    </cfRule>
  </conditionalFormatting>
  <conditionalFormatting sqref="Q567">
    <cfRule type="cellIs" dxfId="10783" priority="24" operator="lessThan">
      <formula>0</formula>
    </cfRule>
  </conditionalFormatting>
  <conditionalFormatting sqref="P584:P587">
    <cfRule type="cellIs" dxfId="10782" priority="25" operator="lessThan">
      <formula>0</formula>
    </cfRule>
  </conditionalFormatting>
  <conditionalFormatting sqref="P563:P566">
    <cfRule type="cellIs" dxfId="10781" priority="26" operator="lessThan">
      <formula>0</formula>
    </cfRule>
  </conditionalFormatting>
  <conditionalFormatting sqref="Q366">
    <cfRule type="cellIs" dxfId="10780" priority="27" operator="lessThan">
      <formula>0</formula>
    </cfRule>
  </conditionalFormatting>
  <conditionalFormatting sqref="Q588">
    <cfRule type="cellIs" dxfId="10779" priority="28" operator="lessThan">
      <formula>0</formula>
    </cfRule>
  </conditionalFormatting>
  <conditionalFormatting sqref="Q544">
    <cfRule type="cellIs" dxfId="10778" priority="29" operator="lessThan">
      <formula>0</formula>
    </cfRule>
  </conditionalFormatting>
  <conditionalFormatting sqref="J353:N354 K351:N352">
    <cfRule type="cellIs" dxfId="10777" priority="30" operator="lessThan">
      <formula>0</formula>
    </cfRule>
  </conditionalFormatting>
  <conditionalFormatting sqref="P516:P519">
    <cfRule type="cellIs" dxfId="10776" priority="31" operator="lessThan">
      <formula>0</formula>
    </cfRule>
  </conditionalFormatting>
  <conditionalFormatting sqref="P524:P527">
    <cfRule type="cellIs" dxfId="10775" priority="32" operator="lessThan">
      <formula>0</formula>
    </cfRule>
  </conditionalFormatting>
  <conditionalFormatting sqref="P539:P543">
    <cfRule type="cellIs" dxfId="10774" priority="33" operator="lessThan">
      <formula>0</formula>
    </cfRule>
  </conditionalFormatting>
  <conditionalFormatting sqref="P532:P535">
    <cfRule type="cellIs" dxfId="10773" priority="34" operator="lessThan">
      <formula>0</formula>
    </cfRule>
  </conditionalFormatting>
  <conditionalFormatting sqref="Q544">
    <cfRule type="cellIs" dxfId="10772" priority="35" operator="lessThan">
      <formula>0</formula>
    </cfRule>
  </conditionalFormatting>
  <conditionalFormatting sqref="Q354">
    <cfRule type="cellIs" dxfId="10771" priority="36" operator="lessThan">
      <formula>0</formula>
    </cfRule>
  </conditionalFormatting>
  <conditionalFormatting sqref="Q540:Q543 B539">
    <cfRule type="cellIs" dxfId="10770" priority="37" operator="lessThan">
      <formula>0</formula>
    </cfRule>
  </conditionalFormatting>
  <conditionalFormatting sqref="P555:P558">
    <cfRule type="cellIs" dxfId="10769" priority="38" operator="lessThan">
      <formula>0</formula>
    </cfRule>
  </conditionalFormatting>
  <conditionalFormatting sqref="Q555:Q558 Q560">
    <cfRule type="cellIs" dxfId="10768" priority="39" operator="lessThan">
      <formula>0</formula>
    </cfRule>
  </conditionalFormatting>
  <conditionalFormatting sqref="Q559">
    <cfRule type="cellIs" dxfId="10767" priority="40" operator="lessThan">
      <formula>0</formula>
    </cfRule>
  </conditionalFormatting>
  <conditionalFormatting sqref="Q468:Q472">
    <cfRule type="cellIs" dxfId="10766" priority="41" operator="lessThan">
      <formula>0</formula>
    </cfRule>
  </conditionalFormatting>
  <conditionalFormatting sqref="Q559">
    <cfRule type="cellIs" dxfId="10765" priority="42" operator="lessThan">
      <formula>0</formula>
    </cfRule>
  </conditionalFormatting>
  <conditionalFormatting sqref="J351">
    <cfRule type="cellIs" dxfId="10764" priority="43" operator="lessThan">
      <formula>0</formula>
    </cfRule>
  </conditionalFormatting>
  <conditionalFormatting sqref="P540:P543">
    <cfRule type="cellIs" dxfId="10763" priority="44" operator="lessThan">
      <formula>0</formula>
    </cfRule>
  </conditionalFormatting>
  <conditionalFormatting sqref="P349:Q350 Q351:Q353">
    <cfRule type="cellIs" dxfId="10762" priority="45" operator="lessThan">
      <formula>0</formula>
    </cfRule>
  </conditionalFormatting>
  <conditionalFormatting sqref="Q396">
    <cfRule type="cellIs" dxfId="10761" priority="46" operator="lessThan">
      <formula>0</formula>
    </cfRule>
  </conditionalFormatting>
  <conditionalFormatting sqref="B349">
    <cfRule type="cellIs" dxfId="10760" priority="47" operator="lessThan">
      <formula>0</formula>
    </cfRule>
  </conditionalFormatting>
  <conditionalFormatting sqref="P393:P395">
    <cfRule type="cellIs" dxfId="10759" priority="48" operator="lessThan">
      <formula>0</formula>
    </cfRule>
  </conditionalFormatting>
  <conditionalFormatting sqref="Q397">
    <cfRule type="cellIs" dxfId="10758" priority="49" operator="lessThan">
      <formula>0</formula>
    </cfRule>
  </conditionalFormatting>
  <conditionalFormatting sqref="P349:P350">
    <cfRule type="cellIs" dxfId="10757" priority="50" operator="lessThan">
      <formula>0</formula>
    </cfRule>
  </conditionalFormatting>
  <conditionalFormatting sqref="P351:P354">
    <cfRule type="cellIs" dxfId="10756" priority="51" operator="lessThan">
      <formula>0</formula>
    </cfRule>
  </conditionalFormatting>
  <conditionalFormatting sqref="C397:M397">
    <cfRule type="cellIs" dxfId="10755" priority="52" operator="lessThan">
      <formula>0</formula>
    </cfRule>
  </conditionalFormatting>
  <conditionalFormatting sqref="Q355">
    <cfRule type="cellIs" dxfId="10754" priority="53" operator="lessThan">
      <formula>0</formula>
    </cfRule>
  </conditionalFormatting>
  <conditionalFormatting sqref="P398:Q398 Q399:Q401">
    <cfRule type="cellIs" dxfId="10753" priority="54" operator="lessThan">
      <formula>0</formula>
    </cfRule>
  </conditionalFormatting>
  <conditionalFormatting sqref="P399:P401">
    <cfRule type="cellIs" dxfId="10752" priority="55" operator="lessThan">
      <formula>0</formula>
    </cfRule>
  </conditionalFormatting>
  <conditionalFormatting sqref="H385">
    <cfRule type="cellIs" dxfId="10751" priority="56" operator="lessThan">
      <formula>0</formula>
    </cfRule>
  </conditionalFormatting>
  <conditionalFormatting sqref="Q402">
    <cfRule type="cellIs" dxfId="10750" priority="57" operator="lessThan">
      <formula>0</formula>
    </cfRule>
  </conditionalFormatting>
  <conditionalFormatting sqref="B350">
    <cfRule type="cellIs" dxfId="10749" priority="58" operator="lessThan">
      <formula>0</formula>
    </cfRule>
  </conditionalFormatting>
  <conditionalFormatting sqref="J352">
    <cfRule type="cellIs" dxfId="10748" priority="59" operator="lessThan">
      <formula>0</formula>
    </cfRule>
  </conditionalFormatting>
  <conditionalFormatting sqref="P355">
    <cfRule type="cellIs" dxfId="10747" priority="60" operator="lessThan">
      <formula>0</formula>
    </cfRule>
  </conditionalFormatting>
  <conditionalFormatting sqref="P440">
    <cfRule type="cellIs" dxfId="10746" priority="61" operator="lessThan">
      <formula>0</formula>
    </cfRule>
  </conditionalFormatting>
  <conditionalFormatting sqref="Q354">
    <cfRule type="cellIs" dxfId="10745" priority="62" operator="lessThan">
      <formula>0</formula>
    </cfRule>
  </conditionalFormatting>
  <conditionalFormatting sqref="P356:Q356 Q357:Q359">
    <cfRule type="cellIs" dxfId="10744" priority="63" operator="lessThan">
      <formula>0</formula>
    </cfRule>
  </conditionalFormatting>
  <conditionalFormatting sqref="P356">
    <cfRule type="cellIs" dxfId="10743" priority="64" operator="lessThan">
      <formula>0</formula>
    </cfRule>
  </conditionalFormatting>
  <conditionalFormatting sqref="P357:P360">
    <cfRule type="cellIs" dxfId="10742" priority="65" operator="lessThan">
      <formula>0</formula>
    </cfRule>
  </conditionalFormatting>
  <conditionalFormatting sqref="B356">
    <cfRule type="cellIs" dxfId="10741" priority="66" operator="lessThan">
      <formula>0</formula>
    </cfRule>
  </conditionalFormatting>
  <conditionalFormatting sqref="Q361">
    <cfRule type="cellIs" dxfId="10740" priority="67" operator="lessThan">
      <formula>0</formula>
    </cfRule>
  </conditionalFormatting>
  <conditionalFormatting sqref="Q360">
    <cfRule type="cellIs" dxfId="10739" priority="68" operator="lessThan">
      <formula>0</formula>
    </cfRule>
  </conditionalFormatting>
  <conditionalFormatting sqref="Q360">
    <cfRule type="cellIs" dxfId="10738" priority="69" operator="lessThan">
      <formula>0</formula>
    </cfRule>
  </conditionalFormatting>
  <conditionalFormatting sqref="P362:Q362 Q363:Q365">
    <cfRule type="cellIs" dxfId="10737" priority="70" operator="lessThan">
      <formula>0</formula>
    </cfRule>
  </conditionalFormatting>
  <conditionalFormatting sqref="P362">
    <cfRule type="cellIs" dxfId="10736" priority="71" operator="lessThan">
      <formula>0</formula>
    </cfRule>
  </conditionalFormatting>
  <conditionalFormatting sqref="J363">
    <cfRule type="cellIs" dxfId="10735" priority="72" operator="lessThan">
      <formula>0</formula>
    </cfRule>
  </conditionalFormatting>
  <conditionalFormatting sqref="K363:N364 J365:M366">
    <cfRule type="cellIs" dxfId="10734" priority="73" operator="lessThan">
      <formula>0</formula>
    </cfRule>
  </conditionalFormatting>
  <conditionalFormatting sqref="P368">
    <cfRule type="cellIs" dxfId="10733" priority="74" operator="lessThan">
      <formula>0</formula>
    </cfRule>
  </conditionalFormatting>
  <conditionalFormatting sqref="Q367">
    <cfRule type="cellIs" dxfId="10732" priority="75" operator="lessThan">
      <formula>0</formula>
    </cfRule>
  </conditionalFormatting>
  <conditionalFormatting sqref="B362">
    <cfRule type="cellIs" dxfId="10731" priority="76" operator="lessThan">
      <formula>0</formula>
    </cfRule>
  </conditionalFormatting>
  <conditionalFormatting sqref="P405:P407">
    <cfRule type="cellIs" dxfId="10730" priority="77" operator="lessThan">
      <formula>0</formula>
    </cfRule>
  </conditionalFormatting>
  <conditionalFormatting sqref="J364">
    <cfRule type="cellIs" dxfId="10729" priority="78" operator="lessThan">
      <formula>0</formula>
    </cfRule>
  </conditionalFormatting>
  <conditionalFormatting sqref="Q366">
    <cfRule type="cellIs" dxfId="10728" priority="79" operator="lessThan">
      <formula>0</formula>
    </cfRule>
  </conditionalFormatting>
  <conditionalFormatting sqref="P368:Q368 Q369:Q371">
    <cfRule type="cellIs" dxfId="10727" priority="80" operator="lessThan">
      <formula>0</formula>
    </cfRule>
  </conditionalFormatting>
  <conditionalFormatting sqref="Q372">
    <cfRule type="cellIs" dxfId="10726" priority="81" operator="lessThan">
      <formula>0</formula>
    </cfRule>
  </conditionalFormatting>
  <conditionalFormatting sqref="I370 K369:N370 C371:M372">
    <cfRule type="cellIs" dxfId="10725" priority="82" operator="lessThan">
      <formula>0</formula>
    </cfRule>
  </conditionalFormatting>
  <conditionalFormatting sqref="I369">
    <cfRule type="cellIs" dxfId="10724" priority="83" operator="lessThan">
      <formula>0</formula>
    </cfRule>
  </conditionalFormatting>
  <conditionalFormatting sqref="C369:J369">
    <cfRule type="cellIs" dxfId="10723" priority="84" operator="lessThan">
      <formula>0</formula>
    </cfRule>
  </conditionalFormatting>
  <conditionalFormatting sqref="B368">
    <cfRule type="cellIs" dxfId="10722" priority="85" operator="lessThan">
      <formula>0</formula>
    </cfRule>
  </conditionalFormatting>
  <conditionalFormatting sqref="Q373">
    <cfRule type="cellIs" dxfId="10721" priority="86" operator="lessThan">
      <formula>0</formula>
    </cfRule>
  </conditionalFormatting>
  <conditionalFormatting sqref="P411:P413">
    <cfRule type="cellIs" dxfId="10720" priority="87" operator="lessThan">
      <formula>0</formula>
    </cfRule>
  </conditionalFormatting>
  <conditionalFormatting sqref="C370:J370">
    <cfRule type="cellIs" dxfId="10719" priority="88" operator="lessThan">
      <formula>0</formula>
    </cfRule>
  </conditionalFormatting>
  <conditionalFormatting sqref="Q372">
    <cfRule type="cellIs" dxfId="10718" priority="89" operator="lessThan">
      <formula>0</formula>
    </cfRule>
  </conditionalFormatting>
  <conditionalFormatting sqref="P374:Q374 Q375:Q377">
    <cfRule type="cellIs" dxfId="10717" priority="90" operator="lessThan">
      <formula>0</formula>
    </cfRule>
  </conditionalFormatting>
  <conditionalFormatting sqref="P374">
    <cfRule type="cellIs" dxfId="10716" priority="91" operator="lessThan">
      <formula>0</formula>
    </cfRule>
  </conditionalFormatting>
  <conditionalFormatting sqref="P375:P377">
    <cfRule type="cellIs" dxfId="10715" priority="92" operator="lessThan">
      <formula>0</formula>
    </cfRule>
  </conditionalFormatting>
  <conditionalFormatting sqref="I376 K375:N376 C377:M378">
    <cfRule type="cellIs" dxfId="10714" priority="93" operator="lessThan">
      <formula>0</formula>
    </cfRule>
  </conditionalFormatting>
  <conditionalFormatting sqref="I375">
    <cfRule type="cellIs" dxfId="10713" priority="94" operator="lessThan">
      <formula>0</formula>
    </cfRule>
  </conditionalFormatting>
  <conditionalFormatting sqref="C375:J375">
    <cfRule type="cellIs" dxfId="10712" priority="95" operator="lessThan">
      <formula>0</formula>
    </cfRule>
  </conditionalFormatting>
  <conditionalFormatting sqref="B374">
    <cfRule type="cellIs" dxfId="10711" priority="96" operator="lessThan">
      <formula>0</formula>
    </cfRule>
  </conditionalFormatting>
  <conditionalFormatting sqref="Q379">
    <cfRule type="cellIs" dxfId="10710" priority="97" operator="lessThan">
      <formula>0</formula>
    </cfRule>
  </conditionalFormatting>
  <conditionalFormatting sqref="C376:J376">
    <cfRule type="cellIs" dxfId="10709" priority="98" operator="lessThan">
      <formula>0</formula>
    </cfRule>
  </conditionalFormatting>
  <conditionalFormatting sqref="Q378">
    <cfRule type="cellIs" dxfId="10708" priority="99" operator="lessThan">
      <formula>0</formula>
    </cfRule>
  </conditionalFormatting>
  <conditionalFormatting sqref="Q378">
    <cfRule type="cellIs" dxfId="10707" priority="100" operator="lessThan">
      <formula>0</formula>
    </cfRule>
  </conditionalFormatting>
  <conditionalFormatting sqref="P380:Q380 Q381:Q383">
    <cfRule type="cellIs" dxfId="10706" priority="101" operator="lessThan">
      <formula>0</formula>
    </cfRule>
  </conditionalFormatting>
  <conditionalFormatting sqref="P380">
    <cfRule type="cellIs" dxfId="10705" priority="102" operator="lessThan">
      <formula>0</formula>
    </cfRule>
  </conditionalFormatting>
  <conditionalFormatting sqref="P381:P383">
    <cfRule type="cellIs" dxfId="10704" priority="103" operator="lessThan">
      <formula>0</formula>
    </cfRule>
  </conditionalFormatting>
  <conditionalFormatting sqref="I382 K381:N382 C383:N383 C384:M384">
    <cfRule type="cellIs" dxfId="10703" priority="104" operator="lessThan">
      <formula>0</formula>
    </cfRule>
  </conditionalFormatting>
  <conditionalFormatting sqref="I381">
    <cfRule type="cellIs" dxfId="10702" priority="105" operator="lessThan">
      <formula>0</formula>
    </cfRule>
  </conditionalFormatting>
  <conditionalFormatting sqref="C381:J381">
    <cfRule type="cellIs" dxfId="10701" priority="106" operator="lessThan">
      <formula>0</formula>
    </cfRule>
  </conditionalFormatting>
  <conditionalFormatting sqref="B380">
    <cfRule type="cellIs" dxfId="10700" priority="107" operator="lessThan">
      <formula>0</formula>
    </cfRule>
  </conditionalFormatting>
  <conditionalFormatting sqref="Q385">
    <cfRule type="cellIs" dxfId="10699" priority="108" operator="lessThan">
      <formula>0</formula>
    </cfRule>
  </conditionalFormatting>
  <conditionalFormatting sqref="C382:J382">
    <cfRule type="cellIs" dxfId="10698" priority="109" operator="lessThan">
      <formula>0</formula>
    </cfRule>
  </conditionalFormatting>
  <conditionalFormatting sqref="Q384">
    <cfRule type="cellIs" dxfId="10697" priority="110" operator="lessThan">
      <formula>0</formula>
    </cfRule>
  </conditionalFormatting>
  <conditionalFormatting sqref="Q384">
    <cfRule type="cellIs" dxfId="10696" priority="111" operator="lessThan">
      <formula>0</formula>
    </cfRule>
  </conditionalFormatting>
  <conditionalFormatting sqref="P386:Q386 Q387:Q389">
    <cfRule type="cellIs" dxfId="10695" priority="112" operator="lessThan">
      <formula>0</formula>
    </cfRule>
  </conditionalFormatting>
  <conditionalFormatting sqref="P386">
    <cfRule type="cellIs" dxfId="10694" priority="113" operator="lessThan">
      <formula>0</formula>
    </cfRule>
  </conditionalFormatting>
  <conditionalFormatting sqref="P387:P389">
    <cfRule type="cellIs" dxfId="10693" priority="114" operator="lessThan">
      <formula>0</formula>
    </cfRule>
  </conditionalFormatting>
  <conditionalFormatting sqref="B386">
    <cfRule type="cellIs" dxfId="10692" priority="115" operator="lessThan">
      <formula>0</formula>
    </cfRule>
  </conditionalFormatting>
  <conditionalFormatting sqref="Q391">
    <cfRule type="cellIs" dxfId="10691" priority="116" operator="lessThan">
      <formula>0</formula>
    </cfRule>
  </conditionalFormatting>
  <conditionalFormatting sqref="Q390">
    <cfRule type="cellIs" dxfId="10690" priority="117" operator="lessThan">
      <formula>0</formula>
    </cfRule>
  </conditionalFormatting>
  <conditionalFormatting sqref="Q390">
    <cfRule type="cellIs" dxfId="10689" priority="118" operator="lessThan">
      <formula>0</formula>
    </cfRule>
  </conditionalFormatting>
  <conditionalFormatting sqref="P392:Q392 Q393:Q395">
    <cfRule type="cellIs" dxfId="10688" priority="119" operator="lessThan">
      <formula>0</formula>
    </cfRule>
  </conditionalFormatting>
  <conditionalFormatting sqref="P392">
    <cfRule type="cellIs" dxfId="10687" priority="120" operator="lessThan">
      <formula>0</formula>
    </cfRule>
  </conditionalFormatting>
  <conditionalFormatting sqref="H397">
    <cfRule type="cellIs" dxfId="10686" priority="121" operator="lessThan">
      <formula>0</formula>
    </cfRule>
  </conditionalFormatting>
  <conditionalFormatting sqref="B392">
    <cfRule type="cellIs" dxfId="10685" priority="122" operator="lessThan">
      <formula>0</formula>
    </cfRule>
  </conditionalFormatting>
  <conditionalFormatting sqref="H378">
    <cfRule type="cellIs" dxfId="10684" priority="123" operator="lessThan">
      <formula>0</formula>
    </cfRule>
  </conditionalFormatting>
  <conditionalFormatting sqref="Q396">
    <cfRule type="cellIs" dxfId="10683" priority="124" operator="lessThan">
      <formula>0</formula>
    </cfRule>
  </conditionalFormatting>
  <conditionalFormatting sqref="H361">
    <cfRule type="cellIs" dxfId="10682" priority="125" operator="lessThan">
      <formula>0</formula>
    </cfRule>
  </conditionalFormatting>
  <conditionalFormatting sqref="P398">
    <cfRule type="cellIs" dxfId="10681" priority="126" operator="lessThan">
      <formula>0</formula>
    </cfRule>
  </conditionalFormatting>
  <conditionalFormatting sqref="Q438">
    <cfRule type="cellIs" dxfId="10680" priority="127" operator="lessThan">
      <formula>0</formula>
    </cfRule>
  </conditionalFormatting>
  <conditionalFormatting sqref="H372">
    <cfRule type="cellIs" dxfId="10679" priority="128" operator="lessThan">
      <formula>0</formula>
    </cfRule>
  </conditionalFormatting>
  <conditionalFormatting sqref="Q402">
    <cfRule type="cellIs" dxfId="10678" priority="129" operator="lessThan">
      <formula>0</formula>
    </cfRule>
  </conditionalFormatting>
  <conditionalFormatting sqref="P440:Q440 Q441:Q443">
    <cfRule type="cellIs" dxfId="10677" priority="130" operator="lessThan">
      <formula>0</formula>
    </cfRule>
  </conditionalFormatting>
  <conditionalFormatting sqref="C391:M391">
    <cfRule type="cellIs" dxfId="10676" priority="131" operator="lessThan">
      <formula>0</formula>
    </cfRule>
  </conditionalFormatting>
  <conditionalFormatting sqref="C385:M385">
    <cfRule type="cellIs" dxfId="10675" priority="132" operator="lessThan">
      <formula>0</formula>
    </cfRule>
  </conditionalFormatting>
  <conditionalFormatting sqref="C379:M379">
    <cfRule type="cellIs" dxfId="10674" priority="133" operator="lessThan">
      <formula>0</formula>
    </cfRule>
  </conditionalFormatting>
  <conditionalFormatting sqref="C373:M373">
    <cfRule type="cellIs" dxfId="10673" priority="134" operator="lessThan">
      <formula>0</formula>
    </cfRule>
  </conditionalFormatting>
  <conditionalFormatting sqref="J367:M367">
    <cfRule type="cellIs" dxfId="10672" priority="135" operator="lessThan">
      <formula>0</formula>
    </cfRule>
  </conditionalFormatting>
  <conditionalFormatting sqref="C361:M361">
    <cfRule type="cellIs" dxfId="10671" priority="136" operator="lessThan">
      <formula>0</formula>
    </cfRule>
  </conditionalFormatting>
  <conditionalFormatting sqref="J355:N355">
    <cfRule type="cellIs" dxfId="10670" priority="137" operator="lessThan">
      <formula>0</formula>
    </cfRule>
  </conditionalFormatting>
  <conditionalFormatting sqref="B398">
    <cfRule type="cellIs" dxfId="10669" priority="138" operator="lessThan">
      <formula>0</formula>
    </cfRule>
  </conditionalFormatting>
  <conditionalFormatting sqref="B403">
    <cfRule type="cellIs" dxfId="10668" priority="139" operator="lessThan">
      <formula>0</formula>
    </cfRule>
  </conditionalFormatting>
  <conditionalFormatting sqref="Q408">
    <cfRule type="cellIs" dxfId="10667" priority="140" operator="lessThan">
      <formula>0</formula>
    </cfRule>
  </conditionalFormatting>
  <conditionalFormatting sqref="Q409">
    <cfRule type="cellIs" dxfId="10666" priority="141" operator="lessThan">
      <formula>0</formula>
    </cfRule>
  </conditionalFormatting>
  <conditionalFormatting sqref="P404:Q404 Q405:Q407">
    <cfRule type="cellIs" dxfId="10665" priority="142" operator="lessThan">
      <formula>0</formula>
    </cfRule>
  </conditionalFormatting>
  <conditionalFormatting sqref="P404">
    <cfRule type="cellIs" dxfId="10664" priority="143" operator="lessThan">
      <formula>0</formula>
    </cfRule>
  </conditionalFormatting>
  <conditionalFormatting sqref="Q408">
    <cfRule type="cellIs" dxfId="10663" priority="144" operator="lessThan">
      <formula>0</formula>
    </cfRule>
  </conditionalFormatting>
  <conditionalFormatting sqref="B404">
    <cfRule type="cellIs" dxfId="10662" priority="145" operator="lessThan">
      <formula>0</formula>
    </cfRule>
  </conditionalFormatting>
  <conditionalFormatting sqref="Q414">
    <cfRule type="cellIs" dxfId="10661" priority="146" operator="lessThan">
      <formula>0</formula>
    </cfRule>
  </conditionalFormatting>
  <conditionalFormatting sqref="Q415">
    <cfRule type="cellIs" dxfId="10660" priority="147" operator="lessThan">
      <formula>0</formula>
    </cfRule>
  </conditionalFormatting>
  <conditionalFormatting sqref="P410:Q410 Q411:Q413">
    <cfRule type="cellIs" dxfId="10659" priority="148" operator="lessThan">
      <formula>0</formula>
    </cfRule>
  </conditionalFormatting>
  <conditionalFormatting sqref="P410">
    <cfRule type="cellIs" dxfId="10658" priority="149" operator="lessThan">
      <formula>0</formula>
    </cfRule>
  </conditionalFormatting>
  <conditionalFormatting sqref="Q414">
    <cfRule type="cellIs" dxfId="10657" priority="150" operator="lessThan">
      <formula>0</formula>
    </cfRule>
  </conditionalFormatting>
  <conditionalFormatting sqref="B410">
    <cfRule type="cellIs" dxfId="10656" priority="151" operator="lessThan">
      <formula>0</formula>
    </cfRule>
  </conditionalFormatting>
  <conditionalFormatting sqref="Q432">
    <cfRule type="cellIs" dxfId="10655" priority="152" operator="lessThan">
      <formula>0</formula>
    </cfRule>
  </conditionalFormatting>
  <conditionalFormatting sqref="P429:P431">
    <cfRule type="cellIs" dxfId="10654" priority="153" operator="lessThan">
      <formula>0</formula>
    </cfRule>
  </conditionalFormatting>
  <conditionalFormatting sqref="Q433">
    <cfRule type="cellIs" dxfId="10653" priority="154" operator="lessThan">
      <formula>0</formula>
    </cfRule>
  </conditionalFormatting>
  <conditionalFormatting sqref="P428:Q428 Q429:Q431">
    <cfRule type="cellIs" dxfId="10652" priority="155" operator="lessThan">
      <formula>0</formula>
    </cfRule>
  </conditionalFormatting>
  <conditionalFormatting sqref="P428">
    <cfRule type="cellIs" dxfId="10651" priority="156" operator="lessThan">
      <formula>0</formula>
    </cfRule>
  </conditionalFormatting>
  <conditionalFormatting sqref="Q432">
    <cfRule type="cellIs" dxfId="10650" priority="157" operator="lessThan">
      <formula>0</formula>
    </cfRule>
  </conditionalFormatting>
  <conditionalFormatting sqref="H391">
    <cfRule type="cellIs" dxfId="10649" priority="158" operator="lessThan">
      <formula>0</formula>
    </cfRule>
  </conditionalFormatting>
  <conditionalFormatting sqref="P435:P437">
    <cfRule type="cellIs" dxfId="10648" priority="159" operator="lessThan">
      <formula>0</formula>
    </cfRule>
  </conditionalFormatting>
  <conditionalFormatting sqref="Q444">
    <cfRule type="cellIs" dxfId="10647" priority="160" operator="lessThan">
      <formula>0</formula>
    </cfRule>
  </conditionalFormatting>
  <conditionalFormatting sqref="H384">
    <cfRule type="cellIs" dxfId="10646" priority="161" operator="lessThan">
      <formula>0</formula>
    </cfRule>
  </conditionalFormatting>
  <conditionalFormatting sqref="H379">
    <cfRule type="cellIs" dxfId="10645" priority="162" operator="lessThan">
      <formula>0</formula>
    </cfRule>
  </conditionalFormatting>
  <conditionalFormatting sqref="Q438">
    <cfRule type="cellIs" dxfId="10644" priority="163" operator="lessThan">
      <formula>0</formula>
    </cfRule>
  </conditionalFormatting>
  <conditionalFormatting sqref="H373">
    <cfRule type="cellIs" dxfId="10643" priority="164" operator="lessThan">
      <formula>0</formula>
    </cfRule>
  </conditionalFormatting>
  <conditionalFormatting sqref="P441:P443">
    <cfRule type="cellIs" dxfId="10642" priority="165" operator="lessThan">
      <formula>0</formula>
    </cfRule>
  </conditionalFormatting>
  <conditionalFormatting sqref="P434:Q434 Q435:Q437">
    <cfRule type="cellIs" dxfId="10641" priority="166" operator="lessThan">
      <formula>0</formula>
    </cfRule>
  </conditionalFormatting>
  <conditionalFormatting sqref="P434">
    <cfRule type="cellIs" dxfId="10640" priority="167" operator="lessThan">
      <formula>0</formula>
    </cfRule>
  </conditionalFormatting>
  <conditionalFormatting sqref="B434">
    <cfRule type="cellIs" dxfId="10639" priority="168" operator="lessThan">
      <formula>0</formula>
    </cfRule>
  </conditionalFormatting>
  <conditionalFormatting sqref="Q445:Q446">
    <cfRule type="cellIs" dxfId="10638" priority="169" operator="lessThan">
      <formula>0</formula>
    </cfRule>
  </conditionalFormatting>
  <conditionalFormatting sqref="Q444">
    <cfRule type="cellIs" dxfId="10637" priority="170" operator="lessThan">
      <formula>0</formula>
    </cfRule>
  </conditionalFormatting>
  <conditionalFormatting sqref="B446">
    <cfRule type="cellIs" dxfId="10636" priority="171" operator="lessThan">
      <formula>0</formula>
    </cfRule>
  </conditionalFormatting>
  <conditionalFormatting sqref="B440">
    <cfRule type="cellIs" dxfId="10635" priority="172" operator="lessThan">
      <formula>0</formula>
    </cfRule>
  </conditionalFormatting>
  <conditionalFormatting sqref="P446">
    <cfRule type="cellIs" dxfId="10634" priority="173" operator="lessThan">
      <formula>0</formula>
    </cfRule>
  </conditionalFormatting>
  <conditionalFormatting sqref="B447">
    <cfRule type="cellIs" dxfId="10633" priority="174" operator="lessThan">
      <formula>0</formula>
    </cfRule>
  </conditionalFormatting>
  <conditionalFormatting sqref="Q439">
    <cfRule type="cellIs" dxfId="10632" priority="175" operator="lessThan">
      <formula>0</formula>
    </cfRule>
  </conditionalFormatting>
  <conditionalFormatting sqref="Q448:Q450">
    <cfRule type="cellIs" dxfId="10631" priority="176" operator="lessThan">
      <formula>0</formula>
    </cfRule>
  </conditionalFormatting>
  <conditionalFormatting sqref="P448:P450">
    <cfRule type="cellIs" dxfId="10630" priority="177" operator="lessThan">
      <formula>0</formula>
    </cfRule>
  </conditionalFormatting>
  <conditionalFormatting sqref="Q603">
    <cfRule type="cellIs" dxfId="10629" priority="178" operator="lessThan">
      <formula>0</formula>
    </cfRule>
  </conditionalFormatting>
  <conditionalFormatting sqref="B625">
    <cfRule type="cellIs" dxfId="10628" priority="179" operator="lessThan">
      <formula>0</formula>
    </cfRule>
  </conditionalFormatting>
  <conditionalFormatting sqref="P454:P456">
    <cfRule type="cellIs" dxfId="10627" priority="180" operator="lessThan">
      <formula>0</formula>
    </cfRule>
  </conditionalFormatting>
  <conditionalFormatting sqref="Q457">
    <cfRule type="cellIs" dxfId="10626" priority="181" operator="lessThan">
      <formula>0</formula>
    </cfRule>
  </conditionalFormatting>
  <conditionalFormatting sqref="Q597">
    <cfRule type="cellIs" dxfId="10625" priority="182" operator="lessThan">
      <formula>0</formula>
    </cfRule>
  </conditionalFormatting>
  <conditionalFormatting sqref="Q451">
    <cfRule type="cellIs" dxfId="10624" priority="183" operator="lessThan">
      <formula>0</formula>
    </cfRule>
  </conditionalFormatting>
  <conditionalFormatting sqref="Q451">
    <cfRule type="cellIs" dxfId="10623" priority="184" operator="lessThan">
      <formula>0</formula>
    </cfRule>
  </conditionalFormatting>
  <conditionalFormatting sqref="Q457">
    <cfRule type="cellIs" dxfId="10622" priority="185" operator="lessThan">
      <formula>0</formula>
    </cfRule>
  </conditionalFormatting>
  <conditionalFormatting sqref="J593:N595 J596:M596">
    <cfRule type="cellIs" dxfId="10621" priority="186" operator="lessThan">
      <formula>0</formula>
    </cfRule>
  </conditionalFormatting>
  <conditionalFormatting sqref="B453">
    <cfRule type="cellIs" dxfId="10620" priority="187" operator="lessThan">
      <formula>0</formula>
    </cfRule>
  </conditionalFormatting>
  <conditionalFormatting sqref="P599:P602">
    <cfRule type="cellIs" dxfId="10619" priority="188" operator="lessThan">
      <formula>0</formula>
    </cfRule>
  </conditionalFormatting>
  <conditionalFormatting sqref="Q454:Q456">
    <cfRule type="cellIs" dxfId="10618" priority="189" operator="lessThan">
      <formula>0</formula>
    </cfRule>
  </conditionalFormatting>
  <conditionalFormatting sqref="Q593:Q595">
    <cfRule type="cellIs" dxfId="10617" priority="190" operator="lessThan">
      <formula>0</formula>
    </cfRule>
  </conditionalFormatting>
  <conditionalFormatting sqref="Q596">
    <cfRule type="cellIs" dxfId="10616" priority="191" operator="lessThan">
      <formula>0</formula>
    </cfRule>
  </conditionalFormatting>
  <conditionalFormatting sqref="Q452">
    <cfRule type="cellIs" dxfId="10615" priority="192" operator="lessThan">
      <formula>0</formula>
    </cfRule>
  </conditionalFormatting>
  <conditionalFormatting sqref="B592">
    <cfRule type="cellIs" dxfId="10614" priority="193" operator="lessThan">
      <formula>0</formula>
    </cfRule>
  </conditionalFormatting>
  <conditionalFormatting sqref="P593:P595">
    <cfRule type="cellIs" dxfId="10613" priority="194" operator="lessThan">
      <formula>0</formula>
    </cfRule>
  </conditionalFormatting>
  <conditionalFormatting sqref="J594">
    <cfRule type="cellIs" dxfId="10612" priority="195" operator="lessThan">
      <formula>0</formula>
    </cfRule>
  </conditionalFormatting>
  <conditionalFormatting sqref="Q602">
    <cfRule type="cellIs" dxfId="10611" priority="196" operator="lessThan">
      <formula>0</formula>
    </cfRule>
  </conditionalFormatting>
  <conditionalFormatting sqref="J595:N595 K593:N594 J596:M596">
    <cfRule type="cellIs" dxfId="10610" priority="197" operator="lessThan">
      <formula>0</formula>
    </cfRule>
  </conditionalFormatting>
  <conditionalFormatting sqref="Q596">
    <cfRule type="cellIs" dxfId="10609" priority="198" operator="lessThan">
      <formula>0</formula>
    </cfRule>
  </conditionalFormatting>
  <conditionalFormatting sqref="J599:N599 J601:N602 J600:M600">
    <cfRule type="cellIs" dxfId="10608" priority="199" operator="lessThan">
      <formula>0</formula>
    </cfRule>
  </conditionalFormatting>
  <conditionalFormatting sqref="P616:P619">
    <cfRule type="cellIs" dxfId="10607" priority="200" operator="lessThan">
      <formula>0</formula>
    </cfRule>
  </conditionalFormatting>
  <conditionalFormatting sqref="Q602">
    <cfRule type="cellIs" dxfId="10606" priority="201" operator="lessThan">
      <formula>0</formula>
    </cfRule>
  </conditionalFormatting>
  <conditionalFormatting sqref="J600">
    <cfRule type="cellIs" dxfId="10605" priority="202" operator="lessThan">
      <formula>0</formula>
    </cfRule>
  </conditionalFormatting>
  <conditionalFormatting sqref="J601:N602 K599:N599 K600:M600">
    <cfRule type="cellIs" dxfId="10604" priority="203" operator="lessThan">
      <formula>0</formula>
    </cfRule>
  </conditionalFormatting>
  <conditionalFormatting sqref="Q599:Q601">
    <cfRule type="cellIs" dxfId="10603" priority="204" operator="lessThan">
      <formula>0</formula>
    </cfRule>
  </conditionalFormatting>
  <conditionalFormatting sqref="Q629">
    <cfRule type="cellIs" dxfId="10602" priority="205" operator="lessThan">
      <formula>0</formula>
    </cfRule>
  </conditionalFormatting>
  <conditionalFormatting sqref="I626">
    <cfRule type="cellIs" dxfId="10601" priority="206" operator="lessThan">
      <formula>0</formula>
    </cfRule>
  </conditionalFormatting>
  <conditionalFormatting sqref="C616:N619">
    <cfRule type="cellIs" dxfId="10600" priority="207" operator="lessThan">
      <formula>0</formula>
    </cfRule>
  </conditionalFormatting>
  <conditionalFormatting sqref="Q619">
    <cfRule type="cellIs" dxfId="10599" priority="208" operator="lessThan">
      <formula>0</formula>
    </cfRule>
  </conditionalFormatting>
  <conditionalFormatting sqref="I616">
    <cfRule type="cellIs" dxfId="10598" priority="209" operator="lessThan">
      <formula>0</formula>
    </cfRule>
  </conditionalFormatting>
  <conditionalFormatting sqref="H621:H624">
    <cfRule type="cellIs" dxfId="10597" priority="210" operator="lessThan">
      <formula>0</formula>
    </cfRule>
  </conditionalFormatting>
  <conditionalFormatting sqref="Q619">
    <cfRule type="cellIs" dxfId="10596" priority="211" operator="lessThan">
      <formula>0</formula>
    </cfRule>
  </conditionalFormatting>
  <conditionalFormatting sqref="H616">
    <cfRule type="cellIs" dxfId="10595" priority="212" operator="lessThan">
      <formula>0</formula>
    </cfRule>
  </conditionalFormatting>
  <conditionalFormatting sqref="H616:H619">
    <cfRule type="cellIs" dxfId="10594" priority="213" operator="lessThan">
      <formula>0</formula>
    </cfRule>
  </conditionalFormatting>
  <conditionalFormatting sqref="C617:J617">
    <cfRule type="cellIs" dxfId="10593" priority="214" operator="lessThan">
      <formula>0</formula>
    </cfRule>
  </conditionalFormatting>
  <conditionalFormatting sqref="H617:H619">
    <cfRule type="cellIs" dxfId="10592" priority="215" operator="lessThan">
      <formula>0</formula>
    </cfRule>
  </conditionalFormatting>
  <conditionalFormatting sqref="I617 K616:N617 C618:N619">
    <cfRule type="cellIs" dxfId="10591" priority="216" operator="lessThan">
      <formula>0</formula>
    </cfRule>
  </conditionalFormatting>
  <conditionalFormatting sqref="Q616:Q618">
    <cfRule type="cellIs" dxfId="10590" priority="217" operator="lessThan">
      <formula>0</formula>
    </cfRule>
  </conditionalFormatting>
  <conditionalFormatting sqref="B615">
    <cfRule type="cellIs" dxfId="10589" priority="218" operator="lessThan">
      <formula>0</formula>
    </cfRule>
  </conditionalFormatting>
  <conditionalFormatting sqref="Q624">
    <cfRule type="cellIs" dxfId="10588" priority="219" operator="lessThan">
      <formula>0</formula>
    </cfRule>
  </conditionalFormatting>
  <conditionalFormatting sqref="I621">
    <cfRule type="cellIs" dxfId="10587" priority="220" operator="lessThan">
      <formula>0</formula>
    </cfRule>
  </conditionalFormatting>
  <conditionalFormatting sqref="C621:N624">
    <cfRule type="cellIs" dxfId="10586" priority="221" operator="lessThan">
      <formula>0</formula>
    </cfRule>
  </conditionalFormatting>
  <conditionalFormatting sqref="Q624">
    <cfRule type="cellIs" dxfId="10585" priority="222" operator="lessThan">
      <formula>0</formula>
    </cfRule>
  </conditionalFormatting>
  <conditionalFormatting sqref="H621">
    <cfRule type="cellIs" dxfId="10584" priority="223" operator="lessThan">
      <formula>0</formula>
    </cfRule>
  </conditionalFormatting>
  <conditionalFormatting sqref="P621:P624">
    <cfRule type="cellIs" dxfId="10583" priority="224" operator="lessThan">
      <formula>0</formula>
    </cfRule>
  </conditionalFormatting>
  <conditionalFormatting sqref="C622:J622">
    <cfRule type="cellIs" dxfId="10582" priority="225" operator="lessThan">
      <formula>0</formula>
    </cfRule>
  </conditionalFormatting>
  <conditionalFormatting sqref="H622:H624">
    <cfRule type="cellIs" dxfId="10581" priority="226" operator="lessThan">
      <formula>0</formula>
    </cfRule>
  </conditionalFormatting>
  <conditionalFormatting sqref="I622 K621:N622 C623:N624">
    <cfRule type="cellIs" dxfId="10580" priority="227" operator="lessThan">
      <formula>0</formula>
    </cfRule>
  </conditionalFormatting>
  <conditionalFormatting sqref="Q621:Q623">
    <cfRule type="cellIs" dxfId="10579" priority="228" operator="lessThan">
      <formula>0</formula>
    </cfRule>
  </conditionalFormatting>
  <conditionalFormatting sqref="B620">
    <cfRule type="cellIs" dxfId="10578" priority="229" operator="lessThan">
      <formula>0</formula>
    </cfRule>
  </conditionalFormatting>
  <conditionalFormatting sqref="C626:N629">
    <cfRule type="cellIs" dxfId="10577" priority="230" operator="lessThan">
      <formula>0</formula>
    </cfRule>
  </conditionalFormatting>
  <conditionalFormatting sqref="Q629">
    <cfRule type="cellIs" dxfId="10576" priority="231" operator="lessThan">
      <formula>0</formula>
    </cfRule>
  </conditionalFormatting>
  <conditionalFormatting sqref="H626">
    <cfRule type="cellIs" dxfId="10575" priority="232" operator="lessThan">
      <formula>0</formula>
    </cfRule>
  </conditionalFormatting>
  <conditionalFormatting sqref="H626:H629">
    <cfRule type="cellIs" dxfId="10574" priority="233" operator="lessThan">
      <formula>0</formula>
    </cfRule>
  </conditionalFormatting>
  <conditionalFormatting sqref="P626:P629">
    <cfRule type="cellIs" dxfId="10573" priority="234" operator="lessThan">
      <formula>0</formula>
    </cfRule>
  </conditionalFormatting>
  <conditionalFormatting sqref="C627:J627">
    <cfRule type="cellIs" dxfId="10572" priority="235" operator="lessThan">
      <formula>0</formula>
    </cfRule>
  </conditionalFormatting>
  <conditionalFormatting sqref="H627:H629">
    <cfRule type="cellIs" dxfId="10571" priority="236" operator="lessThan">
      <formula>0</formula>
    </cfRule>
  </conditionalFormatting>
  <conditionalFormatting sqref="I627 K626:N627 C628:N629">
    <cfRule type="cellIs" dxfId="10570" priority="237" operator="lessThan">
      <formula>0</formula>
    </cfRule>
  </conditionalFormatting>
  <conditionalFormatting sqref="Q626:Q628">
    <cfRule type="cellIs" dxfId="10569" priority="238" operator="lessThan">
      <formula>0</formula>
    </cfRule>
  </conditionalFormatting>
  <conditionalFormatting sqref="C351:I351">
    <cfRule type="cellIs" dxfId="10568" priority="239" operator="lessThan">
      <formula>0</formula>
    </cfRule>
  </conditionalFormatting>
  <conditionalFormatting sqref="C353:I354">
    <cfRule type="cellIs" dxfId="10567" priority="240" operator="lessThan">
      <formula>0</formula>
    </cfRule>
  </conditionalFormatting>
  <conditionalFormatting sqref="P506:Q506">
    <cfRule type="cellIs" dxfId="10566" priority="241" operator="lessThan">
      <formula>0</formula>
    </cfRule>
  </conditionalFormatting>
  <conditionalFormatting sqref="P499:P502">
    <cfRule type="cellIs" dxfId="10565" priority="242" operator="lessThan">
      <formula>0</formula>
    </cfRule>
  </conditionalFormatting>
  <conditionalFormatting sqref="Q611:Q613">
    <cfRule type="cellIs" dxfId="10564" priority="243" operator="lessThan">
      <formula>0</formula>
    </cfRule>
  </conditionalFormatting>
  <conditionalFormatting sqref="B498">
    <cfRule type="cellIs" dxfId="10563" priority="244" operator="lessThan">
      <formula>0</formula>
    </cfRule>
  </conditionalFormatting>
  <conditionalFormatting sqref="N427">
    <cfRule type="cellIs" dxfId="10562" priority="245" operator="lessThan">
      <formula>0</formula>
    </cfRule>
  </conditionalFormatting>
  <conditionalFormatting sqref="C352:I352">
    <cfRule type="cellIs" dxfId="10561" priority="246" operator="lessThan">
      <formula>0</formula>
    </cfRule>
  </conditionalFormatting>
  <conditionalFormatting sqref="C355:I355">
    <cfRule type="cellIs" dxfId="10560" priority="247" operator="lessThan">
      <formula>0</formula>
    </cfRule>
  </conditionalFormatting>
  <conditionalFormatting sqref="C365:I366">
    <cfRule type="cellIs" dxfId="10559" priority="248" operator="lessThan">
      <formula>0</formula>
    </cfRule>
  </conditionalFormatting>
  <conditionalFormatting sqref="C363:I363">
    <cfRule type="cellIs" dxfId="10558" priority="249" operator="lessThan">
      <formula>0</formula>
    </cfRule>
  </conditionalFormatting>
  <conditionalFormatting sqref="C364:I364">
    <cfRule type="cellIs" dxfId="10557" priority="250" operator="lessThan">
      <formula>0</formula>
    </cfRule>
  </conditionalFormatting>
  <conditionalFormatting sqref="C367:I367">
    <cfRule type="cellIs" dxfId="10556" priority="251" operator="lessThan">
      <formula>0</formula>
    </cfRule>
  </conditionalFormatting>
  <conditionalFormatting sqref="C593:I596">
    <cfRule type="cellIs" dxfId="10555" priority="252" operator="lessThan">
      <formula>0</formula>
    </cfRule>
  </conditionalFormatting>
  <conditionalFormatting sqref="C594:I594">
    <cfRule type="cellIs" dxfId="10554" priority="253" operator="lessThan">
      <formula>0</formula>
    </cfRule>
  </conditionalFormatting>
  <conditionalFormatting sqref="C595:I596">
    <cfRule type="cellIs" dxfId="10553" priority="254" operator="lessThan">
      <formula>0</formula>
    </cfRule>
  </conditionalFormatting>
  <conditionalFormatting sqref="Q551">
    <cfRule type="cellIs" dxfId="10552" priority="255" operator="lessThan">
      <formula>0</formula>
    </cfRule>
  </conditionalFormatting>
  <conditionalFormatting sqref="Q551">
    <cfRule type="cellIs" dxfId="10551" priority="256" operator="lessThan">
      <formula>0</formula>
    </cfRule>
  </conditionalFormatting>
  <conditionalFormatting sqref="C599:I602">
    <cfRule type="cellIs" dxfId="10550" priority="257" operator="lessThan">
      <formula>0</formula>
    </cfRule>
  </conditionalFormatting>
  <conditionalFormatting sqref="C600:I600">
    <cfRule type="cellIs" dxfId="10549" priority="258" operator="lessThan">
      <formula>0</formula>
    </cfRule>
  </conditionalFormatting>
  <conditionalFormatting sqref="C601:I602">
    <cfRule type="cellIs" dxfId="10548" priority="259" operator="lessThan">
      <formula>0</formula>
    </cfRule>
  </conditionalFormatting>
  <conditionalFormatting sqref="C461:C464">
    <cfRule type="cellIs" dxfId="10547" priority="260" operator="lessThan">
      <formula>0</formula>
    </cfRule>
  </conditionalFormatting>
  <conditionalFormatting sqref="P468:P471">
    <cfRule type="cellIs" dxfId="10546" priority="261" operator="lessThan">
      <formula>0</formula>
    </cfRule>
  </conditionalFormatting>
  <conditionalFormatting sqref="Q507:Q510">
    <cfRule type="cellIs" dxfId="10545" priority="262" operator="lessThan">
      <formula>0</formula>
    </cfRule>
  </conditionalFormatting>
  <conditionalFormatting sqref="Q511:Q512">
    <cfRule type="cellIs" dxfId="10544" priority="263" operator="lessThan">
      <formula>0</formula>
    </cfRule>
  </conditionalFormatting>
  <conditionalFormatting sqref="Q512">
    <cfRule type="cellIs" dxfId="10543" priority="264" operator="lessThan">
      <formula>0</formula>
    </cfRule>
  </conditionalFormatting>
  <conditionalFormatting sqref="Q511">
    <cfRule type="cellIs" dxfId="10542" priority="265" operator="lessThan">
      <formula>0</formula>
    </cfRule>
  </conditionalFormatting>
  <conditionalFormatting sqref="P507:P510">
    <cfRule type="cellIs" dxfId="10541" priority="266" operator="lessThan">
      <formula>0</formula>
    </cfRule>
  </conditionalFormatting>
  <conditionalFormatting sqref="B506">
    <cfRule type="cellIs" dxfId="10540" priority="267" operator="lessThan">
      <formula>0</formula>
    </cfRule>
  </conditionalFormatting>
  <conditionalFormatting sqref="C611:N614">
    <cfRule type="cellIs" dxfId="10539" priority="268" operator="lessThan">
      <formula>0</formula>
    </cfRule>
  </conditionalFormatting>
  <conditionalFormatting sqref="Q614">
    <cfRule type="cellIs" dxfId="10538" priority="269" operator="lessThan">
      <formula>0</formula>
    </cfRule>
  </conditionalFormatting>
  <conditionalFormatting sqref="P547:P550">
    <cfRule type="cellIs" dxfId="10537" priority="270" operator="lessThan">
      <formula>0</formula>
    </cfRule>
  </conditionalFormatting>
  <conditionalFormatting sqref="H611:H614">
    <cfRule type="cellIs" dxfId="10536" priority="271" operator="lessThan">
      <formula>0</formula>
    </cfRule>
  </conditionalFormatting>
  <conditionalFormatting sqref="Q504">
    <cfRule type="cellIs" dxfId="10535" priority="272" operator="lessThan">
      <formula>0</formula>
    </cfRule>
  </conditionalFormatting>
  <conditionalFormatting sqref="Q547:Q550 Q552 Q554:Q560">
    <cfRule type="cellIs" dxfId="10534" priority="273" operator="lessThan">
      <formula>0</formula>
    </cfRule>
  </conditionalFormatting>
  <conditionalFormatting sqref="P546">
    <cfRule type="cellIs" dxfId="10533" priority="274" operator="lessThan">
      <formula>0</formula>
    </cfRule>
  </conditionalFormatting>
  <conditionalFormatting sqref="P554:P558">
    <cfRule type="cellIs" dxfId="10532" priority="275" operator="lessThan">
      <formula>0</formula>
    </cfRule>
  </conditionalFormatting>
  <conditionalFormatting sqref="Q570:Q573 Q575">
    <cfRule type="cellIs" dxfId="10531" priority="276" operator="lessThan">
      <formula>0</formula>
    </cfRule>
  </conditionalFormatting>
  <conditionalFormatting sqref="B546">
    <cfRule type="cellIs" dxfId="10530" priority="277" operator="lessThan">
      <formula>0</formula>
    </cfRule>
  </conditionalFormatting>
  <conditionalFormatting sqref="P569">
    <cfRule type="cellIs" dxfId="10529" priority="278" operator="lessThan">
      <formula>0</formula>
    </cfRule>
  </conditionalFormatting>
  <conditionalFormatting sqref="Q574">
    <cfRule type="cellIs" dxfId="10528" priority="279" operator="lessThan">
      <formula>0</formula>
    </cfRule>
  </conditionalFormatting>
  <conditionalFormatting sqref="Q574">
    <cfRule type="cellIs" dxfId="10527" priority="280" operator="lessThan">
      <formula>0</formula>
    </cfRule>
  </conditionalFormatting>
  <conditionalFormatting sqref="P570:P573">
    <cfRule type="cellIs" dxfId="10526" priority="281" operator="lessThan">
      <formula>0</formula>
    </cfRule>
  </conditionalFormatting>
  <conditionalFormatting sqref="Q582 Q577:Q580">
    <cfRule type="cellIs" dxfId="10525" priority="282" operator="lessThan">
      <formula>0</formula>
    </cfRule>
  </conditionalFormatting>
  <conditionalFormatting sqref="Q581">
    <cfRule type="cellIs" dxfId="10524" priority="283" operator="lessThan">
      <formula>0</formula>
    </cfRule>
  </conditionalFormatting>
  <conditionalFormatting sqref="B569">
    <cfRule type="cellIs" dxfId="10523" priority="284" operator="lessThan">
      <formula>0</formula>
    </cfRule>
  </conditionalFormatting>
  <conditionalFormatting sqref="P576">
    <cfRule type="cellIs" dxfId="10522" priority="285" operator="lessThan">
      <formula>0</formula>
    </cfRule>
  </conditionalFormatting>
  <conditionalFormatting sqref="P577:P580">
    <cfRule type="cellIs" dxfId="10521" priority="286" operator="lessThan">
      <formula>0</formula>
    </cfRule>
  </conditionalFormatting>
  <conditionalFormatting sqref="Q581">
    <cfRule type="cellIs" dxfId="10520" priority="287" operator="lessThan">
      <formula>0</formula>
    </cfRule>
  </conditionalFormatting>
  <conditionalFormatting sqref="P605:P607 P609">
    <cfRule type="cellIs" dxfId="10519" priority="288" operator="lessThan">
      <formula>0</formula>
    </cfRule>
  </conditionalFormatting>
  <conditionalFormatting sqref="Q605:Q607">
    <cfRule type="cellIs" dxfId="10518" priority="289" operator="lessThan">
      <formula>0</formula>
    </cfRule>
  </conditionalFormatting>
  <conditionalFormatting sqref="C607:I607">
    <cfRule type="cellIs" dxfId="10517" priority="290" operator="lessThan">
      <formula>0</formula>
    </cfRule>
  </conditionalFormatting>
  <conditionalFormatting sqref="C605:I607">
    <cfRule type="cellIs" dxfId="10516" priority="291" operator="lessThan">
      <formula>0</formula>
    </cfRule>
  </conditionalFormatting>
  <conditionalFormatting sqref="B604">
    <cfRule type="cellIs" dxfId="10515" priority="292" operator="lessThan">
      <formula>0</formula>
    </cfRule>
  </conditionalFormatting>
  <conditionalFormatting sqref="J605:N607">
    <cfRule type="cellIs" dxfId="10514" priority="293" operator="lessThan">
      <formula>0</formula>
    </cfRule>
  </conditionalFormatting>
  <conditionalFormatting sqref="P611:P614">
    <cfRule type="cellIs" dxfId="10513" priority="294" operator="lessThan">
      <formula>0</formula>
    </cfRule>
  </conditionalFormatting>
  <conditionalFormatting sqref="Q608:Q609">
    <cfRule type="cellIs" dxfId="10512" priority="295" operator="lessThan">
      <formula>0</formula>
    </cfRule>
  </conditionalFormatting>
  <conditionalFormatting sqref="C433:M433">
    <cfRule type="cellIs" dxfId="10511" priority="296" operator="lessThan">
      <formula>0</formula>
    </cfRule>
  </conditionalFormatting>
  <conditionalFormatting sqref="Q608:Q609">
    <cfRule type="cellIs" dxfId="10510" priority="297" operator="lessThan">
      <formula>0</formula>
    </cfRule>
  </conditionalFormatting>
  <conditionalFormatting sqref="J606">
    <cfRule type="cellIs" dxfId="10509" priority="298" operator="lessThan">
      <formula>0</formula>
    </cfRule>
  </conditionalFormatting>
  <conditionalFormatting sqref="J607:N607 K605:N606">
    <cfRule type="cellIs" dxfId="10508" priority="299" operator="lessThan">
      <formula>0</formula>
    </cfRule>
  </conditionalFormatting>
  <conditionalFormatting sqref="I612 K611:N612 C613:N614">
    <cfRule type="cellIs" dxfId="10507" priority="300" operator="lessThan">
      <formula>0</formula>
    </cfRule>
  </conditionalFormatting>
  <conditionalFormatting sqref="N427">
    <cfRule type="cellIs" dxfId="10506" priority="301" operator="lessThan">
      <formula>0</formula>
    </cfRule>
  </conditionalFormatting>
  <conditionalFormatting sqref="B429:N429">
    <cfRule type="cellIs" dxfId="10505" priority="302" operator="lessThan">
      <formula>0</formula>
    </cfRule>
  </conditionalFormatting>
  <conditionalFormatting sqref="C606:I606">
    <cfRule type="cellIs" dxfId="10504" priority="303" operator="lessThan">
      <formula>0</formula>
    </cfRule>
  </conditionalFormatting>
  <conditionalFormatting sqref="B429:N429">
    <cfRule type="cellIs" dxfId="10503" priority="304" operator="lessThan">
      <formula>0</formula>
    </cfRule>
  </conditionalFormatting>
  <conditionalFormatting sqref="H433">
    <cfRule type="cellIs" dxfId="10502" priority="305" operator="lessThan">
      <formula>0</formula>
    </cfRule>
  </conditionalFormatting>
  <conditionalFormatting sqref="B433">
    <cfRule type="cellIs" dxfId="10501" priority="306" operator="lessThan">
      <formula>0</formula>
    </cfRule>
  </conditionalFormatting>
  <conditionalFormatting sqref="B433">
    <cfRule type="cellIs" dxfId="10500" priority="307" operator="lessThan">
      <formula>0</formula>
    </cfRule>
  </conditionalFormatting>
  <conditionalFormatting sqref="B429:N429">
    <cfRule type="cellIs" dxfId="10499" priority="308" operator="lessThan">
      <formula>0</formula>
    </cfRule>
  </conditionalFormatting>
  <conditionalFormatting sqref="B429:N429">
    <cfRule type="cellIs" dxfId="10498" priority="309" operator="lessThan">
      <formula>0</formula>
    </cfRule>
  </conditionalFormatting>
  <conditionalFormatting sqref="B435:N435">
    <cfRule type="cellIs" dxfId="10497" priority="310" operator="lessThan">
      <formula>0</formula>
    </cfRule>
  </conditionalFormatting>
  <conditionalFormatting sqref="H611">
    <cfRule type="cellIs" dxfId="10496" priority="311" operator="lessThan">
      <formula>0</formula>
    </cfRule>
  </conditionalFormatting>
  <conditionalFormatting sqref="C433:M433">
    <cfRule type="cellIs" dxfId="10495" priority="312" operator="lessThan">
      <formula>0</formula>
    </cfRule>
  </conditionalFormatting>
  <conditionalFormatting sqref="H612:H614">
    <cfRule type="cellIs" dxfId="10494" priority="313" operator="lessThan">
      <formula>0</formula>
    </cfRule>
  </conditionalFormatting>
  <conditionalFormatting sqref="Q614">
    <cfRule type="cellIs" dxfId="10493" priority="314" operator="lessThan">
      <formula>0</formula>
    </cfRule>
  </conditionalFormatting>
  <conditionalFormatting sqref="I611">
    <cfRule type="cellIs" dxfId="10492" priority="315" operator="lessThan">
      <formula>0</formula>
    </cfRule>
  </conditionalFormatting>
  <conditionalFormatting sqref="N439">
    <cfRule type="cellIs" dxfId="10491" priority="316" operator="lessThan">
      <formula>0</formula>
    </cfRule>
  </conditionalFormatting>
  <conditionalFormatting sqref="C612:J612">
    <cfRule type="cellIs" dxfId="10490" priority="317" operator="lessThan">
      <formula>0</formula>
    </cfRule>
  </conditionalFormatting>
  <conditionalFormatting sqref="B610">
    <cfRule type="cellIs" dxfId="10489" priority="318" operator="lessThan">
      <formula>0</formula>
    </cfRule>
  </conditionalFormatting>
  <conditionalFormatting sqref="B435:N435">
    <cfRule type="cellIs" dxfId="10488" priority="319" operator="lessThan">
      <formula>0</formula>
    </cfRule>
  </conditionalFormatting>
  <conditionalFormatting sqref="C445:M445">
    <cfRule type="cellIs" dxfId="10487" priority="320" operator="lessThan">
      <formula>0</formula>
    </cfRule>
  </conditionalFormatting>
  <conditionalFormatting sqref="C445:M445">
    <cfRule type="cellIs" dxfId="10486" priority="321" operator="lessThan">
      <formula>0</formula>
    </cfRule>
  </conditionalFormatting>
  <conditionalFormatting sqref="B435:N435">
    <cfRule type="cellIs" dxfId="10485" priority="322" operator="lessThan">
      <formula>0</formula>
    </cfRule>
  </conditionalFormatting>
  <conditionalFormatting sqref="N438">
    <cfRule type="cellIs" dxfId="10484" priority="323" operator="lessThan">
      <formula>0</formula>
    </cfRule>
  </conditionalFormatting>
  <conditionalFormatting sqref="B435:N435">
    <cfRule type="cellIs" dxfId="10483" priority="324" operator="lessThan">
      <formula>0</formula>
    </cfRule>
  </conditionalFormatting>
  <conditionalFormatting sqref="B435:N435">
    <cfRule type="cellIs" dxfId="10482" priority="325" operator="lessThan">
      <formula>0</formula>
    </cfRule>
  </conditionalFormatting>
  <conditionalFormatting sqref="B598">
    <cfRule type="cellIs" dxfId="10481" priority="326" operator="lessThan">
      <formula>0</formula>
    </cfRule>
  </conditionalFormatting>
  <conditionalFormatting sqref="N439">
    <cfRule type="cellIs" dxfId="10480" priority="327" operator="lessThan">
      <formula>0</formula>
    </cfRule>
  </conditionalFormatting>
  <conditionalFormatting sqref="B435:N435">
    <cfRule type="cellIs" dxfId="10479" priority="328" operator="lessThan">
      <formula>0</formula>
    </cfRule>
  </conditionalFormatting>
  <conditionalFormatting sqref="B598">
    <cfRule type="cellIs" dxfId="10478" priority="329" operator="lessThan">
      <formula>0</formula>
    </cfRule>
  </conditionalFormatting>
  <conditionalFormatting sqref="B641">
    <cfRule type="cellIs" dxfId="10477" priority="330" operator="lessThan">
      <formula>0</formula>
    </cfRule>
  </conditionalFormatting>
  <conditionalFormatting sqref="B591">
    <cfRule type="cellIs" dxfId="10476" priority="331" operator="lessThan">
      <formula>0</formula>
    </cfRule>
  </conditionalFormatting>
  <conditionalFormatting sqref="B591">
    <cfRule type="cellIs" dxfId="10475" priority="332" operator="lessThan">
      <formula>0</formula>
    </cfRule>
  </conditionalFormatting>
  <conditionalFormatting sqref="B609">
    <cfRule type="cellIs" dxfId="10474" priority="333" operator="lessThan">
      <formula>0</formula>
    </cfRule>
  </conditionalFormatting>
  <conditionalFormatting sqref="B609">
    <cfRule type="cellIs" dxfId="10473"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0472" priority="335" operator="lessThan">
      <formula>0</formula>
    </cfRule>
  </conditionalFormatting>
  <conditionalFormatting sqref="B646">
    <cfRule type="cellIs" dxfId="10471" priority="336" operator="lessThan">
      <formula>0</formula>
    </cfRule>
  </conditionalFormatting>
  <conditionalFormatting sqref="B631">
    <cfRule type="cellIs" dxfId="10470" priority="337" operator="lessThan">
      <formula>0</formula>
    </cfRule>
  </conditionalFormatting>
  <conditionalFormatting sqref="B635">
    <cfRule type="cellIs" dxfId="10469" priority="338" operator="lessThan">
      <formula>0</formula>
    </cfRule>
  </conditionalFormatting>
  <conditionalFormatting sqref="B662">
    <cfRule type="cellIs" dxfId="10468" priority="339" operator="lessThan">
      <formula>0</formula>
    </cfRule>
  </conditionalFormatting>
  <conditionalFormatting sqref="B671">
    <cfRule type="cellIs" dxfId="10467" priority="340" operator="lessThan">
      <formula>0</formula>
    </cfRule>
  </conditionalFormatting>
  <conditionalFormatting sqref="I674:N674 P672:Q675">
    <cfRule type="cellIs" dxfId="10466" priority="341" operator="lessThan">
      <formula>0</formula>
    </cfRule>
  </conditionalFormatting>
  <conditionalFormatting sqref="P641">
    <cfRule type="cellIs" dxfId="10465" priority="342" operator="lessThan">
      <formula>0</formula>
    </cfRule>
  </conditionalFormatting>
  <conditionalFormatting sqref="P641">
    <cfRule type="cellIs" dxfId="10464" priority="343" operator="lessThan">
      <formula>0</formula>
    </cfRule>
  </conditionalFormatting>
  <conditionalFormatting sqref="P422:Q422 Q423:Q425">
    <cfRule type="cellIs" dxfId="10463" priority="344" operator="lessThan">
      <formula>0</formula>
    </cfRule>
  </conditionalFormatting>
  <conditionalFormatting sqref="B416">
    <cfRule type="cellIs" dxfId="10462" priority="345" operator="lessThan">
      <formula>0</formula>
    </cfRule>
  </conditionalFormatting>
  <conditionalFormatting sqref="P423:P425">
    <cfRule type="cellIs" dxfId="10461" priority="346" operator="lessThan">
      <formula>0</formula>
    </cfRule>
  </conditionalFormatting>
  <conditionalFormatting sqref="P422">
    <cfRule type="cellIs" dxfId="10460" priority="347" operator="lessThan">
      <formula>0</formula>
    </cfRule>
  </conditionalFormatting>
  <conditionalFormatting sqref="Q426">
    <cfRule type="cellIs" dxfId="10459" priority="348" operator="lessThan">
      <formula>0</formula>
    </cfRule>
  </conditionalFormatting>
  <conditionalFormatting sqref="Q427">
    <cfRule type="cellIs" dxfId="10458" priority="349" operator="lessThan">
      <formula>0</formula>
    </cfRule>
  </conditionalFormatting>
  <conditionalFormatting sqref="B422">
    <cfRule type="cellIs" dxfId="10457" priority="350" operator="lessThan">
      <formula>0</formula>
    </cfRule>
  </conditionalFormatting>
  <conditionalFormatting sqref="Q426">
    <cfRule type="cellIs" dxfId="10456" priority="351" operator="lessThan">
      <formula>0</formula>
    </cfRule>
  </conditionalFormatting>
  <conditionalFormatting sqref="B454:N454">
    <cfRule type="cellIs" dxfId="10455" priority="352" operator="lessThan">
      <formula>0</formula>
    </cfRule>
  </conditionalFormatting>
  <conditionalFormatting sqref="B454:N454">
    <cfRule type="cellIs" dxfId="10454" priority="353" operator="lessThan">
      <formula>0</formula>
    </cfRule>
  </conditionalFormatting>
  <conditionalFormatting sqref="C652:I652">
    <cfRule type="cellIs" dxfId="10453" priority="354" operator="lessThan">
      <formula>0</formula>
    </cfRule>
  </conditionalFormatting>
  <conditionalFormatting sqref="C653:I653">
    <cfRule type="cellIs" dxfId="10452" priority="355" operator="lessThan">
      <formula>0</formula>
    </cfRule>
  </conditionalFormatting>
  <conditionalFormatting sqref="C658:M658">
    <cfRule type="cellIs" dxfId="10451" priority="356" operator="lessThan">
      <formula>0</formula>
    </cfRule>
  </conditionalFormatting>
  <conditionalFormatting sqref="C647:N647">
    <cfRule type="cellIs" dxfId="10450" priority="357" operator="lessThan">
      <formula>0</formula>
    </cfRule>
  </conditionalFormatting>
  <conditionalFormatting sqref="P650">
    <cfRule type="cellIs" dxfId="10449" priority="358" operator="lessThan">
      <formula>0</formula>
    </cfRule>
  </conditionalFormatting>
  <conditionalFormatting sqref="P417:P419">
    <cfRule type="cellIs" dxfId="10448" priority="359" operator="lessThan">
      <formula>0</formula>
    </cfRule>
  </conditionalFormatting>
  <conditionalFormatting sqref="Q420">
    <cfRule type="cellIs" dxfId="10447" priority="360" operator="lessThan">
      <formula>0</formula>
    </cfRule>
  </conditionalFormatting>
  <conditionalFormatting sqref="Q421">
    <cfRule type="cellIs" dxfId="10446" priority="361" operator="lessThan">
      <formula>0</formula>
    </cfRule>
  </conditionalFormatting>
  <conditionalFormatting sqref="P416:Q416 Q417:Q419">
    <cfRule type="cellIs" dxfId="10445" priority="362" operator="lessThan">
      <formula>0</formula>
    </cfRule>
  </conditionalFormatting>
  <conditionalFormatting sqref="P416">
    <cfRule type="cellIs" dxfId="10444" priority="363" operator="lessThan">
      <formula>0</formula>
    </cfRule>
  </conditionalFormatting>
  <conditionalFormatting sqref="Q420">
    <cfRule type="cellIs" dxfId="10443" priority="364" operator="lessThan">
      <formula>0</formula>
    </cfRule>
  </conditionalFormatting>
  <conditionalFormatting sqref="B454:N454">
    <cfRule type="cellIs" dxfId="10442" priority="365" operator="lessThan">
      <formula>0</formula>
    </cfRule>
  </conditionalFormatting>
  <conditionalFormatting sqref="B454:N454">
    <cfRule type="cellIs" dxfId="10441" priority="366" operator="lessThan">
      <formula>0</formula>
    </cfRule>
  </conditionalFormatting>
  <conditionalFormatting sqref="B454:N454">
    <cfRule type="cellIs" dxfId="10440" priority="367" operator="lessThan">
      <formula>0</formula>
    </cfRule>
  </conditionalFormatting>
  <conditionalFormatting sqref="B454:N454">
    <cfRule type="cellIs" dxfId="10439" priority="368" operator="lessThan">
      <formula>0</formula>
    </cfRule>
  </conditionalFormatting>
  <conditionalFormatting sqref="B454:N454">
    <cfRule type="cellIs" dxfId="10438" priority="369" operator="lessThan">
      <formula>0</formula>
    </cfRule>
  </conditionalFormatting>
  <conditionalFormatting sqref="N457">
    <cfRule type="cellIs" dxfId="10437" priority="370" operator="lessThan">
      <formula>0</formula>
    </cfRule>
  </conditionalFormatting>
  <conditionalFormatting sqref="B454:N454">
    <cfRule type="cellIs" dxfId="10436" priority="371" operator="lessThan">
      <formula>0</formula>
    </cfRule>
  </conditionalFormatting>
  <conditionalFormatting sqref="N458">
    <cfRule type="cellIs" dxfId="10435" priority="372" operator="lessThan">
      <formula>0</formula>
    </cfRule>
  </conditionalFormatting>
  <conditionalFormatting sqref="P530">
    <cfRule type="cellIs" dxfId="10434" priority="373" operator="lessThan">
      <formula>0</formula>
    </cfRule>
  </conditionalFormatting>
  <conditionalFormatting sqref="N458">
    <cfRule type="cellIs" dxfId="10433" priority="374" operator="lessThan">
      <formula>0</formula>
    </cfRule>
  </conditionalFormatting>
  <conditionalFormatting sqref="D461:N464">
    <cfRule type="cellIs" dxfId="10432" priority="375" operator="lessThan">
      <formula>0</formula>
    </cfRule>
  </conditionalFormatting>
  <conditionalFormatting sqref="P538">
    <cfRule type="cellIs" dxfId="10431" priority="376" operator="lessThan">
      <formula>0</formula>
    </cfRule>
  </conditionalFormatting>
  <conditionalFormatting sqref="B461:B464">
    <cfRule type="cellIs" dxfId="10430" priority="377" operator="lessThan">
      <formula>0</formula>
    </cfRule>
  </conditionalFormatting>
  <conditionalFormatting sqref="P553">
    <cfRule type="cellIs" dxfId="10429" priority="378" operator="lessThan">
      <formula>0</formula>
    </cfRule>
  </conditionalFormatting>
  <conditionalFormatting sqref="B512">
    <cfRule type="cellIs" dxfId="10428" priority="379" operator="lessThan">
      <formula>0</formula>
    </cfRule>
  </conditionalFormatting>
  <conditionalFormatting sqref="C512">
    <cfRule type="cellIs" dxfId="10427" priority="380" operator="lessThan">
      <formula>0</formula>
    </cfRule>
  </conditionalFormatting>
  <conditionalFormatting sqref="P561">
    <cfRule type="cellIs" dxfId="10426" priority="381" operator="lessThan">
      <formula>0</formula>
    </cfRule>
  </conditionalFormatting>
  <conditionalFormatting sqref="P590">
    <cfRule type="cellIs" dxfId="10425" priority="382" operator="lessThan">
      <formula>0</formula>
    </cfRule>
  </conditionalFormatting>
  <conditionalFormatting sqref="N365">
    <cfRule type="cellIs" dxfId="10424" priority="383" operator="lessThan">
      <formula>0</formula>
    </cfRule>
  </conditionalFormatting>
  <conditionalFormatting sqref="N371">
    <cfRule type="cellIs" dxfId="10423" priority="384" operator="lessThan">
      <formula>0</formula>
    </cfRule>
  </conditionalFormatting>
  <conditionalFormatting sqref="N377">
    <cfRule type="cellIs" dxfId="10422" priority="385" operator="lessThan">
      <formula>0</formula>
    </cfRule>
  </conditionalFormatting>
  <conditionalFormatting sqref="B376">
    <cfRule type="cellIs" dxfId="10421" priority="386" operator="lessThan">
      <formula>0</formula>
    </cfRule>
  </conditionalFormatting>
  <conditionalFormatting sqref="B588">
    <cfRule type="cellIs" dxfId="10420" priority="387" operator="lessThan">
      <formula>0</formula>
    </cfRule>
  </conditionalFormatting>
  <conditionalFormatting sqref="B371:B372">
    <cfRule type="cellIs" dxfId="10419" priority="388" operator="lessThan">
      <formula>0</formula>
    </cfRule>
  </conditionalFormatting>
  <conditionalFormatting sqref="B377:B378">
    <cfRule type="cellIs" dxfId="10418" priority="389" operator="lessThan">
      <formula>0</formula>
    </cfRule>
  </conditionalFormatting>
  <conditionalFormatting sqref="C351:M354">
    <cfRule type="cellIs" dxfId="10417" priority="390" operator="lessThan">
      <formula>0</formula>
    </cfRule>
  </conditionalFormatting>
  <conditionalFormatting sqref="B428">
    <cfRule type="cellIs" dxfId="10416" priority="391" operator="lessThan">
      <formula>0</formula>
    </cfRule>
  </conditionalFormatting>
  <conditionalFormatting sqref="B428">
    <cfRule type="cellIs" dxfId="10415" priority="392" operator="lessThan">
      <formula>0</formula>
    </cfRule>
  </conditionalFormatting>
  <conditionalFormatting sqref="B391 B397 B381:B385 B375:B379 B369:B373 B363:B367 B361 B351:B355">
    <cfRule type="cellIs" dxfId="10414" priority="393" operator="lessThan">
      <formula>0</formula>
    </cfRule>
  </conditionalFormatting>
  <conditionalFormatting sqref="B585:B587">
    <cfRule type="cellIs" dxfId="10413" priority="394" operator="lessThan">
      <formula>0</formula>
    </cfRule>
  </conditionalFormatting>
  <conditionalFormatting sqref="B584">
    <cfRule type="cellIs" dxfId="10412" priority="395" operator="lessThan">
      <formula>0</formula>
    </cfRule>
  </conditionalFormatting>
  <conditionalFormatting sqref="B397">
    <cfRule type="cellIs" dxfId="10411" priority="396" operator="lessThan">
      <formula>0</formula>
    </cfRule>
  </conditionalFormatting>
  <conditionalFormatting sqref="B369">
    <cfRule type="cellIs" dxfId="10410" priority="397" operator="lessThan">
      <formula>0</formula>
    </cfRule>
  </conditionalFormatting>
  <conditionalFormatting sqref="B370">
    <cfRule type="cellIs" dxfId="10409" priority="398" operator="lessThan">
      <formula>0</formula>
    </cfRule>
  </conditionalFormatting>
  <conditionalFormatting sqref="B375">
    <cfRule type="cellIs" dxfId="10408" priority="399" operator="lessThan">
      <formula>0</formula>
    </cfRule>
  </conditionalFormatting>
  <conditionalFormatting sqref="B383:B384">
    <cfRule type="cellIs" dxfId="10407" priority="400" operator="lessThan">
      <formula>0</formula>
    </cfRule>
  </conditionalFormatting>
  <conditionalFormatting sqref="B381">
    <cfRule type="cellIs" dxfId="10406" priority="401" operator="lessThan">
      <formula>0</formula>
    </cfRule>
  </conditionalFormatting>
  <conditionalFormatting sqref="B382">
    <cfRule type="cellIs" dxfId="10405" priority="402" operator="lessThan">
      <formula>0</formula>
    </cfRule>
  </conditionalFormatting>
  <conditionalFormatting sqref="B391">
    <cfRule type="cellIs" dxfId="10404" priority="403" operator="lessThan">
      <formula>0</formula>
    </cfRule>
  </conditionalFormatting>
  <conditionalFormatting sqref="B385">
    <cfRule type="cellIs" dxfId="10403" priority="404" operator="lessThan">
      <formula>0</formula>
    </cfRule>
  </conditionalFormatting>
  <conditionalFormatting sqref="B379">
    <cfRule type="cellIs" dxfId="10402" priority="405" operator="lessThan">
      <formula>0</formula>
    </cfRule>
  </conditionalFormatting>
  <conditionalFormatting sqref="B373">
    <cfRule type="cellIs" dxfId="10401" priority="406" operator="lessThan">
      <formula>0</formula>
    </cfRule>
  </conditionalFormatting>
  <conditionalFormatting sqref="B361">
    <cfRule type="cellIs" dxfId="10400" priority="407" operator="lessThan">
      <formula>0</formula>
    </cfRule>
  </conditionalFormatting>
  <conditionalFormatting sqref="B621:B624">
    <cfRule type="cellIs" dxfId="10399" priority="408" operator="lessThan">
      <formula>0</formula>
    </cfRule>
  </conditionalFormatting>
  <conditionalFormatting sqref="B616:B619">
    <cfRule type="cellIs" dxfId="10398" priority="409" operator="lessThan">
      <formula>0</formula>
    </cfRule>
  </conditionalFormatting>
  <conditionalFormatting sqref="B617">
    <cfRule type="cellIs" dxfId="10397" priority="410" operator="lessThan">
      <formula>0</formula>
    </cfRule>
  </conditionalFormatting>
  <conditionalFormatting sqref="B618:B619">
    <cfRule type="cellIs" dxfId="10396" priority="411" operator="lessThan">
      <formula>0</formula>
    </cfRule>
  </conditionalFormatting>
  <conditionalFormatting sqref="B628:B629">
    <cfRule type="cellIs" dxfId="10395" priority="412" operator="lessThan">
      <formula>0</formula>
    </cfRule>
  </conditionalFormatting>
  <conditionalFormatting sqref="B622">
    <cfRule type="cellIs" dxfId="10394" priority="413" operator="lessThan">
      <formula>0</formula>
    </cfRule>
  </conditionalFormatting>
  <conditionalFormatting sqref="B623:B624">
    <cfRule type="cellIs" dxfId="10393" priority="414" operator="lessThan">
      <formula>0</formula>
    </cfRule>
  </conditionalFormatting>
  <conditionalFormatting sqref="B626:B629">
    <cfRule type="cellIs" dxfId="10392" priority="415" operator="lessThan">
      <formula>0</formula>
    </cfRule>
  </conditionalFormatting>
  <conditionalFormatting sqref="B627">
    <cfRule type="cellIs" dxfId="10391" priority="416" operator="lessThan">
      <formula>0</formula>
    </cfRule>
  </conditionalFormatting>
  <conditionalFormatting sqref="B365:B366">
    <cfRule type="cellIs" dxfId="10390" priority="417" operator="lessThan">
      <formula>0</formula>
    </cfRule>
  </conditionalFormatting>
  <conditionalFormatting sqref="B355">
    <cfRule type="cellIs" dxfId="10389" priority="418" operator="lessThan">
      <formula>0</formula>
    </cfRule>
  </conditionalFormatting>
  <conditionalFormatting sqref="B393:N393">
    <cfRule type="cellIs" dxfId="10388" priority="419" operator="lessThan">
      <formula>0</formula>
    </cfRule>
  </conditionalFormatting>
  <conditionalFormatting sqref="B387:N387">
    <cfRule type="cellIs" dxfId="10387" priority="420" operator="lessThan">
      <formula>0</formula>
    </cfRule>
  </conditionalFormatting>
  <conditionalFormatting sqref="B387:N387">
    <cfRule type="cellIs" dxfId="10386" priority="421" operator="lessThan">
      <formula>0</formula>
    </cfRule>
  </conditionalFormatting>
  <conditionalFormatting sqref="B353:B354">
    <cfRule type="cellIs" dxfId="10385" priority="422" operator="lessThan">
      <formula>0</formula>
    </cfRule>
  </conditionalFormatting>
  <conditionalFormatting sqref="B351">
    <cfRule type="cellIs" dxfId="10384" priority="423" operator="lessThan">
      <formula>0</formula>
    </cfRule>
  </conditionalFormatting>
  <conditionalFormatting sqref="B352">
    <cfRule type="cellIs" dxfId="10383" priority="424" operator="lessThan">
      <formula>0</formula>
    </cfRule>
  </conditionalFormatting>
  <conditionalFormatting sqref="B363">
    <cfRule type="cellIs" dxfId="10382" priority="425" operator="lessThan">
      <formula>0</formula>
    </cfRule>
  </conditionalFormatting>
  <conditionalFormatting sqref="B364">
    <cfRule type="cellIs" dxfId="10381" priority="426" operator="lessThan">
      <formula>0</formula>
    </cfRule>
  </conditionalFormatting>
  <conditionalFormatting sqref="B367">
    <cfRule type="cellIs" dxfId="10380" priority="427" operator="lessThan">
      <formula>0</formula>
    </cfRule>
  </conditionalFormatting>
  <conditionalFormatting sqref="B593:B596">
    <cfRule type="cellIs" dxfId="10379" priority="428" operator="lessThan">
      <formula>0</formula>
    </cfRule>
  </conditionalFormatting>
  <conditionalFormatting sqref="B594">
    <cfRule type="cellIs" dxfId="10378" priority="429" operator="lessThan">
      <formula>0</formula>
    </cfRule>
  </conditionalFormatting>
  <conditionalFormatting sqref="B595:B596">
    <cfRule type="cellIs" dxfId="10377" priority="430" operator="lessThan">
      <formula>0</formula>
    </cfRule>
  </conditionalFormatting>
  <conditionalFormatting sqref="B603">
    <cfRule type="cellIs" dxfId="10376" priority="431" operator="lessThan">
      <formula>0</formula>
    </cfRule>
  </conditionalFormatting>
  <conditionalFormatting sqref="B603">
    <cfRule type="cellIs" dxfId="10375" priority="432" operator="lessThan">
      <formula>0</formula>
    </cfRule>
  </conditionalFormatting>
  <conditionalFormatting sqref="B599:B602">
    <cfRule type="cellIs" dxfId="10374" priority="433" operator="lessThan">
      <formula>0</formula>
    </cfRule>
  </conditionalFormatting>
  <conditionalFormatting sqref="B600">
    <cfRule type="cellIs" dxfId="10373" priority="434" operator="lessThan">
      <formula>0</formula>
    </cfRule>
  </conditionalFormatting>
  <conditionalFormatting sqref="B601:B602">
    <cfRule type="cellIs" dxfId="10372" priority="435" operator="lessThan">
      <formula>0</formula>
    </cfRule>
  </conditionalFormatting>
  <conditionalFormatting sqref="N390">
    <cfRule type="cellIs" dxfId="10371" priority="436" operator="lessThan">
      <formula>0</formula>
    </cfRule>
  </conditionalFormatting>
  <conditionalFormatting sqref="B393:N393">
    <cfRule type="cellIs" dxfId="10370" priority="437" operator="lessThan">
      <formula>0</formula>
    </cfRule>
  </conditionalFormatting>
  <conditionalFormatting sqref="B571:B573">
    <cfRule type="cellIs" dxfId="10369" priority="438" operator="lessThan">
      <formula>0</formula>
    </cfRule>
  </conditionalFormatting>
  <conditionalFormatting sqref="B574">
    <cfRule type="cellIs" dxfId="10368" priority="439" operator="lessThan">
      <formula>0</formula>
    </cfRule>
  </conditionalFormatting>
  <conditionalFormatting sqref="B570">
    <cfRule type="cellIs" dxfId="10367" priority="440" operator="lessThan">
      <formula>0</formula>
    </cfRule>
  </conditionalFormatting>
  <conditionalFormatting sqref="B607:B608">
    <cfRule type="cellIs" dxfId="10366" priority="441" operator="lessThan">
      <formula>0</formula>
    </cfRule>
  </conditionalFormatting>
  <conditionalFormatting sqref="B605:B608">
    <cfRule type="cellIs" dxfId="10365" priority="442" operator="lessThan">
      <formula>0</formula>
    </cfRule>
  </conditionalFormatting>
  <conditionalFormatting sqref="B589">
    <cfRule type="cellIs" dxfId="10364" priority="443" operator="lessThan">
      <formula>0</formula>
    </cfRule>
  </conditionalFormatting>
  <conditionalFormatting sqref="B613:B614">
    <cfRule type="cellIs" dxfId="10363" priority="444" operator="lessThan">
      <formula>0</formula>
    </cfRule>
  </conditionalFormatting>
  <conditionalFormatting sqref="B606">
    <cfRule type="cellIs" dxfId="10362" priority="445" operator="lessThan">
      <formula>0</formula>
    </cfRule>
  </conditionalFormatting>
  <conditionalFormatting sqref="B611:B614">
    <cfRule type="cellIs" dxfId="10361" priority="446" operator="lessThan">
      <formula>0</formula>
    </cfRule>
  </conditionalFormatting>
  <conditionalFormatting sqref="O616:O619">
    <cfRule type="cellIs" dxfId="10360" priority="447" operator="lessThan">
      <formula>0</formula>
    </cfRule>
  </conditionalFormatting>
  <conditionalFormatting sqref="O599 O601:O602">
    <cfRule type="cellIs" dxfId="10359" priority="448" operator="lessThan">
      <formula>0</formula>
    </cfRule>
  </conditionalFormatting>
  <conditionalFormatting sqref="B612">
    <cfRule type="cellIs" dxfId="10358" priority="449" operator="lessThan">
      <formula>0</formula>
    </cfRule>
  </conditionalFormatting>
  <conditionalFormatting sqref="D589">
    <cfRule type="cellIs" dxfId="10357" priority="450" operator="lessThan">
      <formula>0</formula>
    </cfRule>
  </conditionalFormatting>
  <conditionalFormatting sqref="O605:O607">
    <cfRule type="cellIs" dxfId="10356" priority="451" operator="lessThan">
      <formula>0</formula>
    </cfRule>
  </conditionalFormatting>
  <conditionalFormatting sqref="O626:O629">
    <cfRule type="cellIs" dxfId="10355" priority="452" operator="lessThan">
      <formula>0</formula>
    </cfRule>
  </conditionalFormatting>
  <conditionalFormatting sqref="B650 B655:B657 B663 B665:B668 B642:B645 B670">
    <cfRule type="cellIs" dxfId="10354" priority="453" operator="lessThan">
      <formula>0</formula>
    </cfRule>
  </conditionalFormatting>
  <conditionalFormatting sqref="N378">
    <cfRule type="cellIs" dxfId="10353" priority="454" operator="lessThan">
      <formula>0</formula>
    </cfRule>
  </conditionalFormatting>
  <conditionalFormatting sqref="N372">
    <cfRule type="cellIs" dxfId="10352" priority="455" operator="lessThan">
      <formula>0</formula>
    </cfRule>
  </conditionalFormatting>
  <conditionalFormatting sqref="B387:N387">
    <cfRule type="cellIs" dxfId="10351" priority="456" operator="lessThan">
      <formula>0</formula>
    </cfRule>
  </conditionalFormatting>
  <conditionalFormatting sqref="N384">
    <cfRule type="cellIs" dxfId="10350" priority="457" operator="lessThan">
      <formula>0</formula>
    </cfRule>
  </conditionalFormatting>
  <conditionalFormatting sqref="B387:N387">
    <cfRule type="cellIs" dxfId="10349" priority="458" operator="lessThan">
      <formula>0</formula>
    </cfRule>
  </conditionalFormatting>
  <conditionalFormatting sqref="B387:N387">
    <cfRule type="cellIs" dxfId="10348" priority="459" operator="lessThan">
      <formula>0</formula>
    </cfRule>
  </conditionalFormatting>
  <conditionalFormatting sqref="B652">
    <cfRule type="cellIs" dxfId="10347" priority="460" operator="lessThan">
      <formula>0</formula>
    </cfRule>
  </conditionalFormatting>
  <conditionalFormatting sqref="B653">
    <cfRule type="cellIs" dxfId="10346" priority="461" operator="lessThan">
      <formula>0</formula>
    </cfRule>
  </conditionalFormatting>
  <conditionalFormatting sqref="B658">
    <cfRule type="cellIs" dxfId="10345" priority="462" operator="lessThan">
      <formula>0</formula>
    </cfRule>
  </conditionalFormatting>
  <conditionalFormatting sqref="B647">
    <cfRule type="cellIs" dxfId="10344" priority="463" operator="lessThan">
      <formula>0</formula>
    </cfRule>
  </conditionalFormatting>
  <conditionalFormatting sqref="O365">
    <cfRule type="cellIs" dxfId="10343" priority="464" operator="lessThan">
      <formula>0</formula>
    </cfRule>
  </conditionalFormatting>
  <conditionalFormatting sqref="O371">
    <cfRule type="cellIs" dxfId="10342" priority="465" operator="lessThan">
      <formula>0</formula>
    </cfRule>
  </conditionalFormatting>
  <conditionalFormatting sqref="G589">
    <cfRule type="cellIs" dxfId="10341" priority="466" operator="lessThan">
      <formula>0</formula>
    </cfRule>
  </conditionalFormatting>
  <conditionalFormatting sqref="H589">
    <cfRule type="cellIs" dxfId="10340" priority="467" operator="lessThan">
      <formula>0</formula>
    </cfRule>
  </conditionalFormatting>
  <conditionalFormatting sqref="B351:B354">
    <cfRule type="cellIs" dxfId="10339" priority="468" operator="lessThan">
      <formula>0</formula>
    </cfRule>
  </conditionalFormatting>
  <conditionalFormatting sqref="N366">
    <cfRule type="cellIs" dxfId="10338" priority="469" operator="lessThan">
      <formula>0</formula>
    </cfRule>
  </conditionalFormatting>
  <conditionalFormatting sqref="B387:N387">
    <cfRule type="cellIs" dxfId="10337" priority="470" operator="lessThan">
      <formula>0</formula>
    </cfRule>
  </conditionalFormatting>
  <conditionalFormatting sqref="B387:N387">
    <cfRule type="cellIs" dxfId="10336" priority="471" operator="lessThan">
      <formula>0</formula>
    </cfRule>
  </conditionalFormatting>
  <conditionalFormatting sqref="B387:N387">
    <cfRule type="cellIs" dxfId="10335" priority="472" operator="lessThan">
      <formula>0</formula>
    </cfRule>
  </conditionalFormatting>
  <conditionalFormatting sqref="B393:N393">
    <cfRule type="cellIs" dxfId="10334" priority="473" operator="lessThan">
      <formula>0</formula>
    </cfRule>
  </conditionalFormatting>
  <conditionalFormatting sqref="B393:N393">
    <cfRule type="cellIs" dxfId="10333" priority="474" operator="lessThan">
      <formula>0</formula>
    </cfRule>
  </conditionalFormatting>
  <conditionalFormatting sqref="B393:N393">
    <cfRule type="cellIs" dxfId="10332" priority="475" operator="lessThan">
      <formula>0</formula>
    </cfRule>
  </conditionalFormatting>
  <conditionalFormatting sqref="B393:N393">
    <cfRule type="cellIs" dxfId="10331" priority="476" operator="lessThan">
      <formula>0</formula>
    </cfRule>
  </conditionalFormatting>
  <conditionalFormatting sqref="B393:N393">
    <cfRule type="cellIs" dxfId="10330" priority="477" operator="lessThan">
      <formula>0</formula>
    </cfRule>
  </conditionalFormatting>
  <conditionalFormatting sqref="B393:N393">
    <cfRule type="cellIs" dxfId="10329" priority="478" operator="lessThan">
      <formula>0</formula>
    </cfRule>
  </conditionalFormatting>
  <conditionalFormatting sqref="B399:N399">
    <cfRule type="cellIs" dxfId="10328" priority="479" operator="lessThan">
      <formula>0</formula>
    </cfRule>
  </conditionalFormatting>
  <conditionalFormatting sqref="N396">
    <cfRule type="cellIs" dxfId="10327" priority="480" operator="lessThan">
      <formula>0</formula>
    </cfRule>
  </conditionalFormatting>
  <conditionalFormatting sqref="B399:N399">
    <cfRule type="cellIs" dxfId="10326" priority="481" operator="lessThan">
      <formula>0</formula>
    </cfRule>
  </conditionalFormatting>
  <conditionalFormatting sqref="B399:N399">
    <cfRule type="cellIs" dxfId="10325" priority="482" operator="lessThan">
      <formula>0</formula>
    </cfRule>
  </conditionalFormatting>
  <conditionalFormatting sqref="B399:N399">
    <cfRule type="cellIs" dxfId="10324" priority="483" operator="lessThan">
      <formula>0</formula>
    </cfRule>
  </conditionalFormatting>
  <conditionalFormatting sqref="B399:N399">
    <cfRule type="cellIs" dxfId="10323" priority="484" operator="lessThan">
      <formula>0</formula>
    </cfRule>
  </conditionalFormatting>
  <conditionalFormatting sqref="B399:N399">
    <cfRule type="cellIs" dxfId="10322" priority="485" operator="lessThan">
      <formula>0</formula>
    </cfRule>
  </conditionalFormatting>
  <conditionalFormatting sqref="B399:N399">
    <cfRule type="cellIs" dxfId="10321" priority="486" operator="lessThan">
      <formula>0</formula>
    </cfRule>
  </conditionalFormatting>
  <conditionalFormatting sqref="B399:N399">
    <cfRule type="cellIs" dxfId="10320" priority="487" operator="lessThan">
      <formula>0</formula>
    </cfRule>
  </conditionalFormatting>
  <conditionalFormatting sqref="N402">
    <cfRule type="cellIs" dxfId="10319" priority="488" operator="lessThan">
      <formula>0</formula>
    </cfRule>
  </conditionalFormatting>
  <conditionalFormatting sqref="N355">
    <cfRule type="cellIs" dxfId="10318" priority="489" operator="lessThan">
      <formula>0</formula>
    </cfRule>
  </conditionalFormatting>
  <conditionalFormatting sqref="N361">
    <cfRule type="cellIs" dxfId="10317" priority="490" operator="lessThan">
      <formula>0</formula>
    </cfRule>
  </conditionalFormatting>
  <conditionalFormatting sqref="N361">
    <cfRule type="cellIs" dxfId="10316" priority="491" operator="lessThan">
      <formula>0</formula>
    </cfRule>
  </conditionalFormatting>
  <conditionalFormatting sqref="N367">
    <cfRule type="cellIs" dxfId="10315" priority="492" operator="lessThan">
      <formula>0</formula>
    </cfRule>
  </conditionalFormatting>
  <conditionalFormatting sqref="N367">
    <cfRule type="cellIs" dxfId="10314" priority="493" operator="lessThan">
      <formula>0</formula>
    </cfRule>
  </conditionalFormatting>
  <conditionalFormatting sqref="N373">
    <cfRule type="cellIs" dxfId="10313" priority="494" operator="lessThan">
      <formula>0</formula>
    </cfRule>
  </conditionalFormatting>
  <conditionalFormatting sqref="N373">
    <cfRule type="cellIs" dxfId="10312" priority="495" operator="lessThan">
      <formula>0</formula>
    </cfRule>
  </conditionalFormatting>
  <conditionalFormatting sqref="N379">
    <cfRule type="cellIs" dxfId="10311" priority="496" operator="lessThan">
      <formula>0</formula>
    </cfRule>
  </conditionalFormatting>
  <conditionalFormatting sqref="N379">
    <cfRule type="cellIs" dxfId="10310" priority="497" operator="lessThan">
      <formula>0</formula>
    </cfRule>
  </conditionalFormatting>
  <conditionalFormatting sqref="N385">
    <cfRule type="cellIs" dxfId="10309" priority="498" operator="lessThan">
      <formula>0</formula>
    </cfRule>
  </conditionalFormatting>
  <conditionalFormatting sqref="N385">
    <cfRule type="cellIs" dxfId="10308" priority="499" operator="lessThan">
      <formula>0</formula>
    </cfRule>
  </conditionalFormatting>
  <conditionalFormatting sqref="N391">
    <cfRule type="cellIs" dxfId="10307" priority="500" operator="lessThan">
      <formula>0</formula>
    </cfRule>
  </conditionalFormatting>
  <conditionalFormatting sqref="N391">
    <cfRule type="cellIs" dxfId="10306" priority="501" operator="lessThan">
      <formula>0</formula>
    </cfRule>
  </conditionalFormatting>
  <conditionalFormatting sqref="N397">
    <cfRule type="cellIs" dxfId="10305" priority="502" operator="lessThan">
      <formula>0</formula>
    </cfRule>
  </conditionalFormatting>
  <conditionalFormatting sqref="N397">
    <cfRule type="cellIs" dxfId="10304" priority="503" operator="lessThan">
      <formula>0</formula>
    </cfRule>
  </conditionalFormatting>
  <conditionalFormatting sqref="C409:M409">
    <cfRule type="cellIs" dxfId="10303" priority="504" operator="lessThan">
      <formula>0</formula>
    </cfRule>
  </conditionalFormatting>
  <conditionalFormatting sqref="C409:M409">
    <cfRule type="cellIs" dxfId="10302" priority="505" operator="lessThan">
      <formula>0</formula>
    </cfRule>
  </conditionalFormatting>
  <conditionalFormatting sqref="H409">
    <cfRule type="cellIs" dxfId="10301" priority="506" operator="lessThan">
      <formula>0</formula>
    </cfRule>
  </conditionalFormatting>
  <conditionalFormatting sqref="B409">
    <cfRule type="cellIs" dxfId="10300" priority="507" operator="lessThan">
      <formula>0</formula>
    </cfRule>
  </conditionalFormatting>
  <conditionalFormatting sqref="B409">
    <cfRule type="cellIs" dxfId="10299" priority="508" operator="lessThan">
      <formula>0</formula>
    </cfRule>
  </conditionalFormatting>
  <conditionalFormatting sqref="B405:N405">
    <cfRule type="cellIs" dxfId="10298" priority="509" operator="lessThan">
      <formula>0</formula>
    </cfRule>
  </conditionalFormatting>
  <conditionalFormatting sqref="B405:N405">
    <cfRule type="cellIs" dxfId="10297" priority="510" operator="lessThan">
      <formula>0</formula>
    </cfRule>
  </conditionalFormatting>
  <conditionalFormatting sqref="B405:N405">
    <cfRule type="cellIs" dxfId="10296" priority="511" operator="lessThan">
      <formula>0</formula>
    </cfRule>
  </conditionalFormatting>
  <conditionalFormatting sqref="B405:N405">
    <cfRule type="cellIs" dxfId="10295" priority="512" operator="lessThan">
      <formula>0</formula>
    </cfRule>
  </conditionalFormatting>
  <conditionalFormatting sqref="B405:N405">
    <cfRule type="cellIs" dxfId="10294" priority="513" operator="lessThan">
      <formula>0</formula>
    </cfRule>
  </conditionalFormatting>
  <conditionalFormatting sqref="B405:N405">
    <cfRule type="cellIs" dxfId="10293" priority="514" operator="lessThan">
      <formula>0</formula>
    </cfRule>
  </conditionalFormatting>
  <conditionalFormatting sqref="B405:N405">
    <cfRule type="cellIs" dxfId="10292" priority="515" operator="lessThan">
      <formula>0</formula>
    </cfRule>
  </conditionalFormatting>
  <conditionalFormatting sqref="B405:N405">
    <cfRule type="cellIs" dxfId="10291" priority="516" operator="lessThan">
      <formula>0</formula>
    </cfRule>
  </conditionalFormatting>
  <conditionalFormatting sqref="N408">
    <cfRule type="cellIs" dxfId="10290" priority="517" operator="lessThan">
      <formula>0</formula>
    </cfRule>
  </conditionalFormatting>
  <conditionalFormatting sqref="N409">
    <cfRule type="cellIs" dxfId="10289" priority="518" operator="lessThan">
      <formula>0</formula>
    </cfRule>
  </conditionalFormatting>
  <conditionalFormatting sqref="N409">
    <cfRule type="cellIs" dxfId="10288" priority="519" operator="lessThan">
      <formula>0</formula>
    </cfRule>
  </conditionalFormatting>
  <conditionalFormatting sqref="C415:M415">
    <cfRule type="cellIs" dxfId="10287" priority="520" operator="lessThan">
      <formula>0</formula>
    </cfRule>
  </conditionalFormatting>
  <conditionalFormatting sqref="C415:M415">
    <cfRule type="cellIs" dxfId="10286" priority="521" operator="lessThan">
      <formula>0</formula>
    </cfRule>
  </conditionalFormatting>
  <conditionalFormatting sqref="H415">
    <cfRule type="cellIs" dxfId="10285" priority="522" operator="lessThan">
      <formula>0</formula>
    </cfRule>
  </conditionalFormatting>
  <conditionalFormatting sqref="B415">
    <cfRule type="cellIs" dxfId="10284" priority="523" operator="lessThan">
      <formula>0</formula>
    </cfRule>
  </conditionalFormatting>
  <conditionalFormatting sqref="B415">
    <cfRule type="cellIs" dxfId="10283" priority="524" operator="lessThan">
      <formula>0</formula>
    </cfRule>
  </conditionalFormatting>
  <conditionalFormatting sqref="B411:N411">
    <cfRule type="cellIs" dxfId="10282" priority="525" operator="lessThan">
      <formula>0</formula>
    </cfRule>
  </conditionalFormatting>
  <conditionalFormatting sqref="B411:N411">
    <cfRule type="cellIs" dxfId="10281" priority="526" operator="lessThan">
      <formula>0</formula>
    </cfRule>
  </conditionalFormatting>
  <conditionalFormatting sqref="B411:N411">
    <cfRule type="cellIs" dxfId="10280" priority="527" operator="lessThan">
      <formula>0</formula>
    </cfRule>
  </conditionalFormatting>
  <conditionalFormatting sqref="B411:N411">
    <cfRule type="cellIs" dxfId="10279" priority="528" operator="lessThan">
      <formula>0</formula>
    </cfRule>
  </conditionalFormatting>
  <conditionalFormatting sqref="B411:N411">
    <cfRule type="cellIs" dxfId="10278" priority="529" operator="lessThan">
      <formula>0</formula>
    </cfRule>
  </conditionalFormatting>
  <conditionalFormatting sqref="B411:N411">
    <cfRule type="cellIs" dxfId="10277" priority="530" operator="lessThan">
      <formula>0</formula>
    </cfRule>
  </conditionalFormatting>
  <conditionalFormatting sqref="B411:N411">
    <cfRule type="cellIs" dxfId="10276" priority="531" operator="lessThan">
      <formula>0</formula>
    </cfRule>
  </conditionalFormatting>
  <conditionalFormatting sqref="B411:N411">
    <cfRule type="cellIs" dxfId="10275" priority="532" operator="lessThan">
      <formula>0</formula>
    </cfRule>
  </conditionalFormatting>
  <conditionalFormatting sqref="N414">
    <cfRule type="cellIs" dxfId="10274" priority="533" operator="lessThan">
      <formula>0</formula>
    </cfRule>
  </conditionalFormatting>
  <conditionalFormatting sqref="N415">
    <cfRule type="cellIs" dxfId="10273" priority="534" operator="lessThan">
      <formula>0</formula>
    </cfRule>
  </conditionalFormatting>
  <conditionalFormatting sqref="N415">
    <cfRule type="cellIs" dxfId="10272" priority="535" operator="lessThan">
      <formula>0</formula>
    </cfRule>
  </conditionalFormatting>
  <conditionalFormatting sqref="C421:M421">
    <cfRule type="cellIs" dxfId="10271" priority="536" operator="lessThan">
      <formula>0</formula>
    </cfRule>
  </conditionalFormatting>
  <conditionalFormatting sqref="C421:M421">
    <cfRule type="cellIs" dxfId="10270" priority="537" operator="lessThan">
      <formula>0</formula>
    </cfRule>
  </conditionalFormatting>
  <conditionalFormatting sqref="H421">
    <cfRule type="cellIs" dxfId="10269" priority="538" operator="lessThan">
      <formula>0</formula>
    </cfRule>
  </conditionalFormatting>
  <conditionalFormatting sqref="B421">
    <cfRule type="cellIs" dxfId="10268" priority="539" operator="lessThan">
      <formula>0</formula>
    </cfRule>
  </conditionalFormatting>
  <conditionalFormatting sqref="B421">
    <cfRule type="cellIs" dxfId="10267" priority="540" operator="lessThan">
      <formula>0</formula>
    </cfRule>
  </conditionalFormatting>
  <conditionalFormatting sqref="B417:N417">
    <cfRule type="cellIs" dxfId="10266" priority="541" operator="lessThan">
      <formula>0</formula>
    </cfRule>
  </conditionalFormatting>
  <conditionalFormatting sqref="B417:N417">
    <cfRule type="cellIs" dxfId="10265" priority="542" operator="lessThan">
      <formula>0</formula>
    </cfRule>
  </conditionalFormatting>
  <conditionalFormatting sqref="B417:N417">
    <cfRule type="cellIs" dxfId="10264" priority="543" operator="lessThan">
      <formula>0</formula>
    </cfRule>
  </conditionalFormatting>
  <conditionalFormatting sqref="B417:N417">
    <cfRule type="cellIs" dxfId="10263" priority="544" operator="lessThan">
      <formula>0</formula>
    </cfRule>
  </conditionalFormatting>
  <conditionalFormatting sqref="B417:N417">
    <cfRule type="cellIs" dxfId="10262" priority="545" operator="lessThan">
      <formula>0</formula>
    </cfRule>
  </conditionalFormatting>
  <conditionalFormatting sqref="B417:N417">
    <cfRule type="cellIs" dxfId="10261" priority="546" operator="lessThan">
      <formula>0</formula>
    </cfRule>
  </conditionalFormatting>
  <conditionalFormatting sqref="B417:N417">
    <cfRule type="cellIs" dxfId="10260" priority="547" operator="lessThan">
      <formula>0</formula>
    </cfRule>
  </conditionalFormatting>
  <conditionalFormatting sqref="B417:N417">
    <cfRule type="cellIs" dxfId="10259" priority="548" operator="lessThan">
      <formula>0</formula>
    </cfRule>
  </conditionalFormatting>
  <conditionalFormatting sqref="N420">
    <cfRule type="cellIs" dxfId="10258" priority="549" operator="lessThan">
      <formula>0</formula>
    </cfRule>
  </conditionalFormatting>
  <conditionalFormatting sqref="N421">
    <cfRule type="cellIs" dxfId="10257" priority="550" operator="lessThan">
      <formula>0</formula>
    </cfRule>
  </conditionalFormatting>
  <conditionalFormatting sqref="N421">
    <cfRule type="cellIs" dxfId="10256" priority="551" operator="lessThan">
      <formula>0</formula>
    </cfRule>
  </conditionalFormatting>
  <conditionalFormatting sqref="C427:M427">
    <cfRule type="cellIs" dxfId="10255" priority="552" operator="lessThan">
      <formula>0</formula>
    </cfRule>
  </conditionalFormatting>
  <conditionalFormatting sqref="C427:M427">
    <cfRule type="cellIs" dxfId="10254" priority="553" operator="lessThan">
      <formula>0</formula>
    </cfRule>
  </conditionalFormatting>
  <conditionalFormatting sqref="H427">
    <cfRule type="cellIs" dxfId="10253" priority="554" operator="lessThan">
      <formula>0</formula>
    </cfRule>
  </conditionalFormatting>
  <conditionalFormatting sqref="B427">
    <cfRule type="cellIs" dxfId="10252" priority="555" operator="lessThan">
      <formula>0</formula>
    </cfRule>
  </conditionalFormatting>
  <conditionalFormatting sqref="B427">
    <cfRule type="cellIs" dxfId="10251" priority="556" operator="lessThan">
      <formula>0</formula>
    </cfRule>
  </conditionalFormatting>
  <conditionalFormatting sqref="B423:N423">
    <cfRule type="cellIs" dxfId="10250" priority="557" operator="lessThan">
      <formula>0</formula>
    </cfRule>
  </conditionalFormatting>
  <conditionalFormatting sqref="B423:N423">
    <cfRule type="cellIs" dxfId="10249" priority="558" operator="lessThan">
      <formula>0</formula>
    </cfRule>
  </conditionalFormatting>
  <conditionalFormatting sqref="B423:N423">
    <cfRule type="cellIs" dxfId="10248" priority="559" operator="lessThan">
      <formula>0</formula>
    </cfRule>
  </conditionalFormatting>
  <conditionalFormatting sqref="B423:N423">
    <cfRule type="cellIs" dxfId="10247" priority="560" operator="lessThan">
      <formula>0</formula>
    </cfRule>
  </conditionalFormatting>
  <conditionalFormatting sqref="B423:N423">
    <cfRule type="cellIs" dxfId="10246" priority="561" operator="lessThan">
      <formula>0</formula>
    </cfRule>
  </conditionalFormatting>
  <conditionalFormatting sqref="B423:N423">
    <cfRule type="cellIs" dxfId="10245" priority="562" operator="lessThan">
      <formula>0</formula>
    </cfRule>
  </conditionalFormatting>
  <conditionalFormatting sqref="B423:N423">
    <cfRule type="cellIs" dxfId="10244" priority="563" operator="lessThan">
      <formula>0</formula>
    </cfRule>
  </conditionalFormatting>
  <conditionalFormatting sqref="B423:N423">
    <cfRule type="cellIs" dxfId="10243" priority="564" operator="lessThan">
      <formula>0</formula>
    </cfRule>
  </conditionalFormatting>
  <conditionalFormatting sqref="N426">
    <cfRule type="cellIs" dxfId="10242" priority="565" operator="lessThan">
      <formula>0</formula>
    </cfRule>
  </conditionalFormatting>
  <conditionalFormatting sqref="C537:N537">
    <cfRule type="cellIs" dxfId="10241" priority="566" operator="lessThan">
      <formula>0</formula>
    </cfRule>
  </conditionalFormatting>
  <conditionalFormatting sqref="C568:N568">
    <cfRule type="cellIs" dxfId="10240" priority="567" operator="lessThan">
      <formula>0</formula>
    </cfRule>
  </conditionalFormatting>
  <conditionalFormatting sqref="I552:N552">
    <cfRule type="cellIs" dxfId="10239" priority="568" operator="lessThan">
      <formula>0</formula>
    </cfRule>
  </conditionalFormatting>
  <conditionalFormatting sqref="I560:N560">
    <cfRule type="cellIs" dxfId="10238" priority="569" operator="lessThan">
      <formula>0</formula>
    </cfRule>
  </conditionalFormatting>
  <conditionalFormatting sqref="B429:N429">
    <cfRule type="cellIs" dxfId="10237" priority="570" operator="lessThan">
      <formula>0</formula>
    </cfRule>
  </conditionalFormatting>
  <conditionalFormatting sqref="B429:N429">
    <cfRule type="cellIs" dxfId="10236" priority="571" operator="lessThan">
      <formula>0</formula>
    </cfRule>
  </conditionalFormatting>
  <conditionalFormatting sqref="B429:N429">
    <cfRule type="cellIs" dxfId="10235" priority="572" operator="lessThan">
      <formula>0</formula>
    </cfRule>
  </conditionalFormatting>
  <conditionalFormatting sqref="B429:N429">
    <cfRule type="cellIs" dxfId="10234" priority="573" operator="lessThan">
      <formula>0</formula>
    </cfRule>
  </conditionalFormatting>
  <conditionalFormatting sqref="N432">
    <cfRule type="cellIs" dxfId="10233" priority="574" operator="lessThan">
      <formula>0</formula>
    </cfRule>
  </conditionalFormatting>
  <conditionalFormatting sqref="C439:M439">
    <cfRule type="cellIs" dxfId="10232" priority="575" operator="lessThan">
      <formula>0</formula>
    </cfRule>
  </conditionalFormatting>
  <conditionalFormatting sqref="C439:M439">
    <cfRule type="cellIs" dxfId="10231" priority="576" operator="lessThan">
      <formula>0</formula>
    </cfRule>
  </conditionalFormatting>
  <conditionalFormatting sqref="H439">
    <cfRule type="cellIs" dxfId="10230" priority="577" operator="lessThan">
      <formula>0</formula>
    </cfRule>
  </conditionalFormatting>
  <conditionalFormatting sqref="B439">
    <cfRule type="cellIs" dxfId="10229" priority="578" operator="lessThan">
      <formula>0</formula>
    </cfRule>
  </conditionalFormatting>
  <conditionalFormatting sqref="B439">
    <cfRule type="cellIs" dxfId="10228" priority="579" operator="lessThan">
      <formula>0</formula>
    </cfRule>
  </conditionalFormatting>
  <conditionalFormatting sqref="B435:N435">
    <cfRule type="cellIs" dxfId="10227" priority="580" operator="lessThan">
      <formula>0</formula>
    </cfRule>
  </conditionalFormatting>
  <conditionalFormatting sqref="B435:N435">
    <cfRule type="cellIs" dxfId="10226" priority="581" operator="lessThan">
      <formula>0</formula>
    </cfRule>
  </conditionalFormatting>
  <conditionalFormatting sqref="C641:N645">
    <cfRule type="cellIs" dxfId="10225" priority="582" operator="lessThan">
      <formula>0</formula>
    </cfRule>
  </conditionalFormatting>
  <conditionalFormatting sqref="C597:N597">
    <cfRule type="cellIs" dxfId="10224" priority="583" operator="lessThan">
      <formula>0</formula>
    </cfRule>
  </conditionalFormatting>
  <conditionalFormatting sqref="C603:N603">
    <cfRule type="cellIs" dxfId="10223" priority="584" operator="lessThan">
      <formula>0</formula>
    </cfRule>
  </conditionalFormatting>
  <conditionalFormatting sqref="C603:N603">
    <cfRule type="cellIs" dxfId="10222" priority="585" operator="lessThan">
      <formula>0</formula>
    </cfRule>
  </conditionalFormatting>
  <conditionalFormatting sqref="C603:N603">
    <cfRule type="cellIs" dxfId="10221" priority="586" operator="lessThan">
      <formula>0</formula>
    </cfRule>
  </conditionalFormatting>
  <conditionalFormatting sqref="H445">
    <cfRule type="cellIs" dxfId="10220" priority="587" operator="lessThan">
      <formula>0</formula>
    </cfRule>
  </conditionalFormatting>
  <conditionalFormatting sqref="B445">
    <cfRule type="cellIs" dxfId="10219" priority="588" operator="lessThan">
      <formula>0</formula>
    </cfRule>
  </conditionalFormatting>
  <conditionalFormatting sqref="B445">
    <cfRule type="cellIs" dxfId="10218" priority="589" operator="lessThan">
      <formula>0</formula>
    </cfRule>
  </conditionalFormatting>
  <conditionalFormatting sqref="B441:N441">
    <cfRule type="cellIs" dxfId="10217" priority="590" operator="lessThan">
      <formula>0</formula>
    </cfRule>
  </conditionalFormatting>
  <conditionalFormatting sqref="B441:N441">
    <cfRule type="cellIs" dxfId="10216" priority="591" operator="lessThan">
      <formula>0</formula>
    </cfRule>
  </conditionalFormatting>
  <conditionalFormatting sqref="B441:N441">
    <cfRule type="cellIs" dxfId="10215" priority="592" operator="lessThan">
      <formula>0</formula>
    </cfRule>
  </conditionalFormatting>
  <conditionalFormatting sqref="B441:N441">
    <cfRule type="cellIs" dxfId="10214" priority="593" operator="lessThan">
      <formula>0</formula>
    </cfRule>
  </conditionalFormatting>
  <conditionalFormatting sqref="B441:N441">
    <cfRule type="cellIs" dxfId="10213" priority="594" operator="lessThan">
      <formula>0</formula>
    </cfRule>
  </conditionalFormatting>
  <conditionalFormatting sqref="B441:N441">
    <cfRule type="cellIs" dxfId="10212" priority="595" operator="lessThan">
      <formula>0</formula>
    </cfRule>
  </conditionalFormatting>
  <conditionalFormatting sqref="B441:N441">
    <cfRule type="cellIs" dxfId="10211" priority="596" operator="lessThan">
      <formula>0</formula>
    </cfRule>
  </conditionalFormatting>
  <conditionalFormatting sqref="B441:N441">
    <cfRule type="cellIs" dxfId="10210" priority="597" operator="lessThan">
      <formula>0</formula>
    </cfRule>
  </conditionalFormatting>
  <conditionalFormatting sqref="N444">
    <cfRule type="cellIs" dxfId="10209" priority="598" operator="lessThan">
      <formula>0</formula>
    </cfRule>
  </conditionalFormatting>
  <conditionalFormatting sqref="N445">
    <cfRule type="cellIs" dxfId="10208" priority="599" operator="lessThan">
      <formula>0</formula>
    </cfRule>
  </conditionalFormatting>
  <conditionalFormatting sqref="N445">
    <cfRule type="cellIs" dxfId="10207" priority="600" operator="lessThan">
      <formula>0</formula>
    </cfRule>
  </conditionalFormatting>
  <conditionalFormatting sqref="C452:M452">
    <cfRule type="cellIs" dxfId="10206" priority="601" operator="lessThan">
      <formula>0</formula>
    </cfRule>
  </conditionalFormatting>
  <conditionalFormatting sqref="C452:M452">
    <cfRule type="cellIs" dxfId="10205" priority="602" operator="lessThan">
      <formula>0</formula>
    </cfRule>
  </conditionalFormatting>
  <conditionalFormatting sqref="H452">
    <cfRule type="cellIs" dxfId="10204" priority="603" operator="lessThan">
      <formula>0</formula>
    </cfRule>
  </conditionalFormatting>
  <conditionalFormatting sqref="B452">
    <cfRule type="cellIs" dxfId="10203" priority="604" operator="lessThan">
      <formula>0</formula>
    </cfRule>
  </conditionalFormatting>
  <conditionalFormatting sqref="B452">
    <cfRule type="cellIs" dxfId="10202" priority="605" operator="lessThan">
      <formula>0</formula>
    </cfRule>
  </conditionalFormatting>
  <conditionalFormatting sqref="B448:N448">
    <cfRule type="cellIs" dxfId="10201" priority="606" operator="lessThan">
      <formula>0</formula>
    </cfRule>
  </conditionalFormatting>
  <conditionalFormatting sqref="B448:N448">
    <cfRule type="cellIs" dxfId="10200" priority="607" operator="lessThan">
      <formula>0</formula>
    </cfRule>
  </conditionalFormatting>
  <conditionalFormatting sqref="B448:N448">
    <cfRule type="cellIs" dxfId="10199" priority="608" operator="lessThan">
      <formula>0</formula>
    </cfRule>
  </conditionalFormatting>
  <conditionalFormatting sqref="B448:N448">
    <cfRule type="cellIs" dxfId="10198" priority="609" operator="lessThan">
      <formula>0</formula>
    </cfRule>
  </conditionalFormatting>
  <conditionalFormatting sqref="B448:N448">
    <cfRule type="cellIs" dxfId="10197" priority="610" operator="lessThan">
      <formula>0</formula>
    </cfRule>
  </conditionalFormatting>
  <conditionalFormatting sqref="B448:N448">
    <cfRule type="cellIs" dxfId="10196" priority="611" operator="lessThan">
      <formula>0</formula>
    </cfRule>
  </conditionalFormatting>
  <conditionalFormatting sqref="B448:N448">
    <cfRule type="cellIs" dxfId="10195" priority="612" operator="lessThan">
      <formula>0</formula>
    </cfRule>
  </conditionalFormatting>
  <conditionalFormatting sqref="B448:N448">
    <cfRule type="cellIs" dxfId="10194" priority="613" operator="lessThan">
      <formula>0</formula>
    </cfRule>
  </conditionalFormatting>
  <conditionalFormatting sqref="N451">
    <cfRule type="cellIs" dxfId="10193" priority="614" operator="lessThan">
      <formula>0</formula>
    </cfRule>
  </conditionalFormatting>
  <conditionalFormatting sqref="N452">
    <cfRule type="cellIs" dxfId="10192" priority="615" operator="lessThan">
      <formula>0</formula>
    </cfRule>
  </conditionalFormatting>
  <conditionalFormatting sqref="N452">
    <cfRule type="cellIs" dxfId="10191" priority="616" operator="lessThan">
      <formula>0</formula>
    </cfRule>
  </conditionalFormatting>
  <conditionalFormatting sqref="C458:M458">
    <cfRule type="cellIs" dxfId="10190" priority="617" operator="lessThan">
      <formula>0</formula>
    </cfRule>
  </conditionalFormatting>
  <conditionalFormatting sqref="C458:M458">
    <cfRule type="cellIs" dxfId="10189" priority="618" operator="lessThan">
      <formula>0</formula>
    </cfRule>
  </conditionalFormatting>
  <conditionalFormatting sqref="H458">
    <cfRule type="cellIs" dxfId="10188" priority="619" operator="lessThan">
      <formula>0</formula>
    </cfRule>
  </conditionalFormatting>
  <conditionalFormatting sqref="B458">
    <cfRule type="cellIs" dxfId="10187" priority="620" operator="lessThan">
      <formula>0</formula>
    </cfRule>
  </conditionalFormatting>
  <conditionalFormatting sqref="B458">
    <cfRule type="cellIs" dxfId="10186" priority="621" operator="lessThan">
      <formula>0</formula>
    </cfRule>
  </conditionalFormatting>
  <conditionalFormatting sqref="Q505">
    <cfRule type="cellIs" dxfId="10185" priority="622" operator="lessThan">
      <formula>0</formula>
    </cfRule>
  </conditionalFormatting>
  <conditionalFormatting sqref="P505">
    <cfRule type="cellIs" dxfId="10184" priority="623" operator="lessThan">
      <formula>0</formula>
    </cfRule>
  </conditionalFormatting>
  <conditionalFormatting sqref="Q513">
    <cfRule type="cellIs" dxfId="10183" priority="624" operator="lessThan">
      <formula>0</formula>
    </cfRule>
  </conditionalFormatting>
  <conditionalFormatting sqref="P513">
    <cfRule type="cellIs" dxfId="10182" priority="625" operator="lessThan">
      <formula>0</formula>
    </cfRule>
  </conditionalFormatting>
  <conditionalFormatting sqref="Q522">
    <cfRule type="cellIs" dxfId="10181" priority="626" operator="lessThan">
      <formula>0</formula>
    </cfRule>
  </conditionalFormatting>
  <conditionalFormatting sqref="P522">
    <cfRule type="cellIs" dxfId="10180" priority="627" operator="lessThan">
      <formula>0</formula>
    </cfRule>
  </conditionalFormatting>
  <conditionalFormatting sqref="Q530">
    <cfRule type="cellIs" dxfId="10179" priority="628" operator="lessThan">
      <formula>0</formula>
    </cfRule>
  </conditionalFormatting>
  <conditionalFormatting sqref="C461:C464">
    <cfRule type="expression" dxfId="10178" priority="629">
      <formula>C461/B461&gt;1</formula>
    </cfRule>
  </conditionalFormatting>
  <conditionalFormatting sqref="C461:C464">
    <cfRule type="expression" dxfId="10177" priority="630">
      <formula>C461/B461&lt;1</formula>
    </cfRule>
  </conditionalFormatting>
  <conditionalFormatting sqref="Q538">
    <cfRule type="cellIs" dxfId="10176" priority="631" operator="lessThan">
      <formula>0</formula>
    </cfRule>
  </conditionalFormatting>
  <conditionalFormatting sqref="D461:N464">
    <cfRule type="expression" dxfId="10175" priority="632">
      <formula>D461/C461&gt;1</formula>
    </cfRule>
  </conditionalFormatting>
  <conditionalFormatting sqref="D461:N464">
    <cfRule type="expression" dxfId="10174" priority="633">
      <formula>D461/C461&lt;1</formula>
    </cfRule>
  </conditionalFormatting>
  <conditionalFormatting sqref="Q553">
    <cfRule type="cellIs" dxfId="10173" priority="634" operator="lessThan">
      <formula>0</formula>
    </cfRule>
  </conditionalFormatting>
  <conditionalFormatting sqref="B461:B464 B552:N552 B560:N560 B575:N575 B589:N589">
    <cfRule type="expression" dxfId="10172" priority="635">
      <formula>B461/#REF!&gt;1</formula>
    </cfRule>
  </conditionalFormatting>
  <conditionalFormatting sqref="B461:B464 B552:N552 B560:N560 B575:N575 B589:N589">
    <cfRule type="expression" dxfId="10171" priority="636">
      <formula>B461/#REF!&lt;1</formula>
    </cfRule>
  </conditionalFormatting>
  <conditionalFormatting sqref="Q561">
    <cfRule type="cellIs" dxfId="10170" priority="637" operator="lessThan">
      <formula>0</formula>
    </cfRule>
  </conditionalFormatting>
  <conditionalFormatting sqref="B512">
    <cfRule type="expression" dxfId="10169" priority="638">
      <formula>B512/#REF!&gt;1</formula>
    </cfRule>
  </conditionalFormatting>
  <conditionalFormatting sqref="B512">
    <cfRule type="expression" dxfId="10168" priority="639">
      <formula>B512/#REF!&lt;1</formula>
    </cfRule>
  </conditionalFormatting>
  <conditionalFormatting sqref="Q590">
    <cfRule type="cellIs" dxfId="10167" priority="640" operator="lessThan">
      <formula>0</formula>
    </cfRule>
  </conditionalFormatting>
  <conditionalFormatting sqref="C512">
    <cfRule type="expression" dxfId="10166" priority="641">
      <formula>C512/B512&gt;1</formula>
    </cfRule>
  </conditionalFormatting>
  <conditionalFormatting sqref="C512">
    <cfRule type="expression" dxfId="10165" priority="642">
      <formula>C512/B512&lt;1</formula>
    </cfRule>
  </conditionalFormatting>
  <conditionalFormatting sqref="D512">
    <cfRule type="cellIs" dxfId="10164" priority="643" operator="lessThan">
      <formula>0</formula>
    </cfRule>
  </conditionalFormatting>
  <conditionalFormatting sqref="D512">
    <cfRule type="expression" dxfId="10163" priority="644">
      <formula>D512/C512&gt;1</formula>
    </cfRule>
  </conditionalFormatting>
  <conditionalFormatting sqref="D512">
    <cfRule type="expression" dxfId="10162" priority="645">
      <formula>D512/C512&lt;1</formula>
    </cfRule>
  </conditionalFormatting>
  <conditionalFormatting sqref="E512">
    <cfRule type="cellIs" dxfId="10161" priority="646" operator="lessThan">
      <formula>0</formula>
    </cfRule>
  </conditionalFormatting>
  <conditionalFormatting sqref="E512">
    <cfRule type="expression" dxfId="10160" priority="647">
      <formula>E512/D512&gt;1</formula>
    </cfRule>
  </conditionalFormatting>
  <conditionalFormatting sqref="E512">
    <cfRule type="expression" dxfId="10159" priority="648">
      <formula>E512/D512&lt;1</formula>
    </cfRule>
  </conditionalFormatting>
  <conditionalFormatting sqref="F512">
    <cfRule type="cellIs" dxfId="10158" priority="649" operator="lessThan">
      <formula>0</formula>
    </cfRule>
  </conditionalFormatting>
  <conditionalFormatting sqref="F512">
    <cfRule type="expression" dxfId="10157" priority="650">
      <formula>F512/E512&gt;1</formula>
    </cfRule>
  </conditionalFormatting>
  <conditionalFormatting sqref="F512">
    <cfRule type="expression" dxfId="10156" priority="651">
      <formula>F512/E512&lt;1</formula>
    </cfRule>
  </conditionalFormatting>
  <conditionalFormatting sqref="G512">
    <cfRule type="cellIs" dxfId="10155" priority="652" operator="lessThan">
      <formula>0</formula>
    </cfRule>
  </conditionalFormatting>
  <conditionalFormatting sqref="G512">
    <cfRule type="expression" dxfId="10154" priority="653">
      <formula>G512/F512&gt;1</formula>
    </cfRule>
  </conditionalFormatting>
  <conditionalFormatting sqref="G512">
    <cfRule type="expression" dxfId="10153" priority="654">
      <formula>G512/F512&lt;1</formula>
    </cfRule>
  </conditionalFormatting>
  <conditionalFormatting sqref="H512">
    <cfRule type="cellIs" dxfId="10152" priority="655" operator="lessThan">
      <formula>0</formula>
    </cfRule>
  </conditionalFormatting>
  <conditionalFormatting sqref="H512">
    <cfRule type="expression" dxfId="10151" priority="656">
      <formula>H512/G512&gt;1</formula>
    </cfRule>
  </conditionalFormatting>
  <conditionalFormatting sqref="H512">
    <cfRule type="expression" dxfId="10150" priority="657">
      <formula>H512/G512&lt;1</formula>
    </cfRule>
  </conditionalFormatting>
  <conditionalFormatting sqref="I512:N512">
    <cfRule type="cellIs" dxfId="10149" priority="658" operator="lessThan">
      <formula>0</formula>
    </cfRule>
  </conditionalFormatting>
  <conditionalFormatting sqref="I512:N512">
    <cfRule type="expression" dxfId="10148" priority="659">
      <formula>I512/H512&gt;1</formula>
    </cfRule>
  </conditionalFormatting>
  <conditionalFormatting sqref="I512:N512">
    <cfRule type="expression" dxfId="10147" priority="660">
      <formula>I512/H512&lt;1</formula>
    </cfRule>
  </conditionalFormatting>
  <conditionalFormatting sqref="B552">
    <cfRule type="cellIs" dxfId="10146" priority="661" operator="lessThan">
      <formula>0</formula>
    </cfRule>
  </conditionalFormatting>
  <conditionalFormatting sqref="B552">
    <cfRule type="expression" dxfId="10145" priority="662">
      <formula>B552/#REF!&gt;1</formula>
    </cfRule>
  </conditionalFormatting>
  <conditionalFormatting sqref="B552">
    <cfRule type="expression" dxfId="10144" priority="663">
      <formula>B552/#REF!&lt;1</formula>
    </cfRule>
  </conditionalFormatting>
  <conditionalFormatting sqref="C552">
    <cfRule type="cellIs" dxfId="10143" priority="664" operator="lessThan">
      <formula>0</formula>
    </cfRule>
  </conditionalFormatting>
  <conditionalFormatting sqref="C552">
    <cfRule type="expression" dxfId="10142" priority="665">
      <formula>C552/B552&gt;1</formula>
    </cfRule>
  </conditionalFormatting>
  <conditionalFormatting sqref="C552">
    <cfRule type="expression" dxfId="10141" priority="666">
      <formula>C552/B552&lt;1</formula>
    </cfRule>
  </conditionalFormatting>
  <conditionalFormatting sqref="D552">
    <cfRule type="cellIs" dxfId="10140" priority="667" operator="lessThan">
      <formula>0</formula>
    </cfRule>
  </conditionalFormatting>
  <conditionalFormatting sqref="D552">
    <cfRule type="expression" dxfId="10139" priority="668">
      <formula>D552/C552&gt;1</formula>
    </cfRule>
  </conditionalFormatting>
  <conditionalFormatting sqref="D552">
    <cfRule type="expression" dxfId="10138" priority="669">
      <formula>D552/C552&lt;1</formula>
    </cfRule>
  </conditionalFormatting>
  <conditionalFormatting sqref="E552">
    <cfRule type="cellIs" dxfId="10137" priority="670" operator="lessThan">
      <formula>0</formula>
    </cfRule>
  </conditionalFormatting>
  <conditionalFormatting sqref="E552">
    <cfRule type="expression" dxfId="10136" priority="671">
      <formula>E552/D552&gt;1</formula>
    </cfRule>
  </conditionalFormatting>
  <conditionalFormatting sqref="E552">
    <cfRule type="expression" dxfId="10135" priority="672">
      <formula>E552/D552&lt;1</formula>
    </cfRule>
  </conditionalFormatting>
  <conditionalFormatting sqref="F552">
    <cfRule type="cellIs" dxfId="10134" priority="673" operator="lessThan">
      <formula>0</formula>
    </cfRule>
  </conditionalFormatting>
  <conditionalFormatting sqref="F552">
    <cfRule type="expression" dxfId="10133" priority="674">
      <formula>F552/E552&gt;1</formula>
    </cfRule>
  </conditionalFormatting>
  <conditionalFormatting sqref="F552">
    <cfRule type="expression" dxfId="10132" priority="675">
      <formula>F552/E552&lt;1</formula>
    </cfRule>
  </conditionalFormatting>
  <conditionalFormatting sqref="G552">
    <cfRule type="cellIs" dxfId="10131" priority="676" operator="lessThan">
      <formula>0</formula>
    </cfRule>
  </conditionalFormatting>
  <conditionalFormatting sqref="G552">
    <cfRule type="expression" dxfId="10130" priority="677">
      <formula>G552/F552&gt;1</formula>
    </cfRule>
  </conditionalFormatting>
  <conditionalFormatting sqref="G552">
    <cfRule type="expression" dxfId="10129" priority="678">
      <formula>G552/F552&lt;1</formula>
    </cfRule>
  </conditionalFormatting>
  <conditionalFormatting sqref="H552">
    <cfRule type="cellIs" dxfId="10128" priority="679" operator="lessThan">
      <formula>0</formula>
    </cfRule>
  </conditionalFormatting>
  <conditionalFormatting sqref="H552">
    <cfRule type="expression" dxfId="10127" priority="680">
      <formula>H552/G552&gt;1</formula>
    </cfRule>
  </conditionalFormatting>
  <conditionalFormatting sqref="H552">
    <cfRule type="expression" dxfId="10126" priority="681">
      <formula>H552/G552&lt;1</formula>
    </cfRule>
  </conditionalFormatting>
  <conditionalFormatting sqref="B560">
    <cfRule type="cellIs" dxfId="10125" priority="682" operator="lessThan">
      <formula>0</formula>
    </cfRule>
  </conditionalFormatting>
  <conditionalFormatting sqref="B560">
    <cfRule type="expression" dxfId="10124" priority="683">
      <formula>B560/#REF!&gt;1</formula>
    </cfRule>
  </conditionalFormatting>
  <conditionalFormatting sqref="B560">
    <cfRule type="expression" dxfId="10123" priority="684">
      <formula>B560/#REF!&lt;1</formula>
    </cfRule>
  </conditionalFormatting>
  <conditionalFormatting sqref="C560">
    <cfRule type="cellIs" dxfId="10122" priority="685" operator="lessThan">
      <formula>0</formula>
    </cfRule>
  </conditionalFormatting>
  <conditionalFormatting sqref="C560">
    <cfRule type="expression" dxfId="10121" priority="686">
      <formula>C560/B560&gt;1</formula>
    </cfRule>
  </conditionalFormatting>
  <conditionalFormatting sqref="C560">
    <cfRule type="expression" dxfId="10120" priority="687">
      <formula>C560/B560&lt;1</formula>
    </cfRule>
  </conditionalFormatting>
  <conditionalFormatting sqref="D560">
    <cfRule type="cellIs" dxfId="10119" priority="688" operator="lessThan">
      <formula>0</formula>
    </cfRule>
  </conditionalFormatting>
  <conditionalFormatting sqref="D560">
    <cfRule type="expression" dxfId="10118" priority="689">
      <formula>D560/C560&gt;1</formula>
    </cfRule>
  </conditionalFormatting>
  <conditionalFormatting sqref="D560">
    <cfRule type="expression" dxfId="10117" priority="690">
      <formula>D560/C560&lt;1</formula>
    </cfRule>
  </conditionalFormatting>
  <conditionalFormatting sqref="E560">
    <cfRule type="cellIs" dxfId="10116" priority="691" operator="lessThan">
      <formula>0</formula>
    </cfRule>
  </conditionalFormatting>
  <conditionalFormatting sqref="E560">
    <cfRule type="expression" dxfId="10115" priority="692">
      <formula>E560/D560&gt;1</formula>
    </cfRule>
  </conditionalFormatting>
  <conditionalFormatting sqref="E560">
    <cfRule type="expression" dxfId="10114" priority="693">
      <formula>E560/D560&lt;1</formula>
    </cfRule>
  </conditionalFormatting>
  <conditionalFormatting sqref="F560">
    <cfRule type="cellIs" dxfId="10113" priority="694" operator="lessThan">
      <formula>0</formula>
    </cfRule>
  </conditionalFormatting>
  <conditionalFormatting sqref="F560">
    <cfRule type="expression" dxfId="10112" priority="695">
      <formula>F560/E560&gt;1</formula>
    </cfRule>
  </conditionalFormatting>
  <conditionalFormatting sqref="F560">
    <cfRule type="expression" dxfId="10111" priority="696">
      <formula>F560/E560&lt;1</formula>
    </cfRule>
  </conditionalFormatting>
  <conditionalFormatting sqref="G560">
    <cfRule type="cellIs" dxfId="10110" priority="697" operator="lessThan">
      <formula>0</formula>
    </cfRule>
  </conditionalFormatting>
  <conditionalFormatting sqref="G560">
    <cfRule type="expression" dxfId="10109" priority="698">
      <formula>G560/F560&gt;1</formula>
    </cfRule>
  </conditionalFormatting>
  <conditionalFormatting sqref="G560">
    <cfRule type="expression" dxfId="10108" priority="699">
      <formula>G560/F560&lt;1</formula>
    </cfRule>
  </conditionalFormatting>
  <conditionalFormatting sqref="H560">
    <cfRule type="cellIs" dxfId="10107" priority="700" operator="lessThan">
      <formula>0</formula>
    </cfRule>
  </conditionalFormatting>
  <conditionalFormatting sqref="H560">
    <cfRule type="expression" dxfId="10106" priority="701">
      <formula>H560/G560&gt;1</formula>
    </cfRule>
  </conditionalFormatting>
  <conditionalFormatting sqref="H560">
    <cfRule type="expression" dxfId="10105" priority="702">
      <formula>H560/G560&lt;1</formula>
    </cfRule>
  </conditionalFormatting>
  <conditionalFormatting sqref="O616:O619">
    <cfRule type="cellIs" dxfId="10104" priority="703" operator="lessThan">
      <formula>0</formula>
    </cfRule>
  </conditionalFormatting>
  <conditionalFormatting sqref="B589">
    <cfRule type="expression" dxfId="10103" priority="704">
      <formula>B589/#REF!&gt;1</formula>
    </cfRule>
  </conditionalFormatting>
  <conditionalFormatting sqref="B589">
    <cfRule type="expression" dxfId="10102" priority="705">
      <formula>B589/#REF!&lt;1</formula>
    </cfRule>
  </conditionalFormatting>
  <conditionalFormatting sqref="C589">
    <cfRule type="cellIs" dxfId="10101" priority="706" operator="lessThan">
      <formula>0</formula>
    </cfRule>
  </conditionalFormatting>
  <conditionalFormatting sqref="C589">
    <cfRule type="expression" dxfId="10100" priority="707">
      <formula>C589/B589&gt;1</formula>
    </cfRule>
  </conditionalFormatting>
  <conditionalFormatting sqref="C589">
    <cfRule type="expression" dxfId="10099" priority="708">
      <formula>C589/B589&lt;1</formula>
    </cfRule>
  </conditionalFormatting>
  <conditionalFormatting sqref="O605:O607">
    <cfRule type="cellIs" dxfId="10098" priority="709" operator="lessThan">
      <formula>0</formula>
    </cfRule>
  </conditionalFormatting>
  <conditionalFormatting sqref="D589">
    <cfRule type="expression" dxfId="10097" priority="710">
      <formula>D589/C589&gt;1</formula>
    </cfRule>
  </conditionalFormatting>
  <conditionalFormatting sqref="D589">
    <cfRule type="expression" dxfId="10096" priority="711">
      <formula>D589/C589&lt;1</formula>
    </cfRule>
  </conditionalFormatting>
  <conditionalFormatting sqref="E589">
    <cfRule type="cellIs" dxfId="10095" priority="712" operator="lessThan">
      <formula>0</formula>
    </cfRule>
  </conditionalFormatting>
  <conditionalFormatting sqref="E589">
    <cfRule type="expression" dxfId="10094" priority="713">
      <formula>E589/D589&gt;1</formula>
    </cfRule>
  </conditionalFormatting>
  <conditionalFormatting sqref="E589">
    <cfRule type="expression" dxfId="10093" priority="714">
      <formula>E589/D589&lt;1</formula>
    </cfRule>
  </conditionalFormatting>
  <conditionalFormatting sqref="F589">
    <cfRule type="cellIs" dxfId="10092" priority="715" operator="lessThan">
      <formula>0</formula>
    </cfRule>
  </conditionalFormatting>
  <conditionalFormatting sqref="F589">
    <cfRule type="expression" dxfId="10091" priority="716">
      <formula>F589/E589&gt;1</formula>
    </cfRule>
  </conditionalFormatting>
  <conditionalFormatting sqref="F589">
    <cfRule type="expression" dxfId="10090" priority="717">
      <formula>F589/E589&lt;1</formula>
    </cfRule>
  </conditionalFormatting>
  <conditionalFormatting sqref="O377">
    <cfRule type="cellIs" dxfId="10089" priority="718" operator="lessThan">
      <formula>0</formula>
    </cfRule>
  </conditionalFormatting>
  <conditionalFormatting sqref="G589">
    <cfRule type="expression" dxfId="10088" priority="719">
      <formula>G589/F589&gt;1</formula>
    </cfRule>
  </conditionalFormatting>
  <conditionalFormatting sqref="G589">
    <cfRule type="expression" dxfId="10087" priority="720">
      <formula>G589/F589&lt;1</formula>
    </cfRule>
  </conditionalFormatting>
  <conditionalFormatting sqref="O366">
    <cfRule type="cellIs" dxfId="10086" priority="721" operator="lessThan">
      <formula>0</formula>
    </cfRule>
  </conditionalFormatting>
  <conditionalFormatting sqref="H589">
    <cfRule type="expression" dxfId="10085" priority="722">
      <formula>H589/G589&gt;1</formula>
    </cfRule>
  </conditionalFormatting>
  <conditionalFormatting sqref="H589">
    <cfRule type="expression" dxfId="10084" priority="723">
      <formula>H589/G589&lt;1</formula>
    </cfRule>
  </conditionalFormatting>
  <conditionalFormatting sqref="N596">
    <cfRule type="cellIs" dxfId="10083" priority="724" operator="lessThan">
      <formula>0</formula>
    </cfRule>
  </conditionalFormatting>
  <conditionalFormatting sqref="O387">
    <cfRule type="cellIs" dxfId="10082" priority="725" operator="lessThan">
      <formula>0</formula>
    </cfRule>
  </conditionalFormatting>
  <conditionalFormatting sqref="O387">
    <cfRule type="cellIs" dxfId="10081" priority="726" operator="lessThan">
      <formula>0</formula>
    </cfRule>
  </conditionalFormatting>
  <conditionalFormatting sqref="O387">
    <cfRule type="cellIs" dxfId="10080" priority="727" operator="lessThan">
      <formula>0</formula>
    </cfRule>
  </conditionalFormatting>
  <conditionalFormatting sqref="O387">
    <cfRule type="cellIs" dxfId="10079" priority="728" operator="lessThan">
      <formula>0</formula>
    </cfRule>
  </conditionalFormatting>
  <conditionalFormatting sqref="N600">
    <cfRule type="cellIs" dxfId="10078" priority="729" operator="lessThan">
      <formula>0</formula>
    </cfRule>
  </conditionalFormatting>
  <conditionalFormatting sqref="N600">
    <cfRule type="cellIs" dxfId="10077" priority="730" operator="lessThan">
      <formula>0</formula>
    </cfRule>
  </conditionalFormatting>
  <conditionalFormatting sqref="P363">
    <cfRule type="cellIs" dxfId="10076" priority="731" operator="lessThan">
      <formula>0</formula>
    </cfRule>
  </conditionalFormatting>
  <conditionalFormatting sqref="P364:P365">
    <cfRule type="cellIs" dxfId="10075" priority="732" operator="lessThan">
      <formula>0</formula>
    </cfRule>
  </conditionalFormatting>
  <conditionalFormatting sqref="P461:P464">
    <cfRule type="cellIs" dxfId="10074" priority="733" operator="lessThan">
      <formula>0</formula>
    </cfRule>
  </conditionalFormatting>
  <conditionalFormatting sqref="P361">
    <cfRule type="cellIs" dxfId="10073" priority="734" operator="lessThan">
      <formula>0</formula>
    </cfRule>
  </conditionalFormatting>
  <conditionalFormatting sqref="P366:P367">
    <cfRule type="cellIs" dxfId="10072" priority="735" operator="lessThan">
      <formula>0</formula>
    </cfRule>
  </conditionalFormatting>
  <conditionalFormatting sqref="P369:P373">
    <cfRule type="cellIs" dxfId="10071" priority="736" operator="lessThan">
      <formula>0</formula>
    </cfRule>
  </conditionalFormatting>
  <conditionalFormatting sqref="P378:P379">
    <cfRule type="cellIs" dxfId="10070" priority="737" operator="lessThan">
      <formula>0</formula>
    </cfRule>
  </conditionalFormatting>
  <conditionalFormatting sqref="P384:P385">
    <cfRule type="cellIs" dxfId="10069" priority="738" operator="lessThan">
      <formula>0</formula>
    </cfRule>
  </conditionalFormatting>
  <conditionalFormatting sqref="P390:P391">
    <cfRule type="cellIs" dxfId="10068" priority="739" operator="lessThan">
      <formula>0</formula>
    </cfRule>
  </conditionalFormatting>
  <conditionalFormatting sqref="P396:P397">
    <cfRule type="cellIs" dxfId="10067" priority="740" operator="lessThan">
      <formula>0</formula>
    </cfRule>
  </conditionalFormatting>
  <conditionalFormatting sqref="P402">
    <cfRule type="cellIs" dxfId="10066" priority="741" operator="lessThan">
      <formula>0</formula>
    </cfRule>
  </conditionalFormatting>
  <conditionalFormatting sqref="P408:P409">
    <cfRule type="cellIs" dxfId="10065" priority="742" operator="lessThan">
      <formula>0</formula>
    </cfRule>
  </conditionalFormatting>
  <conditionalFormatting sqref="P414:P415">
    <cfRule type="cellIs" dxfId="10064" priority="743" operator="lessThan">
      <formula>0</formula>
    </cfRule>
  </conditionalFormatting>
  <conditionalFormatting sqref="P420:P421">
    <cfRule type="cellIs" dxfId="10063" priority="744" operator="lessThan">
      <formula>0</formula>
    </cfRule>
  </conditionalFormatting>
  <conditionalFormatting sqref="P426:P427">
    <cfRule type="cellIs" dxfId="10062" priority="745" operator="lessThan">
      <formula>0</formula>
    </cfRule>
  </conditionalFormatting>
  <conditionalFormatting sqref="P432:P433">
    <cfRule type="cellIs" dxfId="10061" priority="746" operator="lessThan">
      <formula>0</formula>
    </cfRule>
  </conditionalFormatting>
  <conditionalFormatting sqref="P438:P439">
    <cfRule type="cellIs" dxfId="10060" priority="747" operator="lessThan">
      <formula>0</formula>
    </cfRule>
  </conditionalFormatting>
  <conditionalFormatting sqref="P444:P445">
    <cfRule type="cellIs" dxfId="10059" priority="748" operator="lessThan">
      <formula>0</formula>
    </cfRule>
  </conditionalFormatting>
  <conditionalFormatting sqref="P451:P452">
    <cfRule type="cellIs" dxfId="10058" priority="749" operator="lessThan">
      <formula>0</formula>
    </cfRule>
  </conditionalFormatting>
  <conditionalFormatting sqref="P457:P458">
    <cfRule type="cellIs" dxfId="10057" priority="750" operator="lessThan">
      <formula>0</formula>
    </cfRule>
  </conditionalFormatting>
  <conditionalFormatting sqref="P465">
    <cfRule type="cellIs" dxfId="10056" priority="751" operator="lessThan">
      <formula>0</formula>
    </cfRule>
  </conditionalFormatting>
  <conditionalFormatting sqref="P472">
    <cfRule type="cellIs" dxfId="10055" priority="752" operator="lessThan">
      <formula>0</formula>
    </cfRule>
  </conditionalFormatting>
  <conditionalFormatting sqref="P503:P504">
    <cfRule type="cellIs" dxfId="10054" priority="753" operator="lessThan">
      <formula>0</formula>
    </cfRule>
  </conditionalFormatting>
  <conditionalFormatting sqref="P511:P512">
    <cfRule type="cellIs" dxfId="10053" priority="754" operator="lessThan">
      <formula>0</formula>
    </cfRule>
  </conditionalFormatting>
  <conditionalFormatting sqref="P520:P521">
    <cfRule type="cellIs" dxfId="10052" priority="755" operator="lessThan">
      <formula>0</formula>
    </cfRule>
  </conditionalFormatting>
  <conditionalFormatting sqref="P528:P529">
    <cfRule type="cellIs" dxfId="10051" priority="756" operator="lessThan">
      <formula>0</formula>
    </cfRule>
  </conditionalFormatting>
  <conditionalFormatting sqref="P544:P545">
    <cfRule type="cellIs" dxfId="10050" priority="757" operator="lessThan">
      <formula>0</formula>
    </cfRule>
  </conditionalFormatting>
  <conditionalFormatting sqref="P536:P537">
    <cfRule type="cellIs" dxfId="10049" priority="758" operator="lessThan">
      <formula>0</formula>
    </cfRule>
  </conditionalFormatting>
  <conditionalFormatting sqref="P551:P552">
    <cfRule type="cellIs" dxfId="10048" priority="759" operator="lessThan">
      <formula>0</formula>
    </cfRule>
  </conditionalFormatting>
  <conditionalFormatting sqref="P559:P560">
    <cfRule type="cellIs" dxfId="10047" priority="760" operator="lessThan">
      <formula>0</formula>
    </cfRule>
  </conditionalFormatting>
  <conditionalFormatting sqref="P567:P568">
    <cfRule type="cellIs" dxfId="10046" priority="761" operator="lessThan">
      <formula>0</formula>
    </cfRule>
  </conditionalFormatting>
  <conditionalFormatting sqref="P574:P575">
    <cfRule type="cellIs" dxfId="10045" priority="762" operator="lessThan">
      <formula>0</formula>
    </cfRule>
  </conditionalFormatting>
  <conditionalFormatting sqref="P581:P582">
    <cfRule type="cellIs" dxfId="10044" priority="763" operator="lessThan">
      <formula>0</formula>
    </cfRule>
  </conditionalFormatting>
  <conditionalFormatting sqref="P588:P589">
    <cfRule type="cellIs" dxfId="10043" priority="764" operator="lessThan">
      <formula>0</formula>
    </cfRule>
  </conditionalFormatting>
  <conditionalFormatting sqref="P596:P597">
    <cfRule type="cellIs" dxfId="10042" priority="765" operator="lessThan">
      <formula>0</formula>
    </cfRule>
  </conditionalFormatting>
  <conditionalFormatting sqref="P603">
    <cfRule type="cellIs" dxfId="10041" priority="766" operator="lessThan">
      <formula>0</formula>
    </cfRule>
  </conditionalFormatting>
  <conditionalFormatting sqref="P608">
    <cfRule type="cellIs" dxfId="10040" priority="767" operator="lessThan">
      <formula>0</formula>
    </cfRule>
  </conditionalFormatting>
  <conditionalFormatting sqref="O405">
    <cfRule type="cellIs" dxfId="10039" priority="768" operator="lessThan">
      <formula>0</formula>
    </cfRule>
  </conditionalFormatting>
  <conditionalFormatting sqref="P632:P634">
    <cfRule type="cellIs" dxfId="10038" priority="769" operator="lessThan">
      <formula>0</formula>
    </cfRule>
  </conditionalFormatting>
  <conditionalFormatting sqref="I710:N710 P708:Q711">
    <cfRule type="cellIs" dxfId="10037" priority="770" operator="lessThan">
      <formula>0</formula>
    </cfRule>
  </conditionalFormatting>
  <conditionalFormatting sqref="P636:P637 P641:P645">
    <cfRule type="cellIs" dxfId="10036" priority="771" operator="lessThan">
      <formula>0</formula>
    </cfRule>
  </conditionalFormatting>
  <conditionalFormatting sqref="P648">
    <cfRule type="cellIs" dxfId="10035" priority="772" operator="lessThan">
      <formula>0</formula>
    </cfRule>
  </conditionalFormatting>
  <conditionalFormatting sqref="P649">
    <cfRule type="cellIs" dxfId="10034" priority="773" operator="lessThan">
      <formula>0</formula>
    </cfRule>
  </conditionalFormatting>
  <conditionalFormatting sqref="P651">
    <cfRule type="cellIs" dxfId="10033" priority="774" operator="lessThan">
      <formula>0</formula>
    </cfRule>
  </conditionalFormatting>
  <conditionalFormatting sqref="P652">
    <cfRule type="cellIs" dxfId="10032" priority="775" operator="lessThan">
      <formula>0</formula>
    </cfRule>
  </conditionalFormatting>
  <conditionalFormatting sqref="D654:N654 D651:N651 D648:N649 D632:N634">
    <cfRule type="expression" dxfId="10031" priority="776">
      <formula>D632/C632&gt;1</formula>
    </cfRule>
  </conditionalFormatting>
  <conditionalFormatting sqref="D654:N654 D651:N651 D648:N649 D632:N634">
    <cfRule type="expression" dxfId="10030" priority="777">
      <formula>D632/C632&lt;1</formula>
    </cfRule>
  </conditionalFormatting>
  <conditionalFormatting sqref="C507:C510">
    <cfRule type="cellIs" dxfId="10029" priority="778" operator="lessThan">
      <formula>0</formula>
    </cfRule>
  </conditionalFormatting>
  <conditionalFormatting sqref="C507:C510">
    <cfRule type="expression" dxfId="10028" priority="779">
      <formula>C507/B507&gt;1</formula>
    </cfRule>
  </conditionalFormatting>
  <conditionalFormatting sqref="C507:C510">
    <cfRule type="expression" dxfId="10027" priority="780">
      <formula>C507/B507&lt;1</formula>
    </cfRule>
  </conditionalFormatting>
  <conditionalFormatting sqref="D507:N510">
    <cfRule type="cellIs" dxfId="10026" priority="781" operator="lessThan">
      <formula>0</formula>
    </cfRule>
  </conditionalFormatting>
  <conditionalFormatting sqref="D507:N510">
    <cfRule type="expression" dxfId="10025" priority="782">
      <formula>D507/C507&gt;1</formula>
    </cfRule>
  </conditionalFormatting>
  <conditionalFormatting sqref="D507:N510">
    <cfRule type="expression" dxfId="10024" priority="783">
      <formula>D507/C507&lt;1</formula>
    </cfRule>
  </conditionalFormatting>
  <conditionalFormatting sqref="B507:B510">
    <cfRule type="cellIs" dxfId="10023" priority="784" operator="lessThan">
      <formula>0</formula>
    </cfRule>
  </conditionalFormatting>
  <conditionalFormatting sqref="B507:B510">
    <cfRule type="expression" dxfId="10022" priority="785">
      <formula>B507/#REF!&gt;1</formula>
    </cfRule>
  </conditionalFormatting>
  <conditionalFormatting sqref="B507:B510">
    <cfRule type="expression" dxfId="10021" priority="786">
      <formula>B507/#REF!&lt;1</formula>
    </cfRule>
  </conditionalFormatting>
  <conditionalFormatting sqref="J588:N588 J574:N574 J559:N559 J551:N551">
    <cfRule type="cellIs" dxfId="10020" priority="787" operator="lessThan">
      <formula>0</formula>
    </cfRule>
  </conditionalFormatting>
  <conditionalFormatting sqref="C588:I588 C584:C587 C574:I574 C570:C573 C559:I559 C555:C558 C551:I551 C547:C550">
    <cfRule type="cellIs" dxfId="10019" priority="788" operator="lessThan">
      <formula>0</formula>
    </cfRule>
  </conditionalFormatting>
  <conditionalFormatting sqref="C588:M588 C574:M574 C559:M559 C551:M551">
    <cfRule type="cellIs" dxfId="10018" priority="789" operator="lessThan">
      <formula>0</formula>
    </cfRule>
  </conditionalFormatting>
  <conditionalFormatting sqref="C584:C587 C570:C573 C555:C558 C547:C550">
    <cfRule type="expression" dxfId="10017" priority="790">
      <formula>C547/B547&gt;1</formula>
    </cfRule>
  </conditionalFormatting>
  <conditionalFormatting sqref="C584:C587 C570:C573 C555:C558 C547:C550">
    <cfRule type="expression" dxfId="10016" priority="791">
      <formula>C547/B547&lt;1</formula>
    </cfRule>
  </conditionalFormatting>
  <conditionalFormatting sqref="D584:N587 D570:N573 D555:N558 D547:N550">
    <cfRule type="cellIs" dxfId="10015" priority="792" operator="lessThan">
      <formula>0</formula>
    </cfRule>
  </conditionalFormatting>
  <conditionalFormatting sqref="D584:N587 D570:N573 D555:N558 D547:N550">
    <cfRule type="expression" dxfId="10014" priority="793">
      <formula>D547/C547&gt;1</formula>
    </cfRule>
  </conditionalFormatting>
  <conditionalFormatting sqref="D584:N587 D570:N573 D555:N558 D547:N550">
    <cfRule type="expression" dxfId="10013" priority="794">
      <formula>D547/C547&lt;1</formula>
    </cfRule>
  </conditionalFormatting>
  <conditionalFormatting sqref="C588:N588 C574:N574 C559:N559 C551:N551">
    <cfRule type="cellIs" dxfId="10012" priority="795" operator="lessThan">
      <formula>0</formula>
    </cfRule>
  </conditionalFormatting>
  <conditionalFormatting sqref="C588:N588 C574:N574 C559:N559 C551:N551">
    <cfRule type="expression" dxfId="10011" priority="796">
      <formula>C551/B551&gt;1</formula>
    </cfRule>
  </conditionalFormatting>
  <conditionalFormatting sqref="C588:N588 C574:N574 C559:N559 C551:N551">
    <cfRule type="expression" dxfId="10010" priority="797">
      <formula>C551/B551&lt;1</formula>
    </cfRule>
  </conditionalFormatting>
  <conditionalFormatting sqref="B654 B651 B648:B649 B632:B634 B641:B645">
    <cfRule type="cellIs" dxfId="10009" priority="798" operator="lessThan">
      <formula>0</formula>
    </cfRule>
  </conditionalFormatting>
  <conditionalFormatting sqref="C654 C651 C648:C649 C632:C634">
    <cfRule type="cellIs" dxfId="10008" priority="799" operator="lessThan">
      <formula>0</formula>
    </cfRule>
  </conditionalFormatting>
  <conditionalFormatting sqref="C654 C651 C648:C649 C632:C634">
    <cfRule type="expression" dxfId="10007" priority="800">
      <formula>C632/B632&gt;1</formula>
    </cfRule>
  </conditionalFormatting>
  <conditionalFormatting sqref="C654 C651 C648:C649 C632:C634">
    <cfRule type="expression" dxfId="10006" priority="801">
      <formula>C632/B632&lt;1</formula>
    </cfRule>
  </conditionalFormatting>
  <conditionalFormatting sqref="D654:N654 D651:N651 D648:N649 D632:N634">
    <cfRule type="cellIs" dxfId="10005" priority="802" operator="lessThan">
      <formula>0</formula>
    </cfRule>
  </conditionalFormatting>
  <conditionalFormatting sqref="B504:N504 B537 B568 B597">
    <cfRule type="expression" dxfId="10004" priority="803">
      <formula>B504/#REF!&gt;1</formula>
    </cfRule>
  </conditionalFormatting>
  <conditionalFormatting sqref="B504:N504 B537 B568 B597">
    <cfRule type="expression" dxfId="10003" priority="804">
      <formula>B504/#REF!&lt;1</formula>
    </cfRule>
  </conditionalFormatting>
  <conditionalFormatting sqref="C465">
    <cfRule type="cellIs" dxfId="10002" priority="805" operator="lessThan">
      <formula>0</formula>
    </cfRule>
  </conditionalFormatting>
  <conditionalFormatting sqref="C465">
    <cfRule type="expression" dxfId="10001" priority="806">
      <formula>C465/B465&gt;1</formula>
    </cfRule>
  </conditionalFormatting>
  <conditionalFormatting sqref="C465">
    <cfRule type="expression" dxfId="10000" priority="807">
      <formula>C465/B465&lt;1</formula>
    </cfRule>
  </conditionalFormatting>
  <conditionalFormatting sqref="D465:N465">
    <cfRule type="cellIs" dxfId="9999" priority="808" operator="lessThan">
      <formula>0</formula>
    </cfRule>
  </conditionalFormatting>
  <conditionalFormatting sqref="D465:N465">
    <cfRule type="expression" dxfId="9998" priority="809">
      <formula>D465/C465&gt;1</formula>
    </cfRule>
  </conditionalFormatting>
  <conditionalFormatting sqref="D465:N465">
    <cfRule type="expression" dxfId="9997" priority="810">
      <formula>D465/C465&lt;1</formula>
    </cfRule>
  </conditionalFormatting>
  <conditionalFormatting sqref="B465">
    <cfRule type="cellIs" dxfId="9996" priority="811" operator="lessThan">
      <formula>0</formula>
    </cfRule>
  </conditionalFormatting>
  <conditionalFormatting sqref="B465">
    <cfRule type="expression" dxfId="9995" priority="812">
      <formula>B465/#REF!&gt;1</formula>
    </cfRule>
  </conditionalFormatting>
  <conditionalFormatting sqref="B465">
    <cfRule type="expression" dxfId="9994" priority="813">
      <formula>B465/#REF!&lt;1</formula>
    </cfRule>
  </conditionalFormatting>
  <conditionalFormatting sqref="C511">
    <cfRule type="cellIs" dxfId="9993" priority="814" operator="lessThan">
      <formula>0</formula>
    </cfRule>
  </conditionalFormatting>
  <conditionalFormatting sqref="D511:N511">
    <cfRule type="cellIs" dxfId="9992" priority="815" operator="lessThan">
      <formula>0</formula>
    </cfRule>
  </conditionalFormatting>
  <conditionalFormatting sqref="C511">
    <cfRule type="expression" dxfId="9991" priority="816">
      <formula>C511/B511&gt;1</formula>
    </cfRule>
  </conditionalFormatting>
  <conditionalFormatting sqref="C511">
    <cfRule type="expression" dxfId="9990" priority="817">
      <formula>C511/B511&lt;1</formula>
    </cfRule>
  </conditionalFormatting>
  <conditionalFormatting sqref="D511:N511">
    <cfRule type="expression" dxfId="9989" priority="818">
      <formula>D511/C511&gt;1</formula>
    </cfRule>
  </conditionalFormatting>
  <conditionalFormatting sqref="D511:N511">
    <cfRule type="expression" dxfId="9988" priority="819">
      <formula>D511/C511&lt;1</formula>
    </cfRule>
  </conditionalFormatting>
  <conditionalFormatting sqref="B511">
    <cfRule type="cellIs" dxfId="9987" priority="820" operator="lessThan">
      <formula>0</formula>
    </cfRule>
  </conditionalFormatting>
  <conditionalFormatting sqref="B511">
    <cfRule type="expression" dxfId="9986" priority="821">
      <formula>B511/#REF!&gt;1</formula>
    </cfRule>
  </conditionalFormatting>
  <conditionalFormatting sqref="B511">
    <cfRule type="expression" dxfId="9985" priority="822">
      <formula>B511/#REF!&lt;1</formula>
    </cfRule>
  </conditionalFormatting>
  <conditionalFormatting sqref="B529 B521">
    <cfRule type="cellIs" dxfId="9984" priority="823" operator="lessThan">
      <formula>0</formula>
    </cfRule>
  </conditionalFormatting>
  <conditionalFormatting sqref="B529 B521">
    <cfRule type="expression" dxfId="9983" priority="824">
      <formula>B521/#REF!&gt;1</formula>
    </cfRule>
  </conditionalFormatting>
  <conditionalFormatting sqref="B529 B521">
    <cfRule type="expression" dxfId="9982" priority="825">
      <formula>B521/#REF!&lt;1</formula>
    </cfRule>
  </conditionalFormatting>
  <conditionalFormatting sqref="C521">
    <cfRule type="cellIs" dxfId="9981" priority="826" operator="lessThan">
      <formula>0</formula>
    </cfRule>
  </conditionalFormatting>
  <conditionalFormatting sqref="C521 B636:O637">
    <cfRule type="expression" dxfId="9980" priority="827">
      <formula>B521/A521&gt;1</formula>
    </cfRule>
  </conditionalFormatting>
  <conditionalFormatting sqref="C521 B636:O637">
    <cfRule type="expression" dxfId="9979" priority="828">
      <formula>B521/A521&lt;1</formula>
    </cfRule>
  </conditionalFormatting>
  <conditionalFormatting sqref="C603:N603">
    <cfRule type="expression" dxfId="9978" priority="829">
      <formula>C603/B603&gt;1</formula>
    </cfRule>
  </conditionalFormatting>
  <conditionalFormatting sqref="C603:N603">
    <cfRule type="expression" dxfId="9977" priority="830">
      <formula>C603/B603&lt;1</formula>
    </cfRule>
  </conditionalFormatting>
  <conditionalFormatting sqref="I552:N552">
    <cfRule type="expression" dxfId="9976" priority="831">
      <formula>I552/H552&gt;1</formula>
    </cfRule>
  </conditionalFormatting>
  <conditionalFormatting sqref="I552:N552">
    <cfRule type="expression" dxfId="9975" priority="832">
      <formula>I552/H552&lt;1</formula>
    </cfRule>
  </conditionalFormatting>
  <conditionalFormatting sqref="I560:N560">
    <cfRule type="expression" dxfId="9974" priority="833">
      <formula>I560/H560&gt;1</formula>
    </cfRule>
  </conditionalFormatting>
  <conditionalFormatting sqref="I560:N560">
    <cfRule type="expression" dxfId="9973" priority="834">
      <formula>I560/H560&lt;1</formula>
    </cfRule>
  </conditionalFormatting>
  <conditionalFormatting sqref="B575:N575">
    <cfRule type="cellIs" dxfId="9972" priority="835" operator="lessThan">
      <formula>0</formula>
    </cfRule>
  </conditionalFormatting>
  <conditionalFormatting sqref="B575:N575">
    <cfRule type="expression" dxfId="9971" priority="836">
      <formula>B575/A575&gt;1</formula>
    </cfRule>
  </conditionalFormatting>
  <conditionalFormatting sqref="B575:N575">
    <cfRule type="expression" dxfId="9970" priority="837">
      <formula>B575/A575&lt;1</formula>
    </cfRule>
  </conditionalFormatting>
  <conditionalFormatting sqref="B589:N589">
    <cfRule type="cellIs" dxfId="9969" priority="838" operator="lessThan">
      <formula>0</formula>
    </cfRule>
  </conditionalFormatting>
  <conditionalFormatting sqref="B589:N589">
    <cfRule type="expression" dxfId="9968" priority="839">
      <formula>B589/A589&gt;1</formula>
    </cfRule>
  </conditionalFormatting>
  <conditionalFormatting sqref="B589:N589">
    <cfRule type="expression" dxfId="9967" priority="840">
      <formula>B589/A589&lt;1</formula>
    </cfRule>
  </conditionalFormatting>
  <conditionalFormatting sqref="N608">
    <cfRule type="cellIs" dxfId="9966" priority="841" operator="lessThan">
      <formula>0</formula>
    </cfRule>
  </conditionalFormatting>
  <conditionalFormatting sqref="D521:N521">
    <cfRule type="cellIs" dxfId="9965" priority="842" operator="lessThan">
      <formula>0</formula>
    </cfRule>
  </conditionalFormatting>
  <conditionalFormatting sqref="D521:N521">
    <cfRule type="expression" dxfId="9964" priority="843">
      <formula>D521/C521&gt;1</formula>
    </cfRule>
  </conditionalFormatting>
  <conditionalFormatting sqref="D521:N521">
    <cfRule type="expression" dxfId="9963" priority="844">
      <formula>D521/C521&lt;1</formula>
    </cfRule>
  </conditionalFormatting>
  <conditionalFormatting sqref="C529:N529">
    <cfRule type="cellIs" dxfId="9962" priority="845" operator="lessThan">
      <formula>0</formula>
    </cfRule>
  </conditionalFormatting>
  <conditionalFormatting sqref="C529:N529">
    <cfRule type="expression" dxfId="9961" priority="846">
      <formula>C529/B529&gt;1</formula>
    </cfRule>
  </conditionalFormatting>
  <conditionalFormatting sqref="C529:N529">
    <cfRule type="expression" dxfId="9960" priority="847">
      <formula>C529/B529&lt;1</formula>
    </cfRule>
  </conditionalFormatting>
  <conditionalFormatting sqref="C582:N582">
    <cfRule type="expression" dxfId="9959" priority="848">
      <formula>C582/B582&gt;1</formula>
    </cfRule>
  </conditionalFormatting>
  <conditionalFormatting sqref="C582:N582">
    <cfRule type="expression" dxfId="9958" priority="849">
      <formula>C582/B582&lt;1</formula>
    </cfRule>
  </conditionalFormatting>
  <conditionalFormatting sqref="C537:N537">
    <cfRule type="expression" dxfId="9957" priority="850">
      <formula>C537/B537&gt;1</formula>
    </cfRule>
  </conditionalFormatting>
  <conditionalFormatting sqref="C537:N537">
    <cfRule type="expression" dxfId="9956" priority="851">
      <formula>C537/B537&lt;1</formula>
    </cfRule>
  </conditionalFormatting>
  <conditionalFormatting sqref="C568:N568">
    <cfRule type="expression" dxfId="9955" priority="852">
      <formula>C568/B568&gt;1</formula>
    </cfRule>
  </conditionalFormatting>
  <conditionalFormatting sqref="C568:N568">
    <cfRule type="expression" dxfId="9954" priority="853">
      <formula>C568/B568&lt;1</formula>
    </cfRule>
  </conditionalFormatting>
  <conditionalFormatting sqref="C608:M608">
    <cfRule type="expression" dxfId="9953" priority="854">
      <formula>C608/B608&gt;1</formula>
    </cfRule>
  </conditionalFormatting>
  <conditionalFormatting sqref="C608:M608">
    <cfRule type="expression" dxfId="9952" priority="855">
      <formula>C608/B608&lt;1</formula>
    </cfRule>
  </conditionalFormatting>
  <conditionalFormatting sqref="N608">
    <cfRule type="expression" dxfId="9951" priority="856">
      <formula>N608/M608&gt;1</formula>
    </cfRule>
  </conditionalFormatting>
  <conditionalFormatting sqref="N608">
    <cfRule type="expression" dxfId="9950" priority="857">
      <formula>N608/M608&lt;1</formula>
    </cfRule>
  </conditionalFormatting>
  <conditionalFormatting sqref="C608:M608">
    <cfRule type="cellIs" dxfId="9949" priority="858" operator="lessThan">
      <formula>0</formula>
    </cfRule>
  </conditionalFormatting>
  <conditionalFormatting sqref="C608:M608">
    <cfRule type="cellIs" dxfId="9948" priority="859" operator="lessThan">
      <formula>0</formula>
    </cfRule>
  </conditionalFormatting>
  <conditionalFormatting sqref="B582">
    <cfRule type="cellIs" dxfId="9947" priority="860" operator="lessThan">
      <formula>0</formula>
    </cfRule>
  </conditionalFormatting>
  <conditionalFormatting sqref="B582">
    <cfRule type="expression" dxfId="9946" priority="861">
      <formula>B582/#REF!&gt;1</formula>
    </cfRule>
  </conditionalFormatting>
  <conditionalFormatting sqref="B582">
    <cfRule type="expression" dxfId="9945" priority="862">
      <formula>B582/#REF!&lt;1</formula>
    </cfRule>
  </conditionalFormatting>
  <conditionalFormatting sqref="C582:N582">
    <cfRule type="cellIs" dxfId="9944" priority="863" operator="lessThan">
      <formula>0</formula>
    </cfRule>
  </conditionalFormatting>
  <conditionalFormatting sqref="C597:N597">
    <cfRule type="expression" dxfId="9943" priority="864">
      <formula>C597/B597&gt;1</formula>
    </cfRule>
  </conditionalFormatting>
  <conditionalFormatting sqref="C597:N597">
    <cfRule type="expression" dxfId="9942" priority="865">
      <formula>C597/B597&lt;1</formula>
    </cfRule>
  </conditionalFormatting>
  <conditionalFormatting sqref="N608">
    <cfRule type="cellIs" dxfId="9941" priority="866" operator="lessThan">
      <formula>0</formula>
    </cfRule>
  </conditionalFormatting>
  <conditionalFormatting sqref="C608:M608">
    <cfRule type="cellIs" dxfId="9940" priority="867" operator="lessThan">
      <formula>0</formula>
    </cfRule>
  </conditionalFormatting>
  <conditionalFormatting sqref="N608">
    <cfRule type="cellIs" dxfId="9939" priority="868" operator="lessThan">
      <formula>0</formula>
    </cfRule>
  </conditionalFormatting>
  <conditionalFormatting sqref="B676:N679">
    <cfRule type="cellIs" dxfId="9938" priority="869" operator="lessThan">
      <formula>0</formula>
    </cfRule>
  </conditionalFormatting>
  <conditionalFormatting sqref="I678:N678 P676:Q679">
    <cfRule type="cellIs" dxfId="9937" priority="870" operator="lessThan">
      <formula>0</formula>
    </cfRule>
  </conditionalFormatting>
  <conditionalFormatting sqref="B680:N683">
    <cfRule type="cellIs" dxfId="9936" priority="871" operator="lessThan">
      <formula>0</formula>
    </cfRule>
  </conditionalFormatting>
  <conditionalFormatting sqref="I682:N682 P680:Q683">
    <cfRule type="cellIs" dxfId="9935" priority="872" operator="lessThan">
      <formula>0</formula>
    </cfRule>
  </conditionalFormatting>
  <conditionalFormatting sqref="B684:N687">
    <cfRule type="cellIs" dxfId="9934" priority="873" operator="lessThan">
      <formula>0</formula>
    </cfRule>
  </conditionalFormatting>
  <conditionalFormatting sqref="I686:N686 P684:Q687">
    <cfRule type="cellIs" dxfId="9933" priority="874" operator="lessThan">
      <formula>0</formula>
    </cfRule>
  </conditionalFormatting>
  <conditionalFormatting sqref="B688:N691">
    <cfRule type="cellIs" dxfId="9932" priority="875" operator="lessThan">
      <formula>0</formula>
    </cfRule>
  </conditionalFormatting>
  <conditionalFormatting sqref="I690:N690 P688:Q691">
    <cfRule type="cellIs" dxfId="9931" priority="876" operator="lessThan">
      <formula>0</formula>
    </cfRule>
  </conditionalFormatting>
  <conditionalFormatting sqref="B692:N695 O694">
    <cfRule type="cellIs" dxfId="9930" priority="877" operator="lessThan">
      <formula>0</formula>
    </cfRule>
  </conditionalFormatting>
  <conditionalFormatting sqref="P692:Q695 I694:O694">
    <cfRule type="cellIs" dxfId="9929" priority="878" operator="lessThan">
      <formula>0</formula>
    </cfRule>
  </conditionalFormatting>
  <conditionalFormatting sqref="B696:N699">
    <cfRule type="cellIs" dxfId="9928" priority="879" operator="lessThan">
      <formula>0</formula>
    </cfRule>
  </conditionalFormatting>
  <conditionalFormatting sqref="I698:N698 P696:Q699">
    <cfRule type="cellIs" dxfId="9927" priority="880" operator="lessThan">
      <formula>0</formula>
    </cfRule>
  </conditionalFormatting>
  <conditionalFormatting sqref="B700:N703">
    <cfRule type="cellIs" dxfId="9926" priority="881" operator="lessThan">
      <formula>0</formula>
    </cfRule>
  </conditionalFormatting>
  <conditionalFormatting sqref="I702:N702 P700:Q703">
    <cfRule type="cellIs" dxfId="9925" priority="882" operator="lessThan">
      <formula>0</formula>
    </cfRule>
  </conditionalFormatting>
  <conditionalFormatting sqref="B704:N707">
    <cfRule type="cellIs" dxfId="9924" priority="883" operator="lessThan">
      <formula>0</formula>
    </cfRule>
  </conditionalFormatting>
  <conditionalFormatting sqref="I706:N706 P704:Q707">
    <cfRule type="cellIs" dxfId="9923" priority="884" operator="lessThan">
      <formula>0</formula>
    </cfRule>
  </conditionalFormatting>
  <conditionalFormatting sqref="B712:N715">
    <cfRule type="cellIs" dxfId="9922" priority="885" operator="lessThan">
      <formula>0</formula>
    </cfRule>
  </conditionalFormatting>
  <conditionalFormatting sqref="I714:N714 P712:Q715">
    <cfRule type="cellIs" dxfId="9921" priority="886" operator="lessThan">
      <formula>0</formula>
    </cfRule>
  </conditionalFormatting>
  <conditionalFormatting sqref="B716:N719">
    <cfRule type="cellIs" dxfId="9920" priority="887" operator="lessThan">
      <formula>0</formula>
    </cfRule>
  </conditionalFormatting>
  <conditionalFormatting sqref="I718:N718 P716:Q719">
    <cfRule type="cellIs" dxfId="9919" priority="888" operator="lessThan">
      <formula>0</formula>
    </cfRule>
  </conditionalFormatting>
  <conditionalFormatting sqref="P654">
    <cfRule type="cellIs" dxfId="9918" priority="889" operator="lessThan">
      <formula>0</formula>
    </cfRule>
  </conditionalFormatting>
  <conditionalFormatting sqref="Q466">
    <cfRule type="cellIs" dxfId="9917" priority="890" operator="lessThan">
      <formula>0</formula>
    </cfRule>
  </conditionalFormatting>
  <conditionalFormatting sqref="P466">
    <cfRule type="cellIs" dxfId="9916" priority="891" operator="lessThan">
      <formula>0</formula>
    </cfRule>
  </conditionalFormatting>
  <conditionalFormatting sqref="B466:N466">
    <cfRule type="cellIs" dxfId="9915" priority="892" operator="lessThan">
      <formula>0</formula>
    </cfRule>
  </conditionalFormatting>
  <conditionalFormatting sqref="B505:N505">
    <cfRule type="cellIs" dxfId="9914" priority="893" operator="lessThan">
      <formula>0</formula>
    </cfRule>
  </conditionalFormatting>
  <conditionalFormatting sqref="B513:N513">
    <cfRule type="cellIs" dxfId="9913" priority="894" operator="lessThan">
      <formula>0</formula>
    </cfRule>
  </conditionalFormatting>
  <conditionalFormatting sqref="B522:N522">
    <cfRule type="cellIs" dxfId="9912" priority="895" operator="lessThan">
      <formula>0</formula>
    </cfRule>
  </conditionalFormatting>
  <conditionalFormatting sqref="B530:N530">
    <cfRule type="cellIs" dxfId="9911" priority="896" operator="lessThan">
      <formula>0</formula>
    </cfRule>
  </conditionalFormatting>
  <conditionalFormatting sqref="B538:N538">
    <cfRule type="cellIs" dxfId="9910" priority="897" operator="lessThan">
      <formula>0</formula>
    </cfRule>
  </conditionalFormatting>
  <conditionalFormatting sqref="B553:N553">
    <cfRule type="cellIs" dxfId="9909" priority="898" operator="lessThan">
      <formula>0</formula>
    </cfRule>
  </conditionalFormatting>
  <conditionalFormatting sqref="B561:N561">
    <cfRule type="cellIs" dxfId="9908" priority="899" operator="lessThan">
      <formula>0</formula>
    </cfRule>
  </conditionalFormatting>
  <conditionalFormatting sqref="B590:N590">
    <cfRule type="cellIs" dxfId="9907" priority="900" operator="lessThan">
      <formula>0</formula>
    </cfRule>
  </conditionalFormatting>
  <conditionalFormatting sqref="O608">
    <cfRule type="cellIs" dxfId="9906" priority="901" operator="lessThan">
      <formula>0</formula>
    </cfRule>
  </conditionalFormatting>
  <conditionalFormatting sqref="O608">
    <cfRule type="cellIs" dxfId="9905" priority="902" operator="lessThan">
      <formula>0</formula>
    </cfRule>
  </conditionalFormatting>
  <conditionalFormatting sqref="O603">
    <cfRule type="cellIs" dxfId="9904" priority="903" operator="lessThan">
      <formula>0</formula>
    </cfRule>
  </conditionalFormatting>
  <conditionalFormatting sqref="O603">
    <cfRule type="cellIs" dxfId="9903" priority="904" operator="lessThan">
      <formula>0</formula>
    </cfRule>
  </conditionalFormatting>
  <conditionalFormatting sqref="O603">
    <cfRule type="cellIs" dxfId="9902" priority="905" operator="lessThan">
      <formula>0</formula>
    </cfRule>
  </conditionalFormatting>
  <conditionalFormatting sqref="O608">
    <cfRule type="cellIs" dxfId="9901" priority="906" operator="lessThan">
      <formula>0</formula>
    </cfRule>
  </conditionalFormatting>
  <conditionalFormatting sqref="P491:Q491">
    <cfRule type="cellIs" dxfId="9900" priority="907" operator="lessThan">
      <formula>0</formula>
    </cfRule>
  </conditionalFormatting>
  <conditionalFormatting sqref="Q492:Q496">
    <cfRule type="cellIs" dxfId="9899" priority="908" operator="lessThan">
      <formula>0</formula>
    </cfRule>
  </conditionalFormatting>
  <conditionalFormatting sqref="P492:P495">
    <cfRule type="cellIs" dxfId="9898" priority="909" operator="lessThan">
      <formula>0</formula>
    </cfRule>
  </conditionalFormatting>
  <conditionalFormatting sqref="P496">
    <cfRule type="cellIs" dxfId="9897" priority="910" operator="lessThan">
      <formula>0</formula>
    </cfRule>
  </conditionalFormatting>
  <conditionalFormatting sqref="P473:Q473 B473">
    <cfRule type="cellIs" dxfId="9896" priority="911" operator="lessThan">
      <formula>0</formula>
    </cfRule>
  </conditionalFormatting>
  <conditionalFormatting sqref="Q474:Q478">
    <cfRule type="cellIs" dxfId="9895" priority="912" operator="lessThan">
      <formula>0</formula>
    </cfRule>
  </conditionalFormatting>
  <conditionalFormatting sqref="P474:P477">
    <cfRule type="cellIs" dxfId="9894" priority="913" operator="lessThan">
      <formula>0</formula>
    </cfRule>
  </conditionalFormatting>
  <conditionalFormatting sqref="P478">
    <cfRule type="cellIs" dxfId="9893" priority="914" operator="lessThan">
      <formula>0</formula>
    </cfRule>
  </conditionalFormatting>
  <conditionalFormatting sqref="P479:Q479 B479">
    <cfRule type="cellIs" dxfId="9892" priority="915" operator="lessThan">
      <formula>0</formula>
    </cfRule>
  </conditionalFormatting>
  <conditionalFormatting sqref="Q480:Q484">
    <cfRule type="cellIs" dxfId="9891" priority="916" operator="lessThan">
      <formula>0</formula>
    </cfRule>
  </conditionalFormatting>
  <conditionalFormatting sqref="P480:P483">
    <cfRule type="cellIs" dxfId="9890" priority="917" operator="lessThan">
      <formula>0</formula>
    </cfRule>
  </conditionalFormatting>
  <conditionalFormatting sqref="P484">
    <cfRule type="cellIs" dxfId="9889" priority="918" operator="lessThan">
      <formula>0</formula>
    </cfRule>
  </conditionalFormatting>
  <conditionalFormatting sqref="P485:Q485 B485">
    <cfRule type="cellIs" dxfId="9888" priority="919" operator="lessThan">
      <formula>0</formula>
    </cfRule>
  </conditionalFormatting>
  <conditionalFormatting sqref="Q486:Q490">
    <cfRule type="cellIs" dxfId="9887" priority="920" operator="lessThan">
      <formula>0</formula>
    </cfRule>
  </conditionalFormatting>
  <conditionalFormatting sqref="P486:P489">
    <cfRule type="cellIs" dxfId="9886" priority="921" operator="lessThan">
      <formula>0</formula>
    </cfRule>
  </conditionalFormatting>
  <conditionalFormatting sqref="P490">
    <cfRule type="cellIs" dxfId="9885" priority="92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9884" priority="923" operator="lessThan">
      <formula>0</formula>
    </cfRule>
  </conditionalFormatting>
  <conditionalFormatting sqref="O348">
    <cfRule type="cellIs" dxfId="9883" priority="924" operator="lessThan">
      <formula>0</formula>
    </cfRule>
  </conditionalFormatting>
  <conditionalFormatting sqref="O348">
    <cfRule type="cellIs" dxfId="9882" priority="925" operator="lessThan">
      <formula>0</formula>
    </cfRule>
  </conditionalFormatting>
  <conditionalFormatting sqref="O351:O354">
    <cfRule type="cellIs" dxfId="9881" priority="926" operator="lessThan">
      <formula>0</formula>
    </cfRule>
  </conditionalFormatting>
  <conditionalFormatting sqref="O363:O364">
    <cfRule type="cellIs" dxfId="9880" priority="927" operator="lessThan">
      <formula>0</formula>
    </cfRule>
  </conditionalFormatting>
  <conditionalFormatting sqref="O369:O370">
    <cfRule type="cellIs" dxfId="9879" priority="928" operator="lessThan">
      <formula>0</formula>
    </cfRule>
  </conditionalFormatting>
  <conditionalFormatting sqref="O375:O376">
    <cfRule type="cellIs" dxfId="9878" priority="929" operator="lessThan">
      <formula>0</formula>
    </cfRule>
  </conditionalFormatting>
  <conditionalFormatting sqref="O381:O383">
    <cfRule type="cellIs" dxfId="9877" priority="930" operator="lessThan">
      <formula>0</formula>
    </cfRule>
  </conditionalFormatting>
  <conditionalFormatting sqref="O355">
    <cfRule type="cellIs" dxfId="9876" priority="931" operator="lessThan">
      <formula>0</formula>
    </cfRule>
  </conditionalFormatting>
  <conditionalFormatting sqref="O593:O595">
    <cfRule type="cellIs" dxfId="9875" priority="932" operator="lessThan">
      <formula>0</formula>
    </cfRule>
  </conditionalFormatting>
  <conditionalFormatting sqref="O593:O595">
    <cfRule type="cellIs" dxfId="9874" priority="933" operator="lessThan">
      <formula>0</formula>
    </cfRule>
  </conditionalFormatting>
  <conditionalFormatting sqref="O601:O602 O599">
    <cfRule type="cellIs" dxfId="9873" priority="934" operator="lessThan">
      <formula>0</formula>
    </cfRule>
  </conditionalFormatting>
  <conditionalFormatting sqref="O621:O624">
    <cfRule type="cellIs" dxfId="9872" priority="935" operator="lessThan">
      <formula>0</formula>
    </cfRule>
  </conditionalFormatting>
  <conditionalFormatting sqref="O621:O624">
    <cfRule type="cellIs" dxfId="9871" priority="936" operator="lessThan">
      <formula>0</formula>
    </cfRule>
  </conditionalFormatting>
  <conditionalFormatting sqref="O626:O629">
    <cfRule type="cellIs" dxfId="9870" priority="937" operator="lessThan">
      <formula>0</formula>
    </cfRule>
  </conditionalFormatting>
  <conditionalFormatting sqref="O611:O614">
    <cfRule type="cellIs" dxfId="9869" priority="938" operator="lessThan">
      <formula>0</formula>
    </cfRule>
  </conditionalFormatting>
  <conditionalFormatting sqref="O611:O614">
    <cfRule type="cellIs" dxfId="9868" priority="939" operator="lessThan">
      <formula>0</formula>
    </cfRule>
  </conditionalFormatting>
  <conditionalFormatting sqref="O650 O663 O655:O661 O642:O645 O652:O653 O672:O675 O708:O711 O665:O670">
    <cfRule type="cellIs" dxfId="9867" priority="940" operator="lessThan">
      <formula>0</formula>
    </cfRule>
  </conditionalFormatting>
  <conditionalFormatting sqref="O674">
    <cfRule type="cellIs" dxfId="9866" priority="941" operator="lessThan">
      <formula>0</formula>
    </cfRule>
  </conditionalFormatting>
  <conditionalFormatting sqref="O647">
    <cfRule type="cellIs" dxfId="9865" priority="942" operator="lessThan">
      <formula>0</formula>
    </cfRule>
  </conditionalFormatting>
  <conditionalFormatting sqref="O393">
    <cfRule type="cellIs" dxfId="9864" priority="943" operator="lessThan">
      <formula>0</formula>
    </cfRule>
  </conditionalFormatting>
  <conditionalFormatting sqref="O390">
    <cfRule type="cellIs" dxfId="9863" priority="944" operator="lessThan">
      <formula>0</formula>
    </cfRule>
  </conditionalFormatting>
  <conditionalFormatting sqref="O393">
    <cfRule type="cellIs" dxfId="9862" priority="945" operator="lessThan">
      <formula>0</formula>
    </cfRule>
  </conditionalFormatting>
  <conditionalFormatting sqref="O378">
    <cfRule type="cellIs" dxfId="9861" priority="946" operator="lessThan">
      <formula>0</formula>
    </cfRule>
  </conditionalFormatting>
  <conditionalFormatting sqref="O372">
    <cfRule type="cellIs" dxfId="9860" priority="947" operator="lessThan">
      <formula>0</formula>
    </cfRule>
  </conditionalFormatting>
  <conditionalFormatting sqref="O384">
    <cfRule type="cellIs" dxfId="9859" priority="948" operator="lessThan">
      <formula>0</formula>
    </cfRule>
  </conditionalFormatting>
  <conditionalFormatting sqref="O387">
    <cfRule type="cellIs" dxfId="9858" priority="949" operator="lessThan">
      <formula>0</formula>
    </cfRule>
  </conditionalFormatting>
  <conditionalFormatting sqref="O387">
    <cfRule type="cellIs" dxfId="9857" priority="950" operator="lessThan">
      <formula>0</formula>
    </cfRule>
  </conditionalFormatting>
  <conditionalFormatting sqref="O387">
    <cfRule type="cellIs" dxfId="9856" priority="951" operator="lessThan">
      <formula>0</formula>
    </cfRule>
  </conditionalFormatting>
  <conditionalFormatting sqref="O387">
    <cfRule type="cellIs" dxfId="9855" priority="952" operator="lessThan">
      <formula>0</formula>
    </cfRule>
  </conditionalFormatting>
  <conditionalFormatting sqref="O393">
    <cfRule type="cellIs" dxfId="9854" priority="953" operator="lessThan">
      <formula>0</formula>
    </cfRule>
  </conditionalFormatting>
  <conditionalFormatting sqref="O393">
    <cfRule type="cellIs" dxfId="9853" priority="954" operator="lessThan">
      <formula>0</formula>
    </cfRule>
  </conditionalFormatting>
  <conditionalFormatting sqref="O393">
    <cfRule type="cellIs" dxfId="9852" priority="955" operator="lessThan">
      <formula>0</formula>
    </cfRule>
  </conditionalFormatting>
  <conditionalFormatting sqref="O393">
    <cfRule type="cellIs" dxfId="9851" priority="956" operator="lessThan">
      <formula>0</formula>
    </cfRule>
  </conditionalFormatting>
  <conditionalFormatting sqref="O393">
    <cfRule type="cellIs" dxfId="9850" priority="957" operator="lessThan">
      <formula>0</formula>
    </cfRule>
  </conditionalFormatting>
  <conditionalFormatting sqref="O393">
    <cfRule type="cellIs" dxfId="9849" priority="958" operator="lessThan">
      <formula>0</formula>
    </cfRule>
  </conditionalFormatting>
  <conditionalFormatting sqref="O399">
    <cfRule type="cellIs" dxfId="9848" priority="959" operator="lessThan">
      <formula>0</formula>
    </cfRule>
  </conditionalFormatting>
  <conditionalFormatting sqref="O396">
    <cfRule type="cellIs" dxfId="9847" priority="960" operator="lessThan">
      <formula>0</formula>
    </cfRule>
  </conditionalFormatting>
  <conditionalFormatting sqref="O399">
    <cfRule type="cellIs" dxfId="9846" priority="961" operator="lessThan">
      <formula>0</formula>
    </cfRule>
  </conditionalFormatting>
  <conditionalFormatting sqref="O399">
    <cfRule type="cellIs" dxfId="9845" priority="962" operator="lessThan">
      <formula>0</formula>
    </cfRule>
  </conditionalFormatting>
  <conditionalFormatting sqref="O399">
    <cfRule type="cellIs" dxfId="9844" priority="963" operator="lessThan">
      <formula>0</formula>
    </cfRule>
  </conditionalFormatting>
  <conditionalFormatting sqref="O399">
    <cfRule type="cellIs" dxfId="9843" priority="964" operator="lessThan">
      <formula>0</formula>
    </cfRule>
  </conditionalFormatting>
  <conditionalFormatting sqref="O399">
    <cfRule type="cellIs" dxfId="9842" priority="965" operator="lessThan">
      <formula>0</formula>
    </cfRule>
  </conditionalFormatting>
  <conditionalFormatting sqref="O399">
    <cfRule type="cellIs" dxfId="9841" priority="966" operator="lessThan">
      <formula>0</formula>
    </cfRule>
  </conditionalFormatting>
  <conditionalFormatting sqref="O399">
    <cfRule type="cellIs" dxfId="9840" priority="967" operator="lessThan">
      <formula>0</formula>
    </cfRule>
  </conditionalFormatting>
  <conditionalFormatting sqref="O402">
    <cfRule type="cellIs" dxfId="9839" priority="968" operator="lessThan">
      <formula>0</formula>
    </cfRule>
  </conditionalFormatting>
  <conditionalFormatting sqref="O355">
    <cfRule type="cellIs" dxfId="9838" priority="969" operator="lessThan">
      <formula>0</formula>
    </cfRule>
  </conditionalFormatting>
  <conditionalFormatting sqref="O361">
    <cfRule type="cellIs" dxfId="9837" priority="970" operator="lessThan">
      <formula>0</formula>
    </cfRule>
  </conditionalFormatting>
  <conditionalFormatting sqref="O361">
    <cfRule type="cellIs" dxfId="9836" priority="971" operator="lessThan">
      <formula>0</formula>
    </cfRule>
  </conditionalFormatting>
  <conditionalFormatting sqref="O367">
    <cfRule type="cellIs" dxfId="9835" priority="972" operator="lessThan">
      <formula>0</formula>
    </cfRule>
  </conditionalFormatting>
  <conditionalFormatting sqref="O367">
    <cfRule type="cellIs" dxfId="9834" priority="973" operator="lessThan">
      <formula>0</formula>
    </cfRule>
  </conditionalFormatting>
  <conditionalFormatting sqref="O373">
    <cfRule type="cellIs" dxfId="9833" priority="974" operator="lessThan">
      <formula>0</formula>
    </cfRule>
  </conditionalFormatting>
  <conditionalFormatting sqref="O373">
    <cfRule type="cellIs" dxfId="9832" priority="975" operator="lessThan">
      <formula>0</formula>
    </cfRule>
  </conditionalFormatting>
  <conditionalFormatting sqref="O379">
    <cfRule type="cellIs" dxfId="9831" priority="976" operator="lessThan">
      <formula>0</formula>
    </cfRule>
  </conditionalFormatting>
  <conditionalFormatting sqref="O379">
    <cfRule type="cellIs" dxfId="9830" priority="977" operator="lessThan">
      <formula>0</formula>
    </cfRule>
  </conditionalFormatting>
  <conditionalFormatting sqref="O385">
    <cfRule type="cellIs" dxfId="9829" priority="978" operator="lessThan">
      <formula>0</formula>
    </cfRule>
  </conditionalFormatting>
  <conditionalFormatting sqref="O385">
    <cfRule type="cellIs" dxfId="9828" priority="979" operator="lessThan">
      <formula>0</formula>
    </cfRule>
  </conditionalFormatting>
  <conditionalFormatting sqref="O391">
    <cfRule type="cellIs" dxfId="9827" priority="980" operator="lessThan">
      <formula>0</formula>
    </cfRule>
  </conditionalFormatting>
  <conditionalFormatting sqref="O391">
    <cfRule type="cellIs" dxfId="9826" priority="981" operator="lessThan">
      <formula>0</formula>
    </cfRule>
  </conditionalFormatting>
  <conditionalFormatting sqref="O397">
    <cfRule type="cellIs" dxfId="9825" priority="982" operator="lessThan">
      <formula>0</formula>
    </cfRule>
  </conditionalFormatting>
  <conditionalFormatting sqref="O397">
    <cfRule type="cellIs" dxfId="9824" priority="983" operator="lessThan">
      <formula>0</formula>
    </cfRule>
  </conditionalFormatting>
  <conditionalFormatting sqref="O405">
    <cfRule type="cellIs" dxfId="9823" priority="984" operator="lessThan">
      <formula>0</formula>
    </cfRule>
  </conditionalFormatting>
  <conditionalFormatting sqref="O405">
    <cfRule type="cellIs" dxfId="9822" priority="985" operator="lessThan">
      <formula>0</formula>
    </cfRule>
  </conditionalFormatting>
  <conditionalFormatting sqref="O405">
    <cfRule type="cellIs" dxfId="9821" priority="986" operator="lessThan">
      <formula>0</formula>
    </cfRule>
  </conditionalFormatting>
  <conditionalFormatting sqref="O405">
    <cfRule type="cellIs" dxfId="9820" priority="987" operator="lessThan">
      <formula>0</formula>
    </cfRule>
  </conditionalFormatting>
  <conditionalFormatting sqref="O405">
    <cfRule type="cellIs" dxfId="9819" priority="988" operator="lessThan">
      <formula>0</formula>
    </cfRule>
  </conditionalFormatting>
  <conditionalFormatting sqref="O405">
    <cfRule type="cellIs" dxfId="9818" priority="989" operator="lessThan">
      <formula>0</formula>
    </cfRule>
  </conditionalFormatting>
  <conditionalFormatting sqref="O405">
    <cfRule type="cellIs" dxfId="9817" priority="990" operator="lessThan">
      <formula>0</formula>
    </cfRule>
  </conditionalFormatting>
  <conditionalFormatting sqref="O408">
    <cfRule type="cellIs" dxfId="9816" priority="991" operator="lessThan">
      <formula>0</formula>
    </cfRule>
  </conditionalFormatting>
  <conditionalFormatting sqref="O409">
    <cfRule type="cellIs" dxfId="9815" priority="992" operator="lessThan">
      <formula>0</formula>
    </cfRule>
  </conditionalFormatting>
  <conditionalFormatting sqref="O409">
    <cfRule type="cellIs" dxfId="9814" priority="993" operator="lessThan">
      <formula>0</formula>
    </cfRule>
  </conditionalFormatting>
  <conditionalFormatting sqref="O411">
    <cfRule type="cellIs" dxfId="9813" priority="994" operator="lessThan">
      <formula>0</formula>
    </cfRule>
  </conditionalFormatting>
  <conditionalFormatting sqref="O411">
    <cfRule type="cellIs" dxfId="9812" priority="995" operator="lessThan">
      <formula>0</formula>
    </cfRule>
  </conditionalFormatting>
  <conditionalFormatting sqref="O411">
    <cfRule type="cellIs" dxfId="9811" priority="996" operator="lessThan">
      <formula>0</formula>
    </cfRule>
  </conditionalFormatting>
  <conditionalFormatting sqref="O411">
    <cfRule type="cellIs" dxfId="9810" priority="997" operator="lessThan">
      <formula>0</formula>
    </cfRule>
  </conditionalFormatting>
  <conditionalFormatting sqref="O411">
    <cfRule type="cellIs" dxfId="9809" priority="998" operator="lessThan">
      <formula>0</formula>
    </cfRule>
  </conditionalFormatting>
  <conditionalFormatting sqref="O411">
    <cfRule type="cellIs" dxfId="9808" priority="999" operator="lessThan">
      <formula>0</formula>
    </cfRule>
  </conditionalFormatting>
  <conditionalFormatting sqref="O411">
    <cfRule type="cellIs" dxfId="9807" priority="1000" operator="lessThan">
      <formula>0</formula>
    </cfRule>
  </conditionalFormatting>
  <conditionalFormatting sqref="O411">
    <cfRule type="cellIs" dxfId="9806" priority="1001" operator="lessThan">
      <formula>0</formula>
    </cfRule>
  </conditionalFormatting>
  <conditionalFormatting sqref="O414">
    <cfRule type="cellIs" dxfId="9805" priority="1002" operator="lessThan">
      <formula>0</formula>
    </cfRule>
  </conditionalFormatting>
  <conditionalFormatting sqref="O415">
    <cfRule type="cellIs" dxfId="9804" priority="1003" operator="lessThan">
      <formula>0</formula>
    </cfRule>
  </conditionalFormatting>
  <conditionalFormatting sqref="O415">
    <cfRule type="cellIs" dxfId="9803" priority="1004" operator="lessThan">
      <formula>0</formula>
    </cfRule>
  </conditionalFormatting>
  <conditionalFormatting sqref="O417">
    <cfRule type="cellIs" dxfId="9802" priority="1005" operator="lessThan">
      <formula>0</formula>
    </cfRule>
  </conditionalFormatting>
  <conditionalFormatting sqref="O417">
    <cfRule type="cellIs" dxfId="9801" priority="1006" operator="lessThan">
      <formula>0</formula>
    </cfRule>
  </conditionalFormatting>
  <conditionalFormatting sqref="O417">
    <cfRule type="cellIs" dxfId="9800" priority="1007" operator="lessThan">
      <formula>0</formula>
    </cfRule>
  </conditionalFormatting>
  <conditionalFormatting sqref="O417">
    <cfRule type="cellIs" dxfId="9799" priority="1008" operator="lessThan">
      <formula>0</formula>
    </cfRule>
  </conditionalFormatting>
  <conditionalFormatting sqref="O417">
    <cfRule type="cellIs" dxfId="9798" priority="1009" operator="lessThan">
      <formula>0</formula>
    </cfRule>
  </conditionalFormatting>
  <conditionalFormatting sqref="O417">
    <cfRule type="cellIs" dxfId="9797" priority="1010" operator="lessThan">
      <formula>0</formula>
    </cfRule>
  </conditionalFormatting>
  <conditionalFormatting sqref="O417">
    <cfRule type="cellIs" dxfId="9796" priority="1011" operator="lessThan">
      <formula>0</formula>
    </cfRule>
  </conditionalFormatting>
  <conditionalFormatting sqref="O417">
    <cfRule type="cellIs" dxfId="9795" priority="1012" operator="lessThan">
      <formula>0</formula>
    </cfRule>
  </conditionalFormatting>
  <conditionalFormatting sqref="O420">
    <cfRule type="cellIs" dxfId="9794" priority="1013" operator="lessThan">
      <formula>0</formula>
    </cfRule>
  </conditionalFormatting>
  <conditionalFormatting sqref="O421">
    <cfRule type="cellIs" dxfId="9793" priority="1014" operator="lessThan">
      <formula>0</formula>
    </cfRule>
  </conditionalFormatting>
  <conditionalFormatting sqref="O421">
    <cfRule type="cellIs" dxfId="9792" priority="1015" operator="lessThan">
      <formula>0</formula>
    </cfRule>
  </conditionalFormatting>
  <conditionalFormatting sqref="O423">
    <cfRule type="cellIs" dxfId="9791" priority="1016" operator="lessThan">
      <formula>0</formula>
    </cfRule>
  </conditionalFormatting>
  <conditionalFormatting sqref="O423">
    <cfRule type="cellIs" dxfId="9790" priority="1017" operator="lessThan">
      <formula>0</formula>
    </cfRule>
  </conditionalFormatting>
  <conditionalFormatting sqref="O423">
    <cfRule type="cellIs" dxfId="9789" priority="1018" operator="lessThan">
      <formula>0</formula>
    </cfRule>
  </conditionalFormatting>
  <conditionalFormatting sqref="O423">
    <cfRule type="cellIs" dxfId="9788" priority="1019" operator="lessThan">
      <formula>0</formula>
    </cfRule>
  </conditionalFormatting>
  <conditionalFormatting sqref="O423">
    <cfRule type="cellIs" dxfId="9787" priority="1020" operator="lessThan">
      <formula>0</formula>
    </cfRule>
  </conditionalFormatting>
  <conditionalFormatting sqref="O423">
    <cfRule type="cellIs" dxfId="9786" priority="1021" operator="lessThan">
      <formula>0</formula>
    </cfRule>
  </conditionalFormatting>
  <conditionalFormatting sqref="O423">
    <cfRule type="cellIs" dxfId="9785" priority="1022" operator="lessThan">
      <formula>0</formula>
    </cfRule>
  </conditionalFormatting>
  <conditionalFormatting sqref="O423">
    <cfRule type="cellIs" dxfId="9784" priority="1023" operator="lessThan">
      <formula>0</formula>
    </cfRule>
  </conditionalFormatting>
  <conditionalFormatting sqref="O426">
    <cfRule type="cellIs" dxfId="9783" priority="1024" operator="lessThan">
      <formula>0</formula>
    </cfRule>
  </conditionalFormatting>
  <conditionalFormatting sqref="O427">
    <cfRule type="cellIs" dxfId="9782" priority="1025" operator="lessThan">
      <formula>0</formula>
    </cfRule>
  </conditionalFormatting>
  <conditionalFormatting sqref="O427">
    <cfRule type="cellIs" dxfId="9781" priority="1026" operator="lessThan">
      <formula>0</formula>
    </cfRule>
  </conditionalFormatting>
  <conditionalFormatting sqref="O429">
    <cfRule type="cellIs" dxfId="9780" priority="1027" operator="lessThan">
      <formula>0</formula>
    </cfRule>
  </conditionalFormatting>
  <conditionalFormatting sqref="O429">
    <cfRule type="cellIs" dxfId="9779" priority="1028" operator="lessThan">
      <formula>0</formula>
    </cfRule>
  </conditionalFormatting>
  <conditionalFormatting sqref="O429">
    <cfRule type="cellIs" dxfId="9778" priority="1029" operator="lessThan">
      <formula>0</formula>
    </cfRule>
  </conditionalFormatting>
  <conditionalFormatting sqref="O429">
    <cfRule type="cellIs" dxfId="9777" priority="1030" operator="lessThan">
      <formula>0</formula>
    </cfRule>
  </conditionalFormatting>
  <conditionalFormatting sqref="O429">
    <cfRule type="cellIs" dxfId="9776" priority="1031" operator="lessThan">
      <formula>0</formula>
    </cfRule>
  </conditionalFormatting>
  <conditionalFormatting sqref="O429">
    <cfRule type="cellIs" dxfId="9775" priority="1032" operator="lessThan">
      <formula>0</formula>
    </cfRule>
  </conditionalFormatting>
  <conditionalFormatting sqref="O429">
    <cfRule type="cellIs" dxfId="9774" priority="1033" operator="lessThan">
      <formula>0</formula>
    </cfRule>
  </conditionalFormatting>
  <conditionalFormatting sqref="O429">
    <cfRule type="cellIs" dxfId="9773" priority="1034" operator="lessThan">
      <formula>0</formula>
    </cfRule>
  </conditionalFormatting>
  <conditionalFormatting sqref="O432">
    <cfRule type="cellIs" dxfId="9772" priority="1035" operator="lessThan">
      <formula>0</formula>
    </cfRule>
  </conditionalFormatting>
  <conditionalFormatting sqref="O435">
    <cfRule type="cellIs" dxfId="9771" priority="1036" operator="lessThan">
      <formula>0</formula>
    </cfRule>
  </conditionalFormatting>
  <conditionalFormatting sqref="O435">
    <cfRule type="cellIs" dxfId="9770" priority="1037" operator="lessThan">
      <formula>0</formula>
    </cfRule>
  </conditionalFormatting>
  <conditionalFormatting sqref="O435">
    <cfRule type="cellIs" dxfId="9769" priority="1038" operator="lessThan">
      <formula>0</formula>
    </cfRule>
  </conditionalFormatting>
  <conditionalFormatting sqref="O435">
    <cfRule type="cellIs" dxfId="9768" priority="1039" operator="lessThan">
      <formula>0</formula>
    </cfRule>
  </conditionalFormatting>
  <conditionalFormatting sqref="O435">
    <cfRule type="cellIs" dxfId="9767" priority="1040" operator="lessThan">
      <formula>0</formula>
    </cfRule>
  </conditionalFormatting>
  <conditionalFormatting sqref="O435">
    <cfRule type="cellIs" dxfId="9766" priority="1041" operator="lessThan">
      <formula>0</formula>
    </cfRule>
  </conditionalFormatting>
  <conditionalFormatting sqref="O435">
    <cfRule type="cellIs" dxfId="9765" priority="1042" operator="lessThan">
      <formula>0</formula>
    </cfRule>
  </conditionalFormatting>
  <conditionalFormatting sqref="O435">
    <cfRule type="cellIs" dxfId="9764" priority="1043" operator="lessThan">
      <formula>0</formula>
    </cfRule>
  </conditionalFormatting>
  <conditionalFormatting sqref="O438">
    <cfRule type="cellIs" dxfId="9763" priority="1044" operator="lessThan">
      <formula>0</formula>
    </cfRule>
  </conditionalFormatting>
  <conditionalFormatting sqref="O439">
    <cfRule type="cellIs" dxfId="9762" priority="1045" operator="lessThan">
      <formula>0</formula>
    </cfRule>
  </conditionalFormatting>
  <conditionalFormatting sqref="O439">
    <cfRule type="cellIs" dxfId="9761" priority="1046" operator="lessThan">
      <formula>0</formula>
    </cfRule>
  </conditionalFormatting>
  <conditionalFormatting sqref="O441">
    <cfRule type="cellIs" dxfId="9760" priority="1047" operator="lessThan">
      <formula>0</formula>
    </cfRule>
  </conditionalFormatting>
  <conditionalFormatting sqref="O441">
    <cfRule type="cellIs" dxfId="9759" priority="1048" operator="lessThan">
      <formula>0</formula>
    </cfRule>
  </conditionalFormatting>
  <conditionalFormatting sqref="O441">
    <cfRule type="cellIs" dxfId="9758" priority="1049" operator="lessThan">
      <formula>0</formula>
    </cfRule>
  </conditionalFormatting>
  <conditionalFormatting sqref="O441">
    <cfRule type="cellIs" dxfId="9757" priority="1050" operator="lessThan">
      <formula>0</formula>
    </cfRule>
  </conditionalFormatting>
  <conditionalFormatting sqref="O441">
    <cfRule type="cellIs" dxfId="9756" priority="1051" operator="lessThan">
      <formula>0</formula>
    </cfRule>
  </conditionalFormatting>
  <conditionalFormatting sqref="O441">
    <cfRule type="cellIs" dxfId="9755" priority="1052" operator="lessThan">
      <formula>0</formula>
    </cfRule>
  </conditionalFormatting>
  <conditionalFormatting sqref="O441">
    <cfRule type="cellIs" dxfId="9754" priority="1053" operator="lessThan">
      <formula>0</formula>
    </cfRule>
  </conditionalFormatting>
  <conditionalFormatting sqref="O441">
    <cfRule type="cellIs" dxfId="9753" priority="1054" operator="lessThan">
      <formula>0</formula>
    </cfRule>
  </conditionalFormatting>
  <conditionalFormatting sqref="O444">
    <cfRule type="cellIs" dxfId="9752" priority="1055" operator="lessThan">
      <formula>0</formula>
    </cfRule>
  </conditionalFormatting>
  <conditionalFormatting sqref="O445">
    <cfRule type="cellIs" dxfId="9751" priority="1056" operator="lessThan">
      <formula>0</formula>
    </cfRule>
  </conditionalFormatting>
  <conditionalFormatting sqref="O445">
    <cfRule type="cellIs" dxfId="9750" priority="1057" operator="lessThan">
      <formula>0</formula>
    </cfRule>
  </conditionalFormatting>
  <conditionalFormatting sqref="O448">
    <cfRule type="cellIs" dxfId="9749" priority="1058" operator="lessThan">
      <formula>0</formula>
    </cfRule>
  </conditionalFormatting>
  <conditionalFormatting sqref="O448">
    <cfRule type="cellIs" dxfId="9748" priority="1059" operator="lessThan">
      <formula>0</formula>
    </cfRule>
  </conditionalFormatting>
  <conditionalFormatting sqref="O448">
    <cfRule type="cellIs" dxfId="9747" priority="1060" operator="lessThan">
      <formula>0</formula>
    </cfRule>
  </conditionalFormatting>
  <conditionalFormatting sqref="O448">
    <cfRule type="cellIs" dxfId="9746" priority="1061" operator="lessThan">
      <formula>0</formula>
    </cfRule>
  </conditionalFormatting>
  <conditionalFormatting sqref="O448">
    <cfRule type="cellIs" dxfId="9745" priority="1062" operator="lessThan">
      <formula>0</formula>
    </cfRule>
  </conditionalFormatting>
  <conditionalFormatting sqref="O448">
    <cfRule type="cellIs" dxfId="9744" priority="1063" operator="lessThan">
      <formula>0</formula>
    </cfRule>
  </conditionalFormatting>
  <conditionalFormatting sqref="O448">
    <cfRule type="cellIs" dxfId="9743" priority="1064" operator="lessThan">
      <formula>0</formula>
    </cfRule>
  </conditionalFormatting>
  <conditionalFormatting sqref="O448">
    <cfRule type="cellIs" dxfId="9742" priority="1065" operator="lessThan">
      <formula>0</formula>
    </cfRule>
  </conditionalFormatting>
  <conditionalFormatting sqref="O451">
    <cfRule type="cellIs" dxfId="9741" priority="1066" operator="lessThan">
      <formula>0</formula>
    </cfRule>
  </conditionalFormatting>
  <conditionalFormatting sqref="O452">
    <cfRule type="cellIs" dxfId="9740" priority="1067" operator="lessThan">
      <formula>0</formula>
    </cfRule>
  </conditionalFormatting>
  <conditionalFormatting sqref="O452">
    <cfRule type="cellIs" dxfId="9739" priority="1068" operator="lessThan">
      <formula>0</formula>
    </cfRule>
  </conditionalFormatting>
  <conditionalFormatting sqref="O454">
    <cfRule type="cellIs" dxfId="9738" priority="1069" operator="lessThan">
      <formula>0</formula>
    </cfRule>
  </conditionalFormatting>
  <conditionalFormatting sqref="O454">
    <cfRule type="cellIs" dxfId="9737" priority="1070" operator="lessThan">
      <formula>0</formula>
    </cfRule>
  </conditionalFormatting>
  <conditionalFormatting sqref="O454">
    <cfRule type="cellIs" dxfId="9736" priority="1071" operator="lessThan">
      <formula>0</formula>
    </cfRule>
  </conditionalFormatting>
  <conditionalFormatting sqref="O454">
    <cfRule type="cellIs" dxfId="9735" priority="1072" operator="lessThan">
      <formula>0</formula>
    </cfRule>
  </conditionalFormatting>
  <conditionalFormatting sqref="O454">
    <cfRule type="cellIs" dxfId="9734" priority="1073" operator="lessThan">
      <formula>0</formula>
    </cfRule>
  </conditionalFormatting>
  <conditionalFormatting sqref="O454">
    <cfRule type="cellIs" dxfId="9733" priority="1074" operator="lessThan">
      <formula>0</formula>
    </cfRule>
  </conditionalFormatting>
  <conditionalFormatting sqref="O454">
    <cfRule type="cellIs" dxfId="9732" priority="1075" operator="lessThan">
      <formula>0</formula>
    </cfRule>
  </conditionalFormatting>
  <conditionalFormatting sqref="O454">
    <cfRule type="cellIs" dxfId="9731" priority="1076" operator="lessThan">
      <formula>0</formula>
    </cfRule>
  </conditionalFormatting>
  <conditionalFormatting sqref="O457">
    <cfRule type="cellIs" dxfId="9730" priority="1077" operator="lessThan">
      <formula>0</formula>
    </cfRule>
  </conditionalFormatting>
  <conditionalFormatting sqref="O458">
    <cfRule type="cellIs" dxfId="9729" priority="1078" operator="lessThan">
      <formula>0</formula>
    </cfRule>
  </conditionalFormatting>
  <conditionalFormatting sqref="O458">
    <cfRule type="cellIs" dxfId="9728" priority="1079" operator="lessThan">
      <formula>0</formula>
    </cfRule>
  </conditionalFormatting>
  <conditionalFormatting sqref="O461:O464">
    <cfRule type="cellIs" dxfId="9727" priority="1080" operator="lessThan">
      <formula>0</formula>
    </cfRule>
  </conditionalFormatting>
  <conditionalFormatting sqref="O461:O464">
    <cfRule type="expression" dxfId="9726" priority="1081">
      <formula>O461/N461&gt;1</formula>
    </cfRule>
  </conditionalFormatting>
  <conditionalFormatting sqref="O461:O464">
    <cfRule type="expression" dxfId="9725" priority="1082">
      <formula>O461/N461&lt;1</formula>
    </cfRule>
  </conditionalFormatting>
  <conditionalFormatting sqref="O552 O560 O575 O589">
    <cfRule type="expression" dxfId="9724" priority="1083">
      <formula>O552/#REF!&gt;1</formula>
    </cfRule>
  </conditionalFormatting>
  <conditionalFormatting sqref="O552 O560 O575 O589">
    <cfRule type="expression" dxfId="9723" priority="1084">
      <formula>O552/#REF!&lt;1</formula>
    </cfRule>
  </conditionalFormatting>
  <conditionalFormatting sqref="O512">
    <cfRule type="cellIs" dxfId="9722" priority="1085" operator="lessThan">
      <formula>0</formula>
    </cfRule>
  </conditionalFormatting>
  <conditionalFormatting sqref="O512">
    <cfRule type="expression" dxfId="9721" priority="1086">
      <formula>O512/N512&gt;1</formula>
    </cfRule>
  </conditionalFormatting>
  <conditionalFormatting sqref="O512">
    <cfRule type="expression" dxfId="9720" priority="1087">
      <formula>O512/N512&lt;1</formula>
    </cfRule>
  </conditionalFormatting>
  <conditionalFormatting sqref="O596">
    <cfRule type="cellIs" dxfId="9719" priority="1088" operator="lessThan">
      <formula>0</formula>
    </cfRule>
  </conditionalFormatting>
  <conditionalFormatting sqref="O600">
    <cfRule type="cellIs" dxfId="9718" priority="1089" operator="lessThan">
      <formula>0</formula>
    </cfRule>
  </conditionalFormatting>
  <conditionalFormatting sqref="O600">
    <cfRule type="cellIs" dxfId="9717" priority="1090" operator="lessThan">
      <formula>0</formula>
    </cfRule>
  </conditionalFormatting>
  <conditionalFormatting sqref="O710">
    <cfRule type="cellIs" dxfId="9716" priority="1091" operator="lessThan">
      <formula>0</formula>
    </cfRule>
  </conditionalFormatting>
  <conditionalFormatting sqref="O654 O651 O648:O649 O632:O634">
    <cfRule type="expression" dxfId="9715" priority="1092">
      <formula>O632/N632&gt;1</formula>
    </cfRule>
  </conditionalFormatting>
  <conditionalFormatting sqref="O654 O651 O648:O649 O632:O634">
    <cfRule type="expression" dxfId="9714" priority="1093">
      <formula>O632/N632&lt;1</formula>
    </cfRule>
  </conditionalFormatting>
  <conditionalFormatting sqref="O507:O510">
    <cfRule type="cellIs" dxfId="9713" priority="1094" operator="lessThan">
      <formula>0</formula>
    </cfRule>
  </conditionalFormatting>
  <conditionalFormatting sqref="O507:O510">
    <cfRule type="expression" dxfId="9712" priority="1095">
      <formula>O507/N507&gt;1</formula>
    </cfRule>
  </conditionalFormatting>
  <conditionalFormatting sqref="O507:O510">
    <cfRule type="expression" dxfId="9711" priority="1096">
      <formula>O507/N507&lt;1</formula>
    </cfRule>
  </conditionalFormatting>
  <conditionalFormatting sqref="O588 O574 O559 O551">
    <cfRule type="cellIs" dxfId="9710" priority="1097" operator="lessThan">
      <formula>0</formula>
    </cfRule>
  </conditionalFormatting>
  <conditionalFormatting sqref="O584:O587 O570:O573 O555:O558 O547:O550">
    <cfRule type="cellIs" dxfId="9709" priority="1098" operator="lessThan">
      <formula>0</formula>
    </cfRule>
  </conditionalFormatting>
  <conditionalFormatting sqref="O584:O587 O570:O573 O555:O558 O547:O550">
    <cfRule type="expression" dxfId="9708" priority="1099">
      <formula>O547/N547&gt;1</formula>
    </cfRule>
  </conditionalFormatting>
  <conditionalFormatting sqref="O584:O587 O570:O573 O555:O558 O547:O550">
    <cfRule type="expression" dxfId="9707" priority="1100">
      <formula>O547/N547&lt;1</formula>
    </cfRule>
  </conditionalFormatting>
  <conditionalFormatting sqref="O588 O574 O559 O551">
    <cfRule type="cellIs" dxfId="9706" priority="1101" operator="lessThan">
      <formula>0</formula>
    </cfRule>
  </conditionalFormatting>
  <conditionalFormatting sqref="O588 O574 O559 O551">
    <cfRule type="expression" dxfId="9705" priority="1102">
      <formula>O551/N551&gt;1</formula>
    </cfRule>
  </conditionalFormatting>
  <conditionalFormatting sqref="O588 O574 O559 O551">
    <cfRule type="expression" dxfId="9704" priority="1103">
      <formula>O551/N551&lt;1</formula>
    </cfRule>
  </conditionalFormatting>
  <conditionalFormatting sqref="O654 O651 O648:O649 O632:O634">
    <cfRule type="cellIs" dxfId="9703" priority="1104" operator="lessThan">
      <formula>0</formula>
    </cfRule>
  </conditionalFormatting>
  <conditionalFormatting sqref="O504">
    <cfRule type="expression" dxfId="9702" priority="1105">
      <formula>O504/#REF!&gt;1</formula>
    </cfRule>
  </conditionalFormatting>
  <conditionalFormatting sqref="O504">
    <cfRule type="expression" dxfId="9701" priority="1106">
      <formula>O504/#REF!&lt;1</formula>
    </cfRule>
  </conditionalFormatting>
  <conditionalFormatting sqref="O465">
    <cfRule type="cellIs" dxfId="9700" priority="1107" operator="lessThan">
      <formula>0</formula>
    </cfRule>
  </conditionalFormatting>
  <conditionalFormatting sqref="O465">
    <cfRule type="expression" dxfId="9699" priority="1108">
      <formula>O465/N465&gt;1</formula>
    </cfRule>
  </conditionalFormatting>
  <conditionalFormatting sqref="O465">
    <cfRule type="expression" dxfId="9698" priority="1109">
      <formula>O465/N465&lt;1</formula>
    </cfRule>
  </conditionalFormatting>
  <conditionalFormatting sqref="O511">
    <cfRule type="cellIs" dxfId="9697" priority="1110" operator="lessThan">
      <formula>0</formula>
    </cfRule>
  </conditionalFormatting>
  <conditionalFormatting sqref="O511">
    <cfRule type="expression" dxfId="9696" priority="1111">
      <formula>O511/N511&gt;1</formula>
    </cfRule>
  </conditionalFormatting>
  <conditionalFormatting sqref="O511">
    <cfRule type="expression" dxfId="9695" priority="1112">
      <formula>O511/N511&lt;1</formula>
    </cfRule>
  </conditionalFormatting>
  <conditionalFormatting sqref="O568">
    <cfRule type="cellIs" dxfId="9694" priority="1113" operator="lessThan">
      <formula>0</formula>
    </cfRule>
  </conditionalFormatting>
  <conditionalFormatting sqref="O603">
    <cfRule type="expression" dxfId="9693" priority="1114">
      <formula>O603/N603&gt;1</formula>
    </cfRule>
  </conditionalFormatting>
  <conditionalFormatting sqref="O603">
    <cfRule type="expression" dxfId="9692" priority="1115">
      <formula>O603/N603&lt;1</formula>
    </cfRule>
  </conditionalFormatting>
  <conditionalFormatting sqref="O552">
    <cfRule type="cellIs" dxfId="9691" priority="1116" operator="lessThan">
      <formula>0</formula>
    </cfRule>
  </conditionalFormatting>
  <conditionalFormatting sqref="O552">
    <cfRule type="expression" dxfId="9690" priority="1117">
      <formula>O552/N552&gt;1</formula>
    </cfRule>
  </conditionalFormatting>
  <conditionalFormatting sqref="O552">
    <cfRule type="expression" dxfId="9689" priority="1118">
      <formula>O552/N552&lt;1</formula>
    </cfRule>
  </conditionalFormatting>
  <conditionalFormatting sqref="O560">
    <cfRule type="cellIs" dxfId="9688" priority="1119" operator="lessThan">
      <formula>0</formula>
    </cfRule>
  </conditionalFormatting>
  <conditionalFormatting sqref="O560">
    <cfRule type="expression" dxfId="9687" priority="1120">
      <formula>O560/N560&gt;1</formula>
    </cfRule>
  </conditionalFormatting>
  <conditionalFormatting sqref="O560">
    <cfRule type="expression" dxfId="9686" priority="1121">
      <formula>O560/N560&lt;1</formula>
    </cfRule>
  </conditionalFormatting>
  <conditionalFormatting sqref="O575">
    <cfRule type="cellIs" dxfId="9685" priority="1122" operator="lessThan">
      <formula>0</formula>
    </cfRule>
  </conditionalFormatting>
  <conditionalFormatting sqref="O575">
    <cfRule type="expression" dxfId="9684" priority="1123">
      <formula>O575/N575&gt;1</formula>
    </cfRule>
  </conditionalFormatting>
  <conditionalFormatting sqref="O575">
    <cfRule type="expression" dxfId="9683" priority="1124">
      <formula>O575/N575&lt;1</formula>
    </cfRule>
  </conditionalFormatting>
  <conditionalFormatting sqref="O589">
    <cfRule type="cellIs" dxfId="9682" priority="1125" operator="lessThan">
      <formula>0</formula>
    </cfRule>
  </conditionalFormatting>
  <conditionalFormatting sqref="O589">
    <cfRule type="expression" dxfId="9681" priority="1126">
      <formula>O589/N589&gt;1</formula>
    </cfRule>
  </conditionalFormatting>
  <conditionalFormatting sqref="O589">
    <cfRule type="expression" dxfId="9680" priority="1127">
      <formula>O589/N589&lt;1</formula>
    </cfRule>
  </conditionalFormatting>
  <conditionalFormatting sqref="O521">
    <cfRule type="cellIs" dxfId="9679" priority="1128" operator="lessThan">
      <formula>0</formula>
    </cfRule>
  </conditionalFormatting>
  <conditionalFormatting sqref="O521">
    <cfRule type="expression" dxfId="9678" priority="1129">
      <formula>O521/N521&gt;1</formula>
    </cfRule>
  </conditionalFormatting>
  <conditionalFormatting sqref="O521">
    <cfRule type="expression" dxfId="9677" priority="1130">
      <formula>O521/N521&lt;1</formula>
    </cfRule>
  </conditionalFormatting>
  <conditionalFormatting sqref="O529">
    <cfRule type="cellIs" dxfId="9676" priority="1131" operator="lessThan">
      <formula>0</formula>
    </cfRule>
  </conditionalFormatting>
  <conditionalFormatting sqref="O529">
    <cfRule type="expression" dxfId="9675" priority="1132">
      <formula>O529/N529&gt;1</formula>
    </cfRule>
  </conditionalFormatting>
  <conditionalFormatting sqref="O529">
    <cfRule type="expression" dxfId="9674" priority="1133">
      <formula>O529/N529&lt;1</formula>
    </cfRule>
  </conditionalFormatting>
  <conditionalFormatting sqref="O582">
    <cfRule type="expression" dxfId="9673" priority="1134">
      <formula>O582/N582&gt;1</formula>
    </cfRule>
  </conditionalFormatting>
  <conditionalFormatting sqref="O582">
    <cfRule type="expression" dxfId="9672" priority="1135">
      <formula>O582/N582&lt;1</formula>
    </cfRule>
  </conditionalFormatting>
  <conditionalFormatting sqref="O537">
    <cfRule type="cellIs" dxfId="9671" priority="1136" operator="lessThan">
      <formula>0</formula>
    </cfRule>
  </conditionalFormatting>
  <conditionalFormatting sqref="O537">
    <cfRule type="expression" dxfId="9670" priority="1137">
      <formula>O537/N537&gt;1</formula>
    </cfRule>
  </conditionalFormatting>
  <conditionalFormatting sqref="O537">
    <cfRule type="expression" dxfId="9669" priority="1138">
      <formula>O537/N537&lt;1</formula>
    </cfRule>
  </conditionalFormatting>
  <conditionalFormatting sqref="O641:O645 B636:O637">
    <cfRule type="cellIs" dxfId="9668" priority="1139" operator="lessThan">
      <formula>0</formula>
    </cfRule>
  </conditionalFormatting>
  <conditionalFormatting sqref="O568">
    <cfRule type="expression" dxfId="9667" priority="1140">
      <formula>O568/N568&gt;1</formula>
    </cfRule>
  </conditionalFormatting>
  <conditionalFormatting sqref="O568">
    <cfRule type="expression" dxfId="9666" priority="1141">
      <formula>O568/N568&lt;1</formula>
    </cfRule>
  </conditionalFormatting>
  <conditionalFormatting sqref="O597">
    <cfRule type="cellIs" dxfId="9665" priority="1142" operator="lessThan">
      <formula>0</formula>
    </cfRule>
  </conditionalFormatting>
  <conditionalFormatting sqref="O608">
    <cfRule type="expression" dxfId="9664" priority="1143">
      <formula>O608/N608&gt;1</formula>
    </cfRule>
  </conditionalFormatting>
  <conditionalFormatting sqref="O608">
    <cfRule type="expression" dxfId="9663" priority="1144">
      <formula>O608/N608&lt;1</formula>
    </cfRule>
  </conditionalFormatting>
  <conditionalFormatting sqref="O582">
    <cfRule type="cellIs" dxfId="9662" priority="1145" operator="lessThan">
      <formula>0</formula>
    </cfRule>
  </conditionalFormatting>
  <conditionalFormatting sqref="O597">
    <cfRule type="expression" dxfId="9661" priority="1146">
      <formula>O597/N597&gt;1</formula>
    </cfRule>
  </conditionalFormatting>
  <conditionalFormatting sqref="O597">
    <cfRule type="expression" dxfId="9660" priority="1147">
      <formula>O597/N597&lt;1</formula>
    </cfRule>
  </conditionalFormatting>
  <conditionalFormatting sqref="O676:O679">
    <cfRule type="cellIs" dxfId="9659" priority="1148" operator="lessThan">
      <formula>0</formula>
    </cfRule>
  </conditionalFormatting>
  <conditionalFormatting sqref="O678">
    <cfRule type="cellIs" dxfId="9658" priority="1149" operator="lessThan">
      <formula>0</formula>
    </cfRule>
  </conditionalFormatting>
  <conditionalFormatting sqref="O680:O683">
    <cfRule type="cellIs" dxfId="9657" priority="1150" operator="lessThan">
      <formula>0</formula>
    </cfRule>
  </conditionalFormatting>
  <conditionalFormatting sqref="O682">
    <cfRule type="cellIs" dxfId="9656" priority="1151" operator="lessThan">
      <formula>0</formula>
    </cfRule>
  </conditionalFormatting>
  <conditionalFormatting sqref="O684:O687">
    <cfRule type="cellIs" dxfId="9655" priority="1152" operator="lessThan">
      <formula>0</formula>
    </cfRule>
  </conditionalFormatting>
  <conditionalFormatting sqref="O686">
    <cfRule type="cellIs" dxfId="9654" priority="1153" operator="lessThan">
      <formula>0</formula>
    </cfRule>
  </conditionalFormatting>
  <conditionalFormatting sqref="O688:O691">
    <cfRule type="cellIs" dxfId="9653" priority="1154" operator="lessThan">
      <formula>0</formula>
    </cfRule>
  </conditionalFormatting>
  <conditionalFormatting sqref="O690">
    <cfRule type="cellIs" dxfId="9652" priority="1155" operator="lessThan">
      <formula>0</formula>
    </cfRule>
  </conditionalFormatting>
  <conditionalFormatting sqref="O692:O693 O695">
    <cfRule type="cellIs" dxfId="9651" priority="1156" operator="lessThan">
      <formula>0</formula>
    </cfRule>
  </conditionalFormatting>
  <conditionalFormatting sqref="O696:O699">
    <cfRule type="cellIs" dxfId="9650" priority="1157" operator="lessThan">
      <formula>0</formula>
    </cfRule>
  </conditionalFormatting>
  <conditionalFormatting sqref="O698">
    <cfRule type="cellIs" dxfId="9649" priority="1158" operator="lessThan">
      <formula>0</formula>
    </cfRule>
  </conditionalFormatting>
  <conditionalFormatting sqref="O700:O703">
    <cfRule type="cellIs" dxfId="9648" priority="1159" operator="lessThan">
      <formula>0</formula>
    </cfRule>
  </conditionalFormatting>
  <conditionalFormatting sqref="O702">
    <cfRule type="cellIs" dxfId="9647" priority="1160" operator="lessThan">
      <formula>0</formula>
    </cfRule>
  </conditionalFormatting>
  <conditionalFormatting sqref="O704:O707">
    <cfRule type="cellIs" dxfId="9646" priority="1161" operator="lessThan">
      <formula>0</formula>
    </cfRule>
  </conditionalFormatting>
  <conditionalFormatting sqref="O706">
    <cfRule type="cellIs" dxfId="9645" priority="1162" operator="lessThan">
      <formula>0</formula>
    </cfRule>
  </conditionalFormatting>
  <conditionalFormatting sqref="O712:O715">
    <cfRule type="cellIs" dxfId="9644" priority="1163" operator="lessThan">
      <formula>0</formula>
    </cfRule>
  </conditionalFormatting>
  <conditionalFormatting sqref="O714">
    <cfRule type="cellIs" dxfId="9643" priority="1164" operator="lessThan">
      <formula>0</formula>
    </cfRule>
  </conditionalFormatting>
  <conditionalFormatting sqref="O716:O719">
    <cfRule type="cellIs" dxfId="9642" priority="1165" operator="lessThan">
      <formula>0</formula>
    </cfRule>
  </conditionalFormatting>
  <conditionalFormatting sqref="O718">
    <cfRule type="cellIs" dxfId="9641" priority="1166" operator="lessThan">
      <formula>0</formula>
    </cfRule>
  </conditionalFormatting>
  <conditionalFormatting sqref="O466">
    <cfRule type="cellIs" dxfId="9640" priority="1167" operator="lessThan">
      <formula>0</formula>
    </cfRule>
  </conditionalFormatting>
  <conditionalFormatting sqref="O505">
    <cfRule type="cellIs" dxfId="9639" priority="1168" operator="lessThan">
      <formula>0</formula>
    </cfRule>
  </conditionalFormatting>
  <conditionalFormatting sqref="O513">
    <cfRule type="cellIs" dxfId="9638" priority="1169" operator="lessThan">
      <formula>0</formula>
    </cfRule>
  </conditionalFormatting>
  <conditionalFormatting sqref="O522">
    <cfRule type="cellIs" dxfId="9637" priority="1170" operator="lessThan">
      <formula>0</formula>
    </cfRule>
  </conditionalFormatting>
  <conditionalFormatting sqref="O530">
    <cfRule type="cellIs" dxfId="9636" priority="1171" operator="lessThan">
      <formula>0</formula>
    </cfRule>
  </conditionalFormatting>
  <conditionalFormatting sqref="O538">
    <cfRule type="cellIs" dxfId="9635" priority="1172" operator="lessThan">
      <formula>0</formula>
    </cfRule>
  </conditionalFormatting>
  <conditionalFormatting sqref="O553">
    <cfRule type="cellIs" dxfId="9634" priority="1173" operator="lessThan">
      <formula>0</formula>
    </cfRule>
  </conditionalFormatting>
  <conditionalFormatting sqref="O561">
    <cfRule type="cellIs" dxfId="9633" priority="1174" operator="lessThan">
      <formula>0</formula>
    </cfRule>
  </conditionalFormatting>
  <conditionalFormatting sqref="O590">
    <cfRule type="cellIs" dxfId="9632" priority="1175" operator="lessThan">
      <formula>0</formula>
    </cfRule>
  </conditionalFormatting>
  <conditionalFormatting sqref="B720:N723">
    <cfRule type="cellIs" dxfId="9631" priority="1176" operator="lessThan">
      <formula>0</formula>
    </cfRule>
  </conditionalFormatting>
  <conditionalFormatting sqref="I722:N722 P720:Q723">
    <cfRule type="cellIs" dxfId="9630" priority="1177" operator="lessThan">
      <formula>0</formula>
    </cfRule>
  </conditionalFormatting>
  <conditionalFormatting sqref="O720:O723">
    <cfRule type="cellIs" dxfId="9629" priority="1178" operator="lessThan">
      <formula>0</formula>
    </cfRule>
  </conditionalFormatting>
  <conditionalFormatting sqref="O722">
    <cfRule type="cellIs" dxfId="9628" priority="1179" operator="lessThan">
      <formula>0</formula>
    </cfRule>
  </conditionalFormatting>
  <conditionalFormatting sqref="P655:P658">
    <cfRule type="cellIs" dxfId="9627" priority="1180" operator="lessThan">
      <formula>0</formula>
    </cfRule>
  </conditionalFormatting>
  <conditionalFormatting sqref="P638:Q638 Q639:Q640">
    <cfRule type="cellIs" dxfId="9626" priority="1181" operator="lessThan">
      <formula>0</formula>
    </cfRule>
  </conditionalFormatting>
  <conditionalFormatting sqref="B638">
    <cfRule type="cellIs" dxfId="9625" priority="1182" operator="lessThan">
      <formula>0</formula>
    </cfRule>
  </conditionalFormatting>
  <conditionalFormatting sqref="P639:P640">
    <cfRule type="cellIs" dxfId="9624" priority="1183" operator="lessThan">
      <formula>0</formula>
    </cfRule>
  </conditionalFormatting>
  <conditionalFormatting sqref="B639:O640">
    <cfRule type="expression" dxfId="9623" priority="1184">
      <formula>B639/A639&gt;1</formula>
    </cfRule>
  </conditionalFormatting>
  <conditionalFormatting sqref="B639:O640">
    <cfRule type="expression" dxfId="9622" priority="1185">
      <formula>B639/A639&lt;1</formula>
    </cfRule>
  </conditionalFormatting>
  <conditionalFormatting sqref="B639:O640">
    <cfRule type="cellIs" dxfId="9621" priority="1186" operator="lessThan">
      <formula>0</formula>
    </cfRule>
  </conditionalFormatting>
  <conditionalFormatting sqref="B491">
    <cfRule type="cellIs" dxfId="9620" priority="1187" operator="lessThan">
      <formula>0</formula>
    </cfRule>
  </conditionalFormatting>
  <conditionalFormatting sqref="B492:N496">
    <cfRule type="cellIs" dxfId="9619" priority="1188" operator="lessThan">
      <formula>0</formula>
    </cfRule>
  </conditionalFormatting>
  <conditionalFormatting sqref="B492:N496">
    <cfRule type="expression" dxfId="9618" priority="1189">
      <formula>B492/A492&gt;1</formula>
    </cfRule>
  </conditionalFormatting>
  <conditionalFormatting sqref="B492:N496">
    <cfRule type="expression" dxfId="9617" priority="1190">
      <formula>B492/A492&lt;1</formula>
    </cfRule>
  </conditionalFormatting>
  <conditionalFormatting sqref="O492:O496">
    <cfRule type="cellIs" dxfId="9616" priority="1191" operator="lessThan">
      <formula>0</formula>
    </cfRule>
  </conditionalFormatting>
  <conditionalFormatting sqref="O492:O496">
    <cfRule type="expression" dxfId="9615" priority="1192">
      <formula>O492/N492&gt;1</formula>
    </cfRule>
  </conditionalFormatting>
  <conditionalFormatting sqref="O492:O496">
    <cfRule type="expression" dxfId="9614" priority="1193">
      <formula>O492/N492&lt;1</formula>
    </cfRule>
  </conditionalFormatting>
  <conditionalFormatting sqref="B357:O360">
    <cfRule type="cellIs" dxfId="9613" priority="1194" operator="lessThan">
      <formula>0</formula>
    </cfRule>
  </conditionalFormatting>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outlinePr summaryBelow="0" summaryRight="0"/>
  </sheetPr>
  <dimension ref="A1:BQ671"/>
  <sheetViews>
    <sheetView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BD21" s="5"/>
      <c r="BE21" s="5"/>
      <c r="BF21" s="5"/>
      <c r="BG21" s="5"/>
      <c r="BH21" s="5"/>
      <c r="BI21" s="5"/>
      <c r="BJ21" s="5"/>
      <c r="BK21" s="5"/>
      <c r="BL21" s="5"/>
      <c r="BM21" s="5"/>
      <c r="BN21" s="5"/>
      <c r="BO21" s="5"/>
      <c r="BP21" s="5"/>
      <c r="BQ21" s="5"/>
    </row>
    <row r="22" spans="1:69" ht="16.5" customHeight="1" x14ac:dyDescent="0.3">
      <c r="BD22" s="5"/>
      <c r="BE22" s="5"/>
      <c r="BF22" s="5"/>
      <c r="BG22" s="5"/>
      <c r="BH22" s="5"/>
      <c r="BI22" s="5"/>
      <c r="BJ22" s="5"/>
      <c r="BK22" s="5"/>
      <c r="BL22" s="5"/>
      <c r="BM22" s="5"/>
      <c r="BN22" s="5"/>
      <c r="BO22" s="5"/>
      <c r="BP22" s="5"/>
      <c r="BQ22" s="5"/>
    </row>
    <row r="23" spans="1:69" ht="16.5" customHeight="1" x14ac:dyDescent="0.3">
      <c r="BD23" s="5"/>
      <c r="BE23" s="5"/>
      <c r="BF23" s="5"/>
      <c r="BG23" s="5"/>
      <c r="BH23" s="5"/>
      <c r="BI23" s="5"/>
      <c r="BJ23" s="5"/>
      <c r="BK23" s="5"/>
      <c r="BL23" s="5"/>
      <c r="BM23" s="5"/>
      <c r="BN23" s="5"/>
      <c r="BO23" s="5"/>
      <c r="BP23" s="5"/>
      <c r="BQ23" s="5"/>
    </row>
    <row r="24" spans="1:69" ht="16.5" customHeight="1" x14ac:dyDescent="0.3">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BD25" s="5"/>
      <c r="BE25" s="5"/>
      <c r="BF25" s="5"/>
      <c r="BG25" s="5"/>
      <c r="BH25" s="5"/>
      <c r="BI25" s="5"/>
      <c r="BJ25" s="5"/>
      <c r="BK25" s="5"/>
      <c r="BL25" s="5"/>
      <c r="BM25" s="5"/>
      <c r="BN25" s="5"/>
      <c r="BO25" s="5"/>
      <c r="BP25" s="5"/>
      <c r="BQ25" s="5"/>
    </row>
    <row r="26" spans="1:69" ht="16.5" customHeight="1" x14ac:dyDescent="0.3">
      <c r="BD26" s="5"/>
      <c r="BE26" s="5"/>
      <c r="BF26" s="5"/>
      <c r="BG26" s="5"/>
      <c r="BH26" s="5"/>
      <c r="BI26" s="5"/>
      <c r="BJ26" s="5"/>
      <c r="BK26" s="5"/>
      <c r="BL26" s="5"/>
      <c r="BM26" s="5"/>
      <c r="BN26" s="5"/>
      <c r="BO26" s="5"/>
      <c r="BP26" s="5"/>
      <c r="BQ26" s="5"/>
    </row>
    <row r="27" spans="1:69" ht="16.5" customHeight="1" x14ac:dyDescent="0.3">
      <c r="BD27" s="5"/>
      <c r="BE27" s="5"/>
      <c r="BF27" s="5"/>
      <c r="BG27" s="5"/>
      <c r="BH27" s="5"/>
      <c r="BI27" s="5"/>
      <c r="BJ27" s="5"/>
      <c r="BK27" s="5"/>
      <c r="BL27" s="5"/>
      <c r="BM27" s="5"/>
      <c r="BN27" s="5"/>
      <c r="BO27" s="5"/>
      <c r="BP27" s="5"/>
      <c r="BQ27" s="5"/>
    </row>
    <row r="28" spans="1:69" ht="16.5" customHeight="1" x14ac:dyDescent="0.3">
      <c r="BD28" s="5"/>
      <c r="BE28" s="5"/>
      <c r="BF28" s="5"/>
      <c r="BG28" s="5"/>
      <c r="BH28" s="5"/>
      <c r="BI28" s="5"/>
      <c r="BJ28" s="5"/>
      <c r="BK28" s="5"/>
      <c r="BL28" s="5"/>
      <c r="BM28" s="5"/>
      <c r="BN28" s="5"/>
      <c r="BO28" s="5"/>
      <c r="BP28" s="5"/>
      <c r="BQ28" s="5"/>
    </row>
    <row r="29" spans="1:69" ht="16.5" customHeight="1" x14ac:dyDescent="0.3">
      <c r="BD29" s="5"/>
      <c r="BE29" s="5"/>
      <c r="BF29" s="5"/>
      <c r="BG29" s="5"/>
      <c r="BH29" s="5"/>
      <c r="BI29" s="5"/>
      <c r="BJ29" s="5"/>
      <c r="BK29" s="5"/>
      <c r="BL29" s="5"/>
      <c r="BM29" s="5"/>
      <c r="BN29" s="5"/>
      <c r="BO29" s="5"/>
      <c r="BP29" s="5"/>
      <c r="BQ29" s="5"/>
    </row>
    <row r="30" spans="1:69" ht="16.5" customHeight="1" x14ac:dyDescent="0.3">
      <c r="BD30" s="5"/>
      <c r="BE30" s="5"/>
      <c r="BF30" s="5"/>
      <c r="BG30" s="5"/>
      <c r="BH30" s="5"/>
      <c r="BI30" s="5"/>
      <c r="BJ30" s="5"/>
      <c r="BK30" s="5"/>
      <c r="BL30" s="5"/>
      <c r="BM30" s="5"/>
      <c r="BN30" s="5"/>
      <c r="BO30" s="5"/>
      <c r="BP30" s="5"/>
      <c r="BQ30" s="5"/>
    </row>
    <row r="31" spans="1:69" ht="16.5" customHeight="1" x14ac:dyDescent="0.3">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BD33" s="5"/>
      <c r="BE33" s="5"/>
      <c r="BF33" s="5"/>
      <c r="BG33" s="5"/>
      <c r="BH33" s="5"/>
      <c r="BI33" s="5"/>
      <c r="BJ33" s="5"/>
      <c r="BK33" s="5"/>
      <c r="BL33" s="5"/>
      <c r="BM33" s="5"/>
      <c r="BN33" s="5"/>
      <c r="BO33" s="5"/>
      <c r="BP33" s="5"/>
      <c r="BQ33" s="5"/>
    </row>
    <row r="34" spans="1:69" ht="16.5" customHeight="1" x14ac:dyDescent="0.3">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BD35" s="5"/>
      <c r="BE35" s="5"/>
      <c r="BF35" s="5"/>
      <c r="BG35" s="5"/>
      <c r="BH35" s="5"/>
      <c r="BI35" s="5"/>
      <c r="BJ35" s="5"/>
      <c r="BK35" s="5"/>
      <c r="BL35" s="5"/>
      <c r="BM35" s="5"/>
      <c r="BN35" s="5"/>
      <c r="BO35" s="5"/>
      <c r="BP35" s="5"/>
      <c r="BQ35" s="5"/>
    </row>
    <row r="36" spans="1:69" ht="16.5" customHeight="1" x14ac:dyDescent="0.3">
      <c r="BD36" s="5"/>
      <c r="BE36" s="5"/>
      <c r="BF36" s="5"/>
      <c r="BG36" s="5"/>
      <c r="BH36" s="5"/>
      <c r="BI36" s="5"/>
      <c r="BJ36" s="5"/>
      <c r="BK36" s="5"/>
      <c r="BL36" s="5"/>
      <c r="BM36" s="5"/>
      <c r="BN36" s="5"/>
      <c r="BO36" s="5"/>
      <c r="BP36" s="5"/>
      <c r="BQ36" s="5"/>
    </row>
    <row r="37" spans="1:69" ht="16.5" customHeight="1" x14ac:dyDescent="0.3">
      <c r="BD37" s="5"/>
      <c r="BE37" s="5"/>
      <c r="BF37" s="5"/>
      <c r="BG37" s="5"/>
      <c r="BH37" s="5"/>
      <c r="BI37" s="5"/>
      <c r="BJ37" s="5"/>
      <c r="BK37" s="5"/>
      <c r="BL37" s="5"/>
      <c r="BM37" s="5"/>
      <c r="BN37" s="5"/>
      <c r="BO37" s="5"/>
      <c r="BP37" s="5"/>
      <c r="BQ37" s="5"/>
    </row>
    <row r="38" spans="1:69" ht="16.5" customHeight="1" x14ac:dyDescent="0.3">
      <c r="BD38" s="5"/>
      <c r="BE38" s="5"/>
      <c r="BF38" s="5"/>
      <c r="BG38" s="5"/>
      <c r="BH38" s="5"/>
      <c r="BI38" s="5"/>
      <c r="BJ38" s="5"/>
      <c r="BK38" s="5"/>
      <c r="BL38" s="5"/>
      <c r="BM38" s="5"/>
      <c r="BN38" s="5"/>
      <c r="BO38" s="5"/>
      <c r="BP38" s="5"/>
      <c r="BQ38" s="5"/>
    </row>
    <row r="39" spans="1:69" ht="16.5" customHeight="1" x14ac:dyDescent="0.3">
      <c r="BD39" s="5"/>
      <c r="BE39" s="5"/>
      <c r="BF39" s="5"/>
      <c r="BG39" s="5"/>
      <c r="BH39" s="5"/>
      <c r="BI39" s="5"/>
      <c r="BJ39" s="5"/>
      <c r="BK39" s="5"/>
      <c r="BL39" s="5"/>
      <c r="BM39" s="5"/>
      <c r="BN39" s="5"/>
      <c r="BO39" s="5"/>
      <c r="BP39" s="5"/>
      <c r="BQ39" s="5"/>
    </row>
    <row r="40" spans="1:69" ht="16.5" customHeight="1" x14ac:dyDescent="0.3">
      <c r="BD40" s="5"/>
      <c r="BE40" s="5"/>
      <c r="BF40" s="5"/>
      <c r="BG40" s="5"/>
      <c r="BH40" s="5"/>
      <c r="BI40" s="5"/>
      <c r="BJ40" s="5"/>
      <c r="BK40" s="5"/>
      <c r="BL40" s="5"/>
      <c r="BM40" s="5"/>
      <c r="BN40" s="5"/>
      <c r="BO40" s="5"/>
      <c r="BP40" s="5"/>
      <c r="BQ40" s="5"/>
    </row>
    <row r="41" spans="1:69" ht="16.5" customHeight="1" x14ac:dyDescent="0.3">
      <c r="BD41" s="5"/>
      <c r="BE41" s="5"/>
      <c r="BF41" s="5"/>
      <c r="BG41" s="5"/>
      <c r="BH41" s="5"/>
      <c r="BI41" s="5"/>
      <c r="BJ41" s="5"/>
      <c r="BK41" s="5"/>
      <c r="BL41" s="5"/>
      <c r="BM41" s="5"/>
      <c r="BN41" s="5"/>
      <c r="BO41" s="5"/>
      <c r="BP41" s="5"/>
      <c r="BQ41" s="5"/>
    </row>
    <row r="42" spans="1:69" ht="16.5" customHeight="1" x14ac:dyDescent="0.3">
      <c r="BD42" s="7"/>
      <c r="BE42" s="7"/>
      <c r="BF42" s="7"/>
      <c r="BG42" s="7"/>
      <c r="BH42" s="7"/>
      <c r="BI42" s="7"/>
      <c r="BJ42" s="7"/>
      <c r="BK42" s="7"/>
      <c r="BL42" s="7"/>
      <c r="BM42" s="7"/>
      <c r="BN42" s="7"/>
      <c r="BO42" s="7"/>
      <c r="BP42" s="7"/>
      <c r="BQ42" s="7"/>
    </row>
    <row r="43" spans="1:69" ht="16.5" customHeight="1" x14ac:dyDescent="0.3">
      <c r="BD43" s="5"/>
      <c r="BE43" s="5"/>
      <c r="BF43" s="5"/>
      <c r="BG43" s="5"/>
      <c r="BH43" s="5"/>
      <c r="BI43" s="5"/>
      <c r="BJ43" s="5"/>
      <c r="BK43" s="5"/>
      <c r="BL43" s="5"/>
      <c r="BM43" s="5"/>
      <c r="BN43" s="5"/>
      <c r="BO43" s="5"/>
      <c r="BP43" s="5"/>
      <c r="BQ43" s="5"/>
    </row>
    <row r="44" spans="1:69" ht="16.5" customHeight="1" x14ac:dyDescent="0.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BD45" s="5"/>
      <c r="BE45" s="5"/>
      <c r="BF45" s="5"/>
      <c r="BG45" s="5"/>
      <c r="BH45" s="5"/>
      <c r="BI45" s="5"/>
      <c r="BJ45" s="5"/>
      <c r="BK45" s="5"/>
      <c r="BL45" s="5"/>
      <c r="BM45" s="5"/>
      <c r="BN45" s="5"/>
      <c r="BO45" s="5"/>
      <c r="BP45" s="5"/>
      <c r="BQ45" s="5"/>
    </row>
    <row r="46" spans="1:69" ht="16.5" customHeight="1" x14ac:dyDescent="0.3">
      <c r="BD46" s="7"/>
      <c r="BE46" s="7"/>
      <c r="BF46" s="7"/>
      <c r="BG46" s="7"/>
      <c r="BH46" s="7"/>
      <c r="BI46" s="7"/>
      <c r="BJ46" s="7"/>
      <c r="BK46" s="7"/>
      <c r="BL46" s="7"/>
      <c r="BM46" s="7"/>
      <c r="BN46" s="7"/>
      <c r="BO46" s="7"/>
      <c r="BP46" s="7"/>
      <c r="BQ46" s="7"/>
    </row>
    <row r="47" spans="1:69" ht="16.5" customHeight="1" x14ac:dyDescent="0.3">
      <c r="BD47" s="5"/>
      <c r="BE47" s="5"/>
      <c r="BF47" s="5"/>
      <c r="BG47" s="5"/>
      <c r="BH47" s="5"/>
      <c r="BI47" s="5"/>
      <c r="BJ47" s="5"/>
      <c r="BK47" s="5"/>
      <c r="BL47" s="5"/>
      <c r="BM47" s="5"/>
      <c r="BN47" s="5"/>
      <c r="BO47" s="5"/>
      <c r="BP47" s="5"/>
      <c r="BQ47" s="5"/>
    </row>
    <row r="48" spans="1:69" ht="16.5" customHeight="1" x14ac:dyDescent="0.3">
      <c r="BD48" s="5"/>
      <c r="BE48" s="5"/>
      <c r="BF48" s="5"/>
      <c r="BG48" s="5"/>
      <c r="BH48" s="5"/>
      <c r="BI48" s="5"/>
      <c r="BJ48" s="5"/>
      <c r="BK48" s="5"/>
      <c r="BL48" s="5"/>
      <c r="BM48" s="5"/>
      <c r="BN48" s="5"/>
      <c r="BO48" s="5"/>
      <c r="BP48" s="5"/>
      <c r="BQ48" s="5"/>
    </row>
    <row r="49" spans="56:69" ht="16.5" customHeight="1" x14ac:dyDescent="0.3">
      <c r="BD49" s="7"/>
      <c r="BE49" s="7"/>
      <c r="BF49" s="7"/>
      <c r="BG49" s="7"/>
      <c r="BH49" s="7"/>
      <c r="BI49" s="7"/>
      <c r="BJ49" s="7"/>
      <c r="BK49" s="7"/>
      <c r="BL49" s="7"/>
      <c r="BM49" s="7"/>
      <c r="BN49" s="7"/>
      <c r="BO49" s="7"/>
      <c r="BP49" s="7"/>
      <c r="BQ49" s="7"/>
    </row>
    <row r="50" spans="56:69" ht="16.5" customHeight="1" x14ac:dyDescent="0.3">
      <c r="BD50" s="5"/>
      <c r="BE50" s="5"/>
      <c r="BF50" s="5"/>
      <c r="BG50" s="5"/>
      <c r="BH50" s="5"/>
      <c r="BI50" s="5"/>
      <c r="BJ50" s="5"/>
      <c r="BK50" s="5"/>
      <c r="BL50" s="5"/>
      <c r="BM50" s="5"/>
      <c r="BN50" s="5"/>
      <c r="BO50" s="5"/>
      <c r="BP50" s="5"/>
      <c r="BQ50" s="5"/>
    </row>
    <row r="51" spans="56:69" ht="16.5" customHeight="1" x14ac:dyDescent="0.3">
      <c r="BD51" s="5"/>
      <c r="BE51" s="5"/>
      <c r="BF51" s="5"/>
      <c r="BG51" s="5"/>
      <c r="BH51" s="5"/>
      <c r="BI51" s="5"/>
      <c r="BJ51" s="5"/>
      <c r="BK51" s="5"/>
      <c r="BL51" s="5"/>
      <c r="BM51" s="5"/>
      <c r="BN51" s="5"/>
      <c r="BO51" s="5"/>
      <c r="BP51" s="5"/>
      <c r="BQ51" s="5"/>
    </row>
    <row r="52" spans="56:69" ht="16.5" customHeight="1" x14ac:dyDescent="0.3">
      <c r="BD52" s="5"/>
      <c r="BE52" s="5"/>
      <c r="BF52" s="5"/>
      <c r="BG52" s="5"/>
      <c r="BH52" s="5"/>
      <c r="BI52" s="5"/>
      <c r="BJ52" s="5"/>
      <c r="BK52" s="5"/>
      <c r="BL52" s="5"/>
      <c r="BM52" s="5"/>
      <c r="BN52" s="5"/>
      <c r="BO52" s="5"/>
      <c r="BP52" s="5"/>
      <c r="BQ52" s="5"/>
    </row>
    <row r="53" spans="56:69" ht="16.5" customHeight="1" x14ac:dyDescent="0.3">
      <c r="BD53" s="5"/>
      <c r="BE53" s="5"/>
      <c r="BF53" s="5"/>
      <c r="BG53" s="5"/>
      <c r="BH53" s="5"/>
      <c r="BI53" s="5"/>
      <c r="BJ53" s="5"/>
      <c r="BK53" s="5"/>
      <c r="BL53" s="5"/>
      <c r="BM53" s="5"/>
      <c r="BN53" s="5"/>
      <c r="BO53" s="5"/>
      <c r="BP53" s="5"/>
      <c r="BQ53" s="5"/>
    </row>
    <row r="54" spans="56:69" ht="16.5" customHeight="1" x14ac:dyDescent="0.3">
      <c r="BD54" s="5"/>
      <c r="BE54" s="5"/>
      <c r="BF54" s="5"/>
      <c r="BG54" s="5"/>
      <c r="BH54" s="5"/>
      <c r="BI54" s="5"/>
      <c r="BJ54" s="5"/>
      <c r="BK54" s="5"/>
      <c r="BL54" s="5"/>
      <c r="BM54" s="5"/>
      <c r="BN54" s="5"/>
      <c r="BO54" s="5"/>
      <c r="BP54" s="5"/>
      <c r="BQ54" s="5"/>
    </row>
    <row r="55" spans="56:69" ht="16.5" customHeight="1" x14ac:dyDescent="0.3">
      <c r="BD55" s="5"/>
      <c r="BE55" s="5"/>
      <c r="BF55" s="5"/>
      <c r="BG55" s="5"/>
      <c r="BH55" s="5"/>
      <c r="BI55" s="5"/>
      <c r="BJ55" s="5"/>
      <c r="BK55" s="5"/>
      <c r="BL55" s="5"/>
      <c r="BM55" s="5"/>
      <c r="BN55" s="5"/>
      <c r="BO55" s="5"/>
      <c r="BP55" s="5"/>
      <c r="BQ55" s="5"/>
    </row>
    <row r="56" spans="56:69" ht="16.5" customHeight="1" x14ac:dyDescent="0.3">
      <c r="BD56" s="5"/>
      <c r="BE56" s="5"/>
      <c r="BF56" s="5"/>
      <c r="BG56" s="5"/>
      <c r="BH56" s="5"/>
      <c r="BI56" s="5"/>
      <c r="BJ56" s="5"/>
      <c r="BK56" s="5"/>
      <c r="BL56" s="5"/>
      <c r="BM56" s="5"/>
      <c r="BN56" s="5"/>
      <c r="BO56" s="5"/>
      <c r="BP56" s="5"/>
      <c r="BQ56" s="5"/>
    </row>
    <row r="57" spans="56:69" ht="16.5" customHeight="1" x14ac:dyDescent="0.3">
      <c r="BD57" s="5"/>
      <c r="BE57" s="5"/>
      <c r="BF57" s="5"/>
      <c r="BG57" s="5"/>
      <c r="BH57" s="5"/>
      <c r="BI57" s="5"/>
      <c r="BJ57" s="5"/>
      <c r="BK57" s="5"/>
      <c r="BL57" s="5"/>
      <c r="BM57" s="5"/>
      <c r="BN57" s="5"/>
      <c r="BO57" s="5"/>
      <c r="BP57" s="5"/>
      <c r="BQ57" s="5"/>
    </row>
    <row r="58" spans="56:69" ht="16.5" customHeight="1" x14ac:dyDescent="0.3">
      <c r="BD58" s="5"/>
      <c r="BE58" s="5"/>
      <c r="BF58" s="5"/>
      <c r="BG58" s="5"/>
      <c r="BH58" s="5"/>
      <c r="BI58" s="5"/>
      <c r="BJ58" s="5"/>
      <c r="BK58" s="5"/>
      <c r="BL58" s="5"/>
      <c r="BM58" s="5"/>
      <c r="BN58" s="5"/>
      <c r="BO58" s="5"/>
      <c r="BP58" s="5"/>
      <c r="BQ58" s="5"/>
    </row>
    <row r="59" spans="56:69" ht="16.5" customHeight="1" x14ac:dyDescent="0.3">
      <c r="BD59" s="5"/>
      <c r="BE59" s="5"/>
      <c r="BF59" s="5"/>
      <c r="BG59" s="5"/>
      <c r="BH59" s="5"/>
      <c r="BI59" s="5"/>
      <c r="BJ59" s="5"/>
      <c r="BK59" s="5"/>
      <c r="BL59" s="5"/>
      <c r="BM59" s="5"/>
      <c r="BN59" s="5"/>
      <c r="BO59" s="5"/>
      <c r="BP59" s="5"/>
      <c r="BQ59" s="5"/>
    </row>
    <row r="60" spans="56:69" ht="16.5" customHeight="1" x14ac:dyDescent="0.3">
      <c r="BD60" s="5"/>
      <c r="BE60" s="5"/>
      <c r="BF60" s="5"/>
      <c r="BG60" s="5"/>
      <c r="BH60" s="5"/>
      <c r="BI60" s="5"/>
      <c r="BJ60" s="5"/>
      <c r="BK60" s="5"/>
      <c r="BL60" s="5"/>
      <c r="BM60" s="5"/>
      <c r="BN60" s="5"/>
      <c r="BO60" s="5"/>
      <c r="BP60" s="5"/>
      <c r="BQ60" s="5"/>
    </row>
    <row r="61" spans="56:69" ht="16.5" customHeight="1" x14ac:dyDescent="0.3">
      <c r="BD61" s="5"/>
      <c r="BE61" s="5"/>
      <c r="BF61" s="5"/>
      <c r="BG61" s="5"/>
      <c r="BH61" s="5"/>
      <c r="BI61" s="5"/>
      <c r="BJ61" s="5"/>
      <c r="BK61" s="5"/>
      <c r="BL61" s="5"/>
      <c r="BM61" s="5"/>
      <c r="BN61" s="5"/>
      <c r="BO61" s="5"/>
      <c r="BP61" s="5"/>
      <c r="BQ61" s="5"/>
    </row>
    <row r="62" spans="56:69" ht="16.5" customHeight="1" x14ac:dyDescent="0.3">
      <c r="BD62" s="7"/>
      <c r="BE62" s="7"/>
      <c r="BF62" s="7"/>
      <c r="BG62" s="7"/>
      <c r="BH62" s="7"/>
      <c r="BI62" s="7"/>
      <c r="BJ62" s="7"/>
      <c r="BK62" s="7"/>
      <c r="BL62" s="7"/>
      <c r="BM62" s="7"/>
      <c r="BN62" s="7"/>
      <c r="BO62" s="7"/>
      <c r="BP62" s="7"/>
      <c r="BQ62" s="7"/>
    </row>
    <row r="63" spans="56:69" ht="16.5" customHeight="1" x14ac:dyDescent="0.3">
      <c r="BD63" s="5"/>
      <c r="BE63" s="5"/>
      <c r="BF63" s="5"/>
      <c r="BG63" s="5"/>
      <c r="BH63" s="5"/>
      <c r="BI63" s="5"/>
      <c r="BJ63" s="5"/>
      <c r="BK63" s="5"/>
      <c r="BL63" s="5"/>
      <c r="BM63" s="5"/>
      <c r="BN63" s="5"/>
      <c r="BO63" s="5"/>
      <c r="BP63" s="5"/>
      <c r="BQ63" s="5"/>
    </row>
    <row r="64" spans="56:69" ht="16.5" customHeight="1" x14ac:dyDescent="0.3">
      <c r="BD64" s="5"/>
      <c r="BE64" s="5"/>
      <c r="BF64" s="5"/>
      <c r="BG64" s="5"/>
      <c r="BH64" s="5"/>
      <c r="BI64" s="5"/>
      <c r="BJ64" s="5"/>
      <c r="BK64" s="5"/>
      <c r="BL64" s="5"/>
      <c r="BM64" s="5"/>
      <c r="BN64" s="5"/>
      <c r="BO64" s="5"/>
      <c r="BP64" s="5"/>
      <c r="BQ64" s="5"/>
    </row>
    <row r="65" spans="56:69" ht="16.5" customHeight="1" x14ac:dyDescent="0.3">
      <c r="BD65" s="5"/>
      <c r="BE65" s="5"/>
      <c r="BF65" s="5"/>
      <c r="BG65" s="5"/>
      <c r="BH65" s="5"/>
      <c r="BI65" s="5"/>
      <c r="BJ65" s="5"/>
      <c r="BK65" s="5"/>
      <c r="BL65" s="5"/>
      <c r="BM65" s="5"/>
      <c r="BN65" s="5"/>
      <c r="BO65" s="5"/>
      <c r="BP65" s="5"/>
      <c r="BQ65" s="5"/>
    </row>
    <row r="66" spans="56:69" ht="16.5" customHeight="1" x14ac:dyDescent="0.3">
      <c r="BD66" s="5"/>
      <c r="BE66" s="5"/>
      <c r="BF66" s="5"/>
      <c r="BG66" s="5"/>
      <c r="BH66" s="5"/>
      <c r="BI66" s="5"/>
      <c r="BJ66" s="5"/>
      <c r="BK66" s="5"/>
      <c r="BL66" s="5"/>
      <c r="BM66" s="5"/>
      <c r="BN66" s="5"/>
      <c r="BO66" s="5"/>
      <c r="BP66" s="5"/>
      <c r="BQ66" s="5"/>
    </row>
    <row r="67" spans="56:69" ht="16.5" customHeight="1" x14ac:dyDescent="0.3">
      <c r="BD67" s="5"/>
      <c r="BE67" s="5"/>
      <c r="BF67" s="5"/>
      <c r="BG67" s="5"/>
      <c r="BH67" s="5"/>
      <c r="BI67" s="5"/>
      <c r="BJ67" s="5"/>
      <c r="BK67" s="5"/>
      <c r="BL67" s="5"/>
      <c r="BM67" s="5"/>
      <c r="BN67" s="5"/>
      <c r="BO67" s="5"/>
      <c r="BP67" s="5"/>
      <c r="BQ67" s="5"/>
    </row>
    <row r="68" spans="56:69" ht="16.5" customHeight="1" x14ac:dyDescent="0.3">
      <c r="BD68" s="5"/>
      <c r="BE68" s="5"/>
      <c r="BF68" s="5"/>
      <c r="BG68" s="5"/>
      <c r="BH68" s="5"/>
      <c r="BI68" s="5"/>
      <c r="BJ68" s="5"/>
      <c r="BK68" s="5"/>
      <c r="BL68" s="5"/>
      <c r="BM68" s="5"/>
      <c r="BN68" s="5"/>
      <c r="BO68" s="5"/>
      <c r="BP68" s="5"/>
      <c r="BQ68" s="5"/>
    </row>
    <row r="69" spans="56:69" ht="16.5" customHeight="1" x14ac:dyDescent="0.3">
      <c r="BD69" s="5"/>
      <c r="BE69" s="5"/>
      <c r="BF69" s="5"/>
      <c r="BG69" s="5"/>
      <c r="BH69" s="5"/>
      <c r="BI69" s="5"/>
      <c r="BJ69" s="5"/>
      <c r="BK69" s="5"/>
      <c r="BL69" s="5"/>
      <c r="BM69" s="5"/>
      <c r="BN69" s="5"/>
      <c r="BO69" s="5"/>
      <c r="BP69" s="5"/>
      <c r="BQ69" s="5"/>
    </row>
    <row r="70" spans="56:69" ht="16.5" customHeight="1" x14ac:dyDescent="0.3">
      <c r="BD70" s="5"/>
      <c r="BE70" s="5"/>
      <c r="BF70" s="5"/>
      <c r="BG70" s="5"/>
      <c r="BH70" s="5"/>
      <c r="BI70" s="5"/>
      <c r="BJ70" s="5"/>
      <c r="BK70" s="5"/>
      <c r="BL70" s="5"/>
      <c r="BM70" s="5"/>
      <c r="BN70" s="5"/>
      <c r="BO70" s="5"/>
      <c r="BP70" s="5"/>
      <c r="BQ70" s="5"/>
    </row>
    <row r="71" spans="56:69" ht="16.5" customHeight="1" x14ac:dyDescent="0.3">
      <c r="BD71" s="5"/>
      <c r="BE71" s="5"/>
      <c r="BF71" s="5"/>
      <c r="BG71" s="5"/>
      <c r="BH71" s="5"/>
      <c r="BI71" s="5"/>
      <c r="BJ71" s="5"/>
      <c r="BK71" s="5"/>
      <c r="BL71" s="5"/>
      <c r="BM71" s="5"/>
      <c r="BN71" s="5"/>
      <c r="BO71" s="5"/>
      <c r="BP71" s="5"/>
      <c r="BQ71" s="5"/>
    </row>
    <row r="72" spans="56:69" ht="16.5" customHeight="1" x14ac:dyDescent="0.3">
      <c r="BD72" s="5"/>
      <c r="BE72" s="5"/>
      <c r="BF72" s="5"/>
      <c r="BG72" s="5"/>
      <c r="BH72" s="5"/>
      <c r="BI72" s="5"/>
      <c r="BJ72" s="5"/>
      <c r="BK72" s="5"/>
      <c r="BL72" s="5"/>
      <c r="BM72" s="5"/>
      <c r="BN72" s="5"/>
      <c r="BO72" s="5"/>
      <c r="BP72" s="5"/>
      <c r="BQ72" s="5"/>
    </row>
    <row r="73" spans="56:69" ht="16.5" customHeight="1" x14ac:dyDescent="0.3">
      <c r="BD73" s="5"/>
      <c r="BE73" s="5"/>
      <c r="BF73" s="5"/>
      <c r="BG73" s="5"/>
      <c r="BH73" s="5"/>
      <c r="BI73" s="5"/>
      <c r="BJ73" s="5"/>
      <c r="BK73" s="5"/>
      <c r="BL73" s="5"/>
      <c r="BM73" s="5"/>
      <c r="BN73" s="5"/>
      <c r="BO73" s="5"/>
      <c r="BP73" s="5"/>
      <c r="BQ73" s="5"/>
    </row>
    <row r="74" spans="56:69" ht="16.5" customHeight="1" x14ac:dyDescent="0.3">
      <c r="BD74" s="5"/>
      <c r="BE74" s="5"/>
      <c r="BF74" s="5"/>
      <c r="BG74" s="5"/>
      <c r="BH74" s="5"/>
      <c r="BI74" s="5"/>
      <c r="BJ74" s="5"/>
      <c r="BK74" s="5"/>
      <c r="BL74" s="5"/>
      <c r="BM74" s="5"/>
      <c r="BN74" s="5"/>
      <c r="BO74" s="5"/>
      <c r="BP74" s="5"/>
      <c r="BQ74" s="5"/>
    </row>
    <row r="75" spans="56:69" ht="16.5" customHeight="1" x14ac:dyDescent="0.3">
      <c r="BD75" s="5"/>
      <c r="BE75" s="5"/>
      <c r="BF75" s="5"/>
      <c r="BG75" s="5"/>
      <c r="BH75" s="5"/>
      <c r="BI75" s="5"/>
      <c r="BJ75" s="5"/>
      <c r="BK75" s="5"/>
      <c r="BL75" s="5"/>
      <c r="BM75" s="5"/>
      <c r="BN75" s="5"/>
      <c r="BO75" s="5"/>
      <c r="BP75" s="5"/>
      <c r="BQ75" s="5"/>
    </row>
    <row r="76" spans="56:69" ht="16.5" customHeight="1" x14ac:dyDescent="0.3">
      <c r="BD76" s="5"/>
      <c r="BE76" s="5"/>
      <c r="BF76" s="5"/>
      <c r="BG76" s="5"/>
      <c r="BH76" s="5"/>
      <c r="BI76" s="5"/>
      <c r="BJ76" s="5"/>
      <c r="BK76" s="5"/>
      <c r="BL76" s="5"/>
      <c r="BM76" s="5"/>
      <c r="BN76" s="5"/>
      <c r="BO76" s="5"/>
      <c r="BP76" s="5"/>
      <c r="BQ76" s="5"/>
    </row>
    <row r="77" spans="56:69" ht="16.5" customHeight="1" x14ac:dyDescent="0.3">
      <c r="BD77" s="5"/>
      <c r="BE77" s="5"/>
      <c r="BF77" s="5"/>
      <c r="BG77" s="5"/>
      <c r="BH77" s="5"/>
      <c r="BI77" s="5"/>
      <c r="BJ77" s="5"/>
      <c r="BK77" s="5"/>
      <c r="BL77" s="5"/>
      <c r="BM77" s="5"/>
      <c r="BN77" s="5"/>
      <c r="BO77" s="5"/>
      <c r="BP77" s="5"/>
      <c r="BQ77" s="5"/>
    </row>
    <row r="78" spans="56:69" ht="16.5" customHeight="1" x14ac:dyDescent="0.3">
      <c r="BD78" s="5"/>
      <c r="BE78" s="5"/>
      <c r="BF78" s="5"/>
      <c r="BG78" s="5"/>
      <c r="BH78" s="5"/>
      <c r="BI78" s="5"/>
      <c r="BJ78" s="5"/>
      <c r="BK78" s="5"/>
      <c r="BL78" s="5"/>
      <c r="BM78" s="5"/>
      <c r="BN78" s="5"/>
      <c r="BO78" s="5"/>
      <c r="BP78" s="5"/>
      <c r="BQ78" s="5"/>
    </row>
    <row r="79" spans="56:69" ht="16.5" customHeight="1" x14ac:dyDescent="0.3">
      <c r="BD79" s="5"/>
      <c r="BE79" s="5"/>
      <c r="BF79" s="5"/>
      <c r="BG79" s="5"/>
      <c r="BH79" s="5"/>
      <c r="BI79" s="5"/>
      <c r="BJ79" s="5"/>
      <c r="BK79" s="5"/>
      <c r="BL79" s="5"/>
      <c r="BM79" s="5"/>
      <c r="BN79" s="5"/>
      <c r="BO79" s="5"/>
      <c r="BP79" s="5"/>
      <c r="BQ79" s="5"/>
    </row>
    <row r="80" spans="56: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2901</v>
      </c>
      <c r="B113" s="10">
        <f t="shared" ref="B113:BK113" si="0">IFERROR(INDEX(B$3:B$112,MATCH($A$113,$A$3:$A$112,0),1),0)</f>
        <v>0</v>
      </c>
      <c r="C113" s="10">
        <f t="shared" si="0"/>
        <v>0</v>
      </c>
      <c r="D113" s="10">
        <f t="shared" si="0"/>
        <v>0</v>
      </c>
      <c r="E113" s="10">
        <f t="shared" si="0"/>
        <v>0</v>
      </c>
      <c r="F113" s="10">
        <f t="shared" si="0"/>
        <v>0</v>
      </c>
      <c r="G113" s="10">
        <f t="shared" si="0"/>
        <v>0</v>
      </c>
      <c r="H113" s="10">
        <f t="shared" si="0"/>
        <v>0</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2903</v>
      </c>
      <c r="B114" s="10">
        <f t="shared" ref="B114:BK114" si="1">IFERROR(INDEX(B$3:B$112,MATCH($A$114,$A$3:$A$112,0),1),0)</f>
        <v>0</v>
      </c>
      <c r="C114" s="10">
        <f t="shared" si="1"/>
        <v>0</v>
      </c>
      <c r="D114" s="10">
        <f t="shared" si="1"/>
        <v>0</v>
      </c>
      <c r="E114" s="10">
        <f t="shared" si="1"/>
        <v>0</v>
      </c>
      <c r="F114" s="10">
        <f t="shared" si="1"/>
        <v>0</v>
      </c>
      <c r="G114" s="10">
        <f t="shared" si="1"/>
        <v>0</v>
      </c>
      <c r="H114" s="10">
        <f t="shared" si="1"/>
        <v>0</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2904</v>
      </c>
      <c r="B115" s="10">
        <f t="shared" ref="B115:BK115" si="2">IFERROR(INDEX(B$3:B$112,MATCH($A$115,$A$3:$A$112,0),1),0)</f>
        <v>0</v>
      </c>
      <c r="C115" s="10">
        <f t="shared" si="2"/>
        <v>0</v>
      </c>
      <c r="D115" s="10">
        <f t="shared" si="2"/>
        <v>0</v>
      </c>
      <c r="E115" s="10">
        <f t="shared" si="2"/>
        <v>0</v>
      </c>
      <c r="F115" s="10">
        <f t="shared" si="2"/>
        <v>0</v>
      </c>
      <c r="G115" s="10">
        <f t="shared" si="2"/>
        <v>0</v>
      </c>
      <c r="H115" s="10">
        <f t="shared" si="2"/>
        <v>0</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2905</v>
      </c>
      <c r="B116" s="8">
        <f t="shared" ref="B116:BK116" si="3">B113+B114</f>
        <v>0</v>
      </c>
      <c r="C116" s="8">
        <f t="shared" si="3"/>
        <v>0</v>
      </c>
      <c r="D116" s="8">
        <f t="shared" si="3"/>
        <v>0</v>
      </c>
      <c r="E116" s="8">
        <f t="shared" si="3"/>
        <v>0</v>
      </c>
      <c r="F116" s="8">
        <f t="shared" si="3"/>
        <v>0</v>
      </c>
      <c r="G116" s="8">
        <f t="shared" si="3"/>
        <v>0</v>
      </c>
      <c r="H116" s="8">
        <f t="shared" si="3"/>
        <v>0</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2906</v>
      </c>
      <c r="B117" s="8">
        <f t="shared" ref="B117:BK117" si="4">B115</f>
        <v>0</v>
      </c>
      <c r="C117" s="8">
        <f t="shared" si="4"/>
        <v>0</v>
      </c>
      <c r="D117" s="8">
        <f t="shared" si="4"/>
        <v>0</v>
      </c>
      <c r="E117" s="8">
        <f t="shared" si="4"/>
        <v>0</v>
      </c>
      <c r="F117" s="8">
        <f t="shared" si="4"/>
        <v>0</v>
      </c>
      <c r="G117" s="8">
        <f t="shared" si="4"/>
        <v>0</v>
      </c>
      <c r="H117" s="8">
        <f t="shared" si="4"/>
        <v>0</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2907</v>
      </c>
      <c r="B118" s="12">
        <f t="shared" ref="B118:BK118" si="5">SUM(B116:B117)</f>
        <v>0</v>
      </c>
      <c r="C118" s="12">
        <f t="shared" si="5"/>
        <v>0</v>
      </c>
      <c r="D118" s="12">
        <f t="shared" si="5"/>
        <v>0</v>
      </c>
      <c r="E118" s="12">
        <f t="shared" si="5"/>
        <v>0</v>
      </c>
      <c r="F118" s="12">
        <f t="shared" si="5"/>
        <v>0</v>
      </c>
      <c r="G118" s="12">
        <f t="shared" si="5"/>
        <v>0</v>
      </c>
      <c r="H118" s="12">
        <f t="shared" si="5"/>
        <v>0</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3019</v>
      </c>
      <c r="B119" s="8">
        <f t="shared" ref="B119:AZ119" si="6">IFERROR(INDEX(B$3:B$116,MATCH($A$119,$A$3:$A$116,0),1),0)</f>
        <v>0</v>
      </c>
      <c r="C119" s="8">
        <f t="shared" si="6"/>
        <v>0</v>
      </c>
      <c r="D119" s="8">
        <f t="shared" si="6"/>
        <v>0</v>
      </c>
      <c r="E119" s="8">
        <f t="shared" si="6"/>
        <v>0</v>
      </c>
      <c r="F119" s="8">
        <f t="shared" si="6"/>
        <v>0</v>
      </c>
      <c r="G119" s="8">
        <f t="shared" si="6"/>
        <v>0</v>
      </c>
      <c r="H119" s="8">
        <f t="shared" si="6"/>
        <v>0</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3020</v>
      </c>
      <c r="B120" s="8">
        <f t="shared" ref="B120:AZ120" si="7">IFERROR(INDEX(B$3:B$116,MATCH($A$120,$A$3:$A$116,0),1),0)</f>
        <v>0</v>
      </c>
      <c r="C120" s="8">
        <f t="shared" si="7"/>
        <v>0</v>
      </c>
      <c r="D120" s="8">
        <f t="shared" si="7"/>
        <v>0</v>
      </c>
      <c r="E120" s="8">
        <f t="shared" si="7"/>
        <v>0</v>
      </c>
      <c r="F120" s="8">
        <f t="shared" si="7"/>
        <v>0</v>
      </c>
      <c r="G120" s="8">
        <f t="shared" si="7"/>
        <v>0</v>
      </c>
      <c r="H120" s="8">
        <f t="shared" si="7"/>
        <v>0</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3021</v>
      </c>
      <c r="B121" s="8">
        <f t="shared" ref="B121:AZ121" si="8">SUM(B119:B120)</f>
        <v>0</v>
      </c>
      <c r="C121" s="8">
        <f t="shared" si="8"/>
        <v>0</v>
      </c>
      <c r="D121" s="8">
        <f t="shared" si="8"/>
        <v>0</v>
      </c>
      <c r="E121" s="8">
        <f t="shared" si="8"/>
        <v>0</v>
      </c>
      <c r="F121" s="8">
        <f t="shared" si="8"/>
        <v>0</v>
      </c>
      <c r="G121" s="8">
        <f t="shared" si="8"/>
        <v>0</v>
      </c>
      <c r="H121" s="8">
        <f t="shared" si="8"/>
        <v>0</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3022</v>
      </c>
      <c r="B122" s="8">
        <f t="shared" ref="B122:BK122" si="9">+B10+B11</f>
        <v>0</v>
      </c>
      <c r="C122" s="8">
        <f t="shared" si="9"/>
        <v>0</v>
      </c>
      <c r="D122" s="8">
        <f t="shared" si="9"/>
        <v>0</v>
      </c>
      <c r="E122" s="8">
        <f t="shared" si="9"/>
        <v>0</v>
      </c>
      <c r="F122" s="8">
        <f t="shared" si="9"/>
        <v>0</v>
      </c>
      <c r="G122" s="8">
        <f t="shared" si="9"/>
        <v>0</v>
      </c>
      <c r="H122" s="8">
        <f t="shared" si="9"/>
        <v>0</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2908</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BD125" s="5"/>
      <c r="BE125" s="5"/>
      <c r="BF125" s="5"/>
      <c r="BG125" s="5"/>
      <c r="BH125" s="5"/>
      <c r="BI125" s="5"/>
      <c r="BJ125" s="5"/>
      <c r="BK125" s="5"/>
      <c r="BL125" s="5"/>
      <c r="BM125" s="5"/>
      <c r="BN125" s="5"/>
      <c r="BO125" s="5"/>
      <c r="BP125" s="5"/>
      <c r="BQ125" s="5"/>
    </row>
    <row r="126" spans="1:69" ht="16.5" customHeight="1" x14ac:dyDescent="0.3">
      <c r="BD126" s="5"/>
      <c r="BE126" s="5"/>
      <c r="BF126" s="5"/>
      <c r="BG126" s="5"/>
      <c r="BH126" s="5"/>
      <c r="BI126" s="5"/>
      <c r="BJ126" s="5"/>
      <c r="BK126" s="5"/>
      <c r="BL126" s="5"/>
      <c r="BM126" s="5"/>
      <c r="BN126" s="5"/>
      <c r="BO126" s="5"/>
      <c r="BP126" s="5"/>
      <c r="BQ126" s="5"/>
    </row>
    <row r="127" spans="1:69" ht="16.5" customHeight="1" x14ac:dyDescent="0.3">
      <c r="BD127" s="5"/>
      <c r="BE127" s="5"/>
      <c r="BF127" s="5"/>
      <c r="BG127" s="5"/>
      <c r="BH127" s="5"/>
      <c r="BI127" s="5"/>
      <c r="BJ127" s="5"/>
      <c r="BK127" s="5"/>
      <c r="BL127" s="5"/>
      <c r="BM127" s="5"/>
      <c r="BN127" s="5"/>
      <c r="BO127" s="5"/>
      <c r="BP127" s="5"/>
      <c r="BQ127" s="5"/>
    </row>
    <row r="128" spans="1:69" ht="16.5" customHeight="1" x14ac:dyDescent="0.3">
      <c r="BD128" s="8"/>
      <c r="BE128" s="8"/>
      <c r="BF128" s="8"/>
      <c r="BG128" s="8"/>
      <c r="BH128" s="8"/>
      <c r="BI128" s="8"/>
      <c r="BJ128" s="8"/>
      <c r="BK128" s="8"/>
      <c r="BL128" s="8"/>
      <c r="BM128" s="8"/>
      <c r="BN128" s="8"/>
      <c r="BO128" s="8"/>
      <c r="BP128" s="8"/>
      <c r="BQ128" s="8"/>
    </row>
    <row r="129" spans="56:69" ht="16.5" customHeight="1" x14ac:dyDescent="0.3">
      <c r="BD129" s="8"/>
      <c r="BE129" s="8"/>
      <c r="BF129" s="8"/>
      <c r="BG129" s="8"/>
      <c r="BH129" s="8"/>
      <c r="BI129" s="8"/>
      <c r="BJ129" s="8"/>
      <c r="BK129" s="8"/>
      <c r="BL129" s="8"/>
      <c r="BM129" s="8"/>
      <c r="BN129" s="8"/>
      <c r="BO129" s="8"/>
      <c r="BP129" s="8"/>
      <c r="BQ129" s="8"/>
    </row>
    <row r="130" spans="56:69" ht="16.5" customHeight="1" x14ac:dyDescent="0.3">
      <c r="BD130" s="8"/>
      <c r="BE130" s="8"/>
      <c r="BF130" s="8"/>
      <c r="BG130" s="8"/>
      <c r="BH130" s="8"/>
      <c r="BI130" s="8"/>
      <c r="BJ130" s="8"/>
      <c r="BK130" s="8"/>
      <c r="BL130" s="8"/>
      <c r="BM130" s="8"/>
      <c r="BN130" s="8"/>
      <c r="BO130" s="8"/>
      <c r="BP130" s="8"/>
      <c r="BQ130" s="8"/>
    </row>
    <row r="131" spans="56:69" ht="16.5" customHeight="1" x14ac:dyDescent="0.3">
      <c r="BD131" s="8"/>
      <c r="BE131" s="8"/>
      <c r="BF131" s="8"/>
      <c r="BG131" s="8"/>
      <c r="BH131" s="8"/>
      <c r="BI131" s="8"/>
      <c r="BJ131" s="8"/>
      <c r="BK131" s="8"/>
      <c r="BL131" s="8"/>
      <c r="BM131" s="8"/>
      <c r="BN131" s="8"/>
      <c r="BO131" s="8"/>
      <c r="BP131" s="8"/>
      <c r="BQ131" s="8"/>
    </row>
    <row r="132" spans="56:69" ht="16.5" customHeight="1" x14ac:dyDescent="0.3">
      <c r="BD132" s="8"/>
      <c r="BE132" s="8"/>
      <c r="BF132" s="8"/>
      <c r="BG132" s="8"/>
      <c r="BH132" s="8"/>
      <c r="BI132" s="8"/>
      <c r="BJ132" s="8"/>
      <c r="BK132" s="8"/>
      <c r="BL132" s="8"/>
      <c r="BM132" s="8"/>
      <c r="BN132" s="8"/>
      <c r="BO132" s="8"/>
      <c r="BP132" s="8"/>
      <c r="BQ132" s="8"/>
    </row>
    <row r="133" spans="56:69" ht="16.5" customHeight="1" x14ac:dyDescent="0.3">
      <c r="BD133" s="8"/>
      <c r="BE133" s="8"/>
      <c r="BF133" s="8"/>
      <c r="BG133" s="8"/>
      <c r="BH133" s="8"/>
      <c r="BI133" s="8"/>
      <c r="BJ133" s="8"/>
      <c r="BK133" s="8"/>
      <c r="BL133" s="8"/>
      <c r="BM133" s="8"/>
      <c r="BN133" s="8"/>
      <c r="BO133" s="8"/>
      <c r="BP133" s="8"/>
      <c r="BQ133" s="8"/>
    </row>
    <row r="134" spans="56:69" ht="16.5" customHeight="1" x14ac:dyDescent="0.3">
      <c r="BD134" s="8"/>
      <c r="BE134" s="8"/>
      <c r="BF134" s="8"/>
      <c r="BG134" s="8"/>
      <c r="BH134" s="8"/>
      <c r="BI134" s="8"/>
      <c r="BJ134" s="8"/>
      <c r="BK134" s="8"/>
      <c r="BL134" s="8"/>
      <c r="BM134" s="8"/>
      <c r="BN134" s="8"/>
      <c r="BO134" s="8"/>
      <c r="BP134" s="8"/>
      <c r="BQ134" s="8"/>
    </row>
    <row r="135" spans="56:69" ht="16.5" customHeight="1" x14ac:dyDescent="0.3">
      <c r="BD135" s="8"/>
      <c r="BE135" s="8"/>
      <c r="BF135" s="8"/>
      <c r="BG135" s="8"/>
      <c r="BH135" s="8"/>
      <c r="BI135" s="8"/>
      <c r="BJ135" s="8"/>
      <c r="BK135" s="8"/>
      <c r="BL135" s="8"/>
      <c r="BM135" s="8"/>
      <c r="BN135" s="8"/>
      <c r="BO135" s="8"/>
      <c r="BP135" s="8"/>
      <c r="BQ135" s="8"/>
    </row>
    <row r="136" spans="56:69" ht="16.5" customHeight="1" x14ac:dyDescent="0.3">
      <c r="BD136" s="8"/>
      <c r="BE136" s="8"/>
      <c r="BF136" s="8"/>
      <c r="BG136" s="8"/>
      <c r="BH136" s="8"/>
      <c r="BI136" s="8"/>
      <c r="BJ136" s="8"/>
      <c r="BK136" s="8"/>
      <c r="BL136" s="8"/>
      <c r="BM136" s="8"/>
      <c r="BN136" s="8"/>
      <c r="BO136" s="8"/>
      <c r="BP136" s="8"/>
      <c r="BQ136" s="8"/>
    </row>
    <row r="137" spans="56:69" ht="16.5" customHeight="1" x14ac:dyDescent="0.3">
      <c r="BD137" s="8"/>
      <c r="BE137" s="8"/>
      <c r="BF137" s="8"/>
      <c r="BG137" s="8"/>
      <c r="BH137" s="8"/>
      <c r="BI137" s="8"/>
      <c r="BJ137" s="8"/>
      <c r="BK137" s="8"/>
      <c r="BL137" s="8"/>
      <c r="BM137" s="8"/>
      <c r="BN137" s="8"/>
      <c r="BO137" s="8"/>
      <c r="BP137" s="8"/>
      <c r="BQ137" s="8"/>
    </row>
    <row r="138" spans="56:69" ht="16.5" customHeight="1" x14ac:dyDescent="0.3">
      <c r="BD138" s="8"/>
      <c r="BE138" s="8"/>
      <c r="BF138" s="8"/>
      <c r="BG138" s="8"/>
      <c r="BH138" s="8"/>
      <c r="BI138" s="8"/>
      <c r="BJ138" s="8"/>
      <c r="BK138" s="8"/>
      <c r="BL138" s="8"/>
      <c r="BM138" s="8"/>
      <c r="BN138" s="8"/>
      <c r="BO138" s="8"/>
      <c r="BP138" s="8"/>
      <c r="BQ138" s="8"/>
    </row>
    <row r="139" spans="56:69" ht="16.5" customHeight="1" x14ac:dyDescent="0.3">
      <c r="BD139" s="8"/>
      <c r="BE139" s="8"/>
      <c r="BF139" s="8"/>
      <c r="BG139" s="8"/>
      <c r="BH139" s="8"/>
      <c r="BI139" s="8"/>
      <c r="BJ139" s="8"/>
      <c r="BK139" s="8"/>
      <c r="BL139" s="8"/>
      <c r="BM139" s="8"/>
      <c r="BN139" s="8"/>
      <c r="BO139" s="8"/>
      <c r="BP139" s="8"/>
      <c r="BQ139" s="8"/>
    </row>
    <row r="140" spans="56:69" ht="16.5" customHeight="1" x14ac:dyDescent="0.3">
      <c r="BD140" s="8"/>
      <c r="BE140" s="8"/>
      <c r="BF140" s="8"/>
      <c r="BG140" s="8"/>
      <c r="BH140" s="8"/>
      <c r="BI140" s="8"/>
      <c r="BJ140" s="8"/>
      <c r="BK140" s="8"/>
      <c r="BL140" s="8"/>
      <c r="BM140" s="8"/>
      <c r="BN140" s="8"/>
      <c r="BO140" s="8"/>
      <c r="BP140" s="8"/>
      <c r="BQ140" s="8"/>
    </row>
    <row r="141" spans="56:69" ht="16.5" customHeight="1" x14ac:dyDescent="0.3">
      <c r="BD141" s="8"/>
      <c r="BE141" s="8"/>
      <c r="BF141" s="8"/>
      <c r="BG141" s="8"/>
      <c r="BH141" s="8"/>
      <c r="BI141" s="8"/>
      <c r="BJ141" s="8"/>
      <c r="BK141" s="8"/>
      <c r="BL141" s="8"/>
      <c r="BM141" s="8"/>
      <c r="BN141" s="8"/>
      <c r="BO141" s="8"/>
      <c r="BP141" s="8"/>
      <c r="BQ141" s="8"/>
    </row>
    <row r="142" spans="56:69" ht="16.5" customHeight="1" x14ac:dyDescent="0.3">
      <c r="BD142" s="8"/>
      <c r="BE142" s="8"/>
      <c r="BF142" s="8"/>
      <c r="BG142" s="8"/>
      <c r="BH142" s="8"/>
      <c r="BI142" s="8"/>
      <c r="BJ142" s="8"/>
      <c r="BK142" s="8"/>
      <c r="BL142" s="8"/>
      <c r="BM142" s="8"/>
      <c r="BN142" s="8"/>
      <c r="BO142" s="8"/>
      <c r="BP142" s="8"/>
      <c r="BQ142" s="8"/>
    </row>
    <row r="143" spans="56:69" ht="16.5" customHeight="1" x14ac:dyDescent="0.3">
      <c r="BD143" s="8"/>
      <c r="BE143" s="8"/>
      <c r="BF143" s="8"/>
      <c r="BG143" s="8"/>
      <c r="BH143" s="8"/>
      <c r="BI143" s="8"/>
      <c r="BJ143" s="8"/>
      <c r="BK143" s="8"/>
      <c r="BL143" s="8"/>
      <c r="BM143" s="8"/>
      <c r="BN143" s="8"/>
      <c r="BO143" s="8"/>
      <c r="BP143" s="8"/>
      <c r="BQ143" s="8"/>
    </row>
    <row r="144" spans="56:69" ht="16.5" customHeight="1" x14ac:dyDescent="0.3">
      <c r="BD144" s="8"/>
      <c r="BE144" s="8"/>
      <c r="BF144" s="8"/>
      <c r="BG144" s="8"/>
      <c r="BH144" s="8"/>
      <c r="BI144" s="8"/>
      <c r="BJ144" s="8"/>
      <c r="BK144" s="8"/>
      <c r="BL144" s="8"/>
      <c r="BM144" s="8"/>
      <c r="BN144" s="8"/>
      <c r="BO144" s="8"/>
      <c r="BP144" s="8"/>
      <c r="BQ144" s="8"/>
    </row>
    <row r="145" spans="56:69" ht="16.5" customHeight="1" x14ac:dyDescent="0.3">
      <c r="BD145" s="8"/>
      <c r="BE145" s="8"/>
      <c r="BF145" s="8"/>
      <c r="BG145" s="8"/>
      <c r="BH145" s="8"/>
      <c r="BI145" s="8"/>
      <c r="BJ145" s="8"/>
      <c r="BK145" s="8"/>
      <c r="BL145" s="8"/>
      <c r="BM145" s="8"/>
      <c r="BN145" s="8"/>
      <c r="BO145" s="8"/>
      <c r="BP145" s="8"/>
      <c r="BQ145" s="8"/>
    </row>
    <row r="146" spans="56:69" ht="16.5" customHeight="1" x14ac:dyDescent="0.3">
      <c r="BD146" s="8"/>
      <c r="BE146" s="8"/>
      <c r="BF146" s="8"/>
      <c r="BG146" s="8"/>
      <c r="BH146" s="8"/>
      <c r="BI146" s="8"/>
      <c r="BJ146" s="8"/>
      <c r="BK146" s="8"/>
      <c r="BL146" s="8"/>
      <c r="BM146" s="8"/>
      <c r="BN146" s="8"/>
      <c r="BO146" s="8"/>
      <c r="BP146" s="8"/>
      <c r="BQ146" s="8"/>
    </row>
    <row r="147" spans="56:69" ht="16.5" customHeight="1" x14ac:dyDescent="0.3">
      <c r="BD147" s="8"/>
      <c r="BE147" s="8"/>
      <c r="BF147" s="8"/>
      <c r="BG147" s="8"/>
      <c r="BH147" s="8"/>
      <c r="BI147" s="8"/>
      <c r="BJ147" s="8"/>
      <c r="BK147" s="8"/>
      <c r="BL147" s="8"/>
      <c r="BM147" s="8"/>
      <c r="BN147" s="8"/>
      <c r="BO147" s="8"/>
      <c r="BP147" s="8"/>
      <c r="BQ147" s="8"/>
    </row>
    <row r="148" spans="56:69" ht="16.5" customHeight="1" x14ac:dyDescent="0.3">
      <c r="BD148" s="8"/>
      <c r="BE148" s="8"/>
      <c r="BF148" s="8"/>
      <c r="BG148" s="8"/>
      <c r="BH148" s="8"/>
      <c r="BI148" s="8"/>
      <c r="BJ148" s="8"/>
      <c r="BK148" s="8"/>
      <c r="BL148" s="8"/>
      <c r="BM148" s="8"/>
      <c r="BN148" s="8"/>
      <c r="BO148" s="8"/>
      <c r="BP148" s="8"/>
      <c r="BQ148" s="8"/>
    </row>
    <row r="149" spans="56:69" ht="16.5" customHeight="1" x14ac:dyDescent="0.3">
      <c r="BD149" s="8"/>
      <c r="BE149" s="8"/>
      <c r="BF149" s="8"/>
      <c r="BG149" s="8"/>
      <c r="BH149" s="8"/>
      <c r="BI149" s="8"/>
      <c r="BJ149" s="8"/>
      <c r="BK149" s="8"/>
      <c r="BL149" s="8"/>
      <c r="BM149" s="8"/>
      <c r="BN149" s="8"/>
      <c r="BO149" s="8"/>
      <c r="BP149" s="8"/>
      <c r="BQ149" s="8"/>
    </row>
    <row r="150" spans="56:69" ht="16.5" customHeight="1" x14ac:dyDescent="0.3">
      <c r="BD150" s="8"/>
      <c r="BE150" s="8"/>
      <c r="BF150" s="8"/>
      <c r="BG150" s="8"/>
      <c r="BH150" s="8"/>
      <c r="BI150" s="8"/>
      <c r="BJ150" s="8"/>
      <c r="BK150" s="8"/>
      <c r="BL150" s="8"/>
      <c r="BM150" s="8"/>
      <c r="BN150" s="8"/>
      <c r="BO150" s="8"/>
      <c r="BP150" s="8"/>
      <c r="BQ150" s="8"/>
    </row>
    <row r="151" spans="56:69" ht="16.5" customHeight="1" x14ac:dyDescent="0.3">
      <c r="BD151" s="8"/>
      <c r="BE151" s="8"/>
      <c r="BF151" s="8"/>
      <c r="BG151" s="8"/>
      <c r="BH151" s="8"/>
      <c r="BI151" s="8"/>
      <c r="BJ151" s="8"/>
      <c r="BK151" s="8"/>
      <c r="BL151" s="8"/>
      <c r="BM151" s="8"/>
      <c r="BN151" s="8"/>
      <c r="BO151" s="8"/>
      <c r="BP151" s="8"/>
      <c r="BQ151" s="8"/>
    </row>
    <row r="152" spans="56:69" ht="16.5" customHeight="1" x14ac:dyDescent="0.3">
      <c r="BD152" s="8"/>
      <c r="BE152" s="8"/>
      <c r="BF152" s="8"/>
      <c r="BG152" s="8"/>
      <c r="BH152" s="8"/>
      <c r="BI152" s="8"/>
      <c r="BJ152" s="8"/>
      <c r="BK152" s="8"/>
      <c r="BL152" s="8"/>
      <c r="BM152" s="8"/>
      <c r="BN152" s="8"/>
      <c r="BO152" s="8"/>
      <c r="BP152" s="8"/>
      <c r="BQ152" s="8"/>
    </row>
    <row r="153" spans="56:69" ht="16.5" customHeight="1" x14ac:dyDescent="0.3">
      <c r="BD153" s="8"/>
      <c r="BE153" s="8"/>
      <c r="BF153" s="8"/>
      <c r="BG153" s="8"/>
      <c r="BH153" s="8"/>
      <c r="BI153" s="8"/>
      <c r="BJ153" s="8"/>
      <c r="BK153" s="8"/>
      <c r="BL153" s="8"/>
      <c r="BM153" s="8"/>
      <c r="BN153" s="8"/>
      <c r="BO153" s="8"/>
      <c r="BP153" s="8"/>
      <c r="BQ153" s="8"/>
    </row>
    <row r="154" spans="56:69" ht="16.5" customHeight="1" x14ac:dyDescent="0.3">
      <c r="BD154" s="8"/>
      <c r="BE154" s="8"/>
      <c r="BF154" s="8"/>
      <c r="BG154" s="8"/>
      <c r="BH154" s="8"/>
      <c r="BI154" s="8"/>
      <c r="BJ154" s="8"/>
      <c r="BK154" s="8"/>
      <c r="BL154" s="8"/>
      <c r="BM154" s="8"/>
      <c r="BN154" s="8"/>
      <c r="BO154" s="8"/>
      <c r="BP154" s="8"/>
      <c r="BQ154" s="8"/>
    </row>
    <row r="155" spans="56:69" ht="16.5" customHeight="1" x14ac:dyDescent="0.3">
      <c r="BD155" s="8"/>
      <c r="BE155" s="8"/>
      <c r="BF155" s="8"/>
      <c r="BG155" s="8"/>
      <c r="BH155" s="8"/>
      <c r="BI155" s="8"/>
      <c r="BJ155" s="8"/>
      <c r="BK155" s="8"/>
      <c r="BL155" s="8"/>
      <c r="BM155" s="8"/>
      <c r="BN155" s="8"/>
      <c r="BO155" s="8"/>
      <c r="BP155" s="8"/>
      <c r="BQ155" s="8"/>
    </row>
    <row r="156" spans="56:69" ht="16.5" customHeight="1" x14ac:dyDescent="0.3">
      <c r="BD156" s="8"/>
      <c r="BE156" s="8"/>
      <c r="BF156" s="8"/>
      <c r="BG156" s="8"/>
      <c r="BH156" s="8"/>
      <c r="BI156" s="8"/>
      <c r="BJ156" s="8"/>
      <c r="BK156" s="8"/>
      <c r="BL156" s="8"/>
      <c r="BM156" s="8"/>
      <c r="BN156" s="8"/>
      <c r="BO156" s="8"/>
      <c r="BP156" s="8"/>
      <c r="BQ156" s="8"/>
    </row>
    <row r="157" spans="56:69" ht="16.5" customHeight="1" x14ac:dyDescent="0.3">
      <c r="BD157" s="8"/>
      <c r="BE157" s="8"/>
      <c r="BF157" s="8"/>
      <c r="BG157" s="8"/>
      <c r="BH157" s="8"/>
      <c r="BI157" s="8"/>
      <c r="BJ157" s="8"/>
      <c r="BK157" s="8"/>
      <c r="BL157" s="8"/>
      <c r="BM157" s="8"/>
      <c r="BN157" s="8"/>
      <c r="BO157" s="8"/>
      <c r="BP157" s="8"/>
      <c r="BQ157" s="8"/>
    </row>
    <row r="158" spans="56:69" ht="16.5" customHeight="1" x14ac:dyDescent="0.3">
      <c r="BD158" s="8"/>
      <c r="BE158" s="8"/>
      <c r="BF158" s="8"/>
      <c r="BG158" s="8"/>
      <c r="BH158" s="8"/>
      <c r="BI158" s="8"/>
      <c r="BJ158" s="8"/>
      <c r="BK158" s="8"/>
      <c r="BL158" s="8"/>
      <c r="BM158" s="8"/>
      <c r="BN158" s="8"/>
      <c r="BO158" s="8"/>
      <c r="BP158" s="8"/>
      <c r="BQ158" s="8"/>
    </row>
    <row r="159" spans="56:69" ht="16.5" customHeight="1" x14ac:dyDescent="0.3">
      <c r="BD159" s="8"/>
      <c r="BE159" s="8"/>
      <c r="BF159" s="8"/>
      <c r="BG159" s="8"/>
      <c r="BH159" s="8"/>
      <c r="BI159" s="8"/>
      <c r="BJ159" s="8"/>
      <c r="BK159" s="8"/>
      <c r="BL159" s="8"/>
      <c r="BM159" s="8"/>
      <c r="BN159" s="8"/>
      <c r="BO159" s="8"/>
      <c r="BP159" s="8"/>
      <c r="BQ159" s="8"/>
    </row>
    <row r="160" spans="56:69" ht="16.5" customHeight="1" x14ac:dyDescent="0.3">
      <c r="BD160" s="8"/>
      <c r="BE160" s="8"/>
      <c r="BF160" s="8"/>
      <c r="BG160" s="8"/>
      <c r="BH160" s="8"/>
      <c r="BI160" s="8"/>
      <c r="BJ160" s="8"/>
      <c r="BK160" s="8"/>
      <c r="BL160" s="8"/>
      <c r="BM160" s="8"/>
      <c r="BN160" s="8"/>
      <c r="BO160" s="8"/>
      <c r="BP160" s="8"/>
      <c r="BQ160" s="8"/>
    </row>
    <row r="161" spans="1:69" ht="16.5" customHeight="1" x14ac:dyDescent="0.3">
      <c r="BD161" s="8"/>
      <c r="BE161" s="8"/>
      <c r="BF161" s="8"/>
      <c r="BG161" s="8"/>
      <c r="BH161" s="8"/>
      <c r="BI161" s="8"/>
      <c r="BJ161" s="8"/>
      <c r="BK161" s="8"/>
      <c r="BL161" s="8"/>
      <c r="BM161" s="8"/>
      <c r="BN161" s="8"/>
      <c r="BO161" s="8"/>
      <c r="BP161" s="8"/>
      <c r="BQ161" s="8"/>
    </row>
    <row r="162" spans="1:69" ht="16.5" customHeight="1" x14ac:dyDescent="0.3">
      <c r="BD162" s="8"/>
      <c r="BE162" s="8"/>
      <c r="BF162" s="8"/>
      <c r="BG162" s="8"/>
      <c r="BH162" s="8"/>
      <c r="BI162" s="8"/>
      <c r="BJ162" s="8"/>
      <c r="BK162" s="8"/>
      <c r="BL162" s="8"/>
      <c r="BM162" s="8"/>
      <c r="BN162" s="8"/>
      <c r="BO162" s="8"/>
      <c r="BP162" s="8"/>
      <c r="BQ162" s="8"/>
    </row>
    <row r="163" spans="1:69" ht="16.5" customHeight="1" x14ac:dyDescent="0.3">
      <c r="BD163" s="8"/>
      <c r="BE163" s="8"/>
      <c r="BF163" s="8"/>
      <c r="BG163" s="8"/>
      <c r="BH163" s="8"/>
      <c r="BI163" s="8"/>
      <c r="BJ163" s="8"/>
      <c r="BK163" s="8"/>
      <c r="BL163" s="8"/>
      <c r="BM163" s="8"/>
      <c r="BN163" s="8"/>
      <c r="BO163" s="8"/>
      <c r="BP163" s="8"/>
      <c r="BQ163" s="8"/>
    </row>
    <row r="164" spans="1:69" ht="16.5" customHeight="1" x14ac:dyDescent="0.3">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2910</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2911</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BD216" s="5"/>
      <c r="BE216" s="5"/>
      <c r="BF216" s="5"/>
      <c r="BG216" s="5"/>
      <c r="BH216" s="5"/>
      <c r="BI216" s="5"/>
      <c r="BJ216" s="5"/>
      <c r="BK216" s="5"/>
      <c r="BL216" s="5"/>
      <c r="BM216" s="5"/>
      <c r="BN216" s="5"/>
      <c r="BO216" s="5"/>
      <c r="BP216" s="5"/>
      <c r="BQ216" s="5"/>
    </row>
    <row r="217" spans="1:69" ht="16.5" customHeight="1" x14ac:dyDescent="0.3">
      <c r="BD217" s="5"/>
      <c r="BE217" s="5"/>
      <c r="BF217" s="5"/>
      <c r="BG217" s="5"/>
      <c r="BH217" s="5"/>
      <c r="BI217" s="5"/>
      <c r="BJ217" s="5"/>
      <c r="BK217" s="5"/>
      <c r="BL217" s="5"/>
      <c r="BM217" s="5"/>
      <c r="BN217" s="5"/>
      <c r="BO217" s="5"/>
      <c r="BP217" s="5"/>
      <c r="BQ217" s="5"/>
    </row>
    <row r="218" spans="1:69" ht="16.5" customHeight="1" x14ac:dyDescent="0.3">
      <c r="BD218" s="5"/>
      <c r="BE218" s="5"/>
      <c r="BF218" s="5"/>
      <c r="BG218" s="5"/>
      <c r="BH218" s="5"/>
      <c r="BI218" s="5"/>
      <c r="BJ218" s="5"/>
      <c r="BK218" s="5"/>
      <c r="BL218" s="5"/>
      <c r="BM218" s="5"/>
      <c r="BN218" s="5"/>
      <c r="BO218" s="5"/>
      <c r="BP218" s="5"/>
      <c r="BQ218" s="5"/>
    </row>
    <row r="219" spans="1:69" ht="16.5" customHeight="1" x14ac:dyDescent="0.3">
      <c r="BD219" s="5"/>
      <c r="BE219" s="5"/>
      <c r="BF219" s="5"/>
      <c r="BG219" s="5"/>
      <c r="BH219" s="5"/>
      <c r="BI219" s="5"/>
      <c r="BJ219" s="5"/>
      <c r="BK219" s="5"/>
      <c r="BL219" s="5"/>
      <c r="BM219" s="5"/>
      <c r="BN219" s="5"/>
      <c r="BO219" s="5"/>
      <c r="BP219" s="5"/>
      <c r="BQ219" s="5"/>
    </row>
    <row r="220" spans="1:69" ht="16.5" customHeight="1" x14ac:dyDescent="0.3">
      <c r="BD220" s="5"/>
      <c r="BE220" s="5"/>
      <c r="BF220" s="5"/>
      <c r="BG220" s="5"/>
      <c r="BH220" s="5"/>
      <c r="BI220" s="5"/>
      <c r="BJ220" s="5"/>
      <c r="BK220" s="5"/>
      <c r="BL220" s="5"/>
      <c r="BM220" s="5"/>
      <c r="BN220" s="5"/>
      <c r="BO220" s="5"/>
      <c r="BP220" s="5"/>
      <c r="BQ220" s="5"/>
    </row>
    <row r="221" spans="1:69" ht="16.5" customHeight="1" x14ac:dyDescent="0.3">
      <c r="BD221" s="5"/>
      <c r="BE221" s="5"/>
      <c r="BF221" s="5"/>
      <c r="BG221" s="5"/>
      <c r="BH221" s="5"/>
      <c r="BI221" s="5"/>
      <c r="BJ221" s="5"/>
      <c r="BK221" s="5"/>
      <c r="BL221" s="5"/>
      <c r="BM221" s="5"/>
      <c r="BN221" s="5"/>
      <c r="BO221" s="5"/>
      <c r="BP221" s="5"/>
      <c r="BQ221" s="5"/>
    </row>
    <row r="222" spans="1:69" ht="16.5" customHeight="1" x14ac:dyDescent="0.3">
      <c r="BD222" s="5"/>
      <c r="BE222" s="5"/>
      <c r="BF222" s="5"/>
      <c r="BG222" s="5"/>
      <c r="BH222" s="5"/>
      <c r="BI222" s="5"/>
      <c r="BJ222" s="5"/>
      <c r="BK222" s="5"/>
      <c r="BL222" s="5"/>
      <c r="BM222" s="5"/>
      <c r="BN222" s="5"/>
      <c r="BO222" s="5"/>
      <c r="BP222" s="5"/>
      <c r="BQ222" s="5"/>
    </row>
    <row r="223" spans="1:69" ht="16.5" customHeight="1" x14ac:dyDescent="0.3">
      <c r="BD223" s="5"/>
      <c r="BE223" s="5"/>
      <c r="BF223" s="5"/>
      <c r="BG223" s="5"/>
      <c r="BH223" s="5"/>
      <c r="BI223" s="5"/>
      <c r="BJ223" s="5"/>
      <c r="BK223" s="5"/>
      <c r="BL223" s="5"/>
      <c r="BM223" s="5"/>
      <c r="BN223" s="5"/>
      <c r="BO223" s="5"/>
      <c r="BP223" s="5"/>
      <c r="BQ223" s="5"/>
    </row>
    <row r="224" spans="1:69" ht="16.5" customHeight="1" x14ac:dyDescent="0.3">
      <c r="BD224" s="5"/>
      <c r="BE224" s="5"/>
      <c r="BF224" s="5"/>
      <c r="BG224" s="5"/>
      <c r="BH224" s="5"/>
      <c r="BI224" s="5"/>
      <c r="BJ224" s="5"/>
      <c r="BK224" s="5"/>
      <c r="BL224" s="5"/>
      <c r="BM224" s="5"/>
      <c r="BN224" s="5"/>
      <c r="BO224" s="5"/>
      <c r="BP224" s="5"/>
      <c r="BQ224" s="5"/>
    </row>
    <row r="225" spans="56:69" ht="16.5" customHeight="1" x14ac:dyDescent="0.3">
      <c r="BD225" s="5"/>
      <c r="BE225" s="5"/>
      <c r="BF225" s="5"/>
      <c r="BG225" s="5"/>
      <c r="BH225" s="5"/>
      <c r="BI225" s="5"/>
      <c r="BJ225" s="5"/>
      <c r="BK225" s="5"/>
      <c r="BL225" s="5"/>
      <c r="BM225" s="5"/>
      <c r="BN225" s="5"/>
      <c r="BO225" s="5"/>
      <c r="BP225" s="5"/>
      <c r="BQ225" s="5"/>
    </row>
    <row r="226" spans="56:69" ht="16.5" customHeight="1" x14ac:dyDescent="0.3">
      <c r="BD226" s="5"/>
      <c r="BE226" s="5"/>
      <c r="BF226" s="5"/>
      <c r="BG226" s="5"/>
      <c r="BH226" s="5"/>
      <c r="BI226" s="5"/>
      <c r="BJ226" s="5"/>
      <c r="BK226" s="5"/>
      <c r="BL226" s="5"/>
      <c r="BM226" s="5"/>
      <c r="BN226" s="5"/>
      <c r="BO226" s="5"/>
      <c r="BP226" s="5"/>
      <c r="BQ226" s="5"/>
    </row>
    <row r="227" spans="56:69" ht="16.5" customHeight="1" x14ac:dyDescent="0.3">
      <c r="BD227" s="5"/>
      <c r="BE227" s="5"/>
      <c r="BF227" s="5"/>
      <c r="BG227" s="5"/>
      <c r="BH227" s="5"/>
      <c r="BI227" s="5"/>
      <c r="BJ227" s="5"/>
      <c r="BK227" s="5"/>
      <c r="BL227" s="5"/>
      <c r="BM227" s="5"/>
      <c r="BN227" s="5"/>
      <c r="BO227" s="5"/>
      <c r="BP227" s="5"/>
      <c r="BQ227" s="5"/>
    </row>
    <row r="228" spans="56:69" ht="16.5" customHeight="1" x14ac:dyDescent="0.3">
      <c r="BD228" s="5"/>
      <c r="BE228" s="5"/>
      <c r="BF228" s="5"/>
      <c r="BG228" s="5"/>
      <c r="BH228" s="5"/>
      <c r="BI228" s="5"/>
      <c r="BJ228" s="5"/>
      <c r="BK228" s="5"/>
      <c r="BL228" s="5"/>
      <c r="BM228" s="5"/>
      <c r="BN228" s="5"/>
      <c r="BO228" s="5"/>
      <c r="BP228" s="5"/>
      <c r="BQ228" s="5"/>
    </row>
    <row r="229" spans="56:69" ht="16.5" customHeight="1" x14ac:dyDescent="0.3">
      <c r="BD229" s="5"/>
      <c r="BE229" s="5"/>
      <c r="BF229" s="5"/>
      <c r="BG229" s="5"/>
      <c r="BH229" s="5"/>
      <c r="BI229" s="5"/>
      <c r="BJ229" s="5"/>
      <c r="BK229" s="5"/>
      <c r="BL229" s="5"/>
      <c r="BM229" s="5"/>
      <c r="BN229" s="5"/>
      <c r="BO229" s="5"/>
      <c r="BP229" s="5"/>
      <c r="BQ229" s="5"/>
    </row>
    <row r="230" spans="56:69" ht="16.5" customHeight="1" x14ac:dyDescent="0.3">
      <c r="BD230" s="5"/>
      <c r="BE230" s="5"/>
      <c r="BF230" s="5"/>
      <c r="BG230" s="5"/>
      <c r="BH230" s="5"/>
      <c r="BI230" s="5"/>
      <c r="BJ230" s="5"/>
      <c r="BK230" s="5"/>
      <c r="BL230" s="5"/>
      <c r="BM230" s="5"/>
      <c r="BN230" s="5"/>
      <c r="BO230" s="5"/>
      <c r="BP230" s="5"/>
      <c r="BQ230" s="5"/>
    </row>
    <row r="231" spans="56:69" ht="16.5" customHeight="1" x14ac:dyDescent="0.3">
      <c r="BD231" s="5"/>
      <c r="BE231" s="5"/>
      <c r="BF231" s="5"/>
      <c r="BG231" s="5"/>
      <c r="BH231" s="5"/>
      <c r="BI231" s="5"/>
      <c r="BJ231" s="5"/>
      <c r="BK231" s="5"/>
      <c r="BL231" s="5"/>
      <c r="BM231" s="5"/>
      <c r="BN231" s="5"/>
      <c r="BO231" s="5"/>
      <c r="BP231" s="5"/>
      <c r="BQ231" s="5"/>
    </row>
    <row r="232" spans="56:69" ht="16.5" customHeight="1" x14ac:dyDescent="0.3">
      <c r="BD232" s="5"/>
      <c r="BE232" s="5"/>
      <c r="BF232" s="5"/>
      <c r="BG232" s="5"/>
      <c r="BH232" s="5"/>
      <c r="BI232" s="5"/>
      <c r="BJ232" s="5"/>
      <c r="BK232" s="5"/>
      <c r="BL232" s="5"/>
      <c r="BM232" s="5"/>
      <c r="BN232" s="5"/>
      <c r="BO232" s="5"/>
      <c r="BP232" s="5"/>
      <c r="BQ232" s="5"/>
    </row>
    <row r="233" spans="56:69" ht="16.5" customHeight="1" x14ac:dyDescent="0.3">
      <c r="BD233" s="5"/>
      <c r="BE233" s="5"/>
      <c r="BF233" s="5"/>
      <c r="BG233" s="5"/>
      <c r="BH233" s="5"/>
      <c r="BI233" s="5"/>
      <c r="BJ233" s="5"/>
      <c r="BK233" s="5"/>
      <c r="BL233" s="5"/>
      <c r="BM233" s="5"/>
      <c r="BN233" s="5"/>
      <c r="BO233" s="5"/>
      <c r="BP233" s="5"/>
      <c r="BQ233" s="5"/>
    </row>
    <row r="234" spans="56:69" ht="16.5" customHeight="1" x14ac:dyDescent="0.3">
      <c r="BD234" s="5"/>
      <c r="BE234" s="5"/>
      <c r="BF234" s="5"/>
      <c r="BG234" s="5"/>
      <c r="BH234" s="5"/>
      <c r="BI234" s="5"/>
      <c r="BJ234" s="5"/>
      <c r="BK234" s="5"/>
      <c r="BL234" s="5"/>
      <c r="BM234" s="5"/>
      <c r="BN234" s="5"/>
      <c r="BO234" s="5"/>
      <c r="BP234" s="5"/>
      <c r="BQ234" s="5"/>
    </row>
    <row r="235" spans="56:69" ht="16.5" customHeight="1" x14ac:dyDescent="0.3">
      <c r="BD235" s="5"/>
      <c r="BE235" s="5"/>
      <c r="BF235" s="5"/>
      <c r="BG235" s="5"/>
      <c r="BH235" s="5"/>
      <c r="BI235" s="5"/>
      <c r="BJ235" s="5"/>
      <c r="BK235" s="5"/>
      <c r="BL235" s="5"/>
      <c r="BM235" s="5"/>
      <c r="BN235" s="5"/>
      <c r="BO235" s="5"/>
      <c r="BP235" s="5"/>
      <c r="BQ235" s="5"/>
    </row>
    <row r="236" spans="56:69" ht="16.5" customHeight="1" x14ac:dyDescent="0.3">
      <c r="BD236" s="5"/>
      <c r="BE236" s="5"/>
      <c r="BF236" s="5"/>
      <c r="BG236" s="5"/>
      <c r="BH236" s="5"/>
      <c r="BI236" s="5"/>
      <c r="BJ236" s="5"/>
      <c r="BK236" s="5"/>
      <c r="BL236" s="5"/>
      <c r="BM236" s="5"/>
      <c r="BN236" s="5"/>
      <c r="BO236" s="5"/>
      <c r="BP236" s="5"/>
      <c r="BQ236" s="5"/>
    </row>
    <row r="237" spans="56:69" ht="16.5" customHeight="1" x14ac:dyDescent="0.3">
      <c r="BD237" s="5"/>
      <c r="BE237" s="5"/>
      <c r="BF237" s="5"/>
      <c r="BG237" s="5"/>
      <c r="BH237" s="5"/>
      <c r="BI237" s="5"/>
      <c r="BJ237" s="5"/>
      <c r="BK237" s="5"/>
      <c r="BL237" s="5"/>
      <c r="BM237" s="5"/>
      <c r="BN237" s="5"/>
      <c r="BO237" s="5"/>
      <c r="BP237" s="5"/>
      <c r="BQ237" s="5"/>
    </row>
    <row r="238" spans="56:69" ht="16.5" customHeight="1" x14ac:dyDescent="0.3">
      <c r="BD238" s="5"/>
      <c r="BE238" s="5"/>
      <c r="BF238" s="5"/>
      <c r="BG238" s="5"/>
      <c r="BH238" s="5"/>
      <c r="BI238" s="5"/>
      <c r="BJ238" s="5"/>
      <c r="BK238" s="5"/>
      <c r="BL238" s="5"/>
      <c r="BM238" s="5"/>
      <c r="BN238" s="5"/>
      <c r="BO238" s="5"/>
      <c r="BP238" s="5"/>
      <c r="BQ238" s="5"/>
    </row>
    <row r="239" spans="56:69" ht="16.5" customHeight="1" x14ac:dyDescent="0.3">
      <c r="BD239" s="5"/>
      <c r="BE239" s="5"/>
      <c r="BF239" s="5"/>
      <c r="BG239" s="5"/>
      <c r="BH239" s="5"/>
      <c r="BI239" s="5"/>
      <c r="BJ239" s="5"/>
      <c r="BK239" s="5"/>
      <c r="BL239" s="5"/>
      <c r="BM239" s="5"/>
      <c r="BN239" s="5"/>
      <c r="BO239" s="5"/>
      <c r="BP239" s="5"/>
      <c r="BQ239" s="5"/>
    </row>
    <row r="240" spans="56:69" ht="16.5" customHeight="1" x14ac:dyDescent="0.3">
      <c r="BD240" s="5"/>
      <c r="BE240" s="5"/>
      <c r="BF240" s="5"/>
      <c r="BG240" s="5"/>
      <c r="BH240" s="5"/>
      <c r="BI240" s="5"/>
      <c r="BJ240" s="5"/>
      <c r="BK240" s="5"/>
      <c r="BL240" s="5"/>
      <c r="BM240" s="5"/>
      <c r="BN240" s="5"/>
      <c r="BO240" s="5"/>
      <c r="BP240" s="5"/>
      <c r="BQ240" s="5"/>
    </row>
    <row r="241" spans="56:69" ht="16.5" customHeight="1" x14ac:dyDescent="0.3">
      <c r="BD241" s="5"/>
      <c r="BE241" s="5"/>
      <c r="BF241" s="5"/>
      <c r="BG241" s="5"/>
      <c r="BH241" s="5"/>
      <c r="BI241" s="5"/>
      <c r="BJ241" s="5"/>
      <c r="BK241" s="5"/>
      <c r="BL241" s="5"/>
      <c r="BM241" s="5"/>
      <c r="BN241" s="5"/>
      <c r="BO241" s="5"/>
      <c r="BP241" s="5"/>
      <c r="BQ241" s="5"/>
    </row>
    <row r="242" spans="56:69" ht="16.5" customHeight="1" x14ac:dyDescent="0.3">
      <c r="BD242" s="5"/>
      <c r="BE242" s="5"/>
      <c r="BF242" s="5"/>
      <c r="BG242" s="5"/>
      <c r="BH242" s="5"/>
      <c r="BI242" s="5"/>
      <c r="BJ242" s="5"/>
      <c r="BK242" s="5"/>
      <c r="BL242" s="5"/>
      <c r="BM242" s="5"/>
      <c r="BN242" s="5"/>
      <c r="BO242" s="5"/>
      <c r="BP242" s="5"/>
      <c r="BQ242" s="5"/>
    </row>
    <row r="243" spans="56:69" ht="16.5" customHeight="1" x14ac:dyDescent="0.3">
      <c r="BD243" s="5"/>
      <c r="BE243" s="5"/>
      <c r="BF243" s="5"/>
      <c r="BG243" s="5"/>
      <c r="BH243" s="5"/>
      <c r="BI243" s="5"/>
      <c r="BJ243" s="5"/>
      <c r="BK243" s="5"/>
      <c r="BL243" s="5"/>
      <c r="BM243" s="5"/>
      <c r="BN243" s="5"/>
      <c r="BO243" s="5"/>
      <c r="BP243" s="5"/>
      <c r="BQ243" s="5"/>
    </row>
    <row r="244" spans="56:69" ht="16.5" customHeight="1" x14ac:dyDescent="0.3">
      <c r="BD244" s="5"/>
      <c r="BE244" s="5"/>
      <c r="BF244" s="5"/>
      <c r="BG244" s="5"/>
      <c r="BH244" s="5"/>
      <c r="BI244" s="5"/>
      <c r="BJ244" s="5"/>
      <c r="BK244" s="5"/>
      <c r="BL244" s="5"/>
      <c r="BM244" s="5"/>
      <c r="BN244" s="5"/>
      <c r="BO244" s="5"/>
      <c r="BP244" s="5"/>
      <c r="BQ244" s="5"/>
    </row>
    <row r="245" spans="56:69" ht="16.5" customHeight="1" x14ac:dyDescent="0.3">
      <c r="BD245" s="5"/>
      <c r="BE245" s="5"/>
      <c r="BF245" s="5"/>
      <c r="BG245" s="5"/>
      <c r="BH245" s="5"/>
      <c r="BI245" s="5"/>
      <c r="BJ245" s="5"/>
      <c r="BK245" s="5"/>
      <c r="BL245" s="5"/>
      <c r="BM245" s="5"/>
      <c r="BN245" s="5"/>
      <c r="BO245" s="5"/>
      <c r="BP245" s="5"/>
      <c r="BQ245" s="5"/>
    </row>
    <row r="246" spans="56:69" ht="16.5" customHeight="1" x14ac:dyDescent="0.3">
      <c r="BD246" s="5"/>
      <c r="BE246" s="5"/>
      <c r="BF246" s="5"/>
      <c r="BG246" s="5"/>
      <c r="BH246" s="5"/>
      <c r="BI246" s="5"/>
      <c r="BJ246" s="5"/>
      <c r="BK246" s="5"/>
      <c r="BL246" s="5"/>
      <c r="BM246" s="5"/>
      <c r="BN246" s="5"/>
      <c r="BO246" s="5"/>
      <c r="BP246" s="5"/>
      <c r="BQ246" s="5"/>
    </row>
    <row r="247" spans="56:69" ht="16.5" customHeight="1" x14ac:dyDescent="0.3">
      <c r="BD247" s="5"/>
      <c r="BE247" s="5"/>
      <c r="BF247" s="5"/>
      <c r="BG247" s="5"/>
      <c r="BH247" s="5"/>
      <c r="BI247" s="5"/>
      <c r="BJ247" s="5"/>
      <c r="BK247" s="5"/>
      <c r="BL247" s="5"/>
      <c r="BM247" s="5"/>
      <c r="BN247" s="5"/>
      <c r="BO247" s="5"/>
      <c r="BP247" s="5"/>
      <c r="BQ247" s="5"/>
    </row>
    <row r="248" spans="56:69" ht="16.5" customHeight="1" x14ac:dyDescent="0.3">
      <c r="BD248" s="5"/>
      <c r="BE248" s="5"/>
      <c r="BF248" s="5"/>
      <c r="BG248" s="5"/>
      <c r="BH248" s="5"/>
      <c r="BI248" s="5"/>
      <c r="BJ248" s="5"/>
      <c r="BK248" s="5"/>
      <c r="BL248" s="5"/>
      <c r="BM248" s="5"/>
      <c r="BN248" s="5"/>
      <c r="BO248" s="5"/>
      <c r="BP248" s="5"/>
      <c r="BQ248" s="5"/>
    </row>
    <row r="249" spans="56:69" ht="16.5" customHeight="1" x14ac:dyDescent="0.3">
      <c r="BD249" s="5"/>
      <c r="BE249" s="5"/>
      <c r="BF249" s="5"/>
      <c r="BG249" s="5"/>
      <c r="BH249" s="5"/>
      <c r="BI249" s="5"/>
      <c r="BJ249" s="5"/>
      <c r="BK249" s="5"/>
      <c r="BL249" s="5"/>
      <c r="BM249" s="5"/>
      <c r="BN249" s="5"/>
      <c r="BO249" s="5"/>
      <c r="BP249" s="5"/>
      <c r="BQ249" s="5"/>
    </row>
    <row r="250" spans="56:69" ht="16.5" customHeight="1" x14ac:dyDescent="0.3">
      <c r="BD250" s="5"/>
      <c r="BE250" s="5"/>
      <c r="BF250" s="5"/>
      <c r="BG250" s="5"/>
      <c r="BH250" s="5"/>
      <c r="BI250" s="5"/>
      <c r="BJ250" s="5"/>
      <c r="BK250" s="5"/>
      <c r="BL250" s="5"/>
      <c r="BM250" s="5"/>
      <c r="BN250" s="5"/>
      <c r="BO250" s="5"/>
      <c r="BP250" s="5"/>
      <c r="BQ250" s="5"/>
    </row>
    <row r="251" spans="56:69" ht="16.5" customHeight="1" x14ac:dyDescent="0.3">
      <c r="BD251" s="5"/>
      <c r="BE251" s="5"/>
      <c r="BF251" s="5"/>
      <c r="BG251" s="5"/>
      <c r="BH251" s="5"/>
      <c r="BI251" s="5"/>
      <c r="BJ251" s="5"/>
      <c r="BK251" s="5"/>
      <c r="BL251" s="5"/>
      <c r="BM251" s="5"/>
      <c r="BN251" s="5"/>
      <c r="BO251" s="5"/>
      <c r="BP251" s="5"/>
      <c r="BQ251" s="5"/>
    </row>
    <row r="252" spans="56:69" ht="16.5" customHeight="1" x14ac:dyDescent="0.3">
      <c r="BD252" s="5"/>
      <c r="BE252" s="5"/>
      <c r="BF252" s="5"/>
      <c r="BG252" s="5"/>
      <c r="BH252" s="5"/>
      <c r="BI252" s="5"/>
      <c r="BJ252" s="5"/>
      <c r="BK252" s="5"/>
      <c r="BL252" s="5"/>
      <c r="BM252" s="5"/>
      <c r="BN252" s="5"/>
      <c r="BO252" s="5"/>
      <c r="BP252" s="5"/>
      <c r="BQ252" s="5"/>
    </row>
    <row r="253" spans="56:69" ht="16.5" customHeight="1" x14ac:dyDescent="0.3">
      <c r="BD253" s="5"/>
      <c r="BE253" s="5"/>
      <c r="BF253" s="5"/>
      <c r="BG253" s="5"/>
      <c r="BH253" s="5"/>
      <c r="BI253" s="5"/>
      <c r="BJ253" s="5"/>
      <c r="BK253" s="5"/>
      <c r="BL253" s="5"/>
      <c r="BM253" s="5"/>
      <c r="BN253" s="5"/>
      <c r="BO253" s="5"/>
      <c r="BP253" s="5"/>
      <c r="BQ253" s="5"/>
    </row>
    <row r="254" spans="56:69" ht="16.5" customHeight="1" x14ac:dyDescent="0.3">
      <c r="BD254" s="5"/>
      <c r="BE254" s="5"/>
      <c r="BF254" s="5"/>
      <c r="BG254" s="5"/>
      <c r="BH254" s="5"/>
      <c r="BI254" s="5"/>
      <c r="BJ254" s="5"/>
      <c r="BK254" s="5"/>
      <c r="BL254" s="5"/>
      <c r="BM254" s="5"/>
      <c r="BN254" s="5"/>
      <c r="BO254" s="5"/>
      <c r="BP254" s="5"/>
      <c r="BQ254" s="5"/>
    </row>
    <row r="255" spans="56:69" ht="16.5" customHeight="1" x14ac:dyDescent="0.3">
      <c r="BD255" s="5"/>
      <c r="BE255" s="5"/>
      <c r="BF255" s="5"/>
      <c r="BG255" s="5"/>
      <c r="BH255" s="5"/>
      <c r="BI255" s="5"/>
      <c r="BJ255" s="5"/>
      <c r="BK255" s="5"/>
      <c r="BL255" s="5"/>
      <c r="BM255" s="5"/>
      <c r="BN255" s="5"/>
      <c r="BO255" s="5"/>
      <c r="BP255" s="5"/>
      <c r="BQ255" s="5"/>
    </row>
    <row r="256" spans="56:69" ht="16.5" customHeight="1" x14ac:dyDescent="0.3">
      <c r="BD256" s="5"/>
      <c r="BE256" s="5"/>
      <c r="BF256" s="5"/>
      <c r="BG256" s="5"/>
      <c r="BH256" s="5"/>
      <c r="BI256" s="5"/>
      <c r="BJ256" s="5"/>
      <c r="BK256" s="5"/>
      <c r="BL256" s="5"/>
      <c r="BM256" s="5"/>
      <c r="BN256" s="5"/>
      <c r="BO256" s="5"/>
      <c r="BP256" s="5"/>
      <c r="BQ256" s="5"/>
    </row>
    <row r="257" spans="56:69" ht="16.5" customHeight="1" x14ac:dyDescent="0.3">
      <c r="BD257" s="5"/>
      <c r="BE257" s="5"/>
      <c r="BF257" s="5"/>
      <c r="BG257" s="5"/>
      <c r="BH257" s="5"/>
      <c r="BI257" s="5"/>
      <c r="BJ257" s="5"/>
      <c r="BK257" s="5"/>
      <c r="BL257" s="5"/>
      <c r="BM257" s="5"/>
      <c r="BN257" s="5"/>
      <c r="BO257" s="5"/>
      <c r="BP257" s="5"/>
      <c r="BQ257" s="5"/>
    </row>
    <row r="258" spans="56:69" ht="16.5" customHeight="1" x14ac:dyDescent="0.3">
      <c r="BD258" s="5"/>
      <c r="BE258" s="5"/>
      <c r="BF258" s="5"/>
      <c r="BG258" s="5"/>
      <c r="BH258" s="5"/>
      <c r="BI258" s="5"/>
      <c r="BJ258" s="5"/>
      <c r="BK258" s="5"/>
      <c r="BL258" s="5"/>
      <c r="BM258" s="5"/>
      <c r="BN258" s="5"/>
      <c r="BO258" s="5"/>
      <c r="BP258" s="5"/>
      <c r="BQ258" s="5"/>
    </row>
    <row r="259" spans="56:69" ht="16.5" customHeight="1" x14ac:dyDescent="0.3">
      <c r="BD259" s="5"/>
      <c r="BE259" s="5"/>
      <c r="BF259" s="5"/>
      <c r="BG259" s="5"/>
      <c r="BH259" s="5"/>
      <c r="BI259" s="5"/>
      <c r="BJ259" s="5"/>
      <c r="BK259" s="5"/>
      <c r="BL259" s="5"/>
      <c r="BM259" s="5"/>
      <c r="BN259" s="5"/>
      <c r="BO259" s="5"/>
      <c r="BP259" s="5"/>
      <c r="BQ259" s="5"/>
    </row>
    <row r="260" spans="56:69" ht="16.5" customHeight="1" x14ac:dyDescent="0.3">
      <c r="BD260" s="5"/>
      <c r="BE260" s="5"/>
      <c r="BF260" s="5"/>
      <c r="BG260" s="5"/>
      <c r="BH260" s="5"/>
      <c r="BI260" s="5"/>
      <c r="BJ260" s="5"/>
      <c r="BK260" s="5"/>
      <c r="BL260" s="5"/>
      <c r="BM260" s="5"/>
      <c r="BN260" s="5"/>
      <c r="BO260" s="5"/>
      <c r="BP260" s="5"/>
      <c r="BQ260" s="5"/>
    </row>
    <row r="261" spans="56:69" ht="16.5" customHeight="1" x14ac:dyDescent="0.3">
      <c r="BD261" s="5"/>
      <c r="BE261" s="5"/>
      <c r="BF261" s="5"/>
      <c r="BG261" s="5"/>
      <c r="BH261" s="5"/>
      <c r="BI261" s="5"/>
      <c r="BJ261" s="5"/>
      <c r="BK261" s="5"/>
      <c r="BL261" s="5"/>
      <c r="BM261" s="5"/>
      <c r="BN261" s="5"/>
      <c r="BO261" s="5"/>
      <c r="BP261" s="5"/>
      <c r="BQ261" s="5"/>
    </row>
    <row r="262" spans="56:69" ht="16.5" customHeight="1" x14ac:dyDescent="0.3">
      <c r="BD262" s="5"/>
      <c r="BE262" s="5"/>
      <c r="BF262" s="5"/>
      <c r="BG262" s="5"/>
      <c r="BH262" s="5"/>
      <c r="BI262" s="5"/>
      <c r="BJ262" s="5"/>
      <c r="BK262" s="5"/>
      <c r="BL262" s="5"/>
      <c r="BM262" s="5"/>
      <c r="BN262" s="5"/>
      <c r="BO262" s="5"/>
      <c r="BP262" s="5"/>
      <c r="BQ262" s="5"/>
    </row>
    <row r="263" spans="56:69" ht="16.5" customHeight="1" x14ac:dyDescent="0.3">
      <c r="BD263" s="5"/>
      <c r="BE263" s="5"/>
      <c r="BF263" s="5"/>
      <c r="BG263" s="5"/>
      <c r="BH263" s="5"/>
      <c r="BI263" s="5"/>
      <c r="BJ263" s="5"/>
      <c r="BK263" s="5"/>
      <c r="BL263" s="5"/>
      <c r="BM263" s="5"/>
      <c r="BN263" s="5"/>
      <c r="BO263" s="5"/>
      <c r="BP263" s="5"/>
      <c r="BQ263" s="5"/>
    </row>
    <row r="264" spans="56:69" ht="16.5" customHeight="1" x14ac:dyDescent="0.3">
      <c r="BD264" s="5"/>
      <c r="BE264" s="5"/>
      <c r="BF264" s="5"/>
      <c r="BG264" s="5"/>
      <c r="BH264" s="5"/>
      <c r="BI264" s="5"/>
      <c r="BJ264" s="5"/>
      <c r="BK264" s="5"/>
      <c r="BL264" s="5"/>
      <c r="BM264" s="5"/>
      <c r="BN264" s="5"/>
      <c r="BO264" s="5"/>
      <c r="BP264" s="5"/>
      <c r="BQ264" s="5"/>
    </row>
    <row r="265" spans="56:69" ht="16.5" customHeight="1" x14ac:dyDescent="0.3">
      <c r="BD265" s="5"/>
      <c r="BE265" s="5"/>
      <c r="BF265" s="5"/>
      <c r="BG265" s="5"/>
      <c r="BH265" s="5"/>
      <c r="BI265" s="5"/>
      <c r="BJ265" s="5"/>
      <c r="BK265" s="5"/>
      <c r="BL265" s="5"/>
      <c r="BM265" s="5"/>
      <c r="BN265" s="5"/>
      <c r="BO265" s="5"/>
      <c r="BP265" s="5"/>
      <c r="BQ265" s="5"/>
    </row>
    <row r="266" spans="56:69" ht="16.5" customHeight="1" x14ac:dyDescent="0.3">
      <c r="BD266" s="5"/>
      <c r="BE266" s="5"/>
      <c r="BF266" s="5"/>
      <c r="BG266" s="5"/>
      <c r="BH266" s="5"/>
      <c r="BI266" s="5"/>
      <c r="BJ266" s="5"/>
      <c r="BK266" s="5"/>
      <c r="BL266" s="5"/>
      <c r="BM266" s="5"/>
      <c r="BN266" s="5"/>
      <c r="BO266" s="5"/>
      <c r="BP266" s="5"/>
      <c r="BQ266" s="5"/>
    </row>
    <row r="267" spans="56:69" ht="16.5" customHeight="1" x14ac:dyDescent="0.3">
      <c r="BD267" s="5"/>
      <c r="BE267" s="5"/>
      <c r="BF267" s="5"/>
      <c r="BG267" s="5"/>
      <c r="BH267" s="5"/>
      <c r="BI267" s="5"/>
      <c r="BJ267" s="5"/>
      <c r="BK267" s="5"/>
      <c r="BL267" s="5"/>
      <c r="BM267" s="5"/>
      <c r="BN267" s="5"/>
      <c r="BO267" s="5"/>
      <c r="BP267" s="5"/>
      <c r="BQ267" s="5"/>
    </row>
    <row r="268" spans="56:69" ht="16.5" customHeight="1" x14ac:dyDescent="0.3">
      <c r="BD268" s="5"/>
      <c r="BE268" s="5"/>
      <c r="BF268" s="5"/>
      <c r="BG268" s="5"/>
      <c r="BH268" s="5"/>
      <c r="BI268" s="5"/>
      <c r="BJ268" s="5"/>
      <c r="BK268" s="5"/>
      <c r="BL268" s="5"/>
      <c r="BM268" s="5"/>
      <c r="BN268" s="5"/>
      <c r="BO268" s="5"/>
      <c r="BP268" s="5"/>
      <c r="BQ268" s="5"/>
    </row>
    <row r="269" spans="56:69" ht="16.5" customHeight="1" x14ac:dyDescent="0.3">
      <c r="BD269" s="5"/>
      <c r="BE269" s="5"/>
      <c r="BF269" s="5"/>
      <c r="BG269" s="5"/>
      <c r="BH269" s="5"/>
      <c r="BI269" s="5"/>
      <c r="BJ269" s="5"/>
      <c r="BK269" s="5"/>
      <c r="BL269" s="5"/>
      <c r="BM269" s="5"/>
      <c r="BN269" s="5"/>
      <c r="BO269" s="5"/>
      <c r="BP269" s="5"/>
      <c r="BQ269" s="5"/>
    </row>
    <row r="270" spans="56:69" ht="16.5" customHeight="1" x14ac:dyDescent="0.3">
      <c r="BD270" s="5"/>
      <c r="BE270" s="5"/>
      <c r="BF270" s="5"/>
      <c r="BG270" s="5"/>
      <c r="BH270" s="5"/>
      <c r="BI270" s="5"/>
      <c r="BJ270" s="5"/>
      <c r="BK270" s="5"/>
      <c r="BL270" s="5"/>
      <c r="BM270" s="5"/>
      <c r="BN270" s="5"/>
      <c r="BO270" s="5"/>
      <c r="BP270" s="5"/>
      <c r="BQ270" s="5"/>
    </row>
    <row r="271" spans="56:69" ht="16.5" customHeight="1" x14ac:dyDescent="0.3">
      <c r="BD271" s="5"/>
      <c r="BE271" s="5"/>
      <c r="BF271" s="5"/>
      <c r="BG271" s="5"/>
      <c r="BH271" s="5"/>
      <c r="BI271" s="5"/>
      <c r="BJ271" s="5"/>
      <c r="BK271" s="5"/>
      <c r="BL271" s="5"/>
      <c r="BM271" s="5"/>
      <c r="BN271" s="5"/>
      <c r="BO271" s="5"/>
      <c r="BP271" s="5"/>
      <c r="BQ271" s="5"/>
    </row>
    <row r="272" spans="56:69" ht="16.5" customHeight="1" x14ac:dyDescent="0.3">
      <c r="BD272" s="5"/>
      <c r="BE272" s="5"/>
      <c r="BF272" s="5"/>
      <c r="BG272" s="5"/>
      <c r="BH272" s="5"/>
      <c r="BI272" s="5"/>
      <c r="BJ272" s="5"/>
      <c r="BK272" s="5"/>
      <c r="BL272" s="5"/>
      <c r="BM272" s="5"/>
      <c r="BN272" s="5"/>
      <c r="BO272" s="5"/>
      <c r="BP272" s="5"/>
      <c r="BQ272" s="5"/>
    </row>
    <row r="273" spans="56:69" ht="16.5" customHeight="1" x14ac:dyDescent="0.3">
      <c r="BD273" s="5"/>
      <c r="BE273" s="5"/>
      <c r="BF273" s="5"/>
      <c r="BG273" s="5"/>
      <c r="BH273" s="5"/>
      <c r="BI273" s="5"/>
      <c r="BJ273" s="5"/>
      <c r="BK273" s="5"/>
      <c r="BL273" s="5"/>
      <c r="BM273" s="5"/>
      <c r="BN273" s="5"/>
      <c r="BO273" s="5"/>
      <c r="BP273" s="5"/>
      <c r="BQ273" s="5"/>
    </row>
    <row r="274" spans="56:69" ht="16.5" customHeight="1" x14ac:dyDescent="0.3">
      <c r="BD274" s="5"/>
      <c r="BE274" s="5"/>
      <c r="BF274" s="5"/>
      <c r="BG274" s="5"/>
      <c r="BH274" s="5"/>
      <c r="BI274" s="5"/>
      <c r="BJ274" s="5"/>
      <c r="BK274" s="5"/>
      <c r="BL274" s="5"/>
      <c r="BM274" s="5"/>
      <c r="BN274" s="5"/>
      <c r="BO274" s="5"/>
      <c r="BP274" s="5"/>
      <c r="BQ274" s="5"/>
    </row>
    <row r="275" spans="56:69" ht="16.5" customHeight="1" x14ac:dyDescent="0.3">
      <c r="BD275" s="5"/>
      <c r="BE275" s="5"/>
      <c r="BF275" s="5"/>
      <c r="BG275" s="5"/>
      <c r="BH275" s="5"/>
      <c r="BI275" s="5"/>
      <c r="BJ275" s="5"/>
      <c r="BK275" s="5"/>
      <c r="BL275" s="5"/>
      <c r="BM275" s="5"/>
      <c r="BN275" s="5"/>
      <c r="BO275" s="5"/>
      <c r="BP275" s="5"/>
      <c r="BQ275" s="5"/>
    </row>
    <row r="276" spans="56:69" ht="16.5" customHeight="1" x14ac:dyDescent="0.3">
      <c r="BD276" s="5"/>
      <c r="BE276" s="5"/>
      <c r="BF276" s="5"/>
      <c r="BG276" s="5"/>
      <c r="BH276" s="5"/>
      <c r="BI276" s="5"/>
      <c r="BJ276" s="5"/>
      <c r="BK276" s="5"/>
      <c r="BL276" s="5"/>
      <c r="BM276" s="5"/>
      <c r="BN276" s="5"/>
      <c r="BO276" s="5"/>
      <c r="BP276" s="5"/>
      <c r="BQ276" s="5"/>
    </row>
    <row r="277" spans="56:69" ht="16.5" customHeight="1" x14ac:dyDescent="0.3">
      <c r="BD277" s="5"/>
      <c r="BE277" s="5"/>
      <c r="BF277" s="5"/>
      <c r="BG277" s="5"/>
      <c r="BH277" s="5"/>
      <c r="BI277" s="5"/>
      <c r="BJ277" s="5"/>
      <c r="BK277" s="5"/>
      <c r="BL277" s="5"/>
      <c r="BM277" s="5"/>
      <c r="BN277" s="5"/>
      <c r="BO277" s="5"/>
      <c r="BP277" s="5"/>
      <c r="BQ277" s="5"/>
    </row>
    <row r="278" spans="56:69" ht="16.5" customHeight="1" x14ac:dyDescent="0.3">
      <c r="BD278" s="5"/>
      <c r="BE278" s="5"/>
      <c r="BF278" s="5"/>
      <c r="BG278" s="5"/>
      <c r="BH278" s="5"/>
      <c r="BI278" s="5"/>
      <c r="BJ278" s="5"/>
      <c r="BK278" s="5"/>
      <c r="BL278" s="5"/>
      <c r="BM278" s="5"/>
      <c r="BN278" s="5"/>
      <c r="BO278" s="5"/>
      <c r="BP278" s="5"/>
      <c r="BQ278" s="5"/>
    </row>
    <row r="279" spans="56:69" ht="16.5" customHeight="1" x14ac:dyDescent="0.3">
      <c r="BD279" s="5"/>
      <c r="BE279" s="5"/>
      <c r="BF279" s="5"/>
      <c r="BG279" s="5"/>
      <c r="BH279" s="5"/>
      <c r="BI279" s="5"/>
      <c r="BJ279" s="5"/>
      <c r="BK279" s="5"/>
      <c r="BL279" s="5"/>
      <c r="BM279" s="5"/>
      <c r="BN279" s="5"/>
      <c r="BO279" s="5"/>
      <c r="BP279" s="5"/>
      <c r="BQ279" s="5"/>
    </row>
    <row r="280" spans="56:69" ht="16.5" customHeight="1" x14ac:dyDescent="0.3">
      <c r="BD280" s="5"/>
      <c r="BE280" s="5"/>
      <c r="BF280" s="5"/>
      <c r="BG280" s="5"/>
      <c r="BH280" s="5"/>
      <c r="BI280" s="5"/>
      <c r="BJ280" s="5"/>
      <c r="BK280" s="5"/>
      <c r="BL280" s="5"/>
      <c r="BM280" s="5"/>
      <c r="BN280" s="5"/>
      <c r="BO280" s="5"/>
      <c r="BP280" s="5"/>
      <c r="BQ280" s="5"/>
    </row>
    <row r="281" spans="56:69" ht="16.5" customHeight="1" x14ac:dyDescent="0.3">
      <c r="BD281" s="5"/>
      <c r="BE281" s="5"/>
      <c r="BF281" s="5"/>
      <c r="BG281" s="5"/>
      <c r="BH281" s="5"/>
      <c r="BI281" s="5"/>
      <c r="BJ281" s="5"/>
      <c r="BK281" s="5"/>
      <c r="BL281" s="5"/>
      <c r="BM281" s="5"/>
      <c r="BN281" s="5"/>
      <c r="BO281" s="5"/>
      <c r="BP281" s="5"/>
      <c r="BQ281" s="5"/>
    </row>
    <row r="282" spans="56:69" ht="16.5" customHeight="1" x14ac:dyDescent="0.3">
      <c r="BD282" s="5"/>
      <c r="BE282" s="5"/>
      <c r="BF282" s="5"/>
      <c r="BG282" s="5"/>
      <c r="BH282" s="5"/>
      <c r="BI282" s="5"/>
      <c r="BJ282" s="5"/>
      <c r="BK282" s="5"/>
      <c r="BL282" s="5"/>
      <c r="BM282" s="5"/>
      <c r="BN282" s="5"/>
      <c r="BO282" s="5"/>
      <c r="BP282" s="5"/>
      <c r="BQ282" s="5"/>
    </row>
    <row r="283" spans="56:69" ht="16.5" customHeight="1" x14ac:dyDescent="0.3">
      <c r="BD283" s="5"/>
      <c r="BE283" s="5"/>
      <c r="BF283" s="5"/>
      <c r="BG283" s="5"/>
      <c r="BH283" s="5"/>
      <c r="BI283" s="5"/>
      <c r="BJ283" s="5"/>
      <c r="BK283" s="5"/>
      <c r="BL283" s="5"/>
      <c r="BM283" s="5"/>
      <c r="BN283" s="5"/>
      <c r="BO283" s="5"/>
      <c r="BP283" s="5"/>
      <c r="BQ283" s="5"/>
    </row>
    <row r="284" spans="56:69" ht="16.5" customHeight="1" x14ac:dyDescent="0.3">
      <c r="BD284" s="5"/>
      <c r="BE284" s="5"/>
      <c r="BF284" s="5"/>
      <c r="BG284" s="5"/>
      <c r="BH284" s="5"/>
      <c r="BI284" s="5"/>
      <c r="BJ284" s="5"/>
      <c r="BK284" s="5"/>
      <c r="BL284" s="5"/>
      <c r="BM284" s="5"/>
      <c r="BN284" s="5"/>
      <c r="BO284" s="5"/>
      <c r="BP284" s="5"/>
      <c r="BQ284" s="5"/>
    </row>
    <row r="285" spans="56:69" ht="16.5" customHeight="1" x14ac:dyDescent="0.3">
      <c r="BD285" s="5"/>
      <c r="BE285" s="5"/>
      <c r="BF285" s="5"/>
      <c r="BG285" s="5"/>
      <c r="BH285" s="5"/>
      <c r="BI285" s="5"/>
      <c r="BJ285" s="5"/>
      <c r="BK285" s="5"/>
      <c r="BL285" s="5"/>
      <c r="BM285" s="5"/>
      <c r="BN285" s="5"/>
      <c r="BO285" s="5"/>
      <c r="BP285" s="5"/>
      <c r="BQ285" s="5"/>
    </row>
    <row r="286" spans="56:69" ht="16.5" customHeight="1" x14ac:dyDescent="0.3">
      <c r="BD286" s="5"/>
      <c r="BE286" s="5"/>
      <c r="BF286" s="5"/>
      <c r="BG286" s="5"/>
      <c r="BH286" s="5"/>
      <c r="BI286" s="5"/>
      <c r="BJ286" s="5"/>
      <c r="BK286" s="5"/>
      <c r="BL286" s="5"/>
      <c r="BM286" s="5"/>
      <c r="BN286" s="5"/>
      <c r="BO286" s="5"/>
      <c r="BP286" s="5"/>
      <c r="BQ286" s="5"/>
    </row>
    <row r="287" spans="56:69" ht="16.5" customHeight="1" x14ac:dyDescent="0.3">
      <c r="BD287" s="5"/>
      <c r="BE287" s="5"/>
      <c r="BF287" s="5"/>
      <c r="BG287" s="5"/>
      <c r="BH287" s="5"/>
      <c r="BI287" s="5"/>
      <c r="BJ287" s="5"/>
      <c r="BK287" s="5"/>
      <c r="BL287" s="5"/>
      <c r="BM287" s="5"/>
      <c r="BN287" s="5"/>
      <c r="BO287" s="5"/>
      <c r="BP287" s="5"/>
      <c r="BQ287" s="5"/>
    </row>
    <row r="288" spans="56: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2912</v>
      </c>
      <c r="Q346" s="14" t="s">
        <v>2913</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1" t="s">
        <v>2914</v>
      </c>
      <c r="C348" s="146"/>
      <c r="D348" s="146"/>
      <c r="E348" s="146"/>
      <c r="F348" s="146"/>
      <c r="G348" s="146"/>
      <c r="H348" s="146"/>
      <c r="I348" s="146"/>
      <c r="J348" s="146"/>
      <c r="K348" s="146"/>
      <c r="L348" s="146"/>
      <c r="M348" s="146"/>
      <c r="N348" s="146"/>
      <c r="O348" s="150"/>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52" t="s">
        <v>2915</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t="str">
        <f t="shared" si="10"/>
        <v/>
      </c>
      <c r="O350" s="24" t="str">
        <f t="shared" si="10"/>
        <v/>
      </c>
      <c r="P350" s="21"/>
      <c r="Q350" s="25" t="s">
        <v>2916</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t="str">
        <f t="shared" si="11"/>
        <v/>
      </c>
      <c r="O351" s="24" t="str">
        <f t="shared" si="11"/>
        <v/>
      </c>
      <c r="P351" s="21"/>
      <c r="Q351" s="25" t="s">
        <v>2917</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t="str">
        <f t="shared" si="12"/>
        <v/>
      </c>
      <c r="O352" s="24" t="str">
        <f t="shared" si="12"/>
        <v/>
      </c>
      <c r="P352" s="21"/>
      <c r="Q352" s="25" t="s">
        <v>2918</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t="str">
        <f t="shared" si="13"/>
        <v/>
      </c>
      <c r="N353" s="24" t="str">
        <f t="shared" ref="N353:O353" si="14">IFERROR(VLOOKUP($B$349,$4:$123,MATCH($Q353&amp;"/"&amp;N$347,$2:$2,0),FALSE),IFERROR(VLOOKUP($B$349,$4:$123,MATCH($Q352&amp;"/"&amp;N$347,$2:$2,0),FALSE),IFERROR(VLOOKUP($B$349,$4:$123,MATCH($Q351&amp;"/"&amp;N$347,$2:$2,0),FALSE),IFERROR(VLOOKUP($B$349,$4:$123,MATCH($Q350&amp;"/"&amp;N$347,$2:$2,0),FALSE),""))))</f>
        <v/>
      </c>
      <c r="O353" s="24" t="str">
        <f t="shared" si="14"/>
        <v/>
      </c>
      <c r="P353" s="21"/>
      <c r="Q353" s="25" t="s">
        <v>2919</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t="e">
        <f t="shared" si="15"/>
        <v>#VALUE!</v>
      </c>
      <c r="N354" s="26" t="e">
        <f t="shared" si="15"/>
        <v>#VALUE!</v>
      </c>
      <c r="O354" s="26" t="e">
        <f t="shared" si="15"/>
        <v>#VALUE!</v>
      </c>
      <c r="P354" s="21"/>
      <c r="Q354" s="27" t="s">
        <v>2920</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52" t="s">
        <v>3019</v>
      </c>
      <c r="C355" s="146"/>
      <c r="D355" s="146"/>
      <c r="E355" s="146"/>
      <c r="F355" s="146"/>
      <c r="G355" s="146"/>
      <c r="H355" s="146"/>
      <c r="I355" s="146"/>
      <c r="J355" s="146"/>
      <c r="K355" s="146"/>
      <c r="L355" s="146"/>
      <c r="M355" s="146"/>
      <c r="N355" s="146"/>
      <c r="O355" s="150"/>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t="str">
        <f t="shared" si="16"/>
        <v/>
      </c>
      <c r="O356" s="24" t="str">
        <f t="shared" si="16"/>
        <v/>
      </c>
      <c r="P356" s="21"/>
      <c r="Q356" s="25" t="s">
        <v>2916</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t="str">
        <f t="shared" si="17"/>
        <v/>
      </c>
      <c r="O357" s="24" t="str">
        <f t="shared" si="17"/>
        <v/>
      </c>
      <c r="P357" s="21"/>
      <c r="Q357" s="25" t="s">
        <v>2917</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t="str">
        <f t="shared" si="18"/>
        <v/>
      </c>
      <c r="O358" s="24" t="str">
        <f t="shared" si="18"/>
        <v/>
      </c>
      <c r="P358" s="21"/>
      <c r="Q358" s="25" t="s">
        <v>2918</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t="str">
        <f t="shared" si="19"/>
        <v/>
      </c>
      <c r="N359" s="24" t="str">
        <f t="shared" si="19"/>
        <v/>
      </c>
      <c r="O359" s="24" t="str">
        <f t="shared" si="19"/>
        <v/>
      </c>
      <c r="P359" s="21"/>
      <c r="Q359" s="25" t="s">
        <v>2919</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t="e">
        <f t="shared" si="20"/>
        <v>#VALUE!</v>
      </c>
      <c r="N360" s="26" t="e">
        <f t="shared" si="20"/>
        <v>#VALUE!</v>
      </c>
      <c r="O360" s="26" t="e">
        <f t="shared" si="20"/>
        <v>#VALUE!</v>
      </c>
      <c r="P360" s="21"/>
      <c r="Q360" s="27" t="s">
        <v>2920</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1" t="s">
        <v>2924</v>
      </c>
      <c r="C361" s="146"/>
      <c r="D361" s="146"/>
      <c r="E361" s="146"/>
      <c r="F361" s="146"/>
      <c r="G361" s="146"/>
      <c r="H361" s="146"/>
      <c r="I361" s="146"/>
      <c r="J361" s="146"/>
      <c r="K361" s="146"/>
      <c r="L361" s="146"/>
      <c r="M361" s="146"/>
      <c r="N361" s="146"/>
      <c r="O361" s="150"/>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t="str">
        <f t="shared" si="21"/>
        <v/>
      </c>
      <c r="O362" s="24" t="str">
        <f t="shared" si="21"/>
        <v/>
      </c>
      <c r="P362" s="21"/>
      <c r="Q362" s="25" t="s">
        <v>2916</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t="str">
        <f t="shared" si="22"/>
        <v/>
      </c>
      <c r="O363" s="24" t="str">
        <f t="shared" si="22"/>
        <v/>
      </c>
      <c r="P363" s="21"/>
      <c r="Q363" s="25" t="s">
        <v>2917</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t="str">
        <f t="shared" si="23"/>
        <v/>
      </c>
      <c r="O364" s="24" t="str">
        <f t="shared" si="23"/>
        <v/>
      </c>
      <c r="P364" s="21"/>
      <c r="Q364" s="25" t="s">
        <v>2918</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t="str">
        <f t="shared" si="24"/>
        <v/>
      </c>
      <c r="N365" s="24" t="str">
        <f t="shared" si="24"/>
        <v/>
      </c>
      <c r="O365" s="24" t="str">
        <f t="shared" si="24"/>
        <v/>
      </c>
      <c r="P365" s="21"/>
      <c r="Q365" s="25" t="s">
        <v>2919</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t="e">
        <f t="shared" si="25"/>
        <v>#VALUE!</v>
      </c>
      <c r="N366" s="26" t="e">
        <f t="shared" si="25"/>
        <v>#VALUE!</v>
      </c>
      <c r="O366" s="26" t="e">
        <f t="shared" si="25"/>
        <v>#VALUE!</v>
      </c>
      <c r="P366" s="21"/>
      <c r="Q366" s="27" t="s">
        <v>2920</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52" t="s">
        <v>3020</v>
      </c>
      <c r="C367" s="146"/>
      <c r="D367" s="146"/>
      <c r="E367" s="146"/>
      <c r="F367" s="146"/>
      <c r="G367" s="146"/>
      <c r="H367" s="146"/>
      <c r="I367" s="146"/>
      <c r="J367" s="146"/>
      <c r="K367" s="146"/>
      <c r="L367" s="146"/>
      <c r="M367" s="146"/>
      <c r="N367" s="146"/>
      <c r="O367" s="150"/>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t="str">
        <f t="shared" si="26"/>
        <v/>
      </c>
      <c r="O368" s="24" t="str">
        <f t="shared" si="26"/>
        <v/>
      </c>
      <c r="P368" s="21"/>
      <c r="Q368" s="25" t="s">
        <v>2916</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2917</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2918</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ref="N371:O371" si="30">IFERROR(VLOOKUP($B$367,$4:$123,MATCH($Q371&amp;"/"&amp;N$347,$2:$2,0),FALSE),IFERROR(VLOOKUP($B$367,$4:$123,MATCH($Q370&amp;"/"&amp;N$347,$2:$2,0),FALSE),IFERROR(VLOOKUP($B$367,$4:$123,MATCH($Q369&amp;"/"&amp;N$347,$2:$2,0),FALSE),IFERROR(VLOOKUP($B$367,$4:$123,MATCH($Q368&amp;"/"&amp;N$347,$2:$2,0),FALSE),""))))</f>
        <v/>
      </c>
      <c r="O371" s="24" t="str">
        <f t="shared" si="30"/>
        <v/>
      </c>
      <c r="P371" s="21"/>
      <c r="Q371" s="25" t="s">
        <v>2919</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t="e">
        <f t="shared" si="31"/>
        <v>#VALUE!</v>
      </c>
      <c r="N372" s="26" t="e">
        <f t="shared" si="31"/>
        <v>#VALUE!</v>
      </c>
      <c r="O372" s="26" t="e">
        <f t="shared" si="31"/>
        <v>#VALUE!</v>
      </c>
      <c r="P372" s="21"/>
      <c r="Q372" s="27" t="s">
        <v>2920</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1" t="s">
        <v>3021</v>
      </c>
      <c r="C373" s="146"/>
      <c r="D373" s="146"/>
      <c r="E373" s="146"/>
      <c r="F373" s="146"/>
      <c r="G373" s="146"/>
      <c r="H373" s="146"/>
      <c r="I373" s="146"/>
      <c r="J373" s="146"/>
      <c r="K373" s="146"/>
      <c r="L373" s="146"/>
      <c r="M373" s="146"/>
      <c r="N373" s="146"/>
      <c r="O373" s="150"/>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t="str">
        <f t="shared" si="32"/>
        <v/>
      </c>
      <c r="O374" s="24" t="str">
        <f t="shared" si="32"/>
        <v/>
      </c>
      <c r="P374" s="21"/>
      <c r="Q374" s="25" t="s">
        <v>2916</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2917</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2918</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ref="N377:O377" si="36">IFERROR(VLOOKUP($B$373,$4:$123,MATCH($Q377&amp;"/"&amp;N$347,$2:$2,0),FALSE),IFERROR(VLOOKUP($B$373,$4:$123,MATCH($Q376&amp;"/"&amp;N$347,$2:$2,0),FALSE),IFERROR(VLOOKUP($B$373,$4:$123,MATCH($Q375&amp;"/"&amp;N$347,$2:$2,0),FALSE),IFERROR(VLOOKUP($B$373,$4:$123,MATCH($Q374&amp;"/"&amp;N$347,$2:$2,0),FALSE),""))))</f>
        <v/>
      </c>
      <c r="O377" s="24" t="str">
        <f t="shared" si="36"/>
        <v/>
      </c>
      <c r="P377" s="21"/>
      <c r="Q377" s="25" t="s">
        <v>2919</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t="e">
        <f t="shared" si="37"/>
        <v>#VALUE!</v>
      </c>
      <c r="N378" s="26" t="e">
        <f t="shared" si="37"/>
        <v>#VALUE!</v>
      </c>
      <c r="O378" s="26" t="e">
        <f t="shared" si="37"/>
        <v>#VALUE!</v>
      </c>
      <c r="P378" s="21"/>
      <c r="Q378" s="27" t="s">
        <v>2920</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52" t="s">
        <v>2925</v>
      </c>
      <c r="C379" s="146"/>
      <c r="D379" s="146"/>
      <c r="E379" s="146"/>
      <c r="F379" s="146"/>
      <c r="G379" s="146"/>
      <c r="H379" s="146"/>
      <c r="I379" s="146"/>
      <c r="J379" s="146"/>
      <c r="K379" s="146"/>
      <c r="L379" s="146"/>
      <c r="M379" s="146"/>
      <c r="N379" s="146"/>
      <c r="O379" s="150"/>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t="str">
        <f t="shared" si="38"/>
        <v/>
      </c>
      <c r="O380" s="24" t="str">
        <f t="shared" si="38"/>
        <v/>
      </c>
      <c r="P380" s="21"/>
      <c r="Q380" s="25" t="s">
        <v>2916</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2917</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2918</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ref="N383:O383" si="42">IFERROR(VLOOKUP($B$379,$4:$123,MATCH($Q383&amp;"/"&amp;N$347,$2:$2,0),FALSE),IFERROR(VLOOKUP($B$379,$4:$123,MATCH($Q382&amp;"/"&amp;N$347,$2:$2,0),FALSE),IFERROR(VLOOKUP($B$379,$4:$123,MATCH($Q381&amp;"/"&amp;N$347,$2:$2,0),FALSE),IFERROR(VLOOKUP($B$379,$4:$123,MATCH($Q380&amp;"/"&amp;N$347,$2:$2,0),FALSE),""))))</f>
        <v/>
      </c>
      <c r="O383" s="24" t="str">
        <f t="shared" si="42"/>
        <v/>
      </c>
      <c r="P383" s="21"/>
      <c r="Q383" s="25" t="s">
        <v>2919</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t="e">
        <f t="shared" si="43"/>
        <v>#VALUE!</v>
      </c>
      <c r="N384" s="26" t="e">
        <f t="shared" si="43"/>
        <v>#VALUE!</v>
      </c>
      <c r="O384" s="26" t="e">
        <f t="shared" si="43"/>
        <v>#VALUE!</v>
      </c>
      <c r="P384" s="21"/>
      <c r="Q384" s="27" t="s">
        <v>2920</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52" t="s">
        <v>2926</v>
      </c>
      <c r="C385" s="146"/>
      <c r="D385" s="146"/>
      <c r="E385" s="146"/>
      <c r="F385" s="146"/>
      <c r="G385" s="146"/>
      <c r="H385" s="146"/>
      <c r="I385" s="146"/>
      <c r="J385" s="146"/>
      <c r="K385" s="146"/>
      <c r="L385" s="146"/>
      <c r="M385" s="146"/>
      <c r="N385" s="146"/>
      <c r="O385" s="150"/>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t="str">
        <f t="shared" si="44"/>
        <v/>
      </c>
      <c r="O386" s="24" t="str">
        <f t="shared" si="44"/>
        <v/>
      </c>
      <c r="P386" s="21"/>
      <c r="Q386" s="25" t="s">
        <v>2916</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2917</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2918</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ref="N389:O389" si="48">IFERROR(VLOOKUP($B$385,$4:$123,MATCH($Q389&amp;"/"&amp;N$347,$2:$2,0),FALSE),IFERROR(VLOOKUP($B$385,$4:$123,MATCH($Q388&amp;"/"&amp;N$347,$2:$2,0),FALSE),IFERROR(VLOOKUP($B$385,$4:$123,MATCH($Q387&amp;"/"&amp;N$347,$2:$2,0),FALSE),IFERROR(VLOOKUP($B$385,$4:$123,MATCH($Q386&amp;"/"&amp;N$347,$2:$2,0),FALSE),""))))</f>
        <v/>
      </c>
      <c r="O389" s="24" t="str">
        <f t="shared" si="48"/>
        <v/>
      </c>
      <c r="P389" s="21"/>
      <c r="Q389" s="25" t="s">
        <v>2919</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t="e">
        <f t="shared" si="49"/>
        <v>#VALUE!</v>
      </c>
      <c r="N390" s="26" t="e">
        <f t="shared" si="49"/>
        <v>#VALUE!</v>
      </c>
      <c r="O390" s="26" t="e">
        <f t="shared" si="49"/>
        <v>#VALUE!</v>
      </c>
      <c r="P390" s="21"/>
      <c r="Q390" s="27" t="s">
        <v>2920</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1" t="s">
        <v>2927</v>
      </c>
      <c r="C391" s="146"/>
      <c r="D391" s="146"/>
      <c r="E391" s="146"/>
      <c r="F391" s="146"/>
      <c r="G391" s="146"/>
      <c r="H391" s="146"/>
      <c r="I391" s="146"/>
      <c r="J391" s="146"/>
      <c r="K391" s="146"/>
      <c r="L391" s="146"/>
      <c r="M391" s="146"/>
      <c r="N391" s="146"/>
      <c r="O391" s="150"/>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t="str">
        <f t="shared" si="50"/>
        <v/>
      </c>
      <c r="O392" s="24" t="str">
        <f t="shared" si="50"/>
        <v/>
      </c>
      <c r="P392" s="21"/>
      <c r="Q392" s="25" t="s">
        <v>2916</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2917</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2918</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ref="N395:O395" si="54">IFERROR(VLOOKUP($B$391,$4:$123,MATCH($Q395&amp;"/"&amp;N$347,$2:$2,0),FALSE),IFERROR(VLOOKUP($B$391,$4:$123,MATCH($Q394&amp;"/"&amp;N$347,$2:$2,0),FALSE),IFERROR(VLOOKUP($B$391,$4:$123,MATCH($Q393&amp;"/"&amp;N$347,$2:$2,0),FALSE),IFERROR(VLOOKUP($B$391,$4:$123,MATCH($Q392&amp;"/"&amp;N$347,$2:$2,0),FALSE),""))))</f>
        <v/>
      </c>
      <c r="O395" s="24" t="str">
        <f t="shared" si="54"/>
        <v/>
      </c>
      <c r="P395" s="21"/>
      <c r="Q395" s="25" t="s">
        <v>2919</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t="e">
        <f t="shared" si="55"/>
        <v>#VALUE!</v>
      </c>
      <c r="N396" s="26" t="e">
        <f t="shared" si="55"/>
        <v>#VALUE!</v>
      </c>
      <c r="O396" s="26" t="e">
        <f t="shared" si="55"/>
        <v>#VALUE!</v>
      </c>
      <c r="P396" s="21"/>
      <c r="Q396" s="27" t="s">
        <v>2920</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1" t="s">
        <v>2928</v>
      </c>
      <c r="C397" s="146"/>
      <c r="D397" s="146"/>
      <c r="E397" s="146"/>
      <c r="F397" s="146"/>
      <c r="G397" s="146"/>
      <c r="H397" s="146"/>
      <c r="I397" s="146"/>
      <c r="J397" s="146"/>
      <c r="K397" s="146"/>
      <c r="L397" s="146"/>
      <c r="M397" s="146"/>
      <c r="N397" s="146"/>
      <c r="O397" s="150"/>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t="str">
        <f t="shared" si="56"/>
        <v/>
      </c>
      <c r="O398" s="24" t="str">
        <f t="shared" si="56"/>
        <v/>
      </c>
      <c r="P398" s="21"/>
      <c r="Q398" s="25" t="s">
        <v>2916</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2917</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2918</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ref="N401:O401" si="60">IFERROR(VLOOKUP($B$397,$4:$123,MATCH($Q401&amp;"/"&amp;N$347,$2:$2,0),FALSE),IFERROR(VLOOKUP($B$397,$4:$123,MATCH($Q400&amp;"/"&amp;N$347,$2:$2,0),FALSE),IFERROR(VLOOKUP($B$397,$4:$123,MATCH($Q399&amp;"/"&amp;N$347,$2:$2,0),FALSE),IFERROR(VLOOKUP($B$397,$4:$123,MATCH($Q398&amp;"/"&amp;N$347,$2:$2,0),FALSE),""))))</f>
        <v/>
      </c>
      <c r="O401" s="24" t="str">
        <f t="shared" si="60"/>
        <v/>
      </c>
      <c r="P401" s="21"/>
      <c r="Q401" s="25" t="s">
        <v>2919</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48" t="s">
        <v>2929</v>
      </c>
      <c r="C402" s="146"/>
      <c r="D402" s="146"/>
      <c r="E402" s="146"/>
      <c r="F402" s="146"/>
      <c r="G402" s="146"/>
      <c r="H402" s="146"/>
      <c r="I402" s="146"/>
      <c r="J402" s="146"/>
      <c r="K402" s="146"/>
      <c r="L402" s="146"/>
      <c r="M402" s="146"/>
      <c r="N402" s="146"/>
      <c r="O402" s="150"/>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49" t="s">
        <v>2905</v>
      </c>
      <c r="C403" s="146"/>
      <c r="D403" s="146"/>
      <c r="E403" s="146"/>
      <c r="F403" s="146"/>
      <c r="G403" s="146"/>
      <c r="H403" s="146"/>
      <c r="I403" s="146"/>
      <c r="J403" s="146"/>
      <c r="K403" s="146"/>
      <c r="L403" s="146"/>
      <c r="M403" s="146"/>
      <c r="N403" s="146"/>
      <c r="O403" s="150"/>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t="str">
        <f t="shared" si="61"/>
        <v/>
      </c>
      <c r="O404" s="24" t="str">
        <f t="shared" si="61"/>
        <v/>
      </c>
      <c r="P404" s="21"/>
      <c r="Q404" s="25" t="s">
        <v>2916</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2917</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2918</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ref="N407:O407" si="65">IFERROR(VLOOKUP($B$403,$4:$123,MATCH($Q407&amp;"/"&amp;N$347,$2:$2,0),FALSE),IFERROR(VLOOKUP($B$403,$4:$123,MATCH($Q406&amp;"/"&amp;N$347,$2:$2,0),FALSE),IFERROR(VLOOKUP($B$403,$4:$123,MATCH($Q405&amp;"/"&amp;N$347,$2:$2,0),FALSE),IFERROR(VLOOKUP($B$403,$4:$123,MATCH($Q404&amp;"/"&amp;N$347,$2:$2,0),FALSE),""))))</f>
        <v/>
      </c>
      <c r="O407" s="24" t="str">
        <f t="shared" si="65"/>
        <v/>
      </c>
      <c r="P407" s="21"/>
      <c r="Q407" s="25" t="s">
        <v>2919</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t="e">
        <f t="shared" si="66"/>
        <v>#VALUE!</v>
      </c>
      <c r="N408" s="26" t="e">
        <f t="shared" si="66"/>
        <v>#VALUE!</v>
      </c>
      <c r="O408" s="26" t="e">
        <f t="shared" si="66"/>
        <v>#VALUE!</v>
      </c>
      <c r="P408" s="21"/>
      <c r="Q408" s="27" t="s">
        <v>2920</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54" t="s">
        <v>2906</v>
      </c>
      <c r="C409" s="146"/>
      <c r="D409" s="146"/>
      <c r="E409" s="146"/>
      <c r="F409" s="146"/>
      <c r="G409" s="146"/>
      <c r="H409" s="146"/>
      <c r="I409" s="146"/>
      <c r="J409" s="146"/>
      <c r="K409" s="146"/>
      <c r="L409" s="146"/>
      <c r="M409" s="146"/>
      <c r="N409" s="146"/>
      <c r="O409" s="150"/>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t="str">
        <f t="shared" si="67"/>
        <v/>
      </c>
      <c r="O410" s="24" t="str">
        <f t="shared" si="67"/>
        <v/>
      </c>
      <c r="P410" s="21"/>
      <c r="Q410" s="25" t="s">
        <v>2916</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2917</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2918</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ref="N413:O413" si="71">IFERROR(VLOOKUP($B$409,$4:$123,MATCH($Q413&amp;"/"&amp;N$347,$2:$2,0),FALSE),IFERROR(VLOOKUP($B$409,$4:$123,MATCH($Q412&amp;"/"&amp;N$347,$2:$2,0),FALSE),IFERROR(VLOOKUP($B$409,$4:$123,MATCH($Q411&amp;"/"&amp;N$347,$2:$2,0),FALSE),IFERROR(VLOOKUP($B$409,$4:$123,MATCH($Q410&amp;"/"&amp;N$347,$2:$2,0),FALSE),""))))</f>
        <v/>
      </c>
      <c r="O413" s="24" t="str">
        <f t="shared" si="71"/>
        <v/>
      </c>
      <c r="P413" s="21"/>
      <c r="Q413" s="25" t="s">
        <v>2919</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t="e">
        <f t="shared" si="72"/>
        <v>#VALUE!</v>
      </c>
      <c r="N414" s="26" t="e">
        <f t="shared" si="72"/>
        <v>#VALUE!</v>
      </c>
      <c r="O414" s="26" t="e">
        <f t="shared" si="72"/>
        <v>#VALUE!</v>
      </c>
      <c r="P414" s="21"/>
      <c r="Q414" s="27" t="s">
        <v>2920</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48" t="s">
        <v>2907</v>
      </c>
      <c r="C415" s="146"/>
      <c r="D415" s="146"/>
      <c r="E415" s="146"/>
      <c r="F415" s="146"/>
      <c r="G415" s="146"/>
      <c r="H415" s="146"/>
      <c r="I415" s="146"/>
      <c r="J415" s="146"/>
      <c r="K415" s="146"/>
      <c r="L415" s="146"/>
      <c r="M415" s="146"/>
      <c r="N415" s="146"/>
      <c r="O415" s="150"/>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t="str">
        <f t="shared" si="73"/>
        <v/>
      </c>
      <c r="O416" s="24" t="str">
        <f t="shared" si="73"/>
        <v/>
      </c>
      <c r="P416" s="21"/>
      <c r="Q416" s="25" t="s">
        <v>2916</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2917</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2918</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ref="N419:O419" si="77">IFERROR(VLOOKUP($B$415,$4:$123,MATCH($Q419&amp;"/"&amp;N$347,$2:$2,0),FALSE),IFERROR(VLOOKUP($B$415,$4:$123,MATCH($Q418&amp;"/"&amp;N$347,$2:$2,0),FALSE),IFERROR(VLOOKUP($B$415,$4:$123,MATCH($Q417&amp;"/"&amp;N$347,$2:$2,0),FALSE),IFERROR(VLOOKUP($B$415,$4:$123,MATCH($Q416&amp;"/"&amp;N$347,$2:$2,0),FALSE),""))))</f>
        <v/>
      </c>
      <c r="O419" s="24" t="str">
        <f t="shared" si="77"/>
        <v/>
      </c>
      <c r="P419" s="21"/>
      <c r="Q419" s="25" t="s">
        <v>2919</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t="e">
        <f t="shared" si="78"/>
        <v>#VALUE!</v>
      </c>
      <c r="N420" s="26" t="e">
        <f t="shared" si="78"/>
        <v>#VALUE!</v>
      </c>
      <c r="O420" s="26" t="e">
        <f t="shared" si="78"/>
        <v>#VALUE!</v>
      </c>
      <c r="P420" s="21"/>
      <c r="Q420" s="27" t="s">
        <v>2920</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48" t="s">
        <v>2934</v>
      </c>
      <c r="C421" s="146"/>
      <c r="D421" s="146"/>
      <c r="E421" s="146"/>
      <c r="F421" s="146"/>
      <c r="G421" s="146"/>
      <c r="H421" s="146"/>
      <c r="I421" s="146"/>
      <c r="J421" s="146"/>
      <c r="K421" s="146"/>
      <c r="L421" s="146"/>
      <c r="M421" s="146"/>
      <c r="N421" s="146"/>
      <c r="O421" s="150"/>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t="str">
        <f t="shared" si="79"/>
        <v/>
      </c>
      <c r="O422" s="24" t="str">
        <f t="shared" si="79"/>
        <v/>
      </c>
      <c r="P422" s="21"/>
      <c r="Q422" s="25" t="s">
        <v>2916</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2917</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2918</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ref="N425:O425" si="83">IFERROR(VLOOKUP($B$421,$4:$123,MATCH($Q425&amp;"/"&amp;N$347,$2:$2,0),FALSE),IFERROR(VLOOKUP($B$421,$4:$123,MATCH($Q424&amp;"/"&amp;N$347,$2:$2,0),FALSE),IFERROR(VLOOKUP($B$421,$4:$123,MATCH($Q423&amp;"/"&amp;N$347,$2:$2,0),FALSE),IFERROR(VLOOKUP($B$421,$4:$123,MATCH($Q422&amp;"/"&amp;N$347,$2:$2,0),FALSE),""))))</f>
        <v/>
      </c>
      <c r="O425" s="24" t="str">
        <f t="shared" si="83"/>
        <v/>
      </c>
      <c r="P425" s="21"/>
      <c r="Q425" s="25" t="s">
        <v>2919</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t="e">
        <f t="shared" si="84"/>
        <v>#VALUE!</v>
      </c>
      <c r="N426" s="26" t="e">
        <f t="shared" si="84"/>
        <v>#VALUE!</v>
      </c>
      <c r="O426" s="26" t="e">
        <f t="shared" si="84"/>
        <v>#VALUE!</v>
      </c>
      <c r="P426" s="21"/>
      <c r="Q426" s="27" t="s">
        <v>2920</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45" t="s">
        <v>2935</v>
      </c>
      <c r="C427" s="146"/>
      <c r="D427" s="146"/>
      <c r="E427" s="146"/>
      <c r="F427" s="146"/>
      <c r="G427" s="146"/>
      <c r="H427" s="146"/>
      <c r="I427" s="146"/>
      <c r="J427" s="146"/>
      <c r="K427" s="146"/>
      <c r="L427" s="146"/>
      <c r="M427" s="146"/>
      <c r="N427" s="146"/>
      <c r="O427" s="150"/>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7" t="s">
        <v>2936</v>
      </c>
      <c r="C428" s="146"/>
      <c r="D428" s="146"/>
      <c r="E428" s="146"/>
      <c r="F428" s="146"/>
      <c r="G428" s="146"/>
      <c r="H428" s="146"/>
      <c r="I428" s="146"/>
      <c r="J428" s="146"/>
      <c r="K428" s="146"/>
      <c r="L428" s="146"/>
      <c r="M428" s="146"/>
      <c r="N428" s="146"/>
      <c r="O428" s="150"/>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t="str">
        <f t="shared" si="85"/>
        <v/>
      </c>
      <c r="O429" s="24" t="str">
        <f t="shared" si="85"/>
        <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t="str">
        <f t="shared" si="86"/>
        <v/>
      </c>
      <c r="O430" s="24" t="str">
        <f t="shared" si="86"/>
        <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t="str">
        <f t="shared" si="87"/>
        <v/>
      </c>
      <c r="O431" s="24" t="str">
        <f t="shared" si="87"/>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t="str">
        <f t="shared" si="88"/>
        <v/>
      </c>
      <c r="N432" s="24" t="str">
        <f t="shared" ref="N432:O432" si="89">IFERROR(VLOOKUP($B$428,$4:$123,MATCH($Q432&amp;"/"&amp;N$347,$2:$2,0),FALSE),IFERROR(VLOOKUP($B$428,$4:$123,MATCH($Q431&amp;"/"&amp;N$347,$2:$2,0),FALSE),IFERROR(VLOOKUP($B$428,$4:$123,MATCH($Q430&amp;"/"&amp;N$347,$2:$2,0),FALSE),IFERROR(VLOOKUP($B$428,$4:$123,MATCH($Q429&amp;"/"&amp;N$347,$2:$2,0),FALSE),""))))</f>
        <v/>
      </c>
      <c r="O432" s="24" t="str">
        <f t="shared" si="89"/>
        <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t="e">
        <f t="shared" si="90"/>
        <v>#VALUE!</v>
      </c>
      <c r="N433" s="26" t="e">
        <f t="shared" si="90"/>
        <v>#VALUE!</v>
      </c>
      <c r="O433" s="26" t="e">
        <f t="shared" si="90"/>
        <v>#VALUE!</v>
      </c>
      <c r="P433" s="21"/>
      <c r="Q433" s="27" t="s">
        <v>2920</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45" t="s">
        <v>2937</v>
      </c>
      <c r="C434" s="146"/>
      <c r="D434" s="146"/>
      <c r="E434" s="146"/>
      <c r="F434" s="146"/>
      <c r="G434" s="146"/>
      <c r="H434" s="146"/>
      <c r="I434" s="146"/>
      <c r="J434" s="146"/>
      <c r="K434" s="146"/>
      <c r="L434" s="146"/>
      <c r="M434" s="146"/>
      <c r="N434" s="146"/>
      <c r="O434" s="150"/>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t="str">
        <f t="shared" si="91"/>
        <v/>
      </c>
      <c r="O435" s="24" t="str">
        <f t="shared" si="91"/>
        <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t="str">
        <f t="shared" si="92"/>
        <v/>
      </c>
      <c r="O436" s="24" t="str">
        <f t="shared" si="92"/>
        <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t="str">
        <f t="shared" si="93"/>
        <v/>
      </c>
      <c r="O437" s="24" t="str">
        <f t="shared" si="93"/>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t="str">
        <f t="shared" si="94"/>
        <v/>
      </c>
      <c r="N438" s="24" t="str">
        <f t="shared" ref="N438:O438" si="95">IFERROR(VLOOKUP($B$434,$4:$123,MATCH($Q438&amp;"/"&amp;N$347,$2:$2,0),FALSE),IFERROR(VLOOKUP($B$434,$4:$123,MATCH($Q437&amp;"/"&amp;N$347,$2:$2,0),FALSE),IFERROR(VLOOKUP($B$434,$4:$123,MATCH($Q436&amp;"/"&amp;N$347,$2:$2,0),FALSE),IFERROR(VLOOKUP($B$434,$4:$123,MATCH($Q435&amp;"/"&amp;N$347,$2:$2,0),FALSE),""))))</f>
        <v/>
      </c>
      <c r="O438" s="24" t="str">
        <f t="shared" si="95"/>
        <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t="e">
        <f t="shared" si="96"/>
        <v>#VALUE!</v>
      </c>
      <c r="N439" s="26" t="e">
        <f t="shared" si="96"/>
        <v>#VALUE!</v>
      </c>
      <c r="O439" s="26" t="e">
        <f t="shared" si="96"/>
        <v>#VALUE!</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1" t="s">
        <v>2938</v>
      </c>
      <c r="C440" s="146"/>
      <c r="D440" s="146"/>
      <c r="E440" s="146"/>
      <c r="F440" s="146"/>
      <c r="G440" s="146"/>
      <c r="H440" s="146"/>
      <c r="I440" s="146"/>
      <c r="J440" s="146"/>
      <c r="K440" s="146"/>
      <c r="L440" s="146"/>
      <c r="M440" s="146"/>
      <c r="N440" s="146"/>
      <c r="O440" s="150"/>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1" t="s">
        <v>3023</v>
      </c>
      <c r="C441" s="146"/>
      <c r="D441" s="146"/>
      <c r="E441" s="146"/>
      <c r="F441" s="146"/>
      <c r="G441" s="146"/>
      <c r="H441" s="146"/>
      <c r="I441" s="146"/>
      <c r="J441" s="146"/>
      <c r="K441" s="146"/>
      <c r="L441" s="146"/>
      <c r="M441" s="146"/>
      <c r="N441" s="146"/>
      <c r="O441" s="150"/>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t="str">
        <f t="shared" si="97"/>
        <v/>
      </c>
      <c r="O442" s="23" t="str">
        <f t="shared" si="97"/>
        <v/>
      </c>
      <c r="P442" s="37"/>
      <c r="Q442" s="25" t="s">
        <v>2916</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t="str">
        <f t="shared" si="98"/>
        <v/>
      </c>
      <c r="O443" s="23" t="str">
        <f t="shared" si="98"/>
        <v/>
      </c>
      <c r="P443" s="37"/>
      <c r="Q443" s="25" t="s">
        <v>2917</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t="str">
        <f t="shared" si="99"/>
        <v/>
      </c>
      <c r="O444" s="23" t="str">
        <f t="shared" si="99"/>
        <v/>
      </c>
      <c r="P444" s="37"/>
      <c r="Q444" s="25" t="s">
        <v>2918</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t="str">
        <f t="shared" si="100"/>
        <v/>
      </c>
      <c r="N445" s="39" t="str">
        <f t="shared" si="100"/>
        <v/>
      </c>
      <c r="O445" s="39" t="str">
        <f t="shared" si="100"/>
        <v/>
      </c>
      <c r="P445" s="37"/>
      <c r="Q445" s="25" t="s">
        <v>2940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0</v>
      </c>
      <c r="N446" s="40" t="e">
        <f t="shared" ref="N446:O446" si="102">IF(N443="",N442*4,IF(N444="",(N443+N442)*2,IF(N445="",((N444+N443+N442)/3)*4,SUM(N442:N445))))</f>
        <v>#VALUE!</v>
      </c>
      <c r="O446" s="40" t="e">
        <f t="shared" si="102"/>
        <v>#VALUE!</v>
      </c>
      <c r="P446" s="21"/>
      <c r="Q446" s="25" t="s">
        <v>2919</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t="e">
        <f t="shared" si="103"/>
        <v>#VALUE!</v>
      </c>
      <c r="O447" s="26" t="e">
        <f t="shared" si="103"/>
        <v>#VALUE!</v>
      </c>
      <c r="P447" s="37"/>
      <c r="Q447" s="27" t="s">
        <v>2941</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t="e">
        <f t="shared" si="104"/>
        <v>#DIV/0!</v>
      </c>
      <c r="N448" s="26" t="e">
        <f t="shared" si="104"/>
        <v>#VALUE!</v>
      </c>
      <c r="O448" s="26" t="e">
        <f t="shared" si="104"/>
        <v>#VALUE!</v>
      </c>
      <c r="P448" s="37"/>
      <c r="Q448" s="27" t="s">
        <v>2920</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1" t="s">
        <v>3024</v>
      </c>
      <c r="C449" s="146"/>
      <c r="D449" s="146"/>
      <c r="E449" s="146"/>
      <c r="F449" s="146"/>
      <c r="G449" s="146"/>
      <c r="H449" s="146"/>
      <c r="I449" s="146"/>
      <c r="J449" s="146"/>
      <c r="K449" s="146"/>
      <c r="L449" s="146"/>
      <c r="M449" s="146"/>
      <c r="N449" s="146"/>
      <c r="O449" s="150"/>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t="str">
        <f t="shared" si="105"/>
        <v/>
      </c>
      <c r="O450" s="23" t="str">
        <f t="shared" si="105"/>
        <v/>
      </c>
      <c r="P450" s="21"/>
      <c r="Q450" s="25" t="s">
        <v>2916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t="str">
        <f t="shared" si="106"/>
        <v/>
      </c>
      <c r="O451" s="23" t="str">
        <f t="shared" si="106"/>
        <v/>
      </c>
      <c r="P451" s="21"/>
      <c r="Q451" s="25" t="s">
        <v>2917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t="str">
        <f t="shared" si="107"/>
        <v/>
      </c>
      <c r="O452" s="23" t="str">
        <f t="shared" si="107"/>
        <v/>
      </c>
      <c r="P452" s="21"/>
      <c r="Q452" s="25" t="s">
        <v>2918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t="str">
        <f t="shared" si="108"/>
        <v/>
      </c>
      <c r="N453" s="39" t="str">
        <f t="shared" si="108"/>
        <v/>
      </c>
      <c r="O453" s="39" t="str">
        <f t="shared" si="108"/>
        <v/>
      </c>
      <c r="P453" s="21"/>
      <c r="Q453" s="25" t="s">
        <v>2940</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0</v>
      </c>
      <c r="N454" s="40" t="e">
        <f t="shared" ref="N454:O454" si="110">IF(N451="",N450*4,IF(N452="",(N451+N450)*2,IF(N453="",((N452+N451+N450)/3)*4,SUM(N450:N453))))</f>
        <v>#VALUE!</v>
      </c>
      <c r="O454" s="40" t="e">
        <f t="shared" si="110"/>
        <v>#VALUE!</v>
      </c>
      <c r="P454" s="21"/>
      <c r="Q454" s="25" t="s">
        <v>2919</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t="e">
        <f t="shared" si="111"/>
        <v>#VALUE!</v>
      </c>
      <c r="O455" s="26" t="e">
        <f t="shared" si="111"/>
        <v>#VALUE!</v>
      </c>
      <c r="P455" s="37"/>
      <c r="Q455" s="27" t="s">
        <v>2941</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t="e">
        <f t="shared" si="112"/>
        <v>#DIV/0!</v>
      </c>
      <c r="N456" s="26" t="e">
        <f t="shared" si="112"/>
        <v>#VALUE!</v>
      </c>
      <c r="O456" s="26" t="e">
        <f t="shared" si="112"/>
        <v>#VALUE!</v>
      </c>
      <c r="P456" s="37"/>
      <c r="Q456" s="27" t="s">
        <v>2920</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1" t="s">
        <v>2942</v>
      </c>
      <c r="C457" s="146"/>
      <c r="D457" s="146"/>
      <c r="E457" s="146"/>
      <c r="F457" s="146"/>
      <c r="G457" s="146"/>
      <c r="H457" s="146"/>
      <c r="I457" s="146"/>
      <c r="J457" s="146"/>
      <c r="K457" s="146"/>
      <c r="L457" s="146"/>
      <c r="M457" s="146"/>
      <c r="N457" s="146"/>
      <c r="O457" s="150"/>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t="str">
        <f t="shared" si="113"/>
        <v/>
      </c>
      <c r="O458" s="23" t="str">
        <f t="shared" si="113"/>
        <v/>
      </c>
      <c r="P458" s="21"/>
      <c r="Q458" s="25" t="s">
        <v>2916</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t="str">
        <f t="shared" si="114"/>
        <v/>
      </c>
      <c r="O459" s="23" t="str">
        <f t="shared" si="114"/>
        <v/>
      </c>
      <c r="P459" s="21"/>
      <c r="Q459" s="25" t="s">
        <v>2917</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t="str">
        <f t="shared" si="115"/>
        <v/>
      </c>
      <c r="O460" s="23" t="str">
        <f t="shared" si="115"/>
        <v/>
      </c>
      <c r="P460" s="21"/>
      <c r="Q460" s="25" t="s">
        <v>2918</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t="str">
        <f t="shared" si="116"/>
        <v/>
      </c>
      <c r="N461" s="39" t="str">
        <f t="shared" si="116"/>
        <v/>
      </c>
      <c r="O461" s="39" t="str">
        <f t="shared" si="116"/>
        <v/>
      </c>
      <c r="P461" s="21"/>
      <c r="Q461" s="25" t="s">
        <v>2940</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0</v>
      </c>
      <c r="N462" s="23" t="e">
        <f t="shared" ref="N462:O462" si="118">IF(N459="",N458*4,IF(N460="",(N459+N458)*2,IF(N461="",((N460+N459+N458)/3)*4,SUM(N458:N461))))</f>
        <v>#VALUE!</v>
      </c>
      <c r="O462" s="23" t="e">
        <f t="shared" si="118"/>
        <v>#VALUE!</v>
      </c>
      <c r="P462" s="21"/>
      <c r="Q462" s="25" t="s">
        <v>2919</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t="e">
        <f t="shared" si="119"/>
        <v>#VALUE!</v>
      </c>
      <c r="O463" s="26" t="e">
        <f t="shared" si="119"/>
        <v>#VALUE!</v>
      </c>
      <c r="P463" s="37"/>
      <c r="Q463" s="27" t="s">
        <v>2941</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t="e">
        <f t="shared" si="120"/>
        <v>#DIV/0!</v>
      </c>
      <c r="N464" s="26" t="e">
        <f t="shared" si="120"/>
        <v>#VALUE!</v>
      </c>
      <c r="O464" s="26" t="e">
        <f t="shared" si="120"/>
        <v>#VALUE!</v>
      </c>
      <c r="P464" s="37"/>
      <c r="Q464" s="27" t="s">
        <v>2920</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1" t="s">
        <v>2944</v>
      </c>
      <c r="C465" s="146"/>
      <c r="D465" s="146"/>
      <c r="E465" s="146"/>
      <c r="F465" s="146"/>
      <c r="G465" s="146"/>
      <c r="H465" s="146"/>
      <c r="I465" s="146"/>
      <c r="J465" s="146"/>
      <c r="K465" s="146"/>
      <c r="L465" s="146"/>
      <c r="M465" s="146"/>
      <c r="N465" s="146"/>
      <c r="O465" s="150"/>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2916</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2917</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2918</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2940</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2919</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1" t="s">
        <v>2945</v>
      </c>
      <c r="C471" s="146"/>
      <c r="D471" s="146"/>
      <c r="E471" s="146"/>
      <c r="F471" s="146"/>
      <c r="G471" s="146"/>
      <c r="H471" s="146"/>
      <c r="I471" s="146"/>
      <c r="J471" s="146"/>
      <c r="K471" s="146"/>
      <c r="L471" s="146"/>
      <c r="M471" s="146"/>
      <c r="N471" s="146"/>
      <c r="O471" s="150"/>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t="str">
        <f t="shared" si="127"/>
        <v/>
      </c>
      <c r="O472" s="23" t="str">
        <f t="shared" si="127"/>
        <v/>
      </c>
      <c r="P472" s="21"/>
      <c r="Q472" s="25" t="s">
        <v>2916</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t="str">
        <f t="shared" si="128"/>
        <v/>
      </c>
      <c r="O473" s="23" t="str">
        <f t="shared" si="128"/>
        <v/>
      </c>
      <c r="P473" s="21"/>
      <c r="Q473" s="25" t="s">
        <v>2917</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2918</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t="str">
        <f t="shared" si="130"/>
        <v/>
      </c>
      <c r="N475" s="39" t="str">
        <f t="shared" si="130"/>
        <v/>
      </c>
      <c r="O475" s="39" t="str">
        <f t="shared" si="130"/>
        <v/>
      </c>
      <c r="P475" s="21"/>
      <c r="Q475" s="25" t="s">
        <v>2940</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t="e">
        <f t="shared" ref="N476:O476" si="132">IF(N473="",N472*4,IF(N474="",(N473+N472)*2,IF(N475="",((N474+N473+N472)/3)*4,SUM(N472:N475))))</f>
        <v>#VALUE!</v>
      </c>
      <c r="O476" s="23" t="e">
        <f t="shared" si="132"/>
        <v>#VALUE!</v>
      </c>
      <c r="P476" s="21"/>
      <c r="Q476" s="25" t="s">
        <v>2919</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1" t="s">
        <v>2946</v>
      </c>
      <c r="C477" s="146"/>
      <c r="D477" s="146"/>
      <c r="E477" s="146"/>
      <c r="F477" s="146"/>
      <c r="G477" s="146"/>
      <c r="H477" s="146"/>
      <c r="I477" s="146"/>
      <c r="J477" s="146"/>
      <c r="K477" s="146"/>
      <c r="L477" s="146"/>
      <c r="M477" s="146"/>
      <c r="N477" s="146"/>
      <c r="O477" s="150"/>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t="str">
        <f t="shared" si="133"/>
        <v/>
      </c>
      <c r="O478" s="23" t="str">
        <f t="shared" si="133"/>
        <v/>
      </c>
      <c r="P478" s="21"/>
      <c r="Q478" s="25" t="s">
        <v>2916</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t="str">
        <f t="shared" si="134"/>
        <v/>
      </c>
      <c r="O479" s="23" t="str">
        <f t="shared" si="134"/>
        <v/>
      </c>
      <c r="P479" s="21"/>
      <c r="Q479" s="25" t="s">
        <v>2917</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2918</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t="str">
        <f t="shared" si="136"/>
        <v/>
      </c>
      <c r="N481" s="39" t="str">
        <f t="shared" si="136"/>
        <v/>
      </c>
      <c r="O481" s="39" t="str">
        <f t="shared" si="136"/>
        <v/>
      </c>
      <c r="P481" s="21"/>
      <c r="Q481" s="25" t="s">
        <v>2940</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0</v>
      </c>
      <c r="N482" s="40" t="e">
        <f t="shared" ref="N482:O482" si="138">IF(N479="",N478*4,IF(N480="",(N479+N478)*2,IF(N481="",((N480+N479+N478)/3)*4,SUM(N478:N481))))</f>
        <v>#VALUE!</v>
      </c>
      <c r="O482" s="40" t="e">
        <f t="shared" si="138"/>
        <v>#VALUE!</v>
      </c>
      <c r="P482" s="21"/>
      <c r="Q482" s="25" t="s">
        <v>2919</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t="e">
        <f t="shared" si="139"/>
        <v>#VALUE!</v>
      </c>
      <c r="O483" s="26" t="e">
        <f t="shared" si="139"/>
        <v>#VALUE!</v>
      </c>
      <c r="P483" s="37"/>
      <c r="Q483" s="27" t="s">
        <v>2941</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48" t="s">
        <v>2959</v>
      </c>
      <c r="C484" s="146"/>
      <c r="D484" s="146"/>
      <c r="E484" s="146"/>
      <c r="F484" s="146"/>
      <c r="G484" s="146"/>
      <c r="H484" s="146"/>
      <c r="I484" s="146"/>
      <c r="J484" s="146"/>
      <c r="K484" s="146"/>
      <c r="L484" s="146"/>
      <c r="M484" s="146"/>
      <c r="N484" s="146"/>
      <c r="O484" s="150"/>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t="str">
        <f t="shared" si="140"/>
        <v/>
      </c>
      <c r="O485" s="23" t="str">
        <f t="shared" si="140"/>
        <v/>
      </c>
      <c r="P485" s="21"/>
      <c r="Q485" s="25" t="s">
        <v>2916</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2917</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2918</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t="str">
        <f t="shared" si="143"/>
        <v/>
      </c>
      <c r="N488" s="39" t="str">
        <f t="shared" si="143"/>
        <v/>
      </c>
      <c r="O488" s="39" t="str">
        <f t="shared" si="143"/>
        <v/>
      </c>
      <c r="P488" s="21"/>
      <c r="Q488" s="25" t="s">
        <v>2940</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t="e">
        <f t="shared" ref="N489:O489" si="145">IF(N486="",N485*4,IF(N487="",(N486+N485)*2,IF(N488="",((N487+N486+N485)/3)*4,SUM(N485:N488))))</f>
        <v>#VALUE!</v>
      </c>
      <c r="O489" s="39" t="e">
        <f t="shared" si="145"/>
        <v>#VALUE!</v>
      </c>
      <c r="P489" s="21"/>
      <c r="Q489" s="25" t="s">
        <v>2919</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t="e">
        <f t="shared" si="146"/>
        <v>#VALUE!</v>
      </c>
      <c r="O490" s="46" t="e">
        <f t="shared" si="146"/>
        <v>#VALUE!</v>
      </c>
      <c r="P490" s="37"/>
      <c r="Q490" s="27" t="s">
        <v>2941</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t="e">
        <f t="shared" si="147"/>
        <v>#DIV/0!</v>
      </c>
      <c r="N491" s="45" t="e">
        <f t="shared" si="147"/>
        <v>#VALUE!</v>
      </c>
      <c r="O491" s="45" t="e">
        <f t="shared" si="147"/>
        <v>#VALUE!</v>
      </c>
      <c r="P491" s="21"/>
      <c r="Q491" s="27" t="s">
        <v>2920</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45" t="s">
        <v>3025</v>
      </c>
      <c r="C492" s="146"/>
      <c r="D492" s="146"/>
      <c r="E492" s="146"/>
      <c r="F492" s="146"/>
      <c r="G492" s="146"/>
      <c r="H492" s="146"/>
      <c r="I492" s="146"/>
      <c r="J492" s="146"/>
      <c r="K492" s="146"/>
      <c r="L492" s="146"/>
      <c r="M492" s="146"/>
      <c r="N492" s="146"/>
      <c r="O492" s="150"/>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t="str">
        <f t="shared" si="148"/>
        <v/>
      </c>
      <c r="O493" s="40" t="str">
        <f t="shared" si="148"/>
        <v/>
      </c>
      <c r="P493" s="21"/>
      <c r="Q493" s="25" t="s">
        <v>2916</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2917</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2918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t="str">
        <f t="shared" si="151"/>
        <v/>
      </c>
      <c r="N496" s="39" t="str">
        <f t="shared" si="151"/>
        <v/>
      </c>
      <c r="O496" s="39" t="str">
        <f t="shared" si="151"/>
        <v/>
      </c>
      <c r="P496" s="21"/>
      <c r="Q496" s="25" t="s">
        <v>2940</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0</v>
      </c>
      <c r="N497" s="40" t="str">
        <f t="shared" si="152"/>
        <v/>
      </c>
      <c r="O497" s="40" t="str">
        <f t="shared" si="152"/>
        <v/>
      </c>
      <c r="P497" s="21"/>
      <c r="Q497" s="25" t="s">
        <v>2919</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t="e">
        <f t="shared" si="153"/>
        <v>#DIV/0!</v>
      </c>
      <c r="N498" s="46" t="e">
        <f t="shared" si="153"/>
        <v>#VALUE!</v>
      </c>
      <c r="O498" s="46" t="e">
        <f t="shared" si="153"/>
        <v>#VALUE!</v>
      </c>
      <c r="P498" s="21"/>
      <c r="Q498" s="47" t="s">
        <v>2950</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t="e">
        <f t="shared" si="154"/>
        <v>#VALUE!</v>
      </c>
      <c r="O499" s="46" t="e">
        <f t="shared" si="154"/>
        <v>#VALUE!</v>
      </c>
      <c r="P499" s="37"/>
      <c r="Q499" s="27" t="s">
        <v>2941</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48" t="s">
        <v>2954</v>
      </c>
      <c r="C500" s="146"/>
      <c r="D500" s="146"/>
      <c r="E500" s="146"/>
      <c r="F500" s="146"/>
      <c r="G500" s="146"/>
      <c r="H500" s="146"/>
      <c r="I500" s="146"/>
      <c r="J500" s="146"/>
      <c r="K500" s="146"/>
      <c r="L500" s="146"/>
      <c r="M500" s="146"/>
      <c r="N500" s="146"/>
      <c r="O500" s="150"/>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2916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t="str">
        <f t="shared" si="156"/>
        <v/>
      </c>
      <c r="O502" s="23" t="str">
        <f t="shared" si="156"/>
        <v/>
      </c>
      <c r="P502" s="21"/>
      <c r="Q502" s="25" t="s">
        <v>2917</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t="str">
        <f t="shared" si="157"/>
        <v/>
      </c>
      <c r="O503" s="23" t="str">
        <f t="shared" si="157"/>
        <v/>
      </c>
      <c r="P503" s="21"/>
      <c r="Q503" s="25" t="s">
        <v>2918</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t="str">
        <f t="shared" si="158"/>
        <v/>
      </c>
      <c r="N504" s="39" t="str">
        <f t="shared" si="158"/>
        <v/>
      </c>
      <c r="O504" s="39" t="str">
        <f t="shared" si="158"/>
        <v/>
      </c>
      <c r="P504" s="21"/>
      <c r="Q504" s="25" t="s">
        <v>2940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0</v>
      </c>
      <c r="N505" s="39" t="e">
        <f t="shared" ref="N505:O505" si="160">IF(N502="",N501*4,IF(N503="",(N502+N501)*2,IF(N504="",((N503+N502+N501)/3)*4,SUM(N501:N504))))</f>
        <v>#VALUE!</v>
      </c>
      <c r="O505" s="39" t="e">
        <f t="shared" si="160"/>
        <v>#VALUE!</v>
      </c>
      <c r="P505" s="21"/>
      <c r="Q505" s="25" t="s">
        <v>2919</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t="e">
        <f t="shared" si="161"/>
        <v>#DIV/0!</v>
      </c>
      <c r="N506" s="45" t="e">
        <f t="shared" si="161"/>
        <v>#VALUE!</v>
      </c>
      <c r="O506" s="45" t="e">
        <f t="shared" si="161"/>
        <v>#VALUE!</v>
      </c>
      <c r="P506" s="21"/>
      <c r="Q506" s="27" t="s">
        <v>2920</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t="e">
        <f t="shared" si="162"/>
        <v>#VALUE!</v>
      </c>
      <c r="O507" s="46" t="e">
        <f t="shared" si="162"/>
        <v>#VALUE!</v>
      </c>
      <c r="P507" s="37"/>
      <c r="Q507" s="27" t="s">
        <v>2941</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45" t="s">
        <v>2955</v>
      </c>
      <c r="C508" s="146"/>
      <c r="D508" s="146"/>
      <c r="E508" s="146"/>
      <c r="F508" s="146"/>
      <c r="G508" s="146"/>
      <c r="H508" s="146"/>
      <c r="I508" s="146"/>
      <c r="J508" s="146"/>
      <c r="K508" s="146"/>
      <c r="L508" s="146"/>
      <c r="M508" s="146"/>
      <c r="N508" s="146"/>
      <c r="O508" s="150"/>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t="str">
        <f t="shared" si="163"/>
        <v/>
      </c>
      <c r="O509" s="40" t="str">
        <f t="shared" si="163"/>
        <v/>
      </c>
      <c r="P509" s="21"/>
      <c r="Q509" s="25" t="s">
        <v>2916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t="str">
        <f t="shared" si="164"/>
        <v/>
      </c>
      <c r="O510" s="23" t="str">
        <f t="shared" si="164"/>
        <v/>
      </c>
      <c r="P510" s="21"/>
      <c r="Q510" s="25" t="s">
        <v>2917</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t="str">
        <f t="shared" si="165"/>
        <v/>
      </c>
      <c r="O511" s="23" t="str">
        <f t="shared" si="165"/>
        <v/>
      </c>
      <c r="P511" s="21"/>
      <c r="Q511" s="25" t="s">
        <v>2918</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t="str">
        <f t="shared" si="166"/>
        <v/>
      </c>
      <c r="N512" s="39" t="str">
        <f t="shared" si="166"/>
        <v/>
      </c>
      <c r="O512" s="39" t="str">
        <f t="shared" si="166"/>
        <v/>
      </c>
      <c r="P512" s="21"/>
      <c r="Q512" s="25" t="s">
        <v>2940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0</v>
      </c>
      <c r="N513" s="40" t="str">
        <f t="shared" si="167"/>
        <v/>
      </c>
      <c r="O513" s="40" t="str">
        <f t="shared" si="167"/>
        <v/>
      </c>
      <c r="P513" s="21"/>
      <c r="Q513" s="25" t="s">
        <v>2919</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t="e">
        <f t="shared" si="168"/>
        <v>#DIV/0!</v>
      </c>
      <c r="N514" s="46" t="e">
        <f t="shared" si="168"/>
        <v>#VALUE!</v>
      </c>
      <c r="O514" s="46" t="e">
        <f t="shared" si="168"/>
        <v>#VALUE!</v>
      </c>
      <c r="P514" s="21"/>
      <c r="Q514" s="47" t="s">
        <v>2950</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t="e">
        <f t="shared" si="169"/>
        <v>#VALUE!</v>
      </c>
      <c r="O515" s="46" t="e">
        <f t="shared" si="169"/>
        <v>#VALUE!</v>
      </c>
      <c r="P515" s="37"/>
      <c r="Q515" s="27" t="s">
        <v>2941</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48" t="s">
        <v>3026</v>
      </c>
      <c r="C516" s="146"/>
      <c r="D516" s="146"/>
      <c r="E516" s="146"/>
      <c r="F516" s="146"/>
      <c r="G516" s="146"/>
      <c r="H516" s="146"/>
      <c r="I516" s="146"/>
      <c r="J516" s="146"/>
      <c r="K516" s="146"/>
      <c r="L516" s="146"/>
      <c r="M516" s="146"/>
      <c r="N516" s="146"/>
      <c r="O516" s="150"/>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t="str">
        <f t="shared" si="170"/>
        <v/>
      </c>
      <c r="O517" s="23" t="str">
        <f t="shared" si="170"/>
        <v/>
      </c>
      <c r="P517" s="21"/>
      <c r="Q517" s="25" t="s">
        <v>2916</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t="str">
        <f t="shared" si="171"/>
        <v/>
      </c>
      <c r="O518" s="23" t="str">
        <f t="shared" si="171"/>
        <v/>
      </c>
      <c r="P518" s="21"/>
      <c r="Q518" s="25" t="s">
        <v>2917</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t="str">
        <f t="shared" si="172"/>
        <v/>
      </c>
      <c r="O519" s="23" t="str">
        <f t="shared" si="172"/>
        <v/>
      </c>
      <c r="P519" s="21"/>
      <c r="Q519" s="25" t="s">
        <v>2918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t="str">
        <f t="shared" si="173"/>
        <v/>
      </c>
      <c r="N520" s="39" t="str">
        <f t="shared" si="173"/>
        <v/>
      </c>
      <c r="O520" s="39" t="str">
        <f t="shared" si="173"/>
        <v/>
      </c>
      <c r="P520" s="21"/>
      <c r="Q520" s="25" t="s">
        <v>2940</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0</v>
      </c>
      <c r="N521" s="39" t="e">
        <f t="shared" ref="N521:O521" si="175">IF(N518="",N517*4,IF(N519="",(N518+N517)*2,IF(N520="",((N519+N518+N517)/3)*4,SUM(N517:N520))))</f>
        <v>#VALUE!</v>
      </c>
      <c r="O521" s="39" t="e">
        <f t="shared" si="175"/>
        <v>#VALUE!</v>
      </c>
      <c r="P521" s="21"/>
      <c r="Q521" s="25" t="s">
        <v>2919</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t="e">
        <f t="shared" si="176"/>
        <v>#DIV/0!</v>
      </c>
      <c r="N522" s="45" t="e">
        <f t="shared" si="176"/>
        <v>#VALUE!</v>
      </c>
      <c r="O522" s="45" t="e">
        <f t="shared" si="176"/>
        <v>#VALUE!</v>
      </c>
      <c r="P522" s="21"/>
      <c r="Q522" s="27" t="s">
        <v>2920</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t="e">
        <f t="shared" si="177"/>
        <v>#VALUE!</v>
      </c>
      <c r="O523" s="46" t="e">
        <f t="shared" si="177"/>
        <v>#VALUE!</v>
      </c>
      <c r="P523" s="37"/>
      <c r="Q523" s="27" t="s">
        <v>2941</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48" t="s">
        <v>3027</v>
      </c>
      <c r="C524" s="146"/>
      <c r="D524" s="146"/>
      <c r="E524" s="146"/>
      <c r="F524" s="146"/>
      <c r="G524" s="146"/>
      <c r="H524" s="146"/>
      <c r="I524" s="146"/>
      <c r="J524" s="146"/>
      <c r="K524" s="146"/>
      <c r="L524" s="146"/>
      <c r="M524" s="146"/>
      <c r="N524" s="146"/>
      <c r="O524" s="150"/>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t="str">
        <f t="shared" si="178"/>
        <v/>
      </c>
      <c r="O525" s="23" t="str">
        <f t="shared" si="178"/>
        <v/>
      </c>
      <c r="P525" s="21"/>
      <c r="Q525" s="25" t="s">
        <v>2916</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t="str">
        <f t="shared" si="179"/>
        <v/>
      </c>
      <c r="O526" s="23" t="str">
        <f t="shared" si="179"/>
        <v/>
      </c>
      <c r="P526" s="21"/>
      <c r="Q526" s="25" t="s">
        <v>2917</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t="str">
        <f t="shared" si="180"/>
        <v/>
      </c>
      <c r="O527" s="23" t="str">
        <f t="shared" si="180"/>
        <v/>
      </c>
      <c r="P527" s="21"/>
      <c r="Q527" s="25" t="s">
        <v>2918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t="str">
        <f t="shared" si="181"/>
        <v/>
      </c>
      <c r="N528" s="39" t="str">
        <f t="shared" si="181"/>
        <v/>
      </c>
      <c r="O528" s="39" t="str">
        <f t="shared" si="181"/>
        <v/>
      </c>
      <c r="P528" s="21"/>
      <c r="Q528" s="25" t="s">
        <v>2940</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t="e">
        <f t="shared" ref="N529:O529" si="183">IF(N526="",N525*4,IF(N527="",(N526+N525)*2,IF(N528="",((N527+N526+N525)/3)*4,SUM(N525:N528))))</f>
        <v>#VALUE!</v>
      </c>
      <c r="O529" s="39" t="e">
        <f t="shared" si="183"/>
        <v>#VALUE!</v>
      </c>
      <c r="P529" s="21"/>
      <c r="Q529" s="25" t="s">
        <v>2919</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t="e">
        <f t="shared" si="184"/>
        <v>#DIV/0!</v>
      </c>
      <c r="N530" s="45" t="e">
        <f t="shared" si="184"/>
        <v>#VALUE!</v>
      </c>
      <c r="O530" s="45" t="e">
        <f t="shared" si="184"/>
        <v>#VALUE!</v>
      </c>
      <c r="P530" s="21"/>
      <c r="Q530" s="27" t="s">
        <v>2920</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#VALUE!</v>
      </c>
      <c r="O531" s="46" t="e">
        <f t="shared" si="185"/>
        <v>#VALUE!</v>
      </c>
      <c r="P531" s="37"/>
      <c r="Q531" s="27" t="s">
        <v>2941</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45" t="s">
        <v>2960</v>
      </c>
      <c r="C532" s="146"/>
      <c r="D532" s="146"/>
      <c r="E532" s="146"/>
      <c r="F532" s="146"/>
      <c r="G532" s="146"/>
      <c r="H532" s="146"/>
      <c r="I532" s="146"/>
      <c r="J532" s="146"/>
      <c r="K532" s="146"/>
      <c r="L532" s="146"/>
      <c r="M532" s="146"/>
      <c r="N532" s="146"/>
      <c r="O532" s="150"/>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t="str">
        <f t="shared" si="186"/>
        <v/>
      </c>
      <c r="O533" s="40" t="str">
        <f t="shared" si="186"/>
        <v/>
      </c>
      <c r="P533" s="21"/>
      <c r="Q533" s="25" t="s">
        <v>2916</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t="str">
        <f t="shared" si="187"/>
        <v/>
      </c>
      <c r="O534" s="23" t="str">
        <f t="shared" si="187"/>
        <v/>
      </c>
      <c r="P534" s="21"/>
      <c r="Q534" s="25" t="s">
        <v>2917</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t="str">
        <f t="shared" si="188"/>
        <v/>
      </c>
      <c r="O535" s="23" t="str">
        <f t="shared" si="188"/>
        <v/>
      </c>
      <c r="P535" s="21"/>
      <c r="Q535" s="25" t="s">
        <v>2918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t="str">
        <f t="shared" si="189"/>
        <v/>
      </c>
      <c r="N536" s="39" t="str">
        <f t="shared" si="189"/>
        <v/>
      </c>
      <c r="O536" s="39" t="str">
        <f t="shared" si="189"/>
        <v/>
      </c>
      <c r="P536" s="21"/>
      <c r="Q536" s="25" t="s">
        <v>2940</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0</v>
      </c>
      <c r="N537" s="39" t="str">
        <f t="shared" si="190"/>
        <v/>
      </c>
      <c r="O537" s="39" t="str">
        <f t="shared" si="190"/>
        <v/>
      </c>
      <c r="P537" s="21"/>
      <c r="Q537" s="25" t="s">
        <v>2919</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21"/>
      <c r="Q538" s="27" t="s">
        <v>2961</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48" t="s">
        <v>2962</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t="e">
        <f t="shared" si="198"/>
        <v>#DIV/0!</v>
      </c>
      <c r="N545" s="46" t="e">
        <f t="shared" si="198"/>
        <v>#VALUE!</v>
      </c>
      <c r="O545" s="46" t="e">
        <f t="shared" si="198"/>
        <v>#VALUE!</v>
      </c>
      <c r="P545" s="21"/>
      <c r="Q545" s="27" t="s">
        <v>2963</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45" t="s">
        <v>2964</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e">
        <f t="shared" ref="N551:O551" si="204">IF(N548="",N547*4,IF(N549="",(N548+N547)*2,IF(N550="",((N549+N548+N547)/3)*4,SUM(N547:N550))))</f>
        <v>#VALUE!</v>
      </c>
      <c r="O551" s="39" t="e">
        <f t="shared" si="204"/>
        <v>#VALUE!</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t="e">
        <f t="shared" si="205"/>
        <v>#DIV/0!</v>
      </c>
      <c r="N552" s="46" t="e">
        <f t="shared" si="205"/>
        <v>#VALUE!</v>
      </c>
      <c r="O552" s="46" t="e">
        <f t="shared" si="205"/>
        <v>#VALUE!</v>
      </c>
      <c r="P552" s="21"/>
      <c r="Q552" s="27" t="s">
        <v>2965</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t="e">
        <f t="shared" si="206"/>
        <v>#VALUE!</v>
      </c>
      <c r="O553" s="26" t="e">
        <f t="shared" si="206"/>
        <v>#VALUE!</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1" t="s">
        <v>2966</v>
      </c>
      <c r="C554" s="146"/>
      <c r="D554" s="146"/>
      <c r="E554" s="146"/>
      <c r="F554" s="146"/>
      <c r="G554" s="146"/>
      <c r="H554" s="146"/>
      <c r="I554" s="146"/>
      <c r="J554" s="146"/>
      <c r="K554" s="146"/>
      <c r="L554" s="146"/>
      <c r="M554" s="146"/>
      <c r="N554" s="146"/>
      <c r="O554" s="150"/>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52" t="s">
        <v>2967</v>
      </c>
      <c r="C555" s="146"/>
      <c r="D555" s="146"/>
      <c r="E555" s="146"/>
      <c r="F555" s="146"/>
      <c r="G555" s="146"/>
      <c r="H555" s="146"/>
      <c r="I555" s="146"/>
      <c r="J555" s="146"/>
      <c r="K555" s="146"/>
      <c r="L555" s="146"/>
      <c r="M555" s="146"/>
      <c r="N555" s="146"/>
      <c r="O555" s="150"/>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t="str">
        <f t="shared" si="207"/>
        <v/>
      </c>
      <c r="O556" s="24" t="str">
        <f t="shared" si="207"/>
        <v/>
      </c>
      <c r="P556" s="21"/>
      <c r="Q556" s="25" t="s">
        <v>2916</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t="str">
        <f t="shared" si="208"/>
        <v/>
      </c>
      <c r="O557" s="24" t="str">
        <f t="shared" si="208"/>
        <v/>
      </c>
      <c r="P557" s="21"/>
      <c r="Q557" s="25" t="s">
        <v>2917</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t="str">
        <f t="shared" si="209"/>
        <v/>
      </c>
      <c r="O558" s="24" t="str">
        <f t="shared" si="209"/>
        <v/>
      </c>
      <c r="P558" s="21"/>
      <c r="Q558" s="25" t="s">
        <v>2918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t="str">
        <f t="shared" si="210"/>
        <v/>
      </c>
      <c r="N559" s="24" t="str">
        <f t="shared" ref="N559:O559" si="211">IFERROR(VLOOKUP($B$555,$218:$342,MATCH($Q559&amp;"/"&amp;N$347,$216:$216,0),FALSE),IFERROR((VLOOKUP($B$555,$218:$342,MATCH($Q558&amp;"/"&amp;N$347,$216:$216,0),FALSE)/3)*4,IFERROR(VLOOKUP($B$555,$218:$342,MATCH($Q557&amp;"/"&amp;N$347,$216:$216,0),FALSE)*2,IFERROR(VLOOKUP($B$555,$218:$342,MATCH($Q556&amp;"/"&amp;N$347,$216:$216,0),FALSE)*4,""))))</f>
        <v/>
      </c>
      <c r="O559" s="24" t="str">
        <f t="shared" si="211"/>
        <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t="e">
        <f t="shared" si="212"/>
        <v>#VALUE!</v>
      </c>
      <c r="N560" s="26" t="e">
        <f t="shared" si="212"/>
        <v>#VALUE!</v>
      </c>
      <c r="O560" s="26" t="e">
        <f t="shared" si="212"/>
        <v>#VALUE!</v>
      </c>
      <c r="P560" s="21"/>
      <c r="Q560" s="27" t="s">
        <v>2920</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1" t="s">
        <v>2968</v>
      </c>
      <c r="C561" s="146"/>
      <c r="D561" s="146"/>
      <c r="E561" s="146"/>
      <c r="F561" s="146"/>
      <c r="G561" s="146"/>
      <c r="H561" s="146"/>
      <c r="I561" s="146"/>
      <c r="J561" s="146"/>
      <c r="K561" s="146"/>
      <c r="L561" s="146"/>
      <c r="M561" s="146"/>
      <c r="N561" s="146"/>
      <c r="O561" s="150"/>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t="str">
        <f t="shared" si="213"/>
        <v/>
      </c>
      <c r="O562" s="24" t="str">
        <f t="shared" si="213"/>
        <v/>
      </c>
      <c r="P562" s="21"/>
      <c r="Q562" s="25" t="s">
        <v>2916</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t="str">
        <f t="shared" si="214"/>
        <v/>
      </c>
      <c r="O563" s="24" t="str">
        <f t="shared" si="214"/>
        <v/>
      </c>
      <c r="P563" s="21"/>
      <c r="Q563" s="25" t="s">
        <v>2917</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t="str">
        <f t="shared" si="215"/>
        <v/>
      </c>
      <c r="O564" s="24" t="str">
        <f t="shared" si="215"/>
        <v/>
      </c>
      <c r="P564" s="21"/>
      <c r="Q564" s="25" t="s">
        <v>2918</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t="str">
        <f t="shared" si="216"/>
        <v/>
      </c>
      <c r="N565" s="24" t="str">
        <f t="shared" si="216"/>
        <v/>
      </c>
      <c r="O565" s="24" t="str">
        <f t="shared" si="216"/>
        <v/>
      </c>
      <c r="P565" s="21"/>
      <c r="Q565" s="25" t="s">
        <v>2919</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t="e">
        <f t="shared" si="217"/>
        <v>#VALUE!</v>
      </c>
      <c r="N566" s="33" t="e">
        <f t="shared" ref="N566:O566" si="218">IFERROR(N565/N$551,IFERROR(N564/N$551,IFERROR(N563/N$551,N562/N$551)))</f>
        <v>#VALUE!</v>
      </c>
      <c r="O566" s="33" t="e">
        <f t="shared" si="218"/>
        <v>#VALUE!</v>
      </c>
      <c r="P566" s="21"/>
      <c r="Q566" s="27" t="s">
        <v>2969</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45" t="s">
        <v>2970</v>
      </c>
      <c r="C567" s="146"/>
      <c r="D567" s="146"/>
      <c r="E567" s="146"/>
      <c r="F567" s="146"/>
      <c r="G567" s="146"/>
      <c r="H567" s="146"/>
      <c r="I567" s="146"/>
      <c r="J567" s="146"/>
      <c r="K567" s="146"/>
      <c r="L567" s="146"/>
      <c r="M567" s="146"/>
      <c r="N567" s="146"/>
      <c r="O567" s="150"/>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t="str">
        <f t="shared" si="219"/>
        <v/>
      </c>
      <c r="O568" s="24" t="str">
        <f t="shared" si="219"/>
        <v/>
      </c>
      <c r="P568" s="21"/>
      <c r="Q568" s="25" t="s">
        <v>2916</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t="str">
        <f t="shared" si="220"/>
        <v/>
      </c>
      <c r="O569" s="24" t="str">
        <f t="shared" si="220"/>
        <v/>
      </c>
      <c r="P569" s="21"/>
      <c r="Q569" s="25" t="s">
        <v>2917</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t="str">
        <f t="shared" si="221"/>
        <v/>
      </c>
      <c r="O570" s="24" t="str">
        <f t="shared" si="221"/>
        <v/>
      </c>
      <c r="P570" s="21"/>
      <c r="Q570" s="25" t="s">
        <v>2918</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t="str">
        <f t="shared" si="222"/>
        <v/>
      </c>
      <c r="N571" s="23" t="str">
        <f t="shared" si="222"/>
        <v/>
      </c>
      <c r="O571" s="23" t="str">
        <f t="shared" si="222"/>
        <v/>
      </c>
      <c r="P571" s="21"/>
      <c r="Q571" s="25" t="s">
        <v>2919</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48" t="s">
        <v>2971</v>
      </c>
      <c r="C572" s="146"/>
      <c r="D572" s="146"/>
      <c r="E572" s="146"/>
      <c r="F572" s="146"/>
      <c r="G572" s="146"/>
      <c r="H572" s="146"/>
      <c r="I572" s="146"/>
      <c r="J572" s="146"/>
      <c r="K572" s="146"/>
      <c r="L572" s="146"/>
      <c r="M572" s="146"/>
      <c r="N572" s="146"/>
      <c r="O572" s="150"/>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49" t="s">
        <v>2972</v>
      </c>
      <c r="C573" s="146"/>
      <c r="D573" s="146"/>
      <c r="E573" s="146"/>
      <c r="F573" s="146"/>
      <c r="G573" s="146"/>
      <c r="H573" s="146"/>
      <c r="I573" s="146"/>
      <c r="J573" s="146"/>
      <c r="K573" s="146"/>
      <c r="L573" s="146"/>
      <c r="M573" s="146"/>
      <c r="N573" s="146"/>
      <c r="O573" s="150"/>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t="str">
        <f t="shared" si="223"/>
        <v/>
      </c>
      <c r="O574" s="24" t="str">
        <f t="shared" si="223"/>
        <v/>
      </c>
      <c r="P574" s="21"/>
      <c r="Q574" s="25" t="s">
        <v>2916</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t="str">
        <f t="shared" si="224"/>
        <v/>
      </c>
      <c r="O575" s="24" t="str">
        <f t="shared" si="224"/>
        <v/>
      </c>
      <c r="P575" s="21"/>
      <c r="Q575" s="25" t="s">
        <v>2917</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t="str">
        <f t="shared" si="225"/>
        <v/>
      </c>
      <c r="O576" s="24" t="str">
        <f t="shared" si="225"/>
        <v/>
      </c>
      <c r="P576" s="21"/>
      <c r="Q576" s="25" t="s">
        <v>2918</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t="str">
        <f t="shared" si="226"/>
        <v/>
      </c>
      <c r="N577" s="24" t="str">
        <f t="shared" si="226"/>
        <v/>
      </c>
      <c r="O577" s="24" t="str">
        <f t="shared" si="226"/>
        <v/>
      </c>
      <c r="P577" s="21"/>
      <c r="Q577" s="25" t="s">
        <v>2919</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48" t="s">
        <v>2973</v>
      </c>
      <c r="C578" s="146"/>
      <c r="D578" s="146"/>
      <c r="E578" s="146"/>
      <c r="F578" s="146"/>
      <c r="G578" s="146"/>
      <c r="H578" s="146"/>
      <c r="I578" s="146"/>
      <c r="J578" s="146"/>
      <c r="K578" s="146"/>
      <c r="L578" s="146"/>
      <c r="M578" s="146"/>
      <c r="N578" s="146"/>
      <c r="O578" s="150"/>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t="str">
        <f t="shared" si="227"/>
        <v/>
      </c>
      <c r="O579" s="24" t="str">
        <f t="shared" si="227"/>
        <v/>
      </c>
      <c r="P579" s="21"/>
      <c r="Q579" s="25" t="s">
        <v>2916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t="str">
        <f t="shared" si="228"/>
        <v/>
      </c>
      <c r="O580" s="24" t="str">
        <f t="shared" si="228"/>
        <v/>
      </c>
      <c r="P580" s="21"/>
      <c r="Q580" s="25" t="s">
        <v>2917</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t="str">
        <f t="shared" si="229"/>
        <v/>
      </c>
      <c r="O581" s="24" t="str">
        <f t="shared" si="229"/>
        <v/>
      </c>
      <c r="P581" s="21"/>
      <c r="Q581" s="25" t="s">
        <v>2918</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t="str">
        <f t="shared" si="230"/>
        <v/>
      </c>
      <c r="N582" s="24" t="str">
        <f t="shared" si="230"/>
        <v/>
      </c>
      <c r="O582" s="24" t="str">
        <f t="shared" si="230"/>
        <v/>
      </c>
      <c r="P582" s="21"/>
      <c r="Q582" s="25" t="s">
        <v>2919</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45" t="s">
        <v>2974</v>
      </c>
      <c r="C583" s="146"/>
      <c r="D583" s="146"/>
      <c r="E583" s="146"/>
      <c r="F583" s="146"/>
      <c r="G583" s="146"/>
      <c r="H583" s="146"/>
      <c r="I583" s="146"/>
      <c r="J583" s="146"/>
      <c r="K583" s="146"/>
      <c r="L583" s="146"/>
      <c r="M583" s="146"/>
      <c r="N583" s="146"/>
      <c r="O583" s="150"/>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t="str">
        <f t="shared" si="231"/>
        <v/>
      </c>
      <c r="O584" s="23" t="str">
        <f t="shared" si="231"/>
        <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t="str">
        <f t="shared" si="232"/>
        <v/>
      </c>
      <c r="O585" s="23" t="str">
        <f t="shared" si="232"/>
        <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t="str">
        <f t="shared" si="233"/>
        <v/>
      </c>
      <c r="O586" s="23" t="str">
        <f t="shared" si="233"/>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t="str">
        <f t="shared" si="234"/>
        <v/>
      </c>
      <c r="N587" s="23" t="str">
        <f t="shared" si="234"/>
        <v/>
      </c>
      <c r="O587" s="23" t="str">
        <f t="shared" si="234"/>
        <v/>
      </c>
      <c r="P587" s="21"/>
      <c r="Q587" s="25" t="s">
        <v>2919</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6" t="s">
        <v>2975</v>
      </c>
      <c r="C588" s="146"/>
      <c r="D588" s="146"/>
      <c r="E588" s="146"/>
      <c r="F588" s="146"/>
      <c r="G588" s="146"/>
      <c r="H588" s="146"/>
      <c r="I588" s="146"/>
      <c r="J588" s="146"/>
      <c r="K588" s="146"/>
      <c r="L588" s="146"/>
      <c r="M588" s="146"/>
      <c r="N588" s="146"/>
      <c r="O588" s="150"/>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t="str">
        <f t="shared" si="235"/>
        <v/>
      </c>
      <c r="O589" s="24" t="str">
        <f t="shared" si="235"/>
        <v/>
      </c>
      <c r="P589" s="21"/>
      <c r="Q589" s="25" t="s">
        <v>2916</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t="str">
        <f t="shared" si="236"/>
        <v/>
      </c>
      <c r="O590" s="24" t="str">
        <f t="shared" si="236"/>
        <v/>
      </c>
      <c r="P590" s="21"/>
      <c r="Q590" s="25" t="s">
        <v>2917</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t="str">
        <f t="shared" si="237"/>
        <v/>
      </c>
      <c r="O591" s="24" t="str">
        <f t="shared" si="237"/>
        <v/>
      </c>
      <c r="P591" s="21"/>
      <c r="Q591" s="25" t="s">
        <v>2918</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t="str">
        <f t="shared" si="238"/>
        <v/>
      </c>
      <c r="N592" s="24" t="str">
        <f t="shared" si="238"/>
        <v/>
      </c>
      <c r="O592" s="24" t="str">
        <f t="shared" si="238"/>
        <v/>
      </c>
      <c r="P592" s="21"/>
      <c r="Q592" s="25" t="s">
        <v>2919</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3" t="s">
        <v>2976</v>
      </c>
      <c r="C593" s="146"/>
      <c r="D593" s="146"/>
      <c r="E593" s="146"/>
      <c r="F593" s="146"/>
      <c r="G593" s="146"/>
      <c r="H593" s="146"/>
      <c r="I593" s="146"/>
      <c r="J593" s="146"/>
      <c r="K593" s="146"/>
      <c r="L593" s="146"/>
      <c r="M593" s="146"/>
      <c r="N593" s="146"/>
      <c r="O593" s="150"/>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4" t="s">
        <v>2977</v>
      </c>
      <c r="C594" s="146"/>
      <c r="D594" s="146"/>
      <c r="E594" s="146"/>
      <c r="F594" s="146"/>
      <c r="G594" s="146"/>
      <c r="H594" s="146"/>
      <c r="I594" s="146"/>
      <c r="J594" s="146"/>
      <c r="K594" s="146"/>
      <c r="L594" s="146"/>
      <c r="M594" s="146"/>
      <c r="N594" s="146"/>
      <c r="O594" s="150"/>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t="e">
        <f t="shared" si="239"/>
        <v>#VALUE!</v>
      </c>
      <c r="N595" s="130" t="e">
        <f t="shared" si="239"/>
        <v>#VALUE!</v>
      </c>
      <c r="O595" s="130" t="e">
        <f t="shared" si="239"/>
        <v>#VALUE!</v>
      </c>
      <c r="P595" s="21"/>
      <c r="Q595" s="54" t="s">
        <v>2978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t="e">
        <f t="shared" si="240"/>
        <v>#VALUE!</v>
      </c>
      <c r="N596" s="56" t="e">
        <f t="shared" si="240"/>
        <v>#VALUE!</v>
      </c>
      <c r="O596" s="56" t="e">
        <f t="shared" si="240"/>
        <v>#VALUE!</v>
      </c>
      <c r="P596" s="21"/>
      <c r="Q596" s="54" t="s">
        <v>2980</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4" t="s">
        <v>2984</v>
      </c>
      <c r="C597" s="146"/>
      <c r="D597" s="146"/>
      <c r="E597" s="146"/>
      <c r="F597" s="146"/>
      <c r="G597" s="146"/>
      <c r="H597" s="146"/>
      <c r="I597" s="146"/>
      <c r="J597" s="146"/>
      <c r="K597" s="146"/>
      <c r="L597" s="146"/>
      <c r="M597" s="146"/>
      <c r="N597" s="146"/>
      <c r="O597" s="150"/>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t="e">
        <f t="shared" si="241"/>
        <v>#VALUE!</v>
      </c>
      <c r="N598" s="62" t="e">
        <f t="shared" si="241"/>
        <v>#VALUE!</v>
      </c>
      <c r="O598" s="62" t="e">
        <f t="shared" si="241"/>
        <v>#VALUE!</v>
      </c>
      <c r="P598" s="21"/>
      <c r="Q598" s="54" t="s">
        <v>2985</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t="e">
        <f t="shared" si="242"/>
        <v>#VALUE!</v>
      </c>
      <c r="N599" s="33" t="e">
        <f t="shared" si="242"/>
        <v>#VALUE!</v>
      </c>
      <c r="O599" s="33" t="e">
        <f t="shared" si="242"/>
        <v>#VALUE!</v>
      </c>
      <c r="P599" s="21"/>
      <c r="Q599" s="54" t="s">
        <v>2986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4" t="s">
        <v>2992</v>
      </c>
      <c r="C600" s="146"/>
      <c r="D600" s="146"/>
      <c r="E600" s="146"/>
      <c r="F600" s="146"/>
      <c r="G600" s="146"/>
      <c r="H600" s="146"/>
      <c r="I600" s="146"/>
      <c r="J600" s="146"/>
      <c r="K600" s="146"/>
      <c r="L600" s="146"/>
      <c r="M600" s="146"/>
      <c r="N600" s="146"/>
      <c r="O600" s="150"/>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c r="I601" s="131"/>
      <c r="J601" s="131"/>
      <c r="K601" s="131"/>
      <c r="L601" s="131"/>
      <c r="M601" s="131"/>
      <c r="N601" s="131"/>
      <c r="O601" s="131"/>
      <c r="P601" s="67"/>
      <c r="Q601" s="68" t="s">
        <v>2993</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t="e">
        <f t="shared" si="243"/>
        <v>#VALUE!</v>
      </c>
      <c r="N602" s="33" t="e">
        <f t="shared" si="243"/>
        <v>#VALUE!</v>
      </c>
      <c r="O602" s="33" t="e">
        <f t="shared" si="243"/>
        <v>#VALUE!</v>
      </c>
      <c r="P602" s="21"/>
      <c r="Q602" s="68" t="s">
        <v>2994</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t="e">
        <f t="shared" si="244"/>
        <v>#DIV/0!</v>
      </c>
      <c r="I603" s="33" t="e">
        <f t="shared" si="244"/>
        <v>#DIV/0!</v>
      </c>
      <c r="J603" s="33" t="e">
        <f t="shared" si="244"/>
        <v>#DIV/0!</v>
      </c>
      <c r="K603" s="33" t="e">
        <f t="shared" si="244"/>
        <v>#DIV/0!</v>
      </c>
      <c r="L603" s="33" t="e">
        <f t="shared" si="244"/>
        <v>#DIV/0!</v>
      </c>
      <c r="M603" s="33" t="e">
        <f t="shared" si="244"/>
        <v>#DIV/0!</v>
      </c>
      <c r="N603" s="33" t="e">
        <f t="shared" si="244"/>
        <v>#VALUE!</v>
      </c>
      <c r="O603" s="33" t="e">
        <f t="shared" si="244"/>
        <v>#VALUE!</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t="e">
        <f t="shared" si="245"/>
        <v>#VALUE!</v>
      </c>
      <c r="O604" s="71" t="e">
        <f t="shared" si="245"/>
        <v>#VALUE!</v>
      </c>
      <c r="P604" s="21"/>
      <c r="Q604" s="72" t="s">
        <v>2995</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c r="C605" s="73"/>
      <c r="D605" s="73"/>
      <c r="E605" s="73"/>
      <c r="F605" s="73"/>
      <c r="G605" s="73"/>
      <c r="H605" s="73"/>
      <c r="I605" s="73"/>
      <c r="J605" s="73"/>
      <c r="K605" s="73"/>
      <c r="L605" s="73"/>
      <c r="M605" s="73"/>
      <c r="N605" s="73"/>
      <c r="O605" s="73"/>
      <c r="P605" s="21"/>
      <c r="Q605" s="68" t="s">
        <v>2996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t="e">
        <f t="shared" si="246"/>
        <v>#DIV/0!</v>
      </c>
      <c r="I606" s="69" t="e">
        <f t="shared" si="246"/>
        <v>#DIV/0!</v>
      </c>
      <c r="J606" s="70" t="e">
        <f t="shared" si="246"/>
        <v>#DIV/0!</v>
      </c>
      <c r="K606" s="69" t="e">
        <f t="shared" si="246"/>
        <v>#DIV/0!</v>
      </c>
      <c r="L606" s="70" t="e">
        <f t="shared" si="246"/>
        <v>#DIV/0!</v>
      </c>
      <c r="M606" s="69" t="e">
        <f t="shared" si="246"/>
        <v>#DIV/0!</v>
      </c>
      <c r="N606" s="71" t="e">
        <f t="shared" si="246"/>
        <v>#DIV/0!</v>
      </c>
      <c r="O606" s="71" t="e">
        <f t="shared" si="246"/>
        <v>#N/A</v>
      </c>
      <c r="P606" s="21"/>
      <c r="Q606" s="72" t="s">
        <v>2997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t="e">
        <f t="shared" si="247"/>
        <v>#DIV/0!</v>
      </c>
      <c r="N607" s="76" t="e">
        <f t="shared" si="247"/>
        <v>#VALUE!</v>
      </c>
      <c r="O607" s="76" t="e">
        <f t="shared" si="247"/>
        <v>#VALUE!</v>
      </c>
      <c r="P607" s="53"/>
      <c r="Q607" s="77" t="s">
        <v>2998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0</v>
      </c>
      <c r="I608" s="40">
        <f t="shared" si="248"/>
        <v>0</v>
      </c>
      <c r="J608" s="40">
        <f t="shared" si="248"/>
        <v>0</v>
      </c>
      <c r="K608" s="40">
        <f t="shared" si="248"/>
        <v>0</v>
      </c>
      <c r="L608" s="40">
        <f t="shared" si="248"/>
        <v>0</v>
      </c>
      <c r="M608" s="40">
        <f t="shared" si="248"/>
        <v>0</v>
      </c>
      <c r="N608" s="40">
        <f t="shared" si="248"/>
        <v>0</v>
      </c>
      <c r="O608" s="40" t="e">
        <f t="shared" si="248"/>
        <v>#N/A</v>
      </c>
      <c r="P608" s="21"/>
      <c r="Q608" s="54" t="s">
        <v>2999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t="e">
        <f t="shared" si="249"/>
        <v>#VALUE!</v>
      </c>
      <c r="N609" s="79" t="e">
        <f t="shared" si="249"/>
        <v>#VALUE!</v>
      </c>
      <c r="O609" s="79" t="e">
        <f t="shared" si="249"/>
        <v>#N/A</v>
      </c>
      <c r="P609" s="80" t="e">
        <f t="shared" ref="P609:P611" si="250">(SUM(INDEX($B609:$O609,,$Q$347-$B$347-$P$347+1):INDEX($B609:$O609,$Q$347-$B$347+1))-MAX(INDEX($B609:$O609,,$Q$347-$B$347-$P$347+1):INDEX($B609:$O609,$Q$347-$B$347+1))-MIN(INDEX($B609:$O609,,$Q$347-$B$347-$P$347+1):INDEX($B609:$O609,$Q$347-$B$347+1)))/(COUNT(INDEX($B609:$O609,,$Q$347-$B$347-$P$347+1):INDEX($B609:$O609,$Q$347-$B$347+1))-2)</f>
        <v>#VALUE!</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t="e">
        <f t="shared" si="251"/>
        <v>#DIV/0!</v>
      </c>
      <c r="N610" s="79" t="e">
        <f t="shared" si="251"/>
        <v>#VALUE!</v>
      </c>
      <c r="O610" s="79" t="e">
        <f t="shared" si="251"/>
        <v>#N/A</v>
      </c>
      <c r="P610" s="80" t="e">
        <f t="shared" si="250"/>
        <v>#VALUE!</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t="e">
        <f t="shared" si="252"/>
        <v>#DIV/0!</v>
      </c>
      <c r="N611" s="79" t="e">
        <f t="shared" si="252"/>
        <v>#VALUE!</v>
      </c>
      <c r="O611" s="79" t="e">
        <f t="shared" si="252"/>
        <v>#N/A</v>
      </c>
      <c r="P611" s="80" t="e">
        <f t="shared" si="250"/>
        <v>#VALUE!</v>
      </c>
      <c r="Q611" s="81" t="s">
        <v>3001</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c r="I612" s="132"/>
      <c r="J612" s="132"/>
      <c r="K612" s="132"/>
      <c r="L612" s="132"/>
      <c r="M612" s="132"/>
      <c r="N612" s="133"/>
      <c r="O612" s="133"/>
      <c r="P612" s="21"/>
      <c r="Q612" s="84" t="s">
        <v>3002</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c r="I613" s="134"/>
      <c r="J613" s="134"/>
      <c r="K613" s="134"/>
      <c r="L613" s="134"/>
      <c r="M613" s="134"/>
      <c r="N613" s="135"/>
      <c r="O613" s="135"/>
      <c r="P613" s="86"/>
      <c r="Q613" s="87" t="s">
        <v>3003</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c r="I614" s="90"/>
      <c r="J614" s="90"/>
      <c r="K614" s="90"/>
      <c r="L614" s="90"/>
      <c r="M614" s="90"/>
      <c r="N614" s="91"/>
      <c r="O614" s="92" t="e">
        <f>VLOOKUP($P614,Price!$A:$E,5,FALSE)</f>
        <v>#N/A</v>
      </c>
      <c r="P614" s="136" t="s">
        <v>3028</v>
      </c>
      <c r="Q614" s="81" t="s">
        <v>3004</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8" t="s">
        <v>3005</v>
      </c>
      <c r="C615" s="146"/>
      <c r="D615" s="146"/>
      <c r="E615" s="146"/>
      <c r="F615" s="146"/>
      <c r="G615" s="146"/>
      <c r="H615" s="146"/>
      <c r="I615" s="146"/>
      <c r="J615" s="146"/>
      <c r="K615" s="146"/>
      <c r="L615" s="146"/>
      <c r="M615" s="146"/>
      <c r="N615" s="147"/>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t="e">
        <f t="shared" si="253"/>
        <v>#VALUE!</v>
      </c>
      <c r="O616" s="97" t="e">
        <f t="shared" si="253"/>
        <v>#N/A</v>
      </c>
      <c r="P616" s="53"/>
      <c r="Q616" s="54" t="s">
        <v>3006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e">
        <f>IF(VLOOKUP($P614,Concensus!$A$2:$Y$481,14,FALSE)="-",VLOOKUP($P614,Concensus!$A$2:$Y$481,15,FALSE),VLOOKUP($P614,Concensus!$A$2:$Y$481,14,FALSE))</f>
        <v>#N/A</v>
      </c>
      <c r="P617" s="67"/>
      <c r="Q617" s="68" t="s">
        <v>3007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#VALUE!</v>
      </c>
      <c r="C618" s="102" t="e">
        <f t="shared" si="254"/>
        <v>#VALUE!</v>
      </c>
      <c r="D618" s="101" t="e">
        <f t="shared" si="254"/>
        <v>#VALUE!</v>
      </c>
      <c r="E618" s="102" t="e">
        <f t="shared" si="254"/>
        <v>#VALUE!</v>
      </c>
      <c r="F618" s="101" t="e">
        <f t="shared" si="254"/>
        <v>#VALUE!</v>
      </c>
      <c r="G618" s="102" t="e">
        <f t="shared" si="254"/>
        <v>#VALUE!</v>
      </c>
      <c r="H618" s="101" t="e">
        <f t="shared" si="254"/>
        <v>#VALUE!</v>
      </c>
      <c r="I618" s="102" t="e">
        <f t="shared" si="254"/>
        <v>#VALUE!</v>
      </c>
      <c r="J618" s="101" t="e">
        <f t="shared" si="254"/>
        <v>#VALUE!</v>
      </c>
      <c r="K618" s="102" t="e">
        <f t="shared" si="254"/>
        <v>#VALUE!</v>
      </c>
      <c r="L618" s="101" t="e">
        <f t="shared" si="254"/>
        <v>#VALUE!</v>
      </c>
      <c r="M618" s="102" t="e">
        <f t="shared" si="254"/>
        <v>#VALUE!</v>
      </c>
      <c r="N618" s="103" t="e">
        <f t="shared" si="254"/>
        <v>#VALUE!</v>
      </c>
      <c r="O618" s="103" t="e">
        <f t="shared" si="254"/>
        <v>#VALUE!</v>
      </c>
      <c r="P618" s="21"/>
      <c r="Q618" s="104" t="s">
        <v>3008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#VALUE!</v>
      </c>
      <c r="C619" s="102" t="e">
        <f t="shared" si="255"/>
        <v>#VALUE!</v>
      </c>
      <c r="D619" s="101" t="e">
        <f t="shared" si="255"/>
        <v>#VALUE!</v>
      </c>
      <c r="E619" s="102" t="e">
        <f t="shared" si="255"/>
        <v>#VALUE!</v>
      </c>
      <c r="F619" s="101" t="e">
        <f t="shared" si="255"/>
        <v>#VALUE!</v>
      </c>
      <c r="G619" s="102" t="e">
        <f t="shared" si="255"/>
        <v>#VALUE!</v>
      </c>
      <c r="H619" s="101" t="e">
        <f t="shared" si="255"/>
        <v>#VALUE!</v>
      </c>
      <c r="I619" s="102" t="e">
        <f t="shared" si="255"/>
        <v>#VALUE!</v>
      </c>
      <c r="J619" s="101" t="e">
        <f t="shared" si="255"/>
        <v>#VALUE!</v>
      </c>
      <c r="K619" s="102" t="e">
        <f t="shared" si="255"/>
        <v>#VALUE!</v>
      </c>
      <c r="L619" s="101" t="e">
        <f t="shared" si="255"/>
        <v>#VALUE!</v>
      </c>
      <c r="M619" s="102" t="e">
        <f t="shared" si="255"/>
        <v>#VALUE!</v>
      </c>
      <c r="N619" s="103" t="e">
        <f t="shared" si="255"/>
        <v>#VALUE!</v>
      </c>
      <c r="O619" s="103" t="e">
        <f t="shared" si="255"/>
        <v>#VALUE!</v>
      </c>
      <c r="P619" s="21"/>
      <c r="Q619" s="104" t="s">
        <v>3009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#VALUE!</v>
      </c>
      <c r="C620" s="102" t="e">
        <f t="shared" si="256"/>
        <v>#VALUE!</v>
      </c>
      <c r="D620" s="101" t="e">
        <f t="shared" si="256"/>
        <v>#VALUE!</v>
      </c>
      <c r="E620" s="102" t="e">
        <f t="shared" si="256"/>
        <v>#VALUE!</v>
      </c>
      <c r="F620" s="101" t="e">
        <f t="shared" si="256"/>
        <v>#VALUE!</v>
      </c>
      <c r="G620" s="102" t="e">
        <f t="shared" si="256"/>
        <v>#VALUE!</v>
      </c>
      <c r="H620" s="101" t="e">
        <f t="shared" si="256"/>
        <v>#VALUE!</v>
      </c>
      <c r="I620" s="102" t="e">
        <f t="shared" si="256"/>
        <v>#VALUE!</v>
      </c>
      <c r="J620" s="101" t="e">
        <f t="shared" si="256"/>
        <v>#VALUE!</v>
      </c>
      <c r="K620" s="102" t="e">
        <f t="shared" si="256"/>
        <v>#VALUE!</v>
      </c>
      <c r="L620" s="101" t="e">
        <f t="shared" si="256"/>
        <v>#VALUE!</v>
      </c>
      <c r="M620" s="102" t="e">
        <f t="shared" si="256"/>
        <v>#VALUE!</v>
      </c>
      <c r="N620" s="103" t="e">
        <f t="shared" si="256"/>
        <v>#VALUE!</v>
      </c>
      <c r="O620" s="103" t="e">
        <f t="shared" si="256"/>
        <v>#VALUE!</v>
      </c>
      <c r="P620" s="21"/>
      <c r="Q620" s="104" t="s">
        <v>3011</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t="e">
        <f t="shared" ref="N621:O621" si="257">N617/N614-1</f>
        <v>#DIV/0!</v>
      </c>
      <c r="O621" s="76" t="e">
        <f t="shared" si="257"/>
        <v>#N/A</v>
      </c>
      <c r="P621" s="53"/>
      <c r="Q621" s="77" t="s">
        <v>3012</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#VALUE!</v>
      </c>
      <c r="C622" s="106" t="e">
        <f t="shared" si="258"/>
        <v>#VALUE!</v>
      </c>
      <c r="D622" s="105" t="e">
        <f t="shared" si="258"/>
        <v>#VALUE!</v>
      </c>
      <c r="E622" s="106" t="e">
        <f t="shared" si="258"/>
        <v>#VALUE!</v>
      </c>
      <c r="F622" s="105" t="e">
        <f t="shared" si="258"/>
        <v>#VALUE!</v>
      </c>
      <c r="G622" s="106" t="e">
        <f t="shared" si="258"/>
        <v>#VALUE!</v>
      </c>
      <c r="H622" s="105" t="e">
        <f t="shared" si="258"/>
        <v>#VALUE!</v>
      </c>
      <c r="I622" s="106" t="e">
        <f t="shared" si="258"/>
        <v>#VALUE!</v>
      </c>
      <c r="J622" s="107" t="e">
        <f t="shared" si="258"/>
        <v>#VALUE!</v>
      </c>
      <c r="K622" s="108" t="e">
        <f t="shared" si="258"/>
        <v>#VALUE!</v>
      </c>
      <c r="L622" s="107" t="e">
        <f t="shared" si="258"/>
        <v>#VALUE!</v>
      </c>
      <c r="M622" s="108" t="e">
        <f t="shared" si="258"/>
        <v>#VALUE!</v>
      </c>
      <c r="N622" s="109" t="e">
        <f t="shared" si="258"/>
        <v>#VALUE!</v>
      </c>
      <c r="O622" s="109" t="e">
        <f t="shared" si="258"/>
        <v>#VALUE!</v>
      </c>
      <c r="P622" s="21"/>
      <c r="Q622" s="104" t="s">
        <v>3013</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9" t="s">
        <v>3014</v>
      </c>
      <c r="C623" s="146"/>
      <c r="D623" s="146"/>
      <c r="E623" s="146"/>
      <c r="F623" s="146"/>
      <c r="G623" s="146"/>
      <c r="H623" s="146"/>
      <c r="I623" s="146"/>
      <c r="J623" s="146"/>
      <c r="K623" s="146"/>
      <c r="L623" s="146"/>
      <c r="M623" s="146"/>
      <c r="N623" s="147"/>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v>
      </c>
      <c r="J624" s="112">
        <f t="shared" si="259"/>
        <v>0</v>
      </c>
      <c r="K624" s="112">
        <f t="shared" si="259"/>
        <v>0</v>
      </c>
      <c r="L624" s="112">
        <f t="shared" si="259"/>
        <v>0</v>
      </c>
      <c r="M624" s="112">
        <f t="shared" si="259"/>
        <v>0</v>
      </c>
      <c r="N624" s="113">
        <f t="shared" si="259"/>
        <v>0</v>
      </c>
      <c r="O624" s="113">
        <f t="shared" si="259"/>
        <v>0</v>
      </c>
      <c r="P624" s="21"/>
      <c r="Q624" s="81" t="s">
        <v>3015</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0</v>
      </c>
      <c r="I625" s="115">
        <f t="shared" si="260"/>
        <v>0</v>
      </c>
      <c r="J625" s="115">
        <f t="shared" si="260"/>
        <v>0</v>
      </c>
      <c r="K625" s="115">
        <f t="shared" si="260"/>
        <v>0</v>
      </c>
      <c r="L625" s="115">
        <f t="shared" si="260"/>
        <v>0</v>
      </c>
      <c r="M625" s="115">
        <f t="shared" si="260"/>
        <v>0</v>
      </c>
      <c r="N625" s="116">
        <f t="shared" si="260"/>
        <v>0</v>
      </c>
      <c r="O625" s="116" t="e">
        <f t="shared" si="260"/>
        <v>#N/A</v>
      </c>
      <c r="P625" s="21"/>
      <c r="Q625" s="81" t="s">
        <v>3016</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#N/A</v>
      </c>
      <c r="P626" s="21"/>
      <c r="Q626" s="120" t="s">
        <v>3017</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#N/A</v>
      </c>
      <c r="P627" s="37"/>
      <c r="Q627" s="124" t="s">
        <v>3018</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v>
      </c>
      <c r="J628" s="112">
        <f t="shared" si="263"/>
        <v>0</v>
      </c>
      <c r="K628" s="112">
        <f t="shared" si="263"/>
        <v>0</v>
      </c>
      <c r="L628" s="112">
        <f t="shared" si="263"/>
        <v>0</v>
      </c>
      <c r="M628" s="112">
        <f t="shared" si="263"/>
        <v>0</v>
      </c>
      <c r="N628" s="113">
        <f t="shared" si="263"/>
        <v>0</v>
      </c>
      <c r="O628" s="113">
        <f t="shared" si="263"/>
        <v>0</v>
      </c>
      <c r="P628" s="21"/>
      <c r="Q628" s="81" t="s">
        <v>3015</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0</v>
      </c>
      <c r="I629" s="115">
        <f t="shared" si="264"/>
        <v>0</v>
      </c>
      <c r="J629" s="115">
        <f t="shared" si="264"/>
        <v>0</v>
      </c>
      <c r="K629" s="115">
        <f t="shared" si="264"/>
        <v>0</v>
      </c>
      <c r="L629" s="115">
        <f t="shared" si="264"/>
        <v>0</v>
      </c>
      <c r="M629" s="115">
        <f t="shared" si="264"/>
        <v>0</v>
      </c>
      <c r="N629" s="116">
        <f t="shared" si="264"/>
        <v>0</v>
      </c>
      <c r="O629" s="116" t="e">
        <f t="shared" si="264"/>
        <v>#N/A</v>
      </c>
      <c r="P629" s="21"/>
      <c r="Q629" s="81" t="s">
        <v>3016</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#N/A</v>
      </c>
      <c r="P630" s="21"/>
      <c r="Q630" s="120" t="s">
        <v>3017</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#N/A</v>
      </c>
      <c r="P631" s="37"/>
      <c r="Q631" s="124" t="s">
        <v>3018</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v>
      </c>
      <c r="J632" s="112">
        <f t="shared" si="267"/>
        <v>0</v>
      </c>
      <c r="K632" s="112">
        <f t="shared" si="267"/>
        <v>0</v>
      </c>
      <c r="L632" s="112">
        <f t="shared" si="267"/>
        <v>0</v>
      </c>
      <c r="M632" s="112">
        <f t="shared" si="267"/>
        <v>0</v>
      </c>
      <c r="N632" s="113">
        <f t="shared" si="267"/>
        <v>0</v>
      </c>
      <c r="O632" s="113">
        <f t="shared" si="267"/>
        <v>0</v>
      </c>
      <c r="P632" s="21"/>
      <c r="Q632" s="81" t="s">
        <v>3015</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0</v>
      </c>
      <c r="I633" s="115">
        <f t="shared" si="268"/>
        <v>0</v>
      </c>
      <c r="J633" s="115">
        <f t="shared" si="268"/>
        <v>0</v>
      </c>
      <c r="K633" s="115">
        <f t="shared" si="268"/>
        <v>0</v>
      </c>
      <c r="L633" s="115">
        <f t="shared" si="268"/>
        <v>0</v>
      </c>
      <c r="M633" s="115">
        <f t="shared" si="268"/>
        <v>0</v>
      </c>
      <c r="N633" s="116">
        <f t="shared" si="268"/>
        <v>0</v>
      </c>
      <c r="O633" s="116" t="e">
        <f t="shared" si="268"/>
        <v>#N/A</v>
      </c>
      <c r="P633" s="21"/>
      <c r="Q633" s="81" t="s">
        <v>3016</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#N/A</v>
      </c>
      <c r="P634" s="21"/>
      <c r="Q634" s="120" t="s">
        <v>3017</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#N/A</v>
      </c>
      <c r="P635" s="37"/>
      <c r="Q635" s="124" t="s">
        <v>3018</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v>
      </c>
      <c r="J636" s="112">
        <f t="shared" si="271"/>
        <v>0</v>
      </c>
      <c r="K636" s="112">
        <f t="shared" si="271"/>
        <v>0</v>
      </c>
      <c r="L636" s="112">
        <f t="shared" si="271"/>
        <v>0</v>
      </c>
      <c r="M636" s="112">
        <f t="shared" si="271"/>
        <v>0</v>
      </c>
      <c r="N636" s="113">
        <f t="shared" si="271"/>
        <v>0</v>
      </c>
      <c r="O636" s="113">
        <f t="shared" si="271"/>
        <v>0</v>
      </c>
      <c r="P636" s="21"/>
      <c r="Q636" s="81" t="s">
        <v>3015</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0</v>
      </c>
      <c r="I637" s="115">
        <f t="shared" si="272"/>
        <v>0</v>
      </c>
      <c r="J637" s="115">
        <f t="shared" si="272"/>
        <v>0</v>
      </c>
      <c r="K637" s="115">
        <f t="shared" si="272"/>
        <v>0</v>
      </c>
      <c r="L637" s="115">
        <f t="shared" si="272"/>
        <v>0</v>
      </c>
      <c r="M637" s="115">
        <f t="shared" si="272"/>
        <v>0</v>
      </c>
      <c r="N637" s="116">
        <f t="shared" si="272"/>
        <v>0</v>
      </c>
      <c r="O637" s="116" t="e">
        <f t="shared" si="272"/>
        <v>#N/A</v>
      </c>
      <c r="P637" s="21"/>
      <c r="Q637" s="81" t="s">
        <v>3016</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#N/A</v>
      </c>
      <c r="P638" s="21"/>
      <c r="Q638" s="120" t="s">
        <v>3017</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#N/A</v>
      </c>
      <c r="P639" s="37"/>
      <c r="Q639" s="124" t="s">
        <v>3018</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v>
      </c>
      <c r="J640" s="112">
        <f t="shared" si="275"/>
        <v>0</v>
      </c>
      <c r="K640" s="112">
        <f t="shared" si="275"/>
        <v>0</v>
      </c>
      <c r="L640" s="112">
        <f t="shared" si="275"/>
        <v>0</v>
      </c>
      <c r="M640" s="112">
        <f t="shared" si="275"/>
        <v>0</v>
      </c>
      <c r="N640" s="113">
        <f t="shared" si="275"/>
        <v>0</v>
      </c>
      <c r="O640" s="113">
        <f t="shared" si="275"/>
        <v>0</v>
      </c>
      <c r="P640" s="21"/>
      <c r="Q640" s="81" t="s">
        <v>3015</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0</v>
      </c>
      <c r="I641" s="115">
        <f t="shared" si="276"/>
        <v>0</v>
      </c>
      <c r="J641" s="115">
        <f t="shared" si="276"/>
        <v>0</v>
      </c>
      <c r="K641" s="115">
        <f t="shared" si="276"/>
        <v>0</v>
      </c>
      <c r="L641" s="115">
        <f t="shared" si="276"/>
        <v>0</v>
      </c>
      <c r="M641" s="115">
        <f t="shared" si="276"/>
        <v>0</v>
      </c>
      <c r="N641" s="116">
        <f t="shared" si="276"/>
        <v>0</v>
      </c>
      <c r="O641" s="116" t="e">
        <f t="shared" si="276"/>
        <v>#N/A</v>
      </c>
      <c r="P641" s="21"/>
      <c r="Q641" s="81" t="s">
        <v>3016</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#N/A</v>
      </c>
      <c r="P642" s="21"/>
      <c r="Q642" s="120" t="s">
        <v>3017</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#N/A</v>
      </c>
      <c r="P643" s="37"/>
      <c r="Q643" s="124" t="s">
        <v>3018</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v>
      </c>
      <c r="J644" s="112">
        <f t="shared" si="279"/>
        <v>0</v>
      </c>
      <c r="K644" s="112">
        <f t="shared" si="279"/>
        <v>0</v>
      </c>
      <c r="L644" s="112">
        <f t="shared" si="279"/>
        <v>0</v>
      </c>
      <c r="M644" s="112">
        <f t="shared" si="279"/>
        <v>0</v>
      </c>
      <c r="N644" s="113">
        <f t="shared" si="279"/>
        <v>0</v>
      </c>
      <c r="O644" s="113">
        <f t="shared" si="279"/>
        <v>0</v>
      </c>
      <c r="P644" s="21"/>
      <c r="Q644" s="81" t="s">
        <v>3015</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0</v>
      </c>
      <c r="I645" s="115">
        <f t="shared" si="280"/>
        <v>0</v>
      </c>
      <c r="J645" s="115">
        <f t="shared" si="280"/>
        <v>0</v>
      </c>
      <c r="K645" s="115">
        <f t="shared" si="280"/>
        <v>0</v>
      </c>
      <c r="L645" s="115">
        <f t="shared" si="280"/>
        <v>0</v>
      </c>
      <c r="M645" s="115">
        <f t="shared" si="280"/>
        <v>0</v>
      </c>
      <c r="N645" s="116">
        <f t="shared" si="280"/>
        <v>0</v>
      </c>
      <c r="O645" s="116" t="e">
        <f t="shared" si="280"/>
        <v>#N/A</v>
      </c>
      <c r="P645" s="21"/>
      <c r="Q645" s="81" t="s">
        <v>3016</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t="e">
        <f t="shared" si="281"/>
        <v>#N/A</v>
      </c>
      <c r="P646" s="21"/>
      <c r="Q646" s="120" t="s">
        <v>3017</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#N/A</v>
      </c>
      <c r="P647" s="37"/>
      <c r="Q647" s="124" t="s">
        <v>3018</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v>
      </c>
      <c r="J648" s="112">
        <f t="shared" si="283"/>
        <v>0</v>
      </c>
      <c r="K648" s="112">
        <f t="shared" si="283"/>
        <v>0</v>
      </c>
      <c r="L648" s="112">
        <f t="shared" si="283"/>
        <v>0</v>
      </c>
      <c r="M648" s="112">
        <f t="shared" si="283"/>
        <v>0</v>
      </c>
      <c r="N648" s="113">
        <f t="shared" si="283"/>
        <v>0</v>
      </c>
      <c r="O648" s="113">
        <f t="shared" si="283"/>
        <v>0</v>
      </c>
      <c r="P648" s="21"/>
      <c r="Q648" s="81" t="s">
        <v>3015</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0</v>
      </c>
      <c r="I649" s="115">
        <f t="shared" si="284"/>
        <v>0</v>
      </c>
      <c r="J649" s="115">
        <f t="shared" si="284"/>
        <v>0</v>
      </c>
      <c r="K649" s="115">
        <f t="shared" si="284"/>
        <v>0</v>
      </c>
      <c r="L649" s="115">
        <f t="shared" si="284"/>
        <v>0</v>
      </c>
      <c r="M649" s="115">
        <f t="shared" si="284"/>
        <v>0</v>
      </c>
      <c r="N649" s="116">
        <f t="shared" si="284"/>
        <v>0</v>
      </c>
      <c r="O649" s="116" t="e">
        <f t="shared" si="284"/>
        <v>#N/A</v>
      </c>
      <c r="P649" s="21"/>
      <c r="Q649" s="81" t="s">
        <v>3016</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t="e">
        <f t="shared" ref="N650:O650" si="285">+N649/H649-1</f>
        <v>#DIV/0!</v>
      </c>
      <c r="O650" s="119" t="e">
        <f t="shared" si="285"/>
        <v>#N/A</v>
      </c>
      <c r="P650" s="21"/>
      <c r="Q650" s="120" t="s">
        <v>3017</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t="e">
        <f t="shared" ref="I651:O651" si="286">RATE(I$347-$H$347,,-$H649,I649)</f>
        <v>#NUM!</v>
      </c>
      <c r="J651" s="122" t="e">
        <f t="shared" si="286"/>
        <v>#NUM!</v>
      </c>
      <c r="K651" s="122" t="e">
        <f t="shared" si="286"/>
        <v>#NUM!</v>
      </c>
      <c r="L651" s="122" t="e">
        <f t="shared" si="286"/>
        <v>#NUM!</v>
      </c>
      <c r="M651" s="122" t="e">
        <f t="shared" si="286"/>
        <v>#NUM!</v>
      </c>
      <c r="N651" s="123" t="e">
        <f t="shared" si="286"/>
        <v>#NUM!</v>
      </c>
      <c r="O651" s="123" t="e">
        <f t="shared" si="286"/>
        <v>#N/A</v>
      </c>
      <c r="P651" s="37"/>
      <c r="Q651" s="124" t="s">
        <v>3018</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v>
      </c>
      <c r="K652" s="112">
        <f t="shared" si="287"/>
        <v>0</v>
      </c>
      <c r="L652" s="112">
        <f t="shared" si="287"/>
        <v>0</v>
      </c>
      <c r="M652" s="112">
        <f t="shared" si="287"/>
        <v>0</v>
      </c>
      <c r="N652" s="113">
        <f t="shared" si="287"/>
        <v>0</v>
      </c>
      <c r="O652" s="113">
        <f t="shared" si="287"/>
        <v>0</v>
      </c>
      <c r="P652" s="21"/>
      <c r="Q652" s="81" t="s">
        <v>3015</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0</v>
      </c>
      <c r="J653" s="115">
        <f t="shared" si="288"/>
        <v>0</v>
      </c>
      <c r="K653" s="115">
        <f t="shared" si="288"/>
        <v>0</v>
      </c>
      <c r="L653" s="115">
        <f t="shared" si="288"/>
        <v>0</v>
      </c>
      <c r="M653" s="115">
        <f t="shared" si="288"/>
        <v>0</v>
      </c>
      <c r="N653" s="116">
        <f t="shared" si="288"/>
        <v>0</v>
      </c>
      <c r="O653" s="116" t="e">
        <f t="shared" si="288"/>
        <v>#N/A</v>
      </c>
      <c r="P653" s="21"/>
      <c r="Q653" s="81" t="s">
        <v>3016</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t="e">
        <f t="shared" ref="N654:O654" si="289">+N653/I653-1</f>
        <v>#DIV/0!</v>
      </c>
      <c r="O654" s="119" t="e">
        <f t="shared" si="289"/>
        <v>#N/A</v>
      </c>
      <c r="P654" s="21"/>
      <c r="Q654" s="120" t="s">
        <v>3017</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t="e">
        <f t="shared" ref="J655:O655" si="290">RATE(J$347-$I$347,,-$I653,J653)</f>
        <v>#NUM!</v>
      </c>
      <c r="K655" s="122" t="e">
        <f t="shared" si="290"/>
        <v>#NUM!</v>
      </c>
      <c r="L655" s="122" t="e">
        <f t="shared" si="290"/>
        <v>#NUM!</v>
      </c>
      <c r="M655" s="122" t="e">
        <f t="shared" si="290"/>
        <v>#NUM!</v>
      </c>
      <c r="N655" s="123" t="e">
        <f t="shared" si="290"/>
        <v>#NUM!</v>
      </c>
      <c r="O655" s="123" t="e">
        <f t="shared" si="290"/>
        <v>#N/A</v>
      </c>
      <c r="P655" s="37"/>
      <c r="Q655" s="124" t="s">
        <v>3018</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v>
      </c>
      <c r="L656" s="112">
        <f t="shared" si="291"/>
        <v>0</v>
      </c>
      <c r="M656" s="112">
        <f t="shared" si="291"/>
        <v>0</v>
      </c>
      <c r="N656" s="113">
        <f t="shared" si="291"/>
        <v>0</v>
      </c>
      <c r="O656" s="113">
        <f t="shared" si="291"/>
        <v>0</v>
      </c>
      <c r="P656" s="21"/>
      <c r="Q656" s="81" t="s">
        <v>3015</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0</v>
      </c>
      <c r="K657" s="115">
        <f t="shared" si="292"/>
        <v>0</v>
      </c>
      <c r="L657" s="115">
        <f t="shared" si="292"/>
        <v>0</v>
      </c>
      <c r="M657" s="115">
        <f t="shared" si="292"/>
        <v>0</v>
      </c>
      <c r="N657" s="116">
        <f t="shared" si="292"/>
        <v>0</v>
      </c>
      <c r="O657" s="116" t="e">
        <f t="shared" si="292"/>
        <v>#N/A</v>
      </c>
      <c r="P657" s="21"/>
      <c r="Q657" s="81" t="s">
        <v>3016</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t="e">
        <f t="shared" ref="N658:O658" si="293">+N657/J657-1</f>
        <v>#DIV/0!</v>
      </c>
      <c r="O658" s="119" t="e">
        <f t="shared" si="293"/>
        <v>#N/A</v>
      </c>
      <c r="P658" s="21"/>
      <c r="Q658" s="120" t="s">
        <v>3017</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t="e">
        <f t="shared" ref="K659:O659" si="294">RATE(K$347-$J$347,,-$J657,K657)</f>
        <v>#NUM!</v>
      </c>
      <c r="L659" s="122" t="e">
        <f t="shared" si="294"/>
        <v>#NUM!</v>
      </c>
      <c r="M659" s="122" t="e">
        <f t="shared" si="294"/>
        <v>#NUM!</v>
      </c>
      <c r="N659" s="123" t="e">
        <f t="shared" si="294"/>
        <v>#NUM!</v>
      </c>
      <c r="O659" s="123" t="e">
        <f t="shared" si="294"/>
        <v>#N/A</v>
      </c>
      <c r="P659" s="37"/>
      <c r="Q659" s="124" t="s">
        <v>3018</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v>
      </c>
      <c r="M660" s="112">
        <f t="shared" si="295"/>
        <v>0</v>
      </c>
      <c r="N660" s="113">
        <f t="shared" si="295"/>
        <v>0</v>
      </c>
      <c r="O660" s="113">
        <f t="shared" si="295"/>
        <v>0</v>
      </c>
      <c r="P660" s="21"/>
      <c r="Q660" s="81" t="s">
        <v>3015</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0</v>
      </c>
      <c r="L661" s="115">
        <f t="shared" si="296"/>
        <v>0</v>
      </c>
      <c r="M661" s="115">
        <f t="shared" si="296"/>
        <v>0</v>
      </c>
      <c r="N661" s="116">
        <f t="shared" si="296"/>
        <v>0</v>
      </c>
      <c r="O661" s="116" t="e">
        <f t="shared" si="296"/>
        <v>#N/A</v>
      </c>
      <c r="P661" s="21"/>
      <c r="Q661" s="81" t="s">
        <v>3016</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t="e">
        <f t="shared" ref="N662:O662" si="297">+N661/K661-1</f>
        <v>#DIV/0!</v>
      </c>
      <c r="O662" s="119" t="e">
        <f t="shared" si="297"/>
        <v>#N/A</v>
      </c>
      <c r="P662" s="21"/>
      <c r="Q662" s="120" t="s">
        <v>3017</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t="e">
        <f t="shared" ref="L663:O663" si="298">RATE(L$347-$K$347,,-$K661,L661)</f>
        <v>#NUM!</v>
      </c>
      <c r="M663" s="122" t="e">
        <f t="shared" si="298"/>
        <v>#NUM!</v>
      </c>
      <c r="N663" s="123" t="e">
        <f t="shared" si="298"/>
        <v>#NUM!</v>
      </c>
      <c r="O663" s="123" t="e">
        <f t="shared" si="298"/>
        <v>#N/A</v>
      </c>
      <c r="P663" s="37"/>
      <c r="Q663" s="124" t="s">
        <v>3018</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v>
      </c>
      <c r="N664" s="113">
        <f t="shared" si="299"/>
        <v>0</v>
      </c>
      <c r="O664" s="113">
        <f t="shared" si="299"/>
        <v>0</v>
      </c>
      <c r="P664" s="21"/>
      <c r="Q664" s="81" t="s">
        <v>3015</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0</v>
      </c>
      <c r="M665" s="115">
        <f t="shared" si="300"/>
        <v>0</v>
      </c>
      <c r="N665" s="116">
        <f t="shared" si="300"/>
        <v>0</v>
      </c>
      <c r="O665" s="116" t="e">
        <f t="shared" si="300"/>
        <v>#N/A</v>
      </c>
      <c r="P665" s="21"/>
      <c r="Q665" s="81" t="s">
        <v>3016</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t="e">
        <f t="shared" ref="N666:O666" si="301">+N665/L665-1</f>
        <v>#DIV/0!</v>
      </c>
      <c r="O666" s="119" t="e">
        <f t="shared" si="301"/>
        <v>#N/A</v>
      </c>
      <c r="P666" s="21"/>
      <c r="Q666" s="120" t="s">
        <v>3017</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t="e">
        <f t="shared" ref="M667:O667" si="302">RATE(M$347-$L$347,,-$L665,M665)</f>
        <v>#NUM!</v>
      </c>
      <c r="N667" s="123" t="e">
        <f t="shared" si="302"/>
        <v>#NUM!</v>
      </c>
      <c r="O667" s="123" t="e">
        <f t="shared" si="302"/>
        <v>#N/A</v>
      </c>
      <c r="P667" s="37"/>
      <c r="Q667" s="124" t="s">
        <v>3018</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v>
      </c>
      <c r="O668" s="113">
        <f t="shared" si="303"/>
        <v>0</v>
      </c>
      <c r="P668" s="21"/>
      <c r="Q668" s="81" t="s">
        <v>3015</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0</v>
      </c>
      <c r="N669" s="116">
        <f t="shared" si="304"/>
        <v>0</v>
      </c>
      <c r="O669" s="116" t="e">
        <f t="shared" si="304"/>
        <v>#N/A</v>
      </c>
      <c r="P669" s="21"/>
      <c r="Q669" s="81" t="s">
        <v>3016</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t="e">
        <f t="shared" ref="N670:O670" si="305">+N669/M669-1</f>
        <v>#DIV/0!</v>
      </c>
      <c r="O670" s="119" t="e">
        <f t="shared" si="305"/>
        <v>#N/A</v>
      </c>
      <c r="P670" s="21"/>
      <c r="Q670" s="120" t="s">
        <v>3017</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t="e">
        <f t="shared" ref="N671:O671" si="306">RATE(N$347-$M$347,,-$M669,N669)</f>
        <v>#NUM!</v>
      </c>
      <c r="O671" s="123" t="e">
        <f t="shared" si="306"/>
        <v>#N/A</v>
      </c>
      <c r="P671" s="37"/>
      <c r="Q671" s="124" t="s">
        <v>3018</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348:O348"/>
    <mergeCell ref="B349:O349"/>
    <mergeCell ref="B355:O355"/>
    <mergeCell ref="B361:O361"/>
    <mergeCell ref="B367:O367"/>
    <mergeCell ref="B373:O373"/>
    <mergeCell ref="B379:O379"/>
    <mergeCell ref="B385:O385"/>
    <mergeCell ref="B391:O391"/>
    <mergeCell ref="B397:O397"/>
    <mergeCell ref="B402:O402"/>
    <mergeCell ref="B403:O403"/>
    <mergeCell ref="B409:O409"/>
    <mergeCell ref="B415:O415"/>
    <mergeCell ref="B421:O421"/>
    <mergeCell ref="B427:O427"/>
    <mergeCell ref="B428:O428"/>
    <mergeCell ref="B434:O434"/>
    <mergeCell ref="B440:O440"/>
    <mergeCell ref="B441:O441"/>
    <mergeCell ref="B449:O449"/>
    <mergeCell ref="B457:O457"/>
    <mergeCell ref="B465:O465"/>
    <mergeCell ref="B471:O471"/>
    <mergeCell ref="B477:O477"/>
    <mergeCell ref="B484:O484"/>
    <mergeCell ref="B492:O492"/>
    <mergeCell ref="B500:O500"/>
    <mergeCell ref="B508:O508"/>
    <mergeCell ref="B516:O516"/>
    <mergeCell ref="B524:O524"/>
    <mergeCell ref="B532:O532"/>
    <mergeCell ref="B539:O539"/>
    <mergeCell ref="B546:O546"/>
    <mergeCell ref="B554:O554"/>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9612" priority="1" operator="lessThan">
      <formula>0</formula>
    </cfRule>
  </conditionalFormatting>
  <conditionalFormatting sqref="P546">
    <cfRule type="cellIs" dxfId="9611" priority="2" operator="lessThan">
      <formula>0</formula>
    </cfRule>
  </conditionalFormatting>
  <conditionalFormatting sqref="B347:N347">
    <cfRule type="cellIs" dxfId="9610" priority="3" operator="lessThan">
      <formula>0</formula>
    </cfRule>
  </conditionalFormatting>
  <conditionalFormatting sqref="B347:N347">
    <cfRule type="cellIs" dxfId="9609" priority="4" operator="lessThan">
      <formula>0</formula>
    </cfRule>
  </conditionalFormatting>
  <conditionalFormatting sqref="Q551">
    <cfRule type="cellIs" dxfId="9608" priority="5" operator="lessThan">
      <formula>0</formula>
    </cfRule>
  </conditionalFormatting>
  <conditionalFormatting sqref="Q485:Q488">
    <cfRule type="cellIs" dxfId="9607" priority="6" operator="lessThan">
      <formula>0</formula>
    </cfRule>
  </conditionalFormatting>
  <conditionalFormatting sqref="Q489:Q490">
    <cfRule type="cellIs" dxfId="9606" priority="7" operator="lessThan">
      <formula>0</formula>
    </cfRule>
  </conditionalFormatting>
  <conditionalFormatting sqref="Q489:Q490">
    <cfRule type="cellIs" dxfId="9605" priority="8" operator="lessThan">
      <formula>0</formula>
    </cfRule>
  </conditionalFormatting>
  <conditionalFormatting sqref="P547:P550">
    <cfRule type="cellIs" dxfId="9604" priority="9" operator="lessThan">
      <formula>0</formula>
    </cfRule>
  </conditionalFormatting>
  <conditionalFormatting sqref="Q371">
    <cfRule type="cellIs" dxfId="9603" priority="10" operator="lessThan">
      <formula>0</formula>
    </cfRule>
  </conditionalFormatting>
  <conditionalFormatting sqref="Q551">
    <cfRule type="cellIs" dxfId="9602" priority="11" operator="lessThan">
      <formula>0</formula>
    </cfRule>
  </conditionalFormatting>
  <conditionalFormatting sqref="J352:N353 K350:N351">
    <cfRule type="cellIs" dxfId="9601" priority="12" operator="lessThan">
      <formula>0</formula>
    </cfRule>
  </conditionalFormatting>
  <conditionalFormatting sqref="Q353">
    <cfRule type="cellIs" dxfId="9600" priority="13" operator="lessThan">
      <formula>0</formula>
    </cfRule>
  </conditionalFormatting>
  <conditionalFormatting sqref="Q450:Q454">
    <cfRule type="cellIs" dxfId="9599" priority="14" operator="lessThan">
      <formula>0</formula>
    </cfRule>
  </conditionalFormatting>
  <conditionalFormatting sqref="J350">
    <cfRule type="cellIs" dxfId="9598" priority="15" operator="lessThan">
      <formula>0</formula>
    </cfRule>
  </conditionalFormatting>
  <conditionalFormatting sqref="P348:Q349 Q350:Q352">
    <cfRule type="cellIs" dxfId="9597" priority="16" operator="lessThan">
      <formula>0</formula>
    </cfRule>
  </conditionalFormatting>
  <conditionalFormatting sqref="B348">
    <cfRule type="cellIs" dxfId="9596" priority="17" operator="lessThan">
      <formula>0</formula>
    </cfRule>
  </conditionalFormatting>
  <conditionalFormatting sqref="P397:Q397 Q398:Q400">
    <cfRule type="cellIs" dxfId="9595" priority="18" operator="lessThan">
      <formula>0</formula>
    </cfRule>
  </conditionalFormatting>
  <conditionalFormatting sqref="P348:P349">
    <cfRule type="cellIs" dxfId="9594" priority="19" operator="lessThan">
      <formula>0</formula>
    </cfRule>
  </conditionalFormatting>
  <conditionalFormatting sqref="P350:P353">
    <cfRule type="cellIs" dxfId="9593" priority="20" operator="lessThan">
      <formula>0</formula>
    </cfRule>
  </conditionalFormatting>
  <conditionalFormatting sqref="Q401">
    <cfRule type="cellIs" dxfId="9592" priority="21" operator="lessThan">
      <formula>0</formula>
    </cfRule>
  </conditionalFormatting>
  <conditionalFormatting sqref="Q354">
    <cfRule type="cellIs" dxfId="9591" priority="22" operator="lessThan">
      <formula>0</formula>
    </cfRule>
  </conditionalFormatting>
  <conditionalFormatting sqref="Q408">
    <cfRule type="cellIs" dxfId="9590" priority="23" operator="lessThan">
      <formula>0</formula>
    </cfRule>
  </conditionalFormatting>
  <conditionalFormatting sqref="P398:P400">
    <cfRule type="cellIs" dxfId="9589" priority="24" operator="lessThan">
      <formula>0</formula>
    </cfRule>
  </conditionalFormatting>
  <conditionalFormatting sqref="P386:P388">
    <cfRule type="cellIs" dxfId="9588" priority="25" operator="lessThan">
      <formula>0</formula>
    </cfRule>
  </conditionalFormatting>
  <conditionalFormatting sqref="H390">
    <cfRule type="cellIs" dxfId="9587" priority="26" operator="lessThan">
      <formula>0</formula>
    </cfRule>
  </conditionalFormatting>
  <conditionalFormatting sqref="Q401">
    <cfRule type="cellIs" dxfId="9586" priority="27" operator="lessThan">
      <formula>0</formula>
    </cfRule>
  </conditionalFormatting>
  <conditionalFormatting sqref="B349">
    <cfRule type="cellIs" dxfId="9585" priority="28" operator="lessThan">
      <formula>0</formula>
    </cfRule>
  </conditionalFormatting>
  <conditionalFormatting sqref="J351">
    <cfRule type="cellIs" dxfId="9584" priority="29" operator="lessThan">
      <formula>0</formula>
    </cfRule>
  </conditionalFormatting>
  <conditionalFormatting sqref="P354">
    <cfRule type="cellIs" dxfId="9583" priority="30" operator="lessThan">
      <formula>0</formula>
    </cfRule>
  </conditionalFormatting>
  <conditionalFormatting sqref="P421">
    <cfRule type="cellIs" dxfId="9582" priority="31" operator="lessThan">
      <formula>0</formula>
    </cfRule>
  </conditionalFormatting>
  <conditionalFormatting sqref="Q353">
    <cfRule type="cellIs" dxfId="9581" priority="32" operator="lessThan">
      <formula>0</formula>
    </cfRule>
  </conditionalFormatting>
  <conditionalFormatting sqref="P355:Q355 Q356:Q358">
    <cfRule type="cellIs" dxfId="9580" priority="33" operator="lessThan">
      <formula>0</formula>
    </cfRule>
  </conditionalFormatting>
  <conditionalFormatting sqref="P355">
    <cfRule type="cellIs" dxfId="9579" priority="34" operator="lessThan">
      <formula>0</formula>
    </cfRule>
  </conditionalFormatting>
  <conditionalFormatting sqref="P356:P359">
    <cfRule type="cellIs" dxfId="9578" priority="35" operator="lessThan">
      <formula>0</formula>
    </cfRule>
  </conditionalFormatting>
  <conditionalFormatting sqref="P385">
    <cfRule type="cellIs" dxfId="9577" priority="36" operator="lessThan">
      <formula>0</formula>
    </cfRule>
  </conditionalFormatting>
  <conditionalFormatting sqref="C386:J386">
    <cfRule type="cellIs" dxfId="9576" priority="37" operator="lessThan">
      <formula>0</formula>
    </cfRule>
  </conditionalFormatting>
  <conditionalFormatting sqref="I387 K386:N387 C388:N388 C389:M389">
    <cfRule type="cellIs" dxfId="9575" priority="38" operator="lessThan">
      <formula>0</formula>
    </cfRule>
  </conditionalFormatting>
  <conditionalFormatting sqref="Q360">
    <cfRule type="cellIs" dxfId="9574" priority="39" operator="lessThan">
      <formula>0</formula>
    </cfRule>
  </conditionalFormatting>
  <conditionalFormatting sqref="B385">
    <cfRule type="cellIs" dxfId="9573" priority="40" operator="lessThan">
      <formula>0</formula>
    </cfRule>
  </conditionalFormatting>
  <conditionalFormatting sqref="Q359">
    <cfRule type="cellIs" dxfId="9572" priority="41" operator="lessThan">
      <formula>0</formula>
    </cfRule>
  </conditionalFormatting>
  <conditionalFormatting sqref="Q359">
    <cfRule type="cellIs" dxfId="9571" priority="42" operator="lessThan">
      <formula>0</formula>
    </cfRule>
  </conditionalFormatting>
  <conditionalFormatting sqref="P367:Q367 Q368:Q370">
    <cfRule type="cellIs" dxfId="9570" priority="43" operator="lessThan">
      <formula>0</formula>
    </cfRule>
  </conditionalFormatting>
  <conditionalFormatting sqref="P367">
    <cfRule type="cellIs" dxfId="9569" priority="44" operator="lessThan">
      <formula>0</formula>
    </cfRule>
  </conditionalFormatting>
  <conditionalFormatting sqref="J368">
    <cfRule type="cellIs" dxfId="9568" priority="45" operator="lessThan">
      <formula>0</formula>
    </cfRule>
  </conditionalFormatting>
  <conditionalFormatting sqref="K368:N369 J370:M371">
    <cfRule type="cellIs" dxfId="9567" priority="46" operator="lessThan">
      <formula>0</formula>
    </cfRule>
  </conditionalFormatting>
  <conditionalFormatting sqref="P379">
    <cfRule type="cellIs" dxfId="9566" priority="47" operator="lessThan">
      <formula>0</formula>
    </cfRule>
  </conditionalFormatting>
  <conditionalFormatting sqref="Q372">
    <cfRule type="cellIs" dxfId="9565" priority="48" operator="lessThan">
      <formula>0</formula>
    </cfRule>
  </conditionalFormatting>
  <conditionalFormatting sqref="B367">
    <cfRule type="cellIs" dxfId="9564" priority="49" operator="lessThan">
      <formula>0</formula>
    </cfRule>
  </conditionalFormatting>
  <conditionalFormatting sqref="P404:P406">
    <cfRule type="cellIs" dxfId="9563" priority="50" operator="lessThan">
      <formula>0</formula>
    </cfRule>
  </conditionalFormatting>
  <conditionalFormatting sqref="J369">
    <cfRule type="cellIs" dxfId="9562" priority="51" operator="lessThan">
      <formula>0</formula>
    </cfRule>
  </conditionalFormatting>
  <conditionalFormatting sqref="Q371">
    <cfRule type="cellIs" dxfId="9561" priority="52" operator="lessThan">
      <formula>0</formula>
    </cfRule>
  </conditionalFormatting>
  <conditionalFormatting sqref="P379:Q379 Q380:Q382">
    <cfRule type="cellIs" dxfId="9560" priority="53" operator="lessThan">
      <formula>0</formula>
    </cfRule>
  </conditionalFormatting>
  <conditionalFormatting sqref="Q383">
    <cfRule type="cellIs" dxfId="9559" priority="54" operator="lessThan">
      <formula>0</formula>
    </cfRule>
  </conditionalFormatting>
  <conditionalFormatting sqref="I381 K380:N381 C382:M383">
    <cfRule type="cellIs" dxfId="9558" priority="55" operator="lessThan">
      <formula>0</formula>
    </cfRule>
  </conditionalFormatting>
  <conditionalFormatting sqref="I380">
    <cfRule type="cellIs" dxfId="9557" priority="56" operator="lessThan">
      <formula>0</formula>
    </cfRule>
  </conditionalFormatting>
  <conditionalFormatting sqref="C380:J380">
    <cfRule type="cellIs" dxfId="9556" priority="57" operator="lessThan">
      <formula>0</formula>
    </cfRule>
  </conditionalFormatting>
  <conditionalFormatting sqref="B379">
    <cfRule type="cellIs" dxfId="9555" priority="58" operator="lessThan">
      <formula>0</formula>
    </cfRule>
  </conditionalFormatting>
  <conditionalFormatting sqref="Q384">
    <cfRule type="cellIs" dxfId="9554" priority="59" operator="lessThan">
      <formula>0</formula>
    </cfRule>
  </conditionalFormatting>
  <conditionalFormatting sqref="Q429:Q431">
    <cfRule type="cellIs" dxfId="9553" priority="60" operator="lessThan">
      <formula>0</formula>
    </cfRule>
  </conditionalFormatting>
  <conditionalFormatting sqref="C381:J381">
    <cfRule type="cellIs" dxfId="9552" priority="61" operator="lessThan">
      <formula>0</formula>
    </cfRule>
  </conditionalFormatting>
  <conditionalFormatting sqref="Q383">
    <cfRule type="cellIs" dxfId="9551" priority="62" operator="lessThan">
      <formula>0</formula>
    </cfRule>
  </conditionalFormatting>
  <conditionalFormatting sqref="Q389">
    <cfRule type="cellIs" dxfId="9550" priority="63" operator="lessThan">
      <formula>0</formula>
    </cfRule>
  </conditionalFormatting>
  <conditionalFormatting sqref="P391:Q391 Q392:Q394">
    <cfRule type="cellIs" dxfId="9549" priority="64" operator="lessThan">
      <formula>0</formula>
    </cfRule>
  </conditionalFormatting>
  <conditionalFormatting sqref="P391">
    <cfRule type="cellIs" dxfId="9548" priority="65" operator="lessThan">
      <formula>0</formula>
    </cfRule>
  </conditionalFormatting>
  <conditionalFormatting sqref="P392:P394">
    <cfRule type="cellIs" dxfId="9547" priority="66" operator="lessThan">
      <formula>0</formula>
    </cfRule>
  </conditionalFormatting>
  <conditionalFormatting sqref="Q396">
    <cfRule type="cellIs" dxfId="9546" priority="67" operator="lessThan">
      <formula>0</formula>
    </cfRule>
  </conditionalFormatting>
  <conditionalFormatting sqref="B391">
    <cfRule type="cellIs" dxfId="9545" priority="68" operator="lessThan">
      <formula>0</formula>
    </cfRule>
  </conditionalFormatting>
  <conditionalFormatting sqref="Q395">
    <cfRule type="cellIs" dxfId="9544" priority="69" operator="lessThan">
      <formula>0</formula>
    </cfRule>
  </conditionalFormatting>
  <conditionalFormatting sqref="P385:Q385 Q386:Q388">
    <cfRule type="cellIs" dxfId="9543" priority="70" operator="lessThan">
      <formula>0</formula>
    </cfRule>
  </conditionalFormatting>
  <conditionalFormatting sqref="Q395">
    <cfRule type="cellIs" dxfId="9542" priority="71" operator="lessThan">
      <formula>0</formula>
    </cfRule>
  </conditionalFormatting>
  <conditionalFormatting sqref="J372:M372">
    <cfRule type="cellIs" dxfId="9541" priority="72" operator="lessThan">
      <formula>0</formula>
    </cfRule>
  </conditionalFormatting>
  <conditionalFormatting sqref="C360:M360">
    <cfRule type="cellIs" dxfId="9540" priority="73" operator="lessThan">
      <formula>0</formula>
    </cfRule>
  </conditionalFormatting>
  <conditionalFormatting sqref="J354:N354">
    <cfRule type="cellIs" dxfId="9539" priority="74" operator="lessThan">
      <formula>0</formula>
    </cfRule>
  </conditionalFormatting>
  <conditionalFormatting sqref="I386">
    <cfRule type="cellIs" dxfId="9538" priority="75" operator="lessThan">
      <formula>0</formula>
    </cfRule>
  </conditionalFormatting>
  <conditionalFormatting sqref="Q390">
    <cfRule type="cellIs" dxfId="9537" priority="76" operator="lessThan">
      <formula>0</formula>
    </cfRule>
  </conditionalFormatting>
  <conditionalFormatting sqref="C387:J387">
    <cfRule type="cellIs" dxfId="9536" priority="77" operator="lessThan">
      <formula>0</formula>
    </cfRule>
  </conditionalFormatting>
  <conditionalFormatting sqref="Q389">
    <cfRule type="cellIs" dxfId="9535" priority="78" operator="lessThan">
      <formula>0</formula>
    </cfRule>
  </conditionalFormatting>
  <conditionalFormatting sqref="P397">
    <cfRule type="cellIs" dxfId="9534" priority="79" operator="lessThan">
      <formula>0</formula>
    </cfRule>
  </conditionalFormatting>
  <conditionalFormatting sqref="C396:M396">
    <cfRule type="cellIs" dxfId="9533" priority="80" operator="lessThan">
      <formula>0</formula>
    </cfRule>
  </conditionalFormatting>
  <conditionalFormatting sqref="C390:M390">
    <cfRule type="cellIs" dxfId="9532" priority="81" operator="lessThan">
      <formula>0</formula>
    </cfRule>
  </conditionalFormatting>
  <conditionalFormatting sqref="C384:M384">
    <cfRule type="cellIs" dxfId="9531" priority="82" operator="lessThan">
      <formula>0</formula>
    </cfRule>
  </conditionalFormatting>
  <conditionalFormatting sqref="Q425">
    <cfRule type="cellIs" dxfId="9530" priority="83" operator="lessThan">
      <formula>0</formula>
    </cfRule>
  </conditionalFormatting>
  <conditionalFormatting sqref="H383">
    <cfRule type="cellIs" dxfId="9529" priority="84" operator="lessThan">
      <formula>0</formula>
    </cfRule>
  </conditionalFormatting>
  <conditionalFormatting sqref="J557">
    <cfRule type="cellIs" dxfId="9528" priority="85" operator="lessThan">
      <formula>0</formula>
    </cfRule>
  </conditionalFormatting>
  <conditionalFormatting sqref="H360">
    <cfRule type="cellIs" dxfId="9527" priority="86" operator="lessThan">
      <formula>0</formula>
    </cfRule>
  </conditionalFormatting>
  <conditionalFormatting sqref="P422:P424">
    <cfRule type="cellIs" dxfId="9526" priority="87" operator="lessThan">
      <formula>0</formula>
    </cfRule>
  </conditionalFormatting>
  <conditionalFormatting sqref="B427">
    <cfRule type="cellIs" dxfId="9525" priority="88" operator="lessThan">
      <formula>0</formula>
    </cfRule>
  </conditionalFormatting>
  <conditionalFormatting sqref="B403">
    <cfRule type="cellIs" dxfId="9524" priority="89" operator="lessThan">
      <formula>0</formula>
    </cfRule>
  </conditionalFormatting>
  <conditionalFormatting sqref="P421:Q421 Q422:Q424">
    <cfRule type="cellIs" dxfId="9523" priority="90" operator="lessThan">
      <formula>0</formula>
    </cfRule>
  </conditionalFormatting>
  <conditionalFormatting sqref="Q438">
    <cfRule type="cellIs" dxfId="9522" priority="91" operator="lessThan">
      <formula>0</formula>
    </cfRule>
  </conditionalFormatting>
  <conditionalFormatting sqref="B397">
    <cfRule type="cellIs" dxfId="9521" priority="92" operator="lessThan">
      <formula>0</formula>
    </cfRule>
  </conditionalFormatting>
  <conditionalFormatting sqref="B402">
    <cfRule type="cellIs" dxfId="9520" priority="93" operator="lessThan">
      <formula>0</formula>
    </cfRule>
  </conditionalFormatting>
  <conditionalFormatting sqref="Q407">
    <cfRule type="cellIs" dxfId="9519" priority="94" operator="lessThan">
      <formula>0</formula>
    </cfRule>
  </conditionalFormatting>
  <conditionalFormatting sqref="P403:Q403 Q404:Q406">
    <cfRule type="cellIs" dxfId="9518" priority="95" operator="lessThan">
      <formula>0</formula>
    </cfRule>
  </conditionalFormatting>
  <conditionalFormatting sqref="P403">
    <cfRule type="cellIs" dxfId="9517" priority="96" operator="lessThan">
      <formula>0</formula>
    </cfRule>
  </conditionalFormatting>
  <conditionalFormatting sqref="Q407">
    <cfRule type="cellIs" dxfId="9516" priority="97" operator="lessThan">
      <formula>0</formula>
    </cfRule>
  </conditionalFormatting>
  <conditionalFormatting sqref="B434">
    <cfRule type="cellIs" dxfId="9515" priority="98" operator="lessThan">
      <formula>0</formula>
    </cfRule>
  </conditionalFormatting>
  <conditionalFormatting sqref="H384">
    <cfRule type="cellIs" dxfId="9514" priority="99" operator="lessThan">
      <formula>0</formula>
    </cfRule>
  </conditionalFormatting>
  <conditionalFormatting sqref="Q433">
    <cfRule type="cellIs" dxfId="9513" priority="100" operator="lessThan">
      <formula>0</formula>
    </cfRule>
  </conditionalFormatting>
  <conditionalFormatting sqref="Q556:Q558">
    <cfRule type="cellIs" dxfId="9512" priority="101" operator="lessThan">
      <formula>0</formula>
    </cfRule>
  </conditionalFormatting>
  <conditionalFormatting sqref="J558:N558 K556:N557 J559:M559">
    <cfRule type="cellIs" dxfId="9511" priority="102" operator="lessThan">
      <formula>0</formula>
    </cfRule>
  </conditionalFormatting>
  <conditionalFormatting sqref="Q432">
    <cfRule type="cellIs" dxfId="9510" priority="103" operator="lessThan">
      <formula>0</formula>
    </cfRule>
  </conditionalFormatting>
  <conditionalFormatting sqref="Q435:Q437">
    <cfRule type="cellIs" dxfId="9509" priority="104" operator="lessThan">
      <formula>0</formula>
    </cfRule>
  </conditionalFormatting>
  <conditionalFormatting sqref="P429:P431">
    <cfRule type="cellIs" dxfId="9508" priority="105" operator="lessThan">
      <formula>0</formula>
    </cfRule>
  </conditionalFormatting>
  <conditionalFormatting sqref="Q432">
    <cfRule type="cellIs" dxfId="9507" priority="106" operator="lessThan">
      <formula>0</formula>
    </cfRule>
  </conditionalFormatting>
  <conditionalFormatting sqref="P556:P558">
    <cfRule type="cellIs" dxfId="9506" priority="107" operator="lessThan">
      <formula>0</formula>
    </cfRule>
  </conditionalFormatting>
  <conditionalFormatting sqref="H396">
    <cfRule type="cellIs" dxfId="9505" priority="108" operator="lessThan">
      <formula>0</formula>
    </cfRule>
  </conditionalFormatting>
  <conditionalFormatting sqref="Q438">
    <cfRule type="cellIs" dxfId="9504" priority="109" operator="lessThan">
      <formula>0</formula>
    </cfRule>
  </conditionalFormatting>
  <conditionalFormatting sqref="Q425">
    <cfRule type="cellIs" dxfId="9503" priority="110" operator="lessThan">
      <formula>0</formula>
    </cfRule>
  </conditionalFormatting>
  <conditionalFormatting sqref="H389">
    <cfRule type="cellIs" dxfId="9502" priority="111" operator="lessThan">
      <formula>0</formula>
    </cfRule>
  </conditionalFormatting>
  <conditionalFormatting sqref="B428">
    <cfRule type="cellIs" dxfId="9501" priority="112" operator="lessThan">
      <formula>0</formula>
    </cfRule>
  </conditionalFormatting>
  <conditionalFormatting sqref="Q559">
    <cfRule type="cellIs" dxfId="9500" priority="113" operator="lessThan">
      <formula>0</formula>
    </cfRule>
  </conditionalFormatting>
  <conditionalFormatting sqref="Q559">
    <cfRule type="cellIs" dxfId="9499" priority="114" operator="lessThan">
      <formula>0</formula>
    </cfRule>
  </conditionalFormatting>
  <conditionalFormatting sqref="P435:P437">
    <cfRule type="cellIs" dxfId="9498" priority="115" operator="lessThan">
      <formula>0</formula>
    </cfRule>
  </conditionalFormatting>
  <conditionalFormatting sqref="P427">
    <cfRule type="cellIs" dxfId="9497" priority="116" operator="lessThan">
      <formula>0</formula>
    </cfRule>
  </conditionalFormatting>
  <conditionalFormatting sqref="Q426:Q427">
    <cfRule type="cellIs" dxfId="9496" priority="117" operator="lessThan">
      <formula>0</formula>
    </cfRule>
  </conditionalFormatting>
  <conditionalFormatting sqref="J562:N562 J564:N565 J563:M563">
    <cfRule type="cellIs" dxfId="9495" priority="118" operator="lessThan">
      <formula>0</formula>
    </cfRule>
  </conditionalFormatting>
  <conditionalFormatting sqref="B421">
    <cfRule type="cellIs" dxfId="9494" priority="119" operator="lessThan">
      <formula>0</formula>
    </cfRule>
  </conditionalFormatting>
  <conditionalFormatting sqref="Q560">
    <cfRule type="cellIs" dxfId="9493" priority="120" operator="lessThan">
      <formula>0</formula>
    </cfRule>
  </conditionalFormatting>
  <conditionalFormatting sqref="J563">
    <cfRule type="cellIs" dxfId="9492" priority="121" operator="lessThan">
      <formula>0</formula>
    </cfRule>
  </conditionalFormatting>
  <conditionalFormatting sqref="Q565">
    <cfRule type="cellIs" dxfId="9491" priority="122" operator="lessThan">
      <formula>0</formula>
    </cfRule>
  </conditionalFormatting>
  <conditionalFormatting sqref="Q566">
    <cfRule type="cellIs" dxfId="9490" priority="123" operator="lessThan">
      <formula>0</formula>
    </cfRule>
  </conditionalFormatting>
  <conditionalFormatting sqref="B588">
    <cfRule type="cellIs" dxfId="9489" priority="124" operator="lessThan">
      <formula>0</formula>
    </cfRule>
  </conditionalFormatting>
  <conditionalFormatting sqref="I580 K579:N580 C581:N582">
    <cfRule type="cellIs" dxfId="9488" priority="125" operator="lessThan">
      <formula>0</formula>
    </cfRule>
  </conditionalFormatting>
  <conditionalFormatting sqref="C579:N582">
    <cfRule type="cellIs" dxfId="9487" priority="126" operator="lessThan">
      <formula>0</formula>
    </cfRule>
  </conditionalFormatting>
  <conditionalFormatting sqref="Q582">
    <cfRule type="cellIs" dxfId="9486" priority="127" operator="lessThan">
      <formula>0</formula>
    </cfRule>
  </conditionalFormatting>
  <conditionalFormatting sqref="I579">
    <cfRule type="cellIs" dxfId="9485" priority="128" operator="lessThan">
      <formula>0</formula>
    </cfRule>
  </conditionalFormatting>
  <conditionalFormatting sqref="J556:N558 J559:M559">
    <cfRule type="cellIs" dxfId="9484" priority="129" operator="lessThan">
      <formula>0</formula>
    </cfRule>
  </conditionalFormatting>
  <conditionalFormatting sqref="P562:P565">
    <cfRule type="cellIs" dxfId="9483" priority="130" operator="lessThan">
      <formula>0</formula>
    </cfRule>
  </conditionalFormatting>
  <conditionalFormatting sqref="J564:N565 K562:N562 K563:M563">
    <cfRule type="cellIs" dxfId="9482" priority="131" operator="lessThan">
      <formula>0</formula>
    </cfRule>
  </conditionalFormatting>
  <conditionalFormatting sqref="B555">
    <cfRule type="cellIs" dxfId="9481" priority="132" operator="lessThan">
      <formula>0</formula>
    </cfRule>
  </conditionalFormatting>
  <conditionalFormatting sqref="Q565">
    <cfRule type="cellIs" dxfId="9480" priority="133" operator="lessThan">
      <formula>0</formula>
    </cfRule>
  </conditionalFormatting>
  <conditionalFormatting sqref="C580:J580">
    <cfRule type="cellIs" dxfId="9479" priority="134" operator="lessThan">
      <formula>0</formula>
    </cfRule>
  </conditionalFormatting>
  <conditionalFormatting sqref="Q562:Q564">
    <cfRule type="cellIs" dxfId="9478" priority="135" operator="lessThan">
      <formula>0</formula>
    </cfRule>
  </conditionalFormatting>
  <conditionalFormatting sqref="Q579:Q581">
    <cfRule type="cellIs" dxfId="9477" priority="136" operator="lessThan">
      <formula>0</formula>
    </cfRule>
  </conditionalFormatting>
  <conditionalFormatting sqref="P579:P582">
    <cfRule type="cellIs" dxfId="9476" priority="137" operator="lessThan">
      <formula>0</formula>
    </cfRule>
  </conditionalFormatting>
  <conditionalFormatting sqref="Q582">
    <cfRule type="cellIs" dxfId="9475" priority="138" operator="lessThan">
      <formula>0</formula>
    </cfRule>
  </conditionalFormatting>
  <conditionalFormatting sqref="Q592">
    <cfRule type="cellIs" dxfId="9474" priority="139" operator="lessThan">
      <formula>0</formula>
    </cfRule>
  </conditionalFormatting>
  <conditionalFormatting sqref="I589">
    <cfRule type="cellIs" dxfId="9473" priority="140" operator="lessThan">
      <formula>0</formula>
    </cfRule>
  </conditionalFormatting>
  <conditionalFormatting sqref="H580:H582">
    <cfRule type="cellIs" dxfId="9472" priority="141" operator="lessThan">
      <formula>0</formula>
    </cfRule>
  </conditionalFormatting>
  <conditionalFormatting sqref="H584:H587">
    <cfRule type="cellIs" dxfId="9471" priority="142" operator="lessThan">
      <formula>0</formula>
    </cfRule>
  </conditionalFormatting>
  <conditionalFormatting sqref="H579">
    <cfRule type="cellIs" dxfId="9470" priority="143" operator="lessThan">
      <formula>0</formula>
    </cfRule>
  </conditionalFormatting>
  <conditionalFormatting sqref="H579:H582">
    <cfRule type="cellIs" dxfId="9469" priority="144" operator="lessThan">
      <formula>0</formula>
    </cfRule>
  </conditionalFormatting>
  <conditionalFormatting sqref="B578">
    <cfRule type="cellIs" dxfId="9468" priority="145" operator="lessThan">
      <formula>0</formula>
    </cfRule>
  </conditionalFormatting>
  <conditionalFormatting sqref="Q587">
    <cfRule type="cellIs" dxfId="9467" priority="146" operator="lessThan">
      <formula>0</formula>
    </cfRule>
  </conditionalFormatting>
  <conditionalFormatting sqref="I584">
    <cfRule type="cellIs" dxfId="9466" priority="147" operator="lessThan">
      <formula>0</formula>
    </cfRule>
  </conditionalFormatting>
  <conditionalFormatting sqref="C584:N587">
    <cfRule type="cellIs" dxfId="9465" priority="148" operator="lessThan">
      <formula>0</formula>
    </cfRule>
  </conditionalFormatting>
  <conditionalFormatting sqref="Q587">
    <cfRule type="cellIs" dxfId="9464" priority="149" operator="lessThan">
      <formula>0</formula>
    </cfRule>
  </conditionalFormatting>
  <conditionalFormatting sqref="H584">
    <cfRule type="cellIs" dxfId="9463" priority="150" operator="lessThan">
      <formula>0</formula>
    </cfRule>
  </conditionalFormatting>
  <conditionalFormatting sqref="P584:P587">
    <cfRule type="cellIs" dxfId="9462" priority="151" operator="lessThan">
      <formula>0</formula>
    </cfRule>
  </conditionalFormatting>
  <conditionalFormatting sqref="C585:J585">
    <cfRule type="cellIs" dxfId="9461" priority="152" operator="lessThan">
      <formula>0</formula>
    </cfRule>
  </conditionalFormatting>
  <conditionalFormatting sqref="H585:H587">
    <cfRule type="cellIs" dxfId="9460" priority="153" operator="lessThan">
      <formula>0</formula>
    </cfRule>
  </conditionalFormatting>
  <conditionalFormatting sqref="I585 K584:N585 C586:N587">
    <cfRule type="cellIs" dxfId="9459" priority="154" operator="lessThan">
      <formula>0</formula>
    </cfRule>
  </conditionalFormatting>
  <conditionalFormatting sqref="Q584:Q586">
    <cfRule type="cellIs" dxfId="9458" priority="155" operator="lessThan">
      <formula>0</formula>
    </cfRule>
  </conditionalFormatting>
  <conditionalFormatting sqref="B583">
    <cfRule type="cellIs" dxfId="9457" priority="156" operator="lessThan">
      <formula>0</formula>
    </cfRule>
  </conditionalFormatting>
  <conditionalFormatting sqref="C589:N592">
    <cfRule type="cellIs" dxfId="9456" priority="157" operator="lessThan">
      <formula>0</formula>
    </cfRule>
  </conditionalFormatting>
  <conditionalFormatting sqref="Q592">
    <cfRule type="cellIs" dxfId="9455" priority="158" operator="lessThan">
      <formula>0</formula>
    </cfRule>
  </conditionalFormatting>
  <conditionalFormatting sqref="H589">
    <cfRule type="cellIs" dxfId="9454" priority="159" operator="lessThan">
      <formula>0</formula>
    </cfRule>
  </conditionalFormatting>
  <conditionalFormatting sqref="H589:H592">
    <cfRule type="cellIs" dxfId="9453" priority="160" operator="lessThan">
      <formula>0</formula>
    </cfRule>
  </conditionalFormatting>
  <conditionalFormatting sqref="P589:P592">
    <cfRule type="cellIs" dxfId="9452" priority="161" operator="lessThan">
      <formula>0</formula>
    </cfRule>
  </conditionalFormatting>
  <conditionalFormatting sqref="C590:J590">
    <cfRule type="cellIs" dxfId="9451" priority="162" operator="lessThan">
      <formula>0</formula>
    </cfRule>
  </conditionalFormatting>
  <conditionalFormatting sqref="H590:H592">
    <cfRule type="cellIs" dxfId="9450" priority="163" operator="lessThan">
      <formula>0</formula>
    </cfRule>
  </conditionalFormatting>
  <conditionalFormatting sqref="I590 K589:N590 C591:N592">
    <cfRule type="cellIs" dxfId="9449" priority="164" operator="lessThan">
      <formula>0</formula>
    </cfRule>
  </conditionalFormatting>
  <conditionalFormatting sqref="Q589:Q591">
    <cfRule type="cellIs" dxfId="9448" priority="165" operator="lessThan">
      <formula>0</formula>
    </cfRule>
  </conditionalFormatting>
  <conditionalFormatting sqref="C350:I350">
    <cfRule type="cellIs" dxfId="9447" priority="166" operator="lessThan">
      <formula>0</formula>
    </cfRule>
  </conditionalFormatting>
  <conditionalFormatting sqref="C352:I353">
    <cfRule type="cellIs" dxfId="9446" priority="167" operator="lessThan">
      <formula>0</formula>
    </cfRule>
  </conditionalFormatting>
  <conditionalFormatting sqref="P492:Q492">
    <cfRule type="cellIs" dxfId="9445" priority="168" operator="lessThan">
      <formula>0</formula>
    </cfRule>
  </conditionalFormatting>
  <conditionalFormatting sqref="P485:P488">
    <cfRule type="cellIs" dxfId="9444" priority="169" operator="lessThan">
      <formula>0</formula>
    </cfRule>
  </conditionalFormatting>
  <conditionalFormatting sqref="Q574:Q576">
    <cfRule type="cellIs" dxfId="9443" priority="170" operator="lessThan">
      <formula>0</formula>
    </cfRule>
  </conditionalFormatting>
  <conditionalFormatting sqref="B484">
    <cfRule type="cellIs" dxfId="9442" priority="171" operator="lessThan">
      <formula>0</formula>
    </cfRule>
  </conditionalFormatting>
  <conditionalFormatting sqref="N420">
    <cfRule type="cellIs" dxfId="9441" priority="172" operator="lessThan">
      <formula>0</formula>
    </cfRule>
  </conditionalFormatting>
  <conditionalFormatting sqref="C351:I351">
    <cfRule type="cellIs" dxfId="9440" priority="173" operator="lessThan">
      <formula>0</formula>
    </cfRule>
  </conditionalFormatting>
  <conditionalFormatting sqref="C354:I354">
    <cfRule type="cellIs" dxfId="9439" priority="174" operator="lessThan">
      <formula>0</formula>
    </cfRule>
  </conditionalFormatting>
  <conditionalFormatting sqref="C370:I371">
    <cfRule type="cellIs" dxfId="9438" priority="175" operator="lessThan">
      <formula>0</formula>
    </cfRule>
  </conditionalFormatting>
  <conditionalFormatting sqref="C368:I368">
    <cfRule type="cellIs" dxfId="9437" priority="176" operator="lessThan">
      <formula>0</formula>
    </cfRule>
  </conditionalFormatting>
  <conditionalFormatting sqref="C369:I369">
    <cfRule type="cellIs" dxfId="9436" priority="177" operator="lessThan">
      <formula>0</formula>
    </cfRule>
  </conditionalFormatting>
  <conditionalFormatting sqref="C372:I372">
    <cfRule type="cellIs" dxfId="9435" priority="178" operator="lessThan">
      <formula>0</formula>
    </cfRule>
  </conditionalFormatting>
  <conditionalFormatting sqref="C556:I559">
    <cfRule type="cellIs" dxfId="9434" priority="179" operator="lessThan">
      <formula>0</formula>
    </cfRule>
  </conditionalFormatting>
  <conditionalFormatting sqref="C557:I557">
    <cfRule type="cellIs" dxfId="9433" priority="180" operator="lessThan">
      <formula>0</formula>
    </cfRule>
  </conditionalFormatting>
  <conditionalFormatting sqref="C558:I559">
    <cfRule type="cellIs" dxfId="9432" priority="181" operator="lessThan">
      <formula>0</formula>
    </cfRule>
  </conditionalFormatting>
  <conditionalFormatting sqref="C562:I565">
    <cfRule type="cellIs" dxfId="9431" priority="182" operator="lessThan">
      <formula>0</formula>
    </cfRule>
  </conditionalFormatting>
  <conditionalFormatting sqref="C563:I563">
    <cfRule type="cellIs" dxfId="9430" priority="183" operator="lessThan">
      <formula>0</formula>
    </cfRule>
  </conditionalFormatting>
  <conditionalFormatting sqref="C564:I565">
    <cfRule type="cellIs" dxfId="9429" priority="184" operator="lessThan">
      <formula>0</formula>
    </cfRule>
  </conditionalFormatting>
  <conditionalFormatting sqref="C442:C445">
    <cfRule type="cellIs" dxfId="9428" priority="185" operator="lessThan">
      <formula>0</formula>
    </cfRule>
  </conditionalFormatting>
  <conditionalFormatting sqref="P450:P453">
    <cfRule type="cellIs" dxfId="9427" priority="186" operator="lessThan">
      <formula>0</formula>
    </cfRule>
  </conditionalFormatting>
  <conditionalFormatting sqref="Q493:Q496">
    <cfRule type="cellIs" dxfId="9426" priority="187" operator="lessThan">
      <formula>0</formula>
    </cfRule>
  </conditionalFormatting>
  <conditionalFormatting sqref="Q497:Q498">
    <cfRule type="cellIs" dxfId="9425" priority="188" operator="lessThan">
      <formula>0</formula>
    </cfRule>
  </conditionalFormatting>
  <conditionalFormatting sqref="Q498">
    <cfRule type="cellIs" dxfId="9424" priority="189" operator="lessThan">
      <formula>0</formula>
    </cfRule>
  </conditionalFormatting>
  <conditionalFormatting sqref="Q497">
    <cfRule type="cellIs" dxfId="9423" priority="190" operator="lessThan">
      <formula>0</formula>
    </cfRule>
  </conditionalFormatting>
  <conditionalFormatting sqref="P493:P496">
    <cfRule type="cellIs" dxfId="9422" priority="191" operator="lessThan">
      <formula>0</formula>
    </cfRule>
  </conditionalFormatting>
  <conditionalFormatting sqref="B492">
    <cfRule type="cellIs" dxfId="9421" priority="192" operator="lessThan">
      <formula>0</formula>
    </cfRule>
  </conditionalFormatting>
  <conditionalFormatting sqref="C574:N577">
    <cfRule type="cellIs" dxfId="9420" priority="193" operator="lessThan">
      <formula>0</formula>
    </cfRule>
  </conditionalFormatting>
  <conditionalFormatting sqref="Q577">
    <cfRule type="cellIs" dxfId="9419" priority="194" operator="lessThan">
      <formula>0</formula>
    </cfRule>
  </conditionalFormatting>
  <conditionalFormatting sqref="H574:H577">
    <cfRule type="cellIs" dxfId="9418" priority="195" operator="lessThan">
      <formula>0</formula>
    </cfRule>
  </conditionalFormatting>
  <conditionalFormatting sqref="Q491">
    <cfRule type="cellIs" dxfId="9417" priority="196" operator="lessThan">
      <formula>0</formula>
    </cfRule>
  </conditionalFormatting>
  <conditionalFormatting sqref="Q533:Q536 Q538">
    <cfRule type="cellIs" dxfId="9416" priority="197" operator="lessThan">
      <formula>0</formula>
    </cfRule>
  </conditionalFormatting>
  <conditionalFormatting sqref="P532">
    <cfRule type="cellIs" dxfId="9415" priority="198" operator="lessThan">
      <formula>0</formula>
    </cfRule>
  </conditionalFormatting>
  <conditionalFormatting sqref="Q537">
    <cfRule type="cellIs" dxfId="9414" priority="199" operator="lessThan">
      <formula>0</formula>
    </cfRule>
  </conditionalFormatting>
  <conditionalFormatting sqref="Q537">
    <cfRule type="cellIs" dxfId="9413" priority="200" operator="lessThan">
      <formula>0</formula>
    </cfRule>
  </conditionalFormatting>
  <conditionalFormatting sqref="P533:P536">
    <cfRule type="cellIs" dxfId="9412" priority="201" operator="lessThan">
      <formula>0</formula>
    </cfRule>
  </conditionalFormatting>
  <conditionalFormatting sqref="Q545 Q540:Q543">
    <cfRule type="cellIs" dxfId="9411" priority="202" operator="lessThan">
      <formula>0</formula>
    </cfRule>
  </conditionalFormatting>
  <conditionalFormatting sqref="Q544">
    <cfRule type="cellIs" dxfId="9410" priority="203" operator="lessThan">
      <formula>0</formula>
    </cfRule>
  </conditionalFormatting>
  <conditionalFormatting sqref="B532">
    <cfRule type="cellIs" dxfId="9409" priority="204" operator="lessThan">
      <formula>0</formula>
    </cfRule>
  </conditionalFormatting>
  <conditionalFormatting sqref="P539">
    <cfRule type="cellIs" dxfId="9408" priority="205" operator="lessThan">
      <formula>0</formula>
    </cfRule>
  </conditionalFormatting>
  <conditionalFormatting sqref="P540:P543">
    <cfRule type="cellIs" dxfId="9407" priority="206" operator="lessThan">
      <formula>0</formula>
    </cfRule>
  </conditionalFormatting>
  <conditionalFormatting sqref="Q544">
    <cfRule type="cellIs" dxfId="9406" priority="207" operator="lessThan">
      <formula>0</formula>
    </cfRule>
  </conditionalFormatting>
  <conditionalFormatting sqref="P568:P570 P572">
    <cfRule type="cellIs" dxfId="9405" priority="208" operator="lessThan">
      <formula>0</formula>
    </cfRule>
  </conditionalFormatting>
  <conditionalFormatting sqref="Q568:Q570">
    <cfRule type="cellIs" dxfId="9404" priority="209" operator="lessThan">
      <formula>0</formula>
    </cfRule>
  </conditionalFormatting>
  <conditionalFormatting sqref="C570:I570">
    <cfRule type="cellIs" dxfId="9403" priority="210" operator="lessThan">
      <formula>0</formula>
    </cfRule>
  </conditionalFormatting>
  <conditionalFormatting sqref="C568:I570">
    <cfRule type="cellIs" dxfId="9402" priority="211" operator="lessThan">
      <formula>0</formula>
    </cfRule>
  </conditionalFormatting>
  <conditionalFormatting sqref="B567">
    <cfRule type="cellIs" dxfId="9401" priority="212" operator="lessThan">
      <formula>0</formula>
    </cfRule>
  </conditionalFormatting>
  <conditionalFormatting sqref="J568:N570">
    <cfRule type="cellIs" dxfId="9400" priority="213" operator="lessThan">
      <formula>0</formula>
    </cfRule>
  </conditionalFormatting>
  <conditionalFormatting sqref="P574:P577">
    <cfRule type="cellIs" dxfId="9399" priority="214" operator="lessThan">
      <formula>0</formula>
    </cfRule>
  </conditionalFormatting>
  <conditionalFormatting sqref="Q571:Q572">
    <cfRule type="cellIs" dxfId="9398" priority="215" operator="lessThan">
      <formula>0</formula>
    </cfRule>
  </conditionalFormatting>
  <conditionalFormatting sqref="C433:M433">
    <cfRule type="cellIs" dxfId="9397" priority="216" operator="lessThan">
      <formula>0</formula>
    </cfRule>
  </conditionalFormatting>
  <conditionalFormatting sqref="Q571:Q572">
    <cfRule type="cellIs" dxfId="9396" priority="217" operator="lessThan">
      <formula>0</formula>
    </cfRule>
  </conditionalFormatting>
  <conditionalFormatting sqref="J569">
    <cfRule type="cellIs" dxfId="9395" priority="218" operator="lessThan">
      <formula>0</formula>
    </cfRule>
  </conditionalFormatting>
  <conditionalFormatting sqref="J570:N570 K568:N569">
    <cfRule type="cellIs" dxfId="9394" priority="219" operator="lessThan">
      <formula>0</formula>
    </cfRule>
  </conditionalFormatting>
  <conditionalFormatting sqref="I575 K574:N575 C576:N577">
    <cfRule type="cellIs" dxfId="9393" priority="220" operator="lessThan">
      <formula>0</formula>
    </cfRule>
  </conditionalFormatting>
  <conditionalFormatting sqref="N420">
    <cfRule type="cellIs" dxfId="9392" priority="221" operator="lessThan">
      <formula>0</formula>
    </cfRule>
  </conditionalFormatting>
  <conditionalFormatting sqref="B429:N429">
    <cfRule type="cellIs" dxfId="9391" priority="222" operator="lessThan">
      <formula>0</formula>
    </cfRule>
  </conditionalFormatting>
  <conditionalFormatting sqref="C569:I569">
    <cfRule type="cellIs" dxfId="9390" priority="223" operator="lessThan">
      <formula>0</formula>
    </cfRule>
  </conditionalFormatting>
  <conditionalFormatting sqref="B429:N429">
    <cfRule type="cellIs" dxfId="9389" priority="224" operator="lessThan">
      <formula>0</formula>
    </cfRule>
  </conditionalFormatting>
  <conditionalFormatting sqref="H433">
    <cfRule type="cellIs" dxfId="9388" priority="225" operator="lessThan">
      <formula>0</formula>
    </cfRule>
  </conditionalFormatting>
  <conditionalFormatting sqref="B433">
    <cfRule type="cellIs" dxfId="9387" priority="226" operator="lessThan">
      <formula>0</formula>
    </cfRule>
  </conditionalFormatting>
  <conditionalFormatting sqref="B433">
    <cfRule type="cellIs" dxfId="9386" priority="227" operator="lessThan">
      <formula>0</formula>
    </cfRule>
  </conditionalFormatting>
  <conditionalFormatting sqref="B429:N429">
    <cfRule type="cellIs" dxfId="9385" priority="228" operator="lessThan">
      <formula>0</formula>
    </cfRule>
  </conditionalFormatting>
  <conditionalFormatting sqref="B429:N429">
    <cfRule type="cellIs" dxfId="9384" priority="229" operator="lessThan">
      <formula>0</formula>
    </cfRule>
  </conditionalFormatting>
  <conditionalFormatting sqref="B422:N422">
    <cfRule type="cellIs" dxfId="9383" priority="230" operator="lessThan">
      <formula>0</formula>
    </cfRule>
  </conditionalFormatting>
  <conditionalFormatting sqref="H574">
    <cfRule type="cellIs" dxfId="9382" priority="231" operator="lessThan">
      <formula>0</formula>
    </cfRule>
  </conditionalFormatting>
  <conditionalFormatting sqref="C433:M433">
    <cfRule type="cellIs" dxfId="9381" priority="232" operator="lessThan">
      <formula>0</formula>
    </cfRule>
  </conditionalFormatting>
  <conditionalFormatting sqref="H575:H577">
    <cfRule type="cellIs" dxfId="9380" priority="233" operator="lessThan">
      <formula>0</formula>
    </cfRule>
  </conditionalFormatting>
  <conditionalFormatting sqref="Q577">
    <cfRule type="cellIs" dxfId="9379" priority="234" operator="lessThan">
      <formula>0</formula>
    </cfRule>
  </conditionalFormatting>
  <conditionalFormatting sqref="I574">
    <cfRule type="cellIs" dxfId="9378" priority="235" operator="lessThan">
      <formula>0</formula>
    </cfRule>
  </conditionalFormatting>
  <conditionalFormatting sqref="H426">
    <cfRule type="cellIs" dxfId="9377" priority="236" operator="lessThan">
      <formula>0</formula>
    </cfRule>
  </conditionalFormatting>
  <conditionalFormatting sqref="C575:J575">
    <cfRule type="cellIs" dxfId="9376" priority="237" operator="lessThan">
      <formula>0</formula>
    </cfRule>
  </conditionalFormatting>
  <conditionalFormatting sqref="B573">
    <cfRule type="cellIs" dxfId="9375" priority="238" operator="lessThan">
      <formula>0</formula>
    </cfRule>
  </conditionalFormatting>
  <conditionalFormatting sqref="N425">
    <cfRule type="cellIs" dxfId="9374" priority="239" operator="lessThan">
      <formula>0</formula>
    </cfRule>
  </conditionalFormatting>
  <conditionalFormatting sqref="C426:M426">
    <cfRule type="cellIs" dxfId="9373" priority="240" operator="lessThan">
      <formula>0</formula>
    </cfRule>
  </conditionalFormatting>
  <conditionalFormatting sqref="C426:M426">
    <cfRule type="cellIs" dxfId="9372" priority="241" operator="lessThan">
      <formula>0</formula>
    </cfRule>
  </conditionalFormatting>
  <conditionalFormatting sqref="N426">
    <cfRule type="cellIs" dxfId="9371" priority="242" operator="lessThan">
      <formula>0</formula>
    </cfRule>
  </conditionalFormatting>
  <conditionalFormatting sqref="B429:N429">
    <cfRule type="cellIs" dxfId="9370" priority="243" operator="lessThan">
      <formula>0</formula>
    </cfRule>
  </conditionalFormatting>
  <conditionalFormatting sqref="N426">
    <cfRule type="cellIs" dxfId="9369" priority="244" operator="lessThan">
      <formula>0</formula>
    </cfRule>
  </conditionalFormatting>
  <conditionalFormatting sqref="B429:N429">
    <cfRule type="cellIs" dxfId="9368" priority="245" operator="lessThan">
      <formula>0</formula>
    </cfRule>
  </conditionalFormatting>
  <conditionalFormatting sqref="B561">
    <cfRule type="cellIs" dxfId="9367" priority="246" operator="lessThan">
      <formula>0</formula>
    </cfRule>
  </conditionalFormatting>
  <conditionalFormatting sqref="B426">
    <cfRule type="cellIs" dxfId="9366" priority="247" operator="lessThan">
      <formula>0</formula>
    </cfRule>
  </conditionalFormatting>
  <conditionalFormatting sqref="N433">
    <cfRule type="cellIs" dxfId="9365" priority="248" operator="lessThan">
      <formula>0</formula>
    </cfRule>
  </conditionalFormatting>
  <conditionalFormatting sqref="B561">
    <cfRule type="cellIs" dxfId="9364" priority="249" operator="lessThan">
      <formula>0</formula>
    </cfRule>
  </conditionalFormatting>
  <conditionalFormatting sqref="B554">
    <cfRule type="cellIs" dxfId="9363" priority="250" operator="lessThan">
      <formula>0</formula>
    </cfRule>
  </conditionalFormatting>
  <conditionalFormatting sqref="B554">
    <cfRule type="cellIs" dxfId="9362" priority="251" operator="lessThan">
      <formula>0</formula>
    </cfRule>
  </conditionalFormatting>
  <conditionalFormatting sqref="B572">
    <cfRule type="cellIs" dxfId="9361" priority="252" operator="lessThan">
      <formula>0</formula>
    </cfRule>
  </conditionalFormatting>
  <conditionalFormatting sqref="B572">
    <cfRule type="cellIs" dxfId="9360" priority="253"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0:BQ360 A355:A359 P355:BQ359 A366:BQ531 A361:A365 P361:BQ365 A1:BQ354">
    <cfRule type="cellIs" dxfId="9359" priority="254" operator="lessThan">
      <formula>0</formula>
    </cfRule>
  </conditionalFormatting>
  <conditionalFormatting sqref="B600">
    <cfRule type="cellIs" dxfId="9358" priority="255" operator="lessThan">
      <formula>0</formula>
    </cfRule>
  </conditionalFormatting>
  <conditionalFormatting sqref="B594">
    <cfRule type="cellIs" dxfId="9357" priority="256" operator="lessThan">
      <formula>0</formula>
    </cfRule>
  </conditionalFormatting>
  <conditionalFormatting sqref="B597">
    <cfRule type="cellIs" dxfId="9356" priority="257" operator="lessThan">
      <formula>0</formula>
    </cfRule>
  </conditionalFormatting>
  <conditionalFormatting sqref="B615">
    <cfRule type="cellIs" dxfId="9355" priority="258" operator="lessThan">
      <formula>0</formula>
    </cfRule>
  </conditionalFormatting>
  <conditionalFormatting sqref="B623">
    <cfRule type="cellIs" dxfId="9354" priority="259" operator="lessThan">
      <formula>0</formula>
    </cfRule>
  </conditionalFormatting>
  <conditionalFormatting sqref="I626:N626 P624:Q627">
    <cfRule type="cellIs" dxfId="9353" priority="260" operator="lessThan">
      <formula>0</formula>
    </cfRule>
  </conditionalFormatting>
  <conditionalFormatting sqref="P415:Q415 Q416:Q418">
    <cfRule type="cellIs" dxfId="9352" priority="261" operator="lessThan">
      <formula>0</formula>
    </cfRule>
  </conditionalFormatting>
  <conditionalFormatting sqref="B409">
    <cfRule type="cellIs" dxfId="9351" priority="262" operator="lessThan">
      <formula>0</formula>
    </cfRule>
  </conditionalFormatting>
  <conditionalFormatting sqref="P416:P418">
    <cfRule type="cellIs" dxfId="9350" priority="263" operator="lessThan">
      <formula>0</formula>
    </cfRule>
  </conditionalFormatting>
  <conditionalFormatting sqref="P415">
    <cfRule type="cellIs" dxfId="9349" priority="264" operator="lessThan">
      <formula>0</formula>
    </cfRule>
  </conditionalFormatting>
  <conditionalFormatting sqref="Q419">
    <cfRule type="cellIs" dxfId="9348" priority="265" operator="lessThan">
      <formula>0</formula>
    </cfRule>
  </conditionalFormatting>
  <conditionalFormatting sqref="Q420">
    <cfRule type="cellIs" dxfId="9347" priority="266" operator="lessThan">
      <formula>0</formula>
    </cfRule>
  </conditionalFormatting>
  <conditionalFormatting sqref="B415">
    <cfRule type="cellIs" dxfId="9346" priority="267" operator="lessThan">
      <formula>0</formula>
    </cfRule>
  </conditionalFormatting>
  <conditionalFormatting sqref="Q419">
    <cfRule type="cellIs" dxfId="9345" priority="268" operator="lessThan">
      <formula>0</formula>
    </cfRule>
  </conditionalFormatting>
  <conditionalFormatting sqref="B435:N435">
    <cfRule type="cellIs" dxfId="9344" priority="269" operator="lessThan">
      <formula>0</formula>
    </cfRule>
  </conditionalFormatting>
  <conditionalFormatting sqref="B435:N435">
    <cfRule type="cellIs" dxfId="9343" priority="270" operator="lessThan">
      <formula>0</formula>
    </cfRule>
  </conditionalFormatting>
  <conditionalFormatting sqref="C606:I606">
    <cfRule type="cellIs" dxfId="9342" priority="271" operator="lessThan">
      <formula>0</formula>
    </cfRule>
  </conditionalFormatting>
  <conditionalFormatting sqref="C607:I607">
    <cfRule type="cellIs" dxfId="9341" priority="272" operator="lessThan">
      <formula>0</formula>
    </cfRule>
  </conditionalFormatting>
  <conditionalFormatting sqref="C611:M611">
    <cfRule type="cellIs" dxfId="9340" priority="273" operator="lessThan">
      <formula>0</formula>
    </cfRule>
  </conditionalFormatting>
  <conditionalFormatting sqref="P604">
    <cfRule type="cellIs" dxfId="9339" priority="274" operator="lessThan">
      <formula>0</formula>
    </cfRule>
  </conditionalFormatting>
  <conditionalFormatting sqref="P410:P412">
    <cfRule type="cellIs" dxfId="9338" priority="275" operator="lessThan">
      <formula>0</formula>
    </cfRule>
  </conditionalFormatting>
  <conditionalFormatting sqref="Q413">
    <cfRule type="cellIs" dxfId="9337" priority="276" operator="lessThan">
      <formula>0</formula>
    </cfRule>
  </conditionalFormatting>
  <conditionalFormatting sqref="Q414">
    <cfRule type="cellIs" dxfId="9336" priority="277" operator="lessThan">
      <formula>0</formula>
    </cfRule>
  </conditionalFormatting>
  <conditionalFormatting sqref="P409:Q409 Q410:Q412">
    <cfRule type="cellIs" dxfId="9335" priority="278" operator="lessThan">
      <formula>0</formula>
    </cfRule>
  </conditionalFormatting>
  <conditionalFormatting sqref="P409">
    <cfRule type="cellIs" dxfId="9334" priority="279" operator="lessThan">
      <formula>0</formula>
    </cfRule>
  </conditionalFormatting>
  <conditionalFormatting sqref="Q413">
    <cfRule type="cellIs" dxfId="9333" priority="280" operator="lessThan">
      <formula>0</formula>
    </cfRule>
  </conditionalFormatting>
  <conditionalFormatting sqref="B435:N435">
    <cfRule type="cellIs" dxfId="9332" priority="281" operator="lessThan">
      <formula>0</formula>
    </cfRule>
  </conditionalFormatting>
  <conditionalFormatting sqref="B435:N435">
    <cfRule type="cellIs" dxfId="9331" priority="282" operator="lessThan">
      <formula>0</formula>
    </cfRule>
  </conditionalFormatting>
  <conditionalFormatting sqref="B435:N435">
    <cfRule type="cellIs" dxfId="9330" priority="283" operator="lessThan">
      <formula>0</formula>
    </cfRule>
  </conditionalFormatting>
  <conditionalFormatting sqref="B435:N435">
    <cfRule type="cellIs" dxfId="9329" priority="284" operator="lessThan">
      <formula>0</formula>
    </cfRule>
  </conditionalFormatting>
  <conditionalFormatting sqref="B435:N435">
    <cfRule type="cellIs" dxfId="9328" priority="285" operator="lessThan">
      <formula>0</formula>
    </cfRule>
  </conditionalFormatting>
  <conditionalFormatting sqref="N438">
    <cfRule type="cellIs" dxfId="9327" priority="286" operator="lessThan">
      <formula>0</formula>
    </cfRule>
  </conditionalFormatting>
  <conditionalFormatting sqref="B435:N435">
    <cfRule type="cellIs" dxfId="9326" priority="287" operator="lessThan">
      <formula>0</formula>
    </cfRule>
  </conditionalFormatting>
  <conditionalFormatting sqref="N439">
    <cfRule type="cellIs" dxfId="9325" priority="288" operator="lessThan">
      <formula>0</formula>
    </cfRule>
  </conditionalFormatting>
  <conditionalFormatting sqref="N439">
    <cfRule type="cellIs" dxfId="9324" priority="289" operator="lessThan">
      <formula>0</formula>
    </cfRule>
  </conditionalFormatting>
  <conditionalFormatting sqref="D442:N445">
    <cfRule type="cellIs" dxfId="9323" priority="290" operator="lessThan">
      <formula>0</formula>
    </cfRule>
  </conditionalFormatting>
  <conditionalFormatting sqref="B442:B445">
    <cfRule type="cellIs" dxfId="9322" priority="291" operator="lessThan">
      <formula>0</formula>
    </cfRule>
  </conditionalFormatting>
  <conditionalFormatting sqref="B498">
    <cfRule type="cellIs" dxfId="9321" priority="292" operator="lessThan">
      <formula>0</formula>
    </cfRule>
  </conditionalFormatting>
  <conditionalFormatting sqref="C498">
    <cfRule type="cellIs" dxfId="9320" priority="293" operator="lessThan">
      <formula>0</formula>
    </cfRule>
  </conditionalFormatting>
  <conditionalFormatting sqref="P553">
    <cfRule type="cellIs" dxfId="9319" priority="294" operator="lessThan">
      <formula>0</formula>
    </cfRule>
  </conditionalFormatting>
  <conditionalFormatting sqref="N370">
    <cfRule type="cellIs" dxfId="9318" priority="295" operator="lessThan">
      <formula>0</formula>
    </cfRule>
  </conditionalFormatting>
  <conditionalFormatting sqref="N382">
    <cfRule type="cellIs" dxfId="9317" priority="296" operator="lessThan">
      <formula>0</formula>
    </cfRule>
  </conditionalFormatting>
  <conditionalFormatting sqref="B354">
    <cfRule type="cellIs" dxfId="9316" priority="297" operator="lessThan">
      <formula>0</formula>
    </cfRule>
  </conditionalFormatting>
  <conditionalFormatting sqref="B589:B592">
    <cfRule type="cellIs" dxfId="9315" priority="298" operator="lessThan">
      <formula>0</formula>
    </cfRule>
  </conditionalFormatting>
  <conditionalFormatting sqref="B351">
    <cfRule type="cellIs" dxfId="9314" priority="299" operator="lessThan">
      <formula>0</formula>
    </cfRule>
  </conditionalFormatting>
  <conditionalFormatting sqref="B551">
    <cfRule type="cellIs" dxfId="9313" priority="300" operator="lessThan">
      <formula>0</formula>
    </cfRule>
  </conditionalFormatting>
  <conditionalFormatting sqref="B382:B383">
    <cfRule type="cellIs" dxfId="9312" priority="301" operator="lessThan">
      <formula>0</formula>
    </cfRule>
  </conditionalFormatting>
  <conditionalFormatting sqref="B386">
    <cfRule type="cellIs" dxfId="9311" priority="302" operator="lessThan">
      <formula>0</formula>
    </cfRule>
  </conditionalFormatting>
  <conditionalFormatting sqref="C350:M353">
    <cfRule type="cellIs" dxfId="9310" priority="303" operator="lessThan">
      <formula>0</formula>
    </cfRule>
  </conditionalFormatting>
  <conditionalFormatting sqref="B368">
    <cfRule type="cellIs" dxfId="9309" priority="304" operator="lessThan">
      <formula>0</formula>
    </cfRule>
  </conditionalFormatting>
  <conditionalFormatting sqref="B396 B386:B390 B380:B384 B368:B372 B360 B350:B354">
    <cfRule type="cellIs" dxfId="9308" priority="305" operator="lessThan">
      <formula>0</formula>
    </cfRule>
  </conditionalFormatting>
  <conditionalFormatting sqref="B369">
    <cfRule type="cellIs" dxfId="9307" priority="306" operator="lessThan">
      <formula>0</formula>
    </cfRule>
  </conditionalFormatting>
  <conditionalFormatting sqref="B372">
    <cfRule type="cellIs" dxfId="9306" priority="307" operator="lessThan">
      <formula>0</formula>
    </cfRule>
  </conditionalFormatting>
  <conditionalFormatting sqref="B548:B550">
    <cfRule type="cellIs" dxfId="9305" priority="308" operator="lessThan">
      <formula>0</formula>
    </cfRule>
  </conditionalFormatting>
  <conditionalFormatting sqref="B547">
    <cfRule type="cellIs" dxfId="9304" priority="309" operator="lessThan">
      <formula>0</formula>
    </cfRule>
  </conditionalFormatting>
  <conditionalFormatting sqref="B384">
    <cfRule type="cellIs" dxfId="9303" priority="310" operator="lessThan">
      <formula>0</formula>
    </cfRule>
  </conditionalFormatting>
  <conditionalFormatting sqref="B558:B559">
    <cfRule type="cellIs" dxfId="9302" priority="311" operator="lessThan">
      <formula>0</formula>
    </cfRule>
  </conditionalFormatting>
  <conditionalFormatting sqref="B380">
    <cfRule type="cellIs" dxfId="9301" priority="312" operator="lessThan">
      <formula>0</formula>
    </cfRule>
  </conditionalFormatting>
  <conditionalFormatting sqref="B381">
    <cfRule type="cellIs" dxfId="9300" priority="313" operator="lessThan">
      <formula>0</formula>
    </cfRule>
  </conditionalFormatting>
  <conditionalFormatting sqref="B387">
    <cfRule type="cellIs" dxfId="9299" priority="314" operator="lessThan">
      <formula>0</formula>
    </cfRule>
  </conditionalFormatting>
  <conditionalFormatting sqref="B388:B389">
    <cfRule type="cellIs" dxfId="9298" priority="315" operator="lessThan">
      <formula>0</formula>
    </cfRule>
  </conditionalFormatting>
  <conditionalFormatting sqref="B352:B353">
    <cfRule type="cellIs" dxfId="9297" priority="316" operator="lessThan">
      <formula>0</formula>
    </cfRule>
  </conditionalFormatting>
  <conditionalFormatting sqref="B350">
    <cfRule type="cellIs" dxfId="9296" priority="317" operator="lessThan">
      <formula>0</formula>
    </cfRule>
  </conditionalFormatting>
  <conditionalFormatting sqref="B396">
    <cfRule type="cellIs" dxfId="9295" priority="318" operator="lessThan">
      <formula>0</formula>
    </cfRule>
  </conditionalFormatting>
  <conditionalFormatting sqref="B390">
    <cfRule type="cellIs" dxfId="9294" priority="319" operator="lessThan">
      <formula>0</formula>
    </cfRule>
  </conditionalFormatting>
  <conditionalFormatting sqref="B579:B582">
    <cfRule type="cellIs" dxfId="9293" priority="320" operator="lessThan">
      <formula>0</formula>
    </cfRule>
  </conditionalFormatting>
  <conditionalFormatting sqref="B360">
    <cfRule type="cellIs" dxfId="9292" priority="321" operator="lessThan">
      <formula>0</formula>
    </cfRule>
  </conditionalFormatting>
  <conditionalFormatting sqref="B584:B587">
    <cfRule type="cellIs" dxfId="9291" priority="322" operator="lessThan">
      <formula>0</formula>
    </cfRule>
  </conditionalFormatting>
  <conditionalFormatting sqref="B556:B559">
    <cfRule type="cellIs" dxfId="9290" priority="323" operator="lessThan">
      <formula>0</formula>
    </cfRule>
  </conditionalFormatting>
  <conditionalFormatting sqref="B580">
    <cfRule type="cellIs" dxfId="9289" priority="324" operator="lessThan">
      <formula>0</formula>
    </cfRule>
  </conditionalFormatting>
  <conditionalFormatting sqref="B581:B582">
    <cfRule type="cellIs" dxfId="9288" priority="325" operator="lessThan">
      <formula>0</formula>
    </cfRule>
  </conditionalFormatting>
  <conditionalFormatting sqref="B591:B592">
    <cfRule type="cellIs" dxfId="9287" priority="326" operator="lessThan">
      <formula>0</formula>
    </cfRule>
  </conditionalFormatting>
  <conditionalFormatting sqref="B585">
    <cfRule type="cellIs" dxfId="9286" priority="327" operator="lessThan">
      <formula>0</formula>
    </cfRule>
  </conditionalFormatting>
  <conditionalFormatting sqref="B586:B587">
    <cfRule type="cellIs" dxfId="9285" priority="328" operator="lessThan">
      <formula>0</formula>
    </cfRule>
  </conditionalFormatting>
  <conditionalFormatting sqref="B590">
    <cfRule type="cellIs" dxfId="9284" priority="329" operator="lessThan">
      <formula>0</formula>
    </cfRule>
  </conditionalFormatting>
  <conditionalFormatting sqref="B370:B371">
    <cfRule type="cellIs" dxfId="9283" priority="330" operator="lessThan">
      <formula>0</formula>
    </cfRule>
  </conditionalFormatting>
  <conditionalFormatting sqref="B564:B565">
    <cfRule type="cellIs" dxfId="9282" priority="331" operator="lessThan">
      <formula>0</formula>
    </cfRule>
  </conditionalFormatting>
  <conditionalFormatting sqref="B392:N392">
    <cfRule type="cellIs" dxfId="9281" priority="332" operator="lessThan">
      <formula>0</formula>
    </cfRule>
  </conditionalFormatting>
  <conditionalFormatting sqref="B392:N392">
    <cfRule type="cellIs" dxfId="9280" priority="333" operator="lessThan">
      <formula>0</formula>
    </cfRule>
  </conditionalFormatting>
  <conditionalFormatting sqref="B537">
    <cfRule type="cellIs" dxfId="9279" priority="334" operator="lessThan">
      <formula>0</formula>
    </cfRule>
  </conditionalFormatting>
  <conditionalFormatting sqref="B533">
    <cfRule type="cellIs" dxfId="9278" priority="335" operator="lessThan">
      <formula>0</formula>
    </cfRule>
  </conditionalFormatting>
  <conditionalFormatting sqref="B570:B571">
    <cfRule type="cellIs" dxfId="9277" priority="336" operator="lessThan">
      <formula>0</formula>
    </cfRule>
  </conditionalFormatting>
  <conditionalFormatting sqref="B557">
    <cfRule type="cellIs" dxfId="9276" priority="337" operator="lessThan">
      <formula>0</formula>
    </cfRule>
  </conditionalFormatting>
  <conditionalFormatting sqref="B574:B577">
    <cfRule type="cellIs" dxfId="9275" priority="338" operator="lessThan">
      <formula>0</formula>
    </cfRule>
  </conditionalFormatting>
  <conditionalFormatting sqref="B575">
    <cfRule type="cellIs" dxfId="9274" priority="339" operator="lessThan">
      <formula>0</formula>
    </cfRule>
  </conditionalFormatting>
  <conditionalFormatting sqref="B566">
    <cfRule type="cellIs" dxfId="9273" priority="340" operator="lessThan">
      <formula>0</formula>
    </cfRule>
  </conditionalFormatting>
  <conditionalFormatting sqref="B566">
    <cfRule type="cellIs" dxfId="9272" priority="341" operator="lessThan">
      <formula>0</formula>
    </cfRule>
  </conditionalFormatting>
  <conditionalFormatting sqref="B562:B565">
    <cfRule type="cellIs" dxfId="9271" priority="342" operator="lessThan">
      <formula>0</formula>
    </cfRule>
  </conditionalFormatting>
  <conditionalFormatting sqref="B563">
    <cfRule type="cellIs" dxfId="9270" priority="343" operator="lessThan">
      <formula>0</formula>
    </cfRule>
  </conditionalFormatting>
  <conditionalFormatting sqref="B350:B353">
    <cfRule type="cellIs" dxfId="9269" priority="344" operator="lessThan">
      <formula>0</formula>
    </cfRule>
  </conditionalFormatting>
  <conditionalFormatting sqref="N395">
    <cfRule type="cellIs" dxfId="9268" priority="345" operator="lessThan">
      <formula>0</formula>
    </cfRule>
  </conditionalFormatting>
  <conditionalFormatting sqref="B534:B536">
    <cfRule type="cellIs" dxfId="9267" priority="346" operator="lessThan">
      <formula>0</formula>
    </cfRule>
  </conditionalFormatting>
  <conditionalFormatting sqref="B568:B571">
    <cfRule type="cellIs" dxfId="9266" priority="347" operator="lessThan">
      <formula>0</formula>
    </cfRule>
  </conditionalFormatting>
  <conditionalFormatting sqref="B552">
    <cfRule type="cellIs" dxfId="9265" priority="348" operator="lessThan">
      <formula>0</formula>
    </cfRule>
  </conditionalFormatting>
  <conditionalFormatting sqref="B576:B577">
    <cfRule type="cellIs" dxfId="9264" priority="349" operator="lessThan">
      <formula>0</formula>
    </cfRule>
  </conditionalFormatting>
  <conditionalFormatting sqref="B569">
    <cfRule type="cellIs" dxfId="9263" priority="350" operator="lessThan">
      <formula>0</formula>
    </cfRule>
  </conditionalFormatting>
  <conditionalFormatting sqref="D552">
    <cfRule type="cellIs" dxfId="9262" priority="351" operator="lessThan">
      <formula>0</formula>
    </cfRule>
  </conditionalFormatting>
  <conditionalFormatting sqref="B604 B609:B610 B616 B622">
    <cfRule type="cellIs" dxfId="9261" priority="352" operator="lessThan">
      <formula>0</formula>
    </cfRule>
  </conditionalFormatting>
  <conditionalFormatting sqref="B398:N398">
    <cfRule type="cellIs" dxfId="9260" priority="353" operator="lessThan">
      <formula>0</formula>
    </cfRule>
  </conditionalFormatting>
  <conditionalFormatting sqref="N383">
    <cfRule type="cellIs" dxfId="9259" priority="354" operator="lessThan">
      <formula>0</formula>
    </cfRule>
  </conditionalFormatting>
  <conditionalFormatting sqref="B392:N392">
    <cfRule type="cellIs" dxfId="9258" priority="355" operator="lessThan">
      <formula>0</formula>
    </cfRule>
  </conditionalFormatting>
  <conditionalFormatting sqref="N389">
    <cfRule type="cellIs" dxfId="9257" priority="356" operator="lessThan">
      <formula>0</formula>
    </cfRule>
  </conditionalFormatting>
  <conditionalFormatting sqref="B392:N392">
    <cfRule type="cellIs" dxfId="9256" priority="357" operator="lessThan">
      <formula>0</formula>
    </cfRule>
  </conditionalFormatting>
  <conditionalFormatting sqref="B392:N392">
    <cfRule type="cellIs" dxfId="9255" priority="358" operator="lessThan">
      <formula>0</formula>
    </cfRule>
  </conditionalFormatting>
  <conditionalFormatting sqref="B606">
    <cfRule type="cellIs" dxfId="9254" priority="359" operator="lessThan">
      <formula>0</formula>
    </cfRule>
  </conditionalFormatting>
  <conditionalFormatting sqref="B607">
    <cfRule type="cellIs" dxfId="9253" priority="360" operator="lessThan">
      <formula>0</formula>
    </cfRule>
  </conditionalFormatting>
  <conditionalFormatting sqref="B611">
    <cfRule type="cellIs" dxfId="9252" priority="361" operator="lessThan">
      <formula>0</formula>
    </cfRule>
  </conditionalFormatting>
  <conditionalFormatting sqref="G552">
    <cfRule type="cellIs" dxfId="9251" priority="362" operator="lessThan">
      <formula>0</formula>
    </cfRule>
  </conditionalFormatting>
  <conditionalFormatting sqref="H552">
    <cfRule type="cellIs" dxfId="9250" priority="363" operator="lessThan">
      <formula>0</formula>
    </cfRule>
  </conditionalFormatting>
  <conditionalFormatting sqref="N384">
    <cfRule type="cellIs" dxfId="9249" priority="364" operator="lessThan">
      <formula>0</formula>
    </cfRule>
  </conditionalFormatting>
  <conditionalFormatting sqref="N371">
    <cfRule type="cellIs" dxfId="9248" priority="365" operator="lessThan">
      <formula>0</formula>
    </cfRule>
  </conditionalFormatting>
  <conditionalFormatting sqref="B392:N392">
    <cfRule type="cellIs" dxfId="9247" priority="366" operator="lessThan">
      <formula>0</formula>
    </cfRule>
  </conditionalFormatting>
  <conditionalFormatting sqref="B392:N392">
    <cfRule type="cellIs" dxfId="9246" priority="367" operator="lessThan">
      <formula>0</formula>
    </cfRule>
  </conditionalFormatting>
  <conditionalFormatting sqref="B392:N392">
    <cfRule type="cellIs" dxfId="9245" priority="368" operator="lessThan">
      <formula>0</formula>
    </cfRule>
  </conditionalFormatting>
  <conditionalFormatting sqref="B398:N398">
    <cfRule type="cellIs" dxfId="9244" priority="369" operator="lessThan">
      <formula>0</formula>
    </cfRule>
  </conditionalFormatting>
  <conditionalFormatting sqref="N390">
    <cfRule type="cellIs" dxfId="9243" priority="370" operator="lessThan">
      <formula>0</formula>
    </cfRule>
  </conditionalFormatting>
  <conditionalFormatting sqref="B398:N398">
    <cfRule type="cellIs" dxfId="9242" priority="371" operator="lessThan">
      <formula>0</formula>
    </cfRule>
  </conditionalFormatting>
  <conditionalFormatting sqref="B398:N398">
    <cfRule type="cellIs" dxfId="9241" priority="372" operator="lessThan">
      <formula>0</formula>
    </cfRule>
  </conditionalFormatting>
  <conditionalFormatting sqref="B398:N398">
    <cfRule type="cellIs" dxfId="9240" priority="373" operator="lessThan">
      <formula>0</formula>
    </cfRule>
  </conditionalFormatting>
  <conditionalFormatting sqref="B398:N398">
    <cfRule type="cellIs" dxfId="9239" priority="374" operator="lessThan">
      <formula>0</formula>
    </cfRule>
  </conditionalFormatting>
  <conditionalFormatting sqref="B398:N398">
    <cfRule type="cellIs" dxfId="9238" priority="375" operator="lessThan">
      <formula>0</formula>
    </cfRule>
  </conditionalFormatting>
  <conditionalFormatting sqref="B398:N398">
    <cfRule type="cellIs" dxfId="9237" priority="376" operator="lessThan">
      <formula>0</formula>
    </cfRule>
  </conditionalFormatting>
  <conditionalFormatting sqref="N401">
    <cfRule type="cellIs" dxfId="9236" priority="377" operator="lessThan">
      <formula>0</formula>
    </cfRule>
  </conditionalFormatting>
  <conditionalFormatting sqref="N354">
    <cfRule type="cellIs" dxfId="9235" priority="378" operator="lessThan">
      <formula>0</formula>
    </cfRule>
  </conditionalFormatting>
  <conditionalFormatting sqref="N360">
    <cfRule type="cellIs" dxfId="9234" priority="379" operator="lessThan">
      <formula>0</formula>
    </cfRule>
  </conditionalFormatting>
  <conditionalFormatting sqref="N360">
    <cfRule type="cellIs" dxfId="9233" priority="380" operator="lessThan">
      <formula>0</formula>
    </cfRule>
  </conditionalFormatting>
  <conditionalFormatting sqref="N372">
    <cfRule type="cellIs" dxfId="9232" priority="381" operator="lessThan">
      <formula>0</formula>
    </cfRule>
  </conditionalFormatting>
  <conditionalFormatting sqref="N372">
    <cfRule type="cellIs" dxfId="9231" priority="382" operator="lessThan">
      <formula>0</formula>
    </cfRule>
  </conditionalFormatting>
  <conditionalFormatting sqref="N384">
    <cfRule type="cellIs" dxfId="9230" priority="383" operator="lessThan">
      <formula>0</formula>
    </cfRule>
  </conditionalFormatting>
  <conditionalFormatting sqref="N396">
    <cfRule type="cellIs" dxfId="9229" priority="384" operator="lessThan">
      <formula>0</formula>
    </cfRule>
  </conditionalFormatting>
  <conditionalFormatting sqref="N396">
    <cfRule type="cellIs" dxfId="9228" priority="385" operator="lessThan">
      <formula>0</formula>
    </cfRule>
  </conditionalFormatting>
  <conditionalFormatting sqref="N390">
    <cfRule type="cellIs" dxfId="9227" priority="386" operator="lessThan">
      <formula>0</formula>
    </cfRule>
  </conditionalFormatting>
  <conditionalFormatting sqref="N407">
    <cfRule type="cellIs" dxfId="9226" priority="387" operator="lessThan">
      <formula>0</formula>
    </cfRule>
  </conditionalFormatting>
  <conditionalFormatting sqref="N408">
    <cfRule type="cellIs" dxfId="9225" priority="388" operator="lessThan">
      <formula>0</formula>
    </cfRule>
  </conditionalFormatting>
  <conditionalFormatting sqref="H408">
    <cfRule type="cellIs" dxfId="9224" priority="389" operator="lessThan">
      <formula>0</formula>
    </cfRule>
  </conditionalFormatting>
  <conditionalFormatting sqref="B408">
    <cfRule type="cellIs" dxfId="9223" priority="390" operator="lessThan">
      <formula>0</formula>
    </cfRule>
  </conditionalFormatting>
  <conditionalFormatting sqref="C408:M408">
    <cfRule type="cellIs" dxfId="9222" priority="391" operator="lessThan">
      <formula>0</formula>
    </cfRule>
  </conditionalFormatting>
  <conditionalFormatting sqref="C408:M408">
    <cfRule type="cellIs" dxfId="9221" priority="392" operator="lessThan">
      <formula>0</formula>
    </cfRule>
  </conditionalFormatting>
  <conditionalFormatting sqref="B414">
    <cfRule type="cellIs" dxfId="9220" priority="393" operator="lessThan">
      <formula>0</formula>
    </cfRule>
  </conditionalFormatting>
  <conditionalFormatting sqref="B410:N410">
    <cfRule type="cellIs" dxfId="9219" priority="394" operator="lessThan">
      <formula>0</formula>
    </cfRule>
  </conditionalFormatting>
  <conditionalFormatting sqref="B408">
    <cfRule type="cellIs" dxfId="9218" priority="395" operator="lessThan">
      <formula>0</formula>
    </cfRule>
  </conditionalFormatting>
  <conditionalFormatting sqref="B404:N404">
    <cfRule type="cellIs" dxfId="9217" priority="396" operator="lessThan">
      <formula>0</formula>
    </cfRule>
  </conditionalFormatting>
  <conditionalFormatting sqref="B404:N404">
    <cfRule type="cellIs" dxfId="9216" priority="397" operator="lessThan">
      <formula>0</formula>
    </cfRule>
  </conditionalFormatting>
  <conditionalFormatting sqref="B404:N404">
    <cfRule type="cellIs" dxfId="9215" priority="398" operator="lessThan">
      <formula>0</formula>
    </cfRule>
  </conditionalFormatting>
  <conditionalFormatting sqref="B404:N404">
    <cfRule type="cellIs" dxfId="9214" priority="399" operator="lessThan">
      <formula>0</formula>
    </cfRule>
  </conditionalFormatting>
  <conditionalFormatting sqref="B404:N404">
    <cfRule type="cellIs" dxfId="9213" priority="400" operator="lessThan">
      <formula>0</formula>
    </cfRule>
  </conditionalFormatting>
  <conditionalFormatting sqref="B404:N404">
    <cfRule type="cellIs" dxfId="9212" priority="401" operator="lessThan">
      <formula>0</formula>
    </cfRule>
  </conditionalFormatting>
  <conditionalFormatting sqref="B404:N404">
    <cfRule type="cellIs" dxfId="9211" priority="402" operator="lessThan">
      <formula>0</formula>
    </cfRule>
  </conditionalFormatting>
  <conditionalFormatting sqref="B404:N404">
    <cfRule type="cellIs" dxfId="9210" priority="403" operator="lessThan">
      <formula>0</formula>
    </cfRule>
  </conditionalFormatting>
  <conditionalFormatting sqref="N408">
    <cfRule type="cellIs" dxfId="9209" priority="404" operator="lessThan">
      <formula>0</formula>
    </cfRule>
  </conditionalFormatting>
  <conditionalFormatting sqref="B410:N410">
    <cfRule type="cellIs" dxfId="9208" priority="405" operator="lessThan">
      <formula>0</formula>
    </cfRule>
  </conditionalFormatting>
  <conditionalFormatting sqref="B410:N410">
    <cfRule type="cellIs" dxfId="9207" priority="406" operator="lessThan">
      <formula>0</formula>
    </cfRule>
  </conditionalFormatting>
  <conditionalFormatting sqref="B410:N410">
    <cfRule type="cellIs" dxfId="9206" priority="407" operator="lessThan">
      <formula>0</formula>
    </cfRule>
  </conditionalFormatting>
  <conditionalFormatting sqref="B410:N410">
    <cfRule type="cellIs" dxfId="9205" priority="408" operator="lessThan">
      <formula>0</formula>
    </cfRule>
  </conditionalFormatting>
  <conditionalFormatting sqref="B410:N410">
    <cfRule type="cellIs" dxfId="9204" priority="409" operator="lessThan">
      <formula>0</formula>
    </cfRule>
  </conditionalFormatting>
  <conditionalFormatting sqref="B410:N410">
    <cfRule type="cellIs" dxfId="9203" priority="410" operator="lessThan">
      <formula>0</formula>
    </cfRule>
  </conditionalFormatting>
  <conditionalFormatting sqref="B410:N410">
    <cfRule type="cellIs" dxfId="9202" priority="411" operator="lessThan">
      <formula>0</formula>
    </cfRule>
  </conditionalFormatting>
  <conditionalFormatting sqref="N413">
    <cfRule type="cellIs" dxfId="9201" priority="412" operator="lessThan">
      <formula>0</formula>
    </cfRule>
  </conditionalFormatting>
  <conditionalFormatting sqref="N414">
    <cfRule type="cellIs" dxfId="9200" priority="413" operator="lessThan">
      <formula>0</formula>
    </cfRule>
  </conditionalFormatting>
  <conditionalFormatting sqref="N414">
    <cfRule type="cellIs" dxfId="9199" priority="414" operator="lessThan">
      <formula>0</formula>
    </cfRule>
  </conditionalFormatting>
  <conditionalFormatting sqref="C420:M420">
    <cfRule type="cellIs" dxfId="9198" priority="415" operator="lessThan">
      <formula>0</formula>
    </cfRule>
  </conditionalFormatting>
  <conditionalFormatting sqref="C414:M414">
    <cfRule type="cellIs" dxfId="9197" priority="416" operator="lessThan">
      <formula>0</formula>
    </cfRule>
  </conditionalFormatting>
  <conditionalFormatting sqref="C414:M414">
    <cfRule type="cellIs" dxfId="9196" priority="417" operator="lessThan">
      <formula>0</formula>
    </cfRule>
  </conditionalFormatting>
  <conditionalFormatting sqref="H414">
    <cfRule type="cellIs" dxfId="9195" priority="418" operator="lessThan">
      <formula>0</formula>
    </cfRule>
  </conditionalFormatting>
  <conditionalFormatting sqref="B414">
    <cfRule type="cellIs" dxfId="9194" priority="419" operator="lessThan">
      <formula>0</formula>
    </cfRule>
  </conditionalFormatting>
  <conditionalFormatting sqref="C420:M420">
    <cfRule type="cellIs" dxfId="9193" priority="420" operator="lessThan">
      <formula>0</formula>
    </cfRule>
  </conditionalFormatting>
  <conditionalFormatting sqref="H420">
    <cfRule type="cellIs" dxfId="9192" priority="421" operator="lessThan">
      <formula>0</formula>
    </cfRule>
  </conditionalFormatting>
  <conditionalFormatting sqref="B420">
    <cfRule type="cellIs" dxfId="9191" priority="422" operator="lessThan">
      <formula>0</formula>
    </cfRule>
  </conditionalFormatting>
  <conditionalFormatting sqref="B420">
    <cfRule type="cellIs" dxfId="9190" priority="423" operator="lessThan">
      <formula>0</formula>
    </cfRule>
  </conditionalFormatting>
  <conditionalFormatting sqref="B416:N416">
    <cfRule type="cellIs" dxfId="9189" priority="424" operator="lessThan">
      <formula>0</formula>
    </cfRule>
  </conditionalFormatting>
  <conditionalFormatting sqref="B416:N416">
    <cfRule type="cellIs" dxfId="9188" priority="425" operator="lessThan">
      <formula>0</formula>
    </cfRule>
  </conditionalFormatting>
  <conditionalFormatting sqref="B416:N416">
    <cfRule type="cellIs" dxfId="9187" priority="426" operator="lessThan">
      <formula>0</formula>
    </cfRule>
  </conditionalFormatting>
  <conditionalFormatting sqref="B416:N416">
    <cfRule type="cellIs" dxfId="9186" priority="427" operator="lessThan">
      <formula>0</formula>
    </cfRule>
  </conditionalFormatting>
  <conditionalFormatting sqref="B416:N416">
    <cfRule type="cellIs" dxfId="9185" priority="428" operator="lessThan">
      <formula>0</formula>
    </cfRule>
  </conditionalFormatting>
  <conditionalFormatting sqref="B416:N416">
    <cfRule type="cellIs" dxfId="9184" priority="429" operator="lessThan">
      <formula>0</formula>
    </cfRule>
  </conditionalFormatting>
  <conditionalFormatting sqref="B416:N416">
    <cfRule type="cellIs" dxfId="9183" priority="430" operator="lessThan">
      <formula>0</formula>
    </cfRule>
  </conditionalFormatting>
  <conditionalFormatting sqref="N419">
    <cfRule type="cellIs" dxfId="9182" priority="431" operator="lessThan">
      <formula>0</formula>
    </cfRule>
  </conditionalFormatting>
  <conditionalFormatting sqref="B416:N416">
    <cfRule type="cellIs" dxfId="9181" priority="432" operator="lessThan">
      <formula>0</formula>
    </cfRule>
  </conditionalFormatting>
  <conditionalFormatting sqref="C439:M439">
    <cfRule type="cellIs" dxfId="9180" priority="433" operator="lessThan">
      <formula>0</formula>
    </cfRule>
  </conditionalFormatting>
  <conditionalFormatting sqref="C439:M439">
    <cfRule type="cellIs" dxfId="9179" priority="434" operator="lessThan">
      <formula>0</formula>
    </cfRule>
  </conditionalFormatting>
  <conditionalFormatting sqref="B429:N429">
    <cfRule type="cellIs" dxfId="9178" priority="435" operator="lessThan">
      <formula>0</formula>
    </cfRule>
  </conditionalFormatting>
  <conditionalFormatting sqref="B429:N429">
    <cfRule type="cellIs" dxfId="9177" priority="436" operator="lessThan">
      <formula>0</formula>
    </cfRule>
  </conditionalFormatting>
  <conditionalFormatting sqref="N432">
    <cfRule type="cellIs" dxfId="9176" priority="437" operator="lessThan">
      <formula>0</formula>
    </cfRule>
  </conditionalFormatting>
  <conditionalFormatting sqref="B422:N422">
    <cfRule type="cellIs" dxfId="9175" priority="438" operator="lessThan">
      <formula>0</formula>
    </cfRule>
  </conditionalFormatting>
  <conditionalFormatting sqref="B422:N422">
    <cfRule type="cellIs" dxfId="9174" priority="439" operator="lessThan">
      <formula>0</formula>
    </cfRule>
  </conditionalFormatting>
  <conditionalFormatting sqref="B422:N422">
    <cfRule type="cellIs" dxfId="9173" priority="440" operator="lessThan">
      <formula>0</formula>
    </cfRule>
  </conditionalFormatting>
  <conditionalFormatting sqref="B422:N422">
    <cfRule type="cellIs" dxfId="9172" priority="441" operator="lessThan">
      <formula>0</formula>
    </cfRule>
  </conditionalFormatting>
  <conditionalFormatting sqref="B422:N422">
    <cfRule type="cellIs" dxfId="9171" priority="442" operator="lessThan">
      <formula>0</formula>
    </cfRule>
  </conditionalFormatting>
  <conditionalFormatting sqref="B422:N422">
    <cfRule type="cellIs" dxfId="9170" priority="443" operator="lessThan">
      <formula>0</formula>
    </cfRule>
  </conditionalFormatting>
  <conditionalFormatting sqref="B422:N422">
    <cfRule type="cellIs" dxfId="9169" priority="444" operator="lessThan">
      <formula>0</formula>
    </cfRule>
  </conditionalFormatting>
  <conditionalFormatting sqref="C598:N599">
    <cfRule type="cellIs" dxfId="9168" priority="445" operator="lessThan">
      <formula>0</formula>
    </cfRule>
  </conditionalFormatting>
  <conditionalFormatting sqref="C560:N560">
    <cfRule type="cellIs" dxfId="9167" priority="446" operator="lessThan">
      <formula>0</formula>
    </cfRule>
  </conditionalFormatting>
  <conditionalFormatting sqref="C566:N566">
    <cfRule type="cellIs" dxfId="9166" priority="447" operator="lessThan">
      <formula>0</formula>
    </cfRule>
  </conditionalFormatting>
  <conditionalFormatting sqref="C566:N566">
    <cfRule type="cellIs" dxfId="9165" priority="448" operator="lessThan">
      <formula>0</formula>
    </cfRule>
  </conditionalFormatting>
  <conditionalFormatting sqref="C566:N566">
    <cfRule type="cellIs" dxfId="9164" priority="449" operator="lessThan">
      <formula>0</formula>
    </cfRule>
  </conditionalFormatting>
  <conditionalFormatting sqref="H439">
    <cfRule type="cellIs" dxfId="9163" priority="450" operator="lessThan">
      <formula>0</formula>
    </cfRule>
  </conditionalFormatting>
  <conditionalFormatting sqref="B439">
    <cfRule type="cellIs" dxfId="9162" priority="451" operator="lessThan">
      <formula>0</formula>
    </cfRule>
  </conditionalFormatting>
  <conditionalFormatting sqref="B426">
    <cfRule type="cellIs" dxfId="9161" priority="452" operator="lessThan">
      <formula>0</formula>
    </cfRule>
  </conditionalFormatting>
  <conditionalFormatting sqref="N433">
    <cfRule type="cellIs" dxfId="9160" priority="453" operator="lessThan">
      <formula>0</formula>
    </cfRule>
  </conditionalFormatting>
  <conditionalFormatting sqref="B439">
    <cfRule type="cellIs" dxfId="9159" priority="454" operator="lessThan">
      <formula>0</formula>
    </cfRule>
  </conditionalFormatting>
  <conditionalFormatting sqref="Q499">
    <cfRule type="cellIs" dxfId="9158" priority="455" operator="lessThan">
      <formula>0</formula>
    </cfRule>
  </conditionalFormatting>
  <conditionalFormatting sqref="P499">
    <cfRule type="cellIs" dxfId="9157" priority="456" operator="lessThan">
      <formula>0</formula>
    </cfRule>
  </conditionalFormatting>
  <conditionalFormatting sqref="C442:C445 B595:O596">
    <cfRule type="expression" dxfId="9156" priority="457">
      <formula>B442/A442&gt;1</formula>
    </cfRule>
  </conditionalFormatting>
  <conditionalFormatting sqref="C442:C445 B595:O596">
    <cfRule type="expression" dxfId="9155" priority="458">
      <formula>B442/A442&lt;1</formula>
    </cfRule>
  </conditionalFormatting>
  <conditionalFormatting sqref="D442:N445">
    <cfRule type="expression" dxfId="9154" priority="459">
      <formula>D442/C442&gt;1</formula>
    </cfRule>
  </conditionalFormatting>
  <conditionalFormatting sqref="D442:N445">
    <cfRule type="expression" dxfId="9153" priority="460">
      <formula>D442/C442&lt;1</formula>
    </cfRule>
  </conditionalFormatting>
  <conditionalFormatting sqref="B442:B445 B538:N538 B552:N552">
    <cfRule type="expression" dxfId="9152" priority="461">
      <formula>B442/#REF!&gt;1</formula>
    </cfRule>
  </conditionalFormatting>
  <conditionalFormatting sqref="B442:B445 B538:N538 B552:N552">
    <cfRule type="expression" dxfId="9151" priority="462">
      <formula>B442/#REF!&lt;1</formula>
    </cfRule>
  </conditionalFormatting>
  <conditionalFormatting sqref="B498">
    <cfRule type="expression" dxfId="9150" priority="463">
      <formula>B498/#REF!&gt;1</formula>
    </cfRule>
  </conditionalFormatting>
  <conditionalFormatting sqref="B498">
    <cfRule type="expression" dxfId="9149" priority="464">
      <formula>B498/#REF!&lt;1</formula>
    </cfRule>
  </conditionalFormatting>
  <conditionalFormatting sqref="Q553">
    <cfRule type="cellIs" dxfId="9148" priority="465" operator="lessThan">
      <formula>0</formula>
    </cfRule>
  </conditionalFormatting>
  <conditionalFormatting sqref="C498">
    <cfRule type="expression" dxfId="9147" priority="466">
      <formula>C498/B498&gt;1</formula>
    </cfRule>
  </conditionalFormatting>
  <conditionalFormatting sqref="C498">
    <cfRule type="expression" dxfId="9146" priority="467">
      <formula>C498/B498&lt;1</formula>
    </cfRule>
  </conditionalFormatting>
  <conditionalFormatting sqref="D498">
    <cfRule type="cellIs" dxfId="9145" priority="468" operator="lessThan">
      <formula>0</formula>
    </cfRule>
  </conditionalFormatting>
  <conditionalFormatting sqref="D498">
    <cfRule type="expression" dxfId="9144" priority="469">
      <formula>D498/C498&gt;1</formula>
    </cfRule>
  </conditionalFormatting>
  <conditionalFormatting sqref="D498">
    <cfRule type="expression" dxfId="9143" priority="470">
      <formula>D498/C498&lt;1</formula>
    </cfRule>
  </conditionalFormatting>
  <conditionalFormatting sqref="E498">
    <cfRule type="cellIs" dxfId="9142" priority="471" operator="lessThan">
      <formula>0</formula>
    </cfRule>
  </conditionalFormatting>
  <conditionalFormatting sqref="E498">
    <cfRule type="expression" dxfId="9141" priority="472">
      <formula>E498/D498&gt;1</formula>
    </cfRule>
  </conditionalFormatting>
  <conditionalFormatting sqref="E498">
    <cfRule type="expression" dxfId="9140" priority="473">
      <formula>E498/D498&lt;1</formula>
    </cfRule>
  </conditionalFormatting>
  <conditionalFormatting sqref="F498">
    <cfRule type="cellIs" dxfId="9139" priority="474" operator="lessThan">
      <formula>0</formula>
    </cfRule>
  </conditionalFormatting>
  <conditionalFormatting sqref="F498">
    <cfRule type="expression" dxfId="9138" priority="475">
      <formula>F498/E498&gt;1</formula>
    </cfRule>
  </conditionalFormatting>
  <conditionalFormatting sqref="F498">
    <cfRule type="expression" dxfId="9137" priority="476">
      <formula>F498/E498&lt;1</formula>
    </cfRule>
  </conditionalFormatting>
  <conditionalFormatting sqref="G498">
    <cfRule type="cellIs" dxfId="9136" priority="477" operator="lessThan">
      <formula>0</formula>
    </cfRule>
  </conditionalFormatting>
  <conditionalFormatting sqref="G498">
    <cfRule type="expression" dxfId="9135" priority="478">
      <formula>G498/F498&gt;1</formula>
    </cfRule>
  </conditionalFormatting>
  <conditionalFormatting sqref="G498">
    <cfRule type="expression" dxfId="9134" priority="479">
      <formula>G498/F498&lt;1</formula>
    </cfRule>
  </conditionalFormatting>
  <conditionalFormatting sqref="H498">
    <cfRule type="cellIs" dxfId="9133" priority="480" operator="lessThan">
      <formula>0</formula>
    </cfRule>
  </conditionalFormatting>
  <conditionalFormatting sqref="H498">
    <cfRule type="expression" dxfId="9132" priority="481">
      <formula>H498/G498&gt;1</formula>
    </cfRule>
  </conditionalFormatting>
  <conditionalFormatting sqref="H498">
    <cfRule type="expression" dxfId="9131" priority="482">
      <formula>H498/G498&lt;1</formula>
    </cfRule>
  </conditionalFormatting>
  <conditionalFormatting sqref="I498:N498">
    <cfRule type="cellIs" dxfId="9130" priority="483" operator="lessThan">
      <formula>0</formula>
    </cfRule>
  </conditionalFormatting>
  <conditionalFormatting sqref="I498:N498">
    <cfRule type="expression" dxfId="9129" priority="484">
      <formula>I498/H498&gt;1</formula>
    </cfRule>
  </conditionalFormatting>
  <conditionalFormatting sqref="I498:N498">
    <cfRule type="expression" dxfId="9128" priority="485">
      <formula>I498/H498&lt;1</formula>
    </cfRule>
  </conditionalFormatting>
  <conditionalFormatting sqref="B552">
    <cfRule type="expression" dxfId="9127" priority="486">
      <formula>B552/#REF!&gt;1</formula>
    </cfRule>
  </conditionalFormatting>
  <conditionalFormatting sqref="B552">
    <cfRule type="expression" dxfId="9126" priority="487">
      <formula>B552/#REF!&lt;1</formula>
    </cfRule>
  </conditionalFormatting>
  <conditionalFormatting sqref="C552">
    <cfRule type="cellIs" dxfId="9125" priority="488" operator="lessThan">
      <formula>0</formula>
    </cfRule>
  </conditionalFormatting>
  <conditionalFormatting sqref="C552">
    <cfRule type="expression" dxfId="9124" priority="489">
      <formula>C552/B552&gt;1</formula>
    </cfRule>
  </conditionalFormatting>
  <conditionalFormatting sqref="C552">
    <cfRule type="expression" dxfId="9123" priority="490">
      <formula>C552/B552&lt;1</formula>
    </cfRule>
  </conditionalFormatting>
  <conditionalFormatting sqref="D552">
    <cfRule type="expression" dxfId="9122" priority="491">
      <formula>D552/C552&gt;1</formula>
    </cfRule>
  </conditionalFormatting>
  <conditionalFormatting sqref="D552">
    <cfRule type="expression" dxfId="9121" priority="492">
      <formula>D552/C552&lt;1</formula>
    </cfRule>
  </conditionalFormatting>
  <conditionalFormatting sqref="E552">
    <cfRule type="cellIs" dxfId="9120" priority="493" operator="lessThan">
      <formula>0</formula>
    </cfRule>
  </conditionalFormatting>
  <conditionalFormatting sqref="E552">
    <cfRule type="expression" dxfId="9119" priority="494">
      <formula>E552/D552&gt;1</formula>
    </cfRule>
  </conditionalFormatting>
  <conditionalFormatting sqref="E552">
    <cfRule type="expression" dxfId="9118" priority="495">
      <formula>E552/D552&lt;1</formula>
    </cfRule>
  </conditionalFormatting>
  <conditionalFormatting sqref="F552">
    <cfRule type="cellIs" dxfId="9117" priority="496" operator="lessThan">
      <formula>0</formula>
    </cfRule>
  </conditionalFormatting>
  <conditionalFormatting sqref="F552">
    <cfRule type="expression" dxfId="9116" priority="497">
      <formula>F552/E552&gt;1</formula>
    </cfRule>
  </conditionalFormatting>
  <conditionalFormatting sqref="F552">
    <cfRule type="expression" dxfId="9115" priority="498">
      <formula>F552/E552&lt;1</formula>
    </cfRule>
  </conditionalFormatting>
  <conditionalFormatting sqref="G552">
    <cfRule type="expression" dxfId="9114" priority="499">
      <formula>G552/F552&gt;1</formula>
    </cfRule>
  </conditionalFormatting>
  <conditionalFormatting sqref="G552">
    <cfRule type="expression" dxfId="9113" priority="500">
      <formula>G552/F552&lt;1</formula>
    </cfRule>
  </conditionalFormatting>
  <conditionalFormatting sqref="H552">
    <cfRule type="expression" dxfId="9112" priority="501">
      <formula>H552/G552&gt;1</formula>
    </cfRule>
  </conditionalFormatting>
  <conditionalFormatting sqref="H552">
    <cfRule type="expression" dxfId="9111" priority="502">
      <formula>H552/G552&lt;1</formula>
    </cfRule>
  </conditionalFormatting>
  <conditionalFormatting sqref="N559">
    <cfRule type="cellIs" dxfId="9110" priority="503" operator="lessThan">
      <formula>0</formula>
    </cfRule>
  </conditionalFormatting>
  <conditionalFormatting sqref="N563">
    <cfRule type="cellIs" dxfId="9109" priority="504" operator="lessThan">
      <formula>0</formula>
    </cfRule>
  </conditionalFormatting>
  <conditionalFormatting sqref="N563">
    <cfRule type="cellIs" dxfId="9108" priority="505" operator="lessThan">
      <formula>0</formula>
    </cfRule>
  </conditionalFormatting>
  <conditionalFormatting sqref="P368">
    <cfRule type="cellIs" dxfId="9107" priority="506" operator="lessThan">
      <formula>0</formula>
    </cfRule>
  </conditionalFormatting>
  <conditionalFormatting sqref="P369:P370">
    <cfRule type="cellIs" dxfId="9106" priority="507" operator="lessThan">
      <formula>0</formula>
    </cfRule>
  </conditionalFormatting>
  <conditionalFormatting sqref="P442:P445">
    <cfRule type="cellIs" dxfId="9105" priority="508" operator="lessThan">
      <formula>0</formula>
    </cfRule>
  </conditionalFormatting>
  <conditionalFormatting sqref="P360">
    <cfRule type="cellIs" dxfId="9104" priority="509" operator="lessThan">
      <formula>0</formula>
    </cfRule>
  </conditionalFormatting>
  <conditionalFormatting sqref="P371:P372">
    <cfRule type="cellIs" dxfId="9103" priority="510" operator="lessThan">
      <formula>0</formula>
    </cfRule>
  </conditionalFormatting>
  <conditionalFormatting sqref="P380:P384">
    <cfRule type="cellIs" dxfId="9102" priority="511" operator="lessThan">
      <formula>0</formula>
    </cfRule>
  </conditionalFormatting>
  <conditionalFormatting sqref="P401">
    <cfRule type="cellIs" dxfId="9101" priority="512" operator="lessThan">
      <formula>0</formula>
    </cfRule>
  </conditionalFormatting>
  <conditionalFormatting sqref="P389:P390">
    <cfRule type="cellIs" dxfId="9100" priority="513" operator="lessThan">
      <formula>0</formula>
    </cfRule>
  </conditionalFormatting>
  <conditionalFormatting sqref="P395:P396">
    <cfRule type="cellIs" dxfId="9099" priority="514" operator="lessThan">
      <formula>0</formula>
    </cfRule>
  </conditionalFormatting>
  <conditionalFormatting sqref="P407:P408">
    <cfRule type="cellIs" dxfId="9098" priority="515" operator="lessThan">
      <formula>0</formula>
    </cfRule>
  </conditionalFormatting>
  <conditionalFormatting sqref="P551:P552">
    <cfRule type="cellIs" dxfId="9097" priority="516" operator="lessThan">
      <formula>0</formula>
    </cfRule>
  </conditionalFormatting>
  <conditionalFormatting sqref="P413:P414">
    <cfRule type="cellIs" dxfId="9096" priority="517" operator="lessThan">
      <formula>0</formula>
    </cfRule>
  </conditionalFormatting>
  <conditionalFormatting sqref="P419:P420">
    <cfRule type="cellIs" dxfId="9095" priority="518" operator="lessThan">
      <formula>0</formula>
    </cfRule>
  </conditionalFormatting>
  <conditionalFormatting sqref="J551:N551 J537:N537">
    <cfRule type="cellIs" dxfId="9094" priority="519" operator="lessThan">
      <formula>0</formula>
    </cfRule>
  </conditionalFormatting>
  <conditionalFormatting sqref="P446">
    <cfRule type="cellIs" dxfId="9093" priority="520" operator="lessThan">
      <formula>0</formula>
    </cfRule>
  </conditionalFormatting>
  <conditionalFormatting sqref="P425:P426">
    <cfRule type="cellIs" dxfId="9092" priority="521" operator="lessThan">
      <formula>0</formula>
    </cfRule>
  </conditionalFormatting>
  <conditionalFormatting sqref="P432:P433">
    <cfRule type="cellIs" dxfId="9091" priority="522" operator="lessThan">
      <formula>0</formula>
    </cfRule>
  </conditionalFormatting>
  <conditionalFormatting sqref="P438:P439">
    <cfRule type="cellIs" dxfId="9090" priority="523" operator="lessThan">
      <formula>0</formula>
    </cfRule>
  </conditionalFormatting>
  <conditionalFormatting sqref="P454">
    <cfRule type="cellIs" dxfId="9089" priority="524" operator="lessThan">
      <formula>0</formula>
    </cfRule>
  </conditionalFormatting>
  <conditionalFormatting sqref="P489:P491">
    <cfRule type="cellIs" dxfId="9088" priority="525" operator="lessThan">
      <formula>0</formula>
    </cfRule>
  </conditionalFormatting>
  <conditionalFormatting sqref="P497:P498">
    <cfRule type="cellIs" dxfId="9087" priority="526" operator="lessThan">
      <formula>0</formula>
    </cfRule>
  </conditionalFormatting>
  <conditionalFormatting sqref="C493:C496">
    <cfRule type="cellIs" dxfId="9086" priority="527" operator="lessThan">
      <formula>0</formula>
    </cfRule>
  </conditionalFormatting>
  <conditionalFormatting sqref="P537:P538">
    <cfRule type="cellIs" dxfId="9085" priority="528" operator="lessThan">
      <formula>0</formula>
    </cfRule>
  </conditionalFormatting>
  <conditionalFormatting sqref="P544:P545">
    <cfRule type="cellIs" dxfId="9084" priority="529" operator="lessThan">
      <formula>0</formula>
    </cfRule>
  </conditionalFormatting>
  <conditionalFormatting sqref="B493:B496">
    <cfRule type="cellIs" dxfId="9083" priority="530" operator="lessThan">
      <formula>0</formula>
    </cfRule>
  </conditionalFormatting>
  <conditionalFormatting sqref="P559:P560">
    <cfRule type="cellIs" dxfId="9082" priority="531" operator="lessThan">
      <formula>0</formula>
    </cfRule>
  </conditionalFormatting>
  <conditionalFormatting sqref="P566">
    <cfRule type="cellIs" dxfId="9081" priority="532" operator="lessThan">
      <formula>0</formula>
    </cfRule>
  </conditionalFormatting>
  <conditionalFormatting sqref="P571">
    <cfRule type="cellIs" dxfId="9080" priority="533" operator="lessThan">
      <formula>0</formula>
    </cfRule>
  </conditionalFormatting>
  <conditionalFormatting sqref="C551:I551 C547:C550 C537:I537 C533:C536">
    <cfRule type="cellIs" dxfId="9079" priority="534" operator="lessThan">
      <formula>0</formula>
    </cfRule>
  </conditionalFormatting>
  <conditionalFormatting sqref="I662:N662 P660:Q663">
    <cfRule type="cellIs" dxfId="9078" priority="535" operator="lessThan">
      <formula>0</formula>
    </cfRule>
  </conditionalFormatting>
  <conditionalFormatting sqref="P598:P599">
    <cfRule type="cellIs" dxfId="9077" priority="536" operator="lessThan">
      <formula>0</formula>
    </cfRule>
  </conditionalFormatting>
  <conditionalFormatting sqref="P602">
    <cfRule type="cellIs" dxfId="9076" priority="537" operator="lessThan">
      <formula>0</formula>
    </cfRule>
  </conditionalFormatting>
  <conditionalFormatting sqref="P603">
    <cfRule type="cellIs" dxfId="9075" priority="538" operator="lessThan">
      <formula>0</formula>
    </cfRule>
  </conditionalFormatting>
  <conditionalFormatting sqref="P605">
    <cfRule type="cellIs" dxfId="9074" priority="539" operator="lessThan">
      <formula>0</formula>
    </cfRule>
  </conditionalFormatting>
  <conditionalFormatting sqref="P606">
    <cfRule type="cellIs" dxfId="9073" priority="540" operator="lessThan">
      <formula>0</formula>
    </cfRule>
  </conditionalFormatting>
  <conditionalFormatting sqref="D608:N608 D605:N605 D602:N603">
    <cfRule type="expression" dxfId="9072" priority="541">
      <formula>D602/C602&gt;1</formula>
    </cfRule>
  </conditionalFormatting>
  <conditionalFormatting sqref="D608:N608 D605:N605 D602:N603">
    <cfRule type="expression" dxfId="9071" priority="542">
      <formula>D602/C602&lt;1</formula>
    </cfRule>
  </conditionalFormatting>
  <conditionalFormatting sqref="C493:C496">
    <cfRule type="expression" dxfId="9070" priority="543">
      <formula>C493/B493&gt;1</formula>
    </cfRule>
  </conditionalFormatting>
  <conditionalFormatting sqref="C493:C496">
    <cfRule type="expression" dxfId="9069" priority="544">
      <formula>C493/B493&lt;1</formula>
    </cfRule>
  </conditionalFormatting>
  <conditionalFormatting sqref="D493:N496">
    <cfRule type="cellIs" dxfId="9068" priority="545" operator="lessThan">
      <formula>0</formula>
    </cfRule>
  </conditionalFormatting>
  <conditionalFormatting sqref="D493:N496">
    <cfRule type="expression" dxfId="9067" priority="546">
      <formula>D493/C493&gt;1</formula>
    </cfRule>
  </conditionalFormatting>
  <conditionalFormatting sqref="D493:N496">
    <cfRule type="expression" dxfId="9066" priority="547">
      <formula>D493/C493&lt;1</formula>
    </cfRule>
  </conditionalFormatting>
  <conditionalFormatting sqref="B493:B496">
    <cfRule type="expression" dxfId="9065" priority="548">
      <formula>B493/#REF!&gt;1</formula>
    </cfRule>
  </conditionalFormatting>
  <conditionalFormatting sqref="B493:B496">
    <cfRule type="expression" dxfId="9064" priority="549">
      <formula>B493/#REF!&lt;1</formula>
    </cfRule>
  </conditionalFormatting>
  <conditionalFormatting sqref="C551:N551 C537:N537">
    <cfRule type="cellIs" dxfId="9063" priority="550" operator="lessThan">
      <formula>0</formula>
    </cfRule>
  </conditionalFormatting>
  <conditionalFormatting sqref="C551:M551 C537:M537">
    <cfRule type="cellIs" dxfId="9062" priority="551" operator="lessThan">
      <formula>0</formula>
    </cfRule>
  </conditionalFormatting>
  <conditionalFormatting sqref="C547:C550 C533:C536">
    <cfRule type="expression" dxfId="9061" priority="552">
      <formula>C533/B533&gt;1</formula>
    </cfRule>
  </conditionalFormatting>
  <conditionalFormatting sqref="C547:C550 C533:C536">
    <cfRule type="expression" dxfId="9060" priority="553">
      <formula>C533/B533&lt;1</formula>
    </cfRule>
  </conditionalFormatting>
  <conditionalFormatting sqref="D547:N550 D533:N536">
    <cfRule type="cellIs" dxfId="9059" priority="554" operator="lessThan">
      <formula>0</formula>
    </cfRule>
  </conditionalFormatting>
  <conditionalFormatting sqref="D547:N550 D533:N536">
    <cfRule type="expression" dxfId="9058" priority="555">
      <formula>D533/C533&gt;1</formula>
    </cfRule>
  </conditionalFormatting>
  <conditionalFormatting sqref="D547:N550 D533:N536">
    <cfRule type="expression" dxfId="9057" priority="556">
      <formula>D533/C533&lt;1</formula>
    </cfRule>
  </conditionalFormatting>
  <conditionalFormatting sqref="D608:N608 D605:N605 D602:N603">
    <cfRule type="cellIs" dxfId="9056" priority="557" operator="lessThan">
      <formula>0</formula>
    </cfRule>
  </conditionalFormatting>
  <conditionalFormatting sqref="C551:N551 C537:N537">
    <cfRule type="expression" dxfId="9055" priority="558">
      <formula>C537/B537&gt;1</formula>
    </cfRule>
  </conditionalFormatting>
  <conditionalFormatting sqref="C551:N551 C537:N537">
    <cfRule type="expression" dxfId="9054" priority="559">
      <formula>C537/B537&lt;1</formula>
    </cfRule>
  </conditionalFormatting>
  <conditionalFormatting sqref="B608 B605 B602:B603 B598:B599">
    <cfRule type="cellIs" dxfId="9053" priority="560" operator="lessThan">
      <formula>0</formula>
    </cfRule>
  </conditionalFormatting>
  <conditionalFormatting sqref="C608 C605 C602:C603">
    <cfRule type="cellIs" dxfId="9052" priority="561" operator="lessThan">
      <formula>0</formula>
    </cfRule>
  </conditionalFormatting>
  <conditionalFormatting sqref="C608 C605 C602:C603">
    <cfRule type="expression" dxfId="9051" priority="562">
      <formula>C602/B602&gt;1</formula>
    </cfRule>
  </conditionalFormatting>
  <conditionalFormatting sqref="C608 C605 C602:C603">
    <cfRule type="expression" dxfId="9050" priority="563">
      <formula>C602/B602&lt;1</formula>
    </cfRule>
  </conditionalFormatting>
  <conditionalFormatting sqref="B491:N491 B560">
    <cfRule type="expression" dxfId="9049" priority="564">
      <formula>B491/#REF!&gt;1</formula>
    </cfRule>
  </conditionalFormatting>
  <conditionalFormatting sqref="B491:N491 B560">
    <cfRule type="expression" dxfId="9048" priority="565">
      <formula>B491/#REF!&lt;1</formula>
    </cfRule>
  </conditionalFormatting>
  <conditionalFormatting sqref="C446">
    <cfRule type="cellIs" dxfId="9047" priority="566" operator="lessThan">
      <formula>0</formula>
    </cfRule>
  </conditionalFormatting>
  <conditionalFormatting sqref="C446">
    <cfRule type="expression" dxfId="9046" priority="567">
      <formula>C446/B446&gt;1</formula>
    </cfRule>
  </conditionalFormatting>
  <conditionalFormatting sqref="C446">
    <cfRule type="expression" dxfId="9045" priority="568">
      <formula>C446/B446&lt;1</formula>
    </cfRule>
  </conditionalFormatting>
  <conditionalFormatting sqref="D446:N446">
    <cfRule type="cellIs" dxfId="9044" priority="569" operator="lessThan">
      <formula>0</formula>
    </cfRule>
  </conditionalFormatting>
  <conditionalFormatting sqref="D446:N446">
    <cfRule type="expression" dxfId="9043" priority="570">
      <formula>D446/C446&gt;1</formula>
    </cfRule>
  </conditionalFormatting>
  <conditionalFormatting sqref="D446:N446">
    <cfRule type="expression" dxfId="9042" priority="571">
      <formula>D446/C446&lt;1</formula>
    </cfRule>
  </conditionalFormatting>
  <conditionalFormatting sqref="B446">
    <cfRule type="cellIs" dxfId="9041" priority="572" operator="lessThan">
      <formula>0</formula>
    </cfRule>
  </conditionalFormatting>
  <conditionalFormatting sqref="B446">
    <cfRule type="expression" dxfId="9040" priority="573">
      <formula>B446/#REF!&gt;1</formula>
    </cfRule>
  </conditionalFormatting>
  <conditionalFormatting sqref="B446">
    <cfRule type="expression" dxfId="9039" priority="574">
      <formula>B446/#REF!&lt;1</formula>
    </cfRule>
  </conditionalFormatting>
  <conditionalFormatting sqref="C497">
    <cfRule type="cellIs" dxfId="9038" priority="575" operator="lessThan">
      <formula>0</formula>
    </cfRule>
  </conditionalFormatting>
  <conditionalFormatting sqref="D497:N497">
    <cfRule type="cellIs" dxfId="9037" priority="576" operator="lessThan">
      <formula>0</formula>
    </cfRule>
  </conditionalFormatting>
  <conditionalFormatting sqref="C497">
    <cfRule type="expression" dxfId="9036" priority="577">
      <formula>C497/B497&gt;1</formula>
    </cfRule>
  </conditionalFormatting>
  <conditionalFormatting sqref="C497">
    <cfRule type="expression" dxfId="9035" priority="578">
      <formula>C497/B497&lt;1</formula>
    </cfRule>
  </conditionalFormatting>
  <conditionalFormatting sqref="D497:N497">
    <cfRule type="expression" dxfId="9034" priority="579">
      <formula>D497/C497&gt;1</formula>
    </cfRule>
  </conditionalFormatting>
  <conditionalFormatting sqref="D497:N497">
    <cfRule type="expression" dxfId="9033" priority="580">
      <formula>D497/C497&lt;1</formula>
    </cfRule>
  </conditionalFormatting>
  <conditionalFormatting sqref="B497">
    <cfRule type="cellIs" dxfId="9032" priority="581" operator="lessThan">
      <formula>0</formula>
    </cfRule>
  </conditionalFormatting>
  <conditionalFormatting sqref="B497">
    <cfRule type="expression" dxfId="9031" priority="582">
      <formula>B497/#REF!&gt;1</formula>
    </cfRule>
  </conditionalFormatting>
  <conditionalFormatting sqref="B497">
    <cfRule type="expression" dxfId="9030" priority="583">
      <formula>B497/#REF!&lt;1</formula>
    </cfRule>
  </conditionalFormatting>
  <conditionalFormatting sqref="C566:N566">
    <cfRule type="expression" dxfId="9029" priority="584">
      <formula>C566/B566&gt;1</formula>
    </cfRule>
  </conditionalFormatting>
  <conditionalFormatting sqref="C566:N566">
    <cfRule type="expression" dxfId="9028" priority="585">
      <formula>C566/B566&lt;1</formula>
    </cfRule>
  </conditionalFormatting>
  <conditionalFormatting sqref="B538:N538">
    <cfRule type="cellIs" dxfId="9027" priority="586" operator="lessThan">
      <formula>0</formula>
    </cfRule>
  </conditionalFormatting>
  <conditionalFormatting sqref="B538:N538">
    <cfRule type="expression" dxfId="9026" priority="587">
      <formula>B538/A538&gt;1</formula>
    </cfRule>
  </conditionalFormatting>
  <conditionalFormatting sqref="B538:N538">
    <cfRule type="expression" dxfId="9025" priority="588">
      <formula>B538/A538&lt;1</formula>
    </cfRule>
  </conditionalFormatting>
  <conditionalFormatting sqref="B552:N552">
    <cfRule type="cellIs" dxfId="9024" priority="589" operator="lessThan">
      <formula>0</formula>
    </cfRule>
  </conditionalFormatting>
  <conditionalFormatting sqref="B552:N552">
    <cfRule type="expression" dxfId="9023" priority="590">
      <formula>B552/A552&gt;1</formula>
    </cfRule>
  </conditionalFormatting>
  <conditionalFormatting sqref="B552:N552">
    <cfRule type="expression" dxfId="9022" priority="591">
      <formula>B552/A552&lt;1</formula>
    </cfRule>
  </conditionalFormatting>
  <conditionalFormatting sqref="N571">
    <cfRule type="cellIs" dxfId="9021" priority="592" operator="lessThan">
      <formula>0</formula>
    </cfRule>
  </conditionalFormatting>
  <conditionalFormatting sqref="C545:N545">
    <cfRule type="expression" dxfId="9020" priority="593">
      <formula>C545/B545&gt;1</formula>
    </cfRule>
  </conditionalFormatting>
  <conditionalFormatting sqref="C545:N545">
    <cfRule type="expression" dxfId="9019" priority="594">
      <formula>C545/B545&lt;1</formula>
    </cfRule>
  </conditionalFormatting>
  <conditionalFormatting sqref="C571:M571">
    <cfRule type="expression" dxfId="9018" priority="595">
      <formula>C571/B571&gt;1</formula>
    </cfRule>
  </conditionalFormatting>
  <conditionalFormatting sqref="C571:M571">
    <cfRule type="expression" dxfId="9017" priority="596">
      <formula>C571/B571&lt;1</formula>
    </cfRule>
  </conditionalFormatting>
  <conditionalFormatting sqref="N571">
    <cfRule type="expression" dxfId="9016" priority="597">
      <formula>N571/M571&gt;1</formula>
    </cfRule>
  </conditionalFormatting>
  <conditionalFormatting sqref="N571">
    <cfRule type="expression" dxfId="9015" priority="598">
      <formula>N571/M571&lt;1</formula>
    </cfRule>
  </conditionalFormatting>
  <conditionalFormatting sqref="C571:M571">
    <cfRule type="cellIs" dxfId="9014" priority="599" operator="lessThan">
      <formula>0</formula>
    </cfRule>
  </conditionalFormatting>
  <conditionalFormatting sqref="C571:M571">
    <cfRule type="cellIs" dxfId="9013" priority="600" operator="lessThan">
      <formula>0</formula>
    </cfRule>
  </conditionalFormatting>
  <conditionalFormatting sqref="B545">
    <cfRule type="cellIs" dxfId="9012" priority="601" operator="lessThan">
      <formula>0</formula>
    </cfRule>
  </conditionalFormatting>
  <conditionalFormatting sqref="B545">
    <cfRule type="expression" dxfId="9011" priority="602">
      <formula>B545/#REF!&gt;1</formula>
    </cfRule>
  </conditionalFormatting>
  <conditionalFormatting sqref="B545">
    <cfRule type="expression" dxfId="9010" priority="603">
      <formula>B545/#REF!&lt;1</formula>
    </cfRule>
  </conditionalFormatting>
  <conditionalFormatting sqref="C545:N545">
    <cfRule type="cellIs" dxfId="9009" priority="604" operator="lessThan">
      <formula>0</formula>
    </cfRule>
  </conditionalFormatting>
  <conditionalFormatting sqref="C598:N599">
    <cfRule type="expression" dxfId="9008" priority="605">
      <formula>C598/B598&gt;1</formula>
    </cfRule>
  </conditionalFormatting>
  <conditionalFormatting sqref="C598:N599">
    <cfRule type="expression" dxfId="9007" priority="606">
      <formula>C598/B598&lt;1</formula>
    </cfRule>
  </conditionalFormatting>
  <conditionalFormatting sqref="C560:N560">
    <cfRule type="expression" dxfId="9006" priority="607">
      <formula>C560/B560&gt;1</formula>
    </cfRule>
  </conditionalFormatting>
  <conditionalFormatting sqref="C560:N560">
    <cfRule type="expression" dxfId="9005" priority="608">
      <formula>C560/B560&lt;1</formula>
    </cfRule>
  </conditionalFormatting>
  <conditionalFormatting sqref="N571">
    <cfRule type="cellIs" dxfId="9004" priority="609" operator="lessThan">
      <formula>0</formula>
    </cfRule>
  </conditionalFormatting>
  <conditionalFormatting sqref="C571:M571">
    <cfRule type="cellIs" dxfId="9003" priority="610" operator="lessThan">
      <formula>0</formula>
    </cfRule>
  </conditionalFormatting>
  <conditionalFormatting sqref="N571">
    <cfRule type="cellIs" dxfId="9002" priority="611" operator="lessThan">
      <formula>0</formula>
    </cfRule>
  </conditionalFormatting>
  <conditionalFormatting sqref="B628:N631">
    <cfRule type="cellIs" dxfId="9001" priority="612" operator="lessThan">
      <formula>0</formula>
    </cfRule>
  </conditionalFormatting>
  <conditionalFormatting sqref="I630:N630 P628:Q631">
    <cfRule type="cellIs" dxfId="9000" priority="613" operator="lessThan">
      <formula>0</formula>
    </cfRule>
  </conditionalFormatting>
  <conditionalFormatting sqref="B632:N635">
    <cfRule type="cellIs" dxfId="8999" priority="614" operator="lessThan">
      <formula>0</formula>
    </cfRule>
  </conditionalFormatting>
  <conditionalFormatting sqref="I634:N634 P632:Q635">
    <cfRule type="cellIs" dxfId="8998" priority="615" operator="lessThan">
      <formula>0</formula>
    </cfRule>
  </conditionalFormatting>
  <conditionalFormatting sqref="B636:N639">
    <cfRule type="cellIs" dxfId="8997" priority="616" operator="lessThan">
      <formula>0</formula>
    </cfRule>
  </conditionalFormatting>
  <conditionalFormatting sqref="I638:N638 P636:Q639">
    <cfRule type="cellIs" dxfId="8996" priority="617" operator="lessThan">
      <formula>0</formula>
    </cfRule>
  </conditionalFormatting>
  <conditionalFormatting sqref="B640:N643">
    <cfRule type="cellIs" dxfId="8995" priority="618" operator="lessThan">
      <formula>0</formula>
    </cfRule>
  </conditionalFormatting>
  <conditionalFormatting sqref="I642:N642 P640:Q643">
    <cfRule type="cellIs" dxfId="8994" priority="619" operator="lessThan">
      <formula>0</formula>
    </cfRule>
  </conditionalFormatting>
  <conditionalFormatting sqref="B644:N647">
    <cfRule type="cellIs" dxfId="8993" priority="620" operator="lessThan">
      <formula>0</formula>
    </cfRule>
  </conditionalFormatting>
  <conditionalFormatting sqref="I646:N646 P644:Q647">
    <cfRule type="cellIs" dxfId="8992" priority="621" operator="lessThan">
      <formula>0</formula>
    </cfRule>
  </conditionalFormatting>
  <conditionalFormatting sqref="B648:N651">
    <cfRule type="cellIs" dxfId="8991" priority="622" operator="lessThan">
      <formula>0</formula>
    </cfRule>
  </conditionalFormatting>
  <conditionalFormatting sqref="I650:N650 P648:Q651">
    <cfRule type="cellIs" dxfId="8990" priority="623" operator="lessThan">
      <formula>0</formula>
    </cfRule>
  </conditionalFormatting>
  <conditionalFormatting sqref="B652:N655">
    <cfRule type="cellIs" dxfId="8989" priority="624" operator="lessThan">
      <formula>0</formula>
    </cfRule>
  </conditionalFormatting>
  <conditionalFormatting sqref="I654:N654 P652:Q655">
    <cfRule type="cellIs" dxfId="8988" priority="625" operator="lessThan">
      <formula>0</formula>
    </cfRule>
  </conditionalFormatting>
  <conditionalFormatting sqref="B656:N659">
    <cfRule type="cellIs" dxfId="8987" priority="626" operator="lessThan">
      <formula>0</formula>
    </cfRule>
  </conditionalFormatting>
  <conditionalFormatting sqref="I658:N658 P656:Q659">
    <cfRule type="cellIs" dxfId="8986" priority="627" operator="lessThan">
      <formula>0</formula>
    </cfRule>
  </conditionalFormatting>
  <conditionalFormatting sqref="B664:N667">
    <cfRule type="cellIs" dxfId="8985" priority="628" operator="lessThan">
      <formula>0</formula>
    </cfRule>
  </conditionalFormatting>
  <conditionalFormatting sqref="I666:N666 P664:Q667">
    <cfRule type="cellIs" dxfId="8984" priority="629" operator="lessThan">
      <formula>0</formula>
    </cfRule>
  </conditionalFormatting>
  <conditionalFormatting sqref="B668:N671">
    <cfRule type="cellIs" dxfId="8983" priority="630" operator="lessThan">
      <formula>0</formula>
    </cfRule>
  </conditionalFormatting>
  <conditionalFormatting sqref="I670:N670 P668:Q671">
    <cfRule type="cellIs" dxfId="8982" priority="631" operator="lessThan">
      <formula>0</formula>
    </cfRule>
  </conditionalFormatting>
  <conditionalFormatting sqref="P608">
    <cfRule type="cellIs" dxfId="8981" priority="632" operator="lessThan">
      <formula>0</formula>
    </cfRule>
  </conditionalFormatting>
  <conditionalFormatting sqref="Q447:Q448">
    <cfRule type="cellIs" dxfId="8980" priority="633" operator="lessThan">
      <formula>0</formula>
    </cfRule>
  </conditionalFormatting>
  <conditionalFormatting sqref="P447:P448">
    <cfRule type="cellIs" dxfId="8979" priority="634" operator="lessThan">
      <formula>0</formula>
    </cfRule>
  </conditionalFormatting>
  <conditionalFormatting sqref="B447:N447 B493:O499 B490:O490 B492">
    <cfRule type="cellIs" dxfId="8978" priority="635" operator="lessThan">
      <formula>0</formula>
    </cfRule>
  </conditionalFormatting>
  <conditionalFormatting sqref="B499:N499">
    <cfRule type="cellIs" dxfId="8977" priority="636" operator="lessThan">
      <formula>0</formula>
    </cfRule>
  </conditionalFormatting>
  <conditionalFormatting sqref="B553:N553">
    <cfRule type="cellIs" dxfId="8976" priority="637" operator="lessThan">
      <formula>0</formula>
    </cfRule>
  </conditionalFormatting>
  <conditionalFormatting sqref="P477:Q477 B477">
    <cfRule type="cellIs" dxfId="8975" priority="638" operator="lessThan">
      <formula>0</formula>
    </cfRule>
  </conditionalFormatting>
  <conditionalFormatting sqref="Q478:Q482">
    <cfRule type="cellIs" dxfId="8974" priority="639" operator="lessThan">
      <formula>0</formula>
    </cfRule>
  </conditionalFormatting>
  <conditionalFormatting sqref="P478:P481">
    <cfRule type="cellIs" dxfId="8973" priority="640" operator="lessThan">
      <formula>0</formula>
    </cfRule>
  </conditionalFormatting>
  <conditionalFormatting sqref="P482">
    <cfRule type="cellIs" dxfId="8972" priority="641" operator="lessThan">
      <formula>0</formula>
    </cfRule>
  </conditionalFormatting>
  <conditionalFormatting sqref="P457:Q457 B457">
    <cfRule type="cellIs" dxfId="8971" priority="642" operator="lessThan">
      <formula>0</formula>
    </cfRule>
  </conditionalFormatting>
  <conditionalFormatting sqref="Q458:Q462">
    <cfRule type="cellIs" dxfId="8970" priority="643" operator="lessThan">
      <formula>0</formula>
    </cfRule>
  </conditionalFormatting>
  <conditionalFormatting sqref="P458:P461">
    <cfRule type="cellIs" dxfId="8969" priority="644" operator="lessThan">
      <formula>0</formula>
    </cfRule>
  </conditionalFormatting>
  <conditionalFormatting sqref="P462">
    <cfRule type="cellIs" dxfId="8968" priority="645" operator="lessThan">
      <formula>0</formula>
    </cfRule>
  </conditionalFormatting>
  <conditionalFormatting sqref="P465:Q465 B465">
    <cfRule type="cellIs" dxfId="8967" priority="646" operator="lessThan">
      <formula>0</formula>
    </cfRule>
  </conditionalFormatting>
  <conditionalFormatting sqref="Q466:Q470">
    <cfRule type="cellIs" dxfId="8966" priority="647" operator="lessThan">
      <formula>0</formula>
    </cfRule>
  </conditionalFormatting>
  <conditionalFormatting sqref="P466:P469">
    <cfRule type="cellIs" dxfId="8965" priority="648" operator="lessThan">
      <formula>0</formula>
    </cfRule>
  </conditionalFormatting>
  <conditionalFormatting sqref="P470">
    <cfRule type="cellIs" dxfId="8964" priority="649" operator="lessThan">
      <formula>0</formula>
    </cfRule>
  </conditionalFormatting>
  <conditionalFormatting sqref="O574:O577">
    <cfRule type="cellIs" dxfId="8963" priority="650" operator="lessThan">
      <formula>0</formula>
    </cfRule>
  </conditionalFormatting>
  <conditionalFormatting sqref="O574:O577">
    <cfRule type="cellIs" dxfId="8962" priority="651" operator="lessThan">
      <formula>0</formula>
    </cfRule>
  </conditionalFormatting>
  <conditionalFormatting sqref="O382">
    <cfRule type="cellIs" dxfId="8961" priority="652" operator="lessThan">
      <formula>0</formula>
    </cfRule>
  </conditionalFormatting>
  <conditionalFormatting sqref="O384">
    <cfRule type="cellIs" dxfId="8960" priority="653" operator="lessThan">
      <formula>0</formula>
    </cfRule>
  </conditionalFormatting>
  <conditionalFormatting sqref="O370">
    <cfRule type="cellIs" dxfId="8959" priority="654" operator="lessThan">
      <formula>0</formula>
    </cfRule>
  </conditionalFormatting>
  <conditionalFormatting sqref="O368:O370 O380:O382 O386:O388 O392:O394 O398:O400 O404:O406 O410:O412 O416:O418 O422:O424 O429:O431 O435:O437 O491 O584:O587 O538 O552">
    <cfRule type="cellIs" dxfId="8958" priority="655" operator="lessThan">
      <formula>0</formula>
    </cfRule>
  </conditionalFormatting>
  <conditionalFormatting sqref="O347">
    <cfRule type="cellIs" dxfId="8957" priority="656" operator="lessThan">
      <formula>0</formula>
    </cfRule>
  </conditionalFormatting>
  <conditionalFormatting sqref="O347">
    <cfRule type="cellIs" dxfId="8956" priority="657" operator="lessThan">
      <formula>0</formula>
    </cfRule>
  </conditionalFormatting>
  <conditionalFormatting sqref="O350:O353">
    <cfRule type="cellIs" dxfId="8955" priority="658" operator="lessThan">
      <formula>0</formula>
    </cfRule>
  </conditionalFormatting>
  <conditionalFormatting sqref="O392">
    <cfRule type="cellIs" dxfId="8954" priority="659" operator="lessThan">
      <formula>0</formula>
    </cfRule>
  </conditionalFormatting>
  <conditionalFormatting sqref="O368:O369">
    <cfRule type="cellIs" dxfId="8953" priority="660" operator="lessThan">
      <formula>0</formula>
    </cfRule>
  </conditionalFormatting>
  <conditionalFormatting sqref="O380:O381">
    <cfRule type="cellIs" dxfId="8952" priority="661" operator="lessThan">
      <formula>0</formula>
    </cfRule>
  </conditionalFormatting>
  <conditionalFormatting sqref="O556:O558">
    <cfRule type="cellIs" dxfId="8951" priority="662" operator="lessThan">
      <formula>0</formula>
    </cfRule>
  </conditionalFormatting>
  <conditionalFormatting sqref="O386:O388">
    <cfRule type="cellIs" dxfId="8950" priority="663" operator="lessThan">
      <formula>0</formula>
    </cfRule>
  </conditionalFormatting>
  <conditionalFormatting sqref="O354">
    <cfRule type="cellIs" dxfId="8949" priority="664" operator="lessThan">
      <formula>0</formula>
    </cfRule>
  </conditionalFormatting>
  <conditionalFormatting sqref="O389">
    <cfRule type="cellIs" dxfId="8948" priority="665" operator="lessThan">
      <formula>0</formula>
    </cfRule>
  </conditionalFormatting>
  <conditionalFormatting sqref="O556:O558">
    <cfRule type="cellIs" dxfId="8947" priority="666" operator="lessThan">
      <formula>0</formula>
    </cfRule>
  </conditionalFormatting>
  <conditionalFormatting sqref="O562 O564:O565">
    <cfRule type="cellIs" dxfId="8946" priority="667" operator="lessThan">
      <formula>0</formula>
    </cfRule>
  </conditionalFormatting>
  <conditionalFormatting sqref="O564:O565 O562">
    <cfRule type="cellIs" dxfId="8945" priority="668" operator="lessThan">
      <formula>0</formula>
    </cfRule>
  </conditionalFormatting>
  <conditionalFormatting sqref="O579:O582">
    <cfRule type="cellIs" dxfId="8944" priority="669" operator="lessThan">
      <formula>0</formula>
    </cfRule>
  </conditionalFormatting>
  <conditionalFormatting sqref="O579:O582">
    <cfRule type="cellIs" dxfId="8943" priority="670" operator="lessThan">
      <formula>0</formula>
    </cfRule>
  </conditionalFormatting>
  <conditionalFormatting sqref="O584:O587">
    <cfRule type="cellIs" dxfId="8942" priority="671" operator="lessThan">
      <formula>0</formula>
    </cfRule>
  </conditionalFormatting>
  <conditionalFormatting sqref="O584:O587">
    <cfRule type="cellIs" dxfId="8941" priority="672" operator="lessThan">
      <formula>0</formula>
    </cfRule>
  </conditionalFormatting>
  <conditionalFormatting sqref="O589:O592">
    <cfRule type="cellIs" dxfId="8940" priority="673" operator="lessThan">
      <formula>0</formula>
    </cfRule>
  </conditionalFormatting>
  <conditionalFormatting sqref="O589:O592">
    <cfRule type="cellIs" dxfId="8939" priority="674" operator="lessThan">
      <formula>0</formula>
    </cfRule>
  </conditionalFormatting>
  <conditionalFormatting sqref="O420">
    <cfRule type="cellIs" dxfId="8938" priority="675" operator="lessThan">
      <formula>0</formula>
    </cfRule>
  </conditionalFormatting>
  <conditionalFormatting sqref="O383">
    <cfRule type="cellIs" dxfId="8937" priority="676" operator="lessThan">
      <formula>0</formula>
    </cfRule>
  </conditionalFormatting>
  <conditionalFormatting sqref="O568:O570">
    <cfRule type="cellIs" dxfId="8936" priority="677" operator="lessThan">
      <formula>0</formula>
    </cfRule>
  </conditionalFormatting>
  <conditionalFormatting sqref="O568:O570">
    <cfRule type="cellIs" dxfId="8935" priority="678" operator="lessThan">
      <formula>0</formula>
    </cfRule>
  </conditionalFormatting>
  <conditionalFormatting sqref="O371">
    <cfRule type="cellIs" dxfId="8934" priority="679" operator="lessThan">
      <formula>0</formula>
    </cfRule>
  </conditionalFormatting>
  <conditionalFormatting sqref="O420">
    <cfRule type="cellIs" dxfId="8933" priority="680" operator="lessThan">
      <formula>0</formula>
    </cfRule>
  </conditionalFormatting>
  <conditionalFormatting sqref="O435">
    <cfRule type="cellIs" dxfId="8932" priority="681" operator="lessThan">
      <formula>0</formula>
    </cfRule>
  </conditionalFormatting>
  <conditionalFormatting sqref="O433">
    <cfRule type="cellIs" dxfId="8931" priority="682" operator="lessThan">
      <formula>0</formula>
    </cfRule>
  </conditionalFormatting>
  <conditionalFormatting sqref="O435">
    <cfRule type="cellIs" dxfId="8930" priority="683" operator="lessThan">
      <formula>0</formula>
    </cfRule>
  </conditionalFormatting>
  <conditionalFormatting sqref="O435">
    <cfRule type="cellIs" dxfId="8929" priority="684" operator="lessThan">
      <formula>0</formula>
    </cfRule>
  </conditionalFormatting>
  <conditionalFormatting sqref="O429">
    <cfRule type="cellIs" dxfId="8928" priority="685" operator="lessThan">
      <formula>0</formula>
    </cfRule>
  </conditionalFormatting>
  <conditionalFormatting sqref="O422">
    <cfRule type="cellIs" dxfId="8927" priority="686" operator="lessThan">
      <formula>0</formula>
    </cfRule>
  </conditionalFormatting>
  <conditionalFormatting sqref="O429">
    <cfRule type="cellIs" dxfId="8926" priority="687" operator="lessThan">
      <formula>0</formula>
    </cfRule>
  </conditionalFormatting>
  <conditionalFormatting sqref="O429">
    <cfRule type="cellIs" dxfId="8925" priority="688" operator="lessThan">
      <formula>0</formula>
    </cfRule>
  </conditionalFormatting>
  <conditionalFormatting sqref="O422">
    <cfRule type="cellIs" dxfId="8924" priority="689" operator="lessThan">
      <formula>0</formula>
    </cfRule>
  </conditionalFormatting>
  <conditionalFormatting sqref="O429">
    <cfRule type="cellIs" dxfId="8923" priority="690" operator="lessThan">
      <formula>0</formula>
    </cfRule>
  </conditionalFormatting>
  <conditionalFormatting sqref="O422">
    <cfRule type="cellIs" dxfId="8922" priority="691" operator="lessThan">
      <formula>0</formula>
    </cfRule>
  </conditionalFormatting>
  <conditionalFormatting sqref="O422">
    <cfRule type="cellIs" dxfId="8921" priority="692" operator="lessThan">
      <formula>0</formula>
    </cfRule>
  </conditionalFormatting>
  <conditionalFormatting sqref="O429">
    <cfRule type="cellIs" dxfId="8920" priority="693" operator="lessThan">
      <formula>0</formula>
    </cfRule>
  </conditionalFormatting>
  <conditionalFormatting sqref="O604 O606:O607 O624:O627 O660:O663">
    <cfRule type="cellIs" dxfId="8919" priority="694" operator="lessThan">
      <formula>0</formula>
    </cfRule>
  </conditionalFormatting>
  <conditionalFormatting sqref="O626">
    <cfRule type="cellIs" dxfId="8918" priority="695" operator="lessThan">
      <formula>0</formula>
    </cfRule>
  </conditionalFormatting>
  <conditionalFormatting sqref="O435">
    <cfRule type="cellIs" dxfId="8917" priority="696" operator="lessThan">
      <formula>0</formula>
    </cfRule>
  </conditionalFormatting>
  <conditionalFormatting sqref="O435">
    <cfRule type="cellIs" dxfId="8916" priority="697" operator="lessThan">
      <formula>0</formula>
    </cfRule>
  </conditionalFormatting>
  <conditionalFormatting sqref="O384">
    <cfRule type="cellIs" dxfId="8915" priority="698" operator="lessThan">
      <formula>0</formula>
    </cfRule>
  </conditionalFormatting>
  <conditionalFormatting sqref="O435">
    <cfRule type="cellIs" dxfId="8914" priority="699" operator="lessThan">
      <formula>0</formula>
    </cfRule>
  </conditionalFormatting>
  <conditionalFormatting sqref="O438">
    <cfRule type="cellIs" dxfId="8913" priority="700" operator="lessThan">
      <formula>0</formula>
    </cfRule>
  </conditionalFormatting>
  <conditionalFormatting sqref="O439">
    <cfRule type="cellIs" dxfId="8912" priority="701" operator="lessThan">
      <formula>0</formula>
    </cfRule>
  </conditionalFormatting>
  <conditionalFormatting sqref="O435">
    <cfRule type="cellIs" dxfId="8911" priority="702" operator="lessThan">
      <formula>0</formula>
    </cfRule>
  </conditionalFormatting>
  <conditionalFormatting sqref="O439">
    <cfRule type="cellIs" dxfId="8910" priority="703" operator="lessThan">
      <formula>0</formula>
    </cfRule>
  </conditionalFormatting>
  <conditionalFormatting sqref="O551 O537">
    <cfRule type="cellIs" dxfId="8909" priority="704" operator="lessThan">
      <formula>0</formula>
    </cfRule>
  </conditionalFormatting>
  <conditionalFormatting sqref="O435">
    <cfRule type="cellIs" dxfId="8908" priority="705" operator="lessThan">
      <formula>0</formula>
    </cfRule>
  </conditionalFormatting>
  <conditionalFormatting sqref="O498">
    <cfRule type="cellIs" dxfId="8907" priority="706" operator="lessThan">
      <formula>0</formula>
    </cfRule>
  </conditionalFormatting>
  <conditionalFormatting sqref="O442:O445">
    <cfRule type="cellIs" dxfId="8906" priority="707" operator="lessThan">
      <formula>0</formula>
    </cfRule>
  </conditionalFormatting>
  <conditionalFormatting sqref="O392">
    <cfRule type="cellIs" dxfId="8905" priority="708" operator="lessThan">
      <formula>0</formula>
    </cfRule>
  </conditionalFormatting>
  <conditionalFormatting sqref="O392">
    <cfRule type="cellIs" dxfId="8904" priority="709" operator="lessThan">
      <formula>0</formula>
    </cfRule>
  </conditionalFormatting>
  <conditionalFormatting sqref="O392">
    <cfRule type="cellIs" dxfId="8903" priority="710" operator="lessThan">
      <formula>0</formula>
    </cfRule>
  </conditionalFormatting>
  <conditionalFormatting sqref="O395">
    <cfRule type="cellIs" dxfId="8902" priority="711" operator="lessThan">
      <formula>0</formula>
    </cfRule>
  </conditionalFormatting>
  <conditionalFormatting sqref="O398">
    <cfRule type="cellIs" dxfId="8901" priority="712" operator="lessThan">
      <formula>0</formula>
    </cfRule>
  </conditionalFormatting>
  <conditionalFormatting sqref="O372">
    <cfRule type="cellIs" dxfId="8900" priority="713" operator="lessThan">
      <formula>0</formula>
    </cfRule>
  </conditionalFormatting>
  <conditionalFormatting sqref="O392">
    <cfRule type="cellIs" dxfId="8899" priority="714" operator="lessThan">
      <formula>0</formula>
    </cfRule>
  </conditionalFormatting>
  <conditionalFormatting sqref="O392">
    <cfRule type="cellIs" dxfId="8898" priority="715" operator="lessThan">
      <formula>0</formula>
    </cfRule>
  </conditionalFormatting>
  <conditionalFormatting sqref="O392">
    <cfRule type="cellIs" dxfId="8897" priority="716" operator="lessThan">
      <formula>0</formula>
    </cfRule>
  </conditionalFormatting>
  <conditionalFormatting sqref="O392">
    <cfRule type="cellIs" dxfId="8896" priority="717" operator="lessThan">
      <formula>0</formula>
    </cfRule>
  </conditionalFormatting>
  <conditionalFormatting sqref="O398">
    <cfRule type="cellIs" dxfId="8895" priority="718" operator="lessThan">
      <formula>0</formula>
    </cfRule>
  </conditionalFormatting>
  <conditionalFormatting sqref="O398">
    <cfRule type="cellIs" dxfId="8894" priority="719" operator="lessThan">
      <formula>0</formula>
    </cfRule>
  </conditionalFormatting>
  <conditionalFormatting sqref="O398">
    <cfRule type="cellIs" dxfId="8893" priority="720" operator="lessThan">
      <formula>0</formula>
    </cfRule>
  </conditionalFormatting>
  <conditionalFormatting sqref="O398">
    <cfRule type="cellIs" dxfId="8892" priority="721" operator="lessThan">
      <formula>0</formula>
    </cfRule>
  </conditionalFormatting>
  <conditionalFormatting sqref="O398">
    <cfRule type="cellIs" dxfId="8891" priority="722" operator="lessThan">
      <formula>0</formula>
    </cfRule>
  </conditionalFormatting>
  <conditionalFormatting sqref="O398">
    <cfRule type="cellIs" dxfId="8890" priority="723" operator="lessThan">
      <formula>0</formula>
    </cfRule>
  </conditionalFormatting>
  <conditionalFormatting sqref="O390">
    <cfRule type="cellIs" dxfId="8889" priority="724" operator="lessThan">
      <formula>0</formula>
    </cfRule>
  </conditionalFormatting>
  <conditionalFormatting sqref="O398">
    <cfRule type="cellIs" dxfId="8888" priority="725" operator="lessThan">
      <formula>0</formula>
    </cfRule>
  </conditionalFormatting>
  <conditionalFormatting sqref="O401">
    <cfRule type="cellIs" dxfId="8887" priority="726" operator="lessThan">
      <formula>0</formula>
    </cfRule>
  </conditionalFormatting>
  <conditionalFormatting sqref="O354">
    <cfRule type="cellIs" dxfId="8886" priority="727" operator="lessThan">
      <formula>0</formula>
    </cfRule>
  </conditionalFormatting>
  <conditionalFormatting sqref="O360">
    <cfRule type="cellIs" dxfId="8885" priority="728" operator="lessThan">
      <formula>0</formula>
    </cfRule>
  </conditionalFormatting>
  <conditionalFormatting sqref="O360">
    <cfRule type="cellIs" dxfId="8884" priority="729" operator="lessThan">
      <formula>0</formula>
    </cfRule>
  </conditionalFormatting>
  <conditionalFormatting sqref="O372">
    <cfRule type="cellIs" dxfId="8883" priority="730" operator="lessThan">
      <formula>0</formula>
    </cfRule>
  </conditionalFormatting>
  <conditionalFormatting sqref="O396">
    <cfRule type="cellIs" dxfId="8882" priority="731" operator="lessThan">
      <formula>0</formula>
    </cfRule>
  </conditionalFormatting>
  <conditionalFormatting sqref="O396">
    <cfRule type="cellIs" dxfId="8881" priority="732" operator="lessThan">
      <formula>0</formula>
    </cfRule>
  </conditionalFormatting>
  <conditionalFormatting sqref="O390">
    <cfRule type="cellIs" dxfId="8880" priority="733" operator="lessThan">
      <formula>0</formula>
    </cfRule>
  </conditionalFormatting>
  <conditionalFormatting sqref="O413">
    <cfRule type="cellIs" dxfId="8879" priority="734" operator="lessThan">
      <formula>0</formula>
    </cfRule>
  </conditionalFormatting>
  <conditionalFormatting sqref="O414">
    <cfRule type="cellIs" dxfId="8878" priority="735" operator="lessThan">
      <formula>0</formula>
    </cfRule>
  </conditionalFormatting>
  <conditionalFormatting sqref="O404">
    <cfRule type="cellIs" dxfId="8877" priority="736" operator="lessThan">
      <formula>0</formula>
    </cfRule>
  </conditionalFormatting>
  <conditionalFormatting sqref="O404">
    <cfRule type="cellIs" dxfId="8876" priority="737" operator="lessThan">
      <formula>0</formula>
    </cfRule>
  </conditionalFormatting>
  <conditionalFormatting sqref="O404">
    <cfRule type="cellIs" dxfId="8875" priority="738" operator="lessThan">
      <formula>0</formula>
    </cfRule>
  </conditionalFormatting>
  <conditionalFormatting sqref="O404">
    <cfRule type="cellIs" dxfId="8874" priority="739" operator="lessThan">
      <formula>0</formula>
    </cfRule>
  </conditionalFormatting>
  <conditionalFormatting sqref="O416">
    <cfRule type="cellIs" dxfId="8873" priority="740" operator="lessThan">
      <formula>0</formula>
    </cfRule>
  </conditionalFormatting>
  <conditionalFormatting sqref="O416">
    <cfRule type="cellIs" dxfId="8872" priority="741" operator="lessThan">
      <formula>0</formula>
    </cfRule>
  </conditionalFormatting>
  <conditionalFormatting sqref="O404">
    <cfRule type="cellIs" dxfId="8871" priority="742" operator="lessThan">
      <formula>0</formula>
    </cfRule>
  </conditionalFormatting>
  <conditionalFormatting sqref="O404">
    <cfRule type="cellIs" dxfId="8870" priority="743" operator="lessThan">
      <formula>0</formula>
    </cfRule>
  </conditionalFormatting>
  <conditionalFormatting sqref="O404">
    <cfRule type="cellIs" dxfId="8869" priority="744" operator="lessThan">
      <formula>0</formula>
    </cfRule>
  </conditionalFormatting>
  <conditionalFormatting sqref="O404">
    <cfRule type="cellIs" dxfId="8868" priority="745" operator="lessThan">
      <formula>0</formula>
    </cfRule>
  </conditionalFormatting>
  <conditionalFormatting sqref="O407">
    <cfRule type="cellIs" dxfId="8867" priority="746" operator="lessThan">
      <formula>0</formula>
    </cfRule>
  </conditionalFormatting>
  <conditionalFormatting sqref="O408">
    <cfRule type="cellIs" dxfId="8866" priority="747" operator="lessThan">
      <formula>0</formula>
    </cfRule>
  </conditionalFormatting>
  <conditionalFormatting sqref="O408">
    <cfRule type="cellIs" dxfId="8865" priority="748" operator="lessThan">
      <formula>0</formula>
    </cfRule>
  </conditionalFormatting>
  <conditionalFormatting sqref="O414">
    <cfRule type="cellIs" dxfId="8864" priority="749" operator="lessThan">
      <formula>0</formula>
    </cfRule>
  </conditionalFormatting>
  <conditionalFormatting sqref="O416">
    <cfRule type="cellIs" dxfId="8863" priority="750" operator="lessThan">
      <formula>0</formula>
    </cfRule>
  </conditionalFormatting>
  <conditionalFormatting sqref="O416">
    <cfRule type="cellIs" dxfId="8862" priority="751" operator="lessThan">
      <formula>0</formula>
    </cfRule>
  </conditionalFormatting>
  <conditionalFormatting sqref="O416">
    <cfRule type="cellIs" dxfId="8861" priority="752" operator="lessThan">
      <formula>0</formula>
    </cfRule>
  </conditionalFormatting>
  <conditionalFormatting sqref="O416">
    <cfRule type="cellIs" dxfId="8860" priority="753" operator="lessThan">
      <formula>0</formula>
    </cfRule>
  </conditionalFormatting>
  <conditionalFormatting sqref="O410">
    <cfRule type="cellIs" dxfId="8859" priority="754" operator="lessThan">
      <formula>0</formula>
    </cfRule>
  </conditionalFormatting>
  <conditionalFormatting sqref="O410">
    <cfRule type="cellIs" dxfId="8858" priority="755" operator="lessThan">
      <formula>0</formula>
    </cfRule>
  </conditionalFormatting>
  <conditionalFormatting sqref="O410">
    <cfRule type="cellIs" dxfId="8857" priority="756" operator="lessThan">
      <formula>0</formula>
    </cfRule>
  </conditionalFormatting>
  <conditionalFormatting sqref="O410">
    <cfRule type="cellIs" dxfId="8856" priority="757" operator="lessThan">
      <formula>0</formula>
    </cfRule>
  </conditionalFormatting>
  <conditionalFormatting sqref="O416">
    <cfRule type="cellIs" dxfId="8855" priority="758" operator="lessThan">
      <formula>0</formula>
    </cfRule>
  </conditionalFormatting>
  <conditionalFormatting sqref="O416">
    <cfRule type="cellIs" dxfId="8854" priority="759" operator="lessThan">
      <formula>0</formula>
    </cfRule>
  </conditionalFormatting>
  <conditionalFormatting sqref="O419">
    <cfRule type="cellIs" dxfId="8853" priority="760" operator="lessThan">
      <formula>0</formula>
    </cfRule>
  </conditionalFormatting>
  <conditionalFormatting sqref="O410">
    <cfRule type="cellIs" dxfId="8852" priority="761" operator="lessThan">
      <formula>0</formula>
    </cfRule>
  </conditionalFormatting>
  <conditionalFormatting sqref="O410">
    <cfRule type="cellIs" dxfId="8851" priority="762" operator="lessThan">
      <formula>0</formula>
    </cfRule>
  </conditionalFormatting>
  <conditionalFormatting sqref="O410">
    <cfRule type="cellIs" dxfId="8850" priority="763" operator="lessThan">
      <formula>0</formula>
    </cfRule>
  </conditionalFormatting>
  <conditionalFormatting sqref="O410">
    <cfRule type="cellIs" dxfId="8849" priority="764" operator="lessThan">
      <formula>0</formula>
    </cfRule>
  </conditionalFormatting>
  <conditionalFormatting sqref="O559">
    <cfRule type="cellIs" dxfId="8848" priority="765" operator="lessThan">
      <formula>0</formula>
    </cfRule>
  </conditionalFormatting>
  <conditionalFormatting sqref="O563">
    <cfRule type="cellIs" dxfId="8847" priority="766" operator="lessThan">
      <formula>0</formula>
    </cfRule>
  </conditionalFormatting>
  <conditionalFormatting sqref="O563">
    <cfRule type="cellIs" dxfId="8846" priority="767" operator="lessThan">
      <formula>0</formula>
    </cfRule>
  </conditionalFormatting>
  <conditionalFormatting sqref="O608 O605 O602:O603">
    <cfRule type="cellIs" dxfId="8845" priority="768" operator="lessThan">
      <formula>0</formula>
    </cfRule>
  </conditionalFormatting>
  <conditionalFormatting sqref="O426">
    <cfRule type="cellIs" dxfId="8844" priority="769" operator="lessThan">
      <formula>0</formula>
    </cfRule>
  </conditionalFormatting>
  <conditionalFormatting sqref="O429">
    <cfRule type="cellIs" dxfId="8843" priority="770" operator="lessThan">
      <formula>0</formula>
    </cfRule>
  </conditionalFormatting>
  <conditionalFormatting sqref="B598:O599">
    <cfRule type="cellIs" dxfId="8842" priority="771" operator="lessThan">
      <formula>0</formula>
    </cfRule>
  </conditionalFormatting>
  <conditionalFormatting sqref="O560">
    <cfRule type="cellIs" dxfId="8841" priority="772" operator="lessThan">
      <formula>0</formula>
    </cfRule>
  </conditionalFormatting>
  <conditionalFormatting sqref="O566">
    <cfRule type="cellIs" dxfId="8840" priority="773" operator="lessThan">
      <formula>0</formula>
    </cfRule>
  </conditionalFormatting>
  <conditionalFormatting sqref="O566">
    <cfRule type="cellIs" dxfId="8839" priority="774" operator="lessThan">
      <formula>0</formula>
    </cfRule>
  </conditionalFormatting>
  <conditionalFormatting sqref="O566">
    <cfRule type="cellIs" dxfId="8838" priority="775" operator="lessThan">
      <formula>0</formula>
    </cfRule>
  </conditionalFormatting>
  <conditionalFormatting sqref="O429">
    <cfRule type="cellIs" dxfId="8837" priority="776" operator="lessThan">
      <formula>0</formula>
    </cfRule>
  </conditionalFormatting>
  <conditionalFormatting sqref="O429">
    <cfRule type="cellIs" dxfId="8836" priority="777" operator="lessThan">
      <formula>0</formula>
    </cfRule>
  </conditionalFormatting>
  <conditionalFormatting sqref="O432">
    <cfRule type="cellIs" dxfId="8835" priority="778" operator="lessThan">
      <formula>0</formula>
    </cfRule>
  </conditionalFormatting>
  <conditionalFormatting sqref="O433">
    <cfRule type="cellIs" dxfId="8834" priority="779" operator="lessThan">
      <formula>0</formula>
    </cfRule>
  </conditionalFormatting>
  <conditionalFormatting sqref="O422">
    <cfRule type="cellIs" dxfId="8833" priority="780" operator="lessThan">
      <formula>0</formula>
    </cfRule>
  </conditionalFormatting>
  <conditionalFormatting sqref="O422">
    <cfRule type="cellIs" dxfId="8832" priority="781" operator="lessThan">
      <formula>0</formula>
    </cfRule>
  </conditionalFormatting>
  <conditionalFormatting sqref="O422">
    <cfRule type="cellIs" dxfId="8831" priority="782" operator="lessThan">
      <formula>0</formula>
    </cfRule>
  </conditionalFormatting>
  <conditionalFormatting sqref="O422">
    <cfRule type="cellIs" dxfId="8830" priority="783" operator="lessThan">
      <formula>0</formula>
    </cfRule>
  </conditionalFormatting>
  <conditionalFormatting sqref="O425">
    <cfRule type="cellIs" dxfId="8829" priority="784" operator="lessThan">
      <formula>0</formula>
    </cfRule>
  </conditionalFormatting>
  <conditionalFormatting sqref="O426">
    <cfRule type="cellIs" dxfId="8828" priority="785" operator="lessThan">
      <formula>0</formula>
    </cfRule>
  </conditionalFormatting>
  <conditionalFormatting sqref="O442:O445">
    <cfRule type="expression" dxfId="8827" priority="786">
      <formula>O442/N442&gt;1</formula>
    </cfRule>
  </conditionalFormatting>
  <conditionalFormatting sqref="O442:O445">
    <cfRule type="expression" dxfId="8826" priority="787">
      <formula>O442/N442&lt;1</formula>
    </cfRule>
  </conditionalFormatting>
  <conditionalFormatting sqref="O538 O552">
    <cfRule type="expression" dxfId="8825" priority="788">
      <formula>O538/#REF!&gt;1</formula>
    </cfRule>
  </conditionalFormatting>
  <conditionalFormatting sqref="O538 O552">
    <cfRule type="expression" dxfId="8824" priority="789">
      <formula>O538/#REF!&lt;1</formula>
    </cfRule>
  </conditionalFormatting>
  <conditionalFormatting sqref="O493:O496">
    <cfRule type="cellIs" dxfId="8823" priority="790" operator="lessThan">
      <formula>0</formula>
    </cfRule>
  </conditionalFormatting>
  <conditionalFormatting sqref="O498">
    <cfRule type="expression" dxfId="8822" priority="791">
      <formula>O498/N498&gt;1</formula>
    </cfRule>
  </conditionalFormatting>
  <conditionalFormatting sqref="O498">
    <cfRule type="expression" dxfId="8821" priority="792">
      <formula>O498/N498&lt;1</formula>
    </cfRule>
  </conditionalFormatting>
  <conditionalFormatting sqref="O547:O550 O533:O536">
    <cfRule type="cellIs" dxfId="8820" priority="793" operator="lessThan">
      <formula>0</formula>
    </cfRule>
  </conditionalFormatting>
  <conditionalFormatting sqref="O662">
    <cfRule type="cellIs" dxfId="8819" priority="794" operator="lessThan">
      <formula>0</formula>
    </cfRule>
  </conditionalFormatting>
  <conditionalFormatting sqref="O608 O605 O602:O603">
    <cfRule type="expression" dxfId="8818" priority="795">
      <formula>O602/N602&gt;1</formula>
    </cfRule>
  </conditionalFormatting>
  <conditionalFormatting sqref="O608 O605 O602:O603">
    <cfRule type="expression" dxfId="8817" priority="796">
      <formula>O602/N602&lt;1</formula>
    </cfRule>
  </conditionalFormatting>
  <conditionalFormatting sqref="O493:O496">
    <cfRule type="expression" dxfId="8816" priority="797">
      <formula>O493/N493&gt;1</formula>
    </cfRule>
  </conditionalFormatting>
  <conditionalFormatting sqref="O493:O496">
    <cfRule type="expression" dxfId="8815" priority="798">
      <formula>O493/N493&lt;1</formula>
    </cfRule>
  </conditionalFormatting>
  <conditionalFormatting sqref="O551 O537">
    <cfRule type="cellIs" dxfId="8814" priority="799" operator="lessThan">
      <formula>0</formula>
    </cfRule>
  </conditionalFormatting>
  <conditionalFormatting sqref="O547:O550 O533:O536">
    <cfRule type="expression" dxfId="8813" priority="800">
      <formula>O533/N533&gt;1</formula>
    </cfRule>
  </conditionalFormatting>
  <conditionalFormatting sqref="O547:O550 O533:O536">
    <cfRule type="expression" dxfId="8812" priority="801">
      <formula>O533/N533&lt;1</formula>
    </cfRule>
  </conditionalFormatting>
  <conditionalFormatting sqref="O551 O537">
    <cfRule type="expression" dxfId="8811" priority="802">
      <formula>O537/N537&gt;1</formula>
    </cfRule>
  </conditionalFormatting>
  <conditionalFormatting sqref="O551 O537">
    <cfRule type="expression" dxfId="8810" priority="803">
      <formula>O537/N537&lt;1</formula>
    </cfRule>
  </conditionalFormatting>
  <conditionalFormatting sqref="O491">
    <cfRule type="expression" dxfId="8809" priority="804">
      <formula>O491/#REF!&gt;1</formula>
    </cfRule>
  </conditionalFormatting>
  <conditionalFormatting sqref="O491">
    <cfRule type="expression" dxfId="8808" priority="805">
      <formula>O491/#REF!&lt;1</formula>
    </cfRule>
  </conditionalFormatting>
  <conditionalFormatting sqref="O446">
    <cfRule type="cellIs" dxfId="8807" priority="806" operator="lessThan">
      <formula>0</formula>
    </cfRule>
  </conditionalFormatting>
  <conditionalFormatting sqref="O446">
    <cfRule type="expression" dxfId="8806" priority="807">
      <formula>O446/N446&gt;1</formula>
    </cfRule>
  </conditionalFormatting>
  <conditionalFormatting sqref="O446">
    <cfRule type="expression" dxfId="8805" priority="808">
      <formula>O446/N446&lt;1</formula>
    </cfRule>
  </conditionalFormatting>
  <conditionalFormatting sqref="O497">
    <cfRule type="cellIs" dxfId="8804" priority="809" operator="lessThan">
      <formula>0</formula>
    </cfRule>
  </conditionalFormatting>
  <conditionalFormatting sqref="O497">
    <cfRule type="expression" dxfId="8803" priority="810">
      <formula>O497/N497&gt;1</formula>
    </cfRule>
  </conditionalFormatting>
  <conditionalFormatting sqref="O497">
    <cfRule type="expression" dxfId="8802" priority="811">
      <formula>O497/N497&lt;1</formula>
    </cfRule>
  </conditionalFormatting>
  <conditionalFormatting sqref="O566">
    <cfRule type="expression" dxfId="8801" priority="812">
      <formula>O566/N566&gt;1</formula>
    </cfRule>
  </conditionalFormatting>
  <conditionalFormatting sqref="O566">
    <cfRule type="expression" dxfId="8800" priority="813">
      <formula>O566/N566&lt;1</formula>
    </cfRule>
  </conditionalFormatting>
  <conditionalFormatting sqref="O538">
    <cfRule type="cellIs" dxfId="8799" priority="814" operator="lessThan">
      <formula>0</formula>
    </cfRule>
  </conditionalFormatting>
  <conditionalFormatting sqref="O538">
    <cfRule type="expression" dxfId="8798" priority="815">
      <formula>O538/N538&gt;1</formula>
    </cfRule>
  </conditionalFormatting>
  <conditionalFormatting sqref="O538">
    <cfRule type="expression" dxfId="8797" priority="816">
      <formula>O538/N538&lt;1</formula>
    </cfRule>
  </conditionalFormatting>
  <conditionalFormatting sqref="O552">
    <cfRule type="cellIs" dxfId="8796" priority="817" operator="lessThan">
      <formula>0</formula>
    </cfRule>
  </conditionalFormatting>
  <conditionalFormatting sqref="O552">
    <cfRule type="expression" dxfId="8795" priority="818">
      <formula>O552/N552&gt;1</formula>
    </cfRule>
  </conditionalFormatting>
  <conditionalFormatting sqref="O552">
    <cfRule type="expression" dxfId="8794" priority="819">
      <formula>O552/N552&lt;1</formula>
    </cfRule>
  </conditionalFormatting>
  <conditionalFormatting sqref="O571">
    <cfRule type="cellIs" dxfId="8793" priority="820" operator="lessThan">
      <formula>0</formula>
    </cfRule>
  </conditionalFormatting>
  <conditionalFormatting sqref="O545">
    <cfRule type="expression" dxfId="8792" priority="821">
      <formula>O545/N545&gt;1</formula>
    </cfRule>
  </conditionalFormatting>
  <conditionalFormatting sqref="O545">
    <cfRule type="expression" dxfId="8791" priority="822">
      <formula>O545/N545&lt;1</formula>
    </cfRule>
  </conditionalFormatting>
  <conditionalFormatting sqref="O571">
    <cfRule type="expression" dxfId="8790" priority="823">
      <formula>O571/N571&gt;1</formula>
    </cfRule>
  </conditionalFormatting>
  <conditionalFormatting sqref="O571">
    <cfRule type="expression" dxfId="8789" priority="824">
      <formula>O571/N571&lt;1</formula>
    </cfRule>
  </conditionalFormatting>
  <conditionalFormatting sqref="O545">
    <cfRule type="cellIs" dxfId="8788" priority="825" operator="lessThan">
      <formula>0</formula>
    </cfRule>
  </conditionalFormatting>
  <conditionalFormatting sqref="B598:O599">
    <cfRule type="expression" dxfId="8787" priority="826">
      <formula>B598/A598&gt;1</formula>
    </cfRule>
  </conditionalFormatting>
  <conditionalFormatting sqref="B598:O599">
    <cfRule type="expression" dxfId="8786" priority="827">
      <formula>B598/A598&lt;1</formula>
    </cfRule>
  </conditionalFormatting>
  <conditionalFormatting sqref="O560">
    <cfRule type="expression" dxfId="8785" priority="828">
      <formula>O560/N560&gt;1</formula>
    </cfRule>
  </conditionalFormatting>
  <conditionalFormatting sqref="O560">
    <cfRule type="expression" dxfId="8784" priority="829">
      <formula>O560/N560&lt;1</formula>
    </cfRule>
  </conditionalFormatting>
  <conditionalFormatting sqref="O571">
    <cfRule type="cellIs" dxfId="8783" priority="830" operator="lessThan">
      <formula>0</formula>
    </cfRule>
  </conditionalFormatting>
  <conditionalFormatting sqref="O571">
    <cfRule type="cellIs" dxfId="8782" priority="831" operator="lessThan">
      <formula>0</formula>
    </cfRule>
  </conditionalFormatting>
  <conditionalFormatting sqref="O628:O631">
    <cfRule type="cellIs" dxfId="8781" priority="832" operator="lessThan">
      <formula>0</formula>
    </cfRule>
  </conditionalFormatting>
  <conditionalFormatting sqref="O630">
    <cfRule type="cellIs" dxfId="8780" priority="833" operator="lessThan">
      <formula>0</formula>
    </cfRule>
  </conditionalFormatting>
  <conditionalFormatting sqref="O632:O635">
    <cfRule type="cellIs" dxfId="8779" priority="834" operator="lessThan">
      <formula>0</formula>
    </cfRule>
  </conditionalFormatting>
  <conditionalFormatting sqref="O634">
    <cfRule type="cellIs" dxfId="8778" priority="835" operator="lessThan">
      <formula>0</formula>
    </cfRule>
  </conditionalFormatting>
  <conditionalFormatting sqref="O636:O639">
    <cfRule type="cellIs" dxfId="8777" priority="836" operator="lessThan">
      <formula>0</formula>
    </cfRule>
  </conditionalFormatting>
  <conditionalFormatting sqref="O638">
    <cfRule type="cellIs" dxfId="8776" priority="837" operator="lessThan">
      <formula>0</formula>
    </cfRule>
  </conditionalFormatting>
  <conditionalFormatting sqref="O640:O643">
    <cfRule type="cellIs" dxfId="8775" priority="838" operator="lessThan">
      <formula>0</formula>
    </cfRule>
  </conditionalFormatting>
  <conditionalFormatting sqref="O642">
    <cfRule type="cellIs" dxfId="8774" priority="839" operator="lessThan">
      <formula>0</formula>
    </cfRule>
  </conditionalFormatting>
  <conditionalFormatting sqref="O644:O647">
    <cfRule type="cellIs" dxfId="8773" priority="840" operator="lessThan">
      <formula>0</formula>
    </cfRule>
  </conditionalFormatting>
  <conditionalFormatting sqref="O646">
    <cfRule type="cellIs" dxfId="8772" priority="841" operator="lessThan">
      <formula>0</formula>
    </cfRule>
  </conditionalFormatting>
  <conditionalFormatting sqref="O648:O651">
    <cfRule type="cellIs" dxfId="8771" priority="842" operator="lessThan">
      <formula>0</formula>
    </cfRule>
  </conditionalFormatting>
  <conditionalFormatting sqref="O650">
    <cfRule type="cellIs" dxfId="8770" priority="843" operator="lessThan">
      <formula>0</formula>
    </cfRule>
  </conditionalFormatting>
  <conditionalFormatting sqref="O652:O655">
    <cfRule type="cellIs" dxfId="8769" priority="844" operator="lessThan">
      <formula>0</formula>
    </cfRule>
  </conditionalFormatting>
  <conditionalFormatting sqref="O654">
    <cfRule type="cellIs" dxfId="8768" priority="845" operator="lessThan">
      <formula>0</formula>
    </cfRule>
  </conditionalFormatting>
  <conditionalFormatting sqref="O656:O659">
    <cfRule type="cellIs" dxfId="8767" priority="846" operator="lessThan">
      <formula>0</formula>
    </cfRule>
  </conditionalFormatting>
  <conditionalFormatting sqref="O658">
    <cfRule type="cellIs" dxfId="8766" priority="847" operator="lessThan">
      <formula>0</formula>
    </cfRule>
  </conditionalFormatting>
  <conditionalFormatting sqref="O664:O667">
    <cfRule type="cellIs" dxfId="8765" priority="848" operator="lessThan">
      <formula>0</formula>
    </cfRule>
  </conditionalFormatting>
  <conditionalFormatting sqref="O666">
    <cfRule type="cellIs" dxfId="8764" priority="849" operator="lessThan">
      <formula>0</formula>
    </cfRule>
  </conditionalFormatting>
  <conditionalFormatting sqref="O668:O671">
    <cfRule type="cellIs" dxfId="8763" priority="850" operator="lessThan">
      <formula>0</formula>
    </cfRule>
  </conditionalFormatting>
  <conditionalFormatting sqref="O670">
    <cfRule type="cellIs" dxfId="8762" priority="851" operator="lessThan">
      <formula>0</formula>
    </cfRule>
  </conditionalFormatting>
  <conditionalFormatting sqref="O447">
    <cfRule type="cellIs" dxfId="8761" priority="852" operator="lessThan">
      <formula>0</formula>
    </cfRule>
  </conditionalFormatting>
  <conditionalFormatting sqref="O499">
    <cfRule type="cellIs" dxfId="8760" priority="853" operator="lessThan">
      <formula>0</formula>
    </cfRule>
  </conditionalFormatting>
  <conditionalFormatting sqref="O553">
    <cfRule type="cellIs" dxfId="8759" priority="854" operator="lessThan">
      <formula>0</formula>
    </cfRule>
  </conditionalFormatting>
  <conditionalFormatting sqref="C366:M366">
    <cfRule type="cellIs" dxfId="8758" priority="855" operator="lessThan">
      <formula>0</formula>
    </cfRule>
  </conditionalFormatting>
  <conditionalFormatting sqref="H366">
    <cfRule type="cellIs" dxfId="8757" priority="856" operator="lessThan">
      <formula>0</formula>
    </cfRule>
  </conditionalFormatting>
  <conditionalFormatting sqref="P361:Q361 Q362:Q364">
    <cfRule type="cellIs" dxfId="8756" priority="857" operator="lessThan">
      <formula>0</formula>
    </cfRule>
  </conditionalFormatting>
  <conditionalFormatting sqref="P361">
    <cfRule type="cellIs" dxfId="8755" priority="858" operator="lessThan">
      <formula>0</formula>
    </cfRule>
  </conditionalFormatting>
  <conditionalFormatting sqref="P362:P365">
    <cfRule type="cellIs" dxfId="8754" priority="859" operator="lessThan">
      <formula>0</formula>
    </cfRule>
  </conditionalFormatting>
  <conditionalFormatting sqref="B366">
    <cfRule type="cellIs" dxfId="8753" priority="860" operator="lessThan">
      <formula>0</formula>
    </cfRule>
  </conditionalFormatting>
  <conditionalFormatting sqref="Q366">
    <cfRule type="cellIs" dxfId="8752" priority="861" operator="lessThan">
      <formula>0</formula>
    </cfRule>
  </conditionalFormatting>
  <conditionalFormatting sqref="Q365">
    <cfRule type="cellIs" dxfId="8751" priority="862" operator="lessThan">
      <formula>0</formula>
    </cfRule>
  </conditionalFormatting>
  <conditionalFormatting sqref="Q365">
    <cfRule type="cellIs" dxfId="8750" priority="863" operator="lessThan">
      <formula>0</formula>
    </cfRule>
  </conditionalFormatting>
  <conditionalFormatting sqref="N366">
    <cfRule type="cellIs" dxfId="8749" priority="864" operator="lessThan">
      <formula>0</formula>
    </cfRule>
  </conditionalFormatting>
  <conditionalFormatting sqref="C366:M366">
    <cfRule type="cellIs" dxfId="8748" priority="865" operator="lessThan">
      <formula>0</formula>
    </cfRule>
  </conditionalFormatting>
  <conditionalFormatting sqref="P366">
    <cfRule type="cellIs" dxfId="8747" priority="866" operator="lessThan">
      <formula>0</formula>
    </cfRule>
  </conditionalFormatting>
  <conditionalFormatting sqref="B366">
    <cfRule type="cellIs" dxfId="8746" priority="867" operator="lessThan">
      <formula>0</formula>
    </cfRule>
  </conditionalFormatting>
  <conditionalFormatting sqref="O366">
    <cfRule type="cellIs" dxfId="8745" priority="868" operator="lessThan">
      <formula>0</formula>
    </cfRule>
  </conditionalFormatting>
  <conditionalFormatting sqref="N366">
    <cfRule type="cellIs" dxfId="8744" priority="869" operator="lessThan">
      <formula>0</formula>
    </cfRule>
  </conditionalFormatting>
  <conditionalFormatting sqref="P500:Q500">
    <cfRule type="cellIs" dxfId="8743" priority="870" operator="lessThan">
      <formula>0</formula>
    </cfRule>
  </conditionalFormatting>
  <conditionalFormatting sqref="O366">
    <cfRule type="cellIs" dxfId="8742" priority="871" operator="lessThan">
      <formula>0</formula>
    </cfRule>
  </conditionalFormatting>
  <conditionalFormatting sqref="P501:P504">
    <cfRule type="cellIs" dxfId="8741" priority="872" operator="lessThan">
      <formula>0</formula>
    </cfRule>
  </conditionalFormatting>
  <conditionalFormatting sqref="Q501:Q504">
    <cfRule type="cellIs" dxfId="8740" priority="873" operator="lessThan">
      <formula>0</formula>
    </cfRule>
  </conditionalFormatting>
  <conditionalFormatting sqref="Q505">
    <cfRule type="cellIs" dxfId="8739" priority="874" operator="lessThan">
      <formula>0</formula>
    </cfRule>
  </conditionalFormatting>
  <conditionalFormatting sqref="Q505">
    <cfRule type="cellIs" dxfId="8738" priority="875" operator="lessThan">
      <formula>0</formula>
    </cfRule>
  </conditionalFormatting>
  <conditionalFormatting sqref="B500">
    <cfRule type="cellIs" dxfId="8737" priority="876" operator="lessThan">
      <formula>0</formula>
    </cfRule>
  </conditionalFormatting>
  <conditionalFormatting sqref="Q506">
    <cfRule type="cellIs" dxfId="8736" priority="877" operator="lessThan">
      <formula>0</formula>
    </cfRule>
  </conditionalFormatting>
  <conditionalFormatting sqref="Q507">
    <cfRule type="cellIs" dxfId="8735" priority="878" operator="lessThan">
      <formula>0</formula>
    </cfRule>
  </conditionalFormatting>
  <conditionalFormatting sqref="P507">
    <cfRule type="cellIs" dxfId="8734" priority="879" operator="lessThan">
      <formula>0</formula>
    </cfRule>
  </conditionalFormatting>
  <conditionalFormatting sqref="P505:P506">
    <cfRule type="cellIs" dxfId="8733" priority="880" operator="lessThan">
      <formula>0</formula>
    </cfRule>
  </conditionalFormatting>
  <conditionalFormatting sqref="B507:N507">
    <cfRule type="cellIs" dxfId="8732" priority="881" operator="lessThan">
      <formula>0</formula>
    </cfRule>
  </conditionalFormatting>
  <conditionalFormatting sqref="B506:O506">
    <cfRule type="cellIs" dxfId="8731" priority="882" operator="lessThan">
      <formula>0</formula>
    </cfRule>
  </conditionalFormatting>
  <conditionalFormatting sqref="B506:O506">
    <cfRule type="expression" dxfId="8730" priority="883">
      <formula>B506/#REF!&gt;1</formula>
    </cfRule>
  </conditionalFormatting>
  <conditionalFormatting sqref="B506:O506">
    <cfRule type="expression" dxfId="8729" priority="884">
      <formula>B506/#REF!&lt;1</formula>
    </cfRule>
  </conditionalFormatting>
  <conditionalFormatting sqref="O507">
    <cfRule type="cellIs" dxfId="8728" priority="885" operator="lessThan">
      <formula>0</formula>
    </cfRule>
  </conditionalFormatting>
  <conditionalFormatting sqref="P508:Q508">
    <cfRule type="cellIs" dxfId="8727" priority="886" operator="lessThan">
      <formula>0</formula>
    </cfRule>
  </conditionalFormatting>
  <conditionalFormatting sqref="Q509:Q512">
    <cfRule type="cellIs" dxfId="8726" priority="887" operator="lessThan">
      <formula>0</formula>
    </cfRule>
  </conditionalFormatting>
  <conditionalFormatting sqref="B601:N601">
    <cfRule type="cellIs" dxfId="8725" priority="888" operator="lessThan">
      <formula>0</formula>
    </cfRule>
  </conditionalFormatting>
  <conditionalFormatting sqref="Q513:Q514">
    <cfRule type="cellIs" dxfId="8724" priority="889" operator="lessThan">
      <formula>0</formula>
    </cfRule>
  </conditionalFormatting>
  <conditionalFormatting sqref="B508">
    <cfRule type="cellIs" dxfId="8723" priority="890" operator="lessThan">
      <formula>0</formula>
    </cfRule>
  </conditionalFormatting>
  <conditionalFormatting sqref="B514">
    <cfRule type="cellIs" dxfId="8722" priority="891" operator="lessThan">
      <formula>0</formula>
    </cfRule>
  </conditionalFormatting>
  <conditionalFormatting sqref="F514">
    <cfRule type="cellIs" dxfId="8721" priority="892" operator="lessThan">
      <formula>0</formula>
    </cfRule>
  </conditionalFormatting>
  <conditionalFormatting sqref="E514">
    <cfRule type="cellIs" dxfId="8720" priority="893" operator="lessThan">
      <formula>0</formula>
    </cfRule>
  </conditionalFormatting>
  <conditionalFormatting sqref="Q514">
    <cfRule type="cellIs" dxfId="8719" priority="894" operator="lessThan">
      <formula>0</formula>
    </cfRule>
  </conditionalFormatting>
  <conditionalFormatting sqref="Q513">
    <cfRule type="cellIs" dxfId="8718" priority="895" operator="lessThan">
      <formula>0</formula>
    </cfRule>
  </conditionalFormatting>
  <conditionalFormatting sqref="P509:P512">
    <cfRule type="cellIs" dxfId="8717" priority="896" operator="lessThan">
      <formula>0</formula>
    </cfRule>
  </conditionalFormatting>
  <conditionalFormatting sqref="D514">
    <cfRule type="cellIs" dxfId="8716" priority="897" operator="lessThan">
      <formula>0</formula>
    </cfRule>
  </conditionalFormatting>
  <conditionalFormatting sqref="C514">
    <cfRule type="cellIs" dxfId="8715" priority="898" operator="lessThan">
      <formula>0</formula>
    </cfRule>
  </conditionalFormatting>
  <conditionalFormatting sqref="Q508:Q515">
    <cfRule type="cellIs" dxfId="8714" priority="899" operator="lessThan">
      <formula>0</formula>
    </cfRule>
  </conditionalFormatting>
  <conditionalFormatting sqref="P508:P515">
    <cfRule type="cellIs" dxfId="8713" priority="900" operator="lessThan">
      <formula>0</formula>
    </cfRule>
  </conditionalFormatting>
  <conditionalFormatting sqref="Q515">
    <cfRule type="cellIs" dxfId="8712" priority="901" operator="lessThan">
      <formula>0</formula>
    </cfRule>
  </conditionalFormatting>
  <conditionalFormatting sqref="P515">
    <cfRule type="cellIs" dxfId="8711" priority="902" operator="lessThan">
      <formula>0</formula>
    </cfRule>
  </conditionalFormatting>
  <conditionalFormatting sqref="B514">
    <cfRule type="expression" dxfId="8710" priority="903">
      <formula>B514/#REF!&gt;1</formula>
    </cfRule>
  </conditionalFormatting>
  <conditionalFormatting sqref="B514">
    <cfRule type="expression" dxfId="8709" priority="904">
      <formula>B514/#REF!&lt;1</formula>
    </cfRule>
  </conditionalFormatting>
  <conditionalFormatting sqref="C514">
    <cfRule type="expression" dxfId="8708" priority="905">
      <formula>C514/B514&gt;1</formula>
    </cfRule>
  </conditionalFormatting>
  <conditionalFormatting sqref="C514">
    <cfRule type="expression" dxfId="8707" priority="906">
      <formula>C514/B514&lt;1</formula>
    </cfRule>
  </conditionalFormatting>
  <conditionalFormatting sqref="D514">
    <cfRule type="expression" dxfId="8706" priority="907">
      <formula>D514/C514&gt;1</formula>
    </cfRule>
  </conditionalFormatting>
  <conditionalFormatting sqref="D514">
    <cfRule type="expression" dxfId="8705" priority="908">
      <formula>D514/C514&lt;1</formula>
    </cfRule>
  </conditionalFormatting>
  <conditionalFormatting sqref="E514">
    <cfRule type="expression" dxfId="8704" priority="909">
      <formula>E514/D514&gt;1</formula>
    </cfRule>
  </conditionalFormatting>
  <conditionalFormatting sqref="E514">
    <cfRule type="expression" dxfId="8703" priority="910">
      <formula>E514/D514&lt;1</formula>
    </cfRule>
  </conditionalFormatting>
  <conditionalFormatting sqref="F514">
    <cfRule type="expression" dxfId="8702" priority="911">
      <formula>F514/E514&gt;1</formula>
    </cfRule>
  </conditionalFormatting>
  <conditionalFormatting sqref="F514">
    <cfRule type="expression" dxfId="8701" priority="912">
      <formula>F514/E514&lt;1</formula>
    </cfRule>
  </conditionalFormatting>
  <conditionalFormatting sqref="G514">
    <cfRule type="cellIs" dxfId="8700" priority="913" operator="lessThan">
      <formula>0</formula>
    </cfRule>
  </conditionalFormatting>
  <conditionalFormatting sqref="G514">
    <cfRule type="expression" dxfId="8699" priority="914">
      <formula>G514/F514&gt;1</formula>
    </cfRule>
  </conditionalFormatting>
  <conditionalFormatting sqref="G514">
    <cfRule type="expression" dxfId="8698" priority="915">
      <formula>G514/F514&lt;1</formula>
    </cfRule>
  </conditionalFormatting>
  <conditionalFormatting sqref="H514">
    <cfRule type="cellIs" dxfId="8697" priority="916" operator="lessThan">
      <formula>0</formula>
    </cfRule>
  </conditionalFormatting>
  <conditionalFormatting sqref="H514">
    <cfRule type="expression" dxfId="8696" priority="917">
      <formula>H514/G514&gt;1</formula>
    </cfRule>
  </conditionalFormatting>
  <conditionalFormatting sqref="H514">
    <cfRule type="expression" dxfId="8695" priority="918">
      <formula>H514/G514&lt;1</formula>
    </cfRule>
  </conditionalFormatting>
  <conditionalFormatting sqref="I514:N514">
    <cfRule type="cellIs" dxfId="8694" priority="919" operator="lessThan">
      <formula>0</formula>
    </cfRule>
  </conditionalFormatting>
  <conditionalFormatting sqref="I514:N514">
    <cfRule type="expression" dxfId="8693" priority="920">
      <formula>I514/H514&gt;1</formula>
    </cfRule>
  </conditionalFormatting>
  <conditionalFormatting sqref="I514:N514">
    <cfRule type="expression" dxfId="8692" priority="921">
      <formula>I514/H514&lt;1</formula>
    </cfRule>
  </conditionalFormatting>
  <conditionalFormatting sqref="P513:P514">
    <cfRule type="cellIs" dxfId="8691" priority="922" operator="lessThan">
      <formula>0</formula>
    </cfRule>
  </conditionalFormatting>
  <conditionalFormatting sqref="C509:C512">
    <cfRule type="cellIs" dxfId="8690" priority="923" operator="lessThan">
      <formula>0</formula>
    </cfRule>
  </conditionalFormatting>
  <conditionalFormatting sqref="B509:B512">
    <cfRule type="cellIs" dxfId="8689" priority="924" operator="lessThan">
      <formula>0</formula>
    </cfRule>
  </conditionalFormatting>
  <conditionalFormatting sqref="C509:C512">
    <cfRule type="expression" dxfId="8688" priority="925">
      <formula>C509/B509&gt;1</formula>
    </cfRule>
  </conditionalFormatting>
  <conditionalFormatting sqref="C509:C512">
    <cfRule type="expression" dxfId="8687" priority="926">
      <formula>C509/B509&lt;1</formula>
    </cfRule>
  </conditionalFormatting>
  <conditionalFormatting sqref="D509:N512">
    <cfRule type="cellIs" dxfId="8686" priority="927" operator="lessThan">
      <formula>0</formula>
    </cfRule>
  </conditionalFormatting>
  <conditionalFormatting sqref="D509:N512">
    <cfRule type="expression" dxfId="8685" priority="928">
      <formula>D509/C509&gt;1</formula>
    </cfRule>
  </conditionalFormatting>
  <conditionalFormatting sqref="D509:N512">
    <cfRule type="expression" dxfId="8684" priority="929">
      <formula>D509/C509&lt;1</formula>
    </cfRule>
  </conditionalFormatting>
  <conditionalFormatting sqref="B509:B512">
    <cfRule type="expression" dxfId="8683" priority="930">
      <formula>B509/#REF!&gt;1</formula>
    </cfRule>
  </conditionalFormatting>
  <conditionalFormatting sqref="B509:B512">
    <cfRule type="expression" dxfId="8682" priority="931">
      <formula>B509/#REF!&lt;1</formula>
    </cfRule>
  </conditionalFormatting>
  <conditionalFormatting sqref="C513">
    <cfRule type="cellIs" dxfId="8681" priority="932" operator="lessThan">
      <formula>0</formula>
    </cfRule>
  </conditionalFormatting>
  <conditionalFormatting sqref="D513:N513">
    <cfRule type="cellIs" dxfId="8680" priority="933" operator="lessThan">
      <formula>0</formula>
    </cfRule>
  </conditionalFormatting>
  <conditionalFormatting sqref="C513">
    <cfRule type="expression" dxfId="8679" priority="934">
      <formula>C513/B513&gt;1</formula>
    </cfRule>
  </conditionalFormatting>
  <conditionalFormatting sqref="C513">
    <cfRule type="expression" dxfId="8678" priority="935">
      <formula>C513/B513&lt;1</formula>
    </cfRule>
  </conditionalFormatting>
  <conditionalFormatting sqref="D513:N513">
    <cfRule type="expression" dxfId="8677" priority="936">
      <formula>D513/C513&gt;1</formula>
    </cfRule>
  </conditionalFormatting>
  <conditionalFormatting sqref="D513:N513">
    <cfRule type="expression" dxfId="8676" priority="937">
      <formula>D513/C513&lt;1</formula>
    </cfRule>
  </conditionalFormatting>
  <conditionalFormatting sqref="B513">
    <cfRule type="cellIs" dxfId="8675" priority="938" operator="lessThan">
      <formula>0</formula>
    </cfRule>
  </conditionalFormatting>
  <conditionalFormatting sqref="B513">
    <cfRule type="expression" dxfId="8674" priority="939">
      <formula>B513/#REF!&gt;1</formula>
    </cfRule>
  </conditionalFormatting>
  <conditionalFormatting sqref="B513">
    <cfRule type="expression" dxfId="8673" priority="940">
      <formula>B513/#REF!&lt;1</formula>
    </cfRule>
  </conditionalFormatting>
  <conditionalFormatting sqref="B509:N515 B508">
    <cfRule type="cellIs" dxfId="8672" priority="941" operator="lessThan">
      <formula>0</formula>
    </cfRule>
  </conditionalFormatting>
  <conditionalFormatting sqref="B515:N515">
    <cfRule type="cellIs" dxfId="8671" priority="942" operator="lessThan">
      <formula>0</formula>
    </cfRule>
  </conditionalFormatting>
  <conditionalFormatting sqref="O514">
    <cfRule type="cellIs" dxfId="8670" priority="943" operator="lessThan">
      <formula>0</formula>
    </cfRule>
  </conditionalFormatting>
  <conditionalFormatting sqref="O514">
    <cfRule type="expression" dxfId="8669" priority="944">
      <formula>O514/N514&gt;1</formula>
    </cfRule>
  </conditionalFormatting>
  <conditionalFormatting sqref="O514">
    <cfRule type="expression" dxfId="8668" priority="945">
      <formula>O514/N514&lt;1</formula>
    </cfRule>
  </conditionalFormatting>
  <conditionalFormatting sqref="O509:O512">
    <cfRule type="cellIs" dxfId="8667" priority="946" operator="lessThan">
      <formula>0</formula>
    </cfRule>
  </conditionalFormatting>
  <conditionalFormatting sqref="O509:O512">
    <cfRule type="expression" dxfId="8666" priority="947">
      <formula>O509/N509&gt;1</formula>
    </cfRule>
  </conditionalFormatting>
  <conditionalFormatting sqref="O509:O512">
    <cfRule type="expression" dxfId="8665" priority="948">
      <formula>O509/N509&lt;1</formula>
    </cfRule>
  </conditionalFormatting>
  <conditionalFormatting sqref="O513">
    <cfRule type="cellIs" dxfId="8664" priority="949" operator="lessThan">
      <formula>0</formula>
    </cfRule>
  </conditionalFormatting>
  <conditionalFormatting sqref="O513">
    <cfRule type="expression" dxfId="8663" priority="950">
      <formula>O513/N513&gt;1</formula>
    </cfRule>
  </conditionalFormatting>
  <conditionalFormatting sqref="O513">
    <cfRule type="expression" dxfId="8662" priority="951">
      <formula>O513/N513&lt;1</formula>
    </cfRule>
  </conditionalFormatting>
  <conditionalFormatting sqref="O509:O515">
    <cfRule type="cellIs" dxfId="8661" priority="952" operator="lessThan">
      <formula>0</formula>
    </cfRule>
  </conditionalFormatting>
  <conditionalFormatting sqref="O515">
    <cfRule type="cellIs" dxfId="8660" priority="953" operator="lessThan">
      <formula>0</formula>
    </cfRule>
  </conditionalFormatting>
  <conditionalFormatting sqref="O601">
    <cfRule type="cellIs" dxfId="8659" priority="954" operator="lessThan">
      <formula>0</formula>
    </cfRule>
  </conditionalFormatting>
  <conditionalFormatting sqref="P609:P611">
    <cfRule type="cellIs" dxfId="8658" priority="955" operator="lessThan">
      <formula>0</formula>
    </cfRule>
  </conditionalFormatting>
  <conditionalFormatting sqref="C374:M378 N374:N376 B373:B377">
    <cfRule type="cellIs" dxfId="8657" priority="956" operator="lessThan">
      <formula>0</formula>
    </cfRule>
  </conditionalFormatting>
  <conditionalFormatting sqref="Q377">
    <cfRule type="cellIs" dxfId="8656" priority="957" operator="lessThan">
      <formula>0</formula>
    </cfRule>
  </conditionalFormatting>
  <conditionalFormatting sqref="P373:Q373 Q374:Q376">
    <cfRule type="cellIs" dxfId="8655" priority="958" operator="lessThan">
      <formula>0</formula>
    </cfRule>
  </conditionalFormatting>
  <conditionalFormatting sqref="P373">
    <cfRule type="cellIs" dxfId="8654" priority="959" operator="lessThan">
      <formula>0</formula>
    </cfRule>
  </conditionalFormatting>
  <conditionalFormatting sqref="J374">
    <cfRule type="cellIs" dxfId="8653" priority="960" operator="lessThan">
      <formula>0</formula>
    </cfRule>
  </conditionalFormatting>
  <conditionalFormatting sqref="K374:N375 J376:M377">
    <cfRule type="cellIs" dxfId="8652" priority="961" operator="lessThan">
      <formula>0</formula>
    </cfRule>
  </conditionalFormatting>
  <conditionalFormatting sqref="Q378">
    <cfRule type="cellIs" dxfId="8651" priority="962" operator="lessThan">
      <formula>0</formula>
    </cfRule>
  </conditionalFormatting>
  <conditionalFormatting sqref="B373">
    <cfRule type="cellIs" dxfId="8650" priority="963" operator="lessThan">
      <formula>0</formula>
    </cfRule>
  </conditionalFormatting>
  <conditionalFormatting sqref="J375">
    <cfRule type="cellIs" dxfId="8649" priority="964" operator="lessThan">
      <formula>0</formula>
    </cfRule>
  </conditionalFormatting>
  <conditionalFormatting sqref="Q377">
    <cfRule type="cellIs" dxfId="8648" priority="965" operator="lessThan">
      <formula>0</formula>
    </cfRule>
  </conditionalFormatting>
  <conditionalFormatting sqref="J378:M378">
    <cfRule type="cellIs" dxfId="8647" priority="966" operator="lessThan">
      <formula>0</formula>
    </cfRule>
  </conditionalFormatting>
  <conditionalFormatting sqref="C376:I377">
    <cfRule type="cellIs" dxfId="8646" priority="967" operator="lessThan">
      <formula>0</formula>
    </cfRule>
  </conditionalFormatting>
  <conditionalFormatting sqref="C374:I374">
    <cfRule type="cellIs" dxfId="8645" priority="968" operator="lessThan">
      <formula>0</formula>
    </cfRule>
  </conditionalFormatting>
  <conditionalFormatting sqref="C375:I375">
    <cfRule type="cellIs" dxfId="8644" priority="969" operator="lessThan">
      <formula>0</formula>
    </cfRule>
  </conditionalFormatting>
  <conditionalFormatting sqref="C378:I378">
    <cfRule type="cellIs" dxfId="8643" priority="970" operator="lessThan">
      <formula>0</formula>
    </cfRule>
  </conditionalFormatting>
  <conditionalFormatting sqref="N376">
    <cfRule type="cellIs" dxfId="8642" priority="971" operator="lessThan">
      <formula>0</formula>
    </cfRule>
  </conditionalFormatting>
  <conditionalFormatting sqref="B374:B378">
    <cfRule type="cellIs" dxfId="8641" priority="972" operator="lessThan">
      <formula>0</formula>
    </cfRule>
  </conditionalFormatting>
  <conditionalFormatting sqref="B375">
    <cfRule type="cellIs" dxfId="8640" priority="973" operator="lessThan">
      <formula>0</formula>
    </cfRule>
  </conditionalFormatting>
  <conditionalFormatting sqref="B376:B377">
    <cfRule type="cellIs" dxfId="8639" priority="974" operator="lessThan">
      <formula>0</formula>
    </cfRule>
  </conditionalFormatting>
  <conditionalFormatting sqref="B374">
    <cfRule type="cellIs" dxfId="8638" priority="975" operator="lessThan">
      <formula>0</formula>
    </cfRule>
  </conditionalFormatting>
  <conditionalFormatting sqref="B378">
    <cfRule type="cellIs" dxfId="8637" priority="976" operator="lessThan">
      <formula>0</formula>
    </cfRule>
  </conditionalFormatting>
  <conditionalFormatting sqref="N377">
    <cfRule type="cellIs" dxfId="8636" priority="977" operator="lessThan">
      <formula>0</formula>
    </cfRule>
  </conditionalFormatting>
  <conditionalFormatting sqref="N378">
    <cfRule type="cellIs" dxfId="8635" priority="978" operator="lessThan">
      <formula>0</formula>
    </cfRule>
  </conditionalFormatting>
  <conditionalFormatting sqref="N378">
    <cfRule type="cellIs" dxfId="8634" priority="979" operator="lessThan">
      <formula>0</formula>
    </cfRule>
  </conditionalFormatting>
  <conditionalFormatting sqref="P374">
    <cfRule type="cellIs" dxfId="8633" priority="980" operator="lessThan">
      <formula>0</formula>
    </cfRule>
  </conditionalFormatting>
  <conditionalFormatting sqref="P375:P376">
    <cfRule type="cellIs" dxfId="8632" priority="981" operator="lessThan">
      <formula>0</formula>
    </cfRule>
  </conditionalFormatting>
  <conditionalFormatting sqref="P377:P378">
    <cfRule type="cellIs" dxfId="8631" priority="982" operator="lessThan">
      <formula>0</formula>
    </cfRule>
  </conditionalFormatting>
  <conditionalFormatting sqref="O374:O376">
    <cfRule type="cellIs" dxfId="8630" priority="983" operator="lessThan">
      <formula>0</formula>
    </cfRule>
  </conditionalFormatting>
  <conditionalFormatting sqref="O374:O375">
    <cfRule type="cellIs" dxfId="8629" priority="984" operator="lessThan">
      <formula>0</formula>
    </cfRule>
  </conditionalFormatting>
  <conditionalFormatting sqref="O376">
    <cfRule type="cellIs" dxfId="8628" priority="985" operator="lessThan">
      <formula>0</formula>
    </cfRule>
  </conditionalFormatting>
  <conditionalFormatting sqref="O378">
    <cfRule type="cellIs" dxfId="8627" priority="986" operator="lessThan">
      <formula>0</formula>
    </cfRule>
  </conditionalFormatting>
  <conditionalFormatting sqref="O377">
    <cfRule type="cellIs" dxfId="8626" priority="987" operator="lessThan">
      <formula>0</formula>
    </cfRule>
  </conditionalFormatting>
  <conditionalFormatting sqref="O378">
    <cfRule type="cellIs" dxfId="8625" priority="988" operator="lessThan">
      <formula>0</formula>
    </cfRule>
  </conditionalFormatting>
  <conditionalFormatting sqref="B478:O481 B450:O453">
    <cfRule type="cellIs" dxfId="8624" priority="989" operator="lessThan">
      <formula>0</formula>
    </cfRule>
  </conditionalFormatting>
  <conditionalFormatting sqref="B478:O481 B450:O453">
    <cfRule type="expression" dxfId="8623" priority="990">
      <formula>B450/A450&gt;1</formula>
    </cfRule>
  </conditionalFormatting>
  <conditionalFormatting sqref="B478:O481 B450:O453">
    <cfRule type="expression" dxfId="8622" priority="991">
      <formula>B450/A450&lt;1</formula>
    </cfRule>
  </conditionalFormatting>
  <conditionalFormatting sqref="B482:O482 B454:O454">
    <cfRule type="cellIs" dxfId="8621" priority="992" operator="lessThan">
      <formula>0</formula>
    </cfRule>
  </conditionalFormatting>
  <conditionalFormatting sqref="B482:O482 B454:O454">
    <cfRule type="expression" dxfId="8620" priority="993">
      <formula>B454/A454&gt;1</formula>
    </cfRule>
  </conditionalFormatting>
  <conditionalFormatting sqref="B482:O482 B454:O454">
    <cfRule type="expression" dxfId="8619" priority="994">
      <formula>B454/A454&lt;1</formula>
    </cfRule>
  </conditionalFormatting>
  <conditionalFormatting sqref="B448:O448">
    <cfRule type="cellIs" dxfId="8618" priority="995" operator="lessThan">
      <formula>0</formula>
    </cfRule>
  </conditionalFormatting>
  <conditionalFormatting sqref="Q455:Q456">
    <cfRule type="cellIs" dxfId="8617" priority="996" operator="lessThan">
      <formula>0</formula>
    </cfRule>
  </conditionalFormatting>
  <conditionalFormatting sqref="B448:O448">
    <cfRule type="expression" dxfId="8616" priority="997">
      <formula>B448/A448&gt;1</formula>
    </cfRule>
  </conditionalFormatting>
  <conditionalFormatting sqref="B448:O448">
    <cfRule type="expression" dxfId="8615" priority="998">
      <formula>B448/A448&lt;1</formula>
    </cfRule>
  </conditionalFormatting>
  <conditionalFormatting sqref="Q483">
    <cfRule type="cellIs" dxfId="8614" priority="999" operator="lessThan">
      <formula>0</formula>
    </cfRule>
  </conditionalFormatting>
  <conditionalFormatting sqref="B456:O456">
    <cfRule type="cellIs" dxfId="8613" priority="1000" operator="lessThan">
      <formula>0</formula>
    </cfRule>
  </conditionalFormatting>
  <conditionalFormatting sqref="B456:O456">
    <cfRule type="expression" dxfId="8612" priority="1001">
      <formula>B456/A456&gt;1</formula>
    </cfRule>
  </conditionalFormatting>
  <conditionalFormatting sqref="B456:O456">
    <cfRule type="expression" dxfId="8611" priority="1002">
      <formula>B456/A456&lt;1</formula>
    </cfRule>
  </conditionalFormatting>
  <conditionalFormatting sqref="P455:P456">
    <cfRule type="cellIs" dxfId="8610" priority="1003" operator="lessThan">
      <formula>0</formula>
    </cfRule>
  </conditionalFormatting>
  <conditionalFormatting sqref="B455:N455">
    <cfRule type="cellIs" dxfId="8609" priority="1004" operator="lessThan">
      <formula>0</formula>
    </cfRule>
  </conditionalFormatting>
  <conditionalFormatting sqref="O455">
    <cfRule type="cellIs" dxfId="8608" priority="1005" operator="lessThan">
      <formula>0</formula>
    </cfRule>
  </conditionalFormatting>
  <conditionalFormatting sqref="B464:O464">
    <cfRule type="cellIs" dxfId="8607" priority="1006" operator="lessThan">
      <formula>0</formula>
    </cfRule>
  </conditionalFormatting>
  <conditionalFormatting sqref="B464:O464">
    <cfRule type="expression" dxfId="8606" priority="1007">
      <formula>B464/A464&gt;1</formula>
    </cfRule>
  </conditionalFormatting>
  <conditionalFormatting sqref="B464:O464">
    <cfRule type="expression" dxfId="8605" priority="1008">
      <formula>B464/A464&lt;1</formula>
    </cfRule>
  </conditionalFormatting>
  <conditionalFormatting sqref="P483">
    <cfRule type="cellIs" dxfId="8604" priority="1009" operator="lessThan">
      <formula>0</formula>
    </cfRule>
  </conditionalFormatting>
  <conditionalFormatting sqref="Q463:Q464">
    <cfRule type="cellIs" dxfId="8603" priority="1010" operator="lessThan">
      <formula>0</formula>
    </cfRule>
  </conditionalFormatting>
  <conditionalFormatting sqref="P463:P464">
    <cfRule type="cellIs" dxfId="8602" priority="1011" operator="lessThan">
      <formula>0</formula>
    </cfRule>
  </conditionalFormatting>
  <conditionalFormatting sqref="B463:N463">
    <cfRule type="cellIs" dxfId="8601" priority="1012" operator="lessThan">
      <formula>0</formula>
    </cfRule>
  </conditionalFormatting>
  <conditionalFormatting sqref="O463">
    <cfRule type="cellIs" dxfId="8600" priority="1013" operator="lessThan">
      <formula>0</formula>
    </cfRule>
  </conditionalFormatting>
  <conditionalFormatting sqref="B483:N483">
    <cfRule type="cellIs" dxfId="8599" priority="1014" operator="lessThan">
      <formula>0</formula>
    </cfRule>
  </conditionalFormatting>
  <conditionalFormatting sqref="O483">
    <cfRule type="cellIs" dxfId="8598" priority="1015" operator="lessThan">
      <formula>0</formula>
    </cfRule>
  </conditionalFormatting>
  <conditionalFormatting sqref="P517:P520">
    <cfRule type="cellIs" dxfId="8597" priority="1016" operator="lessThan">
      <formula>0</formula>
    </cfRule>
  </conditionalFormatting>
  <conditionalFormatting sqref="P516:Q516">
    <cfRule type="cellIs" dxfId="8596" priority="1017" operator="lessThan">
      <formula>0</formula>
    </cfRule>
  </conditionalFormatting>
  <conditionalFormatting sqref="Q517:Q520">
    <cfRule type="cellIs" dxfId="8595" priority="1018" operator="lessThan">
      <formula>0</formula>
    </cfRule>
  </conditionalFormatting>
  <conditionalFormatting sqref="Q521">
    <cfRule type="cellIs" dxfId="8594" priority="1019" operator="lessThan">
      <formula>0</formula>
    </cfRule>
  </conditionalFormatting>
  <conditionalFormatting sqref="Q521">
    <cfRule type="cellIs" dxfId="8593" priority="1020" operator="lessThan">
      <formula>0</formula>
    </cfRule>
  </conditionalFormatting>
  <conditionalFormatting sqref="B516">
    <cfRule type="cellIs" dxfId="8592" priority="1021" operator="lessThan">
      <formula>0</formula>
    </cfRule>
  </conditionalFormatting>
  <conditionalFormatting sqref="Q522">
    <cfRule type="cellIs" dxfId="8591" priority="1022" operator="lessThan">
      <formula>0</formula>
    </cfRule>
  </conditionalFormatting>
  <conditionalFormatting sqref="Q523">
    <cfRule type="cellIs" dxfId="8590" priority="1023" operator="lessThan">
      <formula>0</formula>
    </cfRule>
  </conditionalFormatting>
  <conditionalFormatting sqref="P523">
    <cfRule type="cellIs" dxfId="8589" priority="1024" operator="lessThan">
      <formula>0</formula>
    </cfRule>
  </conditionalFormatting>
  <conditionalFormatting sqref="P521:P522">
    <cfRule type="cellIs" dxfId="8588" priority="1025" operator="lessThan">
      <formula>0</formula>
    </cfRule>
  </conditionalFormatting>
  <conditionalFormatting sqref="B523:N523">
    <cfRule type="cellIs" dxfId="8587" priority="1026" operator="lessThan">
      <formula>0</formula>
    </cfRule>
  </conditionalFormatting>
  <conditionalFormatting sqref="B522:O522">
    <cfRule type="cellIs" dxfId="8586" priority="1027" operator="lessThan">
      <formula>0</formula>
    </cfRule>
  </conditionalFormatting>
  <conditionalFormatting sqref="B522:O522">
    <cfRule type="expression" dxfId="8585" priority="1028">
      <formula>B522/#REF!&gt;1</formula>
    </cfRule>
  </conditionalFormatting>
  <conditionalFormatting sqref="B522:O522">
    <cfRule type="expression" dxfId="8584" priority="1029">
      <formula>B522/#REF!&lt;1</formula>
    </cfRule>
  </conditionalFormatting>
  <conditionalFormatting sqref="O523">
    <cfRule type="cellIs" dxfId="8583" priority="1030" operator="lessThan">
      <formula>0</formula>
    </cfRule>
  </conditionalFormatting>
  <conditionalFormatting sqref="P525:P528">
    <cfRule type="cellIs" dxfId="8582" priority="1031" operator="lessThan">
      <formula>0</formula>
    </cfRule>
  </conditionalFormatting>
  <conditionalFormatting sqref="P524:Q524">
    <cfRule type="cellIs" dxfId="8581" priority="1032" operator="lessThan">
      <formula>0</formula>
    </cfRule>
  </conditionalFormatting>
  <conditionalFormatting sqref="Q525:Q528">
    <cfRule type="cellIs" dxfId="8580" priority="1033" operator="lessThan">
      <formula>0</formula>
    </cfRule>
  </conditionalFormatting>
  <conditionalFormatting sqref="Q529">
    <cfRule type="cellIs" dxfId="8579" priority="1034" operator="lessThan">
      <formula>0</formula>
    </cfRule>
  </conditionalFormatting>
  <conditionalFormatting sqref="Q529">
    <cfRule type="cellIs" dxfId="8578" priority="1035" operator="lessThan">
      <formula>0</formula>
    </cfRule>
  </conditionalFormatting>
  <conditionalFormatting sqref="B524">
    <cfRule type="cellIs" dxfId="8577" priority="1036" operator="lessThan">
      <formula>0</formula>
    </cfRule>
  </conditionalFormatting>
  <conditionalFormatting sqref="Q530">
    <cfRule type="cellIs" dxfId="8576" priority="1037" operator="lessThan">
      <formula>0</formula>
    </cfRule>
  </conditionalFormatting>
  <conditionalFormatting sqref="Q531">
    <cfRule type="cellIs" dxfId="8575" priority="1038" operator="lessThan">
      <formula>0</formula>
    </cfRule>
  </conditionalFormatting>
  <conditionalFormatting sqref="P531">
    <cfRule type="cellIs" dxfId="8574" priority="1039" operator="lessThan">
      <formula>0</formula>
    </cfRule>
  </conditionalFormatting>
  <conditionalFormatting sqref="P529:P530">
    <cfRule type="cellIs" dxfId="8573" priority="1040" operator="lessThan">
      <formula>0</formula>
    </cfRule>
  </conditionalFormatting>
  <conditionalFormatting sqref="B531:N531">
    <cfRule type="cellIs" dxfId="8572" priority="1041" operator="lessThan">
      <formula>0</formula>
    </cfRule>
  </conditionalFormatting>
  <conditionalFormatting sqref="B530:O530">
    <cfRule type="cellIs" dxfId="8571" priority="1042" operator="lessThan">
      <formula>0</formula>
    </cfRule>
  </conditionalFormatting>
  <conditionalFormatting sqref="B530:O530">
    <cfRule type="expression" dxfId="8570" priority="1043">
      <formula>B530/#REF!&gt;1</formula>
    </cfRule>
  </conditionalFormatting>
  <conditionalFormatting sqref="B530:O530">
    <cfRule type="expression" dxfId="8569" priority="1044">
      <formula>B530/#REF!&lt;1</formula>
    </cfRule>
  </conditionalFormatting>
  <conditionalFormatting sqref="O531">
    <cfRule type="cellIs" dxfId="8568" priority="1045" operator="lessThan">
      <formula>0</formula>
    </cfRule>
  </conditionalFormatting>
  <conditionalFormatting sqref="P471:Q471 B471">
    <cfRule type="cellIs" dxfId="8567" priority="1046" operator="lessThan">
      <formula>0</formula>
    </cfRule>
  </conditionalFormatting>
  <conditionalFormatting sqref="Q472:Q476">
    <cfRule type="cellIs" dxfId="8566" priority="1047" operator="lessThan">
      <formula>0</formula>
    </cfRule>
  </conditionalFormatting>
  <conditionalFormatting sqref="P472:P475">
    <cfRule type="cellIs" dxfId="8565" priority="1048" operator="lessThan">
      <formula>0</formula>
    </cfRule>
  </conditionalFormatting>
  <conditionalFormatting sqref="P476">
    <cfRule type="cellIs" dxfId="8564" priority="1049" operator="lessThan">
      <formula>0</formula>
    </cfRule>
  </conditionalFormatting>
  <conditionalFormatting sqref="C356:M359 N356:N358 B355:B359">
    <cfRule type="cellIs" dxfId="8563" priority="1050" operator="lessThan">
      <formula>0</formula>
    </cfRule>
  </conditionalFormatting>
  <conditionalFormatting sqref="C356:J356">
    <cfRule type="cellIs" dxfId="8562" priority="1051" operator="lessThan">
      <formula>0</formula>
    </cfRule>
  </conditionalFormatting>
  <conditionalFormatting sqref="I357 K357:N357 C358:M359 K356:M356">
    <cfRule type="cellIs" dxfId="8561" priority="1052" operator="lessThan">
      <formula>0</formula>
    </cfRule>
  </conditionalFormatting>
  <conditionalFormatting sqref="B355">
    <cfRule type="cellIs" dxfId="8560" priority="1053" operator="lessThan">
      <formula>0</formula>
    </cfRule>
  </conditionalFormatting>
  <conditionalFormatting sqref="I356">
    <cfRule type="cellIs" dxfId="8559" priority="1054" operator="lessThan">
      <formula>0</formula>
    </cfRule>
  </conditionalFormatting>
  <conditionalFormatting sqref="C357:J357">
    <cfRule type="cellIs" dxfId="8558" priority="1055" operator="lessThan">
      <formula>0</formula>
    </cfRule>
  </conditionalFormatting>
  <conditionalFormatting sqref="H359">
    <cfRule type="cellIs" dxfId="8557" priority="1056" operator="lessThan">
      <formula>0</formula>
    </cfRule>
  </conditionalFormatting>
  <conditionalFormatting sqref="B355:O359">
    <cfRule type="cellIs" dxfId="8556" priority="1057" operator="lessThan">
      <formula>0</formula>
    </cfRule>
  </conditionalFormatting>
  <conditionalFormatting sqref="N358">
    <cfRule type="cellIs" dxfId="8555" priority="1058" operator="lessThan">
      <formula>0</formula>
    </cfRule>
  </conditionalFormatting>
  <conditionalFormatting sqref="B356:B359">
    <cfRule type="cellIs" dxfId="8554" priority="1059" operator="lessThan">
      <formula>0</formula>
    </cfRule>
  </conditionalFormatting>
  <conditionalFormatting sqref="B358:B359">
    <cfRule type="cellIs" dxfId="8553" priority="1060" operator="lessThan">
      <formula>0</formula>
    </cfRule>
  </conditionalFormatting>
  <conditionalFormatting sqref="B356">
    <cfRule type="cellIs" dxfId="8552" priority="1061" operator="lessThan">
      <formula>0</formula>
    </cfRule>
  </conditionalFormatting>
  <conditionalFormatting sqref="B357">
    <cfRule type="cellIs" dxfId="8551" priority="1062" operator="lessThan">
      <formula>0</formula>
    </cfRule>
  </conditionalFormatting>
  <conditionalFormatting sqref="N359">
    <cfRule type="cellIs" dxfId="8550" priority="1063" operator="lessThan">
      <formula>0</formula>
    </cfRule>
  </conditionalFormatting>
  <conditionalFormatting sqref="B358:O358">
    <cfRule type="cellIs" dxfId="8549" priority="1064" operator="lessThan">
      <formula>0</formula>
    </cfRule>
  </conditionalFormatting>
  <conditionalFormatting sqref="B356:O358">
    <cfRule type="cellIs" dxfId="8548" priority="1065" operator="lessThan">
      <formula>0</formula>
    </cfRule>
  </conditionalFormatting>
  <conditionalFormatting sqref="B357:O357">
    <cfRule type="cellIs" dxfId="8547" priority="1066" operator="lessThan">
      <formula>0</formula>
    </cfRule>
  </conditionalFormatting>
  <conditionalFormatting sqref="B359:O359">
    <cfRule type="cellIs" dxfId="8546" priority="1067" operator="lessThan">
      <formula>0</formula>
    </cfRule>
  </conditionalFormatting>
  <conditionalFormatting sqref="B356:O359">
    <cfRule type="cellIs" dxfId="8545" priority="1068" operator="lessThan">
      <formula>0</formula>
    </cfRule>
  </conditionalFormatting>
  <conditionalFormatting sqref="B361:O361">
    <cfRule type="cellIs" dxfId="8544" priority="1069" operator="lessThan">
      <formula>0</formula>
    </cfRule>
  </conditionalFormatting>
  <conditionalFormatting sqref="B361">
    <cfRule type="cellIs" dxfId="8543" priority="1070" operator="lessThan">
      <formula>0</formula>
    </cfRule>
  </conditionalFormatting>
  <conditionalFormatting sqref="B361">
    <cfRule type="cellIs" dxfId="8542" priority="1071" operator="lessThan">
      <formula>0</formula>
    </cfRule>
  </conditionalFormatting>
  <conditionalFormatting sqref="B362:O365">
    <cfRule type="cellIs" dxfId="8541" priority="1072" operator="lessThan">
      <formula>0</formula>
    </cfRule>
  </conditionalFormatting>
  <conditionalFormatting sqref="B364:O364">
    <cfRule type="cellIs" dxfId="8540" priority="1073" operator="lessThan">
      <formula>0</formula>
    </cfRule>
  </conditionalFormatting>
  <conditionalFormatting sqref="B362:O364">
    <cfRule type="cellIs" dxfId="8539" priority="1074" operator="lessThan">
      <formula>0</formula>
    </cfRule>
  </conditionalFormatting>
  <conditionalFormatting sqref="B363:O363">
    <cfRule type="cellIs" dxfId="8538" priority="1075" operator="lessThan">
      <formula>0</formula>
    </cfRule>
  </conditionalFormatting>
  <conditionalFormatting sqref="B365:O365">
    <cfRule type="cellIs" dxfId="8537" priority="1076" operator="lessThan">
      <formula>0</formula>
    </cfRule>
  </conditionalFormatting>
  <conditionalFormatting sqref="B362:O365">
    <cfRule type="cellIs" dxfId="8536" priority="1077" operator="lessThan">
      <formula>0</formula>
    </cfRule>
  </conditionalFormatting>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sheetPr>
  <dimension ref="A1:CF723"/>
  <sheetViews>
    <sheetView workbookViewId="0">
      <selection activeCell="B1" sqref="B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8.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3029</v>
      </c>
      <c r="C2" s="128" t="s">
        <v>3030</v>
      </c>
      <c r="D2" s="128" t="s">
        <v>3031</v>
      </c>
      <c r="E2" s="128" t="s">
        <v>3032</v>
      </c>
      <c r="F2" s="128" t="s">
        <v>3033</v>
      </c>
      <c r="G2" s="128" t="s">
        <v>3034</v>
      </c>
      <c r="H2" s="128" t="s">
        <v>3035</v>
      </c>
      <c r="I2" s="128" t="s">
        <v>3036</v>
      </c>
      <c r="J2" s="128" t="s">
        <v>3037</v>
      </c>
      <c r="K2" s="128" t="s">
        <v>3038</v>
      </c>
      <c r="L2" s="128" t="s">
        <v>3039</v>
      </c>
      <c r="M2" s="128" t="s">
        <v>3040</v>
      </c>
      <c r="N2" s="128" t="s">
        <v>3041</v>
      </c>
      <c r="O2" s="128" t="s">
        <v>3042</v>
      </c>
      <c r="P2" s="128" t="s">
        <v>3043</v>
      </c>
      <c r="Q2" s="128" t="s">
        <v>3044</v>
      </c>
      <c r="R2" s="128" t="s">
        <v>3045</v>
      </c>
      <c r="S2" s="128" t="s">
        <v>3046</v>
      </c>
      <c r="T2" s="128" t="s">
        <v>3047</v>
      </c>
      <c r="U2" s="128" t="s">
        <v>3048</v>
      </c>
      <c r="V2" s="128" t="s">
        <v>3049</v>
      </c>
      <c r="W2" s="128" t="s">
        <v>3050</v>
      </c>
      <c r="X2" s="128" t="s">
        <v>3051</v>
      </c>
      <c r="Y2" s="128" t="s">
        <v>3052</v>
      </c>
      <c r="Z2" s="128" t="s">
        <v>3053</v>
      </c>
      <c r="AA2" s="128" t="s">
        <v>3054</v>
      </c>
      <c r="AB2" s="128" t="s">
        <v>3055</v>
      </c>
      <c r="AC2" s="128" t="s">
        <v>3056</v>
      </c>
      <c r="AD2" s="128" t="s">
        <v>3057</v>
      </c>
      <c r="AE2" s="128" t="s">
        <v>3058</v>
      </c>
      <c r="AF2" s="128" t="s">
        <v>3059</v>
      </c>
      <c r="AG2" s="128" t="s">
        <v>3060</v>
      </c>
      <c r="AH2" s="128" t="s">
        <v>3061</v>
      </c>
      <c r="AI2" s="128" t="s">
        <v>3062</v>
      </c>
      <c r="AJ2" s="128" t="s">
        <v>3063</v>
      </c>
      <c r="AK2" s="128" t="s">
        <v>3064</v>
      </c>
      <c r="AL2" s="128" t="s">
        <v>3065</v>
      </c>
      <c r="AM2" s="128" t="s">
        <v>3066</v>
      </c>
      <c r="AN2" s="128" t="s">
        <v>3067</v>
      </c>
      <c r="AO2" s="128" t="s">
        <v>3068</v>
      </c>
      <c r="AP2" s="128" t="s">
        <v>3069</v>
      </c>
      <c r="AQ2" s="128" t="s">
        <v>3070</v>
      </c>
      <c r="AR2" s="128" t="s">
        <v>3071</v>
      </c>
      <c r="AS2" s="128" t="s">
        <v>3072</v>
      </c>
      <c r="AT2" s="128" t="s">
        <v>3073</v>
      </c>
      <c r="AU2" s="128" t="s">
        <v>3074</v>
      </c>
      <c r="AV2" s="128" t="s">
        <v>3075</v>
      </c>
      <c r="AW2" s="128" t="s">
        <v>3076</v>
      </c>
      <c r="AX2" s="128" t="s">
        <v>3077</v>
      </c>
      <c r="AY2" s="128" t="s">
        <v>3078</v>
      </c>
      <c r="AZ2" s="128" t="s">
        <v>3079</v>
      </c>
      <c r="BA2" s="128" t="s">
        <v>3080</v>
      </c>
      <c r="BB2" s="128" t="s">
        <v>3081</v>
      </c>
      <c r="BC2" s="128" t="s">
        <v>3082</v>
      </c>
      <c r="BU2" s="6"/>
      <c r="BV2" s="6"/>
      <c r="BW2" s="6"/>
      <c r="BX2" s="6"/>
      <c r="BY2" s="6"/>
      <c r="BZ2" s="6"/>
      <c r="CA2" s="6"/>
      <c r="CB2" s="6"/>
      <c r="CC2" s="6"/>
      <c r="CD2" s="6"/>
      <c r="CE2" s="6"/>
      <c r="CF2" s="6"/>
    </row>
    <row r="3" spans="1:84" ht="16.5" customHeight="1" x14ac:dyDescent="0.3">
      <c r="A3" s="128" t="s">
        <v>3083</v>
      </c>
      <c r="BU3" s="5"/>
      <c r="BV3" s="5"/>
      <c r="BW3" s="5"/>
      <c r="BX3" s="5"/>
      <c r="BY3" s="5"/>
      <c r="BZ3" s="5"/>
      <c r="CA3" s="5"/>
      <c r="CB3" s="5"/>
      <c r="CC3" s="5"/>
      <c r="CD3" s="5"/>
      <c r="CE3" s="5"/>
      <c r="CF3" s="5"/>
    </row>
    <row r="4" spans="1:84" ht="16.5" customHeight="1" x14ac:dyDescent="0.3">
      <c r="A4" s="128" t="s">
        <v>3084</v>
      </c>
      <c r="BU4" s="5"/>
      <c r="BV4" s="5"/>
      <c r="BW4" s="5"/>
      <c r="BX4" s="5"/>
      <c r="BY4" s="5"/>
      <c r="BZ4" s="5"/>
      <c r="CA4" s="5"/>
      <c r="CB4" s="5"/>
      <c r="CC4" s="5"/>
      <c r="CD4" s="5"/>
      <c r="CE4" s="5"/>
      <c r="CF4" s="5"/>
    </row>
    <row r="5" spans="1:84" ht="16.5" customHeight="1" x14ac:dyDescent="0.3">
      <c r="A5" s="128" t="s">
        <v>2915</v>
      </c>
      <c r="B5" s="128">
        <v>31035701</v>
      </c>
      <c r="C5" s="128">
        <v>36538694</v>
      </c>
      <c r="D5" s="128">
        <v>40589081.049999997</v>
      </c>
      <c r="E5" s="128">
        <v>48614207</v>
      </c>
      <c r="F5" s="128">
        <v>29523083</v>
      </c>
      <c r="G5" s="128">
        <v>29317093</v>
      </c>
      <c r="H5" s="128">
        <v>29860512.539999999</v>
      </c>
      <c r="I5" s="128">
        <v>25606889</v>
      </c>
      <c r="J5" s="128">
        <v>31370218</v>
      </c>
      <c r="K5" s="128">
        <v>35814961</v>
      </c>
      <c r="L5" s="128">
        <v>34023108.68</v>
      </c>
      <c r="M5" s="128">
        <v>36986408</v>
      </c>
      <c r="N5" s="128">
        <v>30800253</v>
      </c>
      <c r="O5" s="128">
        <v>39081732</v>
      </c>
      <c r="P5" s="128">
        <v>28878805.809999999</v>
      </c>
      <c r="Q5" s="128">
        <v>28709117</v>
      </c>
      <c r="R5" s="128">
        <v>18591654</v>
      </c>
      <c r="S5" s="128">
        <v>23299098</v>
      </c>
      <c r="T5" s="128">
        <v>33443165.710000001</v>
      </c>
      <c r="U5" s="128">
        <v>30193256</v>
      </c>
      <c r="V5" s="128">
        <v>17066363</v>
      </c>
      <c r="W5" s="128">
        <v>21511026</v>
      </c>
      <c r="X5" s="128">
        <v>21518251.579999998</v>
      </c>
      <c r="Y5" s="128">
        <v>14480170</v>
      </c>
      <c r="Z5" s="128">
        <v>15566091</v>
      </c>
      <c r="AA5" s="128">
        <v>19069567</v>
      </c>
      <c r="AB5" s="128">
        <v>32204375.27</v>
      </c>
      <c r="AC5" s="128">
        <v>14460218</v>
      </c>
      <c r="AD5" s="128">
        <v>14859677</v>
      </c>
      <c r="AE5" s="128">
        <v>20673111</v>
      </c>
      <c r="AF5" s="128">
        <v>24632252.850000001</v>
      </c>
      <c r="AG5" s="128">
        <v>18314200</v>
      </c>
      <c r="AH5" s="128">
        <v>32065814</v>
      </c>
      <c r="AI5" s="128">
        <v>22569847</v>
      </c>
      <c r="AJ5" s="128">
        <v>23084975.809999999</v>
      </c>
      <c r="AK5" s="128">
        <v>20871756</v>
      </c>
      <c r="AL5" s="128">
        <v>18561818</v>
      </c>
      <c r="AM5" s="128">
        <v>19006324</v>
      </c>
      <c r="AN5" s="128">
        <v>14201712.210000001</v>
      </c>
      <c r="AO5" s="128">
        <v>14857086</v>
      </c>
      <c r="AP5" s="128">
        <v>14821080</v>
      </c>
      <c r="AQ5" s="128">
        <v>18380920</v>
      </c>
      <c r="AR5" s="128">
        <v>15715769.1</v>
      </c>
      <c r="AS5" s="128">
        <v>18182206</v>
      </c>
      <c r="AT5" s="128">
        <v>13933448</v>
      </c>
      <c r="AU5" s="128">
        <v>15103301</v>
      </c>
      <c r="AV5" s="128">
        <v>12682282.76</v>
      </c>
      <c r="AW5" s="128">
        <v>10093070</v>
      </c>
      <c r="AX5" s="128">
        <v>10424116</v>
      </c>
      <c r="AY5" s="128">
        <v>12166902</v>
      </c>
      <c r="AZ5" s="128">
        <v>11896726</v>
      </c>
      <c r="BA5" s="128">
        <v>9699487</v>
      </c>
      <c r="BB5" s="128">
        <v>10305744</v>
      </c>
      <c r="BC5" s="128">
        <v>11232920</v>
      </c>
      <c r="BU5" s="5"/>
      <c r="BV5" s="5"/>
      <c r="BW5" s="5"/>
      <c r="BX5" s="5"/>
      <c r="BY5" s="5"/>
      <c r="BZ5" s="5"/>
      <c r="CA5" s="5"/>
      <c r="CB5" s="5"/>
      <c r="CC5" s="5"/>
      <c r="CD5" s="5"/>
      <c r="CE5" s="5"/>
      <c r="CF5" s="5"/>
    </row>
    <row r="6" spans="1:84" ht="16.5" customHeight="1" x14ac:dyDescent="0.3">
      <c r="A6" s="128" t="s">
        <v>2921</v>
      </c>
      <c r="B6" s="128">
        <v>2000</v>
      </c>
      <c r="C6" s="128">
        <v>2000</v>
      </c>
      <c r="D6" s="128">
        <v>36568.949999999997</v>
      </c>
      <c r="E6" s="128">
        <v>198758</v>
      </c>
      <c r="F6" s="128">
        <v>222016</v>
      </c>
      <c r="G6" s="128">
        <v>183605</v>
      </c>
      <c r="H6" s="128">
        <v>658571.92000000004</v>
      </c>
      <c r="I6" s="128">
        <v>615867</v>
      </c>
      <c r="J6" s="128">
        <v>708947</v>
      </c>
      <c r="K6" s="128">
        <v>1586727</v>
      </c>
      <c r="L6" s="128">
        <v>1467226.8</v>
      </c>
      <c r="M6" s="128">
        <v>1461815</v>
      </c>
      <c r="N6" s="128">
        <v>1411564</v>
      </c>
      <c r="O6" s="128">
        <v>1704811</v>
      </c>
      <c r="P6" s="128">
        <v>1384828.45</v>
      </c>
      <c r="Q6" s="128">
        <v>1372000</v>
      </c>
      <c r="R6" s="128">
        <v>1387360</v>
      </c>
      <c r="S6" s="128">
        <v>1406044</v>
      </c>
      <c r="T6" s="128">
        <v>1375805.32</v>
      </c>
      <c r="U6" s="128">
        <v>1383140</v>
      </c>
      <c r="V6" s="128">
        <v>1386185</v>
      </c>
      <c r="W6" s="128">
        <v>1393350</v>
      </c>
      <c r="X6" s="128">
        <v>1402447.57</v>
      </c>
      <c r="Y6" s="128">
        <v>1338221</v>
      </c>
      <c r="Z6" s="128">
        <v>1332000</v>
      </c>
      <c r="AA6" s="128">
        <v>1222000</v>
      </c>
      <c r="AB6" s="128">
        <v>1232027.25</v>
      </c>
      <c r="AC6" s="128">
        <v>1202000</v>
      </c>
      <c r="AD6" s="128">
        <v>1152000</v>
      </c>
      <c r="AE6" s="128">
        <v>1050000</v>
      </c>
      <c r="AF6" s="128">
        <v>1050000</v>
      </c>
      <c r="AG6" s="128">
        <v>975607</v>
      </c>
      <c r="AH6" s="128">
        <v>3648489</v>
      </c>
      <c r="AI6" s="128">
        <v>12417635</v>
      </c>
      <c r="AJ6" s="128">
        <v>11970669.34</v>
      </c>
      <c r="AK6" s="128">
        <v>9968062</v>
      </c>
      <c r="AL6" s="128">
        <v>7674552</v>
      </c>
      <c r="AM6" s="128">
        <v>9415364</v>
      </c>
      <c r="AN6" s="128">
        <v>9893328.6799999997</v>
      </c>
      <c r="AO6" s="128">
        <v>6700682</v>
      </c>
      <c r="AP6" s="128">
        <v>3793083</v>
      </c>
      <c r="AQ6" s="128">
        <v>4202344</v>
      </c>
      <c r="AR6" s="128">
        <v>4435563.0599999996</v>
      </c>
      <c r="AS6" s="128">
        <v>399144</v>
      </c>
      <c r="AT6" s="128">
        <v>200727</v>
      </c>
      <c r="AU6" s="128">
        <v>946010</v>
      </c>
      <c r="AV6" s="128">
        <v>1196010.08</v>
      </c>
      <c r="AW6" s="128">
        <v>869603</v>
      </c>
      <c r="AX6" s="128">
        <v>389584</v>
      </c>
      <c r="AY6" s="128">
        <v>529585</v>
      </c>
      <c r="AZ6" s="128">
        <v>750318</v>
      </c>
      <c r="BA6" s="128">
        <v>2517557</v>
      </c>
      <c r="BB6" s="128">
        <v>1169325</v>
      </c>
      <c r="BC6" s="128">
        <v>778056</v>
      </c>
      <c r="BU6" s="5"/>
      <c r="BV6" s="5"/>
      <c r="BW6" s="5"/>
      <c r="BX6" s="5"/>
      <c r="BY6" s="5"/>
      <c r="BZ6" s="5"/>
      <c r="CA6" s="5"/>
      <c r="CB6" s="5"/>
      <c r="CC6" s="5"/>
      <c r="CD6" s="5"/>
      <c r="CE6" s="5"/>
      <c r="CF6" s="5"/>
    </row>
    <row r="7" spans="1:84" ht="16.5" customHeight="1" x14ac:dyDescent="0.3">
      <c r="A7" s="128" t="s">
        <v>2922</v>
      </c>
      <c r="B7" s="128">
        <v>8984110</v>
      </c>
      <c r="C7" s="128">
        <v>8210753</v>
      </c>
      <c r="D7" s="128">
        <v>8827964.9900000002</v>
      </c>
      <c r="E7" s="128">
        <v>8263232</v>
      </c>
      <c r="F7" s="128">
        <v>7464014</v>
      </c>
      <c r="G7" s="128">
        <v>8471792</v>
      </c>
      <c r="H7" s="128">
        <v>9447045.1600000001</v>
      </c>
      <c r="I7" s="128">
        <v>8284965</v>
      </c>
      <c r="J7" s="128">
        <v>7755751</v>
      </c>
      <c r="K7" s="128">
        <v>8114780</v>
      </c>
      <c r="L7" s="128">
        <v>9446122.1300000008</v>
      </c>
      <c r="M7" s="128">
        <v>7758662</v>
      </c>
      <c r="N7" s="128">
        <v>7497023</v>
      </c>
      <c r="O7" s="128">
        <v>7542021</v>
      </c>
      <c r="P7" s="128">
        <v>8312731.7300000004</v>
      </c>
      <c r="Q7" s="128">
        <v>7820180</v>
      </c>
      <c r="R7" s="128">
        <v>7169932</v>
      </c>
      <c r="S7" s="128">
        <v>7575000</v>
      </c>
      <c r="T7" s="128">
        <v>3321628.35</v>
      </c>
      <c r="U7" s="128">
        <v>3025394</v>
      </c>
      <c r="V7" s="128">
        <v>3383902</v>
      </c>
      <c r="W7" s="128">
        <v>2676778</v>
      </c>
      <c r="X7" s="128">
        <v>2888246.72</v>
      </c>
      <c r="Y7" s="128">
        <v>2838246</v>
      </c>
      <c r="Z7" s="128">
        <v>2666262</v>
      </c>
      <c r="AA7" s="128">
        <v>2559166</v>
      </c>
      <c r="AB7" s="128">
        <v>2717800.18</v>
      </c>
      <c r="AC7" s="128">
        <v>2209466</v>
      </c>
      <c r="AD7" s="128">
        <v>2078493</v>
      </c>
      <c r="AE7" s="128">
        <v>2117510</v>
      </c>
      <c r="AF7" s="128">
        <v>2424666.33</v>
      </c>
      <c r="AG7" s="128">
        <v>2024838</v>
      </c>
      <c r="AH7" s="128">
        <v>2322687</v>
      </c>
      <c r="AI7" s="128">
        <v>1441877</v>
      </c>
      <c r="AJ7" s="128">
        <v>1888768.37</v>
      </c>
      <c r="AK7" s="128">
        <v>1647675</v>
      </c>
      <c r="AL7" s="128">
        <v>1583062</v>
      </c>
      <c r="AM7" s="128">
        <v>1302297</v>
      </c>
      <c r="AN7" s="128">
        <v>976539.17</v>
      </c>
      <c r="AO7" s="128">
        <v>1209742</v>
      </c>
      <c r="AP7" s="128">
        <v>1274003</v>
      </c>
      <c r="AQ7" s="128">
        <v>1293842</v>
      </c>
      <c r="AR7" s="128">
        <v>1225565.1100000001</v>
      </c>
      <c r="AS7" s="128">
        <v>1039535</v>
      </c>
      <c r="AT7" s="128">
        <v>928062</v>
      </c>
      <c r="AU7" s="128">
        <v>1066225</v>
      </c>
      <c r="AV7" s="128">
        <v>924688.77</v>
      </c>
      <c r="AW7" s="128">
        <v>1013191</v>
      </c>
      <c r="AX7" s="128">
        <v>935400</v>
      </c>
      <c r="AY7" s="128">
        <v>378734</v>
      </c>
      <c r="AZ7" s="128">
        <v>544612</v>
      </c>
      <c r="BA7" s="128">
        <v>767543</v>
      </c>
      <c r="BB7" s="128">
        <v>715806</v>
      </c>
      <c r="BC7" s="128">
        <v>613111</v>
      </c>
      <c r="BU7" s="5"/>
      <c r="BV7" s="5"/>
      <c r="BW7" s="5"/>
      <c r="BX7" s="5"/>
      <c r="BY7" s="5"/>
      <c r="BZ7" s="5"/>
      <c r="CA7" s="5"/>
      <c r="CB7" s="5"/>
      <c r="CC7" s="5"/>
      <c r="CD7" s="5"/>
      <c r="CE7" s="5"/>
      <c r="CF7" s="5"/>
    </row>
    <row r="8" spans="1:84" ht="16.5" customHeight="1" x14ac:dyDescent="0.3">
      <c r="A8" s="128" t="s">
        <v>3085</v>
      </c>
      <c r="B8" s="128">
        <v>1606997</v>
      </c>
      <c r="C8" s="128">
        <v>1685235</v>
      </c>
      <c r="D8" s="128">
        <v>8827964.9900000002</v>
      </c>
      <c r="E8" s="128">
        <v>0</v>
      </c>
      <c r="F8" s="128">
        <v>0</v>
      </c>
      <c r="G8" s="128">
        <v>8471792</v>
      </c>
      <c r="H8" s="128">
        <v>0</v>
      </c>
      <c r="I8" s="128">
        <v>0</v>
      </c>
      <c r="J8" s="128">
        <v>0</v>
      </c>
      <c r="K8" s="128">
        <v>0</v>
      </c>
      <c r="L8" s="128">
        <v>0</v>
      </c>
      <c r="M8" s="128">
        <v>0</v>
      </c>
      <c r="N8" s="128">
        <v>0</v>
      </c>
      <c r="O8" s="128">
        <v>0</v>
      </c>
      <c r="P8" s="128">
        <v>0</v>
      </c>
      <c r="Q8" s="128">
        <v>0</v>
      </c>
      <c r="R8" s="128">
        <v>0</v>
      </c>
      <c r="S8" s="128">
        <v>6229356</v>
      </c>
      <c r="T8" s="128">
        <v>0</v>
      </c>
      <c r="U8" s="128">
        <v>0</v>
      </c>
      <c r="V8" s="128">
        <v>2597421</v>
      </c>
      <c r="W8" s="128">
        <v>1846451</v>
      </c>
      <c r="X8" s="128">
        <v>0</v>
      </c>
      <c r="Y8" s="128">
        <v>0</v>
      </c>
      <c r="Z8" s="128">
        <v>0</v>
      </c>
      <c r="AA8" s="128">
        <v>0</v>
      </c>
      <c r="AB8" s="128">
        <v>0</v>
      </c>
      <c r="AC8" s="128">
        <v>0</v>
      </c>
      <c r="AD8" s="128">
        <v>0</v>
      </c>
      <c r="AE8" s="128">
        <v>0</v>
      </c>
      <c r="AF8" s="128">
        <v>1576451.05</v>
      </c>
      <c r="AG8" s="128">
        <v>0</v>
      </c>
      <c r="AH8" s="128">
        <v>0</v>
      </c>
      <c r="AI8" s="128">
        <v>0</v>
      </c>
      <c r="AJ8" s="128">
        <v>0</v>
      </c>
      <c r="AK8" s="128">
        <v>0</v>
      </c>
      <c r="AL8" s="128">
        <v>0</v>
      </c>
      <c r="AM8" s="128">
        <v>0</v>
      </c>
      <c r="AN8" s="128">
        <v>0</v>
      </c>
      <c r="AO8" s="128">
        <v>0</v>
      </c>
      <c r="AP8" s="128">
        <v>0</v>
      </c>
      <c r="AQ8" s="128">
        <v>0</v>
      </c>
      <c r="AR8" s="128">
        <v>0</v>
      </c>
      <c r="AS8" s="128">
        <v>0</v>
      </c>
      <c r="AT8" s="128">
        <v>0</v>
      </c>
      <c r="AU8" s="128">
        <v>0</v>
      </c>
      <c r="AV8" s="128">
        <v>0</v>
      </c>
      <c r="AW8" s="128">
        <v>0</v>
      </c>
      <c r="AX8" s="128">
        <v>0</v>
      </c>
      <c r="AY8" s="128">
        <v>378734</v>
      </c>
      <c r="AZ8" s="128">
        <v>544612</v>
      </c>
      <c r="BA8" s="128">
        <v>767543</v>
      </c>
      <c r="BB8" s="128">
        <v>715806</v>
      </c>
      <c r="BC8" s="128">
        <v>613111</v>
      </c>
      <c r="BU8" s="5"/>
      <c r="BV8" s="5"/>
      <c r="BW8" s="5"/>
      <c r="BX8" s="5"/>
      <c r="BY8" s="5"/>
      <c r="BZ8" s="5"/>
      <c r="CA8" s="5"/>
      <c r="CB8" s="5"/>
      <c r="CC8" s="5"/>
      <c r="CD8" s="5"/>
      <c r="CE8" s="5"/>
      <c r="CF8" s="5"/>
    </row>
    <row r="9" spans="1:84" ht="16.5" customHeight="1" x14ac:dyDescent="0.3">
      <c r="A9" s="128" t="s">
        <v>3086</v>
      </c>
      <c r="B9" s="128">
        <v>7377113</v>
      </c>
      <c r="C9" s="128">
        <v>6525518</v>
      </c>
      <c r="D9" s="128">
        <v>0</v>
      </c>
      <c r="E9" s="128">
        <v>8263232</v>
      </c>
      <c r="F9" s="128">
        <v>7464014</v>
      </c>
      <c r="G9" s="128">
        <v>0</v>
      </c>
      <c r="H9" s="128">
        <v>9447045.1600000001</v>
      </c>
      <c r="I9" s="128">
        <v>8284965</v>
      </c>
      <c r="J9" s="128">
        <v>7755751</v>
      </c>
      <c r="K9" s="128">
        <v>8114780</v>
      </c>
      <c r="L9" s="128">
        <v>9446122.1300000008</v>
      </c>
      <c r="M9" s="128">
        <v>7758662</v>
      </c>
      <c r="N9" s="128">
        <v>7497023</v>
      </c>
      <c r="O9" s="128">
        <v>7542021</v>
      </c>
      <c r="P9" s="128">
        <v>8312731.7300000004</v>
      </c>
      <c r="Q9" s="128">
        <v>7820180</v>
      </c>
      <c r="R9" s="128">
        <v>7169932</v>
      </c>
      <c r="S9" s="128">
        <v>1345644</v>
      </c>
      <c r="T9" s="128">
        <v>3321628.35</v>
      </c>
      <c r="U9" s="128">
        <v>3025394</v>
      </c>
      <c r="V9" s="128">
        <v>786481</v>
      </c>
      <c r="W9" s="128">
        <v>830327</v>
      </c>
      <c r="X9" s="128">
        <v>2888246.72</v>
      </c>
      <c r="Y9" s="128">
        <v>2838246</v>
      </c>
      <c r="Z9" s="128">
        <v>2666262</v>
      </c>
      <c r="AA9" s="128">
        <v>2559166</v>
      </c>
      <c r="AB9" s="128">
        <v>2717800.18</v>
      </c>
      <c r="AC9" s="128">
        <v>2209466</v>
      </c>
      <c r="AD9" s="128">
        <v>2078493</v>
      </c>
      <c r="AE9" s="128">
        <v>2117510</v>
      </c>
      <c r="AF9" s="128">
        <v>848215.28</v>
      </c>
      <c r="AG9" s="128">
        <v>2024838</v>
      </c>
      <c r="AH9" s="128">
        <v>2322687</v>
      </c>
      <c r="AI9" s="128">
        <v>1441877</v>
      </c>
      <c r="AJ9" s="128">
        <v>1888768.37</v>
      </c>
      <c r="AK9" s="128">
        <v>1647675</v>
      </c>
      <c r="AL9" s="128">
        <v>1583062</v>
      </c>
      <c r="AM9" s="128">
        <v>1302297</v>
      </c>
      <c r="AN9" s="128">
        <v>976539.17</v>
      </c>
      <c r="AO9" s="128">
        <v>1209742</v>
      </c>
      <c r="AP9" s="128">
        <v>1274003</v>
      </c>
      <c r="AQ9" s="128">
        <v>1293842</v>
      </c>
      <c r="AR9" s="128">
        <v>1225565.1100000001</v>
      </c>
      <c r="AS9" s="128">
        <v>1039535</v>
      </c>
      <c r="AT9" s="128">
        <v>928062</v>
      </c>
      <c r="AU9" s="128">
        <v>1066225</v>
      </c>
      <c r="AV9" s="128">
        <v>924688.77</v>
      </c>
      <c r="AW9" s="128">
        <v>1013191</v>
      </c>
      <c r="AX9" s="128">
        <v>935400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2923</v>
      </c>
      <c r="B10" s="128">
        <v>30355361</v>
      </c>
      <c r="C10" s="128">
        <v>30804499</v>
      </c>
      <c r="D10" s="128">
        <v>31748781.32</v>
      </c>
      <c r="E10" s="128">
        <v>29684404</v>
      </c>
      <c r="F10" s="128">
        <v>28859753</v>
      </c>
      <c r="G10" s="128">
        <v>31760769</v>
      </c>
      <c r="H10" s="128">
        <v>31537849.390000001</v>
      </c>
      <c r="I10" s="128">
        <v>28178451</v>
      </c>
      <c r="J10" s="128">
        <v>27956525</v>
      </c>
      <c r="K10" s="128">
        <v>29407105</v>
      </c>
      <c r="L10" s="128">
        <v>29570068.390000001</v>
      </c>
      <c r="M10" s="128">
        <v>26440566</v>
      </c>
      <c r="N10" s="128">
        <v>26014749</v>
      </c>
      <c r="O10" s="128">
        <v>27849746</v>
      </c>
      <c r="P10" s="128">
        <v>27376288.300000001</v>
      </c>
      <c r="Q10" s="128">
        <v>24929014</v>
      </c>
      <c r="R10" s="128">
        <v>24296878</v>
      </c>
      <c r="S10" s="128">
        <v>26807925</v>
      </c>
      <c r="T10" s="128">
        <v>26704519.920000002</v>
      </c>
      <c r="U10" s="128">
        <v>23087813</v>
      </c>
      <c r="V10" s="128">
        <v>23560938</v>
      </c>
      <c r="W10" s="128">
        <v>24671548</v>
      </c>
      <c r="X10" s="128">
        <v>25072218.350000001</v>
      </c>
      <c r="Y10" s="128">
        <v>22072286</v>
      </c>
      <c r="Z10" s="128">
        <v>21415054</v>
      </c>
      <c r="AA10" s="128">
        <v>22111368</v>
      </c>
      <c r="AB10" s="128">
        <v>22167148.170000002</v>
      </c>
      <c r="AC10" s="128">
        <v>19350562</v>
      </c>
      <c r="AD10" s="128">
        <v>19609044</v>
      </c>
      <c r="AE10" s="128">
        <v>19923819</v>
      </c>
      <c r="AF10" s="128">
        <v>19915860.239999998</v>
      </c>
      <c r="AG10" s="128">
        <v>17326923</v>
      </c>
      <c r="AH10" s="128">
        <v>16553733</v>
      </c>
      <c r="AI10" s="128">
        <v>9486318</v>
      </c>
      <c r="AJ10" s="128">
        <v>9148331.0700000003</v>
      </c>
      <c r="AK10" s="128">
        <v>8312716</v>
      </c>
      <c r="AL10" s="128">
        <v>8226437</v>
      </c>
      <c r="AM10" s="128">
        <v>8338278</v>
      </c>
      <c r="AN10" s="128">
        <v>8642208.5800000001</v>
      </c>
      <c r="AO10" s="128">
        <v>6519536</v>
      </c>
      <c r="AP10" s="128">
        <v>6447579</v>
      </c>
      <c r="AQ10" s="128">
        <v>6820748</v>
      </c>
      <c r="AR10" s="128">
        <v>6517558.8700000001</v>
      </c>
      <c r="AS10" s="128">
        <v>5754042</v>
      </c>
      <c r="AT10" s="128">
        <v>5468468</v>
      </c>
      <c r="AU10" s="128">
        <v>5725390</v>
      </c>
      <c r="AV10" s="128">
        <v>5900343.21</v>
      </c>
      <c r="AW10" s="128">
        <v>5275641</v>
      </c>
      <c r="AX10" s="128">
        <v>4926677</v>
      </c>
      <c r="AY10" s="128">
        <v>5199666</v>
      </c>
      <c r="AZ10" s="128">
        <v>5443906</v>
      </c>
      <c r="BA10" s="128">
        <v>7815923</v>
      </c>
      <c r="BB10" s="128">
        <v>7232098</v>
      </c>
      <c r="BC10" s="128">
        <v>7072186</v>
      </c>
      <c r="BU10" s="5"/>
      <c r="BV10" s="5"/>
      <c r="BW10" s="5"/>
      <c r="BX10" s="5"/>
      <c r="BY10" s="5"/>
      <c r="BZ10" s="5"/>
      <c r="CA10" s="5"/>
      <c r="CB10" s="5"/>
      <c r="CC10" s="5"/>
      <c r="CD10" s="5"/>
      <c r="CE10" s="5"/>
      <c r="CF10" s="5"/>
    </row>
    <row r="11" spans="1:84" ht="16.5" customHeight="1" x14ac:dyDescent="0.3">
      <c r="A11" s="128" t="s">
        <v>3087</v>
      </c>
      <c r="B11" s="128">
        <v>0</v>
      </c>
      <c r="C11" s="128">
        <v>0</v>
      </c>
      <c r="D11" s="128">
        <v>0</v>
      </c>
      <c r="E11" s="128">
        <v>29684404</v>
      </c>
      <c r="F11" s="128">
        <v>28859753</v>
      </c>
      <c r="G11" s="128">
        <v>0</v>
      </c>
      <c r="H11" s="128">
        <v>31537849.390000001</v>
      </c>
      <c r="I11" s="128">
        <v>28178451</v>
      </c>
      <c r="J11" s="128">
        <v>27956525</v>
      </c>
      <c r="K11" s="128">
        <v>29407105</v>
      </c>
      <c r="L11" s="128">
        <v>29570068.390000001</v>
      </c>
      <c r="M11" s="128">
        <v>26440566</v>
      </c>
      <c r="N11" s="128">
        <v>26014749</v>
      </c>
      <c r="O11" s="128">
        <v>0</v>
      </c>
      <c r="P11" s="128">
        <v>0</v>
      </c>
      <c r="Q11" s="128">
        <v>24929014</v>
      </c>
      <c r="R11" s="128">
        <v>24296878</v>
      </c>
      <c r="S11" s="128">
        <v>0</v>
      </c>
      <c r="T11" s="128">
        <v>26704519.920000002</v>
      </c>
      <c r="U11" s="128">
        <v>23087813</v>
      </c>
      <c r="V11" s="128">
        <v>0</v>
      </c>
      <c r="W11" s="128">
        <v>0</v>
      </c>
      <c r="X11" s="128">
        <v>25072218.350000001</v>
      </c>
      <c r="Y11" s="128">
        <v>22072286</v>
      </c>
      <c r="Z11" s="128">
        <v>21415054</v>
      </c>
      <c r="AA11" s="128">
        <v>22111368</v>
      </c>
      <c r="AB11" s="128">
        <v>22167148.170000002</v>
      </c>
      <c r="AC11" s="128">
        <v>19350562</v>
      </c>
      <c r="AD11" s="128">
        <v>19609044</v>
      </c>
      <c r="AE11" s="128">
        <v>19923819</v>
      </c>
      <c r="AF11" s="128">
        <v>0</v>
      </c>
      <c r="AG11" s="128">
        <v>17326923</v>
      </c>
      <c r="AH11" s="128">
        <v>16553733</v>
      </c>
      <c r="AI11" s="128">
        <v>9486318</v>
      </c>
      <c r="AJ11" s="128">
        <v>9148331.0700000003</v>
      </c>
      <c r="AK11" s="128">
        <v>8312716</v>
      </c>
      <c r="AL11" s="128">
        <v>8226437</v>
      </c>
      <c r="AM11" s="128">
        <v>8338278</v>
      </c>
      <c r="AN11" s="128">
        <v>8642208.5800000001</v>
      </c>
      <c r="AO11" s="128">
        <v>6519536</v>
      </c>
      <c r="AP11" s="128">
        <v>6447579</v>
      </c>
      <c r="AQ11" s="128">
        <v>6820748</v>
      </c>
      <c r="AR11" s="128">
        <v>6517558.8700000001</v>
      </c>
      <c r="AS11" s="128">
        <v>5754042</v>
      </c>
      <c r="AT11" s="128">
        <v>5468468</v>
      </c>
      <c r="AU11" s="128">
        <v>5725390</v>
      </c>
      <c r="AV11" s="128">
        <v>5900343.21</v>
      </c>
      <c r="AW11" s="128">
        <v>5275641</v>
      </c>
      <c r="AX11" s="128">
        <v>4926677</v>
      </c>
      <c r="AY11" s="128">
        <v>0</v>
      </c>
      <c r="AZ11" s="128">
        <v>0</v>
      </c>
      <c r="BA11" s="128">
        <v>0</v>
      </c>
      <c r="BB11" s="128">
        <v>0</v>
      </c>
      <c r="BC11" s="128">
        <v>0</v>
      </c>
      <c r="BU11" s="5"/>
      <c r="BV11" s="5"/>
      <c r="BW11" s="5"/>
      <c r="BX11" s="5"/>
      <c r="BY11" s="5"/>
      <c r="BZ11" s="5"/>
      <c r="CA11" s="5"/>
      <c r="CB11" s="5"/>
      <c r="CC11" s="5"/>
      <c r="CD11" s="5"/>
      <c r="CE11" s="5"/>
      <c r="CF11" s="5"/>
    </row>
    <row r="12" spans="1:84" ht="16.5" customHeight="1" x14ac:dyDescent="0.3">
      <c r="A12" s="128" t="s">
        <v>3088</v>
      </c>
      <c r="B12" s="128">
        <v>5681</v>
      </c>
      <c r="C12" s="128">
        <v>1058086</v>
      </c>
      <c r="D12" s="128">
        <v>513.48</v>
      </c>
      <c r="E12" s="128">
        <v>43801</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0</v>
      </c>
      <c r="BC12" s="128">
        <v>0</v>
      </c>
      <c r="BU12" s="5"/>
      <c r="BV12" s="5"/>
      <c r="BW12" s="5"/>
      <c r="BX12" s="5"/>
      <c r="BY12" s="5"/>
      <c r="BZ12" s="5"/>
      <c r="CA12" s="5"/>
      <c r="CB12" s="5"/>
      <c r="CC12" s="5"/>
      <c r="CD12" s="5"/>
      <c r="CE12" s="5"/>
      <c r="CF12" s="5"/>
    </row>
    <row r="13" spans="1:84" ht="16.5" customHeight="1" x14ac:dyDescent="0.3">
      <c r="A13" s="128" t="s">
        <v>3089</v>
      </c>
      <c r="B13" s="128">
        <v>204372</v>
      </c>
      <c r="C13" s="128">
        <v>208140</v>
      </c>
      <c r="D13" s="128">
        <v>201038.04</v>
      </c>
      <c r="E13" s="128">
        <v>179130</v>
      </c>
      <c r="F13" s="128">
        <v>216487</v>
      </c>
      <c r="G13" s="128">
        <v>239261</v>
      </c>
      <c r="H13" s="128">
        <v>419217.41</v>
      </c>
      <c r="I13" s="128">
        <v>589728</v>
      </c>
      <c r="J13" s="128">
        <v>602902</v>
      </c>
      <c r="K13" s="128">
        <v>455735</v>
      </c>
      <c r="L13" s="128">
        <v>487183.21</v>
      </c>
      <c r="M13" s="128">
        <v>493573</v>
      </c>
      <c r="N13" s="128">
        <v>567644</v>
      </c>
      <c r="O13" s="128">
        <v>567757</v>
      </c>
      <c r="P13" s="128">
        <v>620614.66</v>
      </c>
      <c r="Q13" s="128">
        <v>719863</v>
      </c>
      <c r="R13" s="128">
        <v>742891</v>
      </c>
      <c r="S13" s="128">
        <v>561136</v>
      </c>
      <c r="T13" s="128">
        <v>5054012.34</v>
      </c>
      <c r="U13" s="128">
        <v>4347710</v>
      </c>
      <c r="V13" s="128">
        <v>4937687</v>
      </c>
      <c r="W13" s="128">
        <v>6087779</v>
      </c>
      <c r="X13" s="128">
        <v>6091748.6100000003</v>
      </c>
      <c r="Y13" s="128">
        <v>5827100</v>
      </c>
      <c r="Z13" s="128">
        <v>5924726</v>
      </c>
      <c r="AA13" s="128">
        <v>5470877</v>
      </c>
      <c r="AB13" s="128">
        <v>6362797.7400000002</v>
      </c>
      <c r="AC13" s="128">
        <v>5838453</v>
      </c>
      <c r="AD13" s="128">
        <v>6075107</v>
      </c>
      <c r="AE13" s="128">
        <v>5958583</v>
      </c>
      <c r="AF13" s="128">
        <v>5939798.2400000002</v>
      </c>
      <c r="AG13" s="128">
        <v>6207655</v>
      </c>
      <c r="AH13" s="128">
        <v>6004522</v>
      </c>
      <c r="AI13" s="128">
        <v>2676015</v>
      </c>
      <c r="AJ13" s="128">
        <v>2761475.5</v>
      </c>
      <c r="AK13" s="128">
        <v>2583027</v>
      </c>
      <c r="AL13" s="128">
        <v>2060991</v>
      </c>
      <c r="AM13" s="128">
        <v>2400111</v>
      </c>
      <c r="AN13" s="128">
        <v>2690265.32</v>
      </c>
      <c r="AO13" s="128">
        <v>1838455</v>
      </c>
      <c r="AP13" s="128">
        <v>1605373</v>
      </c>
      <c r="AQ13" s="128">
        <v>1535870</v>
      </c>
      <c r="AR13" s="128">
        <v>2818429.05</v>
      </c>
      <c r="AS13" s="128">
        <v>1122098</v>
      </c>
      <c r="AT13" s="128">
        <v>1094733</v>
      </c>
      <c r="AU13" s="128">
        <v>1216776</v>
      </c>
      <c r="AV13" s="128">
        <v>2421660.7599999998</v>
      </c>
      <c r="AW13" s="128">
        <v>1184193</v>
      </c>
      <c r="AX13" s="128">
        <v>1168219</v>
      </c>
      <c r="AY13" s="128">
        <v>1965155</v>
      </c>
      <c r="AZ13" s="128">
        <v>2271447</v>
      </c>
      <c r="BA13" s="128">
        <v>2191041</v>
      </c>
      <c r="BB13" s="128">
        <v>2156568</v>
      </c>
      <c r="BC13" s="128">
        <v>2304008</v>
      </c>
      <c r="BU13" s="5"/>
      <c r="BV13" s="5"/>
      <c r="BW13" s="5"/>
      <c r="BX13" s="5"/>
      <c r="BY13" s="5"/>
      <c r="BZ13" s="5"/>
      <c r="CA13" s="5"/>
      <c r="CB13" s="5"/>
      <c r="CC13" s="5"/>
      <c r="CD13" s="5"/>
      <c r="CE13" s="5"/>
      <c r="CF13" s="5"/>
    </row>
    <row r="14" spans="1:84" ht="16.5" customHeight="1" x14ac:dyDescent="0.3">
      <c r="A14" s="128" t="s">
        <v>3090</v>
      </c>
      <c r="B14" s="128">
        <v>204372</v>
      </c>
      <c r="C14" s="128">
        <v>208140</v>
      </c>
      <c r="D14" s="128">
        <v>201038.04</v>
      </c>
      <c r="E14" s="128">
        <v>179130</v>
      </c>
      <c r="F14" s="128">
        <v>216487</v>
      </c>
      <c r="G14" s="128">
        <v>239261</v>
      </c>
      <c r="H14" s="128">
        <v>419217.41</v>
      </c>
      <c r="I14" s="128">
        <v>589728</v>
      </c>
      <c r="J14" s="128">
        <v>602902</v>
      </c>
      <c r="K14" s="128">
        <v>455735</v>
      </c>
      <c r="L14" s="128">
        <v>487183.21</v>
      </c>
      <c r="M14" s="128">
        <v>493573</v>
      </c>
      <c r="N14" s="128">
        <v>567644</v>
      </c>
      <c r="O14" s="128">
        <v>0</v>
      </c>
      <c r="P14" s="128">
        <v>0</v>
      </c>
      <c r="Q14" s="128">
        <v>719863</v>
      </c>
      <c r="R14" s="128">
        <v>742891</v>
      </c>
      <c r="S14" s="128">
        <v>0</v>
      </c>
      <c r="T14" s="128">
        <v>5054012.34</v>
      </c>
      <c r="U14" s="128">
        <v>4347710</v>
      </c>
      <c r="V14" s="128">
        <v>0</v>
      </c>
      <c r="W14" s="128">
        <v>0</v>
      </c>
      <c r="X14" s="128">
        <v>6091748.6100000003</v>
      </c>
      <c r="Y14" s="128">
        <v>5827100</v>
      </c>
      <c r="Z14" s="128">
        <v>5924726</v>
      </c>
      <c r="AA14" s="128">
        <v>5470877</v>
      </c>
      <c r="AB14" s="128">
        <v>6362797.7400000002</v>
      </c>
      <c r="AC14" s="128">
        <v>5838453</v>
      </c>
      <c r="AD14" s="128">
        <v>6075107</v>
      </c>
      <c r="AE14" s="128">
        <v>5958583</v>
      </c>
      <c r="AF14" s="128">
        <v>0</v>
      </c>
      <c r="AG14" s="128">
        <v>6207655</v>
      </c>
      <c r="AH14" s="128">
        <v>6004522</v>
      </c>
      <c r="AI14" s="128">
        <v>2676015</v>
      </c>
      <c r="AJ14" s="128">
        <v>2761475.5</v>
      </c>
      <c r="AK14" s="128">
        <v>2583027</v>
      </c>
      <c r="AL14" s="128">
        <v>2060991</v>
      </c>
      <c r="AM14" s="128">
        <v>2400111</v>
      </c>
      <c r="AN14" s="128">
        <v>2690265.32</v>
      </c>
      <c r="AO14" s="128">
        <v>1838455</v>
      </c>
      <c r="AP14" s="128">
        <v>1605373</v>
      </c>
      <c r="AQ14" s="128">
        <v>1535870</v>
      </c>
      <c r="AR14" s="128">
        <v>2818429.05</v>
      </c>
      <c r="AS14" s="128">
        <v>1122098</v>
      </c>
      <c r="AT14" s="128">
        <v>1094733</v>
      </c>
      <c r="AU14" s="128">
        <v>1216776</v>
      </c>
      <c r="AV14" s="128">
        <v>2421660.7599999998</v>
      </c>
      <c r="AW14" s="128">
        <v>1184193</v>
      </c>
      <c r="AX14" s="128">
        <v>1168219</v>
      </c>
      <c r="AY14" s="128">
        <v>0</v>
      </c>
      <c r="AZ14" s="128">
        <v>0</v>
      </c>
      <c r="BA14" s="128">
        <v>0</v>
      </c>
      <c r="BB14" s="128">
        <v>0</v>
      </c>
      <c r="BC14" s="128">
        <v>0</v>
      </c>
      <c r="BU14" s="5"/>
      <c r="BV14" s="5"/>
      <c r="BW14" s="5"/>
      <c r="BX14" s="5"/>
      <c r="BY14" s="5"/>
      <c r="BZ14" s="5"/>
      <c r="CA14" s="5"/>
      <c r="CB14" s="5"/>
      <c r="CC14" s="5"/>
      <c r="CD14" s="5"/>
      <c r="CE14" s="5"/>
      <c r="CF14" s="5"/>
    </row>
    <row r="15" spans="1:84" ht="16.5" customHeight="1" x14ac:dyDescent="0.3">
      <c r="A15" s="128" t="s">
        <v>2924</v>
      </c>
      <c r="B15" s="128">
        <v>70587225</v>
      </c>
      <c r="C15" s="128">
        <v>76822172</v>
      </c>
      <c r="D15" s="128">
        <v>81403947.819999993</v>
      </c>
      <c r="E15" s="128">
        <v>86983532</v>
      </c>
      <c r="F15" s="128">
        <v>66285353</v>
      </c>
      <c r="G15" s="128">
        <v>69972520</v>
      </c>
      <c r="H15" s="128">
        <v>71923196.420000002</v>
      </c>
      <c r="I15" s="128">
        <v>63275900</v>
      </c>
      <c r="J15" s="128">
        <v>68394343</v>
      </c>
      <c r="K15" s="128">
        <v>75379308</v>
      </c>
      <c r="L15" s="128">
        <v>74993709.200000003</v>
      </c>
      <c r="M15" s="128">
        <v>73141024</v>
      </c>
      <c r="N15" s="128">
        <v>66291233</v>
      </c>
      <c r="O15" s="128">
        <v>76746067</v>
      </c>
      <c r="P15" s="128">
        <v>66573268.950000003</v>
      </c>
      <c r="Q15" s="128">
        <v>63550174</v>
      </c>
      <c r="R15" s="128">
        <v>52188715</v>
      </c>
      <c r="S15" s="128">
        <v>59649203</v>
      </c>
      <c r="T15" s="128">
        <v>69899131.650000006</v>
      </c>
      <c r="U15" s="128">
        <v>62037313</v>
      </c>
      <c r="V15" s="128">
        <v>50335075</v>
      </c>
      <c r="W15" s="128">
        <v>56340481</v>
      </c>
      <c r="X15" s="128">
        <v>56972912.840000004</v>
      </c>
      <c r="Y15" s="128">
        <v>46556023</v>
      </c>
      <c r="Z15" s="128">
        <v>46904133</v>
      </c>
      <c r="AA15" s="128">
        <v>50432978</v>
      </c>
      <c r="AB15" s="128">
        <v>64684148.600000001</v>
      </c>
      <c r="AC15" s="128">
        <v>43060699</v>
      </c>
      <c r="AD15" s="128">
        <v>43774321</v>
      </c>
      <c r="AE15" s="128">
        <v>49723023</v>
      </c>
      <c r="AF15" s="128">
        <v>53962577.659999996</v>
      </c>
      <c r="AG15" s="128">
        <v>44849223</v>
      </c>
      <c r="AH15" s="128">
        <v>60595245</v>
      </c>
      <c r="AI15" s="128">
        <v>48591692</v>
      </c>
      <c r="AJ15" s="128">
        <v>48854220.100000001</v>
      </c>
      <c r="AK15" s="128">
        <v>43383236</v>
      </c>
      <c r="AL15" s="128">
        <v>38106860</v>
      </c>
      <c r="AM15" s="128">
        <v>40462374</v>
      </c>
      <c r="AN15" s="128">
        <v>36404053.960000001</v>
      </c>
      <c r="AO15" s="128">
        <v>31125501</v>
      </c>
      <c r="AP15" s="128">
        <v>27941118</v>
      </c>
      <c r="AQ15" s="128">
        <v>32233724</v>
      </c>
      <c r="AR15" s="128">
        <v>30712885.199999999</v>
      </c>
      <c r="AS15" s="128">
        <v>26497025</v>
      </c>
      <c r="AT15" s="128">
        <v>21625438</v>
      </c>
      <c r="AU15" s="128">
        <v>24057702</v>
      </c>
      <c r="AV15" s="128">
        <v>23124985.57</v>
      </c>
      <c r="AW15" s="128">
        <v>18435698</v>
      </c>
      <c r="AX15" s="128">
        <v>17843996</v>
      </c>
      <c r="AY15" s="128">
        <v>20240042</v>
      </c>
      <c r="AZ15" s="128">
        <v>20907009</v>
      </c>
      <c r="BA15" s="128">
        <v>22991551</v>
      </c>
      <c r="BB15" s="128">
        <v>21579541</v>
      </c>
      <c r="BC15" s="128">
        <v>22000281</v>
      </c>
      <c r="BU15" s="5"/>
      <c r="BV15" s="5"/>
      <c r="BW15" s="5"/>
      <c r="BX15" s="5"/>
      <c r="BY15" s="5"/>
      <c r="BZ15" s="5"/>
      <c r="CA15" s="5"/>
      <c r="CB15" s="5"/>
      <c r="CC15" s="5"/>
      <c r="CD15" s="5"/>
      <c r="CE15" s="5"/>
      <c r="CF15" s="5"/>
    </row>
    <row r="16" spans="1:84" ht="16.5" customHeight="1" x14ac:dyDescent="0.3">
      <c r="A16" s="128" t="s">
        <v>3091</v>
      </c>
      <c r="BU16" s="5"/>
      <c r="BV16" s="5"/>
      <c r="BW16" s="5"/>
      <c r="BX16" s="5"/>
      <c r="BY16" s="5"/>
      <c r="BZ16" s="5"/>
      <c r="CA16" s="5"/>
      <c r="CB16" s="5"/>
      <c r="CC16" s="5"/>
      <c r="CD16" s="5"/>
      <c r="CE16" s="5"/>
      <c r="CF16" s="5"/>
    </row>
    <row r="17" spans="1:84" ht="16.5" customHeight="1" x14ac:dyDescent="0.3">
      <c r="A17" s="128" t="s">
        <v>3092</v>
      </c>
      <c r="B17" s="128">
        <v>185353</v>
      </c>
      <c r="C17" s="128">
        <v>176702</v>
      </c>
      <c r="D17" s="128">
        <v>170938.3</v>
      </c>
      <c r="E17" s="128">
        <v>0</v>
      </c>
      <c r="F17" s="128">
        <v>0</v>
      </c>
      <c r="G17" s="128">
        <v>171108</v>
      </c>
      <c r="H17" s="128">
        <v>0</v>
      </c>
      <c r="I17" s="128">
        <v>0</v>
      </c>
      <c r="J17" s="128">
        <v>0</v>
      </c>
      <c r="K17" s="128">
        <v>0</v>
      </c>
      <c r="L17" s="128">
        <v>0</v>
      </c>
      <c r="M17" s="128">
        <v>0</v>
      </c>
      <c r="N17" s="128">
        <v>0</v>
      </c>
      <c r="O17" s="128">
        <v>1418346</v>
      </c>
      <c r="P17" s="128">
        <v>1398280.78</v>
      </c>
      <c r="Q17" s="128">
        <v>0</v>
      </c>
      <c r="R17" s="128">
        <v>0</v>
      </c>
      <c r="S17" s="128">
        <v>1536680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3085</v>
      </c>
      <c r="B18" s="128">
        <v>0</v>
      </c>
      <c r="C18" s="128">
        <v>0</v>
      </c>
      <c r="D18" s="128">
        <v>170938.3</v>
      </c>
      <c r="E18" s="128">
        <v>0</v>
      </c>
      <c r="F18" s="128">
        <v>0</v>
      </c>
      <c r="G18" s="128">
        <v>171108</v>
      </c>
      <c r="H18" s="128">
        <v>0</v>
      </c>
      <c r="I18" s="128">
        <v>0</v>
      </c>
      <c r="J18" s="128">
        <v>0</v>
      </c>
      <c r="K18" s="128">
        <v>0</v>
      </c>
      <c r="L18" s="128">
        <v>0</v>
      </c>
      <c r="M18" s="128">
        <v>0</v>
      </c>
      <c r="N18" s="128">
        <v>0</v>
      </c>
      <c r="O18" s="128">
        <v>0</v>
      </c>
      <c r="P18" s="128">
        <v>1398280.78</v>
      </c>
      <c r="Q18" s="128">
        <v>0</v>
      </c>
      <c r="R18" s="128">
        <v>0</v>
      </c>
      <c r="S18" s="128">
        <v>1536680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3093</v>
      </c>
      <c r="B19" s="128">
        <v>185353</v>
      </c>
      <c r="C19" s="128">
        <v>176702</v>
      </c>
      <c r="D19" s="128">
        <v>0</v>
      </c>
      <c r="E19" s="128">
        <v>0</v>
      </c>
      <c r="F19" s="128">
        <v>0</v>
      </c>
      <c r="G19" s="128">
        <v>0</v>
      </c>
      <c r="H19" s="128">
        <v>0</v>
      </c>
      <c r="I19" s="128">
        <v>0</v>
      </c>
      <c r="J19" s="128">
        <v>0</v>
      </c>
      <c r="K19" s="128">
        <v>0</v>
      </c>
      <c r="L19" s="128">
        <v>0</v>
      </c>
      <c r="M19" s="128">
        <v>0</v>
      </c>
      <c r="N19" s="128">
        <v>0</v>
      </c>
      <c r="O19" s="128">
        <v>1418346</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3094</v>
      </c>
      <c r="B20" s="128">
        <v>200613</v>
      </c>
      <c r="C20" s="128">
        <v>200613</v>
      </c>
      <c r="D20" s="128">
        <v>34000</v>
      </c>
      <c r="E20" s="128">
        <v>34000</v>
      </c>
      <c r="F20" s="128">
        <v>34000</v>
      </c>
      <c r="G20" s="128">
        <v>34000</v>
      </c>
      <c r="H20" s="128">
        <v>34000</v>
      </c>
      <c r="I20" s="128">
        <v>34000</v>
      </c>
      <c r="J20" s="128">
        <v>34000</v>
      </c>
      <c r="K20" s="128">
        <v>34000</v>
      </c>
      <c r="L20" s="128">
        <v>34000</v>
      </c>
      <c r="M20" s="128">
        <v>34000</v>
      </c>
      <c r="N20" s="128">
        <v>34000</v>
      </c>
      <c r="O20" s="128">
        <v>34000</v>
      </c>
      <c r="P20" s="128">
        <v>34000</v>
      </c>
      <c r="Q20" s="128">
        <v>34000</v>
      </c>
      <c r="R20" s="128">
        <v>34000</v>
      </c>
      <c r="S20" s="128">
        <v>34000</v>
      </c>
      <c r="T20" s="128">
        <v>34000</v>
      </c>
      <c r="U20" s="128">
        <v>34000</v>
      </c>
      <c r="V20" s="128">
        <v>34000</v>
      </c>
      <c r="W20" s="128">
        <v>24000</v>
      </c>
      <c r="X20" s="128">
        <v>24000</v>
      </c>
      <c r="Y20" s="128">
        <v>24000</v>
      </c>
      <c r="Z20" s="128">
        <v>24000</v>
      </c>
      <c r="AA20" s="128">
        <v>24000</v>
      </c>
      <c r="AB20" s="128">
        <v>24000</v>
      </c>
      <c r="AC20" s="128">
        <v>24000</v>
      </c>
      <c r="AD20" s="128">
        <v>24000</v>
      </c>
      <c r="AE20" s="128">
        <v>24000</v>
      </c>
      <c r="AF20" s="128">
        <v>24000</v>
      </c>
      <c r="AG20" s="128">
        <v>24000</v>
      </c>
      <c r="AH20" s="128">
        <v>24000</v>
      </c>
      <c r="AI20" s="128">
        <v>24000</v>
      </c>
      <c r="AJ20" s="128">
        <v>24000</v>
      </c>
      <c r="AK20" s="128">
        <v>24000</v>
      </c>
      <c r="AL20" s="128">
        <v>24000</v>
      </c>
      <c r="AM20" s="128">
        <v>24000</v>
      </c>
      <c r="AN20" s="128">
        <v>18000</v>
      </c>
      <c r="AO20" s="128">
        <v>6000</v>
      </c>
      <c r="AP20" s="128">
        <v>6000</v>
      </c>
      <c r="AQ20" s="128">
        <v>0</v>
      </c>
      <c r="AR20" s="128">
        <v>0</v>
      </c>
      <c r="AS20" s="128">
        <v>0</v>
      </c>
      <c r="AT20" s="128">
        <v>4027852</v>
      </c>
      <c r="AU20" s="128">
        <v>5716007</v>
      </c>
      <c r="AV20" s="128">
        <v>5821112.9800000004</v>
      </c>
      <c r="AW20" s="128">
        <v>5780133</v>
      </c>
      <c r="AX20" s="128">
        <v>4598739</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3095</v>
      </c>
      <c r="B21" s="128">
        <v>0</v>
      </c>
      <c r="C21" s="128">
        <v>0</v>
      </c>
      <c r="D21" s="128">
        <v>0</v>
      </c>
      <c r="E21" s="128">
        <v>0</v>
      </c>
      <c r="F21" s="128">
        <v>0</v>
      </c>
      <c r="G21" s="128">
        <v>0</v>
      </c>
      <c r="H21" s="128">
        <v>0</v>
      </c>
      <c r="I21" s="128">
        <v>0</v>
      </c>
      <c r="J21" s="128">
        <v>0</v>
      </c>
      <c r="K21" s="128">
        <v>0</v>
      </c>
      <c r="L21" s="128">
        <v>0</v>
      </c>
      <c r="M21" s="128">
        <v>0</v>
      </c>
      <c r="N21" s="128">
        <v>0</v>
      </c>
      <c r="O21" s="128">
        <v>0</v>
      </c>
      <c r="P21" s="128">
        <v>0</v>
      </c>
      <c r="Q21" s="128">
        <v>0</v>
      </c>
      <c r="R21" s="128">
        <v>0</v>
      </c>
      <c r="S21" s="128">
        <v>0</v>
      </c>
      <c r="T21" s="128">
        <v>0</v>
      </c>
      <c r="U21" s="128">
        <v>0</v>
      </c>
      <c r="V21" s="128">
        <v>0</v>
      </c>
      <c r="W21" s="128">
        <v>0</v>
      </c>
      <c r="X21" s="128">
        <v>0</v>
      </c>
      <c r="Y21" s="128">
        <v>0</v>
      </c>
      <c r="Z21" s="128">
        <v>0</v>
      </c>
      <c r="AA21" s="128">
        <v>0</v>
      </c>
      <c r="AB21" s="128">
        <v>0</v>
      </c>
      <c r="AC21" s="128">
        <v>0</v>
      </c>
      <c r="AD21" s="128">
        <v>0</v>
      </c>
      <c r="AE21" s="128">
        <v>0</v>
      </c>
      <c r="AF21" s="128">
        <v>0</v>
      </c>
      <c r="AG21" s="128">
        <v>0</v>
      </c>
      <c r="AH21" s="128">
        <v>0</v>
      </c>
      <c r="AI21" s="128">
        <v>0</v>
      </c>
      <c r="AJ21" s="128">
        <v>0</v>
      </c>
      <c r="AK21" s="128">
        <v>0</v>
      </c>
      <c r="AL21" s="128">
        <v>0</v>
      </c>
      <c r="AM21" s="128">
        <v>0</v>
      </c>
      <c r="AN21" s="128">
        <v>0</v>
      </c>
      <c r="AO21" s="128">
        <v>0</v>
      </c>
      <c r="AP21" s="128">
        <v>0</v>
      </c>
      <c r="AQ21" s="128">
        <v>0</v>
      </c>
      <c r="AR21" s="128">
        <v>0</v>
      </c>
      <c r="AS21" s="128">
        <v>0</v>
      </c>
      <c r="AT21" s="128">
        <v>0</v>
      </c>
      <c r="AU21" s="128">
        <v>5716007</v>
      </c>
      <c r="AV21" s="128">
        <v>5821112.9800000004</v>
      </c>
      <c r="AW21" s="128">
        <v>5780133</v>
      </c>
      <c r="AX21" s="128">
        <v>4598739</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3096</v>
      </c>
      <c r="B22" s="128">
        <v>200613</v>
      </c>
      <c r="C22" s="128">
        <v>200613</v>
      </c>
      <c r="D22" s="128">
        <v>34000</v>
      </c>
      <c r="E22" s="128">
        <v>34000</v>
      </c>
      <c r="F22" s="128">
        <v>34000</v>
      </c>
      <c r="G22" s="128">
        <v>34000</v>
      </c>
      <c r="H22" s="128">
        <v>34000</v>
      </c>
      <c r="I22" s="128">
        <v>34000</v>
      </c>
      <c r="J22" s="128">
        <v>34000</v>
      </c>
      <c r="K22" s="128">
        <v>34000</v>
      </c>
      <c r="L22" s="128">
        <v>34000</v>
      </c>
      <c r="M22" s="128">
        <v>34000</v>
      </c>
      <c r="N22" s="128">
        <v>34000</v>
      </c>
      <c r="O22" s="128">
        <v>34000</v>
      </c>
      <c r="P22" s="128">
        <v>34000</v>
      </c>
      <c r="Q22" s="128">
        <v>34000</v>
      </c>
      <c r="R22" s="128">
        <v>34000</v>
      </c>
      <c r="S22" s="128">
        <v>34000</v>
      </c>
      <c r="T22" s="128">
        <v>34000</v>
      </c>
      <c r="U22" s="128">
        <v>34000</v>
      </c>
      <c r="V22" s="128">
        <v>34000</v>
      </c>
      <c r="W22" s="128">
        <v>24000</v>
      </c>
      <c r="X22" s="128">
        <v>24000</v>
      </c>
      <c r="Y22" s="128">
        <v>24000</v>
      </c>
      <c r="Z22" s="128">
        <v>24000</v>
      </c>
      <c r="AA22" s="128">
        <v>24000</v>
      </c>
      <c r="AB22" s="128">
        <v>24000</v>
      </c>
      <c r="AC22" s="128">
        <v>24000</v>
      </c>
      <c r="AD22" s="128">
        <v>24000</v>
      </c>
      <c r="AE22" s="128">
        <v>24000</v>
      </c>
      <c r="AF22" s="128">
        <v>24000</v>
      </c>
      <c r="AG22" s="128">
        <v>24000</v>
      </c>
      <c r="AH22" s="128">
        <v>24000</v>
      </c>
      <c r="AI22" s="128">
        <v>24000</v>
      </c>
      <c r="AJ22" s="128">
        <v>24000</v>
      </c>
      <c r="AK22" s="128">
        <v>24000</v>
      </c>
      <c r="AL22" s="128">
        <v>24000</v>
      </c>
      <c r="AM22" s="128">
        <v>24000</v>
      </c>
      <c r="AN22" s="128">
        <v>18000</v>
      </c>
      <c r="AO22" s="128">
        <v>6000</v>
      </c>
      <c r="AP22" s="128">
        <v>6000</v>
      </c>
      <c r="AQ22" s="128">
        <v>0</v>
      </c>
      <c r="AR22" s="128">
        <v>0</v>
      </c>
      <c r="AS22" s="128">
        <v>0</v>
      </c>
      <c r="AT22" s="128">
        <v>4027852</v>
      </c>
      <c r="AU22" s="128">
        <v>0</v>
      </c>
      <c r="AV22" s="128">
        <v>0</v>
      </c>
      <c r="AW22" s="128">
        <v>0</v>
      </c>
      <c r="AX22" s="128">
        <v>0</v>
      </c>
      <c r="AY22" s="128">
        <v>0</v>
      </c>
      <c r="AZ22" s="128">
        <v>0</v>
      </c>
      <c r="BA22" s="128">
        <v>0</v>
      </c>
      <c r="BB22" s="128">
        <v>0</v>
      </c>
      <c r="BC22" s="128">
        <v>0</v>
      </c>
      <c r="BU22" s="5"/>
      <c r="BV22" s="5"/>
      <c r="BW22" s="5"/>
      <c r="BX22" s="5"/>
      <c r="BY22" s="5"/>
      <c r="BZ22" s="5"/>
      <c r="CA22" s="5"/>
      <c r="CB22" s="5"/>
      <c r="CC22" s="5"/>
      <c r="CD22" s="5"/>
      <c r="CE22" s="5"/>
      <c r="CF22" s="5"/>
    </row>
    <row r="23" spans="1:84" ht="16.5" customHeight="1" x14ac:dyDescent="0.3">
      <c r="A23" s="128" t="s">
        <v>3097</v>
      </c>
      <c r="B23" s="128">
        <v>0</v>
      </c>
      <c r="C23" s="128">
        <v>0</v>
      </c>
      <c r="D23" s="128">
        <v>2041.8</v>
      </c>
      <c r="E23" s="128">
        <v>2042</v>
      </c>
      <c r="F23" s="128">
        <v>2042</v>
      </c>
      <c r="G23" s="128">
        <v>2042</v>
      </c>
      <c r="H23" s="128">
        <v>2041.8</v>
      </c>
      <c r="I23" s="128">
        <v>2453</v>
      </c>
      <c r="J23" s="128">
        <v>989</v>
      </c>
      <c r="K23" s="128">
        <v>989</v>
      </c>
      <c r="L23" s="128">
        <v>988.48</v>
      </c>
      <c r="M23" s="128">
        <v>989</v>
      </c>
      <c r="N23" s="128">
        <v>989</v>
      </c>
      <c r="O23" s="128">
        <v>989</v>
      </c>
      <c r="P23" s="128">
        <v>411.58</v>
      </c>
      <c r="Q23" s="128">
        <v>412</v>
      </c>
      <c r="R23" s="128">
        <v>412</v>
      </c>
      <c r="S23" s="128">
        <v>412</v>
      </c>
      <c r="T23" s="128">
        <v>411.58</v>
      </c>
      <c r="U23" s="128">
        <v>412</v>
      </c>
      <c r="V23" s="128">
        <v>412</v>
      </c>
      <c r="W23" s="128">
        <v>412</v>
      </c>
      <c r="X23" s="128">
        <v>411.58</v>
      </c>
      <c r="Y23" s="128">
        <v>412</v>
      </c>
      <c r="Z23" s="128">
        <v>412</v>
      </c>
      <c r="AA23" s="128">
        <v>412</v>
      </c>
      <c r="AB23" s="128">
        <v>100411.58</v>
      </c>
      <c r="AC23" s="128">
        <v>100412</v>
      </c>
      <c r="AD23" s="128">
        <v>101112</v>
      </c>
      <c r="AE23" s="128">
        <v>101112</v>
      </c>
      <c r="AF23" s="128">
        <v>101111.58</v>
      </c>
      <c r="AG23" s="128">
        <v>101112</v>
      </c>
      <c r="AH23" s="128">
        <v>101112</v>
      </c>
      <c r="AI23" s="128">
        <v>2191111</v>
      </c>
      <c r="AJ23" s="128">
        <v>2191111.58</v>
      </c>
      <c r="AK23" s="128">
        <v>2091112</v>
      </c>
      <c r="AL23" s="128">
        <v>2141112</v>
      </c>
      <c r="AM23" s="128">
        <v>1941112</v>
      </c>
      <c r="AN23" s="128">
        <v>1741111.58</v>
      </c>
      <c r="AO23" s="128">
        <v>1743866</v>
      </c>
      <c r="AP23" s="128">
        <v>1740700</v>
      </c>
      <c r="AQ23" s="128">
        <v>990883</v>
      </c>
      <c r="AR23" s="128">
        <v>690883.16</v>
      </c>
      <c r="AS23" s="128">
        <v>600883</v>
      </c>
      <c r="AT23" s="128">
        <v>100183</v>
      </c>
      <c r="AU23" s="128">
        <v>100183</v>
      </c>
      <c r="AV23" s="128">
        <v>50000</v>
      </c>
      <c r="AW23" s="128">
        <v>50000</v>
      </c>
      <c r="AX23" s="128">
        <v>0</v>
      </c>
      <c r="AY23" s="128">
        <v>4801808</v>
      </c>
      <c r="AZ23" s="128">
        <v>4725612</v>
      </c>
      <c r="BA23" s="128">
        <v>0</v>
      </c>
      <c r="BB23" s="128">
        <v>0</v>
      </c>
      <c r="BC23" s="128">
        <v>0</v>
      </c>
      <c r="BU23" s="5"/>
      <c r="BV23" s="5"/>
      <c r="BW23" s="5"/>
      <c r="BX23" s="5"/>
      <c r="BY23" s="5"/>
      <c r="BZ23" s="5"/>
      <c r="CA23" s="5"/>
      <c r="CB23" s="5"/>
      <c r="CC23" s="5"/>
      <c r="CD23" s="5"/>
      <c r="CE23" s="5"/>
      <c r="CF23" s="5"/>
    </row>
    <row r="24" spans="1:84" ht="16.5" customHeight="1" x14ac:dyDescent="0.3">
      <c r="A24" s="128" t="s">
        <v>3098</v>
      </c>
      <c r="B24" s="128">
        <v>85484576</v>
      </c>
      <c r="C24" s="128">
        <v>85582762</v>
      </c>
      <c r="D24" s="128">
        <v>85552404.609999999</v>
      </c>
      <c r="E24" s="128">
        <v>0</v>
      </c>
      <c r="F24" s="128">
        <v>0</v>
      </c>
      <c r="G24" s="128">
        <v>252000</v>
      </c>
      <c r="H24" s="128">
        <v>0</v>
      </c>
      <c r="I24" s="128">
        <v>0</v>
      </c>
      <c r="J24" s="128">
        <v>0</v>
      </c>
      <c r="K24" s="128">
        <v>0</v>
      </c>
      <c r="L24" s="128">
        <v>0</v>
      </c>
      <c r="M24" s="128">
        <v>0</v>
      </c>
      <c r="N24" s="128">
        <v>0</v>
      </c>
      <c r="O24" s="128">
        <v>0</v>
      </c>
      <c r="P24" s="128">
        <v>0</v>
      </c>
      <c r="Q24" s="128">
        <v>0</v>
      </c>
      <c r="R24" s="128">
        <v>0</v>
      </c>
      <c r="S24" s="128">
        <v>0</v>
      </c>
      <c r="T24" s="128">
        <v>0</v>
      </c>
      <c r="U24" s="128">
        <v>0</v>
      </c>
      <c r="V24" s="128">
        <v>0</v>
      </c>
      <c r="W24" s="128">
        <v>0</v>
      </c>
      <c r="X24" s="128">
        <v>0</v>
      </c>
      <c r="Y24" s="128">
        <v>0</v>
      </c>
      <c r="Z24" s="128">
        <v>0</v>
      </c>
      <c r="AA24" s="128">
        <v>0</v>
      </c>
      <c r="AB24" s="128">
        <v>0</v>
      </c>
      <c r="AC24" s="128">
        <v>0</v>
      </c>
      <c r="AD24" s="128">
        <v>0</v>
      </c>
      <c r="AE24" s="128">
        <v>0</v>
      </c>
      <c r="AF24" s="128">
        <v>0</v>
      </c>
      <c r="AG24" s="128">
        <v>0</v>
      </c>
      <c r="AH24" s="128">
        <v>0</v>
      </c>
      <c r="AI24" s="128">
        <v>0</v>
      </c>
      <c r="AJ24" s="128">
        <v>0</v>
      </c>
      <c r="AK24" s="128">
        <v>0</v>
      </c>
      <c r="AL24" s="128">
        <v>0</v>
      </c>
      <c r="AM24" s="128">
        <v>0</v>
      </c>
      <c r="AN24" s="128">
        <v>0</v>
      </c>
      <c r="AO24" s="128">
        <v>0</v>
      </c>
      <c r="AP24" s="128">
        <v>0</v>
      </c>
      <c r="AQ24" s="128">
        <v>0</v>
      </c>
      <c r="AR24" s="128">
        <v>0</v>
      </c>
      <c r="AS24" s="128">
        <v>0</v>
      </c>
      <c r="AT24" s="128">
        <v>0</v>
      </c>
      <c r="AU24" s="128">
        <v>0</v>
      </c>
      <c r="AV24" s="128">
        <v>0</v>
      </c>
      <c r="AW24" s="128">
        <v>0</v>
      </c>
      <c r="AX24" s="128">
        <v>0</v>
      </c>
      <c r="AY24" s="128">
        <v>0</v>
      </c>
      <c r="AZ24" s="128">
        <v>0</v>
      </c>
      <c r="BA24" s="128">
        <v>0</v>
      </c>
      <c r="BB24" s="128">
        <v>0</v>
      </c>
      <c r="BC24" s="128">
        <v>0</v>
      </c>
      <c r="BU24" s="5"/>
      <c r="BV24" s="5"/>
      <c r="BW24" s="5"/>
      <c r="BX24" s="5"/>
      <c r="BY24" s="5"/>
      <c r="BZ24" s="5"/>
      <c r="CA24" s="5"/>
      <c r="CB24" s="5"/>
      <c r="CC24" s="5"/>
      <c r="CD24" s="5"/>
      <c r="CE24" s="5"/>
      <c r="CF24" s="5"/>
    </row>
    <row r="25" spans="1:84" ht="16.5" customHeight="1" x14ac:dyDescent="0.3">
      <c r="A25" s="128" t="s">
        <v>3099</v>
      </c>
      <c r="B25" s="128">
        <v>85484576</v>
      </c>
      <c r="C25" s="128">
        <v>85582762</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0</v>
      </c>
      <c r="AP25" s="128">
        <v>0</v>
      </c>
      <c r="AQ25" s="128">
        <v>0</v>
      </c>
      <c r="AR25" s="128">
        <v>0</v>
      </c>
      <c r="AS25" s="128">
        <v>0</v>
      </c>
      <c r="AT25" s="128">
        <v>0</v>
      </c>
      <c r="AU25" s="128">
        <v>0</v>
      </c>
      <c r="AV25" s="128">
        <v>0</v>
      </c>
      <c r="AW25" s="128">
        <v>0</v>
      </c>
      <c r="AX25" s="128">
        <v>0</v>
      </c>
      <c r="AY25" s="128">
        <v>0</v>
      </c>
      <c r="AZ25" s="128">
        <v>0</v>
      </c>
      <c r="BA25" s="128">
        <v>0</v>
      </c>
      <c r="BB25" s="128">
        <v>0</v>
      </c>
      <c r="BC25" s="128">
        <v>0</v>
      </c>
      <c r="BU25" s="5"/>
      <c r="BV25" s="5"/>
      <c r="BW25" s="5"/>
      <c r="BX25" s="5"/>
      <c r="BY25" s="5"/>
      <c r="BZ25" s="5"/>
      <c r="CA25" s="5"/>
      <c r="CB25" s="5"/>
      <c r="CC25" s="5"/>
      <c r="CD25" s="5"/>
      <c r="CE25" s="5"/>
      <c r="CF25" s="5"/>
    </row>
    <row r="26" spans="1:84" ht="16.5" customHeight="1" x14ac:dyDescent="0.3">
      <c r="A26" s="128" t="s">
        <v>3100</v>
      </c>
      <c r="B26" s="128">
        <v>0</v>
      </c>
      <c r="C26" s="128">
        <v>0</v>
      </c>
      <c r="D26" s="128">
        <v>0</v>
      </c>
      <c r="E26" s="128">
        <v>373705</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3101</v>
      </c>
      <c r="B27" s="128">
        <v>0</v>
      </c>
      <c r="C27" s="128">
        <v>0</v>
      </c>
      <c r="D27" s="128">
        <v>0</v>
      </c>
      <c r="E27" s="128">
        <v>171218</v>
      </c>
      <c r="F27" s="128">
        <v>161299</v>
      </c>
      <c r="G27" s="128">
        <v>0</v>
      </c>
      <c r="H27" s="128">
        <v>1576268.31</v>
      </c>
      <c r="I27" s="128">
        <v>1578449</v>
      </c>
      <c r="J27" s="128">
        <v>1591717</v>
      </c>
      <c r="K27" s="128">
        <v>1437100</v>
      </c>
      <c r="L27" s="128">
        <v>1398185.52</v>
      </c>
      <c r="M27" s="128">
        <v>1373182</v>
      </c>
      <c r="N27" s="128">
        <v>1399053</v>
      </c>
      <c r="O27" s="128">
        <v>0</v>
      </c>
      <c r="P27" s="128">
        <v>0</v>
      </c>
      <c r="Q27" s="128">
        <v>1471104</v>
      </c>
      <c r="R27" s="128">
        <v>1550959</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3102</v>
      </c>
      <c r="B28" s="128">
        <v>0</v>
      </c>
      <c r="C28" s="128">
        <v>0</v>
      </c>
      <c r="D28" s="128">
        <v>0</v>
      </c>
      <c r="E28" s="128">
        <v>171218</v>
      </c>
      <c r="F28" s="128">
        <v>161299</v>
      </c>
      <c r="G28" s="128">
        <v>0</v>
      </c>
      <c r="H28" s="128">
        <v>1576268.31</v>
      </c>
      <c r="I28" s="128">
        <v>1578449</v>
      </c>
      <c r="J28" s="128">
        <v>1591717</v>
      </c>
      <c r="K28" s="128">
        <v>1437100</v>
      </c>
      <c r="L28" s="128">
        <v>1398185.52</v>
      </c>
      <c r="M28" s="128">
        <v>1373182</v>
      </c>
      <c r="N28" s="128">
        <v>1399053</v>
      </c>
      <c r="O28" s="128">
        <v>0</v>
      </c>
      <c r="P28" s="128">
        <v>0</v>
      </c>
      <c r="Q28" s="128">
        <v>1471104</v>
      </c>
      <c r="R28" s="128">
        <v>1550959</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3103</v>
      </c>
      <c r="B29" s="128">
        <v>332832</v>
      </c>
      <c r="C29" s="128">
        <v>332832</v>
      </c>
      <c r="D29" s="128">
        <v>332832.5</v>
      </c>
      <c r="E29" s="128">
        <v>332832</v>
      </c>
      <c r="F29" s="128">
        <v>332832</v>
      </c>
      <c r="G29" s="128">
        <v>332832</v>
      </c>
      <c r="H29" s="128">
        <v>332832.5</v>
      </c>
      <c r="I29" s="128">
        <v>332832</v>
      </c>
      <c r="J29" s="128">
        <v>332832</v>
      </c>
      <c r="K29" s="128">
        <v>332832</v>
      </c>
      <c r="L29" s="128">
        <v>332832.5</v>
      </c>
      <c r="M29" s="128">
        <v>332832</v>
      </c>
      <c r="N29" s="128">
        <v>332832</v>
      </c>
      <c r="O29" s="128">
        <v>332832</v>
      </c>
      <c r="P29" s="128">
        <v>332832.5</v>
      </c>
      <c r="Q29" s="128">
        <v>332832</v>
      </c>
      <c r="R29" s="128">
        <v>332832</v>
      </c>
      <c r="S29" s="128">
        <v>332832</v>
      </c>
      <c r="T29" s="128">
        <v>332832.5</v>
      </c>
      <c r="U29" s="128">
        <v>332832</v>
      </c>
      <c r="V29" s="128">
        <v>332832</v>
      </c>
      <c r="W29" s="128">
        <v>333200</v>
      </c>
      <c r="X29" s="128">
        <v>333200.01</v>
      </c>
      <c r="Y29" s="128">
        <v>333200</v>
      </c>
      <c r="Z29" s="128">
        <v>333200</v>
      </c>
      <c r="AA29" s="128">
        <v>333200</v>
      </c>
      <c r="AB29" s="128">
        <v>333200.01</v>
      </c>
      <c r="AC29" s="128">
        <v>333200</v>
      </c>
      <c r="AD29" s="128">
        <v>333200</v>
      </c>
      <c r="AE29" s="128">
        <v>333200</v>
      </c>
      <c r="AF29" s="128">
        <v>333200.01</v>
      </c>
      <c r="AG29" s="128">
        <v>112866</v>
      </c>
      <c r="AH29" s="128">
        <v>112866</v>
      </c>
      <c r="AI29" s="128">
        <v>0</v>
      </c>
      <c r="AJ29" s="128">
        <v>0</v>
      </c>
      <c r="AK29" s="128">
        <v>0</v>
      </c>
      <c r="AL29" s="128">
        <v>0</v>
      </c>
      <c r="AM29" s="128">
        <v>0</v>
      </c>
      <c r="AN29" s="128">
        <v>0</v>
      </c>
      <c r="AO29" s="128">
        <v>0</v>
      </c>
      <c r="AP29" s="128">
        <v>0</v>
      </c>
      <c r="AQ29" s="128">
        <v>0</v>
      </c>
      <c r="AR29" s="128">
        <v>0</v>
      </c>
      <c r="AS29" s="128">
        <v>0</v>
      </c>
      <c r="AT29" s="128">
        <v>0</v>
      </c>
      <c r="AU29" s="128">
        <v>0</v>
      </c>
      <c r="AV29" s="128">
        <v>0</v>
      </c>
      <c r="AW29" s="128">
        <v>0</v>
      </c>
      <c r="AX29" s="128">
        <v>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2925</v>
      </c>
      <c r="B30" s="128">
        <v>121014310</v>
      </c>
      <c r="C30" s="128">
        <v>120565638</v>
      </c>
      <c r="D30" s="128">
        <v>120198568.27</v>
      </c>
      <c r="E30" s="128">
        <v>119613468</v>
      </c>
      <c r="F30" s="128">
        <v>118357290</v>
      </c>
      <c r="G30" s="128">
        <v>117502584</v>
      </c>
      <c r="H30" s="128">
        <v>119998705.11</v>
      </c>
      <c r="I30" s="128">
        <v>118156706</v>
      </c>
      <c r="J30" s="128">
        <v>117571120</v>
      </c>
      <c r="K30" s="128">
        <v>117039454</v>
      </c>
      <c r="L30" s="128">
        <v>115394738.86</v>
      </c>
      <c r="M30" s="128">
        <v>112732047</v>
      </c>
      <c r="N30" s="128">
        <v>112155212</v>
      </c>
      <c r="O30" s="128">
        <v>111033946</v>
      </c>
      <c r="P30" s="128">
        <v>110469078.5</v>
      </c>
      <c r="Q30" s="128">
        <v>108321922</v>
      </c>
      <c r="R30" s="128">
        <v>106437282</v>
      </c>
      <c r="S30" s="128">
        <v>103628361</v>
      </c>
      <c r="T30" s="128">
        <v>102437739.56</v>
      </c>
      <c r="U30" s="128">
        <v>99423800</v>
      </c>
      <c r="V30" s="128">
        <v>96888002</v>
      </c>
      <c r="W30" s="128">
        <v>94694326</v>
      </c>
      <c r="X30" s="128">
        <v>92731043.680000007</v>
      </c>
      <c r="Y30" s="128">
        <v>89720476</v>
      </c>
      <c r="Z30" s="128">
        <v>86852159</v>
      </c>
      <c r="AA30" s="128">
        <v>84940255</v>
      </c>
      <c r="AB30" s="128">
        <v>82851733.180000007</v>
      </c>
      <c r="AC30" s="128">
        <v>79719210</v>
      </c>
      <c r="AD30" s="128">
        <v>77264708</v>
      </c>
      <c r="AE30" s="128">
        <v>75635382</v>
      </c>
      <c r="AF30" s="128">
        <v>73225145.629999995</v>
      </c>
      <c r="AG30" s="128">
        <v>41441562</v>
      </c>
      <c r="AH30" s="128">
        <v>39399532</v>
      </c>
      <c r="AI30" s="128">
        <v>19917608</v>
      </c>
      <c r="AJ30" s="128">
        <v>18419605.870000001</v>
      </c>
      <c r="AK30" s="128">
        <v>17112042</v>
      </c>
      <c r="AL30" s="128">
        <v>16316083</v>
      </c>
      <c r="AM30" s="128">
        <v>15815072</v>
      </c>
      <c r="AN30" s="128">
        <v>15305123.060000001</v>
      </c>
      <c r="AO30" s="128">
        <v>15477065</v>
      </c>
      <c r="AP30" s="128">
        <v>15242275</v>
      </c>
      <c r="AQ30" s="128">
        <v>15060004</v>
      </c>
      <c r="AR30" s="128">
        <v>14824753.92</v>
      </c>
      <c r="AS30" s="128">
        <v>14711489</v>
      </c>
      <c r="AT30" s="128">
        <v>14144813</v>
      </c>
      <c r="AU30" s="128">
        <v>14068641</v>
      </c>
      <c r="AV30" s="128">
        <v>13825773.98</v>
      </c>
      <c r="AW30" s="128">
        <v>13513943</v>
      </c>
      <c r="AX30" s="128">
        <v>13408277</v>
      </c>
      <c r="AY30" s="128">
        <v>12869951</v>
      </c>
      <c r="AZ30" s="128">
        <v>12659917</v>
      </c>
      <c r="BA30" s="128">
        <v>20088757</v>
      </c>
      <c r="BB30" s="128">
        <v>19706361</v>
      </c>
      <c r="BC30" s="128">
        <v>18823285</v>
      </c>
      <c r="BU30" s="5"/>
      <c r="BV30" s="5"/>
      <c r="BW30" s="5"/>
      <c r="BX30" s="5"/>
      <c r="BY30" s="5"/>
      <c r="BZ30" s="5"/>
      <c r="CA30" s="5"/>
      <c r="CB30" s="5"/>
      <c r="CC30" s="5"/>
      <c r="CD30" s="5"/>
      <c r="CE30" s="5"/>
      <c r="CF30" s="5"/>
    </row>
    <row r="31" spans="1:84" ht="16.5" customHeight="1" x14ac:dyDescent="0.3">
      <c r="A31" s="128" t="s">
        <v>3104</v>
      </c>
      <c r="B31" s="128">
        <v>51734570</v>
      </c>
      <c r="C31" s="128">
        <v>52040824</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0</v>
      </c>
      <c r="AB31" s="128">
        <v>0</v>
      </c>
      <c r="AC31" s="128">
        <v>0</v>
      </c>
      <c r="AD31" s="128">
        <v>0</v>
      </c>
      <c r="AE31" s="128">
        <v>0</v>
      </c>
      <c r="AF31" s="128">
        <v>0</v>
      </c>
      <c r="AG31" s="128">
        <v>0</v>
      </c>
      <c r="AH31" s="128">
        <v>0</v>
      </c>
      <c r="AI31" s="128">
        <v>0</v>
      </c>
      <c r="AJ31" s="128">
        <v>0</v>
      </c>
      <c r="AK31" s="128">
        <v>0</v>
      </c>
      <c r="AL31" s="128">
        <v>0</v>
      </c>
      <c r="AM31" s="128">
        <v>0</v>
      </c>
      <c r="AN31" s="128">
        <v>0</v>
      </c>
      <c r="AO31" s="128">
        <v>0</v>
      </c>
      <c r="AP31" s="128">
        <v>0</v>
      </c>
      <c r="AQ31" s="128">
        <v>0</v>
      </c>
      <c r="AR31" s="128">
        <v>0</v>
      </c>
      <c r="AS31" s="128">
        <v>0</v>
      </c>
      <c r="AT31" s="128">
        <v>0</v>
      </c>
      <c r="AU31" s="128">
        <v>0</v>
      </c>
      <c r="AV31" s="128">
        <v>0</v>
      </c>
      <c r="AW31" s="128">
        <v>0</v>
      </c>
      <c r="AX31" s="128">
        <v>0</v>
      </c>
      <c r="AY31" s="128">
        <v>0</v>
      </c>
      <c r="AZ31" s="128">
        <v>0</v>
      </c>
      <c r="BA31" s="128">
        <v>0</v>
      </c>
      <c r="BB31" s="128">
        <v>0</v>
      </c>
      <c r="BC31" s="128">
        <v>0</v>
      </c>
      <c r="BU31" s="5"/>
      <c r="BV31" s="5"/>
      <c r="BW31" s="5"/>
      <c r="BX31" s="5"/>
      <c r="BY31" s="5"/>
      <c r="BZ31" s="5"/>
      <c r="CA31" s="5"/>
      <c r="CB31" s="5"/>
      <c r="CC31" s="5"/>
      <c r="CD31" s="5"/>
      <c r="CE31" s="5"/>
      <c r="CF31" s="5"/>
    </row>
    <row r="32" spans="1:84" ht="16.5" customHeight="1" x14ac:dyDescent="0.3">
      <c r="A32" s="128" t="s">
        <v>2926</v>
      </c>
      <c r="B32" s="128">
        <v>51931124</v>
      </c>
      <c r="C32" s="128">
        <v>51924641</v>
      </c>
      <c r="D32" s="128">
        <v>51706294.149999999</v>
      </c>
      <c r="E32" s="128">
        <v>51608838</v>
      </c>
      <c r="F32" s="128">
        <v>51367782</v>
      </c>
      <c r="G32" s="128">
        <v>51399783</v>
      </c>
      <c r="H32" s="128">
        <v>51383825</v>
      </c>
      <c r="I32" s="128">
        <v>51346325</v>
      </c>
      <c r="J32" s="128">
        <v>51360124</v>
      </c>
      <c r="K32" s="128">
        <v>51380464</v>
      </c>
      <c r="L32" s="128">
        <v>51435443.460000001</v>
      </c>
      <c r="M32" s="128">
        <v>51274242</v>
      </c>
      <c r="N32" s="128">
        <v>51256289</v>
      </c>
      <c r="O32" s="128">
        <v>51243112</v>
      </c>
      <c r="P32" s="128">
        <v>51249433.789999999</v>
      </c>
      <c r="Q32" s="128">
        <v>50926548</v>
      </c>
      <c r="R32" s="128">
        <v>50749841</v>
      </c>
      <c r="S32" s="128">
        <v>50626988</v>
      </c>
      <c r="T32" s="128">
        <v>50276019.609999999</v>
      </c>
      <c r="U32" s="128">
        <v>50055931</v>
      </c>
      <c r="V32" s="128">
        <v>50019400</v>
      </c>
      <c r="W32" s="128">
        <v>50110806</v>
      </c>
      <c r="X32" s="128">
        <v>50156748</v>
      </c>
      <c r="Y32" s="128">
        <v>49950911</v>
      </c>
      <c r="Z32" s="128">
        <v>49860232</v>
      </c>
      <c r="AA32" s="128">
        <v>49777240</v>
      </c>
      <c r="AB32" s="128">
        <v>49665430.649999999</v>
      </c>
      <c r="AC32" s="128">
        <v>48436903</v>
      </c>
      <c r="AD32" s="128">
        <v>48370353</v>
      </c>
      <c r="AE32" s="128">
        <v>48363415</v>
      </c>
      <c r="AF32" s="128">
        <v>33545826.600000001</v>
      </c>
      <c r="AG32" s="128">
        <v>4221459</v>
      </c>
      <c r="AH32" s="128">
        <v>3985490</v>
      </c>
      <c r="AI32" s="128">
        <v>1034311</v>
      </c>
      <c r="AJ32" s="128">
        <v>1033379.83</v>
      </c>
      <c r="AK32" s="128">
        <v>945930</v>
      </c>
      <c r="AL32" s="128">
        <v>849999</v>
      </c>
      <c r="AM32" s="128">
        <v>818664</v>
      </c>
      <c r="AN32" s="128">
        <v>821084.17</v>
      </c>
      <c r="AO32" s="128">
        <v>809079</v>
      </c>
      <c r="AP32" s="128">
        <v>802679</v>
      </c>
      <c r="AQ32" s="128">
        <v>797104</v>
      </c>
      <c r="AR32" s="128">
        <v>783129.07</v>
      </c>
      <c r="AS32" s="128">
        <v>787281</v>
      </c>
      <c r="AT32" s="128">
        <v>794823</v>
      </c>
      <c r="AU32" s="128">
        <v>798936</v>
      </c>
      <c r="AV32" s="128">
        <v>780082.81</v>
      </c>
      <c r="AW32" s="128">
        <v>763854</v>
      </c>
      <c r="AX32" s="128">
        <v>759646</v>
      </c>
      <c r="AY32" s="128">
        <v>1106617</v>
      </c>
      <c r="AZ32" s="128">
        <v>1064356</v>
      </c>
      <c r="BA32" s="128">
        <v>1588118</v>
      </c>
      <c r="BB32" s="128">
        <v>1565789</v>
      </c>
      <c r="BC32" s="128">
        <v>1529491</v>
      </c>
      <c r="BU32" s="5"/>
      <c r="BV32" s="5"/>
      <c r="BW32" s="5"/>
      <c r="BX32" s="5"/>
      <c r="BY32" s="5"/>
      <c r="BZ32" s="5"/>
      <c r="CA32" s="5"/>
      <c r="CB32" s="5"/>
      <c r="CC32" s="5"/>
      <c r="CD32" s="5"/>
      <c r="CE32" s="5"/>
      <c r="CF32" s="5"/>
    </row>
    <row r="33" spans="1:84" ht="16.5" customHeight="1" x14ac:dyDescent="0.3">
      <c r="A33" s="128" t="s">
        <v>3105</v>
      </c>
      <c r="B33" s="128">
        <v>51931124</v>
      </c>
      <c r="C33" s="128">
        <v>51924641</v>
      </c>
      <c r="D33" s="128">
        <v>51706294.149999999</v>
      </c>
      <c r="E33" s="128">
        <v>51608838</v>
      </c>
      <c r="F33" s="128">
        <v>51367782</v>
      </c>
      <c r="G33" s="128">
        <v>51399783</v>
      </c>
      <c r="H33" s="128">
        <v>51383825</v>
      </c>
      <c r="I33" s="128">
        <v>51346325</v>
      </c>
      <c r="J33" s="128">
        <v>51360124</v>
      </c>
      <c r="K33" s="128">
        <v>51380464</v>
      </c>
      <c r="L33" s="128">
        <v>51435443.460000001</v>
      </c>
      <c r="M33" s="128">
        <v>51274242</v>
      </c>
      <c r="N33" s="128">
        <v>51256289</v>
      </c>
      <c r="O33" s="128">
        <v>51243112</v>
      </c>
      <c r="P33" s="128">
        <v>51249433.789999999</v>
      </c>
      <c r="Q33" s="128">
        <v>50926548</v>
      </c>
      <c r="R33" s="128">
        <v>50749841</v>
      </c>
      <c r="S33" s="128">
        <v>50626988</v>
      </c>
      <c r="T33" s="128">
        <v>50276019.609999999</v>
      </c>
      <c r="U33" s="128">
        <v>50055931</v>
      </c>
      <c r="V33" s="128">
        <v>50019400</v>
      </c>
      <c r="W33" s="128">
        <v>50110806</v>
      </c>
      <c r="X33" s="128">
        <v>50156748</v>
      </c>
      <c r="Y33" s="128">
        <v>49950911</v>
      </c>
      <c r="Z33" s="128">
        <v>49860232</v>
      </c>
      <c r="AA33" s="128">
        <v>49777240</v>
      </c>
      <c r="AB33" s="128">
        <v>49665430.649999999</v>
      </c>
      <c r="AC33" s="128">
        <v>48436903</v>
      </c>
      <c r="AD33" s="128">
        <v>48370353</v>
      </c>
      <c r="AE33" s="128">
        <v>48363415</v>
      </c>
      <c r="AF33" s="128">
        <v>33545826.600000001</v>
      </c>
      <c r="AG33" s="128">
        <v>4221459</v>
      </c>
      <c r="AH33" s="128">
        <v>3985490</v>
      </c>
      <c r="AI33" s="128">
        <v>1034311</v>
      </c>
      <c r="AJ33" s="128">
        <v>1033379.83</v>
      </c>
      <c r="AK33" s="128">
        <v>945930</v>
      </c>
      <c r="AL33" s="128">
        <v>849999</v>
      </c>
      <c r="AM33" s="128">
        <v>818664</v>
      </c>
      <c r="AN33" s="128">
        <v>821084.17</v>
      </c>
      <c r="AO33" s="128">
        <v>809079</v>
      </c>
      <c r="AP33" s="128">
        <v>802679</v>
      </c>
      <c r="AQ33" s="128">
        <v>797104</v>
      </c>
      <c r="AR33" s="128">
        <v>783129.07</v>
      </c>
      <c r="AS33" s="128">
        <v>787281</v>
      </c>
      <c r="AT33" s="128">
        <v>794823</v>
      </c>
      <c r="AU33" s="128">
        <v>798936</v>
      </c>
      <c r="AV33" s="128">
        <v>780082.81</v>
      </c>
      <c r="AW33" s="128">
        <v>763854</v>
      </c>
      <c r="AX33" s="128">
        <v>759646</v>
      </c>
      <c r="AY33" s="128">
        <v>1106617</v>
      </c>
      <c r="AZ33" s="128">
        <v>1064356</v>
      </c>
      <c r="BA33" s="128">
        <v>1588118</v>
      </c>
      <c r="BB33" s="128">
        <v>1565789</v>
      </c>
      <c r="BC33" s="128">
        <v>1529491</v>
      </c>
      <c r="BU33" s="5"/>
      <c r="BV33" s="5"/>
      <c r="BW33" s="5"/>
      <c r="BX33" s="5"/>
      <c r="BY33" s="5"/>
      <c r="BZ33" s="5"/>
      <c r="CA33" s="5"/>
      <c r="CB33" s="5"/>
      <c r="CC33" s="5"/>
      <c r="CD33" s="5"/>
      <c r="CE33" s="5"/>
      <c r="CF33" s="5"/>
    </row>
    <row r="34" spans="1:84" ht="16.5" customHeight="1" x14ac:dyDescent="0.3">
      <c r="A34" s="128" t="s">
        <v>3106</v>
      </c>
      <c r="B34" s="128">
        <v>128096021</v>
      </c>
      <c r="C34" s="128">
        <v>128096021</v>
      </c>
      <c r="D34" s="128">
        <v>128096020.53</v>
      </c>
      <c r="E34" s="128">
        <v>128096021</v>
      </c>
      <c r="F34" s="128">
        <v>128096021</v>
      </c>
      <c r="G34" s="128">
        <v>128096021</v>
      </c>
      <c r="H34" s="128">
        <v>128096020.53</v>
      </c>
      <c r="I34" s="128">
        <v>128096021</v>
      </c>
      <c r="J34" s="128">
        <v>128096021</v>
      </c>
      <c r="K34" s="128">
        <v>128096021</v>
      </c>
      <c r="L34" s="128">
        <v>128096020.53</v>
      </c>
      <c r="M34" s="128">
        <v>128328020</v>
      </c>
      <c r="N34" s="128">
        <v>128328020</v>
      </c>
      <c r="O34" s="128">
        <v>128328020</v>
      </c>
      <c r="P34" s="128">
        <v>128328020.22</v>
      </c>
      <c r="Q34" s="128">
        <v>128309793</v>
      </c>
      <c r="R34" s="128">
        <v>128309793</v>
      </c>
      <c r="S34" s="128">
        <v>128353153</v>
      </c>
      <c r="T34" s="128">
        <v>126072806.12</v>
      </c>
      <c r="U34" s="128">
        <v>126072806</v>
      </c>
      <c r="V34" s="128">
        <v>126072806</v>
      </c>
      <c r="W34" s="128">
        <v>126072806</v>
      </c>
      <c r="X34" s="128">
        <v>126072806.12</v>
      </c>
      <c r="Y34" s="128">
        <v>126072806</v>
      </c>
      <c r="Z34" s="128">
        <v>126072806</v>
      </c>
      <c r="AA34" s="128">
        <v>126072806</v>
      </c>
      <c r="AB34" s="128">
        <v>126072806.12</v>
      </c>
      <c r="AC34" s="128">
        <v>126072806</v>
      </c>
      <c r="AD34" s="128">
        <v>126072806</v>
      </c>
      <c r="AE34" s="128">
        <v>126072806</v>
      </c>
      <c r="AF34" s="128">
        <v>125514461.06</v>
      </c>
      <c r="AG34" s="128">
        <v>184527549</v>
      </c>
      <c r="AH34" s="128">
        <v>126691747</v>
      </c>
      <c r="AI34" s="128">
        <v>0</v>
      </c>
      <c r="AJ34" s="128">
        <v>0</v>
      </c>
      <c r="AK34" s="128">
        <v>0</v>
      </c>
      <c r="AL34" s="128">
        <v>0</v>
      </c>
      <c r="AM34" s="128">
        <v>0</v>
      </c>
      <c r="AN34" s="128">
        <v>0</v>
      </c>
      <c r="AO34" s="128">
        <v>0</v>
      </c>
      <c r="AP34" s="128">
        <v>0</v>
      </c>
      <c r="AQ34" s="128">
        <v>0</v>
      </c>
      <c r="AR34" s="128">
        <v>0</v>
      </c>
      <c r="AS34" s="128">
        <v>0</v>
      </c>
      <c r="AT34" s="128">
        <v>0</v>
      </c>
      <c r="AU34" s="128">
        <v>0</v>
      </c>
      <c r="AV34" s="128">
        <v>0</v>
      </c>
      <c r="AW34" s="128">
        <v>0</v>
      </c>
      <c r="AX34" s="128">
        <v>0</v>
      </c>
      <c r="AY34" s="128">
        <v>0</v>
      </c>
      <c r="AZ34" s="128">
        <v>0</v>
      </c>
      <c r="BA34" s="128">
        <v>0</v>
      </c>
      <c r="BB34" s="128">
        <v>0</v>
      </c>
      <c r="BC34" s="128">
        <v>0</v>
      </c>
      <c r="BU34" s="5"/>
      <c r="BV34" s="5"/>
      <c r="BW34" s="5"/>
      <c r="BX34" s="5"/>
      <c r="BY34" s="5"/>
      <c r="BZ34" s="5"/>
      <c r="CA34" s="5"/>
      <c r="CB34" s="5"/>
      <c r="CC34" s="5"/>
      <c r="CD34" s="5"/>
      <c r="CE34" s="5"/>
      <c r="CF34" s="5"/>
    </row>
    <row r="35" spans="1:84" ht="16.5" customHeight="1" x14ac:dyDescent="0.3">
      <c r="A35" s="128" t="s">
        <v>3107</v>
      </c>
      <c r="B35" s="128">
        <v>2326563</v>
      </c>
      <c r="C35" s="128">
        <v>1997633</v>
      </c>
      <c r="D35" s="128">
        <v>1786493.87</v>
      </c>
      <c r="E35" s="128">
        <v>1898507</v>
      </c>
      <c r="F35" s="128">
        <v>2150113</v>
      </c>
      <c r="G35" s="128">
        <v>1720480</v>
      </c>
      <c r="H35" s="128">
        <v>1291216.52</v>
      </c>
      <c r="I35" s="128">
        <v>1206103</v>
      </c>
      <c r="J35" s="128">
        <v>1191829</v>
      </c>
      <c r="K35" s="128">
        <v>1020472</v>
      </c>
      <c r="L35" s="128">
        <v>1002040.25</v>
      </c>
      <c r="M35" s="128">
        <v>982034</v>
      </c>
      <c r="N35" s="128">
        <v>967510</v>
      </c>
      <c r="O35" s="128">
        <v>940689</v>
      </c>
      <c r="P35" s="128">
        <v>914761.38</v>
      </c>
      <c r="Q35" s="128">
        <v>928942</v>
      </c>
      <c r="R35" s="128">
        <v>902583</v>
      </c>
      <c r="S35" s="128">
        <v>877185</v>
      </c>
      <c r="T35" s="128">
        <v>837609.28</v>
      </c>
      <c r="U35" s="128">
        <v>810370</v>
      </c>
      <c r="V35" s="128">
        <v>762799</v>
      </c>
      <c r="W35" s="128">
        <v>741590</v>
      </c>
      <c r="X35" s="128">
        <v>731394.78</v>
      </c>
      <c r="Y35" s="128">
        <v>711751</v>
      </c>
      <c r="Z35" s="128">
        <v>669317</v>
      </c>
      <c r="AA35" s="128">
        <v>663241</v>
      </c>
      <c r="AB35" s="128">
        <v>662235.73</v>
      </c>
      <c r="AC35" s="128">
        <v>581107</v>
      </c>
      <c r="AD35" s="128">
        <v>543373</v>
      </c>
      <c r="AE35" s="128">
        <v>546299</v>
      </c>
      <c r="AF35" s="128">
        <v>344285.9</v>
      </c>
      <c r="AG35" s="128">
        <v>331353</v>
      </c>
      <c r="AH35" s="128">
        <v>567843</v>
      </c>
      <c r="AI35" s="128">
        <v>367871</v>
      </c>
      <c r="AJ35" s="128">
        <v>0</v>
      </c>
      <c r="AK35" s="128">
        <v>0</v>
      </c>
      <c r="AL35" s="128">
        <v>0</v>
      </c>
      <c r="AM35" s="128">
        <v>0</v>
      </c>
      <c r="AN35" s="128">
        <v>0</v>
      </c>
      <c r="AO35" s="128">
        <v>0</v>
      </c>
      <c r="AP35" s="128">
        <v>0</v>
      </c>
      <c r="AQ35" s="128">
        <v>0</v>
      </c>
      <c r="AR35" s="128">
        <v>0</v>
      </c>
      <c r="AS35" s="128">
        <v>0</v>
      </c>
      <c r="AT35" s="128">
        <v>0</v>
      </c>
      <c r="AU35" s="128">
        <v>0</v>
      </c>
      <c r="AV35" s="128">
        <v>0</v>
      </c>
      <c r="AW35" s="128">
        <v>0</v>
      </c>
      <c r="AX35" s="128">
        <v>0</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3108</v>
      </c>
      <c r="B36" s="128">
        <v>1194040</v>
      </c>
      <c r="C36" s="128">
        <v>1177178</v>
      </c>
      <c r="D36" s="128">
        <v>54070787.859999999</v>
      </c>
      <c r="E36" s="128">
        <v>54535760</v>
      </c>
      <c r="F36" s="128">
        <v>53964797</v>
      </c>
      <c r="G36" s="128">
        <v>53105455</v>
      </c>
      <c r="H36" s="128">
        <v>979348.06</v>
      </c>
      <c r="I36" s="128">
        <v>1107209</v>
      </c>
      <c r="J36" s="128">
        <v>1093500</v>
      </c>
      <c r="K36" s="128">
        <v>1073140</v>
      </c>
      <c r="L36" s="128">
        <v>1053658.26</v>
      </c>
      <c r="M36" s="128">
        <v>1050100</v>
      </c>
      <c r="N36" s="128">
        <v>1086386</v>
      </c>
      <c r="O36" s="128">
        <v>1059472</v>
      </c>
      <c r="P36" s="128">
        <v>998477.97</v>
      </c>
      <c r="Q36" s="128">
        <v>950999</v>
      </c>
      <c r="R36" s="128">
        <v>928299</v>
      </c>
      <c r="S36" s="128">
        <v>1067790</v>
      </c>
      <c r="T36" s="128">
        <v>2377502.36</v>
      </c>
      <c r="U36" s="128">
        <v>2337261</v>
      </c>
      <c r="V36" s="128">
        <v>2321833</v>
      </c>
      <c r="W36" s="128">
        <v>2242996</v>
      </c>
      <c r="X36" s="128">
        <v>2060421.4</v>
      </c>
      <c r="Y36" s="128">
        <v>2058713</v>
      </c>
      <c r="Z36" s="128">
        <v>2004737</v>
      </c>
      <c r="AA36" s="128">
        <v>2155790</v>
      </c>
      <c r="AB36" s="128">
        <v>2016079.47</v>
      </c>
      <c r="AC36" s="128">
        <v>2032130</v>
      </c>
      <c r="AD36" s="128">
        <v>2044898</v>
      </c>
      <c r="AE36" s="128">
        <v>2016502</v>
      </c>
      <c r="AF36" s="128">
        <v>1614872.92</v>
      </c>
      <c r="AG36" s="128">
        <v>2038200</v>
      </c>
      <c r="AH36" s="128">
        <v>1475086</v>
      </c>
      <c r="AI36" s="128">
        <v>1318740</v>
      </c>
      <c r="AJ36" s="128">
        <v>1276147.6599999999</v>
      </c>
      <c r="AK36" s="128">
        <v>1226956</v>
      </c>
      <c r="AL36" s="128">
        <v>1148754</v>
      </c>
      <c r="AM36" s="128">
        <v>1066775</v>
      </c>
      <c r="AN36" s="128">
        <v>1051494.75</v>
      </c>
      <c r="AO36" s="128">
        <v>986719</v>
      </c>
      <c r="AP36" s="128">
        <v>933276</v>
      </c>
      <c r="AQ36" s="128">
        <v>911711</v>
      </c>
      <c r="AR36" s="128">
        <v>892465.73</v>
      </c>
      <c r="AS36" s="128">
        <v>867975</v>
      </c>
      <c r="AT36" s="128">
        <v>844683</v>
      </c>
      <c r="AU36" s="128">
        <v>837076</v>
      </c>
      <c r="AV36" s="128">
        <v>839507.26</v>
      </c>
      <c r="AW36" s="128">
        <v>840736</v>
      </c>
      <c r="AX36" s="128">
        <v>843041</v>
      </c>
      <c r="AY36" s="128">
        <v>835882</v>
      </c>
      <c r="AZ36" s="128">
        <v>801740</v>
      </c>
      <c r="BA36" s="128">
        <v>2508931</v>
      </c>
      <c r="BB36" s="128">
        <v>2305823</v>
      </c>
      <c r="BC36" s="128">
        <v>2266409</v>
      </c>
      <c r="BU36" s="5"/>
      <c r="BV36" s="5"/>
      <c r="BW36" s="5"/>
      <c r="BX36" s="5"/>
      <c r="BY36" s="5"/>
      <c r="BZ36" s="5"/>
      <c r="CA36" s="5"/>
      <c r="CB36" s="5"/>
      <c r="CC36" s="5"/>
      <c r="CD36" s="5"/>
      <c r="CE36" s="5"/>
      <c r="CF36" s="5"/>
    </row>
    <row r="37" spans="1:84" ht="16.5" customHeight="1" x14ac:dyDescent="0.3">
      <c r="A37" s="128" t="s">
        <v>3109</v>
      </c>
      <c r="B37" s="128">
        <v>1194040</v>
      </c>
      <c r="C37" s="128">
        <v>1177178</v>
      </c>
      <c r="D37" s="128">
        <v>54070787.859999999</v>
      </c>
      <c r="E37" s="128">
        <v>54535760</v>
      </c>
      <c r="F37" s="128">
        <v>53964797</v>
      </c>
      <c r="G37" s="128">
        <v>53105455</v>
      </c>
      <c r="H37" s="128">
        <v>979348.06</v>
      </c>
      <c r="I37" s="128">
        <v>1107209</v>
      </c>
      <c r="J37" s="128">
        <v>1093500</v>
      </c>
      <c r="K37" s="128">
        <v>1073140</v>
      </c>
      <c r="L37" s="128">
        <v>1053658.26</v>
      </c>
      <c r="M37" s="128">
        <v>1050100</v>
      </c>
      <c r="N37" s="128">
        <v>1086386</v>
      </c>
      <c r="O37" s="128">
        <v>1059472</v>
      </c>
      <c r="P37" s="128">
        <v>998477.97</v>
      </c>
      <c r="Q37" s="128">
        <v>950999</v>
      </c>
      <c r="R37" s="128">
        <v>928299</v>
      </c>
      <c r="S37" s="128">
        <v>1067790</v>
      </c>
      <c r="T37" s="128">
        <v>2377502.36</v>
      </c>
      <c r="U37" s="128">
        <v>2337261</v>
      </c>
      <c r="V37" s="128">
        <v>2321833</v>
      </c>
      <c r="W37" s="128">
        <v>2242996</v>
      </c>
      <c r="X37" s="128">
        <v>2060421.4</v>
      </c>
      <c r="Y37" s="128">
        <v>2058713</v>
      </c>
      <c r="Z37" s="128">
        <v>2004737</v>
      </c>
      <c r="AA37" s="128">
        <v>2155790</v>
      </c>
      <c r="AB37" s="128">
        <v>2016079.47</v>
      </c>
      <c r="AC37" s="128">
        <v>2032130</v>
      </c>
      <c r="AD37" s="128">
        <v>2044898</v>
      </c>
      <c r="AE37" s="128">
        <v>2016502</v>
      </c>
      <c r="AF37" s="128">
        <v>1614872.92</v>
      </c>
      <c r="AG37" s="128">
        <v>2038200</v>
      </c>
      <c r="AH37" s="128">
        <v>1475086</v>
      </c>
      <c r="AI37" s="128">
        <v>1318740</v>
      </c>
      <c r="AJ37" s="128">
        <v>1276147.6599999999</v>
      </c>
      <c r="AK37" s="128">
        <v>1226956</v>
      </c>
      <c r="AL37" s="128">
        <v>1148754</v>
      </c>
      <c r="AM37" s="128">
        <v>1066775</v>
      </c>
      <c r="AN37" s="128">
        <v>1051494.75</v>
      </c>
      <c r="AO37" s="128">
        <v>986719</v>
      </c>
      <c r="AP37" s="128">
        <v>933276</v>
      </c>
      <c r="AQ37" s="128">
        <v>911711</v>
      </c>
      <c r="AR37" s="128">
        <v>892465.73</v>
      </c>
      <c r="AS37" s="128">
        <v>867975</v>
      </c>
      <c r="AT37" s="128">
        <v>844683</v>
      </c>
      <c r="AU37" s="128">
        <v>837076</v>
      </c>
      <c r="AV37" s="128">
        <v>839507.26</v>
      </c>
      <c r="AW37" s="128">
        <v>840736</v>
      </c>
      <c r="AX37" s="128">
        <v>843041</v>
      </c>
      <c r="AY37" s="128">
        <v>835882</v>
      </c>
      <c r="AZ37" s="128">
        <v>801740</v>
      </c>
      <c r="BA37" s="128">
        <v>2508931</v>
      </c>
      <c r="BB37" s="128">
        <v>2305823</v>
      </c>
      <c r="BC37" s="128">
        <v>2266409</v>
      </c>
      <c r="BU37" s="5"/>
      <c r="BV37" s="5"/>
      <c r="BW37" s="5"/>
      <c r="BX37" s="5"/>
      <c r="BY37" s="5"/>
      <c r="BZ37" s="5"/>
      <c r="CA37" s="5"/>
      <c r="CB37" s="5"/>
      <c r="CC37" s="5"/>
      <c r="CD37" s="5"/>
      <c r="CE37" s="5"/>
      <c r="CF37" s="5"/>
    </row>
    <row r="38" spans="1:84" ht="16.5" customHeight="1" x14ac:dyDescent="0.3">
      <c r="A38" s="128" t="s">
        <v>2927</v>
      </c>
      <c r="B38" s="128">
        <v>442500002</v>
      </c>
      <c r="C38" s="128">
        <v>442094844</v>
      </c>
      <c r="D38" s="128">
        <v>441950381.88999999</v>
      </c>
      <c r="E38" s="128">
        <v>356666391</v>
      </c>
      <c r="F38" s="128">
        <v>354466176</v>
      </c>
      <c r="G38" s="128">
        <v>352616305</v>
      </c>
      <c r="H38" s="128">
        <v>303694257.81999999</v>
      </c>
      <c r="I38" s="128">
        <v>301860098</v>
      </c>
      <c r="J38" s="128">
        <v>301272132</v>
      </c>
      <c r="K38" s="128">
        <v>300414472</v>
      </c>
      <c r="L38" s="128">
        <v>298747907.86000001</v>
      </c>
      <c r="M38" s="128">
        <v>296107446</v>
      </c>
      <c r="N38" s="128">
        <v>295560291</v>
      </c>
      <c r="O38" s="128">
        <v>294391406</v>
      </c>
      <c r="P38" s="128">
        <v>293725296.73000002</v>
      </c>
      <c r="Q38" s="128">
        <v>291276552</v>
      </c>
      <c r="R38" s="128">
        <v>289246001</v>
      </c>
      <c r="S38" s="128">
        <v>286457401</v>
      </c>
      <c r="T38" s="128">
        <v>282368921.00999999</v>
      </c>
      <c r="U38" s="128">
        <v>279067412</v>
      </c>
      <c r="V38" s="128">
        <v>276432084</v>
      </c>
      <c r="W38" s="128">
        <v>274220136</v>
      </c>
      <c r="X38" s="128">
        <v>272110025.56</v>
      </c>
      <c r="Y38" s="128">
        <v>268872269</v>
      </c>
      <c r="Z38" s="128">
        <v>265816863</v>
      </c>
      <c r="AA38" s="128">
        <v>263966944</v>
      </c>
      <c r="AB38" s="128">
        <v>261725896.75</v>
      </c>
      <c r="AC38" s="128">
        <v>257299768</v>
      </c>
      <c r="AD38" s="128">
        <v>254754450</v>
      </c>
      <c r="AE38" s="128">
        <v>253092716</v>
      </c>
      <c r="AF38" s="128">
        <v>234702903.69999999</v>
      </c>
      <c r="AG38" s="128">
        <v>232798101</v>
      </c>
      <c r="AH38" s="128">
        <v>172357676</v>
      </c>
      <c r="AI38" s="128">
        <v>24853641</v>
      </c>
      <c r="AJ38" s="128">
        <v>22944244.940000001</v>
      </c>
      <c r="AK38" s="128">
        <v>21400040</v>
      </c>
      <c r="AL38" s="128">
        <v>20479948</v>
      </c>
      <c r="AM38" s="128">
        <v>19665623</v>
      </c>
      <c r="AN38" s="128">
        <v>18936813.57</v>
      </c>
      <c r="AO38" s="128">
        <v>19022729</v>
      </c>
      <c r="AP38" s="128">
        <v>18724930</v>
      </c>
      <c r="AQ38" s="128">
        <v>17759702</v>
      </c>
      <c r="AR38" s="128">
        <v>17191231.879999999</v>
      </c>
      <c r="AS38" s="128">
        <v>16967628</v>
      </c>
      <c r="AT38" s="128">
        <v>19912354</v>
      </c>
      <c r="AU38" s="128">
        <v>21520843</v>
      </c>
      <c r="AV38" s="128">
        <v>21316477.030000001</v>
      </c>
      <c r="AW38" s="128">
        <v>20948666</v>
      </c>
      <c r="AX38" s="128">
        <v>19609703</v>
      </c>
      <c r="AY38" s="128">
        <v>19614258</v>
      </c>
      <c r="AZ38" s="128">
        <v>19251625</v>
      </c>
      <c r="BA38" s="128">
        <v>24185806</v>
      </c>
      <c r="BB38" s="128">
        <v>23577973</v>
      </c>
      <c r="BC38" s="128">
        <v>22619185</v>
      </c>
      <c r="BU38" s="5"/>
      <c r="BV38" s="5"/>
      <c r="BW38" s="5"/>
      <c r="BX38" s="5"/>
      <c r="BY38" s="5"/>
      <c r="BZ38" s="5"/>
      <c r="CA38" s="5"/>
      <c r="CB38" s="5"/>
      <c r="CC38" s="5"/>
      <c r="CD38" s="5"/>
      <c r="CE38" s="5"/>
      <c r="CF38" s="5"/>
    </row>
    <row r="39" spans="1:84" ht="16.5" customHeight="1" x14ac:dyDescent="0.3">
      <c r="A39" s="128" t="s">
        <v>2928</v>
      </c>
      <c r="B39" s="128">
        <v>513087227</v>
      </c>
      <c r="C39" s="128">
        <v>518917016</v>
      </c>
      <c r="D39" s="128">
        <v>523354329.70999998</v>
      </c>
      <c r="E39" s="128">
        <v>443649923</v>
      </c>
      <c r="F39" s="128">
        <v>420751529</v>
      </c>
      <c r="G39" s="128">
        <v>422588825</v>
      </c>
      <c r="H39" s="128">
        <v>375617454.25</v>
      </c>
      <c r="I39" s="128">
        <v>365135998</v>
      </c>
      <c r="J39" s="128">
        <v>369666475</v>
      </c>
      <c r="K39" s="128">
        <v>375793780</v>
      </c>
      <c r="L39" s="128">
        <v>373741617.06</v>
      </c>
      <c r="M39" s="128">
        <v>369248470</v>
      </c>
      <c r="N39" s="128">
        <v>361851524</v>
      </c>
      <c r="O39" s="128">
        <v>371137473</v>
      </c>
      <c r="P39" s="128">
        <v>360298565.68000001</v>
      </c>
      <c r="Q39" s="128">
        <v>354826726</v>
      </c>
      <c r="R39" s="128">
        <v>341434716</v>
      </c>
      <c r="S39" s="128">
        <v>346106604</v>
      </c>
      <c r="T39" s="128">
        <v>352268052.66000003</v>
      </c>
      <c r="U39" s="128">
        <v>341104725</v>
      </c>
      <c r="V39" s="128">
        <v>326767159</v>
      </c>
      <c r="W39" s="128">
        <v>330560617</v>
      </c>
      <c r="X39" s="128">
        <v>329082938.39999998</v>
      </c>
      <c r="Y39" s="128">
        <v>315428292</v>
      </c>
      <c r="Z39" s="128">
        <v>312720996</v>
      </c>
      <c r="AA39" s="128">
        <v>314399922</v>
      </c>
      <c r="AB39" s="128">
        <v>326410045.35000002</v>
      </c>
      <c r="AC39" s="128">
        <v>300360467</v>
      </c>
      <c r="AD39" s="128">
        <v>298528771</v>
      </c>
      <c r="AE39" s="128">
        <v>302815739</v>
      </c>
      <c r="AF39" s="128">
        <v>288665481.36000001</v>
      </c>
      <c r="AG39" s="128">
        <v>277647324</v>
      </c>
      <c r="AH39" s="128">
        <v>232952921</v>
      </c>
      <c r="AI39" s="128">
        <v>73445333</v>
      </c>
      <c r="AJ39" s="128">
        <v>71798465.040000007</v>
      </c>
      <c r="AK39" s="128">
        <v>64783276</v>
      </c>
      <c r="AL39" s="128">
        <v>58586808</v>
      </c>
      <c r="AM39" s="128">
        <v>60127997</v>
      </c>
      <c r="AN39" s="128">
        <v>55340867.530000001</v>
      </c>
      <c r="AO39" s="128">
        <v>50148230</v>
      </c>
      <c r="AP39" s="128">
        <v>46666048</v>
      </c>
      <c r="AQ39" s="128">
        <v>49993426</v>
      </c>
      <c r="AR39" s="128">
        <v>47904117.07</v>
      </c>
      <c r="AS39" s="128">
        <v>43464653</v>
      </c>
      <c r="AT39" s="128">
        <v>41537792</v>
      </c>
      <c r="AU39" s="128">
        <v>45578545</v>
      </c>
      <c r="AV39" s="128">
        <v>44441462.600000001</v>
      </c>
      <c r="AW39" s="128">
        <v>39384364</v>
      </c>
      <c r="AX39" s="128">
        <v>37453699</v>
      </c>
      <c r="AY39" s="128">
        <v>39854300</v>
      </c>
      <c r="AZ39" s="128">
        <v>40158634</v>
      </c>
      <c r="BA39" s="128">
        <v>47177357</v>
      </c>
      <c r="BB39" s="128">
        <v>45157514</v>
      </c>
      <c r="BC39" s="128">
        <v>44619466</v>
      </c>
      <c r="BU39" s="5"/>
      <c r="BV39" s="5"/>
      <c r="BW39" s="5"/>
      <c r="BX39" s="5"/>
      <c r="BY39" s="5"/>
      <c r="BZ39" s="5"/>
      <c r="CA39" s="5"/>
      <c r="CB39" s="5"/>
      <c r="CC39" s="5"/>
      <c r="CD39" s="5"/>
      <c r="CE39" s="5"/>
      <c r="CF39" s="5"/>
    </row>
    <row r="40" spans="1:84" ht="16.5" customHeight="1" x14ac:dyDescent="0.3">
      <c r="A40" s="128" t="s">
        <v>3110</v>
      </c>
      <c r="BU40" s="5"/>
      <c r="BV40" s="5"/>
      <c r="BW40" s="5"/>
      <c r="BX40" s="5"/>
      <c r="BY40" s="5"/>
      <c r="BZ40" s="5"/>
      <c r="CA40" s="5"/>
      <c r="CB40" s="5"/>
      <c r="CC40" s="5"/>
      <c r="CD40" s="5"/>
      <c r="CE40" s="5"/>
      <c r="CF40" s="5"/>
    </row>
    <row r="41" spans="1:84" ht="16.5" customHeight="1" x14ac:dyDescent="0.3">
      <c r="A41" s="128" t="s">
        <v>3111</v>
      </c>
      <c r="BU41" s="5"/>
      <c r="BV41" s="5"/>
      <c r="BW41" s="5"/>
      <c r="BX41" s="5"/>
      <c r="BY41" s="5"/>
      <c r="BZ41" s="5"/>
      <c r="CA41" s="5"/>
      <c r="CB41" s="5"/>
      <c r="CC41" s="5"/>
      <c r="CD41" s="5"/>
      <c r="CE41" s="5"/>
      <c r="CF41" s="5"/>
    </row>
    <row r="42" spans="1:84" ht="16.5" customHeight="1" x14ac:dyDescent="0.3">
      <c r="A42" s="128" t="s">
        <v>2901</v>
      </c>
      <c r="B42" s="128">
        <v>10601451</v>
      </c>
      <c r="C42" s="128">
        <v>12628167</v>
      </c>
      <c r="D42" s="128">
        <v>1050248.6499999999</v>
      </c>
      <c r="E42" s="128">
        <v>5687622</v>
      </c>
      <c r="F42" s="128">
        <v>15860991</v>
      </c>
      <c r="G42" s="128">
        <v>3711912</v>
      </c>
      <c r="H42" s="128">
        <v>3326783.63</v>
      </c>
      <c r="I42" s="128">
        <v>8643171</v>
      </c>
      <c r="J42" s="128">
        <v>3686470</v>
      </c>
      <c r="K42" s="128">
        <v>679581</v>
      </c>
      <c r="L42" s="128">
        <v>3582583.74</v>
      </c>
      <c r="M42" s="128">
        <v>3429345</v>
      </c>
      <c r="N42" s="128">
        <v>3504730</v>
      </c>
      <c r="O42" s="128">
        <v>621407</v>
      </c>
      <c r="P42" s="128">
        <v>4325529.84</v>
      </c>
      <c r="Q42" s="128">
        <v>6738581</v>
      </c>
      <c r="R42" s="128">
        <v>7510964</v>
      </c>
      <c r="S42" s="128">
        <v>5532500</v>
      </c>
      <c r="T42" s="128">
        <v>3515916.38</v>
      </c>
      <c r="U42" s="128">
        <v>4874881</v>
      </c>
      <c r="V42" s="128">
        <v>8196947</v>
      </c>
      <c r="W42" s="128">
        <v>6670771</v>
      </c>
      <c r="X42" s="128">
        <v>11881373.16</v>
      </c>
      <c r="Y42" s="128">
        <v>13437416</v>
      </c>
      <c r="Z42" s="128">
        <v>16735857</v>
      </c>
      <c r="AA42" s="128">
        <v>4850314</v>
      </c>
      <c r="AB42" s="128">
        <v>14726390.369999999</v>
      </c>
      <c r="AC42" s="128">
        <v>5663426</v>
      </c>
      <c r="AD42" s="128">
        <v>7184521</v>
      </c>
      <c r="AE42" s="128">
        <v>3228136</v>
      </c>
      <c r="AF42" s="128">
        <v>135143340.84999999</v>
      </c>
      <c r="AG42" s="128">
        <v>186157179</v>
      </c>
      <c r="AH42" s="128">
        <v>143332789</v>
      </c>
      <c r="AI42" s="128">
        <v>22</v>
      </c>
      <c r="AJ42" s="128">
        <v>0</v>
      </c>
      <c r="AK42" s="128">
        <v>21136</v>
      </c>
      <c r="AL42" s="128">
        <v>442</v>
      </c>
      <c r="AM42" s="128">
        <v>7407</v>
      </c>
      <c r="AN42" s="128">
        <v>2173.4699999999998</v>
      </c>
      <c r="AO42" s="128">
        <v>48</v>
      </c>
      <c r="AP42" s="128">
        <v>39</v>
      </c>
      <c r="AQ42" s="128">
        <v>3197</v>
      </c>
      <c r="AR42" s="128">
        <v>0</v>
      </c>
      <c r="AS42" s="128">
        <v>0</v>
      </c>
      <c r="AT42" s="128">
        <v>0</v>
      </c>
      <c r="AU42" s="128">
        <v>17987</v>
      </c>
      <c r="AV42" s="128">
        <v>10212.02</v>
      </c>
      <c r="AW42" s="128">
        <v>11681</v>
      </c>
      <c r="AX42" s="128">
        <v>103493</v>
      </c>
      <c r="AY42" s="128">
        <v>157329</v>
      </c>
      <c r="AZ42" s="128">
        <v>167995</v>
      </c>
      <c r="BA42" s="128">
        <v>4778636</v>
      </c>
      <c r="BB42" s="128">
        <v>9403697</v>
      </c>
      <c r="BC42" s="128">
        <v>7336569</v>
      </c>
      <c r="BU42" s="7"/>
      <c r="BV42" s="7"/>
      <c r="BW42" s="7"/>
      <c r="BX42" s="7"/>
      <c r="BY42" s="7"/>
      <c r="BZ42" s="7"/>
      <c r="CA42" s="7"/>
      <c r="CB42" s="7"/>
      <c r="CC42" s="7"/>
      <c r="CD42" s="7"/>
      <c r="CE42" s="7"/>
      <c r="CF42" s="7"/>
    </row>
    <row r="43" spans="1:84" ht="16.5" customHeight="1" x14ac:dyDescent="0.3">
      <c r="A43" s="128" t="s">
        <v>2930</v>
      </c>
      <c r="B43" s="128">
        <v>79218642</v>
      </c>
      <c r="C43" s="128">
        <v>81163618</v>
      </c>
      <c r="D43" s="128">
        <v>87577252.549999997</v>
      </c>
      <c r="E43" s="128">
        <v>79639564</v>
      </c>
      <c r="F43" s="128">
        <v>76196233</v>
      </c>
      <c r="G43" s="128">
        <v>86983452</v>
      </c>
      <c r="H43" s="128">
        <v>93719390.659999996</v>
      </c>
      <c r="I43" s="128">
        <v>85127764</v>
      </c>
      <c r="J43" s="128">
        <v>87288468</v>
      </c>
      <c r="K43" s="128">
        <v>89449049</v>
      </c>
      <c r="L43" s="128">
        <v>94656980.590000004</v>
      </c>
      <c r="M43" s="128">
        <v>82467836</v>
      </c>
      <c r="N43" s="128">
        <v>80515313</v>
      </c>
      <c r="O43" s="128">
        <v>84509247</v>
      </c>
      <c r="P43" s="128">
        <v>88821472.719999999</v>
      </c>
      <c r="Q43" s="128">
        <v>80965712</v>
      </c>
      <c r="R43" s="128">
        <v>71740914</v>
      </c>
      <c r="S43" s="128">
        <v>74240246</v>
      </c>
      <c r="T43" s="128">
        <v>70002767.840000004</v>
      </c>
      <c r="U43" s="128">
        <v>60589887</v>
      </c>
      <c r="V43" s="128">
        <v>60752013</v>
      </c>
      <c r="W43" s="128">
        <v>61518930</v>
      </c>
      <c r="X43" s="128">
        <v>66266620.100000001</v>
      </c>
      <c r="Y43" s="128">
        <v>56636968</v>
      </c>
      <c r="Z43" s="128">
        <v>55686218</v>
      </c>
      <c r="AA43" s="128">
        <v>57541452</v>
      </c>
      <c r="AB43" s="128">
        <v>62830543.280000001</v>
      </c>
      <c r="AC43" s="128">
        <v>51016267</v>
      </c>
      <c r="AD43" s="128">
        <v>50667909</v>
      </c>
      <c r="AE43" s="128">
        <v>52077054</v>
      </c>
      <c r="AF43" s="128">
        <v>57710543.289999999</v>
      </c>
      <c r="AG43" s="128">
        <v>48940576</v>
      </c>
      <c r="AH43" s="128">
        <v>49722737</v>
      </c>
      <c r="AI43" s="128">
        <v>33324323</v>
      </c>
      <c r="AJ43" s="128">
        <v>34355083.479999997</v>
      </c>
      <c r="AK43" s="128">
        <v>29932997</v>
      </c>
      <c r="AL43" s="128">
        <v>26969870</v>
      </c>
      <c r="AM43" s="128">
        <v>25960787</v>
      </c>
      <c r="AN43" s="128">
        <v>24393114.289999999</v>
      </c>
      <c r="AO43" s="128">
        <v>21643360</v>
      </c>
      <c r="AP43" s="128">
        <v>20316025</v>
      </c>
      <c r="AQ43" s="128">
        <v>21310222</v>
      </c>
      <c r="AR43" s="128">
        <v>21612698.350000001</v>
      </c>
      <c r="AS43" s="128">
        <v>18280517</v>
      </c>
      <c r="AT43" s="128">
        <v>17718970</v>
      </c>
      <c r="AU43" s="128">
        <v>18481898</v>
      </c>
      <c r="AV43" s="128">
        <v>19189030.760000002</v>
      </c>
      <c r="AW43" s="128">
        <v>16632155</v>
      </c>
      <c r="AX43" s="128">
        <v>15697160</v>
      </c>
      <c r="AY43" s="128">
        <v>16262221</v>
      </c>
      <c r="AZ43" s="128">
        <v>17733297</v>
      </c>
      <c r="BA43" s="128">
        <v>25088427</v>
      </c>
      <c r="BB43" s="128">
        <v>23627856</v>
      </c>
      <c r="BC43" s="128">
        <v>23833351</v>
      </c>
      <c r="BU43" s="5"/>
      <c r="BV43" s="5"/>
      <c r="BW43" s="5"/>
      <c r="BX43" s="5"/>
      <c r="BY43" s="5"/>
      <c r="BZ43" s="5"/>
      <c r="CA43" s="5"/>
      <c r="CB43" s="5"/>
      <c r="CC43" s="5"/>
      <c r="CD43" s="5"/>
      <c r="CE43" s="5"/>
      <c r="CF43" s="5"/>
    </row>
    <row r="44" spans="1:84" ht="16.5" customHeight="1" x14ac:dyDescent="0.3">
      <c r="A44" s="128" t="s">
        <v>3085</v>
      </c>
      <c r="B44" s="128">
        <v>65885024</v>
      </c>
      <c r="C44" s="128">
        <v>67037298</v>
      </c>
      <c r="D44" s="128">
        <v>87577252.549999997</v>
      </c>
      <c r="E44" s="128">
        <v>0</v>
      </c>
      <c r="F44" s="128">
        <v>0</v>
      </c>
      <c r="G44" s="128">
        <v>86983452</v>
      </c>
      <c r="H44" s="128">
        <v>0</v>
      </c>
      <c r="I44" s="128">
        <v>0</v>
      </c>
      <c r="J44" s="128">
        <v>0</v>
      </c>
      <c r="K44" s="128">
        <v>0</v>
      </c>
      <c r="L44" s="128">
        <v>0</v>
      </c>
      <c r="M44" s="128">
        <v>0</v>
      </c>
      <c r="N44" s="128">
        <v>0</v>
      </c>
      <c r="O44" s="128">
        <v>13549085</v>
      </c>
      <c r="P44" s="128">
        <v>14079123.59</v>
      </c>
      <c r="Q44" s="128">
        <v>0</v>
      </c>
      <c r="R44" s="128">
        <v>0</v>
      </c>
      <c r="S44" s="128">
        <v>12367546</v>
      </c>
      <c r="T44" s="128">
        <v>0</v>
      </c>
      <c r="U44" s="128">
        <v>0</v>
      </c>
      <c r="V44" s="128">
        <v>2964255</v>
      </c>
      <c r="W44" s="128">
        <v>3006523</v>
      </c>
      <c r="X44" s="128">
        <v>0</v>
      </c>
      <c r="Y44" s="128">
        <v>0</v>
      </c>
      <c r="Z44" s="128">
        <v>0</v>
      </c>
      <c r="AA44" s="128">
        <v>0</v>
      </c>
      <c r="AB44" s="128">
        <v>0</v>
      </c>
      <c r="AC44" s="128">
        <v>0</v>
      </c>
      <c r="AD44" s="128">
        <v>0</v>
      </c>
      <c r="AE44" s="128">
        <v>0</v>
      </c>
      <c r="AF44" s="128">
        <v>2976465.6</v>
      </c>
      <c r="AG44" s="128">
        <v>0</v>
      </c>
      <c r="AH44" s="128">
        <v>0</v>
      </c>
      <c r="AI44" s="128">
        <v>0</v>
      </c>
      <c r="AJ44" s="128">
        <v>0</v>
      </c>
      <c r="AK44" s="128">
        <v>0</v>
      </c>
      <c r="AL44" s="128">
        <v>0</v>
      </c>
      <c r="AM44" s="128">
        <v>0</v>
      </c>
      <c r="AN44" s="128">
        <v>0</v>
      </c>
      <c r="AO44" s="128">
        <v>0</v>
      </c>
      <c r="AP44" s="128">
        <v>0</v>
      </c>
      <c r="AQ44" s="128">
        <v>0</v>
      </c>
      <c r="AR44" s="128">
        <v>0</v>
      </c>
      <c r="AS44" s="128">
        <v>0</v>
      </c>
      <c r="AT44" s="128">
        <v>0</v>
      </c>
      <c r="AU44" s="128">
        <v>0</v>
      </c>
      <c r="AV44" s="128">
        <v>0</v>
      </c>
      <c r="AW44" s="128">
        <v>0</v>
      </c>
      <c r="AX44" s="128">
        <v>0</v>
      </c>
      <c r="AY44" s="128">
        <v>16262221</v>
      </c>
      <c r="AZ44" s="128">
        <v>17733297</v>
      </c>
      <c r="BA44" s="128">
        <v>25088427</v>
      </c>
      <c r="BB44" s="128">
        <v>23627856</v>
      </c>
      <c r="BC44" s="128">
        <v>23833351</v>
      </c>
      <c r="BU44" s="5"/>
      <c r="BV44" s="5"/>
      <c r="BW44" s="5"/>
      <c r="BX44" s="5"/>
      <c r="BY44" s="5"/>
      <c r="BZ44" s="5"/>
      <c r="CA44" s="5"/>
      <c r="CB44" s="5"/>
      <c r="CC44" s="5"/>
      <c r="CD44" s="5"/>
      <c r="CE44" s="5"/>
      <c r="CF44" s="5"/>
    </row>
    <row r="45" spans="1:84" ht="16.5" customHeight="1" x14ac:dyDescent="0.3">
      <c r="A45" s="128" t="s">
        <v>3112</v>
      </c>
      <c r="B45" s="128">
        <v>13333618</v>
      </c>
      <c r="C45" s="128">
        <v>14126320</v>
      </c>
      <c r="D45" s="128">
        <v>0</v>
      </c>
      <c r="E45" s="128">
        <v>79639564</v>
      </c>
      <c r="F45" s="128">
        <v>76196233</v>
      </c>
      <c r="G45" s="128">
        <v>0</v>
      </c>
      <c r="H45" s="128">
        <v>93719390.659999996</v>
      </c>
      <c r="I45" s="128">
        <v>85127764</v>
      </c>
      <c r="J45" s="128">
        <v>87288468</v>
      </c>
      <c r="K45" s="128">
        <v>89449049</v>
      </c>
      <c r="L45" s="128">
        <v>94656980.590000004</v>
      </c>
      <c r="M45" s="128">
        <v>82467836</v>
      </c>
      <c r="N45" s="128">
        <v>80515313</v>
      </c>
      <c r="O45" s="128">
        <v>70960162</v>
      </c>
      <c r="P45" s="128">
        <v>74742349.129999995</v>
      </c>
      <c r="Q45" s="128">
        <v>80965712</v>
      </c>
      <c r="R45" s="128">
        <v>71740914</v>
      </c>
      <c r="S45" s="128">
        <v>61872700</v>
      </c>
      <c r="T45" s="128">
        <v>70002767.840000004</v>
      </c>
      <c r="U45" s="128">
        <v>60589887</v>
      </c>
      <c r="V45" s="128">
        <v>57787758</v>
      </c>
      <c r="W45" s="128">
        <v>58512407</v>
      </c>
      <c r="X45" s="128">
        <v>66266620.100000001</v>
      </c>
      <c r="Y45" s="128">
        <v>56636968</v>
      </c>
      <c r="Z45" s="128">
        <v>55686218</v>
      </c>
      <c r="AA45" s="128">
        <v>57541452</v>
      </c>
      <c r="AB45" s="128">
        <v>62830543.280000001</v>
      </c>
      <c r="AC45" s="128">
        <v>51016267</v>
      </c>
      <c r="AD45" s="128">
        <v>50667909</v>
      </c>
      <c r="AE45" s="128">
        <v>52077054</v>
      </c>
      <c r="AF45" s="128">
        <v>54734077.700000003</v>
      </c>
      <c r="AG45" s="128">
        <v>48940576</v>
      </c>
      <c r="AH45" s="128">
        <v>49722737</v>
      </c>
      <c r="AI45" s="128">
        <v>33324323</v>
      </c>
      <c r="AJ45" s="128">
        <v>34355083.479999997</v>
      </c>
      <c r="AK45" s="128">
        <v>29932997</v>
      </c>
      <c r="AL45" s="128">
        <v>26969870</v>
      </c>
      <c r="AM45" s="128">
        <v>25960787</v>
      </c>
      <c r="AN45" s="128">
        <v>24393114.289999999</v>
      </c>
      <c r="AO45" s="128">
        <v>21643360</v>
      </c>
      <c r="AP45" s="128">
        <v>20316025</v>
      </c>
      <c r="AQ45" s="128">
        <v>21310222</v>
      </c>
      <c r="AR45" s="128">
        <v>21612698.350000001</v>
      </c>
      <c r="AS45" s="128">
        <v>18280517</v>
      </c>
      <c r="AT45" s="128">
        <v>17718970</v>
      </c>
      <c r="AU45" s="128">
        <v>18481898</v>
      </c>
      <c r="AV45" s="128">
        <v>19189030.760000002</v>
      </c>
      <c r="AW45" s="128">
        <v>16632155</v>
      </c>
      <c r="AX45" s="128">
        <v>15697160</v>
      </c>
      <c r="AY45" s="128">
        <v>0</v>
      </c>
      <c r="AZ45" s="128">
        <v>0</v>
      </c>
      <c r="BA45" s="128">
        <v>0</v>
      </c>
      <c r="BB45" s="128">
        <v>0</v>
      </c>
      <c r="BC45" s="128">
        <v>0</v>
      </c>
      <c r="BU45" s="5"/>
      <c r="BV45" s="5"/>
      <c r="BW45" s="5"/>
      <c r="BX45" s="5"/>
      <c r="BY45" s="5"/>
      <c r="BZ45" s="5"/>
      <c r="CA45" s="5"/>
      <c r="CB45" s="5"/>
      <c r="CC45" s="5"/>
      <c r="CD45" s="5"/>
      <c r="CE45" s="5"/>
      <c r="CF45" s="5"/>
    </row>
    <row r="46" spans="1:84" ht="16.5" customHeight="1" x14ac:dyDescent="0.3">
      <c r="A46" s="128" t="s">
        <v>2902</v>
      </c>
      <c r="B46" s="128">
        <v>0</v>
      </c>
      <c r="C46" s="128">
        <v>6268</v>
      </c>
      <c r="D46" s="128">
        <v>6007.42</v>
      </c>
      <c r="E46" s="128">
        <v>6331</v>
      </c>
      <c r="F46" s="128">
        <v>14827</v>
      </c>
      <c r="G46" s="128">
        <v>15682</v>
      </c>
      <c r="H46" s="128">
        <v>14473.92</v>
      </c>
      <c r="I46" s="128">
        <v>14684</v>
      </c>
      <c r="J46" s="128">
        <v>9223</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813734</v>
      </c>
      <c r="BB46" s="128">
        <v>494736</v>
      </c>
      <c r="BC46" s="128">
        <v>0</v>
      </c>
      <c r="BU46" s="7"/>
      <c r="BV46" s="7"/>
      <c r="BW46" s="7"/>
      <c r="BX46" s="7"/>
      <c r="BY46" s="7"/>
      <c r="BZ46" s="7"/>
      <c r="CA46" s="7"/>
      <c r="CB46" s="7"/>
      <c r="CC46" s="7"/>
      <c r="CD46" s="7"/>
      <c r="CE46" s="7"/>
      <c r="CF46" s="7"/>
    </row>
    <row r="47" spans="1:84" ht="16.5" customHeight="1" x14ac:dyDescent="0.3">
      <c r="A47" s="128" t="s">
        <v>3085</v>
      </c>
      <c r="B47" s="128">
        <v>0</v>
      </c>
      <c r="C47" s="128">
        <v>6268</v>
      </c>
      <c r="D47" s="128">
        <v>6007.42</v>
      </c>
      <c r="E47" s="128">
        <v>6331</v>
      </c>
      <c r="F47" s="128">
        <v>14827</v>
      </c>
      <c r="G47" s="128">
        <v>15682</v>
      </c>
      <c r="H47" s="128">
        <v>14473.92</v>
      </c>
      <c r="I47" s="128">
        <v>14684</v>
      </c>
      <c r="J47" s="128">
        <v>9223</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U47" s="5"/>
      <c r="BV47" s="5"/>
      <c r="BW47" s="5"/>
      <c r="BX47" s="5"/>
      <c r="BY47" s="5"/>
      <c r="BZ47" s="5"/>
      <c r="CA47" s="5"/>
      <c r="CB47" s="5"/>
      <c r="CC47" s="5"/>
      <c r="CD47" s="5"/>
      <c r="CE47" s="5"/>
      <c r="CF47" s="5"/>
    </row>
    <row r="48" spans="1:84" ht="16.5" customHeight="1" x14ac:dyDescent="0.3">
      <c r="A48" s="128" t="s">
        <v>3113</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813734</v>
      </c>
      <c r="BB48" s="128">
        <v>494736</v>
      </c>
      <c r="BC48" s="128">
        <v>0</v>
      </c>
      <c r="BU48" s="5"/>
      <c r="BV48" s="5"/>
      <c r="BW48" s="5"/>
      <c r="BX48" s="5"/>
      <c r="BY48" s="5"/>
      <c r="BZ48" s="5"/>
      <c r="CA48" s="5"/>
      <c r="CB48" s="5"/>
      <c r="CC48" s="5"/>
      <c r="CD48" s="5"/>
      <c r="CE48" s="5"/>
      <c r="CF48" s="5"/>
    </row>
    <row r="49" spans="1:84" ht="16.5" customHeight="1" x14ac:dyDescent="0.3">
      <c r="A49" s="128" t="s">
        <v>2903</v>
      </c>
      <c r="B49" s="128">
        <v>13583351</v>
      </c>
      <c r="C49" s="128">
        <v>10569648</v>
      </c>
      <c r="D49" s="128">
        <v>19825347.129999999</v>
      </c>
      <c r="E49" s="128">
        <v>39490263</v>
      </c>
      <c r="F49" s="128">
        <v>33611204</v>
      </c>
      <c r="G49" s="128">
        <v>26804520</v>
      </c>
      <c r="H49" s="128">
        <v>12528488.57</v>
      </c>
      <c r="I49" s="128">
        <v>1629428</v>
      </c>
      <c r="J49" s="128">
        <v>13562991</v>
      </c>
      <c r="K49" s="128">
        <v>12023275</v>
      </c>
      <c r="L49" s="128">
        <v>23088776.829999998</v>
      </c>
      <c r="M49" s="128">
        <v>37288372</v>
      </c>
      <c r="N49" s="128">
        <v>25363115</v>
      </c>
      <c r="O49" s="128">
        <v>27844315</v>
      </c>
      <c r="P49" s="128">
        <v>16778562.129999999</v>
      </c>
      <c r="Q49" s="128">
        <v>10506511</v>
      </c>
      <c r="R49" s="128">
        <v>16857439</v>
      </c>
      <c r="S49" s="128">
        <v>14357480</v>
      </c>
      <c r="T49" s="128">
        <v>27937000</v>
      </c>
      <c r="U49" s="128">
        <v>31778200</v>
      </c>
      <c r="V49" s="128">
        <v>25427300</v>
      </c>
      <c r="W49" s="128">
        <v>25427300</v>
      </c>
      <c r="X49" s="128">
        <v>11841200</v>
      </c>
      <c r="Y49" s="128">
        <v>0</v>
      </c>
      <c r="Z49" s="128">
        <v>0</v>
      </c>
      <c r="AA49" s="128">
        <v>5733000</v>
      </c>
      <c r="AB49" s="128">
        <v>4914000</v>
      </c>
      <c r="AC49" s="128">
        <v>0</v>
      </c>
      <c r="AD49" s="128">
        <v>0</v>
      </c>
      <c r="AE49" s="128">
        <v>0</v>
      </c>
      <c r="AF49" s="128">
        <v>0</v>
      </c>
      <c r="AG49" s="128">
        <v>0</v>
      </c>
      <c r="AH49" s="128">
        <v>0</v>
      </c>
      <c r="AI49" s="128">
        <v>0</v>
      </c>
      <c r="AJ49" s="128">
        <v>0</v>
      </c>
      <c r="AK49" s="128">
        <v>0</v>
      </c>
      <c r="AL49" s="128">
        <v>0</v>
      </c>
      <c r="AM49" s="128">
        <v>0</v>
      </c>
      <c r="AN49" s="128">
        <v>0</v>
      </c>
      <c r="AO49" s="128">
        <v>0</v>
      </c>
      <c r="AP49" s="128">
        <v>0</v>
      </c>
      <c r="AQ49" s="128">
        <v>0</v>
      </c>
      <c r="AR49" s="128">
        <v>0</v>
      </c>
      <c r="AS49" s="128">
        <v>0</v>
      </c>
      <c r="AT49" s="128">
        <v>0</v>
      </c>
      <c r="AU49" s="128">
        <v>0</v>
      </c>
      <c r="AV49" s="128">
        <v>0</v>
      </c>
      <c r="AW49" s="128">
        <v>0</v>
      </c>
      <c r="AX49" s="128">
        <v>0</v>
      </c>
      <c r="AY49" s="128">
        <v>0</v>
      </c>
      <c r="AZ49" s="128">
        <v>0</v>
      </c>
      <c r="BA49" s="128">
        <v>100924</v>
      </c>
      <c r="BB49" s="128">
        <v>412639</v>
      </c>
      <c r="BC49" s="128">
        <v>0</v>
      </c>
      <c r="BU49" s="7"/>
      <c r="BV49" s="7"/>
      <c r="BW49" s="7"/>
      <c r="BX49" s="7"/>
      <c r="BY49" s="7"/>
      <c r="BZ49" s="7"/>
      <c r="CA49" s="7"/>
      <c r="CB49" s="7"/>
      <c r="CC49" s="7"/>
      <c r="CD49" s="7"/>
      <c r="CE49" s="7"/>
      <c r="CF49" s="7"/>
    </row>
    <row r="50" spans="1:84" ht="16.5" customHeight="1" x14ac:dyDescent="0.3">
      <c r="A50" s="128" t="s">
        <v>3114</v>
      </c>
      <c r="B50" s="128">
        <v>2349144</v>
      </c>
      <c r="C50" s="128">
        <v>2335638</v>
      </c>
      <c r="D50" s="128">
        <v>5324505.82</v>
      </c>
      <c r="E50" s="128">
        <v>5326821</v>
      </c>
      <c r="F50" s="128">
        <v>3306825</v>
      </c>
      <c r="G50" s="128">
        <v>3254268</v>
      </c>
      <c r="H50" s="128">
        <v>238688.57</v>
      </c>
      <c r="I50" s="128">
        <v>129428</v>
      </c>
      <c r="J50" s="128">
        <v>134791</v>
      </c>
      <c r="K50" s="128">
        <v>95075</v>
      </c>
      <c r="L50" s="128">
        <v>94476.83</v>
      </c>
      <c r="M50" s="128">
        <v>2047072</v>
      </c>
      <c r="N50" s="128">
        <v>2050015</v>
      </c>
      <c r="O50" s="128">
        <v>2031215</v>
      </c>
      <c r="P50" s="128">
        <v>2031562.13</v>
      </c>
      <c r="Q50" s="128">
        <v>2006511</v>
      </c>
      <c r="R50" s="128">
        <v>2006539</v>
      </c>
      <c r="S50" s="128">
        <v>2006580</v>
      </c>
      <c r="T50" s="128">
        <v>2000000</v>
      </c>
      <c r="U50" s="128">
        <v>0</v>
      </c>
      <c r="V50" s="128">
        <v>0</v>
      </c>
      <c r="W50" s="128">
        <v>0</v>
      </c>
      <c r="X50" s="128">
        <v>0</v>
      </c>
      <c r="Y50" s="128">
        <v>0</v>
      </c>
      <c r="Z50" s="128">
        <v>0</v>
      </c>
      <c r="AA50" s="128">
        <v>5733000</v>
      </c>
      <c r="AB50" s="128">
        <v>4914000</v>
      </c>
      <c r="AC50" s="128">
        <v>0</v>
      </c>
      <c r="AD50" s="128">
        <v>0</v>
      </c>
      <c r="AE50" s="128">
        <v>0</v>
      </c>
      <c r="AF50" s="128">
        <v>0</v>
      </c>
      <c r="AG50" s="128">
        <v>0</v>
      </c>
      <c r="AH50" s="128">
        <v>0</v>
      </c>
      <c r="AI50" s="128">
        <v>0</v>
      </c>
      <c r="AJ50" s="128">
        <v>0</v>
      </c>
      <c r="AK50" s="128">
        <v>0</v>
      </c>
      <c r="AL50" s="128">
        <v>0</v>
      </c>
      <c r="AM50" s="128">
        <v>0</v>
      </c>
      <c r="AN50" s="128">
        <v>0</v>
      </c>
      <c r="AO50" s="128">
        <v>0</v>
      </c>
      <c r="AP50" s="128">
        <v>0</v>
      </c>
      <c r="AQ50" s="128">
        <v>0</v>
      </c>
      <c r="AR50" s="128">
        <v>0</v>
      </c>
      <c r="AS50" s="128">
        <v>0</v>
      </c>
      <c r="AT50" s="128">
        <v>0</v>
      </c>
      <c r="AU50" s="128">
        <v>0</v>
      </c>
      <c r="AV50" s="128">
        <v>0</v>
      </c>
      <c r="AW50" s="128">
        <v>0</v>
      </c>
      <c r="AX50" s="128">
        <v>0</v>
      </c>
      <c r="AY50" s="128">
        <v>0</v>
      </c>
      <c r="AZ50" s="128">
        <v>0</v>
      </c>
      <c r="BA50" s="128">
        <v>0</v>
      </c>
      <c r="BB50" s="128">
        <v>0</v>
      </c>
      <c r="BC50" s="128">
        <v>0</v>
      </c>
      <c r="BU50" s="5"/>
      <c r="BV50" s="5"/>
      <c r="BW50" s="5"/>
      <c r="BX50" s="5"/>
      <c r="BY50" s="5"/>
      <c r="BZ50" s="5"/>
      <c r="CA50" s="5"/>
      <c r="CB50" s="5"/>
      <c r="CC50" s="5"/>
      <c r="CD50" s="5"/>
      <c r="CE50" s="5"/>
      <c r="CF50" s="5"/>
    </row>
    <row r="51" spans="1:84" ht="16.5" customHeight="1" x14ac:dyDescent="0.3">
      <c r="A51" s="128" t="s">
        <v>3113</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100924</v>
      </c>
      <c r="BB51" s="128">
        <v>412639</v>
      </c>
      <c r="BC51" s="128">
        <v>0</v>
      </c>
      <c r="BU51" s="5"/>
      <c r="BV51" s="5"/>
      <c r="BW51" s="5"/>
      <c r="BX51" s="5"/>
      <c r="BY51" s="5"/>
      <c r="BZ51" s="5"/>
      <c r="CA51" s="5"/>
      <c r="CB51" s="5"/>
      <c r="CC51" s="5"/>
      <c r="CD51" s="5"/>
      <c r="CE51" s="5"/>
      <c r="CF51" s="5"/>
    </row>
    <row r="52" spans="1:84" ht="16.5" customHeight="1" x14ac:dyDescent="0.3">
      <c r="A52" s="128" t="s">
        <v>3115</v>
      </c>
      <c r="B52" s="128">
        <v>11234207</v>
      </c>
      <c r="C52" s="128">
        <v>8234010</v>
      </c>
      <c r="D52" s="128">
        <v>14500841.300000001</v>
      </c>
      <c r="E52" s="128">
        <v>25289330</v>
      </c>
      <c r="F52" s="128">
        <v>22052162</v>
      </c>
      <c r="G52" s="128">
        <v>23550252</v>
      </c>
      <c r="H52" s="128">
        <v>12289800</v>
      </c>
      <c r="I52" s="128">
        <v>1500000</v>
      </c>
      <c r="J52" s="128">
        <v>13428200</v>
      </c>
      <c r="K52" s="128">
        <v>11928200</v>
      </c>
      <c r="L52" s="128">
        <v>22994300</v>
      </c>
      <c r="M52" s="128">
        <v>35241300</v>
      </c>
      <c r="N52" s="128">
        <v>23313100</v>
      </c>
      <c r="O52" s="128">
        <v>25813100</v>
      </c>
      <c r="P52" s="128">
        <v>14747000</v>
      </c>
      <c r="Q52" s="128">
        <v>8500000</v>
      </c>
      <c r="R52" s="128">
        <v>14850900</v>
      </c>
      <c r="S52" s="128">
        <v>12350900</v>
      </c>
      <c r="T52" s="128">
        <v>25937000</v>
      </c>
      <c r="U52" s="128">
        <v>31778200</v>
      </c>
      <c r="V52" s="128">
        <v>25427300</v>
      </c>
      <c r="W52" s="128">
        <v>25427300</v>
      </c>
      <c r="X52" s="128">
        <v>11841200</v>
      </c>
      <c r="Y52" s="128">
        <v>0</v>
      </c>
      <c r="Z52" s="128">
        <v>0</v>
      </c>
      <c r="AA52" s="128">
        <v>0</v>
      </c>
      <c r="AB52" s="128">
        <v>0</v>
      </c>
      <c r="AC52" s="128">
        <v>0</v>
      </c>
      <c r="AD52" s="128">
        <v>0</v>
      </c>
      <c r="AE52" s="128">
        <v>0</v>
      </c>
      <c r="AF52" s="128">
        <v>0</v>
      </c>
      <c r="AG52" s="128">
        <v>0</v>
      </c>
      <c r="AH52" s="128">
        <v>0</v>
      </c>
      <c r="AI52" s="128">
        <v>0</v>
      </c>
      <c r="AJ52" s="128">
        <v>0</v>
      </c>
      <c r="AK52" s="128">
        <v>0</v>
      </c>
      <c r="AL52" s="128">
        <v>0</v>
      </c>
      <c r="AM52" s="128">
        <v>0</v>
      </c>
      <c r="AN52" s="128">
        <v>0</v>
      </c>
      <c r="AO52" s="128">
        <v>0</v>
      </c>
      <c r="AP52" s="128">
        <v>0</v>
      </c>
      <c r="AQ52" s="128">
        <v>0</v>
      </c>
      <c r="AR52" s="128">
        <v>0</v>
      </c>
      <c r="AS52" s="128">
        <v>0</v>
      </c>
      <c r="AT52" s="128">
        <v>0</v>
      </c>
      <c r="AU52" s="128">
        <v>0</v>
      </c>
      <c r="AV52" s="128">
        <v>0</v>
      </c>
      <c r="AW52" s="128">
        <v>0</v>
      </c>
      <c r="AX52" s="128">
        <v>0</v>
      </c>
      <c r="AY52" s="128">
        <v>0</v>
      </c>
      <c r="AZ52" s="128">
        <v>0</v>
      </c>
      <c r="BA52" s="128">
        <v>0</v>
      </c>
      <c r="BB52" s="128">
        <v>0</v>
      </c>
      <c r="BC52" s="128">
        <v>0</v>
      </c>
      <c r="BU52" s="5"/>
      <c r="BV52" s="5"/>
      <c r="BW52" s="5"/>
      <c r="BX52" s="5"/>
      <c r="BY52" s="5"/>
      <c r="BZ52" s="5"/>
      <c r="CA52" s="5"/>
      <c r="CB52" s="5"/>
      <c r="CC52" s="5"/>
      <c r="CD52" s="5"/>
      <c r="CE52" s="5"/>
      <c r="CF52" s="5"/>
    </row>
    <row r="53" spans="1:84" ht="16.5" customHeight="1" x14ac:dyDescent="0.3">
      <c r="A53" s="128" t="s">
        <v>3116</v>
      </c>
      <c r="B53" s="128">
        <v>0</v>
      </c>
      <c r="C53" s="128">
        <v>0</v>
      </c>
      <c r="D53" s="128">
        <v>0</v>
      </c>
      <c r="E53" s="128">
        <v>8874112</v>
      </c>
      <c r="F53" s="128">
        <v>8252217</v>
      </c>
      <c r="G53" s="128">
        <v>0</v>
      </c>
      <c r="H53" s="128">
        <v>0</v>
      </c>
      <c r="I53" s="128">
        <v>0</v>
      </c>
      <c r="J53" s="128">
        <v>0</v>
      </c>
      <c r="K53" s="128">
        <v>0</v>
      </c>
      <c r="L53" s="128">
        <v>0</v>
      </c>
      <c r="M53" s="128">
        <v>0</v>
      </c>
      <c r="N53" s="128">
        <v>0</v>
      </c>
      <c r="O53" s="128">
        <v>0</v>
      </c>
      <c r="P53" s="128">
        <v>0</v>
      </c>
      <c r="Q53" s="128">
        <v>0</v>
      </c>
      <c r="R53" s="128">
        <v>0</v>
      </c>
      <c r="S53" s="128">
        <v>0</v>
      </c>
      <c r="T53" s="128">
        <v>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3117</v>
      </c>
      <c r="B54" s="128">
        <v>72066</v>
      </c>
      <c r="C54" s="128">
        <v>367375</v>
      </c>
      <c r="D54" s="128">
        <v>4387302.37</v>
      </c>
      <c r="E54" s="128">
        <v>601838</v>
      </c>
      <c r="F54" s="128">
        <v>2031789</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3118</v>
      </c>
      <c r="B55" s="128">
        <v>996131</v>
      </c>
      <c r="C55" s="128">
        <v>964507</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3119</v>
      </c>
      <c r="B56" s="128">
        <v>996131</v>
      </c>
      <c r="C56" s="128">
        <v>964507</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0</v>
      </c>
      <c r="AC56" s="128">
        <v>0</v>
      </c>
      <c r="AD56" s="128">
        <v>0</v>
      </c>
      <c r="AE56" s="128">
        <v>0</v>
      </c>
      <c r="AF56" s="128">
        <v>0</v>
      </c>
      <c r="AG56" s="128">
        <v>0</v>
      </c>
      <c r="AH56" s="128">
        <v>0</v>
      </c>
      <c r="AI56" s="128">
        <v>0</v>
      </c>
      <c r="AJ56" s="128">
        <v>0</v>
      </c>
      <c r="AK56" s="128">
        <v>0</v>
      </c>
      <c r="AL56" s="128">
        <v>0</v>
      </c>
      <c r="AM56" s="128">
        <v>0</v>
      </c>
      <c r="AN56" s="128">
        <v>0</v>
      </c>
      <c r="AO56" s="128">
        <v>0</v>
      </c>
      <c r="AP56" s="128">
        <v>0</v>
      </c>
      <c r="AQ56" s="128">
        <v>0</v>
      </c>
      <c r="AR56" s="128">
        <v>0</v>
      </c>
      <c r="AS56" s="128">
        <v>0</v>
      </c>
      <c r="AT56" s="128">
        <v>0</v>
      </c>
      <c r="AU56" s="128">
        <v>0</v>
      </c>
      <c r="AV56" s="128">
        <v>0</v>
      </c>
      <c r="AW56" s="128">
        <v>0</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3120</v>
      </c>
      <c r="B57" s="128">
        <v>7504307</v>
      </c>
      <c r="C57" s="128">
        <v>7301479</v>
      </c>
      <c r="D57" s="128">
        <v>7400519.6900000004</v>
      </c>
      <c r="E57" s="128">
        <v>0</v>
      </c>
      <c r="F57" s="128">
        <v>0</v>
      </c>
      <c r="G57" s="128">
        <v>7216603</v>
      </c>
      <c r="H57" s="128">
        <v>92346.9</v>
      </c>
      <c r="I57" s="128">
        <v>90269</v>
      </c>
      <c r="J57" s="128">
        <v>91062</v>
      </c>
      <c r="K57" s="128">
        <v>98033</v>
      </c>
      <c r="L57" s="128">
        <v>106205.92</v>
      </c>
      <c r="M57" s="128">
        <v>115512</v>
      </c>
      <c r="N57" s="128">
        <v>122168</v>
      </c>
      <c r="O57" s="128">
        <v>120645</v>
      </c>
      <c r="P57" s="128">
        <v>118346.6</v>
      </c>
      <c r="Q57" s="128">
        <v>116879</v>
      </c>
      <c r="R57" s="128">
        <v>115356</v>
      </c>
      <c r="S57" s="128">
        <v>109434</v>
      </c>
      <c r="T57" s="128">
        <v>101129.26</v>
      </c>
      <c r="U57" s="128">
        <v>97430</v>
      </c>
      <c r="V57" s="128">
        <v>83485</v>
      </c>
      <c r="W57" s="128">
        <v>81752</v>
      </c>
      <c r="X57" s="128">
        <v>80187.199999999997</v>
      </c>
      <c r="Y57" s="128">
        <v>73644</v>
      </c>
      <c r="Z57" s="128">
        <v>63698</v>
      </c>
      <c r="AA57" s="128">
        <v>62326</v>
      </c>
      <c r="AB57" s="128">
        <v>60800.25</v>
      </c>
      <c r="AC57" s="128">
        <v>54484</v>
      </c>
      <c r="AD57" s="128">
        <v>35946</v>
      </c>
      <c r="AE57" s="128">
        <v>33019</v>
      </c>
      <c r="AF57" s="128">
        <v>27870.15</v>
      </c>
      <c r="AG57" s="128">
        <v>0</v>
      </c>
      <c r="AH57" s="128">
        <v>0</v>
      </c>
      <c r="AI57" s="128">
        <v>0</v>
      </c>
      <c r="AJ57" s="128">
        <v>0</v>
      </c>
      <c r="AK57" s="128">
        <v>0</v>
      </c>
      <c r="AL57" s="128">
        <v>0</v>
      </c>
      <c r="AM57" s="128">
        <v>0</v>
      </c>
      <c r="AN57" s="128">
        <v>0</v>
      </c>
      <c r="AO57" s="128">
        <v>0</v>
      </c>
      <c r="AP57" s="128">
        <v>0</v>
      </c>
      <c r="AQ57" s="128">
        <v>0</v>
      </c>
      <c r="AR57" s="128">
        <v>0</v>
      </c>
      <c r="AS57" s="128">
        <v>0</v>
      </c>
      <c r="AT57" s="128">
        <v>0</v>
      </c>
      <c r="AU57" s="128">
        <v>0</v>
      </c>
      <c r="AV57" s="128">
        <v>0</v>
      </c>
      <c r="AW57" s="128">
        <v>0</v>
      </c>
      <c r="AX57" s="128">
        <v>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3121</v>
      </c>
      <c r="B58" s="128">
        <v>830835</v>
      </c>
      <c r="C58" s="128">
        <v>1664564</v>
      </c>
      <c r="D58" s="128">
        <v>1210134.52</v>
      </c>
      <c r="E58" s="128">
        <v>712685</v>
      </c>
      <c r="F58" s="128">
        <v>1539619</v>
      </c>
      <c r="G58" s="128">
        <v>2379044</v>
      </c>
      <c r="H58" s="128">
        <v>1532910.48</v>
      </c>
      <c r="I58" s="128">
        <v>863847</v>
      </c>
      <c r="J58" s="128">
        <v>1612105</v>
      </c>
      <c r="K58" s="128">
        <v>2317129</v>
      </c>
      <c r="L58" s="128">
        <v>1394812.44</v>
      </c>
      <c r="M58" s="128">
        <v>825832</v>
      </c>
      <c r="N58" s="128">
        <v>1596932</v>
      </c>
      <c r="O58" s="128">
        <v>2140516</v>
      </c>
      <c r="P58" s="128">
        <v>1206249.75</v>
      </c>
      <c r="Q58" s="128">
        <v>716912</v>
      </c>
      <c r="R58" s="128">
        <v>1364987</v>
      </c>
      <c r="S58" s="128">
        <v>1772975</v>
      </c>
      <c r="T58" s="128">
        <v>1063027.99</v>
      </c>
      <c r="U58" s="128">
        <v>586128</v>
      </c>
      <c r="V58" s="128">
        <v>1326429</v>
      </c>
      <c r="W58" s="128">
        <v>1841638</v>
      </c>
      <c r="X58" s="128">
        <v>1131906.7</v>
      </c>
      <c r="Y58" s="128">
        <v>561626</v>
      </c>
      <c r="Z58" s="128">
        <v>1100092</v>
      </c>
      <c r="AA58" s="128">
        <v>1387835</v>
      </c>
      <c r="AB58" s="128">
        <v>793053.48</v>
      </c>
      <c r="AC58" s="128">
        <v>479209</v>
      </c>
      <c r="AD58" s="128">
        <v>1012115</v>
      </c>
      <c r="AE58" s="128">
        <v>1053274</v>
      </c>
      <c r="AF58" s="128">
        <v>633641.15</v>
      </c>
      <c r="AG58" s="128">
        <v>326886</v>
      </c>
      <c r="AH58" s="128">
        <v>1471469</v>
      </c>
      <c r="AI58" s="128">
        <v>1811710</v>
      </c>
      <c r="AJ58" s="128">
        <v>1205160.28</v>
      </c>
      <c r="AK58" s="128">
        <v>655507</v>
      </c>
      <c r="AL58" s="128">
        <v>1323036</v>
      </c>
      <c r="AM58" s="128">
        <v>1842242</v>
      </c>
      <c r="AN58" s="128">
        <v>1138285.19</v>
      </c>
      <c r="AO58" s="128">
        <v>739216</v>
      </c>
      <c r="AP58" s="128">
        <v>1504125</v>
      </c>
      <c r="AQ58" s="128">
        <v>1866237</v>
      </c>
      <c r="AR58" s="128">
        <v>1090390.26</v>
      </c>
      <c r="AS58" s="128">
        <v>542492</v>
      </c>
      <c r="AT58" s="128">
        <v>1092593</v>
      </c>
      <c r="AU58" s="128">
        <v>1239871</v>
      </c>
      <c r="AV58" s="128">
        <v>683812.76</v>
      </c>
      <c r="AW58" s="128">
        <v>415884</v>
      </c>
      <c r="AX58" s="128">
        <v>819917</v>
      </c>
      <c r="AY58" s="128">
        <v>0</v>
      </c>
      <c r="AZ58" s="128">
        <v>0</v>
      </c>
      <c r="BA58" s="128">
        <v>0</v>
      </c>
      <c r="BB58" s="128">
        <v>0</v>
      </c>
      <c r="BC58" s="128">
        <v>0</v>
      </c>
      <c r="BU58" s="5"/>
      <c r="BV58" s="5"/>
      <c r="BW58" s="5"/>
      <c r="BX58" s="5"/>
      <c r="BY58" s="5"/>
      <c r="BZ58" s="5"/>
      <c r="CA58" s="5"/>
      <c r="CB58" s="5"/>
      <c r="CC58" s="5"/>
      <c r="CD58" s="5"/>
      <c r="CE58" s="5"/>
      <c r="CF58" s="5"/>
    </row>
    <row r="59" spans="1:84" ht="16.5" customHeight="1" x14ac:dyDescent="0.3">
      <c r="A59" s="128" t="s">
        <v>3122</v>
      </c>
      <c r="B59" s="128">
        <v>890007</v>
      </c>
      <c r="C59" s="128">
        <v>863383</v>
      </c>
      <c r="D59" s="128">
        <v>1925836.49</v>
      </c>
      <c r="E59" s="128">
        <v>1078214</v>
      </c>
      <c r="F59" s="128">
        <v>1798847</v>
      </c>
      <c r="G59" s="128">
        <v>1883059</v>
      </c>
      <c r="H59" s="128">
        <v>1702761.56</v>
      </c>
      <c r="I59" s="128">
        <v>1193312</v>
      </c>
      <c r="J59" s="128">
        <v>987752</v>
      </c>
      <c r="K59" s="128">
        <v>995900</v>
      </c>
      <c r="L59" s="128">
        <v>922328.43</v>
      </c>
      <c r="M59" s="128">
        <v>880269</v>
      </c>
      <c r="N59" s="128">
        <v>850841</v>
      </c>
      <c r="O59" s="128">
        <v>896443</v>
      </c>
      <c r="P59" s="128">
        <v>856797.85</v>
      </c>
      <c r="Q59" s="128">
        <v>923189</v>
      </c>
      <c r="R59" s="128">
        <v>848791</v>
      </c>
      <c r="S59" s="128">
        <v>926190</v>
      </c>
      <c r="T59" s="128">
        <v>11198268.85</v>
      </c>
      <c r="U59" s="128">
        <v>11382325</v>
      </c>
      <c r="V59" s="128">
        <v>9500654</v>
      </c>
      <c r="W59" s="128">
        <v>9618905</v>
      </c>
      <c r="X59" s="128">
        <v>9929748.9100000001</v>
      </c>
      <c r="Y59" s="128">
        <v>9988495</v>
      </c>
      <c r="Z59" s="128">
        <v>8277962</v>
      </c>
      <c r="AA59" s="128">
        <v>8325072</v>
      </c>
      <c r="AB59" s="128">
        <v>8690013.4499999993</v>
      </c>
      <c r="AC59" s="128">
        <v>8036039</v>
      </c>
      <c r="AD59" s="128">
        <v>6641588</v>
      </c>
      <c r="AE59" s="128">
        <v>7010023</v>
      </c>
      <c r="AF59" s="128">
        <v>7282882.0300000003</v>
      </c>
      <c r="AG59" s="128">
        <v>6802342</v>
      </c>
      <c r="AH59" s="128">
        <v>5718263</v>
      </c>
      <c r="AI59" s="128">
        <v>4012008</v>
      </c>
      <c r="AJ59" s="128">
        <v>5464456.6600000001</v>
      </c>
      <c r="AK59" s="128">
        <v>6274559</v>
      </c>
      <c r="AL59" s="128">
        <v>5256022</v>
      </c>
      <c r="AM59" s="128">
        <v>4515671</v>
      </c>
      <c r="AN59" s="128">
        <v>4945513.13</v>
      </c>
      <c r="AO59" s="128">
        <v>4625333</v>
      </c>
      <c r="AP59" s="128">
        <v>4098658</v>
      </c>
      <c r="AQ59" s="128">
        <v>3970372</v>
      </c>
      <c r="AR59" s="128">
        <v>4666237.96</v>
      </c>
      <c r="AS59" s="128">
        <v>4072894</v>
      </c>
      <c r="AT59" s="128">
        <v>3705999</v>
      </c>
      <c r="AU59" s="128">
        <v>3359042</v>
      </c>
      <c r="AV59" s="128">
        <v>3686961.12</v>
      </c>
      <c r="AW59" s="128">
        <v>2628395</v>
      </c>
      <c r="AX59" s="128">
        <v>2569112</v>
      </c>
      <c r="AY59" s="128">
        <v>3567675</v>
      </c>
      <c r="AZ59" s="128">
        <v>3774453</v>
      </c>
      <c r="BA59" s="128">
        <v>7183730</v>
      </c>
      <c r="BB59" s="128">
        <v>4520888</v>
      </c>
      <c r="BC59" s="128">
        <v>4477357</v>
      </c>
      <c r="BU59" s="5"/>
      <c r="BV59" s="5"/>
      <c r="BW59" s="5"/>
      <c r="BX59" s="5"/>
      <c r="BY59" s="5"/>
      <c r="BZ59" s="5"/>
      <c r="CA59" s="5"/>
      <c r="CB59" s="5"/>
      <c r="CC59" s="5"/>
      <c r="CD59" s="5"/>
      <c r="CE59" s="5"/>
      <c r="CF59" s="5"/>
    </row>
    <row r="60" spans="1:84" ht="16.5" customHeight="1" x14ac:dyDescent="0.3">
      <c r="A60" s="128" t="s">
        <v>2931</v>
      </c>
      <c r="B60" s="128">
        <v>113696790</v>
      </c>
      <c r="C60" s="128">
        <v>115529009</v>
      </c>
      <c r="D60" s="128">
        <v>123382648.81999999</v>
      </c>
      <c r="E60" s="128">
        <v>127216517</v>
      </c>
      <c r="F60" s="128">
        <v>131053510</v>
      </c>
      <c r="G60" s="128">
        <v>128994272</v>
      </c>
      <c r="H60" s="128">
        <v>112917155.70999999</v>
      </c>
      <c r="I60" s="128">
        <v>97562475</v>
      </c>
      <c r="J60" s="128">
        <v>107238071</v>
      </c>
      <c r="K60" s="128">
        <v>105562967</v>
      </c>
      <c r="L60" s="128">
        <v>123751687.94</v>
      </c>
      <c r="M60" s="128">
        <v>125007166</v>
      </c>
      <c r="N60" s="128">
        <v>111953099</v>
      </c>
      <c r="O60" s="128">
        <v>116132573</v>
      </c>
      <c r="P60" s="128">
        <v>112106958.88</v>
      </c>
      <c r="Q60" s="128">
        <v>99967784</v>
      </c>
      <c r="R60" s="128">
        <v>98438451</v>
      </c>
      <c r="S60" s="128">
        <v>96938825</v>
      </c>
      <c r="T60" s="128">
        <v>113818110.31</v>
      </c>
      <c r="U60" s="128">
        <v>109308851</v>
      </c>
      <c r="V60" s="128">
        <v>105286828</v>
      </c>
      <c r="W60" s="128">
        <v>105159296</v>
      </c>
      <c r="X60" s="128">
        <v>101131036.06</v>
      </c>
      <c r="Y60" s="128">
        <v>80698149</v>
      </c>
      <c r="Z60" s="128">
        <v>81863827</v>
      </c>
      <c r="AA60" s="128">
        <v>77899999</v>
      </c>
      <c r="AB60" s="128">
        <v>92014800.829999998</v>
      </c>
      <c r="AC60" s="128">
        <v>65249425</v>
      </c>
      <c r="AD60" s="128">
        <v>65542079</v>
      </c>
      <c r="AE60" s="128">
        <v>63401506</v>
      </c>
      <c r="AF60" s="128">
        <v>200798277.47999999</v>
      </c>
      <c r="AG60" s="128">
        <v>242226983</v>
      </c>
      <c r="AH60" s="128">
        <v>200245258</v>
      </c>
      <c r="AI60" s="128">
        <v>39148063</v>
      </c>
      <c r="AJ60" s="128">
        <v>41024700.43</v>
      </c>
      <c r="AK60" s="128">
        <v>36884199</v>
      </c>
      <c r="AL60" s="128">
        <v>33549370</v>
      </c>
      <c r="AM60" s="128">
        <v>32326107</v>
      </c>
      <c r="AN60" s="128">
        <v>30479086.079999998</v>
      </c>
      <c r="AO60" s="128">
        <v>27007957</v>
      </c>
      <c r="AP60" s="128">
        <v>25918847</v>
      </c>
      <c r="AQ60" s="128">
        <v>27150028</v>
      </c>
      <c r="AR60" s="128">
        <v>27369326.57</v>
      </c>
      <c r="AS60" s="128">
        <v>22895903</v>
      </c>
      <c r="AT60" s="128">
        <v>22517562</v>
      </c>
      <c r="AU60" s="128">
        <v>23098798</v>
      </c>
      <c r="AV60" s="128">
        <v>23570016.670000002</v>
      </c>
      <c r="AW60" s="128">
        <v>19688115</v>
      </c>
      <c r="AX60" s="128">
        <v>19189682</v>
      </c>
      <c r="AY60" s="128">
        <v>19987225</v>
      </c>
      <c r="AZ60" s="128">
        <v>21675745</v>
      </c>
      <c r="BA60" s="128">
        <v>37965451</v>
      </c>
      <c r="BB60" s="128">
        <v>38459816</v>
      </c>
      <c r="BC60" s="128">
        <v>35647277</v>
      </c>
      <c r="BU60" s="5"/>
      <c r="BV60" s="5"/>
      <c r="BW60" s="5"/>
      <c r="BX60" s="5"/>
      <c r="BY60" s="5"/>
      <c r="BZ60" s="5"/>
      <c r="CA60" s="5"/>
      <c r="CB60" s="5"/>
      <c r="CC60" s="5"/>
      <c r="CD60" s="5"/>
      <c r="CE60" s="5"/>
      <c r="CF60" s="5"/>
    </row>
    <row r="61" spans="1:84" ht="16.5" customHeight="1" x14ac:dyDescent="0.3">
      <c r="A61" s="128" t="s">
        <v>3123</v>
      </c>
      <c r="BU61" s="5"/>
      <c r="BV61" s="5"/>
      <c r="BW61" s="5"/>
      <c r="BX61" s="5"/>
      <c r="BY61" s="5"/>
      <c r="BZ61" s="5"/>
      <c r="CA61" s="5"/>
      <c r="CB61" s="5"/>
      <c r="CC61" s="5"/>
      <c r="CD61" s="5"/>
      <c r="CE61" s="5"/>
      <c r="CF61" s="5"/>
    </row>
    <row r="62" spans="1:84" ht="16.5" customHeight="1" x14ac:dyDescent="0.3">
      <c r="A62" s="128" t="s">
        <v>2904</v>
      </c>
      <c r="B62" s="128">
        <v>224674587</v>
      </c>
      <c r="C62" s="128">
        <v>222521679</v>
      </c>
      <c r="D62" s="128">
        <v>221502551.21000001</v>
      </c>
      <c r="E62" s="128">
        <v>142072785</v>
      </c>
      <c r="F62" s="128">
        <v>122232436</v>
      </c>
      <c r="G62" s="128">
        <v>114954030</v>
      </c>
      <c r="H62" s="128">
        <v>129193061.48</v>
      </c>
      <c r="I62" s="128">
        <v>140144762</v>
      </c>
      <c r="J62" s="128">
        <v>140218194</v>
      </c>
      <c r="K62" s="128">
        <v>141891689</v>
      </c>
      <c r="L62" s="128">
        <v>126893493.59</v>
      </c>
      <c r="M62" s="128">
        <v>126955935</v>
      </c>
      <c r="N62" s="128">
        <v>137013325</v>
      </c>
      <c r="O62" s="128">
        <v>137043628</v>
      </c>
      <c r="P62" s="128">
        <v>145127987.16</v>
      </c>
      <c r="Q62" s="128">
        <v>157283423</v>
      </c>
      <c r="R62" s="128">
        <v>160502284</v>
      </c>
      <c r="S62" s="128">
        <v>162215555</v>
      </c>
      <c r="T62" s="128">
        <v>156807034.69999999</v>
      </c>
      <c r="U62" s="128">
        <v>164434178</v>
      </c>
      <c r="V62" s="128">
        <v>158572700</v>
      </c>
      <c r="W62" s="128">
        <v>158572700</v>
      </c>
      <c r="X62" s="128">
        <v>165158800</v>
      </c>
      <c r="Y62" s="128">
        <v>175000000</v>
      </c>
      <c r="Z62" s="128">
        <v>175000000</v>
      </c>
      <c r="AA62" s="128">
        <v>176867881</v>
      </c>
      <c r="AB62" s="128">
        <v>193605311.38999999</v>
      </c>
      <c r="AC62" s="128">
        <v>197152345</v>
      </c>
      <c r="AD62" s="128">
        <v>198036797</v>
      </c>
      <c r="AE62" s="128">
        <v>198675242</v>
      </c>
      <c r="AF62" s="128">
        <v>50000000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2036947</v>
      </c>
      <c r="BB62" s="128">
        <v>0</v>
      </c>
      <c r="BC62" s="128">
        <v>734061</v>
      </c>
      <c r="BU62" s="7"/>
      <c r="BV62" s="7"/>
      <c r="BW62" s="7"/>
      <c r="BX62" s="7"/>
      <c r="BY62" s="7"/>
      <c r="BZ62" s="7"/>
      <c r="CA62" s="7"/>
      <c r="CB62" s="7"/>
      <c r="CC62" s="7"/>
      <c r="CD62" s="7"/>
      <c r="CE62" s="7"/>
      <c r="CF62" s="7"/>
    </row>
    <row r="63" spans="1:84" ht="16.5" customHeight="1" x14ac:dyDescent="0.3">
      <c r="A63" s="128" t="s">
        <v>3114</v>
      </c>
      <c r="B63" s="128">
        <v>6343225</v>
      </c>
      <c r="C63" s="128">
        <v>67136939</v>
      </c>
      <c r="D63" s="128">
        <v>83007576.75</v>
      </c>
      <c r="E63" s="128">
        <v>3583333</v>
      </c>
      <c r="F63" s="128">
        <v>5486808</v>
      </c>
      <c r="G63" s="128">
        <v>5705161</v>
      </c>
      <c r="H63" s="128">
        <v>8599261.4800000004</v>
      </c>
      <c r="I63" s="128">
        <v>8761162</v>
      </c>
      <c r="J63" s="128">
        <v>8834594</v>
      </c>
      <c r="K63" s="128">
        <v>9008089</v>
      </c>
      <c r="L63" s="128">
        <v>9009893.5899999999</v>
      </c>
      <c r="M63" s="128">
        <v>9072335</v>
      </c>
      <c r="N63" s="128">
        <v>7201525</v>
      </c>
      <c r="O63" s="128">
        <v>7231828</v>
      </c>
      <c r="P63" s="128">
        <v>4250087.16</v>
      </c>
      <c r="Q63" s="128">
        <v>4273723</v>
      </c>
      <c r="R63" s="128">
        <v>4280484</v>
      </c>
      <c r="S63" s="128">
        <v>3493755</v>
      </c>
      <c r="T63" s="128">
        <v>2585234.7000000002</v>
      </c>
      <c r="U63" s="128">
        <v>4212378</v>
      </c>
      <c r="V63" s="128">
        <v>4000000</v>
      </c>
      <c r="W63" s="128">
        <v>4000000</v>
      </c>
      <c r="X63" s="128">
        <v>4000000</v>
      </c>
      <c r="Y63" s="128">
        <v>2000000</v>
      </c>
      <c r="Z63" s="128">
        <v>2000000</v>
      </c>
      <c r="AA63" s="128">
        <v>16867881</v>
      </c>
      <c r="AB63" s="128">
        <v>38301130.600000001</v>
      </c>
      <c r="AC63" s="128">
        <v>51829381</v>
      </c>
      <c r="AD63" s="128">
        <v>92695260</v>
      </c>
      <c r="AE63" s="128">
        <v>93303490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3113</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734061</v>
      </c>
      <c r="BU64" s="5"/>
      <c r="BV64" s="5"/>
      <c r="BW64" s="5"/>
      <c r="BX64" s="5"/>
      <c r="BY64" s="5"/>
      <c r="BZ64" s="5"/>
      <c r="CA64" s="5"/>
      <c r="CB64" s="5"/>
      <c r="CC64" s="5"/>
      <c r="CD64" s="5"/>
      <c r="CE64" s="5"/>
      <c r="CF64" s="5"/>
    </row>
    <row r="65" spans="1:84" ht="16.5" customHeight="1" x14ac:dyDescent="0.3">
      <c r="A65" s="128" t="s">
        <v>3115</v>
      </c>
      <c r="B65" s="128">
        <v>218331362</v>
      </c>
      <c r="C65" s="128">
        <v>155384740</v>
      </c>
      <c r="D65" s="128">
        <v>138494974.46000001</v>
      </c>
      <c r="E65" s="128">
        <v>138489452</v>
      </c>
      <c r="F65" s="128">
        <v>116745628</v>
      </c>
      <c r="G65" s="128">
        <v>109248869</v>
      </c>
      <c r="H65" s="128">
        <v>120593800</v>
      </c>
      <c r="I65" s="128">
        <v>131383600</v>
      </c>
      <c r="J65" s="128">
        <v>131383600</v>
      </c>
      <c r="K65" s="128">
        <v>132883600</v>
      </c>
      <c r="L65" s="128">
        <v>117883600</v>
      </c>
      <c r="M65" s="128">
        <v>117883600</v>
      </c>
      <c r="N65" s="128">
        <v>129811800</v>
      </c>
      <c r="O65" s="128">
        <v>129811800</v>
      </c>
      <c r="P65" s="128">
        <v>140877900</v>
      </c>
      <c r="Q65" s="128">
        <v>153009700</v>
      </c>
      <c r="R65" s="128">
        <v>156221800</v>
      </c>
      <c r="S65" s="128">
        <v>158721800</v>
      </c>
      <c r="T65" s="128">
        <v>154221800</v>
      </c>
      <c r="U65" s="128">
        <v>160221800</v>
      </c>
      <c r="V65" s="128">
        <v>154572700</v>
      </c>
      <c r="W65" s="128">
        <v>154572700</v>
      </c>
      <c r="X65" s="128">
        <v>161158800</v>
      </c>
      <c r="Y65" s="128">
        <v>173000000</v>
      </c>
      <c r="Z65" s="128">
        <v>173000000</v>
      </c>
      <c r="AA65" s="128">
        <v>160000000</v>
      </c>
      <c r="AB65" s="128">
        <v>140000000</v>
      </c>
      <c r="AC65" s="128">
        <v>130000000</v>
      </c>
      <c r="AD65" s="128">
        <v>90000000</v>
      </c>
      <c r="AE65" s="128">
        <v>90000000</v>
      </c>
      <c r="AF65" s="128">
        <v>50000000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3124</v>
      </c>
      <c r="B66" s="128">
        <v>0</v>
      </c>
      <c r="C66" s="128">
        <v>0</v>
      </c>
      <c r="D66" s="128">
        <v>0</v>
      </c>
      <c r="E66" s="128">
        <v>0</v>
      </c>
      <c r="F66" s="128">
        <v>0</v>
      </c>
      <c r="G66" s="128">
        <v>0</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15304180.789999999</v>
      </c>
      <c r="AC66" s="128">
        <v>15322964</v>
      </c>
      <c r="AD66" s="128">
        <v>15341537</v>
      </c>
      <c r="AE66" s="128">
        <v>15371752</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2036947</v>
      </c>
      <c r="BB66" s="128">
        <v>0</v>
      </c>
      <c r="BC66" s="128">
        <v>0</v>
      </c>
      <c r="BU66" s="5"/>
      <c r="BV66" s="5"/>
      <c r="BW66" s="5"/>
      <c r="BX66" s="5"/>
      <c r="BY66" s="5"/>
      <c r="BZ66" s="5"/>
      <c r="CA66" s="5"/>
      <c r="CB66" s="5"/>
      <c r="CC66" s="5"/>
      <c r="CD66" s="5"/>
      <c r="CE66" s="5"/>
      <c r="CF66" s="5"/>
    </row>
    <row r="67" spans="1:84" ht="16.5" customHeight="1" x14ac:dyDescent="0.3">
      <c r="A67" s="128" t="s">
        <v>3125</v>
      </c>
      <c r="B67" s="128">
        <v>42185383</v>
      </c>
      <c r="C67" s="128">
        <v>42515986</v>
      </c>
      <c r="D67" s="128">
        <v>43182892.259999998</v>
      </c>
      <c r="E67" s="128">
        <v>0</v>
      </c>
      <c r="F67" s="128">
        <v>0</v>
      </c>
      <c r="G67" s="128">
        <v>41527703</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0</v>
      </c>
      <c r="AJ67" s="128">
        <v>0</v>
      </c>
      <c r="AK67" s="128">
        <v>0</v>
      </c>
      <c r="AL67" s="128">
        <v>0</v>
      </c>
      <c r="AM67" s="128">
        <v>0</v>
      </c>
      <c r="AN67" s="128">
        <v>0</v>
      </c>
      <c r="AO67" s="128">
        <v>0</v>
      </c>
      <c r="AP67" s="128">
        <v>0</v>
      </c>
      <c r="AQ67" s="128">
        <v>0</v>
      </c>
      <c r="AR67" s="128">
        <v>0</v>
      </c>
      <c r="AS67" s="128">
        <v>0</v>
      </c>
      <c r="AT67" s="128">
        <v>0</v>
      </c>
      <c r="AU67" s="128">
        <v>0</v>
      </c>
      <c r="AV67" s="128">
        <v>0</v>
      </c>
      <c r="AW67" s="128">
        <v>0</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3126</v>
      </c>
      <c r="B68" s="128">
        <v>3621601</v>
      </c>
      <c r="C68" s="128">
        <v>3588903</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0</v>
      </c>
      <c r="AZ68" s="128">
        <v>0</v>
      </c>
      <c r="BA68" s="128">
        <v>0</v>
      </c>
      <c r="BB68" s="128">
        <v>0</v>
      </c>
      <c r="BC68" s="128">
        <v>0</v>
      </c>
      <c r="BU68" s="5"/>
      <c r="BV68" s="5"/>
      <c r="BW68" s="5"/>
      <c r="BX68" s="5"/>
      <c r="BY68" s="5"/>
      <c r="BZ68" s="5"/>
      <c r="CA68" s="5"/>
      <c r="CB68" s="5"/>
      <c r="CC68" s="5"/>
      <c r="CD68" s="5"/>
      <c r="CE68" s="5"/>
      <c r="CF68" s="5"/>
    </row>
    <row r="69" spans="1:84" ht="16.5" customHeight="1" x14ac:dyDescent="0.3">
      <c r="A69" s="128" t="s">
        <v>3127</v>
      </c>
      <c r="B69" s="128">
        <v>3621601</v>
      </c>
      <c r="C69" s="128">
        <v>3588903</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0</v>
      </c>
      <c r="AK69" s="128">
        <v>0</v>
      </c>
      <c r="AL69" s="128">
        <v>0</v>
      </c>
      <c r="AM69" s="128">
        <v>0</v>
      </c>
      <c r="AN69" s="128">
        <v>0</v>
      </c>
      <c r="AO69" s="128">
        <v>0</v>
      </c>
      <c r="AP69" s="128">
        <v>0</v>
      </c>
      <c r="AQ69" s="128">
        <v>0</v>
      </c>
      <c r="AR69" s="128">
        <v>0</v>
      </c>
      <c r="AS69" s="128">
        <v>0</v>
      </c>
      <c r="AT69" s="128">
        <v>0</v>
      </c>
      <c r="AU69" s="128">
        <v>0</v>
      </c>
      <c r="AV69" s="128">
        <v>0</v>
      </c>
      <c r="AW69" s="128">
        <v>0</v>
      </c>
      <c r="AX69" s="128">
        <v>0</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3128</v>
      </c>
      <c r="B70" s="128">
        <v>5261864</v>
      </c>
      <c r="C70" s="128">
        <v>5185041</v>
      </c>
      <c r="D70" s="128">
        <v>5085198.79</v>
      </c>
      <c r="E70" s="128">
        <v>5127451</v>
      </c>
      <c r="F70" s="128">
        <v>5026928</v>
      </c>
      <c r="G70" s="128">
        <v>4939432</v>
      </c>
      <c r="H70" s="128">
        <v>4842898.78</v>
      </c>
      <c r="I70" s="128">
        <v>4436964</v>
      </c>
      <c r="J70" s="128">
        <v>4345350</v>
      </c>
      <c r="K70" s="128">
        <v>3439998</v>
      </c>
      <c r="L70" s="128">
        <v>3368249.86</v>
      </c>
      <c r="M70" s="128">
        <v>3075378</v>
      </c>
      <c r="N70" s="128">
        <v>2984447</v>
      </c>
      <c r="O70" s="128">
        <v>2889560</v>
      </c>
      <c r="P70" s="128">
        <v>2787297.9</v>
      </c>
      <c r="Q70" s="128">
        <v>2757910</v>
      </c>
      <c r="R70" s="128">
        <v>2680574</v>
      </c>
      <c r="S70" s="128">
        <v>2612403</v>
      </c>
      <c r="T70" s="128">
        <v>2521712.54</v>
      </c>
      <c r="U70" s="128">
        <v>2474910</v>
      </c>
      <c r="V70" s="128">
        <v>2253367</v>
      </c>
      <c r="W70" s="128">
        <v>2180176</v>
      </c>
      <c r="X70" s="128">
        <v>2099493.17</v>
      </c>
      <c r="Y70" s="128">
        <v>2051255</v>
      </c>
      <c r="Z70" s="128">
        <v>1851272</v>
      </c>
      <c r="AA70" s="128">
        <v>1775969</v>
      </c>
      <c r="AB70" s="128">
        <v>1709914.33</v>
      </c>
      <c r="AC70" s="128">
        <v>1609861</v>
      </c>
      <c r="AD70" s="128">
        <v>1558996</v>
      </c>
      <c r="AE70" s="128">
        <v>1504691</v>
      </c>
      <c r="AF70" s="128">
        <v>1485751.56</v>
      </c>
      <c r="AG70" s="128">
        <v>1409275</v>
      </c>
      <c r="AH70" s="128">
        <v>1357178</v>
      </c>
      <c r="AI70" s="128">
        <v>999626</v>
      </c>
      <c r="AJ70" s="128">
        <v>954915.95</v>
      </c>
      <c r="AK70" s="128">
        <v>887329</v>
      </c>
      <c r="AL70" s="128">
        <v>828500</v>
      </c>
      <c r="AM70" s="128">
        <v>795498</v>
      </c>
      <c r="AN70" s="128">
        <v>757878.42</v>
      </c>
      <c r="AO70" s="128">
        <v>689769</v>
      </c>
      <c r="AP70" s="128">
        <v>622089</v>
      </c>
      <c r="AQ70" s="128">
        <v>570132</v>
      </c>
      <c r="AR70" s="128">
        <v>493400.58</v>
      </c>
      <c r="AS70" s="128">
        <v>370558</v>
      </c>
      <c r="AT70" s="128">
        <v>320212</v>
      </c>
      <c r="AU70" s="128">
        <v>298202</v>
      </c>
      <c r="AV70" s="128">
        <v>275976.74</v>
      </c>
      <c r="AW70" s="128">
        <v>255810</v>
      </c>
      <c r="AX70" s="128">
        <v>237662</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3129</v>
      </c>
      <c r="B71" s="128">
        <v>14930805</v>
      </c>
      <c r="C71" s="128">
        <v>14938927</v>
      </c>
      <c r="D71" s="128">
        <v>14946902.82</v>
      </c>
      <c r="E71" s="128">
        <v>14958256</v>
      </c>
      <c r="F71" s="128">
        <v>14965778</v>
      </c>
      <c r="G71" s="128">
        <v>14983919</v>
      </c>
      <c r="H71" s="128">
        <v>15003566.59</v>
      </c>
      <c r="I71" s="128">
        <v>15023402</v>
      </c>
      <c r="J71" s="128">
        <v>15046221</v>
      </c>
      <c r="K71" s="128">
        <v>15067174</v>
      </c>
      <c r="L71" s="128">
        <v>15087901.68</v>
      </c>
      <c r="M71" s="128">
        <v>15108626</v>
      </c>
      <c r="N71" s="128">
        <v>15137593</v>
      </c>
      <c r="O71" s="128">
        <v>15149999</v>
      </c>
      <c r="P71" s="128">
        <v>15170073.34</v>
      </c>
      <c r="Q71" s="128">
        <v>15191078</v>
      </c>
      <c r="R71" s="128">
        <v>15211306</v>
      </c>
      <c r="S71" s="128">
        <v>15213782</v>
      </c>
      <c r="T71" s="128">
        <v>15154065.09</v>
      </c>
      <c r="U71" s="128">
        <v>15173222</v>
      </c>
      <c r="V71" s="128">
        <v>15191985</v>
      </c>
      <c r="W71" s="128">
        <v>15210797</v>
      </c>
      <c r="X71" s="128">
        <v>15229399.73</v>
      </c>
      <c r="Y71" s="128">
        <v>15248265</v>
      </c>
      <c r="Z71" s="128">
        <v>15266704</v>
      </c>
      <c r="AA71" s="128">
        <v>15285418</v>
      </c>
      <c r="AB71" s="128">
        <v>0</v>
      </c>
      <c r="AC71" s="128">
        <v>0</v>
      </c>
      <c r="AD71" s="128">
        <v>0</v>
      </c>
      <c r="AE71" s="128">
        <v>0</v>
      </c>
      <c r="AF71" s="128">
        <v>0</v>
      </c>
      <c r="AG71" s="128">
        <v>0</v>
      </c>
      <c r="AH71" s="128">
        <v>0</v>
      </c>
      <c r="AI71" s="128">
        <v>0</v>
      </c>
      <c r="AJ71" s="128">
        <v>0</v>
      </c>
      <c r="AK71" s="128">
        <v>0</v>
      </c>
      <c r="AL71" s="128">
        <v>0</v>
      </c>
      <c r="AM71" s="128">
        <v>0</v>
      </c>
      <c r="AN71" s="128">
        <v>0</v>
      </c>
      <c r="AO71" s="128">
        <v>0</v>
      </c>
      <c r="AP71" s="128">
        <v>0</v>
      </c>
      <c r="AQ71" s="128">
        <v>0</v>
      </c>
      <c r="AR71" s="128">
        <v>0</v>
      </c>
      <c r="AS71" s="128">
        <v>0</v>
      </c>
      <c r="AT71" s="128">
        <v>0</v>
      </c>
      <c r="AU71" s="128">
        <v>0</v>
      </c>
      <c r="AV71" s="128">
        <v>0</v>
      </c>
      <c r="AW71" s="128">
        <v>0</v>
      </c>
      <c r="AX71" s="128">
        <v>0</v>
      </c>
      <c r="AY71" s="128">
        <v>0</v>
      </c>
      <c r="AZ71" s="128">
        <v>0</v>
      </c>
      <c r="BA71" s="128">
        <v>0</v>
      </c>
      <c r="BB71" s="128">
        <v>0</v>
      </c>
      <c r="BC71" s="128">
        <v>0</v>
      </c>
      <c r="BU71" s="5"/>
      <c r="BV71" s="5"/>
      <c r="BW71" s="5"/>
      <c r="BX71" s="5"/>
      <c r="BY71" s="5"/>
      <c r="BZ71" s="5"/>
      <c r="CA71" s="5"/>
      <c r="CB71" s="5"/>
      <c r="CC71" s="5"/>
      <c r="CD71" s="5"/>
      <c r="CE71" s="5"/>
      <c r="CF71" s="5"/>
    </row>
    <row r="72" spans="1:84" ht="16.5" customHeight="1" x14ac:dyDescent="0.3">
      <c r="A72" s="128" t="s">
        <v>3130</v>
      </c>
      <c r="B72" s="128">
        <v>29087</v>
      </c>
      <c r="C72" s="128">
        <v>28601</v>
      </c>
      <c r="D72" s="128">
        <v>3659105.88</v>
      </c>
      <c r="E72" s="128">
        <v>46509887</v>
      </c>
      <c r="F72" s="128">
        <v>46254465</v>
      </c>
      <c r="G72" s="128">
        <v>3979718</v>
      </c>
      <c r="H72" s="128">
        <v>4743545.41</v>
      </c>
      <c r="I72" s="128">
        <v>4623544</v>
      </c>
      <c r="J72" s="128">
        <v>4439412</v>
      </c>
      <c r="K72" s="128">
        <v>4336488</v>
      </c>
      <c r="L72" s="128">
        <v>4229459.32</v>
      </c>
      <c r="M72" s="128">
        <v>4175491</v>
      </c>
      <c r="N72" s="128">
        <v>4078074</v>
      </c>
      <c r="O72" s="128">
        <v>3988575</v>
      </c>
      <c r="P72" s="128">
        <v>4189906.01</v>
      </c>
      <c r="Q72" s="128">
        <v>3995937</v>
      </c>
      <c r="R72" s="128">
        <v>3898294</v>
      </c>
      <c r="S72" s="128">
        <v>3994500</v>
      </c>
      <c r="T72" s="128">
        <v>3619034.13</v>
      </c>
      <c r="U72" s="128">
        <v>3586596</v>
      </c>
      <c r="V72" s="128">
        <v>3461613</v>
      </c>
      <c r="W72" s="128">
        <v>3317937</v>
      </c>
      <c r="X72" s="128">
        <v>3263649.48</v>
      </c>
      <c r="Y72" s="128">
        <v>3961197</v>
      </c>
      <c r="Z72" s="128">
        <v>3728485</v>
      </c>
      <c r="AA72" s="128">
        <v>3654332</v>
      </c>
      <c r="AB72" s="128">
        <v>3544199.08</v>
      </c>
      <c r="AC72" s="128">
        <v>3425185</v>
      </c>
      <c r="AD72" s="128">
        <v>3311650</v>
      </c>
      <c r="AE72" s="128">
        <v>3327998</v>
      </c>
      <c r="AF72" s="128">
        <v>3208513.65</v>
      </c>
      <c r="AG72" s="128">
        <v>3080184</v>
      </c>
      <c r="AH72" s="128">
        <v>3045944</v>
      </c>
      <c r="AI72" s="128">
        <v>2938362</v>
      </c>
      <c r="AJ72" s="128">
        <v>2832756.4</v>
      </c>
      <c r="AK72" s="128">
        <v>2772845</v>
      </c>
      <c r="AL72" s="128">
        <v>2750715</v>
      </c>
      <c r="AM72" s="128">
        <v>2670850</v>
      </c>
      <c r="AN72" s="128">
        <v>2405049.2000000002</v>
      </c>
      <c r="AO72" s="128">
        <v>2408297</v>
      </c>
      <c r="AP72" s="128">
        <v>2318569</v>
      </c>
      <c r="AQ72" s="128">
        <v>2208974</v>
      </c>
      <c r="AR72" s="128">
        <v>2083204.27</v>
      </c>
      <c r="AS72" s="128">
        <v>1969321</v>
      </c>
      <c r="AT72" s="128">
        <v>1858250</v>
      </c>
      <c r="AU72" s="128">
        <v>1757443</v>
      </c>
      <c r="AV72" s="128">
        <v>1658927.81</v>
      </c>
      <c r="AW72" s="128">
        <v>1592029</v>
      </c>
      <c r="AX72" s="128">
        <v>1496892</v>
      </c>
      <c r="AY72" s="128">
        <v>1645478</v>
      </c>
      <c r="AZ72" s="128">
        <v>1583357</v>
      </c>
      <c r="BA72" s="128">
        <v>1412185</v>
      </c>
      <c r="BB72" s="128">
        <v>1320633</v>
      </c>
      <c r="BC72" s="128">
        <v>1230443</v>
      </c>
      <c r="BU72" s="5"/>
      <c r="BV72" s="5"/>
      <c r="BW72" s="5"/>
      <c r="BX72" s="5"/>
      <c r="BY72" s="5"/>
      <c r="BZ72" s="5"/>
      <c r="CA72" s="5"/>
      <c r="CB72" s="5"/>
      <c r="CC72" s="5"/>
      <c r="CD72" s="5"/>
      <c r="CE72" s="5"/>
      <c r="CF72" s="5"/>
    </row>
    <row r="73" spans="1:84" ht="16.5" customHeight="1" x14ac:dyDescent="0.3">
      <c r="A73" s="128" t="s">
        <v>2933</v>
      </c>
      <c r="B73" s="128">
        <v>290703327</v>
      </c>
      <c r="C73" s="128">
        <v>288779137</v>
      </c>
      <c r="D73" s="128">
        <v>288376650.95999998</v>
      </c>
      <c r="E73" s="128">
        <v>208668379</v>
      </c>
      <c r="F73" s="128">
        <v>188479607</v>
      </c>
      <c r="G73" s="128">
        <v>180384802</v>
      </c>
      <c r="H73" s="128">
        <v>154332502.05000001</v>
      </c>
      <c r="I73" s="128">
        <v>164763556</v>
      </c>
      <c r="J73" s="128">
        <v>164604689</v>
      </c>
      <c r="K73" s="128">
        <v>165305299</v>
      </c>
      <c r="L73" s="128">
        <v>150171244.25999999</v>
      </c>
      <c r="M73" s="128">
        <v>149929278</v>
      </c>
      <c r="N73" s="128">
        <v>159849864</v>
      </c>
      <c r="O73" s="128">
        <v>159736508</v>
      </c>
      <c r="P73" s="128">
        <v>167962826.52000001</v>
      </c>
      <c r="Q73" s="128">
        <v>179944242</v>
      </c>
      <c r="R73" s="128">
        <v>183036810</v>
      </c>
      <c r="S73" s="128">
        <v>184762968</v>
      </c>
      <c r="T73" s="128">
        <v>178846738.22999999</v>
      </c>
      <c r="U73" s="128">
        <v>186429801</v>
      </c>
      <c r="V73" s="128">
        <v>179964757</v>
      </c>
      <c r="W73" s="128">
        <v>179787039</v>
      </c>
      <c r="X73" s="128">
        <v>186276164.84</v>
      </c>
      <c r="Y73" s="128">
        <v>196777839</v>
      </c>
      <c r="Z73" s="128">
        <v>196292883</v>
      </c>
      <c r="AA73" s="128">
        <v>198045037</v>
      </c>
      <c r="AB73" s="128">
        <v>199337404</v>
      </c>
      <c r="AC73" s="128">
        <v>202657837</v>
      </c>
      <c r="AD73" s="128">
        <v>203221729</v>
      </c>
      <c r="AE73" s="128">
        <v>203768337</v>
      </c>
      <c r="AF73" s="128">
        <v>54859777.649999999</v>
      </c>
      <c r="AG73" s="128">
        <v>4658590</v>
      </c>
      <c r="AH73" s="128">
        <v>4495302</v>
      </c>
      <c r="AI73" s="128">
        <v>3937988</v>
      </c>
      <c r="AJ73" s="128">
        <v>3787672.35</v>
      </c>
      <c r="AK73" s="128">
        <v>3660174</v>
      </c>
      <c r="AL73" s="128">
        <v>3579215</v>
      </c>
      <c r="AM73" s="128">
        <v>3466348</v>
      </c>
      <c r="AN73" s="128">
        <v>3162927.62</v>
      </c>
      <c r="AO73" s="128">
        <v>3098066</v>
      </c>
      <c r="AP73" s="128">
        <v>2940658</v>
      </c>
      <c r="AQ73" s="128">
        <v>2779106</v>
      </c>
      <c r="AR73" s="128">
        <v>2576604.85</v>
      </c>
      <c r="AS73" s="128">
        <v>2339879</v>
      </c>
      <c r="AT73" s="128">
        <v>2178462</v>
      </c>
      <c r="AU73" s="128">
        <v>2055645</v>
      </c>
      <c r="AV73" s="128">
        <v>1934904.56</v>
      </c>
      <c r="AW73" s="128">
        <v>1847839</v>
      </c>
      <c r="AX73" s="128">
        <v>1734554</v>
      </c>
      <c r="AY73" s="128">
        <v>1645478</v>
      </c>
      <c r="AZ73" s="128">
        <v>1583357</v>
      </c>
      <c r="BA73" s="128">
        <v>3449132</v>
      </c>
      <c r="BB73" s="128">
        <v>1320633</v>
      </c>
      <c r="BC73" s="128">
        <v>1964504</v>
      </c>
      <c r="BU73" s="5"/>
      <c r="BV73" s="5"/>
      <c r="BW73" s="5"/>
      <c r="BX73" s="5"/>
      <c r="BY73" s="5"/>
      <c r="BZ73" s="5"/>
      <c r="CA73" s="5"/>
      <c r="CB73" s="5"/>
      <c r="CC73" s="5"/>
      <c r="CD73" s="5"/>
      <c r="CE73" s="5"/>
      <c r="CF73" s="5"/>
    </row>
    <row r="74" spans="1:84" ht="16.5" customHeight="1" x14ac:dyDescent="0.3">
      <c r="A74" s="128" t="s">
        <v>2934</v>
      </c>
      <c r="B74" s="128">
        <v>404400117</v>
      </c>
      <c r="C74" s="128">
        <v>404308146</v>
      </c>
      <c r="D74" s="128">
        <v>411759299.76999998</v>
      </c>
      <c r="E74" s="128">
        <v>335884896</v>
      </c>
      <c r="F74" s="128">
        <v>319533117</v>
      </c>
      <c r="G74" s="128">
        <v>309379074</v>
      </c>
      <c r="H74" s="128">
        <v>267249657.75999999</v>
      </c>
      <c r="I74" s="128">
        <v>262326031</v>
      </c>
      <c r="J74" s="128">
        <v>271842760</v>
      </c>
      <c r="K74" s="128">
        <v>270868266</v>
      </c>
      <c r="L74" s="128">
        <v>273922932.19999999</v>
      </c>
      <c r="M74" s="128">
        <v>274936444</v>
      </c>
      <c r="N74" s="128">
        <v>271802963</v>
      </c>
      <c r="O74" s="128">
        <v>275869081</v>
      </c>
      <c r="P74" s="128">
        <v>280069785.41000003</v>
      </c>
      <c r="Q74" s="128">
        <v>279912026</v>
      </c>
      <c r="R74" s="128">
        <v>281475261</v>
      </c>
      <c r="S74" s="128">
        <v>281701793</v>
      </c>
      <c r="T74" s="128">
        <v>292664848.55000001</v>
      </c>
      <c r="U74" s="128">
        <v>295738652</v>
      </c>
      <c r="V74" s="128">
        <v>285251585</v>
      </c>
      <c r="W74" s="128">
        <v>284946335</v>
      </c>
      <c r="X74" s="128">
        <v>287407200.89999998</v>
      </c>
      <c r="Y74" s="128">
        <v>277475988</v>
      </c>
      <c r="Z74" s="128">
        <v>278156710</v>
      </c>
      <c r="AA74" s="128">
        <v>275945036</v>
      </c>
      <c r="AB74" s="128">
        <v>291352204.81999999</v>
      </c>
      <c r="AC74" s="128">
        <v>267907262</v>
      </c>
      <c r="AD74" s="128">
        <v>268763808</v>
      </c>
      <c r="AE74" s="128">
        <v>267169843</v>
      </c>
      <c r="AF74" s="128">
        <v>255658055.13</v>
      </c>
      <c r="AG74" s="128">
        <v>246885573</v>
      </c>
      <c r="AH74" s="128">
        <v>204740560</v>
      </c>
      <c r="AI74" s="128">
        <v>43086051</v>
      </c>
      <c r="AJ74" s="128">
        <v>44812372.780000001</v>
      </c>
      <c r="AK74" s="128">
        <v>40544373</v>
      </c>
      <c r="AL74" s="128">
        <v>37128585</v>
      </c>
      <c r="AM74" s="128">
        <v>35792455</v>
      </c>
      <c r="AN74" s="128">
        <v>33642013.710000001</v>
      </c>
      <c r="AO74" s="128">
        <v>30106023</v>
      </c>
      <c r="AP74" s="128">
        <v>28859505</v>
      </c>
      <c r="AQ74" s="128">
        <v>29929134</v>
      </c>
      <c r="AR74" s="128">
        <v>29945931.420000002</v>
      </c>
      <c r="AS74" s="128">
        <v>25235782</v>
      </c>
      <c r="AT74" s="128">
        <v>24696024</v>
      </c>
      <c r="AU74" s="128">
        <v>25154443</v>
      </c>
      <c r="AV74" s="128">
        <v>25504921.23</v>
      </c>
      <c r="AW74" s="128">
        <v>21535954</v>
      </c>
      <c r="AX74" s="128">
        <v>20924236</v>
      </c>
      <c r="AY74" s="128">
        <v>21632703</v>
      </c>
      <c r="AZ74" s="128">
        <v>23259102</v>
      </c>
      <c r="BA74" s="128">
        <v>41414583</v>
      </c>
      <c r="BB74" s="128">
        <v>39780449</v>
      </c>
      <c r="BC74" s="128">
        <v>37611781</v>
      </c>
      <c r="BU74" s="5"/>
      <c r="BV74" s="5"/>
      <c r="BW74" s="5"/>
      <c r="BX74" s="5"/>
      <c r="BY74" s="5"/>
      <c r="BZ74" s="5"/>
      <c r="CA74" s="5"/>
      <c r="CB74" s="5"/>
      <c r="CC74" s="5"/>
      <c r="CD74" s="5"/>
      <c r="CE74" s="5"/>
      <c r="CF74" s="5"/>
    </row>
    <row r="75" spans="1:84" ht="16.5" customHeight="1" x14ac:dyDescent="0.3">
      <c r="A75" s="128" t="s">
        <v>3131</v>
      </c>
      <c r="BU75" s="5"/>
      <c r="BV75" s="5"/>
      <c r="BW75" s="5"/>
      <c r="BX75" s="5"/>
      <c r="BY75" s="5"/>
      <c r="BZ75" s="5"/>
      <c r="CA75" s="5"/>
      <c r="CB75" s="5"/>
      <c r="CC75" s="5"/>
      <c r="CD75" s="5"/>
      <c r="CE75" s="5"/>
      <c r="CF75" s="5"/>
    </row>
    <row r="76" spans="1:84" ht="16.5" customHeight="1" x14ac:dyDescent="0.3">
      <c r="A76" s="128" t="s">
        <v>3132</v>
      </c>
      <c r="B76" s="128">
        <v>8986296</v>
      </c>
      <c r="C76" s="128">
        <v>8986296</v>
      </c>
      <c r="D76" s="128">
        <v>8986296.0500000007</v>
      </c>
      <c r="E76" s="128">
        <v>8986296</v>
      </c>
      <c r="F76" s="128">
        <v>8986296</v>
      </c>
      <c r="G76" s="128">
        <v>8986296</v>
      </c>
      <c r="H76" s="128">
        <v>8986296.0500000007</v>
      </c>
      <c r="I76" s="128">
        <v>8986296</v>
      </c>
      <c r="J76" s="128">
        <v>8986296</v>
      </c>
      <c r="K76" s="128">
        <v>8986296</v>
      </c>
      <c r="L76" s="128">
        <v>8986296.0500000007</v>
      </c>
      <c r="M76" s="128">
        <v>8986296</v>
      </c>
      <c r="N76" s="128">
        <v>8986296</v>
      </c>
      <c r="O76" s="128">
        <v>8986296</v>
      </c>
      <c r="P76" s="128">
        <v>8986296.0500000007</v>
      </c>
      <c r="Q76" s="128">
        <v>8986296</v>
      </c>
      <c r="R76" s="128">
        <v>8986296</v>
      </c>
      <c r="S76" s="128">
        <v>8986296</v>
      </c>
      <c r="T76" s="128">
        <v>8986296.0500000007</v>
      </c>
      <c r="U76" s="128">
        <v>8986296</v>
      </c>
      <c r="V76" s="128">
        <v>8986296</v>
      </c>
      <c r="W76" s="128">
        <v>8986296</v>
      </c>
      <c r="X76" s="128">
        <v>8986296.0500000007</v>
      </c>
      <c r="Y76" s="128">
        <v>8986296</v>
      </c>
      <c r="Z76" s="128">
        <v>8986296</v>
      </c>
      <c r="AA76" s="128">
        <v>8986296</v>
      </c>
      <c r="AB76" s="128">
        <v>8986296.0500000007</v>
      </c>
      <c r="AC76" s="128">
        <v>8986296</v>
      </c>
      <c r="AD76" s="128">
        <v>8986296</v>
      </c>
      <c r="AE76" s="128">
        <v>8986296</v>
      </c>
      <c r="AF76" s="128">
        <v>8986296.0500000007</v>
      </c>
      <c r="AG76" s="128">
        <v>8986296</v>
      </c>
      <c r="AH76" s="128">
        <v>8986296</v>
      </c>
      <c r="AI76" s="128">
        <v>8986296</v>
      </c>
      <c r="AJ76" s="128">
        <v>8986296.0500000007</v>
      </c>
      <c r="AK76" s="128">
        <v>8986296</v>
      </c>
      <c r="AL76" s="128">
        <v>8986296</v>
      </c>
      <c r="AM76" s="128">
        <v>4500000</v>
      </c>
      <c r="AN76" s="128">
        <v>4500000</v>
      </c>
      <c r="AO76" s="128">
        <v>4500000</v>
      </c>
      <c r="AP76" s="128">
        <v>4500000</v>
      </c>
      <c r="AQ76" s="128">
        <v>4500000</v>
      </c>
      <c r="AR76" s="128">
        <v>4500000</v>
      </c>
      <c r="AS76" s="128">
        <v>4500000</v>
      </c>
      <c r="AT76" s="128">
        <v>4500000</v>
      </c>
      <c r="AU76" s="128">
        <v>4500000</v>
      </c>
      <c r="AV76" s="128">
        <v>4500000</v>
      </c>
      <c r="AW76" s="128">
        <v>4500000</v>
      </c>
      <c r="AX76" s="128">
        <v>4500000</v>
      </c>
      <c r="AY76" s="128">
        <v>4500000</v>
      </c>
      <c r="AZ76" s="128">
        <v>4500000</v>
      </c>
      <c r="BA76" s="128">
        <v>4500000</v>
      </c>
      <c r="BB76" s="128">
        <v>4500000</v>
      </c>
      <c r="BC76" s="128">
        <v>4500000</v>
      </c>
      <c r="BU76" s="5"/>
      <c r="BV76" s="5"/>
      <c r="BW76" s="5"/>
      <c r="BX76" s="5"/>
      <c r="BY76" s="5"/>
      <c r="BZ76" s="5"/>
      <c r="CA76" s="5"/>
      <c r="CB76" s="5"/>
      <c r="CC76" s="5"/>
      <c r="CD76" s="5"/>
      <c r="CE76" s="5"/>
      <c r="CF76" s="5"/>
    </row>
    <row r="77" spans="1:84" ht="16.5" customHeight="1" x14ac:dyDescent="0.3">
      <c r="A77" s="128" t="s">
        <v>3133</v>
      </c>
      <c r="B77" s="128">
        <v>8986296</v>
      </c>
      <c r="C77" s="128">
        <v>8986296</v>
      </c>
      <c r="D77" s="128">
        <v>8986296.0500000007</v>
      </c>
      <c r="E77" s="128">
        <v>8986296</v>
      </c>
      <c r="F77" s="128">
        <v>8986296</v>
      </c>
      <c r="G77" s="128">
        <v>8986296</v>
      </c>
      <c r="H77" s="128">
        <v>8986296.0500000007</v>
      </c>
      <c r="I77" s="128">
        <v>8986296</v>
      </c>
      <c r="J77" s="128">
        <v>8986296</v>
      </c>
      <c r="K77" s="128">
        <v>8986296</v>
      </c>
      <c r="L77" s="128">
        <v>8986296.0500000007</v>
      </c>
      <c r="M77" s="128">
        <v>8986296</v>
      </c>
      <c r="N77" s="128">
        <v>8986296</v>
      </c>
      <c r="O77" s="128">
        <v>8986296</v>
      </c>
      <c r="P77" s="128">
        <v>8986296.0500000007</v>
      </c>
      <c r="Q77" s="128">
        <v>8986296</v>
      </c>
      <c r="R77" s="128">
        <v>8986296</v>
      </c>
      <c r="S77" s="128">
        <v>8986296</v>
      </c>
      <c r="T77" s="128">
        <v>8986296.0500000007</v>
      </c>
      <c r="U77" s="128">
        <v>8986296</v>
      </c>
      <c r="V77" s="128">
        <v>8986296</v>
      </c>
      <c r="W77" s="128">
        <v>8986296</v>
      </c>
      <c r="X77" s="128">
        <v>8986296.0500000007</v>
      </c>
      <c r="Y77" s="128">
        <v>8986296</v>
      </c>
      <c r="Z77" s="128">
        <v>8986296</v>
      </c>
      <c r="AA77" s="128">
        <v>8986296</v>
      </c>
      <c r="AB77" s="128">
        <v>8986296.0500000007</v>
      </c>
      <c r="AC77" s="128">
        <v>8986296</v>
      </c>
      <c r="AD77" s="128">
        <v>8986296</v>
      </c>
      <c r="AE77" s="128">
        <v>8986296</v>
      </c>
      <c r="AF77" s="128">
        <v>8986296.0500000007</v>
      </c>
      <c r="AG77" s="128">
        <v>8986296</v>
      </c>
      <c r="AH77" s="128">
        <v>8986296</v>
      </c>
      <c r="AI77" s="128">
        <v>8986296</v>
      </c>
      <c r="AJ77" s="128">
        <v>8986296.0500000007</v>
      </c>
      <c r="AK77" s="128">
        <v>8986296</v>
      </c>
      <c r="AL77" s="128">
        <v>8986296</v>
      </c>
      <c r="AM77" s="128">
        <v>4500000</v>
      </c>
      <c r="AN77" s="128">
        <v>4500000</v>
      </c>
      <c r="AO77" s="128">
        <v>4500000</v>
      </c>
      <c r="AP77" s="128">
        <v>4500000</v>
      </c>
      <c r="AQ77" s="128">
        <v>4500000</v>
      </c>
      <c r="AR77" s="128">
        <v>4500000</v>
      </c>
      <c r="AS77" s="128">
        <v>4500000</v>
      </c>
      <c r="AT77" s="128">
        <v>4500000</v>
      </c>
      <c r="AU77" s="128">
        <v>4500000</v>
      </c>
      <c r="AV77" s="128">
        <v>4500000</v>
      </c>
      <c r="AW77" s="128">
        <v>4500000</v>
      </c>
      <c r="AX77" s="128">
        <v>4500000</v>
      </c>
      <c r="AY77" s="128">
        <v>4500000</v>
      </c>
      <c r="AZ77" s="128">
        <v>4500000</v>
      </c>
      <c r="BA77" s="128">
        <v>4500000</v>
      </c>
      <c r="BB77" s="128">
        <v>4500000</v>
      </c>
      <c r="BC77" s="128">
        <v>4500000</v>
      </c>
      <c r="BU77" s="5"/>
      <c r="BV77" s="5"/>
      <c r="BW77" s="5"/>
      <c r="BX77" s="5"/>
      <c r="BY77" s="5"/>
      <c r="BZ77" s="5"/>
      <c r="CA77" s="5"/>
      <c r="CB77" s="5"/>
      <c r="CC77" s="5"/>
      <c r="CD77" s="5"/>
      <c r="CE77" s="5"/>
      <c r="CF77" s="5"/>
    </row>
    <row r="78" spans="1:84" ht="16.5" customHeight="1" x14ac:dyDescent="0.3">
      <c r="A78" s="128" t="s">
        <v>3134</v>
      </c>
      <c r="B78" s="128">
        <v>8983101</v>
      </c>
      <c r="C78" s="128">
        <v>8983101</v>
      </c>
      <c r="D78" s="128">
        <v>8983101.3499999996</v>
      </c>
      <c r="E78" s="128">
        <v>8983101</v>
      </c>
      <c r="F78" s="128">
        <v>8983101</v>
      </c>
      <c r="G78" s="128">
        <v>8983101</v>
      </c>
      <c r="H78" s="128">
        <v>8983101.3499999996</v>
      </c>
      <c r="I78" s="128">
        <v>8983101</v>
      </c>
      <c r="J78" s="128">
        <v>8983101</v>
      </c>
      <c r="K78" s="128">
        <v>8983101</v>
      </c>
      <c r="L78" s="128">
        <v>8983101.3499999996</v>
      </c>
      <c r="M78" s="128">
        <v>8983101</v>
      </c>
      <c r="N78" s="128">
        <v>8983101</v>
      </c>
      <c r="O78" s="128">
        <v>8983101</v>
      </c>
      <c r="P78" s="128">
        <v>8983101.3499999996</v>
      </c>
      <c r="Q78" s="128">
        <v>8983101</v>
      </c>
      <c r="R78" s="128">
        <v>8983101</v>
      </c>
      <c r="S78" s="128">
        <v>8983101</v>
      </c>
      <c r="T78" s="128">
        <v>8983101.3499999996</v>
      </c>
      <c r="U78" s="128">
        <v>8983101</v>
      </c>
      <c r="V78" s="128">
        <v>8983101</v>
      </c>
      <c r="W78" s="128">
        <v>8983101</v>
      </c>
      <c r="X78" s="128">
        <v>8983101.3499999996</v>
      </c>
      <c r="Y78" s="128">
        <v>8983101</v>
      </c>
      <c r="Z78" s="128">
        <v>8983101</v>
      </c>
      <c r="AA78" s="128">
        <v>8983101</v>
      </c>
      <c r="AB78" s="128">
        <v>8983101.3499999996</v>
      </c>
      <c r="AC78" s="128">
        <v>8983101</v>
      </c>
      <c r="AD78" s="128">
        <v>8983101</v>
      </c>
      <c r="AE78" s="128">
        <v>8983101</v>
      </c>
      <c r="AF78" s="128">
        <v>8983101.3499999996</v>
      </c>
      <c r="AG78" s="128">
        <v>8983101</v>
      </c>
      <c r="AH78" s="128">
        <v>8983101</v>
      </c>
      <c r="AI78" s="128">
        <v>8983101</v>
      </c>
      <c r="AJ78" s="128">
        <v>8983101.3499999996</v>
      </c>
      <c r="AK78" s="128">
        <v>8983101</v>
      </c>
      <c r="AL78" s="128">
        <v>8983101</v>
      </c>
      <c r="AM78" s="128">
        <v>4493148</v>
      </c>
      <c r="AN78" s="128">
        <v>4493148.0199999996</v>
      </c>
      <c r="AO78" s="128">
        <v>4493148</v>
      </c>
      <c r="AP78" s="128">
        <v>4493148</v>
      </c>
      <c r="AQ78" s="128">
        <v>4493148</v>
      </c>
      <c r="AR78" s="128">
        <v>4493148.0199999996</v>
      </c>
      <c r="AS78" s="128">
        <v>4493148</v>
      </c>
      <c r="AT78" s="128">
        <v>4493148</v>
      </c>
      <c r="AU78" s="128">
        <v>4493148</v>
      </c>
      <c r="AV78" s="128">
        <v>4493148.0199999996</v>
      </c>
      <c r="AW78" s="128">
        <v>4493148</v>
      </c>
      <c r="AX78" s="128">
        <v>4493148</v>
      </c>
      <c r="AY78" s="128">
        <v>4493148</v>
      </c>
      <c r="AZ78" s="128">
        <v>4493148</v>
      </c>
      <c r="BA78" s="128">
        <v>4493148</v>
      </c>
      <c r="BB78" s="128">
        <v>4481556</v>
      </c>
      <c r="BC78" s="128">
        <v>4481556</v>
      </c>
      <c r="BU78" s="5"/>
      <c r="BV78" s="5"/>
      <c r="BW78" s="5"/>
      <c r="BX78" s="5"/>
      <c r="BY78" s="5"/>
      <c r="BZ78" s="5"/>
      <c r="CA78" s="5"/>
      <c r="CB78" s="5"/>
      <c r="CC78" s="5"/>
      <c r="CD78" s="5"/>
      <c r="CE78" s="5"/>
      <c r="CF78" s="5"/>
    </row>
    <row r="79" spans="1:84" ht="16.5" customHeight="1" x14ac:dyDescent="0.3">
      <c r="A79" s="128" t="s">
        <v>3135</v>
      </c>
      <c r="B79" s="128">
        <v>8983101</v>
      </c>
      <c r="C79" s="128">
        <v>8983101</v>
      </c>
      <c r="D79" s="128">
        <v>8983101.3499999996</v>
      </c>
      <c r="E79" s="128">
        <v>8983101</v>
      </c>
      <c r="F79" s="128">
        <v>8983101</v>
      </c>
      <c r="G79" s="128">
        <v>8983101</v>
      </c>
      <c r="H79" s="128">
        <v>8983101.3499999996</v>
      </c>
      <c r="I79" s="128">
        <v>8983101</v>
      </c>
      <c r="J79" s="128">
        <v>8983101</v>
      </c>
      <c r="K79" s="128">
        <v>8983101</v>
      </c>
      <c r="L79" s="128">
        <v>8983101.3499999996</v>
      </c>
      <c r="M79" s="128">
        <v>8983101</v>
      </c>
      <c r="N79" s="128">
        <v>8983101</v>
      </c>
      <c r="O79" s="128">
        <v>8983101</v>
      </c>
      <c r="P79" s="128">
        <v>8983101.3499999996</v>
      </c>
      <c r="Q79" s="128">
        <v>8983101</v>
      </c>
      <c r="R79" s="128">
        <v>8983101</v>
      </c>
      <c r="S79" s="128">
        <v>8983101</v>
      </c>
      <c r="T79" s="128">
        <v>8983101.3499999996</v>
      </c>
      <c r="U79" s="128">
        <v>8983101</v>
      </c>
      <c r="V79" s="128">
        <v>8983101</v>
      </c>
      <c r="W79" s="128">
        <v>8983101</v>
      </c>
      <c r="X79" s="128">
        <v>8983101.3499999996</v>
      </c>
      <c r="Y79" s="128">
        <v>8983101</v>
      </c>
      <c r="Z79" s="128">
        <v>8983101</v>
      </c>
      <c r="AA79" s="128">
        <v>8983101</v>
      </c>
      <c r="AB79" s="128">
        <v>8983101.3499999996</v>
      </c>
      <c r="AC79" s="128">
        <v>8983101</v>
      </c>
      <c r="AD79" s="128">
        <v>8983101</v>
      </c>
      <c r="AE79" s="128">
        <v>8983101</v>
      </c>
      <c r="AF79" s="128">
        <v>8983101.3499999996</v>
      </c>
      <c r="AG79" s="128">
        <v>8983101</v>
      </c>
      <c r="AH79" s="128">
        <v>8983101</v>
      </c>
      <c r="AI79" s="128">
        <v>8983101</v>
      </c>
      <c r="AJ79" s="128">
        <v>8983101.3499999996</v>
      </c>
      <c r="AK79" s="128">
        <v>8983101</v>
      </c>
      <c r="AL79" s="128">
        <v>8983101</v>
      </c>
      <c r="AM79" s="128">
        <v>4493148</v>
      </c>
      <c r="AN79" s="128">
        <v>4493148.0199999996</v>
      </c>
      <c r="AO79" s="128">
        <v>4493148</v>
      </c>
      <c r="AP79" s="128">
        <v>4493148</v>
      </c>
      <c r="AQ79" s="128">
        <v>4493148</v>
      </c>
      <c r="AR79" s="128">
        <v>4493148.0199999996</v>
      </c>
      <c r="AS79" s="128">
        <v>4493148</v>
      </c>
      <c r="AT79" s="128">
        <v>4493148</v>
      </c>
      <c r="AU79" s="128">
        <v>4493148</v>
      </c>
      <c r="AV79" s="128">
        <v>4493148.0199999996</v>
      </c>
      <c r="AW79" s="128">
        <v>4493148</v>
      </c>
      <c r="AX79" s="128">
        <v>4493148</v>
      </c>
      <c r="AY79" s="128">
        <v>4493148</v>
      </c>
      <c r="AZ79" s="128">
        <v>4493148</v>
      </c>
      <c r="BA79" s="128">
        <v>4493148</v>
      </c>
      <c r="BB79" s="128">
        <v>4481556</v>
      </c>
      <c r="BC79" s="128">
        <v>4481556</v>
      </c>
      <c r="BU79" s="5"/>
      <c r="BV79" s="5"/>
      <c r="BW79" s="5"/>
      <c r="BX79" s="5"/>
      <c r="BY79" s="5"/>
      <c r="BZ79" s="5"/>
      <c r="CA79" s="5"/>
      <c r="CB79" s="5"/>
      <c r="CC79" s="5"/>
      <c r="CD79" s="5"/>
      <c r="CE79" s="5"/>
      <c r="CF79" s="5"/>
    </row>
    <row r="80" spans="1:84" ht="16.5" customHeight="1" x14ac:dyDescent="0.3">
      <c r="A80" s="128" t="s">
        <v>3136</v>
      </c>
      <c r="B80" s="128">
        <v>1684317</v>
      </c>
      <c r="C80" s="128">
        <v>1684317</v>
      </c>
      <c r="D80" s="128">
        <v>1684316.88</v>
      </c>
      <c r="E80" s="128">
        <v>1684317</v>
      </c>
      <c r="F80" s="128">
        <v>1684317</v>
      </c>
      <c r="G80" s="128">
        <v>1684317</v>
      </c>
      <c r="H80" s="128">
        <v>1684316.88</v>
      </c>
      <c r="I80" s="128">
        <v>1684317</v>
      </c>
      <c r="J80" s="128">
        <v>1684317</v>
      </c>
      <c r="K80" s="128">
        <v>1684317</v>
      </c>
      <c r="L80" s="128">
        <v>1684316.88</v>
      </c>
      <c r="M80" s="128">
        <v>1684317</v>
      </c>
      <c r="N80" s="128">
        <v>1684317</v>
      </c>
      <c r="O80" s="128">
        <v>1684317</v>
      </c>
      <c r="P80" s="128">
        <v>1684316.88</v>
      </c>
      <c r="Q80" s="128">
        <v>1684317</v>
      </c>
      <c r="R80" s="128">
        <v>1684317</v>
      </c>
      <c r="S80" s="128">
        <v>1684317</v>
      </c>
      <c r="T80" s="128">
        <v>1684316.88</v>
      </c>
      <c r="U80" s="128">
        <v>1684317</v>
      </c>
      <c r="V80" s="128">
        <v>1684317</v>
      </c>
      <c r="W80" s="128">
        <v>1684317</v>
      </c>
      <c r="X80" s="128">
        <v>1684316.88</v>
      </c>
      <c r="Y80" s="128">
        <v>1684317</v>
      </c>
      <c r="Z80" s="128">
        <v>1684317</v>
      </c>
      <c r="AA80" s="128">
        <v>1684317</v>
      </c>
      <c r="AB80" s="128">
        <v>1684316.88</v>
      </c>
      <c r="AC80" s="128">
        <v>1684317</v>
      </c>
      <c r="AD80" s="128">
        <v>1684317</v>
      </c>
      <c r="AE80" s="128">
        <v>1684317</v>
      </c>
      <c r="AF80" s="128">
        <v>1684316.88</v>
      </c>
      <c r="AG80" s="128">
        <v>1684317</v>
      </c>
      <c r="AH80" s="128">
        <v>1684317</v>
      </c>
      <c r="AI80" s="128">
        <v>1684317</v>
      </c>
      <c r="AJ80" s="128">
        <v>1684316.88</v>
      </c>
      <c r="AK80" s="128">
        <v>1684317</v>
      </c>
      <c r="AL80" s="128">
        <v>1684317</v>
      </c>
      <c r="AM80" s="128">
        <v>1684317</v>
      </c>
      <c r="AN80" s="128">
        <v>1684316.88</v>
      </c>
      <c r="AO80" s="128">
        <v>1684317</v>
      </c>
      <c r="AP80" s="128">
        <v>1684317</v>
      </c>
      <c r="AQ80" s="128">
        <v>1684317</v>
      </c>
      <c r="AR80" s="128">
        <v>1684316.88</v>
      </c>
      <c r="AS80" s="128">
        <v>1684317</v>
      </c>
      <c r="AT80" s="128">
        <v>1684317</v>
      </c>
      <c r="AU80" s="128">
        <v>1684317</v>
      </c>
      <c r="AV80" s="128">
        <v>1684316.88</v>
      </c>
      <c r="AW80" s="128">
        <v>1684317</v>
      </c>
      <c r="AX80" s="128">
        <v>1684317</v>
      </c>
      <c r="AY80" s="128">
        <v>1684317</v>
      </c>
      <c r="AZ80" s="128">
        <v>1684317</v>
      </c>
      <c r="BA80" s="128">
        <v>1684317</v>
      </c>
      <c r="BB80" s="128">
        <v>1648230</v>
      </c>
      <c r="BC80" s="128">
        <v>1648230</v>
      </c>
      <c r="BU80" s="5"/>
      <c r="BV80" s="5"/>
      <c r="BW80" s="5"/>
      <c r="BX80" s="5"/>
      <c r="BY80" s="5"/>
      <c r="BZ80" s="5"/>
      <c r="CA80" s="5"/>
      <c r="CB80" s="5"/>
      <c r="CC80" s="5"/>
      <c r="CD80" s="5"/>
      <c r="CE80" s="5"/>
      <c r="CF80" s="5"/>
    </row>
    <row r="81" spans="1:84" ht="16.5" customHeight="1" x14ac:dyDescent="0.3">
      <c r="A81" s="128" t="s">
        <v>3137</v>
      </c>
      <c r="B81" s="128">
        <v>1684317</v>
      </c>
      <c r="C81" s="128">
        <v>1684317</v>
      </c>
      <c r="D81" s="128">
        <v>1684316.88</v>
      </c>
      <c r="E81" s="128">
        <v>1684317</v>
      </c>
      <c r="F81" s="128">
        <v>1684317</v>
      </c>
      <c r="G81" s="128">
        <v>1684317</v>
      </c>
      <c r="H81" s="128">
        <v>1684316.88</v>
      </c>
      <c r="I81" s="128">
        <v>1684317</v>
      </c>
      <c r="J81" s="128">
        <v>1684317</v>
      </c>
      <c r="K81" s="128">
        <v>1684317</v>
      </c>
      <c r="L81" s="128">
        <v>1684316.88</v>
      </c>
      <c r="M81" s="128">
        <v>1684317</v>
      </c>
      <c r="N81" s="128">
        <v>1684317</v>
      </c>
      <c r="O81" s="128">
        <v>1684317</v>
      </c>
      <c r="P81" s="128">
        <v>1684316.88</v>
      </c>
      <c r="Q81" s="128">
        <v>1684317</v>
      </c>
      <c r="R81" s="128">
        <v>1684317</v>
      </c>
      <c r="S81" s="128">
        <v>1684317</v>
      </c>
      <c r="T81" s="128">
        <v>1684316.88</v>
      </c>
      <c r="U81" s="128">
        <v>1684317</v>
      </c>
      <c r="V81" s="128">
        <v>1684317</v>
      </c>
      <c r="W81" s="128">
        <v>1684317</v>
      </c>
      <c r="X81" s="128">
        <v>1684316.88</v>
      </c>
      <c r="Y81" s="128">
        <v>1684317</v>
      </c>
      <c r="Z81" s="128">
        <v>1684317</v>
      </c>
      <c r="AA81" s="128">
        <v>1684317</v>
      </c>
      <c r="AB81" s="128">
        <v>1684316.88</v>
      </c>
      <c r="AC81" s="128">
        <v>1684317</v>
      </c>
      <c r="AD81" s="128">
        <v>1684317</v>
      </c>
      <c r="AE81" s="128">
        <v>1684317</v>
      </c>
      <c r="AF81" s="128">
        <v>1684316.88</v>
      </c>
      <c r="AG81" s="128">
        <v>1684317</v>
      </c>
      <c r="AH81" s="128">
        <v>1684317</v>
      </c>
      <c r="AI81" s="128">
        <v>1684317</v>
      </c>
      <c r="AJ81" s="128">
        <v>1684316.88</v>
      </c>
      <c r="AK81" s="128">
        <v>1684317</v>
      </c>
      <c r="AL81" s="128">
        <v>1684317</v>
      </c>
      <c r="AM81" s="128">
        <v>1684317</v>
      </c>
      <c r="AN81" s="128">
        <v>1684316.88</v>
      </c>
      <c r="AO81" s="128">
        <v>1684317</v>
      </c>
      <c r="AP81" s="128">
        <v>1684317</v>
      </c>
      <c r="AQ81" s="128">
        <v>1684317</v>
      </c>
      <c r="AR81" s="128">
        <v>1684316.88</v>
      </c>
      <c r="AS81" s="128">
        <v>1684317</v>
      </c>
      <c r="AT81" s="128">
        <v>1684317</v>
      </c>
      <c r="AU81" s="128">
        <v>1684317</v>
      </c>
      <c r="AV81" s="128">
        <v>1684316.88</v>
      </c>
      <c r="AW81" s="128">
        <v>1684317</v>
      </c>
      <c r="AX81" s="128">
        <v>1684317</v>
      </c>
      <c r="AY81" s="128">
        <v>1684317</v>
      </c>
      <c r="AZ81" s="128">
        <v>1684317</v>
      </c>
      <c r="BA81" s="128">
        <v>1684317</v>
      </c>
      <c r="BB81" s="128">
        <v>1648230</v>
      </c>
      <c r="BC81" s="128">
        <v>1648230</v>
      </c>
      <c r="BU81" s="5"/>
      <c r="BV81" s="5"/>
      <c r="BW81" s="5"/>
      <c r="BX81" s="5"/>
      <c r="BY81" s="5"/>
      <c r="BZ81" s="5"/>
      <c r="CA81" s="5"/>
      <c r="CB81" s="5"/>
      <c r="CC81" s="5"/>
      <c r="CD81" s="5"/>
      <c r="CE81" s="5"/>
      <c r="CF81" s="5"/>
    </row>
    <row r="82" spans="1:84" ht="16.5" customHeight="1" x14ac:dyDescent="0.3">
      <c r="A82" s="128" t="s">
        <v>3138</v>
      </c>
      <c r="B82" s="128">
        <v>19909154</v>
      </c>
      <c r="C82" s="128">
        <v>19909154</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0</v>
      </c>
      <c r="AN82" s="128">
        <v>0</v>
      </c>
      <c r="AO82" s="128">
        <v>0</v>
      </c>
      <c r="AP82" s="128">
        <v>0</v>
      </c>
      <c r="AQ82" s="128">
        <v>0</v>
      </c>
      <c r="AR82" s="128">
        <v>0</v>
      </c>
      <c r="AS82" s="128">
        <v>0</v>
      </c>
      <c r="AT82" s="128">
        <v>0</v>
      </c>
      <c r="AU82" s="128">
        <v>0</v>
      </c>
      <c r="AV82" s="128">
        <v>0</v>
      </c>
      <c r="AW82" s="128">
        <v>0</v>
      </c>
      <c r="AX82" s="128">
        <v>0</v>
      </c>
      <c r="AY82" s="128">
        <v>0</v>
      </c>
      <c r="AZ82" s="128">
        <v>0</v>
      </c>
      <c r="BA82" s="128">
        <v>0</v>
      </c>
      <c r="BB82" s="128">
        <v>0</v>
      </c>
      <c r="BC82" s="128">
        <v>0</v>
      </c>
      <c r="BU82" s="5"/>
      <c r="BV82" s="5"/>
      <c r="BW82" s="5"/>
      <c r="BX82" s="5"/>
      <c r="BY82" s="5"/>
      <c r="BZ82" s="5"/>
      <c r="CA82" s="5"/>
      <c r="CB82" s="5"/>
      <c r="CC82" s="5"/>
      <c r="CD82" s="5"/>
      <c r="CE82" s="5"/>
      <c r="CF82" s="5"/>
    </row>
    <row r="83" spans="1:84" ht="16.5" customHeight="1" x14ac:dyDescent="0.3">
      <c r="A83" s="128" t="s">
        <v>3139</v>
      </c>
      <c r="B83" s="128">
        <v>65461795</v>
      </c>
      <c r="C83" s="128">
        <v>71604833</v>
      </c>
      <c r="D83" s="128">
        <v>69257833.010000005</v>
      </c>
      <c r="E83" s="128">
        <v>65892066</v>
      </c>
      <c r="F83" s="128">
        <v>62143678</v>
      </c>
      <c r="G83" s="128">
        <v>70734842</v>
      </c>
      <c r="H83" s="128">
        <v>66753268.520000003</v>
      </c>
      <c r="I83" s="128">
        <v>61279105</v>
      </c>
      <c r="J83" s="128">
        <v>55915215</v>
      </c>
      <c r="K83" s="128">
        <v>62148268</v>
      </c>
      <c r="L83" s="128">
        <v>56631138.109999999</v>
      </c>
      <c r="M83" s="128">
        <v>51376694</v>
      </c>
      <c r="N83" s="128">
        <v>46442853</v>
      </c>
      <c r="O83" s="128">
        <v>51793034</v>
      </c>
      <c r="P83" s="128">
        <v>46628253.119999997</v>
      </c>
      <c r="Q83" s="128">
        <v>41395320</v>
      </c>
      <c r="R83" s="128">
        <v>36424982</v>
      </c>
      <c r="S83" s="128">
        <v>41008844</v>
      </c>
      <c r="T83" s="128">
        <v>36243853.719999999</v>
      </c>
      <c r="U83" s="128">
        <v>31955082</v>
      </c>
      <c r="V83" s="128">
        <v>27970010</v>
      </c>
      <c r="W83" s="128">
        <v>31858853</v>
      </c>
      <c r="X83" s="128">
        <v>27794168.920000002</v>
      </c>
      <c r="Y83" s="128">
        <v>23941663</v>
      </c>
      <c r="Z83" s="128">
        <v>20793558</v>
      </c>
      <c r="AA83" s="128">
        <v>24840444</v>
      </c>
      <c r="AB83" s="128">
        <v>21432100.190000001</v>
      </c>
      <c r="AC83" s="128">
        <v>18916545</v>
      </c>
      <c r="AD83" s="128">
        <v>16228895</v>
      </c>
      <c r="AE83" s="128">
        <v>22102397</v>
      </c>
      <c r="AF83" s="128">
        <v>19397197.989999998</v>
      </c>
      <c r="AG83" s="128">
        <v>17354741</v>
      </c>
      <c r="AH83" s="128">
        <v>14695160</v>
      </c>
      <c r="AI83" s="128">
        <v>20130739</v>
      </c>
      <c r="AJ83" s="128">
        <v>16588196.66</v>
      </c>
      <c r="AK83" s="128">
        <v>13826169</v>
      </c>
      <c r="AL83" s="128">
        <v>10923681</v>
      </c>
      <c r="AM83" s="128">
        <v>18432875</v>
      </c>
      <c r="AN83" s="128">
        <v>15674548.630000001</v>
      </c>
      <c r="AO83" s="128">
        <v>14093724</v>
      </c>
      <c r="AP83" s="128">
        <v>11920690</v>
      </c>
      <c r="AQ83" s="128">
        <v>14244061</v>
      </c>
      <c r="AR83" s="128">
        <v>12160127.970000001</v>
      </c>
      <c r="AS83" s="128">
        <v>12409430</v>
      </c>
      <c r="AT83" s="128">
        <v>7006517</v>
      </c>
      <c r="AU83" s="128">
        <v>8831689</v>
      </c>
      <c r="AV83" s="128">
        <v>7155795.1399999997</v>
      </c>
      <c r="AW83" s="128">
        <v>6060694</v>
      </c>
      <c r="AX83" s="128">
        <v>4644727</v>
      </c>
      <c r="AY83" s="128">
        <v>6106224</v>
      </c>
      <c r="AZ83" s="128">
        <v>4858990</v>
      </c>
      <c r="BA83" s="128">
        <v>4349823</v>
      </c>
      <c r="BB83" s="128">
        <v>3506156</v>
      </c>
      <c r="BC83" s="128">
        <v>4210260</v>
      </c>
      <c r="BU83" s="5"/>
      <c r="BV83" s="5"/>
      <c r="BW83" s="5"/>
      <c r="BX83" s="5"/>
      <c r="BY83" s="5"/>
      <c r="BZ83" s="5"/>
      <c r="CA83" s="5"/>
      <c r="CB83" s="5"/>
      <c r="CC83" s="5"/>
      <c r="CD83" s="5"/>
      <c r="CE83" s="5"/>
      <c r="CF83" s="5"/>
    </row>
    <row r="84" spans="1:84" ht="16.5" customHeight="1" x14ac:dyDescent="0.3">
      <c r="A84" s="128" t="s">
        <v>3140</v>
      </c>
      <c r="B84" s="128">
        <v>900000</v>
      </c>
      <c r="C84" s="128">
        <v>900000</v>
      </c>
      <c r="D84" s="128">
        <v>900000</v>
      </c>
      <c r="E84" s="128">
        <v>900000</v>
      </c>
      <c r="F84" s="128">
        <v>900000</v>
      </c>
      <c r="G84" s="128">
        <v>900000</v>
      </c>
      <c r="H84" s="128">
        <v>900000</v>
      </c>
      <c r="I84" s="128">
        <v>900000</v>
      </c>
      <c r="J84" s="128">
        <v>900000</v>
      </c>
      <c r="K84" s="128">
        <v>900000</v>
      </c>
      <c r="L84" s="128">
        <v>900000</v>
      </c>
      <c r="M84" s="128">
        <v>900000</v>
      </c>
      <c r="N84" s="128">
        <v>900000</v>
      </c>
      <c r="O84" s="128">
        <v>900000</v>
      </c>
      <c r="P84" s="128">
        <v>900000</v>
      </c>
      <c r="Q84" s="128">
        <v>900000</v>
      </c>
      <c r="R84" s="128">
        <v>900000</v>
      </c>
      <c r="S84" s="128">
        <v>900000</v>
      </c>
      <c r="T84" s="128">
        <v>900000</v>
      </c>
      <c r="U84" s="128">
        <v>900000</v>
      </c>
      <c r="V84" s="128">
        <v>900000</v>
      </c>
      <c r="W84" s="128">
        <v>900000</v>
      </c>
      <c r="X84" s="128">
        <v>900000</v>
      </c>
      <c r="Y84" s="128">
        <v>900000</v>
      </c>
      <c r="Z84" s="128">
        <v>900000</v>
      </c>
      <c r="AA84" s="128">
        <v>900000</v>
      </c>
      <c r="AB84" s="128">
        <v>900000</v>
      </c>
      <c r="AC84" s="128">
        <v>900000</v>
      </c>
      <c r="AD84" s="128">
        <v>900000</v>
      </c>
      <c r="AE84" s="128">
        <v>900000</v>
      </c>
      <c r="AF84" s="128">
        <v>900000</v>
      </c>
      <c r="AG84" s="128">
        <v>900000</v>
      </c>
      <c r="AH84" s="128">
        <v>900000</v>
      </c>
      <c r="AI84" s="128">
        <v>900000</v>
      </c>
      <c r="AJ84" s="128">
        <v>900000</v>
      </c>
      <c r="AK84" s="128">
        <v>900000</v>
      </c>
      <c r="AL84" s="128">
        <v>900000</v>
      </c>
      <c r="AM84" s="128">
        <v>450000</v>
      </c>
      <c r="AN84" s="128">
        <v>450000</v>
      </c>
      <c r="AO84" s="128">
        <v>450000</v>
      </c>
      <c r="AP84" s="128">
        <v>450000</v>
      </c>
      <c r="AQ84" s="128">
        <v>450000</v>
      </c>
      <c r="AR84" s="128">
        <v>450000</v>
      </c>
      <c r="AS84" s="128">
        <v>450000</v>
      </c>
      <c r="AT84" s="128">
        <v>450000</v>
      </c>
      <c r="AU84" s="128">
        <v>450000</v>
      </c>
      <c r="AV84" s="128">
        <v>450000</v>
      </c>
      <c r="AW84" s="128">
        <v>450000</v>
      </c>
      <c r="AX84" s="128">
        <v>450000</v>
      </c>
      <c r="AY84" s="128">
        <v>450000</v>
      </c>
      <c r="AZ84" s="128">
        <v>450000</v>
      </c>
      <c r="BA84" s="128">
        <v>450000</v>
      </c>
      <c r="BB84" s="128">
        <v>450000</v>
      </c>
      <c r="BC84" s="128">
        <v>450000</v>
      </c>
      <c r="BU84" s="5"/>
      <c r="BV84" s="5"/>
      <c r="BW84" s="5"/>
      <c r="BX84" s="5"/>
      <c r="BY84" s="5"/>
      <c r="BZ84" s="5"/>
      <c r="CA84" s="5"/>
      <c r="CB84" s="5"/>
      <c r="CC84" s="5"/>
      <c r="CD84" s="5"/>
      <c r="CE84" s="5"/>
      <c r="CF84" s="5"/>
    </row>
    <row r="85" spans="1:84" ht="16.5" customHeight="1" x14ac:dyDescent="0.3">
      <c r="A85" s="128" t="s">
        <v>3141</v>
      </c>
      <c r="B85" s="128">
        <v>900000</v>
      </c>
      <c r="C85" s="128">
        <v>900000</v>
      </c>
      <c r="D85" s="128">
        <v>900000</v>
      </c>
      <c r="E85" s="128">
        <v>900000</v>
      </c>
      <c r="F85" s="128">
        <v>900000</v>
      </c>
      <c r="G85" s="128">
        <v>900000</v>
      </c>
      <c r="H85" s="128">
        <v>900000</v>
      </c>
      <c r="I85" s="128">
        <v>900000</v>
      </c>
      <c r="J85" s="128">
        <v>900000</v>
      </c>
      <c r="K85" s="128">
        <v>900000</v>
      </c>
      <c r="L85" s="128">
        <v>900000</v>
      </c>
      <c r="M85" s="128">
        <v>900000</v>
      </c>
      <c r="N85" s="128">
        <v>900000</v>
      </c>
      <c r="O85" s="128">
        <v>900000</v>
      </c>
      <c r="P85" s="128">
        <v>900000</v>
      </c>
      <c r="Q85" s="128">
        <v>900000</v>
      </c>
      <c r="R85" s="128">
        <v>900000</v>
      </c>
      <c r="S85" s="128">
        <v>900000</v>
      </c>
      <c r="T85" s="128">
        <v>900000</v>
      </c>
      <c r="U85" s="128">
        <v>900000</v>
      </c>
      <c r="V85" s="128">
        <v>900000</v>
      </c>
      <c r="W85" s="128">
        <v>900000</v>
      </c>
      <c r="X85" s="128">
        <v>900000</v>
      </c>
      <c r="Y85" s="128">
        <v>900000</v>
      </c>
      <c r="Z85" s="128">
        <v>900000</v>
      </c>
      <c r="AA85" s="128">
        <v>900000</v>
      </c>
      <c r="AB85" s="128">
        <v>900000</v>
      </c>
      <c r="AC85" s="128">
        <v>900000</v>
      </c>
      <c r="AD85" s="128">
        <v>900000</v>
      </c>
      <c r="AE85" s="128">
        <v>900000</v>
      </c>
      <c r="AF85" s="128">
        <v>900000</v>
      </c>
      <c r="AG85" s="128">
        <v>900000</v>
      </c>
      <c r="AH85" s="128">
        <v>900000</v>
      </c>
      <c r="AI85" s="128">
        <v>900000</v>
      </c>
      <c r="AJ85" s="128">
        <v>900000</v>
      </c>
      <c r="AK85" s="128">
        <v>900000</v>
      </c>
      <c r="AL85" s="128">
        <v>900000</v>
      </c>
      <c r="AM85" s="128">
        <v>450000</v>
      </c>
      <c r="AN85" s="128">
        <v>450000</v>
      </c>
      <c r="AO85" s="128">
        <v>450000</v>
      </c>
      <c r="AP85" s="128">
        <v>450000</v>
      </c>
      <c r="AQ85" s="128">
        <v>450000</v>
      </c>
      <c r="AR85" s="128">
        <v>450000</v>
      </c>
      <c r="AS85" s="128">
        <v>450000</v>
      </c>
      <c r="AT85" s="128">
        <v>450000</v>
      </c>
      <c r="AU85" s="128">
        <v>450000</v>
      </c>
      <c r="AV85" s="128">
        <v>450000</v>
      </c>
      <c r="AW85" s="128">
        <v>450000</v>
      </c>
      <c r="AX85" s="128">
        <v>450000</v>
      </c>
      <c r="AY85" s="128">
        <v>450000</v>
      </c>
      <c r="AZ85" s="128">
        <v>450000</v>
      </c>
      <c r="BA85" s="128">
        <v>450000</v>
      </c>
      <c r="BB85" s="128">
        <v>450000</v>
      </c>
      <c r="BC85" s="128">
        <v>450000</v>
      </c>
      <c r="BU85" s="5"/>
      <c r="BV85" s="5"/>
      <c r="BW85" s="5"/>
      <c r="BX85" s="5"/>
      <c r="BY85" s="5"/>
      <c r="BZ85" s="5"/>
      <c r="CA85" s="5"/>
      <c r="CB85" s="5"/>
      <c r="CC85" s="5"/>
      <c r="CD85" s="5"/>
      <c r="CE85" s="5"/>
      <c r="CF85" s="5"/>
    </row>
    <row r="86" spans="1:84" ht="16.5" customHeight="1" x14ac:dyDescent="0.3">
      <c r="A86" s="128" t="s">
        <v>2936</v>
      </c>
      <c r="B86" s="128">
        <v>64561795</v>
      </c>
      <c r="C86" s="128">
        <v>70704833</v>
      </c>
      <c r="D86" s="128">
        <v>68357833.010000005</v>
      </c>
      <c r="E86" s="128">
        <v>64992066</v>
      </c>
      <c r="F86" s="128">
        <v>61243678</v>
      </c>
      <c r="G86" s="128">
        <v>69834842</v>
      </c>
      <c r="H86" s="128">
        <v>65853268.520000003</v>
      </c>
      <c r="I86" s="128">
        <v>60379105</v>
      </c>
      <c r="J86" s="128">
        <v>55015215</v>
      </c>
      <c r="K86" s="128">
        <v>61248268</v>
      </c>
      <c r="L86" s="128">
        <v>55731138.109999999</v>
      </c>
      <c r="M86" s="128">
        <v>50476694</v>
      </c>
      <c r="N86" s="128">
        <v>45542853</v>
      </c>
      <c r="O86" s="128">
        <v>50893034</v>
      </c>
      <c r="P86" s="128">
        <v>45728253.119999997</v>
      </c>
      <c r="Q86" s="128">
        <v>40495320</v>
      </c>
      <c r="R86" s="128">
        <v>35524982</v>
      </c>
      <c r="S86" s="128">
        <v>40108844</v>
      </c>
      <c r="T86" s="128">
        <v>35343853.719999999</v>
      </c>
      <c r="U86" s="128">
        <v>31055082</v>
      </c>
      <c r="V86" s="128">
        <v>27070010</v>
      </c>
      <c r="W86" s="128">
        <v>30958853</v>
      </c>
      <c r="X86" s="128">
        <v>26894168.920000002</v>
      </c>
      <c r="Y86" s="128">
        <v>23041663</v>
      </c>
      <c r="Z86" s="128">
        <v>19893558</v>
      </c>
      <c r="AA86" s="128">
        <v>23940444</v>
      </c>
      <c r="AB86" s="128">
        <v>20532100.190000001</v>
      </c>
      <c r="AC86" s="128">
        <v>18016545</v>
      </c>
      <c r="AD86" s="128">
        <v>15328895</v>
      </c>
      <c r="AE86" s="128">
        <v>21202397</v>
      </c>
      <c r="AF86" s="128">
        <v>18497197.989999998</v>
      </c>
      <c r="AG86" s="128">
        <v>16454741</v>
      </c>
      <c r="AH86" s="128">
        <v>13795160</v>
      </c>
      <c r="AI86" s="128">
        <v>19230739</v>
      </c>
      <c r="AJ86" s="128">
        <v>15688196.66</v>
      </c>
      <c r="AK86" s="128">
        <v>12926169</v>
      </c>
      <c r="AL86" s="128">
        <v>10023681</v>
      </c>
      <c r="AM86" s="128">
        <v>17982875</v>
      </c>
      <c r="AN86" s="128">
        <v>15224548.630000001</v>
      </c>
      <c r="AO86" s="128">
        <v>13643724</v>
      </c>
      <c r="AP86" s="128">
        <v>11470690</v>
      </c>
      <c r="AQ86" s="128">
        <v>13794061</v>
      </c>
      <c r="AR86" s="128">
        <v>11710127.970000001</v>
      </c>
      <c r="AS86" s="128">
        <v>11959430</v>
      </c>
      <c r="AT86" s="128">
        <v>6556517</v>
      </c>
      <c r="AU86" s="128">
        <v>8381689</v>
      </c>
      <c r="AV86" s="128">
        <v>6705795.1399999997</v>
      </c>
      <c r="AW86" s="128">
        <v>5610694</v>
      </c>
      <c r="AX86" s="128">
        <v>4194727</v>
      </c>
      <c r="AY86" s="128">
        <v>5656224</v>
      </c>
      <c r="AZ86" s="128">
        <v>4408990</v>
      </c>
      <c r="BA86" s="128">
        <v>3899823</v>
      </c>
      <c r="BB86" s="128">
        <v>3056156</v>
      </c>
      <c r="BC86" s="128">
        <v>3760260</v>
      </c>
      <c r="BU86" s="5"/>
      <c r="BV86" s="5"/>
      <c r="BW86" s="5"/>
      <c r="BX86" s="5"/>
      <c r="BY86" s="5"/>
      <c r="BZ86" s="5"/>
      <c r="CA86" s="5"/>
      <c r="CB86" s="5"/>
      <c r="CC86" s="5"/>
      <c r="CD86" s="5"/>
      <c r="CE86" s="5"/>
      <c r="CF86" s="5"/>
    </row>
    <row r="87" spans="1:84" ht="16.5" customHeight="1" x14ac:dyDescent="0.3">
      <c r="A87" s="128" t="s">
        <v>3142</v>
      </c>
      <c r="B87" s="128">
        <v>-2194330</v>
      </c>
      <c r="C87" s="128">
        <v>-2538557</v>
      </c>
      <c r="D87" s="128">
        <v>16833492.739999998</v>
      </c>
      <c r="E87" s="128">
        <v>16487658</v>
      </c>
      <c r="F87" s="128">
        <v>13777006</v>
      </c>
      <c r="G87" s="128">
        <v>17001178</v>
      </c>
      <c r="H87" s="128">
        <v>16318171.890000001</v>
      </c>
      <c r="I87" s="128">
        <v>16356195</v>
      </c>
      <c r="J87" s="128">
        <v>16678113</v>
      </c>
      <c r="K87" s="128">
        <v>17345143</v>
      </c>
      <c r="L87" s="128">
        <v>17532247.140000001</v>
      </c>
      <c r="M87" s="128">
        <v>17504676</v>
      </c>
      <c r="N87" s="128">
        <v>18093075</v>
      </c>
      <c r="O87" s="128">
        <v>17977965</v>
      </c>
      <c r="P87" s="128">
        <v>18037244.25</v>
      </c>
      <c r="Q87" s="128">
        <v>18050875</v>
      </c>
      <c r="R87" s="128">
        <v>8132936</v>
      </c>
      <c r="S87" s="128">
        <v>8088713</v>
      </c>
      <c r="T87" s="128">
        <v>8284895.5300000003</v>
      </c>
      <c r="U87" s="128">
        <v>-1605034</v>
      </c>
      <c r="V87" s="128">
        <v>-1469352</v>
      </c>
      <c r="W87" s="128">
        <v>-1272730</v>
      </c>
      <c r="X87" s="128">
        <v>-1112145.69</v>
      </c>
      <c r="Y87" s="128">
        <v>-953403</v>
      </c>
      <c r="Z87" s="128">
        <v>-1195763</v>
      </c>
      <c r="AA87" s="128">
        <v>-1365797</v>
      </c>
      <c r="AB87" s="128">
        <v>-1317311.94</v>
      </c>
      <c r="AC87" s="128">
        <v>-1372122</v>
      </c>
      <c r="AD87" s="128">
        <v>-1380090</v>
      </c>
      <c r="AE87" s="128">
        <v>-1381634</v>
      </c>
      <c r="AF87" s="128">
        <v>-1283669.1599999999</v>
      </c>
      <c r="AG87" s="128">
        <v>-1498155</v>
      </c>
      <c r="AH87" s="128">
        <v>-2178565</v>
      </c>
      <c r="AI87" s="128">
        <v>-701197</v>
      </c>
      <c r="AJ87" s="128">
        <v>-511848.74</v>
      </c>
      <c r="AK87" s="128">
        <v>-487387</v>
      </c>
      <c r="AL87" s="128">
        <v>-347431</v>
      </c>
      <c r="AM87" s="128">
        <v>-484139</v>
      </c>
      <c r="AN87" s="128">
        <v>-361408.75</v>
      </c>
      <c r="AO87" s="128">
        <v>-437909</v>
      </c>
      <c r="AP87" s="128">
        <v>-498851</v>
      </c>
      <c r="AQ87" s="128">
        <v>-562372</v>
      </c>
      <c r="AR87" s="128">
        <v>-581921.41</v>
      </c>
      <c r="AS87" s="128">
        <v>-552264</v>
      </c>
      <c r="AT87" s="128">
        <v>3462234</v>
      </c>
      <c r="AU87" s="128">
        <v>5217355</v>
      </c>
      <c r="AV87" s="128">
        <v>5407065.0300000003</v>
      </c>
      <c r="AW87" s="128">
        <v>5480895</v>
      </c>
      <c r="AX87" s="128">
        <v>5573588</v>
      </c>
      <c r="AY87" s="128">
        <v>5797132</v>
      </c>
      <c r="AZ87" s="128">
        <v>5702221</v>
      </c>
      <c r="BA87" s="128">
        <v>-112516</v>
      </c>
      <c r="BB87" s="128">
        <v>-25427</v>
      </c>
      <c r="BC87" s="128">
        <v>281891</v>
      </c>
      <c r="BU87" s="5"/>
      <c r="BV87" s="5"/>
      <c r="BW87" s="5"/>
      <c r="BX87" s="5"/>
      <c r="BY87" s="5"/>
      <c r="BZ87" s="5"/>
      <c r="CA87" s="5"/>
      <c r="CB87" s="5"/>
      <c r="CC87" s="5"/>
      <c r="CD87" s="5"/>
      <c r="CE87" s="5"/>
      <c r="CF87" s="5"/>
    </row>
    <row r="88" spans="1:84" ht="16.5" customHeight="1" x14ac:dyDescent="0.3">
      <c r="A88" s="128" t="s">
        <v>3143</v>
      </c>
      <c r="B88" s="128">
        <v>-1528753</v>
      </c>
      <c r="C88" s="128">
        <v>-1528753</v>
      </c>
      <c r="D88" s="128">
        <v>-1462713.27</v>
      </c>
      <c r="E88" s="128">
        <v>-3421496</v>
      </c>
      <c r="F88" s="128">
        <v>-6132148</v>
      </c>
      <c r="G88" s="128">
        <v>-1442733</v>
      </c>
      <c r="H88" s="128">
        <v>-1442732.79</v>
      </c>
      <c r="I88" s="128">
        <v>-1442733</v>
      </c>
      <c r="J88" s="128">
        <v>-1442733</v>
      </c>
      <c r="K88" s="128">
        <v>-1306987</v>
      </c>
      <c r="L88" s="128">
        <v>-1061147.72</v>
      </c>
      <c r="M88" s="128">
        <v>-1061148</v>
      </c>
      <c r="N88" s="128">
        <v>-1061148</v>
      </c>
      <c r="O88" s="128">
        <v>-1061148</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3861865</v>
      </c>
      <c r="AU88" s="128">
        <v>5630708</v>
      </c>
      <c r="AV88" s="128">
        <v>5630707.6799999997</v>
      </c>
      <c r="AW88" s="128">
        <v>5630708</v>
      </c>
      <c r="AX88" s="128">
        <v>5630708</v>
      </c>
      <c r="AY88" s="128">
        <v>5630708</v>
      </c>
      <c r="AZ88" s="128">
        <v>5631334</v>
      </c>
      <c r="BA88" s="128">
        <v>627</v>
      </c>
      <c r="BB88" s="128">
        <v>627</v>
      </c>
      <c r="BC88" s="128">
        <v>627</v>
      </c>
      <c r="BU88" s="5"/>
      <c r="BV88" s="5"/>
      <c r="BW88" s="5"/>
      <c r="BX88" s="5"/>
      <c r="BY88" s="5"/>
      <c r="BZ88" s="5"/>
      <c r="CA88" s="5"/>
      <c r="CB88" s="5"/>
      <c r="CC88" s="5"/>
      <c r="CD88" s="5"/>
      <c r="CE88" s="5"/>
      <c r="CF88" s="5"/>
    </row>
    <row r="89" spans="1:84" ht="16.5" customHeight="1" x14ac:dyDescent="0.3">
      <c r="A89" s="128" t="s">
        <v>3144</v>
      </c>
      <c r="B89" s="128">
        <v>0</v>
      </c>
      <c r="C89" s="128">
        <v>0</v>
      </c>
      <c r="D89" s="128">
        <v>0</v>
      </c>
      <c r="E89" s="128">
        <v>0</v>
      </c>
      <c r="F89" s="128">
        <v>0</v>
      </c>
      <c r="G89" s="128">
        <v>0</v>
      </c>
      <c r="H89" s="128">
        <v>0</v>
      </c>
      <c r="I89" s="128">
        <v>0</v>
      </c>
      <c r="J89" s="128">
        <v>0</v>
      </c>
      <c r="K89" s="128">
        <v>0</v>
      </c>
      <c r="L89" s="128">
        <v>0</v>
      </c>
      <c r="M89" s="128">
        <v>0</v>
      </c>
      <c r="N89" s="128">
        <v>0</v>
      </c>
      <c r="O89" s="128">
        <v>0</v>
      </c>
      <c r="P89" s="128">
        <v>0</v>
      </c>
      <c r="Q89" s="128">
        <v>0</v>
      </c>
      <c r="R89" s="128">
        <v>0</v>
      </c>
      <c r="S89" s="128">
        <v>0</v>
      </c>
      <c r="T89" s="128">
        <v>0</v>
      </c>
      <c r="U89" s="128">
        <v>0</v>
      </c>
      <c r="V89" s="128">
        <v>0</v>
      </c>
      <c r="W89" s="128">
        <v>0</v>
      </c>
      <c r="X89" s="128">
        <v>0</v>
      </c>
      <c r="Y89" s="128">
        <v>0</v>
      </c>
      <c r="Z89" s="128">
        <v>0</v>
      </c>
      <c r="AA89" s="128">
        <v>0</v>
      </c>
      <c r="AB89" s="128">
        <v>0</v>
      </c>
      <c r="AC89" s="128">
        <v>0</v>
      </c>
      <c r="AD89" s="128">
        <v>0</v>
      </c>
      <c r="AE89" s="128">
        <v>0</v>
      </c>
      <c r="AF89" s="128">
        <v>0</v>
      </c>
      <c r="AG89" s="128">
        <v>0</v>
      </c>
      <c r="AH89" s="128">
        <v>0</v>
      </c>
      <c r="AI89" s="128">
        <v>0</v>
      </c>
      <c r="AJ89" s="128">
        <v>0</v>
      </c>
      <c r="AK89" s="128">
        <v>0</v>
      </c>
      <c r="AL89" s="128">
        <v>0</v>
      </c>
      <c r="AM89" s="128">
        <v>0</v>
      </c>
      <c r="AN89" s="128">
        <v>0</v>
      </c>
      <c r="AO89" s="128">
        <v>0</v>
      </c>
      <c r="AP89" s="128">
        <v>0</v>
      </c>
      <c r="AQ89" s="128">
        <v>0</v>
      </c>
      <c r="AR89" s="128">
        <v>0</v>
      </c>
      <c r="AS89" s="128">
        <v>0</v>
      </c>
      <c r="AT89" s="128">
        <v>5630708</v>
      </c>
      <c r="AU89" s="128">
        <v>5630708</v>
      </c>
      <c r="AV89" s="128">
        <v>5630707.6799999997</v>
      </c>
      <c r="AW89" s="128">
        <v>5630708</v>
      </c>
      <c r="AX89" s="128">
        <v>5630708</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3145</v>
      </c>
      <c r="B90" s="128">
        <v>-1528753</v>
      </c>
      <c r="C90" s="128">
        <v>-1528753</v>
      </c>
      <c r="D90" s="128">
        <v>0</v>
      </c>
      <c r="E90" s="128">
        <v>-1958783</v>
      </c>
      <c r="F90" s="128">
        <v>-4689415</v>
      </c>
      <c r="G90" s="128">
        <v>0</v>
      </c>
      <c r="H90" s="128">
        <v>0</v>
      </c>
      <c r="I90" s="128">
        <v>0</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3146</v>
      </c>
      <c r="B91" s="128">
        <v>0</v>
      </c>
      <c r="C91" s="128">
        <v>0</v>
      </c>
      <c r="D91" s="128">
        <v>-1462713.27</v>
      </c>
      <c r="E91" s="128">
        <v>-1462713</v>
      </c>
      <c r="F91" s="128">
        <v>-1442733</v>
      </c>
      <c r="G91" s="128">
        <v>-1442733</v>
      </c>
      <c r="H91" s="128">
        <v>-1442732.79</v>
      </c>
      <c r="I91" s="128">
        <v>-1442733</v>
      </c>
      <c r="J91" s="128">
        <v>-1442733</v>
      </c>
      <c r="K91" s="128">
        <v>-1306987</v>
      </c>
      <c r="L91" s="128">
        <v>-1061147.72</v>
      </c>
      <c r="M91" s="128">
        <v>-1061148</v>
      </c>
      <c r="N91" s="128">
        <v>-1061148</v>
      </c>
      <c r="O91" s="128">
        <v>-1061148</v>
      </c>
      <c r="P91" s="128">
        <v>0</v>
      </c>
      <c r="Q91" s="128">
        <v>0</v>
      </c>
      <c r="R91" s="128">
        <v>0</v>
      </c>
      <c r="S91" s="128">
        <v>0</v>
      </c>
      <c r="T91" s="128">
        <v>0</v>
      </c>
      <c r="U91" s="128">
        <v>0</v>
      </c>
      <c r="V91" s="128">
        <v>0</v>
      </c>
      <c r="W91" s="128">
        <v>0</v>
      </c>
      <c r="X91" s="128">
        <v>0</v>
      </c>
      <c r="Y91" s="128">
        <v>0</v>
      </c>
      <c r="Z91" s="128">
        <v>0</v>
      </c>
      <c r="AA91" s="128">
        <v>0</v>
      </c>
      <c r="AB91" s="128">
        <v>0</v>
      </c>
      <c r="AC91" s="128">
        <v>0</v>
      </c>
      <c r="AD91" s="128">
        <v>0</v>
      </c>
      <c r="AE91" s="128">
        <v>0</v>
      </c>
      <c r="AF91" s="128">
        <v>0</v>
      </c>
      <c r="AG91" s="128">
        <v>0</v>
      </c>
      <c r="AH91" s="128">
        <v>0</v>
      </c>
      <c r="AI91" s="128">
        <v>0</v>
      </c>
      <c r="AJ91" s="128">
        <v>0</v>
      </c>
      <c r="AK91" s="128">
        <v>0</v>
      </c>
      <c r="AL91" s="128">
        <v>0</v>
      </c>
      <c r="AM91" s="128">
        <v>0</v>
      </c>
      <c r="AN91" s="128">
        <v>0</v>
      </c>
      <c r="AO91" s="128">
        <v>0</v>
      </c>
      <c r="AP91" s="128">
        <v>0</v>
      </c>
      <c r="AQ91" s="128">
        <v>0</v>
      </c>
      <c r="AR91" s="128">
        <v>0</v>
      </c>
      <c r="AS91" s="128">
        <v>0</v>
      </c>
      <c r="AT91" s="128">
        <v>-1768843</v>
      </c>
      <c r="AU91" s="128">
        <v>0</v>
      </c>
      <c r="AV91" s="128">
        <v>0</v>
      </c>
      <c r="AW91" s="128">
        <v>0</v>
      </c>
      <c r="AX91" s="128">
        <v>0</v>
      </c>
      <c r="AY91" s="128">
        <v>5630708</v>
      </c>
      <c r="AZ91" s="128">
        <v>5631334</v>
      </c>
      <c r="BA91" s="128">
        <v>627</v>
      </c>
      <c r="BB91" s="128">
        <v>627</v>
      </c>
      <c r="BC91" s="128">
        <v>627</v>
      </c>
      <c r="BU91" s="5"/>
      <c r="BV91" s="5"/>
      <c r="BW91" s="5"/>
      <c r="BX91" s="5"/>
      <c r="BY91" s="5"/>
      <c r="BZ91" s="5"/>
      <c r="CA91" s="5"/>
      <c r="CB91" s="5"/>
      <c r="CC91" s="5"/>
      <c r="CD91" s="5"/>
      <c r="CE91" s="5"/>
      <c r="CF91" s="5"/>
    </row>
    <row r="92" spans="1:84" ht="16.5" customHeight="1" x14ac:dyDescent="0.3">
      <c r="A92" s="128" t="s">
        <v>3147</v>
      </c>
      <c r="B92" s="128">
        <v>0</v>
      </c>
      <c r="C92" s="128">
        <v>0</v>
      </c>
      <c r="D92" s="128">
        <v>0</v>
      </c>
      <c r="E92" s="128">
        <v>0</v>
      </c>
      <c r="F92" s="128">
        <v>0</v>
      </c>
      <c r="G92" s="128">
        <v>0</v>
      </c>
      <c r="H92" s="128">
        <v>-2148249.52</v>
      </c>
      <c r="I92" s="128">
        <v>-2110226</v>
      </c>
      <c r="J92" s="128">
        <v>-1788308</v>
      </c>
      <c r="K92" s="128">
        <v>-1257024</v>
      </c>
      <c r="L92" s="128">
        <v>-1315759.3400000001</v>
      </c>
      <c r="M92" s="128">
        <v>-1343330</v>
      </c>
      <c r="N92" s="128">
        <v>-754931</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-701197</v>
      </c>
      <c r="AJ92" s="128">
        <v>-511848.74</v>
      </c>
      <c r="AK92" s="128">
        <v>-487387</v>
      </c>
      <c r="AL92" s="128">
        <v>-347431</v>
      </c>
      <c r="AM92" s="128">
        <v>-484139</v>
      </c>
      <c r="AN92" s="128">
        <v>-361408.75</v>
      </c>
      <c r="AO92" s="128">
        <v>-437909</v>
      </c>
      <c r="AP92" s="128">
        <v>-498851</v>
      </c>
      <c r="AQ92" s="128">
        <v>-562372</v>
      </c>
      <c r="AR92" s="128">
        <v>-581921.41</v>
      </c>
      <c r="AS92" s="128">
        <v>-552264</v>
      </c>
      <c r="AT92" s="128">
        <v>-399631</v>
      </c>
      <c r="AU92" s="128">
        <v>-413353</v>
      </c>
      <c r="AV92" s="128">
        <v>-223642.65</v>
      </c>
      <c r="AW92" s="128">
        <v>-149813</v>
      </c>
      <c r="AX92" s="128">
        <v>-57120</v>
      </c>
      <c r="AY92" s="128">
        <v>166424</v>
      </c>
      <c r="AZ92" s="128">
        <v>70887</v>
      </c>
      <c r="BA92" s="128">
        <v>-113143</v>
      </c>
      <c r="BB92" s="128">
        <v>-26054</v>
      </c>
      <c r="BC92" s="128">
        <v>281264</v>
      </c>
      <c r="BU92" s="5"/>
      <c r="BV92" s="5"/>
      <c r="BW92" s="5"/>
      <c r="BX92" s="5"/>
      <c r="BY92" s="5"/>
      <c r="BZ92" s="5"/>
      <c r="CA92" s="5"/>
      <c r="CB92" s="5"/>
      <c r="CC92" s="5"/>
      <c r="CD92" s="5"/>
      <c r="CE92" s="5"/>
      <c r="CF92" s="5"/>
    </row>
    <row r="93" spans="1:84" ht="16.5" customHeight="1" x14ac:dyDescent="0.3">
      <c r="A93" s="128" t="s">
        <v>3148</v>
      </c>
      <c r="B93" s="128">
        <v>-665577</v>
      </c>
      <c r="C93" s="128">
        <v>-1009804</v>
      </c>
      <c r="D93" s="128">
        <v>18296206.010000002</v>
      </c>
      <c r="E93" s="128">
        <v>19909154</v>
      </c>
      <c r="F93" s="128">
        <v>19909154</v>
      </c>
      <c r="G93" s="128">
        <v>18443911</v>
      </c>
      <c r="H93" s="128">
        <v>19909154.199999999</v>
      </c>
      <c r="I93" s="128">
        <v>19909154</v>
      </c>
      <c r="J93" s="128">
        <v>19909154</v>
      </c>
      <c r="K93" s="128">
        <v>19909154</v>
      </c>
      <c r="L93" s="128">
        <v>19909154.199999999</v>
      </c>
      <c r="M93" s="128">
        <v>19909154</v>
      </c>
      <c r="N93" s="128">
        <v>19909154</v>
      </c>
      <c r="O93" s="128">
        <v>19039113</v>
      </c>
      <c r="P93" s="128">
        <v>18037244.25</v>
      </c>
      <c r="Q93" s="128">
        <v>18050875</v>
      </c>
      <c r="R93" s="128">
        <v>8132936</v>
      </c>
      <c r="S93" s="128">
        <v>8088713</v>
      </c>
      <c r="T93" s="128">
        <v>8284895.5300000003</v>
      </c>
      <c r="U93" s="128">
        <v>-1605034</v>
      </c>
      <c r="V93" s="128">
        <v>0</v>
      </c>
      <c r="W93" s="128">
        <v>0</v>
      </c>
      <c r="X93" s="128">
        <v>-1112145.69</v>
      </c>
      <c r="Y93" s="128">
        <v>-953403</v>
      </c>
      <c r="Z93" s="128">
        <v>-1195763</v>
      </c>
      <c r="AA93" s="128">
        <v>-1365797</v>
      </c>
      <c r="AB93" s="128">
        <v>-1317311.94</v>
      </c>
      <c r="AC93" s="128">
        <v>-1372122</v>
      </c>
      <c r="AD93" s="128">
        <v>-1380090</v>
      </c>
      <c r="AE93" s="128">
        <v>-1381634</v>
      </c>
      <c r="AF93" s="128">
        <v>0</v>
      </c>
      <c r="AG93" s="128">
        <v>-1498155</v>
      </c>
      <c r="AH93" s="128">
        <v>-2178565</v>
      </c>
      <c r="AI93" s="128">
        <v>0</v>
      </c>
      <c r="AJ93" s="128">
        <v>0</v>
      </c>
      <c r="AK93" s="128">
        <v>0</v>
      </c>
      <c r="AL93" s="128">
        <v>0</v>
      </c>
      <c r="AM93" s="128">
        <v>0</v>
      </c>
      <c r="AN93" s="128">
        <v>0</v>
      </c>
      <c r="AO93" s="128">
        <v>0</v>
      </c>
      <c r="AP93" s="128">
        <v>0</v>
      </c>
      <c r="AQ93" s="128">
        <v>0</v>
      </c>
      <c r="AR93" s="128">
        <v>0</v>
      </c>
      <c r="AS93" s="128">
        <v>0</v>
      </c>
      <c r="AT93" s="128">
        <v>0</v>
      </c>
      <c r="AU93" s="128">
        <v>0</v>
      </c>
      <c r="AV93" s="128">
        <v>0</v>
      </c>
      <c r="AW93" s="128">
        <v>0</v>
      </c>
      <c r="AX93" s="128">
        <v>0</v>
      </c>
      <c r="AY93" s="128">
        <v>0</v>
      </c>
      <c r="AZ93" s="128">
        <v>0</v>
      </c>
      <c r="BA93" s="128">
        <v>0</v>
      </c>
      <c r="BB93" s="128">
        <v>0</v>
      </c>
      <c r="BC93" s="128">
        <v>0</v>
      </c>
      <c r="BU93" s="5"/>
      <c r="BV93" s="5"/>
      <c r="BW93" s="5"/>
      <c r="BX93" s="5"/>
      <c r="BY93" s="5"/>
      <c r="BZ93" s="5"/>
      <c r="CA93" s="5"/>
      <c r="CB93" s="5"/>
      <c r="CC93" s="5"/>
      <c r="CD93" s="5"/>
      <c r="CE93" s="5"/>
      <c r="CF93" s="5"/>
    </row>
    <row r="94" spans="1:84" ht="16.5" customHeight="1" x14ac:dyDescent="0.3">
      <c r="A94" s="128" t="s">
        <v>2937</v>
      </c>
      <c r="B94" s="128">
        <v>93844037</v>
      </c>
      <c r="C94" s="128">
        <v>99642848</v>
      </c>
      <c r="D94" s="128">
        <v>96758743.980000004</v>
      </c>
      <c r="E94" s="128">
        <v>93047142</v>
      </c>
      <c r="F94" s="128">
        <v>86588102</v>
      </c>
      <c r="G94" s="128">
        <v>98403438</v>
      </c>
      <c r="H94" s="128">
        <v>93738858.640000001</v>
      </c>
      <c r="I94" s="128">
        <v>88302718</v>
      </c>
      <c r="J94" s="128">
        <v>83260746</v>
      </c>
      <c r="K94" s="128">
        <v>90160829</v>
      </c>
      <c r="L94" s="128">
        <v>84830803.480000004</v>
      </c>
      <c r="M94" s="128">
        <v>79548788</v>
      </c>
      <c r="N94" s="128">
        <v>75203346</v>
      </c>
      <c r="O94" s="128">
        <v>80438417</v>
      </c>
      <c r="P94" s="128">
        <v>75332915.599999994</v>
      </c>
      <c r="Q94" s="128">
        <v>70113613</v>
      </c>
      <c r="R94" s="128">
        <v>55225336</v>
      </c>
      <c r="S94" s="128">
        <v>59764975</v>
      </c>
      <c r="T94" s="128">
        <v>55196167.479999997</v>
      </c>
      <c r="U94" s="128">
        <v>41017466</v>
      </c>
      <c r="V94" s="128">
        <v>37168076</v>
      </c>
      <c r="W94" s="128">
        <v>41253541</v>
      </c>
      <c r="X94" s="128">
        <v>37349441.460000001</v>
      </c>
      <c r="Y94" s="128">
        <v>33655678</v>
      </c>
      <c r="Z94" s="128">
        <v>30265213</v>
      </c>
      <c r="AA94" s="128">
        <v>34142065</v>
      </c>
      <c r="AB94" s="128">
        <v>30782206.48</v>
      </c>
      <c r="AC94" s="128">
        <v>28211841</v>
      </c>
      <c r="AD94" s="128">
        <v>25516223</v>
      </c>
      <c r="AE94" s="128">
        <v>31388181</v>
      </c>
      <c r="AF94" s="128">
        <v>28780947.07</v>
      </c>
      <c r="AG94" s="128">
        <v>26524004</v>
      </c>
      <c r="AH94" s="128">
        <v>23184013</v>
      </c>
      <c r="AI94" s="128">
        <v>30096960</v>
      </c>
      <c r="AJ94" s="128">
        <v>26743766.149999999</v>
      </c>
      <c r="AK94" s="128">
        <v>24006200</v>
      </c>
      <c r="AL94" s="128">
        <v>21243668</v>
      </c>
      <c r="AM94" s="128">
        <v>24126201</v>
      </c>
      <c r="AN94" s="128">
        <v>21490604.780000001</v>
      </c>
      <c r="AO94" s="128">
        <v>19833280</v>
      </c>
      <c r="AP94" s="128">
        <v>17599304</v>
      </c>
      <c r="AQ94" s="128">
        <v>19859154</v>
      </c>
      <c r="AR94" s="128">
        <v>17755671.460000001</v>
      </c>
      <c r="AS94" s="128">
        <v>18034631</v>
      </c>
      <c r="AT94" s="128">
        <v>16646216</v>
      </c>
      <c r="AU94" s="128">
        <v>20226509</v>
      </c>
      <c r="AV94" s="128">
        <v>18740325.07</v>
      </c>
      <c r="AW94" s="128">
        <v>17719054</v>
      </c>
      <c r="AX94" s="128">
        <v>16395780</v>
      </c>
      <c r="AY94" s="128">
        <v>18080821</v>
      </c>
      <c r="AZ94" s="128">
        <v>16738676</v>
      </c>
      <c r="BA94" s="128">
        <v>10414772</v>
      </c>
      <c r="BB94" s="128">
        <v>9610515</v>
      </c>
      <c r="BC94" s="128">
        <v>10621937</v>
      </c>
      <c r="BU94" s="5"/>
      <c r="BV94" s="5"/>
      <c r="BW94" s="5"/>
      <c r="BX94" s="5"/>
      <c r="BY94" s="5"/>
      <c r="BZ94" s="5"/>
      <c r="CA94" s="5"/>
      <c r="CB94" s="5"/>
      <c r="CC94" s="5"/>
      <c r="CD94" s="5"/>
      <c r="CE94" s="5"/>
      <c r="CF94" s="5"/>
    </row>
    <row r="95" spans="1:84" ht="16.5" customHeight="1" x14ac:dyDescent="0.3">
      <c r="A95" s="128" t="s">
        <v>3149</v>
      </c>
      <c r="B95" s="128">
        <v>14843073</v>
      </c>
      <c r="C95" s="128">
        <v>14966022</v>
      </c>
      <c r="D95" s="128">
        <v>14836285.960000001</v>
      </c>
      <c r="E95" s="128">
        <v>14717885</v>
      </c>
      <c r="F95" s="128">
        <v>14630310</v>
      </c>
      <c r="G95" s="128">
        <v>14806313</v>
      </c>
      <c r="H95" s="128">
        <v>14628937.85</v>
      </c>
      <c r="I95" s="128">
        <v>14507249</v>
      </c>
      <c r="J95" s="128">
        <v>14562969</v>
      </c>
      <c r="K95" s="128">
        <v>14764685</v>
      </c>
      <c r="L95" s="128">
        <v>14987881.380000001</v>
      </c>
      <c r="M95" s="128">
        <v>14763238</v>
      </c>
      <c r="N95" s="128">
        <v>14845215</v>
      </c>
      <c r="O95" s="128">
        <v>14829975</v>
      </c>
      <c r="P95" s="128">
        <v>4895864.67</v>
      </c>
      <c r="Q95" s="128">
        <v>4801087</v>
      </c>
      <c r="R95" s="128">
        <v>4734119</v>
      </c>
      <c r="S95" s="128">
        <v>4639836</v>
      </c>
      <c r="T95" s="128">
        <v>4407036.6399999997</v>
      </c>
      <c r="U95" s="128">
        <v>4348607</v>
      </c>
      <c r="V95" s="128">
        <v>4347498</v>
      </c>
      <c r="W95" s="128">
        <v>4360741</v>
      </c>
      <c r="X95" s="128">
        <v>4326296.04</v>
      </c>
      <c r="Y95" s="128">
        <v>4296626</v>
      </c>
      <c r="Z95" s="128">
        <v>4299073</v>
      </c>
      <c r="AA95" s="128">
        <v>4312821</v>
      </c>
      <c r="AB95" s="128">
        <v>4275634.05</v>
      </c>
      <c r="AC95" s="128">
        <v>4241364</v>
      </c>
      <c r="AD95" s="128">
        <v>4248740</v>
      </c>
      <c r="AE95" s="128">
        <v>4257715</v>
      </c>
      <c r="AF95" s="128">
        <v>4226479.16</v>
      </c>
      <c r="AG95" s="128">
        <v>4237747</v>
      </c>
      <c r="AH95" s="128">
        <v>5028348</v>
      </c>
      <c r="AI95" s="128">
        <v>262322</v>
      </c>
      <c r="AJ95" s="128">
        <v>242326.12</v>
      </c>
      <c r="AK95" s="128">
        <v>232703</v>
      </c>
      <c r="AL95" s="128">
        <v>214555</v>
      </c>
      <c r="AM95" s="128">
        <v>209341</v>
      </c>
      <c r="AN95" s="128">
        <v>208249.04</v>
      </c>
      <c r="AO95" s="128">
        <v>208927</v>
      </c>
      <c r="AP95" s="128">
        <v>207239</v>
      </c>
      <c r="AQ95" s="128">
        <v>205138</v>
      </c>
      <c r="AR95" s="128">
        <v>202514.2</v>
      </c>
      <c r="AS95" s="128">
        <v>194240</v>
      </c>
      <c r="AT95" s="128">
        <v>195552</v>
      </c>
      <c r="AU95" s="128">
        <v>197593</v>
      </c>
      <c r="AV95" s="128">
        <v>196216.3</v>
      </c>
      <c r="AW95" s="128">
        <v>129356</v>
      </c>
      <c r="AX95" s="128">
        <v>133683</v>
      </c>
      <c r="AY95" s="128">
        <v>140776</v>
      </c>
      <c r="AZ95" s="128">
        <v>160856</v>
      </c>
      <c r="BA95" s="128">
        <v>-4651998</v>
      </c>
      <c r="BB95" s="128">
        <v>-4233450</v>
      </c>
      <c r="BC95" s="128">
        <v>-3614252</v>
      </c>
      <c r="BU95" s="5"/>
      <c r="BV95" s="5"/>
      <c r="BW95" s="5"/>
      <c r="BX95" s="5"/>
      <c r="BY95" s="5"/>
      <c r="BZ95" s="5"/>
      <c r="CA95" s="5"/>
      <c r="CB95" s="5"/>
      <c r="CC95" s="5"/>
      <c r="CD95" s="5"/>
      <c r="CE95" s="5"/>
      <c r="CF95" s="5"/>
    </row>
    <row r="96" spans="1:84" ht="16.5" customHeight="1" x14ac:dyDescent="0.3">
      <c r="A96" s="128" t="s">
        <v>3150</v>
      </c>
      <c r="B96" s="128">
        <v>108687110</v>
      </c>
      <c r="C96" s="128">
        <v>114608870</v>
      </c>
      <c r="D96" s="128">
        <v>111595029.94</v>
      </c>
      <c r="E96" s="128">
        <v>107765027</v>
      </c>
      <c r="F96" s="128">
        <v>101218412</v>
      </c>
      <c r="G96" s="128">
        <v>113209751</v>
      </c>
      <c r="H96" s="128">
        <v>108367796.48999999</v>
      </c>
      <c r="I96" s="128">
        <v>102809967</v>
      </c>
      <c r="J96" s="128">
        <v>97823715</v>
      </c>
      <c r="K96" s="128">
        <v>104925514</v>
      </c>
      <c r="L96" s="128">
        <v>99818684.859999999</v>
      </c>
      <c r="M96" s="128">
        <v>94312026</v>
      </c>
      <c r="N96" s="128">
        <v>90048561</v>
      </c>
      <c r="O96" s="128">
        <v>95268392</v>
      </c>
      <c r="P96" s="128">
        <v>80228780.269999996</v>
      </c>
      <c r="Q96" s="128">
        <v>74914700</v>
      </c>
      <c r="R96" s="128">
        <v>59959455</v>
      </c>
      <c r="S96" s="128">
        <v>64404811</v>
      </c>
      <c r="T96" s="128">
        <v>59603204.119999997</v>
      </c>
      <c r="U96" s="128">
        <v>45366073</v>
      </c>
      <c r="V96" s="128">
        <v>41515574</v>
      </c>
      <c r="W96" s="128">
        <v>45614282</v>
      </c>
      <c r="X96" s="128">
        <v>41675737.5</v>
      </c>
      <c r="Y96" s="128">
        <v>37952304</v>
      </c>
      <c r="Z96" s="128">
        <v>34564286</v>
      </c>
      <c r="AA96" s="128">
        <v>38454886</v>
      </c>
      <c r="AB96" s="128">
        <v>35057840.520000003</v>
      </c>
      <c r="AC96" s="128">
        <v>32453205</v>
      </c>
      <c r="AD96" s="128">
        <v>29764963</v>
      </c>
      <c r="AE96" s="128">
        <v>35645896</v>
      </c>
      <c r="AF96" s="128">
        <v>33007426.23</v>
      </c>
      <c r="AG96" s="128">
        <v>30761751</v>
      </c>
      <c r="AH96" s="128">
        <v>28212361</v>
      </c>
      <c r="AI96" s="128">
        <v>30359282</v>
      </c>
      <c r="AJ96" s="128">
        <v>26986092.27</v>
      </c>
      <c r="AK96" s="128">
        <v>24238903</v>
      </c>
      <c r="AL96" s="128">
        <v>21458223</v>
      </c>
      <c r="AM96" s="128">
        <v>24335542</v>
      </c>
      <c r="AN96" s="128">
        <v>21698853.82</v>
      </c>
      <c r="AO96" s="128">
        <v>20042207</v>
      </c>
      <c r="AP96" s="128">
        <v>17806543</v>
      </c>
      <c r="AQ96" s="128">
        <v>20064292</v>
      </c>
      <c r="AR96" s="128">
        <v>17958185.66</v>
      </c>
      <c r="AS96" s="128">
        <v>18228871</v>
      </c>
      <c r="AT96" s="128">
        <v>16841768</v>
      </c>
      <c r="AU96" s="128">
        <v>20424102</v>
      </c>
      <c r="AV96" s="128">
        <v>18936541.370000001</v>
      </c>
      <c r="AW96" s="128">
        <v>17848410</v>
      </c>
      <c r="AX96" s="128">
        <v>16529463</v>
      </c>
      <c r="AY96" s="128">
        <v>18221597</v>
      </c>
      <c r="AZ96" s="128">
        <v>16899532</v>
      </c>
      <c r="BA96" s="128">
        <v>5762774</v>
      </c>
      <c r="BB96" s="128">
        <v>5377065</v>
      </c>
      <c r="BC96" s="128">
        <v>7007685</v>
      </c>
      <c r="BU96" s="5"/>
      <c r="BV96" s="5"/>
      <c r="BW96" s="5"/>
      <c r="BX96" s="5"/>
      <c r="BY96" s="5"/>
      <c r="BZ96" s="5"/>
      <c r="CA96" s="5"/>
      <c r="CB96" s="5"/>
      <c r="CC96" s="5"/>
      <c r="CD96" s="5"/>
      <c r="CE96" s="5"/>
      <c r="CF96" s="5"/>
    </row>
    <row r="97" spans="1:84" ht="16.5" customHeight="1" x14ac:dyDescent="0.3">
      <c r="A97" s="128" t="s">
        <v>3151</v>
      </c>
      <c r="B97" s="128">
        <v>513087227</v>
      </c>
      <c r="C97" s="128">
        <v>518917016</v>
      </c>
      <c r="D97" s="128">
        <v>523354329.70999998</v>
      </c>
      <c r="E97" s="128">
        <v>443649923</v>
      </c>
      <c r="F97" s="128">
        <v>420751529</v>
      </c>
      <c r="G97" s="128">
        <v>422588825</v>
      </c>
      <c r="H97" s="128">
        <v>375617454.25</v>
      </c>
      <c r="I97" s="128">
        <v>365135998</v>
      </c>
      <c r="J97" s="128">
        <v>369666475</v>
      </c>
      <c r="K97" s="128">
        <v>375793780</v>
      </c>
      <c r="L97" s="128">
        <v>373741617.06</v>
      </c>
      <c r="M97" s="128">
        <v>369248470</v>
      </c>
      <c r="N97" s="128">
        <v>361851524</v>
      </c>
      <c r="O97" s="128">
        <v>371137473</v>
      </c>
      <c r="P97" s="128">
        <v>360298565.68000001</v>
      </c>
      <c r="Q97" s="128">
        <v>354826726</v>
      </c>
      <c r="R97" s="128">
        <v>341434716</v>
      </c>
      <c r="S97" s="128">
        <v>346106604</v>
      </c>
      <c r="T97" s="128">
        <v>352268052.66000003</v>
      </c>
      <c r="U97" s="128">
        <v>341104725</v>
      </c>
      <c r="V97" s="128">
        <v>326767159</v>
      </c>
      <c r="W97" s="128">
        <v>330560617</v>
      </c>
      <c r="X97" s="128">
        <v>329082938.39999998</v>
      </c>
      <c r="Y97" s="128">
        <v>315428292</v>
      </c>
      <c r="Z97" s="128">
        <v>312720996</v>
      </c>
      <c r="AA97" s="128">
        <v>314399922</v>
      </c>
      <c r="AB97" s="128">
        <v>326410045.35000002</v>
      </c>
      <c r="AC97" s="128">
        <v>300360467</v>
      </c>
      <c r="AD97" s="128">
        <v>298528771</v>
      </c>
      <c r="AE97" s="128">
        <v>302815739</v>
      </c>
      <c r="AF97" s="128">
        <v>288665481.36000001</v>
      </c>
      <c r="AG97" s="128">
        <v>277647324</v>
      </c>
      <c r="AH97" s="128">
        <v>232952921</v>
      </c>
      <c r="AI97" s="128">
        <v>73445333</v>
      </c>
      <c r="AJ97" s="128">
        <v>71798465.040000007</v>
      </c>
      <c r="AK97" s="128">
        <v>64783276</v>
      </c>
      <c r="AL97" s="128">
        <v>58586808</v>
      </c>
      <c r="AM97" s="128">
        <v>60127997</v>
      </c>
      <c r="AN97" s="128">
        <v>55340867.530000001</v>
      </c>
      <c r="AO97" s="128">
        <v>50148230</v>
      </c>
      <c r="AP97" s="128">
        <v>46666048</v>
      </c>
      <c r="AQ97" s="128">
        <v>49993426</v>
      </c>
      <c r="AR97" s="128">
        <v>47904117.07</v>
      </c>
      <c r="AS97" s="128">
        <v>43464653</v>
      </c>
      <c r="AT97" s="128">
        <v>41537792</v>
      </c>
      <c r="AU97" s="128">
        <v>45578545</v>
      </c>
      <c r="AV97" s="128">
        <v>44441462.600000001</v>
      </c>
      <c r="AW97" s="128">
        <v>39384364</v>
      </c>
      <c r="AX97" s="128">
        <v>37453699</v>
      </c>
      <c r="AY97" s="128">
        <v>39854300</v>
      </c>
      <c r="AZ97" s="128">
        <v>40158634</v>
      </c>
      <c r="BA97" s="128">
        <v>47177357</v>
      </c>
      <c r="BB97" s="128">
        <v>45157514</v>
      </c>
      <c r="BC97" s="128">
        <v>44619466</v>
      </c>
      <c r="BU97" s="5"/>
      <c r="BV97" s="5"/>
      <c r="BW97" s="5"/>
      <c r="BX97" s="5"/>
      <c r="BY97" s="5"/>
      <c r="BZ97" s="5"/>
      <c r="CA97" s="5"/>
      <c r="CB97" s="5"/>
      <c r="CC97" s="5"/>
      <c r="CD97" s="5"/>
      <c r="CE97" s="5"/>
      <c r="CF97" s="5"/>
    </row>
    <row r="98" spans="1:84" ht="16.5" customHeight="1" x14ac:dyDescent="0.3">
      <c r="A98" s="128" t="s">
        <v>3152</v>
      </c>
      <c r="B98" s="128" t="s">
        <v>3153</v>
      </c>
      <c r="C98" s="128" t="s">
        <v>3154</v>
      </c>
      <c r="D98" s="128" t="s">
        <v>3155</v>
      </c>
      <c r="E98" s="128" t="s">
        <v>3156</v>
      </c>
      <c r="F98" s="128" t="s">
        <v>3157</v>
      </c>
      <c r="G98" s="128" t="s">
        <v>3158</v>
      </c>
      <c r="H98" s="128" t="s">
        <v>3159</v>
      </c>
      <c r="I98" s="128" t="s">
        <v>3160</v>
      </c>
      <c r="J98" s="128" t="s">
        <v>3161</v>
      </c>
      <c r="K98" s="128" t="s">
        <v>3162</v>
      </c>
      <c r="L98" s="128" t="s">
        <v>3163</v>
      </c>
      <c r="M98" s="128" t="s">
        <v>3164</v>
      </c>
      <c r="N98" s="128" t="s">
        <v>3165</v>
      </c>
      <c r="O98" s="128" t="s">
        <v>3166</v>
      </c>
      <c r="P98" s="128" t="s">
        <v>3167</v>
      </c>
      <c r="Q98" s="128" t="s">
        <v>3168</v>
      </c>
      <c r="R98" s="128" t="s">
        <v>3169</v>
      </c>
      <c r="S98" s="128" t="s">
        <v>3170</v>
      </c>
      <c r="T98" s="128" t="s">
        <v>3171</v>
      </c>
      <c r="U98" s="128" t="s">
        <v>3172</v>
      </c>
      <c r="V98" s="128" t="s">
        <v>3173</v>
      </c>
      <c r="W98" s="128" t="s">
        <v>3174</v>
      </c>
      <c r="X98" s="128" t="s">
        <v>3175</v>
      </c>
      <c r="Y98" s="128" t="s">
        <v>3176</v>
      </c>
      <c r="Z98" s="128" t="s">
        <v>3177</v>
      </c>
      <c r="AA98" s="128" t="s">
        <v>3178</v>
      </c>
      <c r="AB98" s="128" t="s">
        <v>3179</v>
      </c>
      <c r="AC98" s="128" t="s">
        <v>3180</v>
      </c>
      <c r="AD98" s="128" t="s">
        <v>3181</v>
      </c>
      <c r="AE98" s="128" t="s">
        <v>3182</v>
      </c>
      <c r="AF98" s="128" t="s">
        <v>3183</v>
      </c>
      <c r="AG98" s="128" t="s">
        <v>3184</v>
      </c>
      <c r="AH98" s="128" t="s">
        <v>3185</v>
      </c>
      <c r="AI98" s="128" t="s">
        <v>3186</v>
      </c>
      <c r="AJ98" s="128" t="s">
        <v>3187</v>
      </c>
      <c r="AK98" s="128" t="s">
        <v>3188</v>
      </c>
      <c r="AL98" s="128" t="s">
        <v>3189</v>
      </c>
      <c r="AM98" s="128" t="s">
        <v>3190</v>
      </c>
      <c r="AN98" s="128" t="s">
        <v>3191</v>
      </c>
      <c r="AO98" s="128" t="s">
        <v>3192</v>
      </c>
      <c r="AP98" s="128" t="s">
        <v>3193</v>
      </c>
      <c r="AQ98" s="128" t="s">
        <v>3194</v>
      </c>
      <c r="AR98" s="128" t="s">
        <v>3195</v>
      </c>
      <c r="AS98" s="128" t="s">
        <v>3196</v>
      </c>
      <c r="AT98" s="128" t="s">
        <v>3197</v>
      </c>
      <c r="AU98" s="128" t="s">
        <v>3198</v>
      </c>
      <c r="AV98" s="128" t="s">
        <v>3199</v>
      </c>
      <c r="AW98" s="128" t="s">
        <v>3200</v>
      </c>
      <c r="AX98" s="128" t="s">
        <v>3201</v>
      </c>
      <c r="AY98" s="128" t="s">
        <v>3202</v>
      </c>
      <c r="AZ98" s="128" t="s">
        <v>3203</v>
      </c>
      <c r="BA98" s="128" t="s">
        <v>3204</v>
      </c>
      <c r="BB98" s="128" t="s">
        <v>3205</v>
      </c>
      <c r="BC98" s="128" t="s">
        <v>3206</v>
      </c>
      <c r="BU98" s="5"/>
      <c r="BV98" s="5"/>
      <c r="BW98" s="5"/>
      <c r="BX98" s="5"/>
      <c r="BY98" s="5"/>
      <c r="BZ98" s="5"/>
      <c r="CA98" s="5"/>
      <c r="CB98" s="5"/>
      <c r="CC98" s="5"/>
      <c r="CD98" s="5"/>
      <c r="CE98" s="5"/>
      <c r="CF98" s="5"/>
    </row>
    <row r="99" spans="1:84" ht="16.5" customHeight="1" x14ac:dyDescent="0.3">
      <c r="A99" s="128" t="s">
        <v>3207</v>
      </c>
      <c r="BU99" s="5"/>
      <c r="BV99" s="5"/>
      <c r="BW99" s="5"/>
      <c r="BX99" s="5"/>
      <c r="BY99" s="5"/>
      <c r="BZ99" s="5"/>
      <c r="CA99" s="5"/>
      <c r="CB99" s="5"/>
      <c r="CC99" s="5"/>
      <c r="CD99" s="5"/>
      <c r="CE99" s="5"/>
      <c r="CF99" s="5"/>
    </row>
    <row r="100" spans="1:84" ht="16.5" customHeight="1" x14ac:dyDescent="0.3">
      <c r="A100" s="128" t="s">
        <v>3208</v>
      </c>
      <c r="BU100" s="5"/>
      <c r="BV100" s="5"/>
      <c r="BW100" s="5"/>
      <c r="BX100" s="5"/>
      <c r="BY100" s="5"/>
      <c r="BZ100" s="5"/>
      <c r="CA100" s="5"/>
      <c r="CB100" s="5"/>
      <c r="CC100" s="5"/>
      <c r="CD100" s="5"/>
      <c r="CE100" s="5"/>
      <c r="CF100" s="5"/>
    </row>
    <row r="101" spans="1:84" ht="16.5" customHeight="1" x14ac:dyDescent="0.3">
      <c r="A101" s="128" t="s">
        <v>3209</v>
      </c>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array" ref="B119">INDEX(B$3:B$117,MATCH($A$119,$A$3:$A$117,0),1)</f>
        <v>10601451</v>
      </c>
      <c r="C119" s="10">
        <f t="shared" ref="C119:BK119" si="0">INDEX(C$3:C$117,MATCH($A$119,$A3:$A117,0),1)</f>
        <v>12628167</v>
      </c>
      <c r="D119" s="10">
        <f t="shared" si="0"/>
        <v>1050248.6499999999</v>
      </c>
      <c r="E119" s="10">
        <f t="shared" si="0"/>
        <v>5687622</v>
      </c>
      <c r="F119" s="10">
        <f t="shared" si="0"/>
        <v>15860991</v>
      </c>
      <c r="G119" s="10">
        <f t="shared" si="0"/>
        <v>3711912</v>
      </c>
      <c r="H119" s="10">
        <f t="shared" si="0"/>
        <v>3326783.63</v>
      </c>
      <c r="I119" s="10">
        <f t="shared" si="0"/>
        <v>8643171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3515916.38</v>
      </c>
      <c r="U119" s="10">
        <f t="shared" si="0"/>
        <v>4874881</v>
      </c>
      <c r="V119" s="10">
        <f t="shared" si="0"/>
        <v>8196947</v>
      </c>
      <c r="W119" s="10">
        <f t="shared" si="0"/>
        <v>6670771</v>
      </c>
      <c r="X119" s="10">
        <f t="shared" si="0"/>
        <v>11881373.16</v>
      </c>
      <c r="Y119" s="10">
        <f t="shared" si="0"/>
        <v>13437416</v>
      </c>
      <c r="Z119" s="10">
        <f t="shared" si="0"/>
        <v>16735857</v>
      </c>
      <c r="AA119" s="10">
        <f t="shared" si="0"/>
        <v>4850314</v>
      </c>
      <c r="AB119" s="10">
        <f t="shared" si="0"/>
        <v>14726390.369999999</v>
      </c>
      <c r="AC119" s="10">
        <f t="shared" si="0"/>
        <v>5663426</v>
      </c>
      <c r="AD119" s="10">
        <f t="shared" si="0"/>
        <v>7184521</v>
      </c>
      <c r="AE119" s="10">
        <f t="shared" si="0"/>
        <v>3228136</v>
      </c>
      <c r="AF119" s="10">
        <f t="shared" si="0"/>
        <v>135143340.84999999</v>
      </c>
      <c r="AG119" s="10">
        <f t="shared" si="0"/>
        <v>186157179</v>
      </c>
      <c r="AH119" s="10">
        <f t="shared" si="0"/>
        <v>143332789</v>
      </c>
      <c r="AI119" s="10">
        <f t="shared" si="0"/>
        <v>22</v>
      </c>
      <c r="AJ119" s="10">
        <f t="shared" si="0"/>
        <v>0</v>
      </c>
      <c r="AK119" s="10">
        <f t="shared" si="0"/>
        <v>21136</v>
      </c>
      <c r="AL119" s="10">
        <f t="shared" si="0"/>
        <v>442</v>
      </c>
      <c r="AM119" s="10">
        <f t="shared" si="0"/>
        <v>7407</v>
      </c>
      <c r="AN119" s="10">
        <f t="shared" si="0"/>
        <v>2173.4699999999998</v>
      </c>
      <c r="AO119" s="10">
        <f t="shared" si="0"/>
        <v>48</v>
      </c>
      <c r="AP119" s="10">
        <f t="shared" si="0"/>
        <v>39</v>
      </c>
      <c r="AQ119" s="10">
        <f t="shared" si="0"/>
        <v>3197</v>
      </c>
      <c r="AR119" s="10">
        <f t="shared" si="0"/>
        <v>0</v>
      </c>
      <c r="AS119" s="10">
        <f t="shared" si="0"/>
        <v>0</v>
      </c>
      <c r="AT119" s="10">
        <f t="shared" si="0"/>
        <v>0</v>
      </c>
      <c r="AU119" s="10">
        <f t="shared" si="0"/>
        <v>17987</v>
      </c>
      <c r="AV119" s="10">
        <f t="shared" si="0"/>
        <v>10212.02</v>
      </c>
      <c r="AW119" s="10">
        <f t="shared" si="0"/>
        <v>11681</v>
      </c>
      <c r="AX119" s="10">
        <f t="shared" si="0"/>
        <v>103493</v>
      </c>
      <c r="AY119" s="10">
        <f t="shared" si="0"/>
        <v>157329</v>
      </c>
      <c r="AZ119" s="10">
        <f t="shared" si="0"/>
        <v>167995</v>
      </c>
      <c r="BA119" s="10">
        <f t="shared" si="0"/>
        <v>4778636</v>
      </c>
      <c r="BB119" s="10">
        <f t="shared" si="0"/>
        <v>9403697</v>
      </c>
      <c r="BC119" s="10">
        <f t="shared" si="0"/>
        <v>7336569</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813734</v>
      </c>
      <c r="BB120" s="10">
        <f t="shared" si="1"/>
        <v>494736</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array" ref="B121">INDEX(B$3:B$117,MATCH($A$121,$A$3:$A$117,0),1)</f>
        <v>13583351</v>
      </c>
      <c r="C121" s="10">
        <f t="shared" ref="C121:BK121" si="2">INDEX(C$3:C$117,MATCH($A$121,$A3:$A117,0),1)</f>
        <v>10569648</v>
      </c>
      <c r="D121" s="10">
        <f t="shared" si="2"/>
        <v>19825347.129999999</v>
      </c>
      <c r="E121" s="10">
        <f t="shared" si="2"/>
        <v>39490263</v>
      </c>
      <c r="F121" s="10">
        <f t="shared" si="2"/>
        <v>33611204</v>
      </c>
      <c r="G121" s="10">
        <f t="shared" si="2"/>
        <v>26804520</v>
      </c>
      <c r="H121" s="10">
        <f t="shared" si="2"/>
        <v>12528488.57</v>
      </c>
      <c r="I121" s="10">
        <f t="shared" si="2"/>
        <v>1629428</v>
      </c>
      <c r="J121" s="10">
        <f t="shared" si="2"/>
        <v>13562991</v>
      </c>
      <c r="K121" s="10">
        <f t="shared" si="2"/>
        <v>12023275</v>
      </c>
      <c r="L121" s="10">
        <f t="shared" si="2"/>
        <v>23088776.829999998</v>
      </c>
      <c r="M121" s="10">
        <f t="shared" si="2"/>
        <v>37288372</v>
      </c>
      <c r="N121" s="10">
        <f t="shared" si="2"/>
        <v>25363115</v>
      </c>
      <c r="O121" s="10">
        <f t="shared" si="2"/>
        <v>27844315</v>
      </c>
      <c r="P121" s="10">
        <f t="shared" si="2"/>
        <v>16778562.129999999</v>
      </c>
      <c r="Q121" s="10">
        <f t="shared" si="2"/>
        <v>10506511</v>
      </c>
      <c r="R121" s="10">
        <f t="shared" si="2"/>
        <v>16857439</v>
      </c>
      <c r="S121" s="10">
        <f t="shared" si="2"/>
        <v>14357480</v>
      </c>
      <c r="T121" s="10">
        <f t="shared" si="2"/>
        <v>27937000</v>
      </c>
      <c r="U121" s="10">
        <f t="shared" si="2"/>
        <v>31778200</v>
      </c>
      <c r="V121" s="10">
        <f t="shared" si="2"/>
        <v>25427300</v>
      </c>
      <c r="W121" s="10">
        <f t="shared" si="2"/>
        <v>25427300</v>
      </c>
      <c r="X121" s="10">
        <f t="shared" si="2"/>
        <v>11841200</v>
      </c>
      <c r="Y121" s="10">
        <f t="shared" si="2"/>
        <v>0</v>
      </c>
      <c r="Z121" s="10">
        <f t="shared" si="2"/>
        <v>0</v>
      </c>
      <c r="AA121" s="10">
        <f t="shared" si="2"/>
        <v>5733000</v>
      </c>
      <c r="AB121" s="10">
        <f t="shared" si="2"/>
        <v>4914000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100924</v>
      </c>
      <c r="BB121" s="10">
        <f t="shared" si="2"/>
        <v>412639</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INDEX(B$3:B$117,MATCH($A$122,$A3:$A$117,0),1)</f>
        <v>224674587</v>
      </c>
      <c r="C122" s="10">
        <f t="shared" si="3"/>
        <v>222521679</v>
      </c>
      <c r="D122" s="10">
        <f t="shared" si="3"/>
        <v>221502551.21000001</v>
      </c>
      <c r="E122" s="10">
        <f t="shared" si="3"/>
        <v>142072785</v>
      </c>
      <c r="F122" s="10">
        <f t="shared" si="3"/>
        <v>122232436</v>
      </c>
      <c r="G122" s="10">
        <f t="shared" si="3"/>
        <v>114954030</v>
      </c>
      <c r="H122" s="10">
        <f t="shared" si="3"/>
        <v>129193061.48</v>
      </c>
      <c r="I122" s="10">
        <f t="shared" si="3"/>
        <v>140144762</v>
      </c>
      <c r="J122" s="10">
        <f t="shared" si="3"/>
        <v>140218194</v>
      </c>
      <c r="K122" s="10">
        <f t="shared" si="3"/>
        <v>141891689</v>
      </c>
      <c r="L122" s="10">
        <f t="shared" si="3"/>
        <v>126893493.59</v>
      </c>
      <c r="M122" s="10">
        <f t="shared" si="3"/>
        <v>126955935</v>
      </c>
      <c r="N122" s="10">
        <f t="shared" si="3"/>
        <v>137013325</v>
      </c>
      <c r="O122" s="10">
        <f t="shared" si="3"/>
        <v>137043628</v>
      </c>
      <c r="P122" s="10">
        <f t="shared" si="3"/>
        <v>145127987.16</v>
      </c>
      <c r="Q122" s="10">
        <f t="shared" si="3"/>
        <v>157283423</v>
      </c>
      <c r="R122" s="10">
        <f t="shared" si="3"/>
        <v>160502284</v>
      </c>
      <c r="S122" s="10">
        <f t="shared" si="3"/>
        <v>162215555</v>
      </c>
      <c r="T122" s="10">
        <f t="shared" si="3"/>
        <v>156807034.69999999</v>
      </c>
      <c r="U122" s="10">
        <f t="shared" si="3"/>
        <v>164434178</v>
      </c>
      <c r="V122" s="10">
        <f t="shared" si="3"/>
        <v>158572700</v>
      </c>
      <c r="W122" s="10">
        <f t="shared" si="3"/>
        <v>158572700</v>
      </c>
      <c r="X122" s="10">
        <f t="shared" si="3"/>
        <v>165158800</v>
      </c>
      <c r="Y122" s="10">
        <f t="shared" si="3"/>
        <v>175000000</v>
      </c>
      <c r="Z122" s="10">
        <f t="shared" si="3"/>
        <v>175000000</v>
      </c>
      <c r="AA122" s="10">
        <f t="shared" si="3"/>
        <v>176867881</v>
      </c>
      <c r="AB122" s="10">
        <f t="shared" si="3"/>
        <v>193605311.38999999</v>
      </c>
      <c r="AC122" s="10">
        <f t="shared" si="3"/>
        <v>197152345</v>
      </c>
      <c r="AD122" s="10">
        <f t="shared" si="3"/>
        <v>198036797</v>
      </c>
      <c r="AE122" s="10">
        <f t="shared" si="3"/>
        <v>198675242</v>
      </c>
      <c r="AF122" s="10">
        <f t="shared" si="3"/>
        <v>50000000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2036947</v>
      </c>
      <c r="BB122" s="10">
        <f t="shared" si="3"/>
        <v>0</v>
      </c>
      <c r="BC122" s="10">
        <f t="shared" si="3"/>
        <v>734061</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24184802</v>
      </c>
      <c r="C123" s="8">
        <f t="shared" si="4"/>
        <v>23204083</v>
      </c>
      <c r="D123" s="8">
        <f t="shared" si="4"/>
        <v>20881603.199999999</v>
      </c>
      <c r="E123" s="8">
        <f t="shared" si="4"/>
        <v>45184216</v>
      </c>
      <c r="F123" s="8">
        <f t="shared" si="4"/>
        <v>49487022</v>
      </c>
      <c r="G123" s="8">
        <f t="shared" si="4"/>
        <v>30532114</v>
      </c>
      <c r="H123" s="8">
        <f t="shared" si="4"/>
        <v>15869746.120000001</v>
      </c>
      <c r="I123" s="8">
        <f t="shared" si="4"/>
        <v>10287283</v>
      </c>
      <c r="J123" s="8">
        <f t="shared" si="4"/>
        <v>17258684</v>
      </c>
      <c r="K123" s="8">
        <f t="shared" si="4"/>
        <v>12702856</v>
      </c>
      <c r="L123" s="8">
        <f t="shared" si="4"/>
        <v>26671360.57</v>
      </c>
      <c r="M123" s="8">
        <f t="shared" si="4"/>
        <v>40717717</v>
      </c>
      <c r="N123" s="8">
        <f t="shared" si="4"/>
        <v>28867845</v>
      </c>
      <c r="O123" s="8">
        <f t="shared" si="4"/>
        <v>28465722</v>
      </c>
      <c r="P123" s="8">
        <f t="shared" si="4"/>
        <v>21104091.969999999</v>
      </c>
      <c r="Q123" s="8">
        <f t="shared" si="4"/>
        <v>17245092</v>
      </c>
      <c r="R123" s="8">
        <f t="shared" si="4"/>
        <v>24368403</v>
      </c>
      <c r="S123" s="8">
        <f t="shared" si="4"/>
        <v>19889980</v>
      </c>
      <c r="T123" s="8">
        <f t="shared" si="4"/>
        <v>31452916.379999999</v>
      </c>
      <c r="U123" s="8">
        <f t="shared" si="4"/>
        <v>36653081</v>
      </c>
      <c r="V123" s="8">
        <f t="shared" si="4"/>
        <v>33624247</v>
      </c>
      <c r="W123" s="8">
        <f t="shared" si="4"/>
        <v>32098071</v>
      </c>
      <c r="X123" s="8">
        <f t="shared" si="4"/>
        <v>23722573.16</v>
      </c>
      <c r="Y123" s="8">
        <f t="shared" si="4"/>
        <v>13437416</v>
      </c>
      <c r="Z123" s="8">
        <f t="shared" si="4"/>
        <v>16735857</v>
      </c>
      <c r="AA123" s="8">
        <f t="shared" si="4"/>
        <v>10583314</v>
      </c>
      <c r="AB123" s="8">
        <f t="shared" si="4"/>
        <v>19640390.369999997</v>
      </c>
      <c r="AC123" s="8">
        <f t="shared" si="4"/>
        <v>5663426</v>
      </c>
      <c r="AD123" s="8">
        <f t="shared" si="4"/>
        <v>7184521</v>
      </c>
      <c r="AE123" s="8">
        <f t="shared" si="4"/>
        <v>3228136</v>
      </c>
      <c r="AF123" s="8">
        <f t="shared" si="4"/>
        <v>135143340.84999999</v>
      </c>
      <c r="AG123" s="8">
        <f t="shared" si="4"/>
        <v>186157179</v>
      </c>
      <c r="AH123" s="8">
        <f t="shared" si="4"/>
        <v>143332789</v>
      </c>
      <c r="AI123" s="8">
        <f t="shared" si="4"/>
        <v>22</v>
      </c>
      <c r="AJ123" s="8">
        <f t="shared" si="4"/>
        <v>0</v>
      </c>
      <c r="AK123" s="8">
        <f t="shared" si="4"/>
        <v>21136</v>
      </c>
      <c r="AL123" s="8">
        <f t="shared" si="4"/>
        <v>442</v>
      </c>
      <c r="AM123" s="8">
        <f t="shared" si="4"/>
        <v>7407</v>
      </c>
      <c r="AN123" s="8">
        <f t="shared" si="4"/>
        <v>2173.4699999999998</v>
      </c>
      <c r="AO123" s="8">
        <f t="shared" si="4"/>
        <v>48</v>
      </c>
      <c r="AP123" s="8">
        <f t="shared" si="4"/>
        <v>39</v>
      </c>
      <c r="AQ123" s="8">
        <f t="shared" si="4"/>
        <v>3197</v>
      </c>
      <c r="AR123" s="8">
        <f t="shared" si="4"/>
        <v>0</v>
      </c>
      <c r="AS123" s="8">
        <f t="shared" si="4"/>
        <v>0</v>
      </c>
      <c r="AT123" s="8">
        <f t="shared" si="4"/>
        <v>0</v>
      </c>
      <c r="AU123" s="8">
        <f t="shared" si="4"/>
        <v>17987</v>
      </c>
      <c r="AV123" s="8">
        <f t="shared" si="4"/>
        <v>10212.02</v>
      </c>
      <c r="AW123" s="8">
        <f t="shared" si="4"/>
        <v>11681</v>
      </c>
      <c r="AX123" s="8">
        <f t="shared" si="4"/>
        <v>103493</v>
      </c>
      <c r="AY123" s="8">
        <f t="shared" si="4"/>
        <v>157329</v>
      </c>
      <c r="AZ123" s="8">
        <f t="shared" si="4"/>
        <v>167995</v>
      </c>
      <c r="BA123" s="8">
        <f t="shared" si="4"/>
        <v>5693294</v>
      </c>
      <c r="BB123" s="8">
        <f t="shared" si="4"/>
        <v>10311072</v>
      </c>
      <c r="BC123" s="8">
        <f t="shared" ref="BC123:BK123" si="5">+BC42+BC46+BC49</f>
        <v>7336569</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224674587</v>
      </c>
      <c r="C124" s="8">
        <f t="shared" si="6"/>
        <v>222521679</v>
      </c>
      <c r="D124" s="8">
        <f t="shared" si="6"/>
        <v>221502551.21000001</v>
      </c>
      <c r="E124" s="8">
        <f t="shared" si="6"/>
        <v>142072785</v>
      </c>
      <c r="F124" s="8">
        <f t="shared" si="6"/>
        <v>122232436</v>
      </c>
      <c r="G124" s="8">
        <f t="shared" si="6"/>
        <v>114954030</v>
      </c>
      <c r="H124" s="8">
        <f t="shared" si="6"/>
        <v>129193061.48</v>
      </c>
      <c r="I124" s="8">
        <f t="shared" si="6"/>
        <v>140144762</v>
      </c>
      <c r="J124" s="8">
        <f t="shared" si="6"/>
        <v>140218194</v>
      </c>
      <c r="K124" s="8">
        <f t="shared" si="6"/>
        <v>141891689</v>
      </c>
      <c r="L124" s="8">
        <f t="shared" si="6"/>
        <v>126893493.59</v>
      </c>
      <c r="M124" s="8">
        <f t="shared" si="6"/>
        <v>126955935</v>
      </c>
      <c r="N124" s="8">
        <f t="shared" si="6"/>
        <v>137013325</v>
      </c>
      <c r="O124" s="8">
        <f t="shared" si="6"/>
        <v>137043628</v>
      </c>
      <c r="P124" s="8">
        <f t="shared" si="6"/>
        <v>145127987.16</v>
      </c>
      <c r="Q124" s="8">
        <f t="shared" si="6"/>
        <v>157283423</v>
      </c>
      <c r="R124" s="8">
        <f t="shared" si="6"/>
        <v>160502284</v>
      </c>
      <c r="S124" s="8">
        <f t="shared" si="6"/>
        <v>162215555</v>
      </c>
      <c r="T124" s="8">
        <f t="shared" si="6"/>
        <v>156807034.69999999</v>
      </c>
      <c r="U124" s="8">
        <f t="shared" si="6"/>
        <v>164434178</v>
      </c>
      <c r="V124" s="8">
        <f t="shared" si="6"/>
        <v>158572700</v>
      </c>
      <c r="W124" s="8">
        <f t="shared" si="6"/>
        <v>158572700</v>
      </c>
      <c r="X124" s="8">
        <f t="shared" si="6"/>
        <v>165158800</v>
      </c>
      <c r="Y124" s="8">
        <f t="shared" si="6"/>
        <v>175000000</v>
      </c>
      <c r="Z124" s="8">
        <f t="shared" si="6"/>
        <v>175000000</v>
      </c>
      <c r="AA124" s="8">
        <f t="shared" si="6"/>
        <v>176867881</v>
      </c>
      <c r="AB124" s="8">
        <f t="shared" si="6"/>
        <v>193605311.38999999</v>
      </c>
      <c r="AC124" s="8">
        <f t="shared" si="6"/>
        <v>197152345</v>
      </c>
      <c r="AD124" s="8">
        <f t="shared" si="6"/>
        <v>198036797</v>
      </c>
      <c r="AE124" s="8">
        <f t="shared" si="6"/>
        <v>198675242</v>
      </c>
      <c r="AF124" s="8">
        <f t="shared" si="6"/>
        <v>50000000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2036947</v>
      </c>
      <c r="BB124" s="8">
        <f t="shared" si="6"/>
        <v>0</v>
      </c>
      <c r="BC124" s="8">
        <f t="shared" si="6"/>
        <v>734061</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248859389</v>
      </c>
      <c r="C125" s="12">
        <f t="shared" si="7"/>
        <v>245725762</v>
      </c>
      <c r="D125" s="12">
        <f t="shared" si="7"/>
        <v>242384154.41</v>
      </c>
      <c r="E125" s="12">
        <f t="shared" si="7"/>
        <v>187257001</v>
      </c>
      <c r="F125" s="12">
        <f t="shared" si="7"/>
        <v>171719458</v>
      </c>
      <c r="G125" s="12">
        <f t="shared" si="7"/>
        <v>145486144</v>
      </c>
      <c r="H125" s="12">
        <f t="shared" si="7"/>
        <v>145062807.59999999</v>
      </c>
      <c r="I125" s="12">
        <f t="shared" si="7"/>
        <v>150432045</v>
      </c>
      <c r="J125" s="12">
        <f t="shared" si="7"/>
        <v>157476878</v>
      </c>
      <c r="K125" s="12">
        <f t="shared" si="7"/>
        <v>154594545</v>
      </c>
      <c r="L125" s="12">
        <f t="shared" si="7"/>
        <v>153564854.16</v>
      </c>
      <c r="M125" s="12">
        <f t="shared" si="7"/>
        <v>167673652</v>
      </c>
      <c r="N125" s="12">
        <f t="shared" si="7"/>
        <v>165881170</v>
      </c>
      <c r="O125" s="12">
        <f t="shared" si="7"/>
        <v>165509350</v>
      </c>
      <c r="P125" s="12">
        <f t="shared" si="7"/>
        <v>166232079.13</v>
      </c>
      <c r="Q125" s="12">
        <f t="shared" si="7"/>
        <v>174528515</v>
      </c>
      <c r="R125" s="12">
        <f t="shared" si="7"/>
        <v>184870687</v>
      </c>
      <c r="S125" s="12">
        <f t="shared" si="7"/>
        <v>182105535</v>
      </c>
      <c r="T125" s="12">
        <f t="shared" si="7"/>
        <v>188259951.07999998</v>
      </c>
      <c r="U125" s="12">
        <f t="shared" si="7"/>
        <v>201087259</v>
      </c>
      <c r="V125" s="12">
        <f t="shared" si="7"/>
        <v>192196947</v>
      </c>
      <c r="W125" s="12">
        <f t="shared" si="7"/>
        <v>190670771</v>
      </c>
      <c r="X125" s="12">
        <f t="shared" si="7"/>
        <v>188881373.16</v>
      </c>
      <c r="Y125" s="12">
        <f t="shared" si="7"/>
        <v>188437416</v>
      </c>
      <c r="Z125" s="12">
        <f t="shared" si="7"/>
        <v>191735857</v>
      </c>
      <c r="AA125" s="12">
        <f t="shared" si="7"/>
        <v>187451195</v>
      </c>
      <c r="AB125" s="12">
        <f t="shared" si="7"/>
        <v>213245701.75999999</v>
      </c>
      <c r="AC125" s="12">
        <f t="shared" si="7"/>
        <v>202815771</v>
      </c>
      <c r="AD125" s="12">
        <f t="shared" si="7"/>
        <v>205221318</v>
      </c>
      <c r="AE125" s="12">
        <f t="shared" si="7"/>
        <v>201903378</v>
      </c>
      <c r="AF125" s="12">
        <f t="shared" si="7"/>
        <v>185143340.84999999</v>
      </c>
      <c r="AG125" s="12">
        <f t="shared" si="7"/>
        <v>186157179</v>
      </c>
      <c r="AH125" s="12">
        <f t="shared" si="7"/>
        <v>143332789</v>
      </c>
      <c r="AI125" s="12">
        <f t="shared" si="7"/>
        <v>22</v>
      </c>
      <c r="AJ125" s="12">
        <f t="shared" si="7"/>
        <v>0</v>
      </c>
      <c r="AK125" s="12">
        <f t="shared" si="7"/>
        <v>21136</v>
      </c>
      <c r="AL125" s="12">
        <f t="shared" si="7"/>
        <v>442</v>
      </c>
      <c r="AM125" s="12">
        <f t="shared" si="7"/>
        <v>7407</v>
      </c>
      <c r="AN125" s="12">
        <f t="shared" si="7"/>
        <v>2173.4699999999998</v>
      </c>
      <c r="AO125" s="12">
        <f t="shared" si="7"/>
        <v>48</v>
      </c>
      <c r="AP125" s="12">
        <f t="shared" si="7"/>
        <v>39</v>
      </c>
      <c r="AQ125" s="12">
        <f t="shared" si="7"/>
        <v>3197</v>
      </c>
      <c r="AR125" s="12">
        <f t="shared" si="7"/>
        <v>0</v>
      </c>
      <c r="AS125" s="12">
        <f t="shared" si="7"/>
        <v>0</v>
      </c>
      <c r="AT125" s="12">
        <f t="shared" si="7"/>
        <v>0</v>
      </c>
      <c r="AU125" s="12">
        <f t="shared" si="7"/>
        <v>17987</v>
      </c>
      <c r="AV125" s="12">
        <f t="shared" si="7"/>
        <v>10212.02</v>
      </c>
      <c r="AW125" s="12">
        <f t="shared" si="7"/>
        <v>11681</v>
      </c>
      <c r="AX125" s="12">
        <f t="shared" si="7"/>
        <v>103493</v>
      </c>
      <c r="AY125" s="12">
        <f t="shared" si="7"/>
        <v>157329</v>
      </c>
      <c r="AZ125" s="12">
        <f t="shared" si="7"/>
        <v>167995</v>
      </c>
      <c r="BA125" s="12">
        <f t="shared" si="7"/>
        <v>7730241</v>
      </c>
      <c r="BB125" s="12">
        <f t="shared" si="7"/>
        <v>10311072</v>
      </c>
      <c r="BC125" s="12">
        <f t="shared" si="7"/>
        <v>8070630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3029</v>
      </c>
      <c r="C128" s="128" t="s">
        <v>3030</v>
      </c>
      <c r="D128" s="128" t="s">
        <v>3210</v>
      </c>
      <c r="E128" s="128" t="s">
        <v>3032</v>
      </c>
      <c r="F128" s="128" t="s">
        <v>3033</v>
      </c>
      <c r="G128" s="128" t="s">
        <v>3034</v>
      </c>
      <c r="H128" s="128" t="s">
        <v>3211</v>
      </c>
      <c r="I128" s="128" t="s">
        <v>3036</v>
      </c>
      <c r="J128" s="128" t="s">
        <v>3037</v>
      </c>
      <c r="K128" s="128" t="s">
        <v>3038</v>
      </c>
      <c r="L128" s="128" t="s">
        <v>3212</v>
      </c>
      <c r="M128" s="128" t="s">
        <v>3040</v>
      </c>
      <c r="N128" s="128" t="s">
        <v>3041</v>
      </c>
      <c r="O128" s="128" t="s">
        <v>3042</v>
      </c>
      <c r="P128" s="128" t="s">
        <v>3213</v>
      </c>
      <c r="Q128" s="128" t="s">
        <v>3044</v>
      </c>
      <c r="R128" s="128" t="s">
        <v>3045</v>
      </c>
      <c r="S128" s="128" t="s">
        <v>3046</v>
      </c>
      <c r="T128" s="128" t="s">
        <v>3214</v>
      </c>
      <c r="U128" s="128" t="s">
        <v>3048</v>
      </c>
      <c r="V128" s="128" t="s">
        <v>3049</v>
      </c>
      <c r="W128" s="128" t="s">
        <v>3050</v>
      </c>
      <c r="X128" s="128" t="s">
        <v>3215</v>
      </c>
      <c r="Y128" s="128" t="s">
        <v>3052</v>
      </c>
      <c r="Z128" s="128" t="s">
        <v>3053</v>
      </c>
      <c r="AA128" s="128" t="s">
        <v>3054</v>
      </c>
      <c r="AB128" s="128" t="s">
        <v>3216</v>
      </c>
      <c r="AC128" s="128" t="s">
        <v>3056</v>
      </c>
      <c r="AD128" s="128" t="s">
        <v>3057</v>
      </c>
      <c r="AE128" s="128" t="s">
        <v>3058</v>
      </c>
      <c r="AF128" s="128" t="s">
        <v>3217</v>
      </c>
      <c r="AG128" s="128" t="s">
        <v>3060</v>
      </c>
      <c r="AH128" s="128" t="s">
        <v>3061</v>
      </c>
      <c r="AI128" s="128" t="s">
        <v>3062</v>
      </c>
      <c r="AJ128" s="128" t="s">
        <v>3218</v>
      </c>
      <c r="AK128" s="128" t="s">
        <v>3064</v>
      </c>
      <c r="AL128" s="128" t="s">
        <v>3065</v>
      </c>
      <c r="AM128" s="128" t="s">
        <v>3066</v>
      </c>
      <c r="AN128" s="128" t="s">
        <v>3219</v>
      </c>
      <c r="AO128" s="128" t="s">
        <v>3068</v>
      </c>
      <c r="AP128" s="128" t="s">
        <v>3069</v>
      </c>
      <c r="AQ128" s="128" t="s">
        <v>3070</v>
      </c>
      <c r="AR128" s="128" t="s">
        <v>3220</v>
      </c>
      <c r="AS128" s="128" t="s">
        <v>3072</v>
      </c>
      <c r="AT128" s="128" t="s">
        <v>3073</v>
      </c>
      <c r="AU128" s="128" t="s">
        <v>3074</v>
      </c>
      <c r="AV128" s="128" t="s">
        <v>3221</v>
      </c>
      <c r="AW128" s="128" t="s">
        <v>3076</v>
      </c>
      <c r="AX128" s="128" t="s">
        <v>3077</v>
      </c>
      <c r="AY128" s="128" t="s">
        <v>3078</v>
      </c>
      <c r="AZ128" s="128" t="s">
        <v>3222</v>
      </c>
      <c r="BA128" s="128" t="s">
        <v>3080</v>
      </c>
      <c r="BB128" s="128" t="s">
        <v>3081</v>
      </c>
      <c r="BC128" s="128" t="s">
        <v>3082</v>
      </c>
      <c r="BU128" s="6"/>
      <c r="BV128" s="6"/>
      <c r="BW128" s="6"/>
      <c r="BX128" s="6"/>
      <c r="BY128" s="6"/>
      <c r="BZ128" s="6"/>
      <c r="CA128" s="6"/>
      <c r="CB128" s="6"/>
      <c r="CC128" s="6"/>
      <c r="CD128" s="6"/>
      <c r="CE128" s="6"/>
      <c r="CF128" s="6"/>
    </row>
    <row r="129" spans="1:84" ht="16.5" customHeight="1" x14ac:dyDescent="0.3">
      <c r="A129" s="128" t="s">
        <v>3223</v>
      </c>
      <c r="BU129" s="5"/>
      <c r="BV129" s="5"/>
      <c r="BW129" s="5"/>
      <c r="BX129" s="5"/>
      <c r="BY129" s="5"/>
      <c r="BZ129" s="5"/>
      <c r="CA129" s="5"/>
      <c r="CB129" s="5"/>
      <c r="CC129" s="5"/>
      <c r="CD129" s="5"/>
      <c r="CE129" s="5"/>
      <c r="CF129" s="5"/>
    </row>
    <row r="130" spans="1:84" ht="16.5" customHeight="1" x14ac:dyDescent="0.3">
      <c r="A130" s="128" t="s">
        <v>3224</v>
      </c>
      <c r="BU130" s="5"/>
      <c r="BV130" s="5"/>
      <c r="BW130" s="5"/>
      <c r="BX130" s="5"/>
      <c r="BY130" s="5"/>
      <c r="BZ130" s="5"/>
      <c r="CA130" s="5"/>
      <c r="CB130" s="5"/>
      <c r="CC130" s="5"/>
      <c r="CD130" s="5"/>
      <c r="CE130" s="5"/>
      <c r="CF130" s="5"/>
    </row>
    <row r="131" spans="1:84" ht="16.5" customHeight="1" x14ac:dyDescent="0.3">
      <c r="A131" s="128" t="s">
        <v>2939</v>
      </c>
      <c r="B131" s="128">
        <v>132145662</v>
      </c>
      <c r="C131" s="128">
        <v>128548583</v>
      </c>
      <c r="D131" s="128">
        <v>131822726.40000001</v>
      </c>
      <c r="E131" s="128">
        <v>129990020</v>
      </c>
      <c r="F131" s="128">
        <v>123101061</v>
      </c>
      <c r="G131" s="128">
        <v>140970512</v>
      </c>
      <c r="H131" s="128">
        <v>142510625.53999999</v>
      </c>
      <c r="I131" s="128">
        <v>135762706</v>
      </c>
      <c r="J131" s="128">
        <v>138395714</v>
      </c>
      <c r="K131" s="128">
        <v>134317668</v>
      </c>
      <c r="L131" s="128">
        <v>134503438.96000001</v>
      </c>
      <c r="M131" s="128">
        <v>125482337</v>
      </c>
      <c r="N131" s="128">
        <v>124914898</v>
      </c>
      <c r="O131" s="128">
        <v>123651803</v>
      </c>
      <c r="P131" s="128">
        <v>123364653.17</v>
      </c>
      <c r="Q131" s="128">
        <v>118241828</v>
      </c>
      <c r="R131" s="128">
        <v>116133912</v>
      </c>
      <c r="S131" s="128">
        <v>113328832</v>
      </c>
      <c r="T131" s="128">
        <v>111103385.91</v>
      </c>
      <c r="U131" s="128">
        <v>108642041</v>
      </c>
      <c r="V131" s="128">
        <v>109997677</v>
      </c>
      <c r="W131" s="128">
        <v>104968767</v>
      </c>
      <c r="X131" s="128">
        <v>102607555.26000001</v>
      </c>
      <c r="Y131" s="128">
        <v>96363864</v>
      </c>
      <c r="Z131" s="128">
        <v>97292252</v>
      </c>
      <c r="AA131" s="128">
        <v>95553652</v>
      </c>
      <c r="AB131" s="128">
        <v>94990804.730000004</v>
      </c>
      <c r="AC131" s="128">
        <v>87672418</v>
      </c>
      <c r="AD131" s="128">
        <v>88945118</v>
      </c>
      <c r="AE131" s="128">
        <v>86158017</v>
      </c>
      <c r="AF131" s="128">
        <v>88413932.790000007</v>
      </c>
      <c r="AG131" s="128">
        <v>82350552</v>
      </c>
      <c r="AH131" s="128">
        <v>51081934</v>
      </c>
      <c r="AI131" s="128">
        <v>50439114</v>
      </c>
      <c r="AJ131" s="128">
        <v>51568839.490000002</v>
      </c>
      <c r="AK131" s="128">
        <v>48503536</v>
      </c>
      <c r="AL131" s="128">
        <v>45615209</v>
      </c>
      <c r="AM131" s="128">
        <v>43014463</v>
      </c>
      <c r="AN131" s="128">
        <v>39160084.920000002</v>
      </c>
      <c r="AO131" s="128">
        <v>40046338</v>
      </c>
      <c r="AP131" s="128">
        <v>38982979</v>
      </c>
      <c r="AQ131" s="128">
        <v>37170465</v>
      </c>
      <c r="AR131" s="128">
        <v>36498116.479999997</v>
      </c>
      <c r="AS131" s="128">
        <v>33285270</v>
      </c>
      <c r="AT131" s="128">
        <v>33188480</v>
      </c>
      <c r="AU131" s="128">
        <v>31981948</v>
      </c>
      <c r="AV131" s="128">
        <v>30668553.719999999</v>
      </c>
      <c r="AW131" s="128">
        <v>28395618</v>
      </c>
      <c r="AX131" s="128">
        <v>27394918</v>
      </c>
      <c r="AY131" s="128">
        <v>25917834</v>
      </c>
      <c r="AZ131" s="128">
        <v>28770180</v>
      </c>
      <c r="BA131" s="128">
        <v>33043923</v>
      </c>
      <c r="BB131" s="128">
        <v>30817922</v>
      </c>
      <c r="BC131" s="128">
        <v>31450686</v>
      </c>
      <c r="BU131" s="5"/>
      <c r="BV131" s="5"/>
      <c r="BW131" s="5"/>
      <c r="BX131" s="5"/>
      <c r="BY131" s="5"/>
      <c r="BZ131" s="5"/>
      <c r="CA131" s="5"/>
      <c r="CB131" s="5"/>
      <c r="CC131" s="5"/>
      <c r="CD131" s="5"/>
      <c r="CE131" s="5"/>
      <c r="CF131" s="5"/>
    </row>
    <row r="132" spans="1:84" ht="16.5" customHeight="1" x14ac:dyDescent="0.3">
      <c r="A132" s="128" t="s">
        <v>3225</v>
      </c>
      <c r="B132" s="128">
        <v>132145662</v>
      </c>
      <c r="C132" s="128">
        <v>128548583</v>
      </c>
      <c r="D132" s="128">
        <v>131822726.40000001</v>
      </c>
      <c r="E132" s="128">
        <v>129990020</v>
      </c>
      <c r="F132" s="128">
        <v>123101061</v>
      </c>
      <c r="G132" s="128">
        <v>140970512</v>
      </c>
      <c r="H132" s="128">
        <v>142510625.53999999</v>
      </c>
      <c r="I132" s="128">
        <v>135762706</v>
      </c>
      <c r="J132" s="128">
        <v>138395714</v>
      </c>
      <c r="K132" s="128">
        <v>134317668</v>
      </c>
      <c r="L132" s="128">
        <v>134503438.96000001</v>
      </c>
      <c r="M132" s="128">
        <v>125482337</v>
      </c>
      <c r="N132" s="128">
        <v>124914898</v>
      </c>
      <c r="O132" s="128">
        <v>123651803</v>
      </c>
      <c r="P132" s="128">
        <v>123364653.17</v>
      </c>
      <c r="Q132" s="128">
        <v>118241828</v>
      </c>
      <c r="R132" s="128">
        <v>116133912</v>
      </c>
      <c r="S132" s="128">
        <v>113328832</v>
      </c>
      <c r="T132" s="128">
        <v>111103385.91</v>
      </c>
      <c r="U132" s="128">
        <v>108642041</v>
      </c>
      <c r="V132" s="128">
        <v>109997677</v>
      </c>
      <c r="W132" s="128">
        <v>104968767</v>
      </c>
      <c r="X132" s="128">
        <v>102607555.26000001</v>
      </c>
      <c r="Y132" s="128">
        <v>96363864</v>
      </c>
      <c r="Z132" s="128">
        <v>97292252</v>
      </c>
      <c r="AA132" s="128">
        <v>95553652</v>
      </c>
      <c r="AB132" s="128">
        <v>94990804.730000004</v>
      </c>
      <c r="AC132" s="128">
        <v>87672418</v>
      </c>
      <c r="AD132" s="128">
        <v>88945118</v>
      </c>
      <c r="AE132" s="128">
        <v>86158017</v>
      </c>
      <c r="AF132" s="128">
        <v>88413932.790000007</v>
      </c>
      <c r="AG132" s="128">
        <v>82350552</v>
      </c>
      <c r="AH132" s="128">
        <v>51081934</v>
      </c>
      <c r="AI132" s="128">
        <v>50439114</v>
      </c>
      <c r="AJ132" s="128">
        <v>51568839.490000002</v>
      </c>
      <c r="AK132" s="128">
        <v>48503536</v>
      </c>
      <c r="AL132" s="128">
        <v>45615209</v>
      </c>
      <c r="AM132" s="128">
        <v>43014463</v>
      </c>
      <c r="AN132" s="128">
        <v>39160084.920000002</v>
      </c>
      <c r="AO132" s="128">
        <v>40046338</v>
      </c>
      <c r="AP132" s="128">
        <v>38982979</v>
      </c>
      <c r="AQ132" s="128">
        <v>37170465</v>
      </c>
      <c r="AR132" s="128">
        <v>36498116.479999997</v>
      </c>
      <c r="AS132" s="128">
        <v>33285270</v>
      </c>
      <c r="AT132" s="128">
        <v>33188480</v>
      </c>
      <c r="AU132" s="128">
        <v>31981948</v>
      </c>
      <c r="AV132" s="128">
        <v>30668553.719999999</v>
      </c>
      <c r="AW132" s="128">
        <v>28395618</v>
      </c>
      <c r="AX132" s="128">
        <v>27394918</v>
      </c>
      <c r="AY132" s="128">
        <v>25917834</v>
      </c>
      <c r="AZ132" s="128">
        <v>28770180</v>
      </c>
      <c r="BA132" s="128">
        <v>33043923</v>
      </c>
      <c r="BB132" s="128">
        <v>30817922</v>
      </c>
      <c r="BC132" s="128">
        <v>31450686</v>
      </c>
      <c r="BU132" s="5"/>
      <c r="BV132" s="5"/>
      <c r="BW132" s="5"/>
      <c r="BX132" s="5"/>
      <c r="BY132" s="5"/>
      <c r="BZ132" s="5"/>
      <c r="CA132" s="5"/>
      <c r="CB132" s="5"/>
      <c r="CC132" s="5"/>
      <c r="CD132" s="5"/>
      <c r="CE132" s="5"/>
      <c r="CF132" s="5"/>
    </row>
    <row r="133" spans="1:84" ht="16.5" customHeight="1" x14ac:dyDescent="0.3">
      <c r="A133" s="128" t="s">
        <v>2943</v>
      </c>
      <c r="B133" s="128">
        <v>21512</v>
      </c>
      <c r="C133" s="128">
        <v>32869</v>
      </c>
      <c r="D133" s="128">
        <v>43976.25</v>
      </c>
      <c r="E133" s="128">
        <v>32202</v>
      </c>
      <c r="F133" s="128">
        <v>38204</v>
      </c>
      <c r="G133" s="128">
        <v>42453</v>
      </c>
      <c r="H133" s="128">
        <v>50033.760000000002</v>
      </c>
      <c r="I133" s="128">
        <v>57951</v>
      </c>
      <c r="J133" s="128">
        <v>74303</v>
      </c>
      <c r="K133" s="128">
        <v>112436</v>
      </c>
      <c r="L133" s="128">
        <v>64947.82</v>
      </c>
      <c r="M133" s="128">
        <v>70553</v>
      </c>
      <c r="N133" s="128">
        <v>90025</v>
      </c>
      <c r="O133" s="128">
        <v>54414</v>
      </c>
      <c r="P133" s="128">
        <v>55653.120000000003</v>
      </c>
      <c r="Q133" s="128">
        <v>45139</v>
      </c>
      <c r="R133" s="128">
        <v>53717</v>
      </c>
      <c r="S133" s="128">
        <v>84175</v>
      </c>
      <c r="T133" s="128">
        <v>75555.539999999994</v>
      </c>
      <c r="U133" s="128">
        <v>59447</v>
      </c>
      <c r="V133" s="128">
        <v>49289</v>
      </c>
      <c r="W133" s="128">
        <v>45562</v>
      </c>
      <c r="X133" s="128">
        <v>46520.29</v>
      </c>
      <c r="Y133" s="128">
        <v>42657</v>
      </c>
      <c r="Z133" s="128">
        <v>50589</v>
      </c>
      <c r="AA133" s="128">
        <v>64897</v>
      </c>
      <c r="AB133" s="128">
        <v>54586.32</v>
      </c>
      <c r="AC133" s="128">
        <v>54357</v>
      </c>
      <c r="AD133" s="128">
        <v>61344</v>
      </c>
      <c r="AE133" s="128">
        <v>67644</v>
      </c>
      <c r="AF133" s="128">
        <v>65045.48</v>
      </c>
      <c r="AG133" s="128">
        <v>56740</v>
      </c>
      <c r="AH133" s="128">
        <v>152311</v>
      </c>
      <c r="AI133" s="128">
        <v>204422</v>
      </c>
      <c r="AJ133" s="128">
        <v>209663.48</v>
      </c>
      <c r="AK133" s="128">
        <v>181383</v>
      </c>
      <c r="AL133" s="128">
        <v>181430</v>
      </c>
      <c r="AM133" s="128">
        <v>159971</v>
      </c>
      <c r="AN133" s="128">
        <v>146471.91</v>
      </c>
      <c r="AO133" s="128">
        <v>120372</v>
      </c>
      <c r="AP133" s="128">
        <v>109225</v>
      </c>
      <c r="AQ133" s="128">
        <v>74568</v>
      </c>
      <c r="AR133" s="128">
        <v>54221.64</v>
      </c>
      <c r="AS133" s="128">
        <v>31459</v>
      </c>
      <c r="AT133" s="128">
        <v>132602</v>
      </c>
      <c r="AU133" s="128">
        <v>120957</v>
      </c>
      <c r="AV133" s="128">
        <v>117880.13</v>
      </c>
      <c r="AW133" s="128">
        <v>98056</v>
      </c>
      <c r="AX133" s="128">
        <v>32030</v>
      </c>
      <c r="AY133" s="128">
        <v>48963</v>
      </c>
      <c r="AZ133" s="128">
        <v>75066</v>
      </c>
      <c r="BA133" s="128">
        <v>68521</v>
      </c>
      <c r="BB133" s="128">
        <v>66239</v>
      </c>
      <c r="BC133" s="128">
        <v>64822</v>
      </c>
      <c r="BU133" s="5"/>
      <c r="BV133" s="5"/>
      <c r="BW133" s="5"/>
      <c r="BX133" s="5"/>
      <c r="BY133" s="5"/>
      <c r="BZ133" s="5"/>
      <c r="CA133" s="5"/>
      <c r="CB133" s="5"/>
      <c r="CC133" s="5"/>
      <c r="CD133" s="5"/>
      <c r="CE133" s="5"/>
      <c r="CF133" s="5"/>
    </row>
    <row r="134" spans="1:84" ht="16.5" customHeight="1" x14ac:dyDescent="0.3">
      <c r="A134" s="128" t="s">
        <v>3023</v>
      </c>
      <c r="B134" s="128">
        <v>21433</v>
      </c>
      <c r="C134" s="128">
        <v>32793</v>
      </c>
      <c r="D134" s="128">
        <v>43899.61</v>
      </c>
      <c r="E134" s="128">
        <v>32129</v>
      </c>
      <c r="F134" s="128">
        <v>38128</v>
      </c>
      <c r="G134" s="128">
        <v>42379</v>
      </c>
      <c r="H134" s="128">
        <v>49962.36</v>
      </c>
      <c r="I134" s="128">
        <v>57891</v>
      </c>
      <c r="J134" s="128">
        <v>74241</v>
      </c>
      <c r="K134" s="128">
        <v>112373</v>
      </c>
      <c r="L134" s="128">
        <v>64883.09</v>
      </c>
      <c r="M134" s="128">
        <v>70499</v>
      </c>
      <c r="N134" s="128">
        <v>89972</v>
      </c>
      <c r="O134" s="128">
        <v>54363</v>
      </c>
      <c r="P134" s="128">
        <v>55604.42</v>
      </c>
      <c r="Q134" s="128">
        <v>45095</v>
      </c>
      <c r="R134" s="128">
        <v>53673</v>
      </c>
      <c r="S134" s="128">
        <v>84129</v>
      </c>
      <c r="T134" s="128">
        <v>75509.3</v>
      </c>
      <c r="U134" s="128">
        <v>59408</v>
      </c>
      <c r="V134" s="128">
        <v>49250</v>
      </c>
      <c r="W134" s="128">
        <v>45523</v>
      </c>
      <c r="X134" s="128">
        <v>46480.24</v>
      </c>
      <c r="Y134" s="128">
        <v>42623</v>
      </c>
      <c r="Z134" s="128">
        <v>50558</v>
      </c>
      <c r="AA134" s="128">
        <v>64866</v>
      </c>
      <c r="AB134" s="128">
        <v>54554.86</v>
      </c>
      <c r="AC134" s="128">
        <v>54333</v>
      </c>
      <c r="AD134" s="128">
        <v>61318</v>
      </c>
      <c r="AE134" s="128">
        <v>67618</v>
      </c>
      <c r="AF134" s="128">
        <v>65019.79</v>
      </c>
      <c r="AG134" s="128">
        <v>56719</v>
      </c>
      <c r="AH134" s="128">
        <v>151900</v>
      </c>
      <c r="AI134" s="128">
        <v>204403</v>
      </c>
      <c r="AJ134" s="128">
        <v>206121.16</v>
      </c>
      <c r="AK134" s="128">
        <v>181370</v>
      </c>
      <c r="AL134" s="128">
        <v>181417</v>
      </c>
      <c r="AM134" s="128">
        <v>159958</v>
      </c>
      <c r="AN134" s="128">
        <v>146456.6</v>
      </c>
      <c r="AO134" s="128">
        <v>120362</v>
      </c>
      <c r="AP134" s="128">
        <v>109214</v>
      </c>
      <c r="AQ134" s="128">
        <v>74558</v>
      </c>
      <c r="AR134" s="128">
        <v>54211.519999999997</v>
      </c>
      <c r="AS134" s="128">
        <v>31450</v>
      </c>
      <c r="AT134" s="128">
        <v>132593</v>
      </c>
      <c r="AU134" s="128">
        <v>120948</v>
      </c>
      <c r="AV134" s="128">
        <v>117870.39999999999</v>
      </c>
      <c r="AW134" s="128">
        <v>98048</v>
      </c>
      <c r="AX134" s="128">
        <v>32023</v>
      </c>
      <c r="AY134" s="128">
        <v>48963</v>
      </c>
      <c r="AZ134" s="128">
        <v>75066</v>
      </c>
      <c r="BA134" s="128">
        <v>68521</v>
      </c>
      <c r="BB134" s="128">
        <v>66239</v>
      </c>
      <c r="BC134" s="128">
        <v>64822</v>
      </c>
      <c r="BU134" s="5"/>
      <c r="BV134" s="5"/>
      <c r="BW134" s="5"/>
      <c r="BX134" s="5"/>
      <c r="BY134" s="5"/>
      <c r="BZ134" s="5"/>
      <c r="CA134" s="5"/>
      <c r="CB134" s="5"/>
      <c r="CC134" s="5"/>
      <c r="CD134" s="5"/>
      <c r="CE134" s="5"/>
      <c r="CF134" s="5"/>
    </row>
    <row r="135" spans="1:84" ht="16.5" customHeight="1" x14ac:dyDescent="0.3">
      <c r="A135" s="128" t="s">
        <v>3226</v>
      </c>
      <c r="B135" s="128">
        <v>79</v>
      </c>
      <c r="C135" s="128">
        <v>76</v>
      </c>
      <c r="D135" s="128">
        <v>76.64</v>
      </c>
      <c r="E135" s="128">
        <v>73</v>
      </c>
      <c r="F135" s="128">
        <v>76</v>
      </c>
      <c r="G135" s="128">
        <v>74</v>
      </c>
      <c r="H135" s="128">
        <v>71.41</v>
      </c>
      <c r="I135" s="128">
        <v>60</v>
      </c>
      <c r="J135" s="128">
        <v>62</v>
      </c>
      <c r="K135" s="128">
        <v>63</v>
      </c>
      <c r="L135" s="128">
        <v>64.72</v>
      </c>
      <c r="M135" s="128">
        <v>54</v>
      </c>
      <c r="N135" s="128">
        <v>53</v>
      </c>
      <c r="O135" s="128">
        <v>51</v>
      </c>
      <c r="P135" s="128">
        <v>48.7</v>
      </c>
      <c r="Q135" s="128">
        <v>44</v>
      </c>
      <c r="R135" s="128">
        <v>44</v>
      </c>
      <c r="S135" s="128">
        <v>46</v>
      </c>
      <c r="T135" s="128">
        <v>46.24</v>
      </c>
      <c r="U135" s="128">
        <v>39</v>
      </c>
      <c r="V135" s="128">
        <v>39</v>
      </c>
      <c r="W135" s="128">
        <v>39</v>
      </c>
      <c r="X135" s="128">
        <v>40.04</v>
      </c>
      <c r="Y135" s="128">
        <v>34</v>
      </c>
      <c r="Z135" s="128">
        <v>31</v>
      </c>
      <c r="AA135" s="128">
        <v>31</v>
      </c>
      <c r="AB135" s="128">
        <v>31.46</v>
      </c>
      <c r="AC135" s="128">
        <v>24</v>
      </c>
      <c r="AD135" s="128">
        <v>26</v>
      </c>
      <c r="AE135" s="128">
        <v>26</v>
      </c>
      <c r="AF135" s="128">
        <v>25.7</v>
      </c>
      <c r="AG135" s="128">
        <v>21</v>
      </c>
      <c r="AH135" s="128">
        <v>411</v>
      </c>
      <c r="AI135" s="128">
        <v>19</v>
      </c>
      <c r="AJ135" s="128">
        <v>3542.32</v>
      </c>
      <c r="AK135" s="128">
        <v>13</v>
      </c>
      <c r="AL135" s="128">
        <v>13</v>
      </c>
      <c r="AM135" s="128">
        <v>13</v>
      </c>
      <c r="AN135" s="128">
        <v>15.31</v>
      </c>
      <c r="AO135" s="128">
        <v>10</v>
      </c>
      <c r="AP135" s="128">
        <v>11</v>
      </c>
      <c r="AQ135" s="128">
        <v>10</v>
      </c>
      <c r="AR135" s="128">
        <v>10.119999999999999</v>
      </c>
      <c r="AS135" s="128">
        <v>9</v>
      </c>
      <c r="AT135" s="128">
        <v>9</v>
      </c>
      <c r="AU135" s="128">
        <v>9</v>
      </c>
      <c r="AV135" s="128">
        <v>9.74</v>
      </c>
      <c r="AW135" s="128">
        <v>8</v>
      </c>
      <c r="AX135" s="128">
        <v>7</v>
      </c>
      <c r="AY135" s="128">
        <v>0</v>
      </c>
      <c r="AZ135" s="128">
        <v>0</v>
      </c>
      <c r="BA135" s="128">
        <v>0</v>
      </c>
      <c r="BB135" s="128">
        <v>0</v>
      </c>
      <c r="BC135" s="128">
        <v>0</v>
      </c>
      <c r="BU135" s="5"/>
      <c r="BV135" s="5"/>
      <c r="BW135" s="5"/>
      <c r="BX135" s="5"/>
      <c r="BY135" s="5"/>
      <c r="BZ135" s="5"/>
      <c r="CA135" s="5"/>
      <c r="CB135" s="5"/>
      <c r="CC135" s="5"/>
      <c r="CD135" s="5"/>
      <c r="CE135" s="5"/>
      <c r="CF135" s="5"/>
    </row>
    <row r="136" spans="1:84" ht="16.5" customHeight="1" x14ac:dyDescent="0.3">
      <c r="A136" s="128" t="s">
        <v>2942</v>
      </c>
      <c r="B136" s="128">
        <v>5224269</v>
      </c>
      <c r="C136" s="128">
        <v>4790420</v>
      </c>
      <c r="D136" s="128">
        <v>5181248.3499999996</v>
      </c>
      <c r="E136" s="128">
        <v>5466550</v>
      </c>
      <c r="F136" s="128">
        <v>4888055</v>
      </c>
      <c r="G136" s="128">
        <v>4787011</v>
      </c>
      <c r="H136" s="128">
        <v>5296947.2300000004</v>
      </c>
      <c r="I136" s="128">
        <v>5251591</v>
      </c>
      <c r="J136" s="128">
        <v>4796823</v>
      </c>
      <c r="K136" s="128">
        <v>4465610</v>
      </c>
      <c r="L136" s="128">
        <v>5005008.55</v>
      </c>
      <c r="M136" s="128">
        <v>4941596</v>
      </c>
      <c r="N136" s="128">
        <v>4701357</v>
      </c>
      <c r="O136" s="128">
        <v>4339655</v>
      </c>
      <c r="P136" s="128">
        <v>4612990.4800000004</v>
      </c>
      <c r="Q136" s="128">
        <v>4923553</v>
      </c>
      <c r="R136" s="128">
        <v>4464309</v>
      </c>
      <c r="S136" s="128">
        <v>4094488</v>
      </c>
      <c r="T136" s="128">
        <v>4335431.79</v>
      </c>
      <c r="U136" s="128">
        <v>4297996</v>
      </c>
      <c r="V136" s="128">
        <v>4573992</v>
      </c>
      <c r="W136" s="128">
        <v>3712618</v>
      </c>
      <c r="X136" s="128">
        <v>3745277.02</v>
      </c>
      <c r="Y136" s="128">
        <v>3630498</v>
      </c>
      <c r="Z136" s="128">
        <v>3333320</v>
      </c>
      <c r="AA136" s="128">
        <v>3162157</v>
      </c>
      <c r="AB136" s="128">
        <v>3532267.8</v>
      </c>
      <c r="AC136" s="128">
        <v>3338085</v>
      </c>
      <c r="AD136" s="128">
        <v>3126178</v>
      </c>
      <c r="AE136" s="128">
        <v>2923276</v>
      </c>
      <c r="AF136" s="128">
        <v>3500872.29</v>
      </c>
      <c r="AG136" s="128">
        <v>3748413</v>
      </c>
      <c r="AH136" s="128">
        <v>2326848</v>
      </c>
      <c r="AI136" s="128">
        <v>2258403</v>
      </c>
      <c r="AJ136" s="128">
        <v>2375219</v>
      </c>
      <c r="AK136" s="128">
        <v>2540123</v>
      </c>
      <c r="AL136" s="128">
        <v>1934688</v>
      </c>
      <c r="AM136" s="128">
        <v>1492490</v>
      </c>
      <c r="AN136" s="128">
        <v>1066243.72</v>
      </c>
      <c r="AO136" s="128">
        <v>1595604</v>
      </c>
      <c r="AP136" s="128">
        <v>1590375</v>
      </c>
      <c r="AQ136" s="128">
        <v>1610751</v>
      </c>
      <c r="AR136" s="128">
        <v>1744138.84</v>
      </c>
      <c r="AS136" s="128">
        <v>1417359</v>
      </c>
      <c r="AT136" s="128">
        <v>1307115</v>
      </c>
      <c r="AU136" s="128">
        <v>1321883</v>
      </c>
      <c r="AV136" s="128">
        <v>1447914.82</v>
      </c>
      <c r="AW136" s="128">
        <v>1186110</v>
      </c>
      <c r="AX136" s="128">
        <v>1145514</v>
      </c>
      <c r="AY136" s="128">
        <v>1307386</v>
      </c>
      <c r="AZ136" s="128">
        <v>1363006</v>
      </c>
      <c r="BA136" s="128">
        <v>1107407</v>
      </c>
      <c r="BB136" s="128">
        <v>1178089</v>
      </c>
      <c r="BC136" s="128">
        <v>1207163</v>
      </c>
      <c r="BU136" s="5"/>
      <c r="BV136" s="5"/>
      <c r="BW136" s="5"/>
      <c r="BX136" s="5"/>
      <c r="BY136" s="5"/>
      <c r="BZ136" s="5"/>
      <c r="CA136" s="5"/>
      <c r="CB136" s="5"/>
      <c r="CC136" s="5"/>
      <c r="CD136" s="5"/>
      <c r="CE136" s="5"/>
      <c r="CF136" s="5"/>
    </row>
    <row r="137" spans="1:84" ht="16.5" customHeight="1" x14ac:dyDescent="0.3">
      <c r="A137" s="128" t="s">
        <v>2946</v>
      </c>
      <c r="B137" s="128">
        <v>137391443</v>
      </c>
      <c r="C137" s="128">
        <v>133371872</v>
      </c>
      <c r="D137" s="128">
        <v>137047950.99000001</v>
      </c>
      <c r="E137" s="128">
        <v>135488772</v>
      </c>
      <c r="F137" s="128">
        <v>128027320</v>
      </c>
      <c r="G137" s="128">
        <v>145799976</v>
      </c>
      <c r="H137" s="128">
        <v>147857606.53</v>
      </c>
      <c r="I137" s="128">
        <v>141072248</v>
      </c>
      <c r="J137" s="128">
        <v>143266840</v>
      </c>
      <c r="K137" s="128">
        <v>138895714</v>
      </c>
      <c r="L137" s="128">
        <v>139573395.33000001</v>
      </c>
      <c r="M137" s="128">
        <v>130494486</v>
      </c>
      <c r="N137" s="128">
        <v>129706280</v>
      </c>
      <c r="O137" s="128">
        <v>128045872</v>
      </c>
      <c r="P137" s="128">
        <v>128033296.77</v>
      </c>
      <c r="Q137" s="128">
        <v>123210520</v>
      </c>
      <c r="R137" s="128">
        <v>120651938</v>
      </c>
      <c r="S137" s="128">
        <v>117507495</v>
      </c>
      <c r="T137" s="128">
        <v>115514373.23999999</v>
      </c>
      <c r="U137" s="128">
        <v>112999484</v>
      </c>
      <c r="V137" s="128">
        <v>114620958</v>
      </c>
      <c r="W137" s="128">
        <v>108726947</v>
      </c>
      <c r="X137" s="128">
        <v>106399352.56999999</v>
      </c>
      <c r="Y137" s="128">
        <v>100037019</v>
      </c>
      <c r="Z137" s="128">
        <v>100676161</v>
      </c>
      <c r="AA137" s="128">
        <v>98780706</v>
      </c>
      <c r="AB137" s="128">
        <v>98577658.849999994</v>
      </c>
      <c r="AC137" s="128">
        <v>91064860</v>
      </c>
      <c r="AD137" s="128">
        <v>92132640</v>
      </c>
      <c r="AE137" s="128">
        <v>89148937</v>
      </c>
      <c r="AF137" s="128">
        <v>91979850.560000002</v>
      </c>
      <c r="AG137" s="128">
        <v>86155705</v>
      </c>
      <c r="AH137" s="128">
        <v>53561093</v>
      </c>
      <c r="AI137" s="128">
        <v>52901939</v>
      </c>
      <c r="AJ137" s="128">
        <v>54153721.960000001</v>
      </c>
      <c r="AK137" s="128">
        <v>51225042</v>
      </c>
      <c r="AL137" s="128">
        <v>47731327</v>
      </c>
      <c r="AM137" s="128">
        <v>44666924</v>
      </c>
      <c r="AN137" s="128">
        <v>40372800.539999999</v>
      </c>
      <c r="AO137" s="128">
        <v>41762314</v>
      </c>
      <c r="AP137" s="128">
        <v>40682579</v>
      </c>
      <c r="AQ137" s="128">
        <v>38855784</v>
      </c>
      <c r="AR137" s="128">
        <v>38296476.960000001</v>
      </c>
      <c r="AS137" s="128">
        <v>34734088</v>
      </c>
      <c r="AT137" s="128">
        <v>34628197</v>
      </c>
      <c r="AU137" s="128">
        <v>33424788</v>
      </c>
      <c r="AV137" s="128">
        <v>32234348.670000002</v>
      </c>
      <c r="AW137" s="128">
        <v>29679784</v>
      </c>
      <c r="AX137" s="128">
        <v>28572462</v>
      </c>
      <c r="AY137" s="128">
        <v>27274183</v>
      </c>
      <c r="AZ137" s="128">
        <v>30208252</v>
      </c>
      <c r="BA137" s="128">
        <v>34219851</v>
      </c>
      <c r="BB137" s="128">
        <v>32062250</v>
      </c>
      <c r="BC137" s="128">
        <v>32722671</v>
      </c>
      <c r="BU137" s="5"/>
      <c r="BV137" s="5"/>
      <c r="BW137" s="5"/>
      <c r="BX137" s="5"/>
      <c r="BY137" s="5"/>
      <c r="BZ137" s="5"/>
      <c r="CA137" s="5"/>
      <c r="CB137" s="5"/>
      <c r="CC137" s="5"/>
      <c r="CD137" s="5"/>
      <c r="CE137" s="5"/>
      <c r="CF137" s="5"/>
    </row>
    <row r="138" spans="1:84" ht="16.5" customHeight="1" x14ac:dyDescent="0.3">
      <c r="A138" s="128" t="s">
        <v>3227</v>
      </c>
      <c r="BU138" s="5"/>
      <c r="BV138" s="5"/>
      <c r="BW138" s="5"/>
      <c r="BX138" s="5"/>
      <c r="BY138" s="5"/>
      <c r="BZ138" s="5"/>
      <c r="CA138" s="5"/>
      <c r="CB138" s="5"/>
      <c r="CC138" s="5"/>
      <c r="CD138" s="5"/>
      <c r="CE138" s="5"/>
      <c r="CF138" s="5"/>
    </row>
    <row r="139" spans="1:84" ht="16.5" customHeight="1" x14ac:dyDescent="0.3">
      <c r="A139" s="128" t="s">
        <v>2948</v>
      </c>
      <c r="B139" s="128">
        <v>104082818</v>
      </c>
      <c r="C139" s="128">
        <v>101269499</v>
      </c>
      <c r="D139" s="128">
        <v>103009578.81</v>
      </c>
      <c r="E139" s="128">
        <v>101422483</v>
      </c>
      <c r="F139" s="128">
        <v>96659238</v>
      </c>
      <c r="G139" s="128">
        <v>109788727</v>
      </c>
      <c r="H139" s="128">
        <v>110138600.89</v>
      </c>
      <c r="I139" s="128">
        <v>104585596</v>
      </c>
      <c r="J139" s="128">
        <v>107180802</v>
      </c>
      <c r="K139" s="128">
        <v>104244085</v>
      </c>
      <c r="L139" s="128">
        <v>104120052.86</v>
      </c>
      <c r="M139" s="128">
        <v>97474391</v>
      </c>
      <c r="N139" s="128">
        <v>97508629</v>
      </c>
      <c r="O139" s="128">
        <v>96214167</v>
      </c>
      <c r="P139" s="128">
        <v>95492591.769999996</v>
      </c>
      <c r="Q139" s="128">
        <v>91742078</v>
      </c>
      <c r="R139" s="128">
        <v>90333235</v>
      </c>
      <c r="S139" s="128">
        <v>88434390</v>
      </c>
      <c r="T139" s="128">
        <v>86800357.959999993</v>
      </c>
      <c r="U139" s="128">
        <v>84599591</v>
      </c>
      <c r="V139" s="128">
        <v>86035371</v>
      </c>
      <c r="W139" s="128">
        <v>82252728</v>
      </c>
      <c r="X139" s="128">
        <v>80190984.370000005</v>
      </c>
      <c r="Y139" s="128">
        <v>75068073</v>
      </c>
      <c r="Z139" s="128">
        <v>76134726</v>
      </c>
      <c r="AA139" s="128">
        <v>75124884</v>
      </c>
      <c r="AB139" s="128">
        <v>74419302.129999995</v>
      </c>
      <c r="AC139" s="128">
        <v>68841769</v>
      </c>
      <c r="AD139" s="128">
        <v>70030538</v>
      </c>
      <c r="AE139" s="128">
        <v>68151816</v>
      </c>
      <c r="AF139" s="128">
        <v>70474869.730000004</v>
      </c>
      <c r="AG139" s="128">
        <v>65137805</v>
      </c>
      <c r="AH139" s="128">
        <v>37655206</v>
      </c>
      <c r="AI139" s="128">
        <v>37388877</v>
      </c>
      <c r="AJ139" s="128">
        <v>38418391.670000002</v>
      </c>
      <c r="AK139" s="128">
        <v>35981672</v>
      </c>
      <c r="AL139" s="128">
        <v>33724856</v>
      </c>
      <c r="AM139" s="128">
        <v>31966248</v>
      </c>
      <c r="AN139" s="128">
        <v>29652526.469999999</v>
      </c>
      <c r="AO139" s="128">
        <v>29934076</v>
      </c>
      <c r="AP139" s="128">
        <v>29317441</v>
      </c>
      <c r="AQ139" s="128">
        <v>27958524</v>
      </c>
      <c r="AR139" s="128">
        <v>26846817.199999999</v>
      </c>
      <c r="AS139" s="128">
        <v>24302607</v>
      </c>
      <c r="AT139" s="128">
        <v>24179394</v>
      </c>
      <c r="AU139" s="128">
        <v>23508220</v>
      </c>
      <c r="AV139" s="128">
        <v>22653316.27</v>
      </c>
      <c r="AW139" s="128">
        <v>20835831</v>
      </c>
      <c r="AX139" s="128">
        <v>20099355</v>
      </c>
      <c r="AY139" s="128">
        <v>19129633</v>
      </c>
      <c r="AZ139" s="128">
        <v>21650557</v>
      </c>
      <c r="BA139" s="128">
        <v>25160698</v>
      </c>
      <c r="BB139" s="128">
        <v>23352368</v>
      </c>
      <c r="BC139" s="128">
        <v>24190319</v>
      </c>
      <c r="BU139" s="5"/>
      <c r="BV139" s="5"/>
      <c r="BW139" s="5"/>
      <c r="BX139" s="5"/>
      <c r="BY139" s="5"/>
      <c r="BZ139" s="5"/>
      <c r="CA139" s="5"/>
      <c r="CB139" s="5"/>
      <c r="CC139" s="5"/>
      <c r="CD139" s="5"/>
      <c r="CE139" s="5"/>
      <c r="CF139" s="5"/>
    </row>
    <row r="140" spans="1:84" ht="16.5" customHeight="1" x14ac:dyDescent="0.3">
      <c r="A140" s="128" t="s">
        <v>2954</v>
      </c>
      <c r="B140" s="128">
        <v>27437832</v>
      </c>
      <c r="C140" s="128">
        <v>26217141</v>
      </c>
      <c r="D140" s="128">
        <v>27231871.879999999</v>
      </c>
      <c r="E140" s="128">
        <v>27306687</v>
      </c>
      <c r="F140" s="128">
        <v>26012794</v>
      </c>
      <c r="G140" s="128">
        <v>27306845</v>
      </c>
      <c r="H140" s="128">
        <v>28863883.68</v>
      </c>
      <c r="I140" s="128">
        <v>28029324</v>
      </c>
      <c r="J140" s="128">
        <v>28848813</v>
      </c>
      <c r="K140" s="128">
        <v>25820044</v>
      </c>
      <c r="L140" s="128">
        <v>27189019.210000001</v>
      </c>
      <c r="M140" s="128">
        <v>24997645</v>
      </c>
      <c r="N140" s="128">
        <v>24604230</v>
      </c>
      <c r="O140" s="128">
        <v>23404237</v>
      </c>
      <c r="P140" s="128">
        <v>24254353.609999999</v>
      </c>
      <c r="Q140" s="128">
        <v>23624495</v>
      </c>
      <c r="R140" s="128">
        <v>22744305</v>
      </c>
      <c r="S140" s="128">
        <v>21278575</v>
      </c>
      <c r="T140" s="128">
        <v>21512510.09</v>
      </c>
      <c r="U140" s="128">
        <v>21283051</v>
      </c>
      <c r="V140" s="128">
        <v>21450813</v>
      </c>
      <c r="W140" s="128">
        <v>19419678</v>
      </c>
      <c r="X140" s="128">
        <v>19455409.170000002</v>
      </c>
      <c r="Y140" s="128">
        <v>18906220</v>
      </c>
      <c r="Z140" s="128">
        <v>18454078</v>
      </c>
      <c r="AA140" s="128">
        <v>17085459</v>
      </c>
      <c r="AB140" s="128">
        <v>18761026.390000001</v>
      </c>
      <c r="AC140" s="128">
        <v>16732864</v>
      </c>
      <c r="AD140" s="128">
        <v>16885322</v>
      </c>
      <c r="AE140" s="128">
        <v>16448807</v>
      </c>
      <c r="AF140" s="128">
        <v>17668209.390000001</v>
      </c>
      <c r="AG140" s="128">
        <v>16435557</v>
      </c>
      <c r="AH140" s="128">
        <v>12623922</v>
      </c>
      <c r="AI140" s="128">
        <v>11581524</v>
      </c>
      <c r="AJ140" s="128">
        <v>12239973.279999999</v>
      </c>
      <c r="AK140" s="128">
        <v>11538260</v>
      </c>
      <c r="AL140" s="128">
        <v>10525305</v>
      </c>
      <c r="AM140" s="128">
        <v>9070208</v>
      </c>
      <c r="AN140" s="128">
        <v>8640926.4299999997</v>
      </c>
      <c r="AO140" s="128">
        <v>8861044</v>
      </c>
      <c r="AP140" s="128">
        <v>8292511</v>
      </c>
      <c r="AQ140" s="128">
        <v>7932297</v>
      </c>
      <c r="AR140" s="128">
        <v>9094414.6600000001</v>
      </c>
      <c r="AS140" s="128">
        <v>8104545</v>
      </c>
      <c r="AT140" s="128">
        <v>7978324</v>
      </c>
      <c r="AU140" s="128">
        <v>7545002</v>
      </c>
      <c r="AV140" s="128">
        <v>8178802.79</v>
      </c>
      <c r="AW140" s="128">
        <v>6851477</v>
      </c>
      <c r="AX140" s="128">
        <v>6669942</v>
      </c>
      <c r="AY140" s="128">
        <v>6305166</v>
      </c>
      <c r="AZ140" s="128">
        <v>7773556</v>
      </c>
      <c r="BA140" s="128">
        <v>8184598</v>
      </c>
      <c r="BB140" s="128">
        <v>7957131</v>
      </c>
      <c r="BC140" s="128">
        <v>7152108</v>
      </c>
      <c r="BU140" s="5"/>
      <c r="BV140" s="5"/>
      <c r="BW140" s="5"/>
      <c r="BX140" s="5"/>
      <c r="BY140" s="5"/>
      <c r="BZ140" s="5"/>
      <c r="CA140" s="5"/>
      <c r="CB140" s="5"/>
      <c r="CC140" s="5"/>
      <c r="CD140" s="5"/>
      <c r="CE140" s="5"/>
      <c r="CF140" s="5"/>
    </row>
    <row r="141" spans="1:84" ht="16.5" customHeight="1" x14ac:dyDescent="0.3">
      <c r="A141" s="128" t="s">
        <v>2952</v>
      </c>
      <c r="B141" s="128">
        <v>23338931</v>
      </c>
      <c r="C141" s="128">
        <v>22111956</v>
      </c>
      <c r="D141" s="128">
        <v>23181756.809999999</v>
      </c>
      <c r="E141" s="128">
        <v>23032080</v>
      </c>
      <c r="F141" s="128">
        <v>22042799</v>
      </c>
      <c r="G141" s="128">
        <v>22878915</v>
      </c>
      <c r="H141" s="128">
        <v>24046681.350000001</v>
      </c>
      <c r="I141" s="128">
        <v>23638917</v>
      </c>
      <c r="J141" s="128">
        <v>23869872</v>
      </c>
      <c r="K141" s="128">
        <v>21834905</v>
      </c>
      <c r="L141" s="128">
        <v>22706258.989999998</v>
      </c>
      <c r="M141" s="128">
        <v>21170349</v>
      </c>
      <c r="N141" s="128">
        <v>20770693</v>
      </c>
      <c r="O141" s="128">
        <v>19838773</v>
      </c>
      <c r="P141" s="128">
        <v>20305500.359999999</v>
      </c>
      <c r="Q141" s="128">
        <v>20003348</v>
      </c>
      <c r="R141" s="128">
        <v>19150619</v>
      </c>
      <c r="S141" s="128">
        <v>17840384</v>
      </c>
      <c r="T141" s="128">
        <v>18182706.100000001</v>
      </c>
      <c r="U141" s="128">
        <v>18063436</v>
      </c>
      <c r="V141" s="128">
        <v>18435327</v>
      </c>
      <c r="W141" s="128">
        <v>16509115</v>
      </c>
      <c r="X141" s="128">
        <v>16379404.73</v>
      </c>
      <c r="Y141" s="128">
        <v>15994853</v>
      </c>
      <c r="Z141" s="128">
        <v>15481647</v>
      </c>
      <c r="AA141" s="128">
        <v>14153287</v>
      </c>
      <c r="AB141" s="128">
        <v>15758619.890000001</v>
      </c>
      <c r="AC141" s="128">
        <v>13913869</v>
      </c>
      <c r="AD141" s="128">
        <v>14133158</v>
      </c>
      <c r="AE141" s="128">
        <v>12262903</v>
      </c>
      <c r="AF141" s="128">
        <v>13343917.699999999</v>
      </c>
      <c r="AG141" s="128">
        <v>12773097</v>
      </c>
      <c r="AH141" s="128">
        <v>10551328</v>
      </c>
      <c r="AI141" s="128">
        <v>9736244</v>
      </c>
      <c r="AJ141" s="128">
        <v>10096698.83</v>
      </c>
      <c r="AK141" s="128">
        <v>9747647</v>
      </c>
      <c r="AL141" s="128">
        <v>8924611</v>
      </c>
      <c r="AM141" s="128">
        <v>7492022</v>
      </c>
      <c r="AN141" s="128">
        <v>6809280.0899999999</v>
      </c>
      <c r="AO141" s="128">
        <v>7120128</v>
      </c>
      <c r="AP141" s="128">
        <v>6906899</v>
      </c>
      <c r="AQ141" s="128">
        <v>6297196</v>
      </c>
      <c r="AR141" s="128">
        <v>6902481.8899999997</v>
      </c>
      <c r="AS141" s="128">
        <v>5997966</v>
      </c>
      <c r="AT141" s="128">
        <v>5829805</v>
      </c>
      <c r="AU141" s="128">
        <v>5470380</v>
      </c>
      <c r="AV141" s="128">
        <v>5825006.0199999996</v>
      </c>
      <c r="AW141" s="128">
        <v>5119062</v>
      </c>
      <c r="AX141" s="128">
        <v>4978867</v>
      </c>
      <c r="AY141" s="128">
        <v>0</v>
      </c>
      <c r="AZ141" s="128">
        <v>0</v>
      </c>
      <c r="BA141" s="128">
        <v>0</v>
      </c>
      <c r="BB141" s="128">
        <v>0</v>
      </c>
      <c r="BC141" s="128">
        <v>0</v>
      </c>
      <c r="BU141" s="5"/>
      <c r="BV141" s="5"/>
      <c r="BW141" s="5"/>
      <c r="BX141" s="5"/>
      <c r="BY141" s="5"/>
      <c r="BZ141" s="5"/>
      <c r="CA141" s="5"/>
      <c r="CB141" s="5"/>
      <c r="CC141" s="5"/>
      <c r="CD141" s="5"/>
      <c r="CE141" s="5"/>
      <c r="CF141" s="5"/>
    </row>
    <row r="142" spans="1:84" ht="16.5" customHeight="1" x14ac:dyDescent="0.3">
      <c r="A142" s="128" t="s">
        <v>2953</v>
      </c>
      <c r="B142" s="128">
        <v>4098901</v>
      </c>
      <c r="C142" s="128">
        <v>4105185</v>
      </c>
      <c r="D142" s="128">
        <v>4050115.07</v>
      </c>
      <c r="E142" s="128">
        <v>4274607</v>
      </c>
      <c r="F142" s="128">
        <v>3969995</v>
      </c>
      <c r="G142" s="128">
        <v>4427930</v>
      </c>
      <c r="H142" s="128">
        <v>4817202.34</v>
      </c>
      <c r="I142" s="128">
        <v>4390407</v>
      </c>
      <c r="J142" s="128">
        <v>4978941</v>
      </c>
      <c r="K142" s="128">
        <v>3985139</v>
      </c>
      <c r="L142" s="128">
        <v>4482760.22</v>
      </c>
      <c r="M142" s="128">
        <v>3827296</v>
      </c>
      <c r="N142" s="128">
        <v>3833537</v>
      </c>
      <c r="O142" s="128">
        <v>3565464</v>
      </c>
      <c r="P142" s="128">
        <v>3948853.25</v>
      </c>
      <c r="Q142" s="128">
        <v>3621147</v>
      </c>
      <c r="R142" s="128">
        <v>3593686</v>
      </c>
      <c r="S142" s="128">
        <v>3438191</v>
      </c>
      <c r="T142" s="128">
        <v>3329803.99</v>
      </c>
      <c r="U142" s="128">
        <v>3219615</v>
      </c>
      <c r="V142" s="128">
        <v>3015486</v>
      </c>
      <c r="W142" s="128">
        <v>2910563</v>
      </c>
      <c r="X142" s="128">
        <v>3076004.44</v>
      </c>
      <c r="Y142" s="128">
        <v>2911367</v>
      </c>
      <c r="Z142" s="128">
        <v>2972431</v>
      </c>
      <c r="AA142" s="128">
        <v>2932172</v>
      </c>
      <c r="AB142" s="128">
        <v>3002406.5</v>
      </c>
      <c r="AC142" s="128">
        <v>2818995</v>
      </c>
      <c r="AD142" s="128">
        <v>2752164</v>
      </c>
      <c r="AE142" s="128">
        <v>4185904</v>
      </c>
      <c r="AF142" s="128">
        <v>4324291.6900000004</v>
      </c>
      <c r="AG142" s="128">
        <v>3662460</v>
      </c>
      <c r="AH142" s="128">
        <v>2072594</v>
      </c>
      <c r="AI142" s="128">
        <v>1845280</v>
      </c>
      <c r="AJ142" s="128">
        <v>2143274.4500000002</v>
      </c>
      <c r="AK142" s="128">
        <v>1790613</v>
      </c>
      <c r="AL142" s="128">
        <v>1600694</v>
      </c>
      <c r="AM142" s="128">
        <v>1578186</v>
      </c>
      <c r="AN142" s="128">
        <v>1831646.34</v>
      </c>
      <c r="AO142" s="128">
        <v>1740916</v>
      </c>
      <c r="AP142" s="128">
        <v>1385612</v>
      </c>
      <c r="AQ142" s="128">
        <v>1635101</v>
      </c>
      <c r="AR142" s="128">
        <v>2191932.77</v>
      </c>
      <c r="AS142" s="128">
        <v>2106579</v>
      </c>
      <c r="AT142" s="128">
        <v>2148519</v>
      </c>
      <c r="AU142" s="128">
        <v>2074622</v>
      </c>
      <c r="AV142" s="128">
        <v>2353796.77</v>
      </c>
      <c r="AW142" s="128">
        <v>1732415</v>
      </c>
      <c r="AX142" s="128">
        <v>1691075</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2909</v>
      </c>
      <c r="B143" s="128">
        <v>0</v>
      </c>
      <c r="C143" s="128">
        <v>0</v>
      </c>
      <c r="D143" s="128">
        <v>0</v>
      </c>
      <c r="E143" s="128">
        <v>0</v>
      </c>
      <c r="F143" s="128">
        <v>0</v>
      </c>
      <c r="G143" s="128">
        <v>0</v>
      </c>
      <c r="H143" s="128">
        <v>0</v>
      </c>
      <c r="I143" s="128">
        <v>0</v>
      </c>
      <c r="J143" s="128">
        <v>0</v>
      </c>
      <c r="K143" s="128">
        <v>0</v>
      </c>
      <c r="L143" s="128">
        <v>0</v>
      </c>
      <c r="M143" s="128">
        <v>0</v>
      </c>
      <c r="N143" s="128">
        <v>0</v>
      </c>
      <c r="O143" s="128">
        <v>0</v>
      </c>
      <c r="P143" s="128">
        <v>0</v>
      </c>
      <c r="Q143" s="128">
        <v>0</v>
      </c>
      <c r="R143" s="128">
        <v>0</v>
      </c>
      <c r="S143" s="128">
        <v>0</v>
      </c>
      <c r="T143" s="128">
        <v>0</v>
      </c>
      <c r="U143" s="128">
        <v>0</v>
      </c>
      <c r="V143" s="128">
        <v>0</v>
      </c>
      <c r="W143" s="128">
        <v>0</v>
      </c>
      <c r="X143" s="128">
        <v>0</v>
      </c>
      <c r="Y143" s="128">
        <v>0</v>
      </c>
      <c r="Z143" s="128">
        <v>0</v>
      </c>
      <c r="AA143" s="128">
        <v>0</v>
      </c>
      <c r="AB143" s="128">
        <v>0</v>
      </c>
      <c r="AC143" s="128">
        <v>0</v>
      </c>
      <c r="AD143" s="128">
        <v>0</v>
      </c>
      <c r="AE143" s="128">
        <v>0</v>
      </c>
      <c r="AF143" s="128">
        <v>0</v>
      </c>
      <c r="AG143" s="128">
        <v>0</v>
      </c>
      <c r="AH143" s="128">
        <v>0</v>
      </c>
      <c r="AI143" s="128">
        <v>0</v>
      </c>
      <c r="AJ143" s="128">
        <v>62064.15</v>
      </c>
      <c r="AK143" s="128">
        <v>76860</v>
      </c>
      <c r="AL143" s="128">
        <v>126754</v>
      </c>
      <c r="AM143" s="128">
        <v>96861</v>
      </c>
      <c r="AN143" s="128">
        <v>53214.68</v>
      </c>
      <c r="AO143" s="128">
        <v>54529</v>
      </c>
      <c r="AP143" s="128">
        <v>130668</v>
      </c>
      <c r="AQ143" s="128">
        <v>67241</v>
      </c>
      <c r="AR143" s="128">
        <v>69133.48</v>
      </c>
      <c r="AS143" s="128">
        <v>66508</v>
      </c>
      <c r="AT143" s="128">
        <v>63978</v>
      </c>
      <c r="AU143" s="128">
        <v>60761</v>
      </c>
      <c r="AV143" s="128">
        <v>-114189.02</v>
      </c>
      <c r="AW143" s="128">
        <v>118991</v>
      </c>
      <c r="AX143" s="128">
        <v>118032</v>
      </c>
      <c r="AY143" s="128">
        <v>118819</v>
      </c>
      <c r="AZ143" s="128">
        <v>2159</v>
      </c>
      <c r="BA143" s="128">
        <v>2162</v>
      </c>
      <c r="BB143" s="128">
        <v>2160</v>
      </c>
      <c r="BC143" s="128">
        <v>2160</v>
      </c>
      <c r="BU143" s="5"/>
      <c r="BV143" s="5"/>
      <c r="BW143" s="5"/>
      <c r="BX143" s="5"/>
      <c r="BY143" s="5"/>
      <c r="BZ143" s="5"/>
      <c r="CA143" s="5"/>
      <c r="CB143" s="5"/>
      <c r="CC143" s="5"/>
      <c r="CD143" s="5"/>
      <c r="CE143" s="5"/>
      <c r="CF143" s="5"/>
    </row>
    <row r="144" spans="1:84" ht="16.5" customHeight="1" x14ac:dyDescent="0.3">
      <c r="A144" s="128" t="s">
        <v>3228</v>
      </c>
      <c r="B144" s="128">
        <v>131520650</v>
      </c>
      <c r="C144" s="128">
        <v>127486640</v>
      </c>
      <c r="D144" s="128">
        <v>130241450.69</v>
      </c>
      <c r="E144" s="128">
        <v>128729170</v>
      </c>
      <c r="F144" s="128">
        <v>122672032</v>
      </c>
      <c r="G144" s="128">
        <v>137095572</v>
      </c>
      <c r="H144" s="128">
        <v>139002484.56999999</v>
      </c>
      <c r="I144" s="128">
        <v>132614920</v>
      </c>
      <c r="J144" s="128">
        <v>136029615</v>
      </c>
      <c r="K144" s="128">
        <v>130064129</v>
      </c>
      <c r="L144" s="128">
        <v>131309072.06999999</v>
      </c>
      <c r="M144" s="128">
        <v>122472036</v>
      </c>
      <c r="N144" s="128">
        <v>122112859</v>
      </c>
      <c r="O144" s="128">
        <v>119618404</v>
      </c>
      <c r="P144" s="128">
        <v>119746945.38</v>
      </c>
      <c r="Q144" s="128">
        <v>115366573</v>
      </c>
      <c r="R144" s="128">
        <v>113077540</v>
      </c>
      <c r="S144" s="128">
        <v>109712965</v>
      </c>
      <c r="T144" s="128">
        <v>108312868.05</v>
      </c>
      <c r="U144" s="128">
        <v>105882642</v>
      </c>
      <c r="V144" s="128">
        <v>107486184</v>
      </c>
      <c r="W144" s="128">
        <v>101672406</v>
      </c>
      <c r="X144" s="128">
        <v>99646393.540000007</v>
      </c>
      <c r="Y144" s="128">
        <v>93974293</v>
      </c>
      <c r="Z144" s="128">
        <v>94588804</v>
      </c>
      <c r="AA144" s="128">
        <v>92210343</v>
      </c>
      <c r="AB144" s="128">
        <v>93180328.530000001</v>
      </c>
      <c r="AC144" s="128">
        <v>85574633</v>
      </c>
      <c r="AD144" s="128">
        <v>86915860</v>
      </c>
      <c r="AE144" s="128">
        <v>84600623</v>
      </c>
      <c r="AF144" s="128">
        <v>88143079.129999995</v>
      </c>
      <c r="AG144" s="128">
        <v>81573362</v>
      </c>
      <c r="AH144" s="128">
        <v>50279128</v>
      </c>
      <c r="AI144" s="128">
        <v>48970401</v>
      </c>
      <c r="AJ144" s="128">
        <v>50720429.100000001</v>
      </c>
      <c r="AK144" s="128">
        <v>47596792</v>
      </c>
      <c r="AL144" s="128">
        <v>44376915</v>
      </c>
      <c r="AM144" s="128">
        <v>41133317</v>
      </c>
      <c r="AN144" s="128">
        <v>38346667.579999998</v>
      </c>
      <c r="AO144" s="128">
        <v>38849649</v>
      </c>
      <c r="AP144" s="128">
        <v>37740620</v>
      </c>
      <c r="AQ144" s="128">
        <v>35958062</v>
      </c>
      <c r="AR144" s="128">
        <v>36010365.340000004</v>
      </c>
      <c r="AS144" s="128">
        <v>32473660</v>
      </c>
      <c r="AT144" s="128">
        <v>32221696</v>
      </c>
      <c r="AU144" s="128">
        <v>31113983</v>
      </c>
      <c r="AV144" s="128">
        <v>30717930.039999999</v>
      </c>
      <c r="AW144" s="128">
        <v>27806299</v>
      </c>
      <c r="AX144" s="128">
        <v>26887329</v>
      </c>
      <c r="AY144" s="128">
        <v>25553618</v>
      </c>
      <c r="AZ144" s="128">
        <v>29426272</v>
      </c>
      <c r="BA144" s="128">
        <v>33347458</v>
      </c>
      <c r="BB144" s="128">
        <v>31311659</v>
      </c>
      <c r="BC144" s="128">
        <v>31344587</v>
      </c>
      <c r="BU144" s="5"/>
      <c r="BV144" s="5"/>
      <c r="BW144" s="5"/>
      <c r="BX144" s="5"/>
      <c r="BY144" s="5"/>
      <c r="BZ144" s="5"/>
      <c r="CA144" s="5"/>
      <c r="CB144" s="5"/>
      <c r="CC144" s="5"/>
      <c r="CD144" s="5"/>
      <c r="CE144" s="5"/>
      <c r="CF144" s="5"/>
    </row>
    <row r="145" spans="1:84" ht="16.5" customHeight="1" x14ac:dyDescent="0.3">
      <c r="A145" s="128" t="s">
        <v>2944</v>
      </c>
      <c r="B145" s="128">
        <v>-129095</v>
      </c>
      <c r="C145" s="128">
        <v>35738</v>
      </c>
      <c r="D145" s="128">
        <v>-62657.21</v>
      </c>
      <c r="E145" s="128">
        <v>-523</v>
      </c>
      <c r="F145" s="128">
        <v>-235</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0</v>
      </c>
      <c r="AZ145" s="128">
        <v>0</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2945</v>
      </c>
      <c r="B146" s="128">
        <v>283552</v>
      </c>
      <c r="C146" s="128">
        <v>59449</v>
      </c>
      <c r="D146" s="128">
        <v>161162.67000000001</v>
      </c>
      <c r="E146" s="128">
        <v>11306</v>
      </c>
      <c r="F146" s="128">
        <v>-2482</v>
      </c>
      <c r="G146" s="128">
        <v>55990</v>
      </c>
      <c r="H146" s="128">
        <v>68901.240000000005</v>
      </c>
      <c r="I146" s="128">
        <v>-22214</v>
      </c>
      <c r="J146" s="128">
        <v>58902</v>
      </c>
      <c r="K146" s="128">
        <v>-2012</v>
      </c>
      <c r="L146" s="128">
        <v>-7339.96</v>
      </c>
      <c r="M146" s="128">
        <v>57790</v>
      </c>
      <c r="N146" s="128">
        <v>-3933</v>
      </c>
      <c r="O146" s="128">
        <v>-6799</v>
      </c>
      <c r="P146" s="128">
        <v>8250.56</v>
      </c>
      <c r="Q146" s="128">
        <v>4550</v>
      </c>
      <c r="R146" s="128">
        <v>-18376</v>
      </c>
      <c r="S146" s="128">
        <v>5036</v>
      </c>
      <c r="T146" s="128">
        <v>-17328.46</v>
      </c>
      <c r="U146" s="128">
        <v>28142</v>
      </c>
      <c r="V146" s="128">
        <v>7685</v>
      </c>
      <c r="W146" s="128">
        <v>58587</v>
      </c>
      <c r="X146" s="128">
        <v>25740.9</v>
      </c>
      <c r="Y146" s="128">
        <v>25535</v>
      </c>
      <c r="Z146" s="128">
        <v>-36122</v>
      </c>
      <c r="AA146" s="128">
        <v>-19335</v>
      </c>
      <c r="AB146" s="128">
        <v>-38190.019999999997</v>
      </c>
      <c r="AC146" s="128">
        <v>236946</v>
      </c>
      <c r="AD146" s="128">
        <v>1262</v>
      </c>
      <c r="AE146" s="128">
        <v>176962</v>
      </c>
      <c r="AF146" s="128">
        <v>-146982.76</v>
      </c>
      <c r="AG146" s="128">
        <v>-391277</v>
      </c>
      <c r="AH146" s="128">
        <v>37253</v>
      </c>
      <c r="AI146" s="128">
        <v>3055</v>
      </c>
      <c r="AJ146" s="128">
        <v>17623.25</v>
      </c>
      <c r="AK146" s="128">
        <v>41999</v>
      </c>
      <c r="AL146" s="128">
        <v>-28559</v>
      </c>
      <c r="AM146" s="128">
        <v>7524</v>
      </c>
      <c r="AN146" s="128">
        <v>59743.49</v>
      </c>
      <c r="AO146" s="128">
        <v>53625</v>
      </c>
      <c r="AP146" s="128">
        <v>57863</v>
      </c>
      <c r="AQ146" s="128">
        <v>45073</v>
      </c>
      <c r="AR146" s="128">
        <v>-90825.25</v>
      </c>
      <c r="AS146" s="128">
        <v>8351</v>
      </c>
      <c r="AT146" s="128">
        <v>-14876</v>
      </c>
      <c r="AU146" s="128">
        <v>-9258</v>
      </c>
      <c r="AV146" s="128">
        <v>-3582.48</v>
      </c>
      <c r="AW146" s="128">
        <v>138</v>
      </c>
      <c r="AX146" s="128">
        <v>-4873</v>
      </c>
      <c r="AY146" s="128">
        <v>2294</v>
      </c>
      <c r="AZ146" s="128">
        <v>4301</v>
      </c>
      <c r="BA146" s="128">
        <v>23427</v>
      </c>
      <c r="BB146" s="128">
        <v>76014</v>
      </c>
      <c r="BC146" s="128">
        <v>137694</v>
      </c>
      <c r="BU146" s="5"/>
      <c r="BV146" s="5"/>
      <c r="BW146" s="5"/>
      <c r="BX146" s="5"/>
      <c r="BY146" s="5"/>
      <c r="BZ146" s="5"/>
      <c r="CA146" s="5"/>
      <c r="CB146" s="5"/>
      <c r="CC146" s="5"/>
      <c r="CD146" s="5"/>
      <c r="CE146" s="5"/>
      <c r="CF146" s="5"/>
    </row>
    <row r="147" spans="1:84" ht="16.5" customHeight="1" x14ac:dyDescent="0.3">
      <c r="A147" s="128" t="s">
        <v>3229</v>
      </c>
      <c r="B147" s="128">
        <v>283552</v>
      </c>
      <c r="C147" s="128">
        <v>59449</v>
      </c>
      <c r="D147" s="128">
        <v>161162.67000000001</v>
      </c>
      <c r="E147" s="128">
        <v>11306</v>
      </c>
      <c r="F147" s="128">
        <v>-2482</v>
      </c>
      <c r="G147" s="128">
        <v>55990</v>
      </c>
      <c r="H147" s="128">
        <v>68901.240000000005</v>
      </c>
      <c r="I147" s="128">
        <v>-22214</v>
      </c>
      <c r="J147" s="128">
        <v>58902</v>
      </c>
      <c r="K147" s="128">
        <v>-2012</v>
      </c>
      <c r="L147" s="128">
        <v>-7339.96</v>
      </c>
      <c r="M147" s="128">
        <v>57790</v>
      </c>
      <c r="N147" s="128">
        <v>-3933</v>
      </c>
      <c r="O147" s="128">
        <v>-6799</v>
      </c>
      <c r="P147" s="128">
        <v>8250.56</v>
      </c>
      <c r="Q147" s="128">
        <v>4550</v>
      </c>
      <c r="R147" s="128">
        <v>-18376</v>
      </c>
      <c r="S147" s="128">
        <v>5036</v>
      </c>
      <c r="T147" s="128">
        <v>-17328.46</v>
      </c>
      <c r="U147" s="128">
        <v>28142</v>
      </c>
      <c r="V147" s="128">
        <v>7685</v>
      </c>
      <c r="W147" s="128">
        <v>58587</v>
      </c>
      <c r="X147" s="128">
        <v>25740.9</v>
      </c>
      <c r="Y147" s="128">
        <v>25535</v>
      </c>
      <c r="Z147" s="128">
        <v>-36122</v>
      </c>
      <c r="AA147" s="128">
        <v>-19335</v>
      </c>
      <c r="AB147" s="128">
        <v>-38190.019999999997</v>
      </c>
      <c r="AC147" s="128">
        <v>236946</v>
      </c>
      <c r="AD147" s="128">
        <v>1262</v>
      </c>
      <c r="AE147" s="128">
        <v>176962</v>
      </c>
      <c r="AF147" s="128">
        <v>-146982.79</v>
      </c>
      <c r="AG147" s="128">
        <v>-391277</v>
      </c>
      <c r="AH147" s="128">
        <v>-34449</v>
      </c>
      <c r="AI147" s="128">
        <v>3055</v>
      </c>
      <c r="AJ147" s="128">
        <v>17623.25</v>
      </c>
      <c r="AK147" s="128">
        <v>41999</v>
      </c>
      <c r="AL147" s="128">
        <v>-28559</v>
      </c>
      <c r="AM147" s="128">
        <v>7524</v>
      </c>
      <c r="AN147" s="128">
        <v>59743.49</v>
      </c>
      <c r="AO147" s="128">
        <v>53625</v>
      </c>
      <c r="AP147" s="128">
        <v>57863</v>
      </c>
      <c r="AQ147" s="128">
        <v>45073</v>
      </c>
      <c r="AR147" s="128">
        <v>-90825.25</v>
      </c>
      <c r="AS147" s="128">
        <v>8351</v>
      </c>
      <c r="AT147" s="128">
        <v>-14876</v>
      </c>
      <c r="AU147" s="128">
        <v>-9258</v>
      </c>
      <c r="AV147" s="128">
        <v>-3582.48</v>
      </c>
      <c r="AW147" s="128">
        <v>138</v>
      </c>
      <c r="AX147" s="128">
        <v>-4873</v>
      </c>
      <c r="AY147" s="128">
        <v>2294</v>
      </c>
      <c r="AZ147" s="128">
        <v>4301</v>
      </c>
      <c r="BA147" s="128">
        <v>23427</v>
      </c>
      <c r="BB147" s="128">
        <v>76014</v>
      </c>
      <c r="BC147" s="128">
        <v>137694</v>
      </c>
      <c r="BU147" s="5"/>
      <c r="BV147" s="5"/>
      <c r="BW147" s="5"/>
      <c r="BX147" s="5"/>
      <c r="BY147" s="5"/>
      <c r="BZ147" s="5"/>
      <c r="CA147" s="5"/>
      <c r="CB147" s="5"/>
      <c r="CC147" s="5"/>
      <c r="CD147" s="5"/>
      <c r="CE147" s="5"/>
      <c r="CF147" s="5"/>
    </row>
    <row r="148" spans="1:84" ht="16.5" customHeight="1" x14ac:dyDescent="0.3">
      <c r="A148" s="128" t="s">
        <v>3230</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0.03</v>
      </c>
      <c r="AG148" s="128">
        <v>23900.67</v>
      </c>
      <c r="AH148" s="128">
        <v>71702</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0</v>
      </c>
      <c r="AZ148" s="128">
        <v>0</v>
      </c>
      <c r="BA148" s="128">
        <v>0</v>
      </c>
      <c r="BB148" s="128">
        <v>0</v>
      </c>
      <c r="BC148" s="128">
        <v>0</v>
      </c>
      <c r="BU148" s="5"/>
      <c r="BV148" s="5"/>
      <c r="BW148" s="5"/>
      <c r="BX148" s="5"/>
      <c r="BY148" s="5"/>
      <c r="BZ148" s="5"/>
      <c r="CA148" s="5"/>
      <c r="CB148" s="5"/>
      <c r="CC148" s="5"/>
      <c r="CD148" s="5"/>
      <c r="CE148" s="5"/>
      <c r="CF148" s="5"/>
    </row>
    <row r="149" spans="1:84" ht="16.5" customHeight="1" x14ac:dyDescent="0.3">
      <c r="A149" s="128" t="s">
        <v>3231</v>
      </c>
      <c r="B149" s="128">
        <v>6025250</v>
      </c>
      <c r="C149" s="128">
        <v>5980419</v>
      </c>
      <c r="D149" s="128">
        <v>6905005.7699999996</v>
      </c>
      <c r="E149" s="128">
        <v>6770385</v>
      </c>
      <c r="F149" s="128">
        <v>5352571</v>
      </c>
      <c r="G149" s="128">
        <v>8760394</v>
      </c>
      <c r="H149" s="128">
        <v>8924023.1999999993</v>
      </c>
      <c r="I149" s="128">
        <v>8435114</v>
      </c>
      <c r="J149" s="128">
        <v>7296127</v>
      </c>
      <c r="K149" s="128">
        <v>8829573</v>
      </c>
      <c r="L149" s="128">
        <v>8256983.2999999998</v>
      </c>
      <c r="M149" s="128">
        <v>8080240</v>
      </c>
      <c r="N149" s="128">
        <v>7589488</v>
      </c>
      <c r="O149" s="128">
        <v>8420669</v>
      </c>
      <c r="P149" s="128">
        <v>8294601.96</v>
      </c>
      <c r="Q149" s="128">
        <v>7848497</v>
      </c>
      <c r="R149" s="128">
        <v>7556022</v>
      </c>
      <c r="S149" s="128">
        <v>7799566</v>
      </c>
      <c r="T149" s="128">
        <v>7184176.7300000004</v>
      </c>
      <c r="U149" s="128">
        <v>7144984</v>
      </c>
      <c r="V149" s="128">
        <v>7142459</v>
      </c>
      <c r="W149" s="128">
        <v>7113128</v>
      </c>
      <c r="X149" s="128">
        <v>6778699.9299999997</v>
      </c>
      <c r="Y149" s="128">
        <v>6088261</v>
      </c>
      <c r="Z149" s="128">
        <v>6051235</v>
      </c>
      <c r="AA149" s="128">
        <v>6551028</v>
      </c>
      <c r="AB149" s="128">
        <v>5359140.3099999996</v>
      </c>
      <c r="AC149" s="128">
        <v>5727173</v>
      </c>
      <c r="AD149" s="128">
        <v>5218042</v>
      </c>
      <c r="AE149" s="128">
        <v>4725276</v>
      </c>
      <c r="AF149" s="128">
        <v>3689788.67</v>
      </c>
      <c r="AG149" s="128">
        <v>4191066</v>
      </c>
      <c r="AH149" s="128">
        <v>3319218</v>
      </c>
      <c r="AI149" s="128">
        <v>3934593</v>
      </c>
      <c r="AJ149" s="128">
        <v>3450916.11</v>
      </c>
      <c r="AK149" s="128">
        <v>3670249</v>
      </c>
      <c r="AL149" s="128">
        <v>3325853</v>
      </c>
      <c r="AM149" s="128">
        <v>3541131</v>
      </c>
      <c r="AN149" s="128">
        <v>2085876.45</v>
      </c>
      <c r="AO149" s="128">
        <v>2966290</v>
      </c>
      <c r="AP149" s="128">
        <v>2999822</v>
      </c>
      <c r="AQ149" s="128">
        <v>2942795</v>
      </c>
      <c r="AR149" s="128">
        <v>2195286.37</v>
      </c>
      <c r="AS149" s="128">
        <v>2268779</v>
      </c>
      <c r="AT149" s="128">
        <v>2391625</v>
      </c>
      <c r="AU149" s="128">
        <v>2301547</v>
      </c>
      <c r="AV149" s="128">
        <v>1512836.16</v>
      </c>
      <c r="AW149" s="128">
        <v>1873623</v>
      </c>
      <c r="AX149" s="128">
        <v>1680260</v>
      </c>
      <c r="AY149" s="128">
        <v>1722859</v>
      </c>
      <c r="AZ149" s="128">
        <v>786281</v>
      </c>
      <c r="BA149" s="128">
        <v>895820</v>
      </c>
      <c r="BB149" s="128">
        <v>826605</v>
      </c>
      <c r="BC149" s="128">
        <v>1515778</v>
      </c>
      <c r="BU149" s="5"/>
      <c r="BV149" s="5"/>
      <c r="BW149" s="5"/>
      <c r="BX149" s="5"/>
      <c r="BY149" s="5"/>
      <c r="BZ149" s="5"/>
      <c r="CA149" s="5"/>
      <c r="CB149" s="5"/>
      <c r="CC149" s="5"/>
      <c r="CD149" s="5"/>
      <c r="CE149" s="5"/>
      <c r="CF149" s="5"/>
    </row>
    <row r="150" spans="1:84" ht="16.5" customHeight="1" x14ac:dyDescent="0.3">
      <c r="A150" s="128" t="s">
        <v>2959</v>
      </c>
      <c r="B150" s="128">
        <v>3529316</v>
      </c>
      <c r="C150" s="128">
        <v>2900760</v>
      </c>
      <c r="D150" s="128">
        <v>2677863.02</v>
      </c>
      <c r="E150" s="128">
        <v>1991291</v>
      </c>
      <c r="F150" s="128">
        <v>1976254</v>
      </c>
      <c r="G150" s="128">
        <v>1880584</v>
      </c>
      <c r="H150" s="128">
        <v>1616475.7</v>
      </c>
      <c r="I150" s="128">
        <v>1671569</v>
      </c>
      <c r="J150" s="128">
        <v>1683829</v>
      </c>
      <c r="K150" s="128">
        <v>1749106</v>
      </c>
      <c r="L150" s="128">
        <v>1739592.76</v>
      </c>
      <c r="M150" s="128">
        <v>1834799</v>
      </c>
      <c r="N150" s="128">
        <v>1832776</v>
      </c>
      <c r="O150" s="128">
        <v>1788503</v>
      </c>
      <c r="P150" s="128">
        <v>1938561.23</v>
      </c>
      <c r="Q150" s="128">
        <v>2000204</v>
      </c>
      <c r="R150" s="128">
        <v>2013538</v>
      </c>
      <c r="S150" s="128">
        <v>2040296</v>
      </c>
      <c r="T150" s="128">
        <v>2131442.83</v>
      </c>
      <c r="U150" s="128">
        <v>2159679</v>
      </c>
      <c r="V150" s="128">
        <v>2096779</v>
      </c>
      <c r="W150" s="128">
        <v>2054419</v>
      </c>
      <c r="X150" s="128">
        <v>2081732.36</v>
      </c>
      <c r="Y150" s="128">
        <v>2073650</v>
      </c>
      <c r="Z150" s="128">
        <v>2166959</v>
      </c>
      <c r="AA150" s="128">
        <v>2263162</v>
      </c>
      <c r="AB150" s="128">
        <v>2359528.7400000002</v>
      </c>
      <c r="AC150" s="128">
        <v>2415337</v>
      </c>
      <c r="AD150" s="128">
        <v>2397968</v>
      </c>
      <c r="AE150" s="128">
        <v>1345661</v>
      </c>
      <c r="AF150" s="128">
        <v>1176603.3899999999</v>
      </c>
      <c r="AG150" s="128">
        <v>910001</v>
      </c>
      <c r="AH150" s="128">
        <v>127413</v>
      </c>
      <c r="AI150" s="128">
        <v>13</v>
      </c>
      <c r="AJ150" s="128">
        <v>6.26</v>
      </c>
      <c r="AK150" s="128">
        <v>8</v>
      </c>
      <c r="AL150" s="128">
        <v>10</v>
      </c>
      <c r="AM150" s="128">
        <v>1</v>
      </c>
      <c r="AN150" s="128">
        <v>6.87</v>
      </c>
      <c r="AO150" s="128">
        <v>2</v>
      </c>
      <c r="AP150" s="128">
        <v>3</v>
      </c>
      <c r="AQ150" s="128">
        <v>0</v>
      </c>
      <c r="AR150" s="128">
        <v>2.71</v>
      </c>
      <c r="AS150" s="128">
        <v>1</v>
      </c>
      <c r="AT150" s="128">
        <v>58</v>
      </c>
      <c r="AU150" s="128">
        <v>50</v>
      </c>
      <c r="AV150" s="128">
        <v>5.53</v>
      </c>
      <c r="AW150" s="128">
        <v>346</v>
      </c>
      <c r="AX150" s="128">
        <v>1220</v>
      </c>
      <c r="AY150" s="128">
        <v>902</v>
      </c>
      <c r="AZ150" s="128">
        <v>60897</v>
      </c>
      <c r="BA150" s="128">
        <v>165490</v>
      </c>
      <c r="BB150" s="128">
        <v>154714</v>
      </c>
      <c r="BC150" s="128">
        <v>148861</v>
      </c>
      <c r="BU150" s="5"/>
      <c r="BV150" s="5"/>
      <c r="BW150" s="5"/>
      <c r="BX150" s="5"/>
      <c r="BY150" s="5"/>
      <c r="BZ150" s="5"/>
      <c r="CA150" s="5"/>
      <c r="CB150" s="5"/>
      <c r="CC150" s="5"/>
      <c r="CD150" s="5"/>
      <c r="CE150" s="5"/>
      <c r="CF150" s="5"/>
    </row>
    <row r="151" spans="1:84" ht="16.5" customHeight="1" x14ac:dyDescent="0.3">
      <c r="A151" s="128" t="s">
        <v>2962</v>
      </c>
      <c r="B151" s="128">
        <v>234466</v>
      </c>
      <c r="C151" s="128">
        <v>370232</v>
      </c>
      <c r="D151" s="128">
        <v>510933.19</v>
      </c>
      <c r="E151" s="128">
        <v>682325</v>
      </c>
      <c r="F151" s="128">
        <v>433981</v>
      </c>
      <c r="G151" s="128">
        <v>1132252</v>
      </c>
      <c r="H151" s="128">
        <v>1008438.97</v>
      </c>
      <c r="I151" s="128">
        <v>1067705</v>
      </c>
      <c r="J151" s="128">
        <v>761854</v>
      </c>
      <c r="K151" s="128">
        <v>1231745</v>
      </c>
      <c r="L151" s="128">
        <v>861779.45</v>
      </c>
      <c r="M151" s="128">
        <v>998129</v>
      </c>
      <c r="N151" s="128">
        <v>927663</v>
      </c>
      <c r="O151" s="128">
        <v>1181100</v>
      </c>
      <c r="P151" s="128">
        <v>816829.68</v>
      </c>
      <c r="Q151" s="128">
        <v>852968</v>
      </c>
      <c r="R151" s="128">
        <v>866259</v>
      </c>
      <c r="S151" s="128">
        <v>950989</v>
      </c>
      <c r="T151" s="128">
        <v>714419.94</v>
      </c>
      <c r="U151" s="128">
        <v>832198</v>
      </c>
      <c r="V151" s="128">
        <v>817142</v>
      </c>
      <c r="W151" s="128">
        <v>959576</v>
      </c>
      <c r="X151" s="128">
        <v>790152.37</v>
      </c>
      <c r="Y151" s="128">
        <v>718076</v>
      </c>
      <c r="Z151" s="128">
        <v>715648</v>
      </c>
      <c r="AA151" s="128">
        <v>842338</v>
      </c>
      <c r="AB151" s="128">
        <v>449775.64</v>
      </c>
      <c r="AC151" s="128">
        <v>595915</v>
      </c>
      <c r="AD151" s="128">
        <v>542107</v>
      </c>
      <c r="AE151" s="128">
        <v>643191</v>
      </c>
      <c r="AF151" s="128">
        <v>431070.52</v>
      </c>
      <c r="AG151" s="128">
        <v>585600</v>
      </c>
      <c r="AH151" s="128">
        <v>534474</v>
      </c>
      <c r="AI151" s="128">
        <v>741250</v>
      </c>
      <c r="AJ151" s="128">
        <v>679257.36</v>
      </c>
      <c r="AK151" s="128">
        <v>749605</v>
      </c>
      <c r="AL151" s="128">
        <v>720238</v>
      </c>
      <c r="AM151" s="128">
        <v>781712</v>
      </c>
      <c r="AN151" s="128">
        <v>505720.79</v>
      </c>
      <c r="AO151" s="128">
        <v>791566</v>
      </c>
      <c r="AP151" s="128">
        <v>827936</v>
      </c>
      <c r="AQ151" s="128">
        <v>856238</v>
      </c>
      <c r="AR151" s="128">
        <v>639050.31999999995</v>
      </c>
      <c r="AS151" s="128">
        <v>599821</v>
      </c>
      <c r="AT151" s="128">
        <v>624261</v>
      </c>
      <c r="AU151" s="128">
        <v>624226</v>
      </c>
      <c r="AV151" s="128">
        <v>377440.79</v>
      </c>
      <c r="AW151" s="128">
        <v>461807</v>
      </c>
      <c r="AX151" s="128">
        <v>452289</v>
      </c>
      <c r="AY151" s="128">
        <v>482430</v>
      </c>
      <c r="AZ151" s="128">
        <v>228248</v>
      </c>
      <c r="BA151" s="128">
        <v>284741</v>
      </c>
      <c r="BB151" s="128">
        <v>322281</v>
      </c>
      <c r="BC151" s="128">
        <v>369633</v>
      </c>
      <c r="BU151" s="5"/>
      <c r="BV151" s="5"/>
      <c r="BW151" s="5"/>
      <c r="BX151" s="5"/>
      <c r="BY151" s="5"/>
      <c r="BZ151" s="5"/>
      <c r="CA151" s="5"/>
      <c r="CB151" s="5"/>
      <c r="CC151" s="5"/>
      <c r="CD151" s="5"/>
      <c r="CE151" s="5"/>
      <c r="CF151" s="5"/>
    </row>
    <row r="152" spans="1:84" ht="16.5" customHeight="1" x14ac:dyDescent="0.3">
      <c r="A152" s="128" t="s">
        <v>3232</v>
      </c>
      <c r="B152" s="128">
        <v>2261468</v>
      </c>
      <c r="C152" s="128">
        <v>2709427</v>
      </c>
      <c r="D152" s="128">
        <v>3716209.56</v>
      </c>
      <c r="E152" s="128">
        <v>4096769</v>
      </c>
      <c r="F152" s="128">
        <v>2942336</v>
      </c>
      <c r="G152" s="128">
        <v>5747558</v>
      </c>
      <c r="H152" s="128">
        <v>6299108.5300000003</v>
      </c>
      <c r="I152" s="128">
        <v>5695840</v>
      </c>
      <c r="J152" s="128">
        <v>4850444</v>
      </c>
      <c r="K152" s="128">
        <v>5848722</v>
      </c>
      <c r="L152" s="128">
        <v>5655611.0999999996</v>
      </c>
      <c r="M152" s="128">
        <v>5247312</v>
      </c>
      <c r="N152" s="128">
        <v>4829049</v>
      </c>
      <c r="O152" s="128">
        <v>5451066</v>
      </c>
      <c r="P152" s="128">
        <v>5539211.0499999998</v>
      </c>
      <c r="Q152" s="128">
        <v>4995325</v>
      </c>
      <c r="R152" s="128">
        <v>4676225</v>
      </c>
      <c r="S152" s="128">
        <v>4808281</v>
      </c>
      <c r="T152" s="128">
        <v>4338313.96</v>
      </c>
      <c r="U152" s="128">
        <v>4153107</v>
      </c>
      <c r="V152" s="128">
        <v>4228538</v>
      </c>
      <c r="W152" s="128">
        <v>4099133</v>
      </c>
      <c r="X152" s="128">
        <v>3906815.2</v>
      </c>
      <c r="Y152" s="128">
        <v>3296535</v>
      </c>
      <c r="Z152" s="128">
        <v>3168628</v>
      </c>
      <c r="AA152" s="128">
        <v>3445528</v>
      </c>
      <c r="AB152" s="128">
        <v>2549835.9300000002</v>
      </c>
      <c r="AC152" s="128">
        <v>2715921</v>
      </c>
      <c r="AD152" s="128">
        <v>2277967</v>
      </c>
      <c r="AE152" s="128">
        <v>2736424</v>
      </c>
      <c r="AF152" s="128">
        <v>2082114.76</v>
      </c>
      <c r="AG152" s="128">
        <v>2695465</v>
      </c>
      <c r="AH152" s="128">
        <v>2657331</v>
      </c>
      <c r="AI152" s="128">
        <v>3193330</v>
      </c>
      <c r="AJ152" s="128">
        <v>2771652.49</v>
      </c>
      <c r="AK152" s="128">
        <v>2920636</v>
      </c>
      <c r="AL152" s="128">
        <v>2605605</v>
      </c>
      <c r="AM152" s="128">
        <v>2759418</v>
      </c>
      <c r="AN152" s="128">
        <v>1580148.79</v>
      </c>
      <c r="AO152" s="128">
        <v>2174722</v>
      </c>
      <c r="AP152" s="128">
        <v>2171883</v>
      </c>
      <c r="AQ152" s="128">
        <v>2086557</v>
      </c>
      <c r="AR152" s="128">
        <v>1556233.35</v>
      </c>
      <c r="AS152" s="128">
        <v>1668957</v>
      </c>
      <c r="AT152" s="128">
        <v>1767306</v>
      </c>
      <c r="AU152" s="128">
        <v>1677271</v>
      </c>
      <c r="AV152" s="128">
        <v>1135389.8400000001</v>
      </c>
      <c r="AW152" s="128">
        <v>1411470</v>
      </c>
      <c r="AX152" s="128">
        <v>1226751</v>
      </c>
      <c r="AY152" s="128">
        <v>1239527</v>
      </c>
      <c r="AZ152" s="128">
        <v>497136</v>
      </c>
      <c r="BA152" s="128">
        <v>445589</v>
      </c>
      <c r="BB152" s="128">
        <v>349610</v>
      </c>
      <c r="BC152" s="128">
        <v>997284</v>
      </c>
      <c r="BU152" s="5"/>
      <c r="BV152" s="5"/>
      <c r="BW152" s="5"/>
      <c r="BX152" s="5"/>
      <c r="BY152" s="5"/>
      <c r="BZ152" s="5"/>
      <c r="CA152" s="5"/>
      <c r="CB152" s="5"/>
      <c r="CC152" s="5"/>
      <c r="CD152" s="5"/>
      <c r="CE152" s="5"/>
      <c r="CF152" s="5"/>
    </row>
    <row r="153" spans="1:84" ht="16.5" customHeight="1" x14ac:dyDescent="0.3">
      <c r="A153" s="128" t="s">
        <v>3233</v>
      </c>
      <c r="B153" s="128">
        <v>2261468</v>
      </c>
      <c r="C153" s="128">
        <v>2709427</v>
      </c>
      <c r="D153" s="128">
        <v>3716209.56</v>
      </c>
      <c r="E153" s="128">
        <v>4096769</v>
      </c>
      <c r="F153" s="128">
        <v>2942336</v>
      </c>
      <c r="G153" s="128">
        <v>5747558</v>
      </c>
      <c r="H153" s="128">
        <v>6299108.5300000003</v>
      </c>
      <c r="I153" s="128">
        <v>5695840</v>
      </c>
      <c r="J153" s="128">
        <v>4850444</v>
      </c>
      <c r="K153" s="128">
        <v>5848722</v>
      </c>
      <c r="L153" s="128">
        <v>5655611.0999999996</v>
      </c>
      <c r="M153" s="128">
        <v>5247312</v>
      </c>
      <c r="N153" s="128">
        <v>4829049</v>
      </c>
      <c r="O153" s="128">
        <v>5451066</v>
      </c>
      <c r="P153" s="128">
        <v>5539211.0499999998</v>
      </c>
      <c r="Q153" s="128">
        <v>4995325</v>
      </c>
      <c r="R153" s="128">
        <v>4676225</v>
      </c>
      <c r="S153" s="128">
        <v>4808281</v>
      </c>
      <c r="T153" s="128">
        <v>4338313.96</v>
      </c>
      <c r="U153" s="128">
        <v>4153107</v>
      </c>
      <c r="V153" s="128">
        <v>4228538</v>
      </c>
      <c r="W153" s="128">
        <v>4099133</v>
      </c>
      <c r="X153" s="128">
        <v>3906815.2</v>
      </c>
      <c r="Y153" s="128">
        <v>3296535</v>
      </c>
      <c r="Z153" s="128">
        <v>3168628</v>
      </c>
      <c r="AA153" s="128">
        <v>3445528</v>
      </c>
      <c r="AB153" s="128">
        <v>2549835.9300000002</v>
      </c>
      <c r="AC153" s="128">
        <v>2715921</v>
      </c>
      <c r="AD153" s="128">
        <v>2277967</v>
      </c>
      <c r="AE153" s="128">
        <v>2736424</v>
      </c>
      <c r="AF153" s="128">
        <v>2082114.76</v>
      </c>
      <c r="AG153" s="128">
        <v>2695465</v>
      </c>
      <c r="AH153" s="128">
        <v>2657331</v>
      </c>
      <c r="AI153" s="128">
        <v>3193330</v>
      </c>
      <c r="AJ153" s="128">
        <v>2771652.49</v>
      </c>
      <c r="AK153" s="128">
        <v>2920636</v>
      </c>
      <c r="AL153" s="128">
        <v>2605605</v>
      </c>
      <c r="AM153" s="128">
        <v>2759418</v>
      </c>
      <c r="AN153" s="128">
        <v>1580148.79</v>
      </c>
      <c r="AO153" s="128">
        <v>2174722</v>
      </c>
      <c r="AP153" s="128">
        <v>2171883</v>
      </c>
      <c r="AQ153" s="128">
        <v>2086557</v>
      </c>
      <c r="AR153" s="128">
        <v>1556233.35</v>
      </c>
      <c r="AS153" s="128">
        <v>1668957</v>
      </c>
      <c r="AT153" s="128">
        <v>1767306</v>
      </c>
      <c r="AU153" s="128">
        <v>1677271</v>
      </c>
      <c r="AV153" s="128">
        <v>1135389.8400000001</v>
      </c>
      <c r="AW153" s="128">
        <v>1411470</v>
      </c>
      <c r="AX153" s="128">
        <v>1226751</v>
      </c>
      <c r="AY153" s="128">
        <v>1239527</v>
      </c>
      <c r="AZ153" s="128">
        <v>497136</v>
      </c>
      <c r="BA153" s="128">
        <v>445589</v>
      </c>
      <c r="BB153" s="128">
        <v>349610</v>
      </c>
      <c r="BC153" s="128">
        <v>997284</v>
      </c>
      <c r="BU153" s="5"/>
      <c r="BV153" s="5"/>
      <c r="BW153" s="5"/>
      <c r="BX153" s="5"/>
      <c r="BY153" s="5"/>
      <c r="BZ153" s="5"/>
      <c r="CA153" s="5"/>
      <c r="CB153" s="5"/>
      <c r="CC153" s="5"/>
      <c r="CD153" s="5"/>
      <c r="CE153" s="5"/>
      <c r="CF153" s="5"/>
    </row>
    <row r="154" spans="1:84" ht="16.5" customHeight="1" x14ac:dyDescent="0.3">
      <c r="A154" s="128" t="s">
        <v>3234</v>
      </c>
      <c r="BU154" s="5"/>
      <c r="BV154" s="5"/>
      <c r="BW154" s="5"/>
      <c r="BX154" s="5"/>
      <c r="BY154" s="5"/>
      <c r="BZ154" s="5"/>
      <c r="CA154" s="5"/>
      <c r="CB154" s="5"/>
      <c r="CC154" s="5"/>
      <c r="CD154" s="5"/>
      <c r="CE154" s="5"/>
      <c r="CF154" s="5"/>
    </row>
    <row r="155" spans="1:84" ht="16.5" customHeight="1" x14ac:dyDescent="0.3">
      <c r="A155" s="128" t="s">
        <v>3235</v>
      </c>
      <c r="B155" s="128">
        <v>2261468</v>
      </c>
      <c r="C155" s="128">
        <v>2709427</v>
      </c>
      <c r="D155" s="128">
        <v>3716209.56</v>
      </c>
      <c r="E155" s="128">
        <v>4096769</v>
      </c>
      <c r="F155" s="128">
        <v>2942336</v>
      </c>
      <c r="G155" s="128">
        <v>5747558</v>
      </c>
      <c r="H155" s="128">
        <v>6299108.5300000003</v>
      </c>
      <c r="I155" s="128">
        <v>5695840</v>
      </c>
      <c r="J155" s="128">
        <v>4850444</v>
      </c>
      <c r="K155" s="128">
        <v>5848722</v>
      </c>
      <c r="L155" s="128">
        <v>5655611.0999999996</v>
      </c>
      <c r="M155" s="128">
        <v>5247312</v>
      </c>
      <c r="N155" s="128">
        <v>4829049</v>
      </c>
      <c r="O155" s="128">
        <v>5451066</v>
      </c>
      <c r="P155" s="128">
        <v>5539211.0499999998</v>
      </c>
      <c r="Q155" s="128">
        <v>4995325</v>
      </c>
      <c r="R155" s="128">
        <v>4676225</v>
      </c>
      <c r="S155" s="128">
        <v>4808281</v>
      </c>
      <c r="T155" s="128">
        <v>4338313.96</v>
      </c>
      <c r="U155" s="128">
        <v>4153107</v>
      </c>
      <c r="V155" s="128">
        <v>4228538</v>
      </c>
      <c r="W155" s="128">
        <v>4099133</v>
      </c>
      <c r="X155" s="128">
        <v>3906815.2</v>
      </c>
      <c r="Y155" s="128">
        <v>3296535</v>
      </c>
      <c r="Z155" s="128">
        <v>3168628</v>
      </c>
      <c r="AA155" s="128">
        <v>3445528</v>
      </c>
      <c r="AB155" s="128">
        <v>2549835.9300000002</v>
      </c>
      <c r="AC155" s="128">
        <v>2715921</v>
      </c>
      <c r="AD155" s="128">
        <v>2277967</v>
      </c>
      <c r="AE155" s="128">
        <v>2736424</v>
      </c>
      <c r="AF155" s="128">
        <v>2082114.76</v>
      </c>
      <c r="AG155" s="128">
        <v>2695465</v>
      </c>
      <c r="AH155" s="128">
        <v>2657331</v>
      </c>
      <c r="AI155" s="128">
        <v>3193330</v>
      </c>
      <c r="AJ155" s="128">
        <v>2771652.49</v>
      </c>
      <c r="AK155" s="128">
        <v>2920636</v>
      </c>
      <c r="AL155" s="128">
        <v>2605605</v>
      </c>
      <c r="AM155" s="128">
        <v>2759418</v>
      </c>
      <c r="AN155" s="128">
        <v>1580148.79</v>
      </c>
      <c r="AO155" s="128">
        <v>2174722</v>
      </c>
      <c r="AP155" s="128">
        <v>2171883</v>
      </c>
      <c r="AQ155" s="128">
        <v>2086557</v>
      </c>
      <c r="AR155" s="128">
        <v>0</v>
      </c>
      <c r="AS155" s="128">
        <v>0</v>
      </c>
      <c r="AT155" s="128">
        <v>0</v>
      </c>
      <c r="AU155" s="128">
        <v>0</v>
      </c>
      <c r="AV155" s="128">
        <v>0</v>
      </c>
      <c r="AW155" s="128">
        <v>0</v>
      </c>
      <c r="AX155" s="128">
        <v>0</v>
      </c>
      <c r="AY155" s="128">
        <v>0</v>
      </c>
      <c r="AZ155" s="128">
        <v>0</v>
      </c>
      <c r="BA155" s="128">
        <v>0</v>
      </c>
      <c r="BB155" s="128">
        <v>0</v>
      </c>
      <c r="BC155" s="128">
        <v>0</v>
      </c>
      <c r="BU155" s="5"/>
      <c r="BV155" s="5"/>
      <c r="BW155" s="5"/>
      <c r="BX155" s="5"/>
      <c r="BY155" s="5"/>
      <c r="BZ155" s="5"/>
      <c r="CA155" s="5"/>
      <c r="CB155" s="5"/>
      <c r="CC155" s="5"/>
      <c r="CD155" s="5"/>
      <c r="CE155" s="5"/>
      <c r="CF155" s="5"/>
    </row>
    <row r="156" spans="1:84" ht="16.5" customHeight="1" x14ac:dyDescent="0.3">
      <c r="A156" s="128" t="s">
        <v>3236</v>
      </c>
      <c r="BU156" s="5"/>
      <c r="BV156" s="5"/>
      <c r="BW156" s="5"/>
      <c r="BX156" s="5"/>
      <c r="BY156" s="5"/>
      <c r="BZ156" s="5"/>
      <c r="CA156" s="5"/>
      <c r="CB156" s="5"/>
      <c r="CC156" s="5"/>
      <c r="CD156" s="5"/>
      <c r="CE156" s="5"/>
      <c r="CF156" s="5"/>
    </row>
    <row r="157" spans="1:84" ht="16.5" customHeight="1" x14ac:dyDescent="0.3">
      <c r="A157" s="128" t="s">
        <v>3237</v>
      </c>
      <c r="B157" s="128">
        <v>0</v>
      </c>
      <c r="C157" s="128">
        <v>0</v>
      </c>
      <c r="D157" s="128">
        <v>-4140432.36</v>
      </c>
      <c r="E157" s="128">
        <v>1446520</v>
      </c>
      <c r="F157" s="128">
        <v>-2004557</v>
      </c>
      <c r="G157" s="128">
        <v>0</v>
      </c>
      <c r="H157" s="128">
        <v>0</v>
      </c>
      <c r="I157" s="128">
        <v>0</v>
      </c>
      <c r="J157" s="128">
        <v>0</v>
      </c>
      <c r="K157" s="128">
        <v>0</v>
      </c>
      <c r="L157" s="128">
        <v>0</v>
      </c>
      <c r="M157" s="128">
        <v>0</v>
      </c>
      <c r="N157" s="128">
        <v>0</v>
      </c>
      <c r="O157" s="128">
        <v>0</v>
      </c>
      <c r="P157" s="128">
        <v>0</v>
      </c>
      <c r="Q157" s="128">
        <v>0</v>
      </c>
      <c r="R157" s="128">
        <v>0</v>
      </c>
      <c r="S157" s="128">
        <v>0</v>
      </c>
      <c r="T157" s="128">
        <v>0</v>
      </c>
      <c r="U157" s="128">
        <v>0</v>
      </c>
      <c r="V157" s="128">
        <v>0</v>
      </c>
      <c r="W157" s="128">
        <v>0</v>
      </c>
      <c r="X157" s="128">
        <v>0</v>
      </c>
      <c r="Y157" s="128">
        <v>0</v>
      </c>
      <c r="Z157" s="128">
        <v>0</v>
      </c>
      <c r="AA157" s="128">
        <v>0</v>
      </c>
      <c r="AB157" s="128">
        <v>0</v>
      </c>
      <c r="AC157" s="128">
        <v>0</v>
      </c>
      <c r="AD157" s="128">
        <v>0</v>
      </c>
      <c r="AE157" s="128">
        <v>0</v>
      </c>
      <c r="AF157" s="128">
        <v>0</v>
      </c>
      <c r="AG157" s="128">
        <v>0</v>
      </c>
      <c r="AH157" s="128">
        <v>0</v>
      </c>
      <c r="AI157" s="128">
        <v>0</v>
      </c>
      <c r="AJ157" s="128">
        <v>0</v>
      </c>
      <c r="AK157" s="128">
        <v>0</v>
      </c>
      <c r="AL157" s="128">
        <v>0</v>
      </c>
      <c r="AM157" s="128">
        <v>0</v>
      </c>
      <c r="AN157" s="128">
        <v>0</v>
      </c>
      <c r="AO157" s="128">
        <v>0</v>
      </c>
      <c r="AP157" s="128">
        <v>0</v>
      </c>
      <c r="AQ157" s="128">
        <v>0</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3238</v>
      </c>
      <c r="B158" s="128">
        <v>317860</v>
      </c>
      <c r="C158" s="128">
        <v>430194</v>
      </c>
      <c r="D158" s="128">
        <v>-231346.27</v>
      </c>
      <c r="E158" s="128">
        <v>714546</v>
      </c>
      <c r="F158" s="128">
        <v>-664096</v>
      </c>
      <c r="G158" s="128">
        <v>739258</v>
      </c>
      <c r="H158" s="128">
        <v>-43252.02</v>
      </c>
      <c r="I158" s="128">
        <v>-328803</v>
      </c>
      <c r="J158" s="128">
        <v>-551817</v>
      </c>
      <c r="K158" s="128">
        <v>63584</v>
      </c>
      <c r="L158" s="128">
        <v>23884.81</v>
      </c>
      <c r="M158" s="128">
        <v>-603058</v>
      </c>
      <c r="N158" s="128">
        <v>137514</v>
      </c>
      <c r="O158" s="128">
        <v>-157486</v>
      </c>
      <c r="P158" s="128">
        <v>-19818.63</v>
      </c>
      <c r="Q158" s="128">
        <v>-43059</v>
      </c>
      <c r="R158" s="128">
        <v>37696</v>
      </c>
      <c r="S158" s="128">
        <v>-197038</v>
      </c>
      <c r="T158" s="128">
        <v>-62838.51</v>
      </c>
      <c r="U158" s="128">
        <v>-135833</v>
      </c>
      <c r="V158" s="128">
        <v>-196622</v>
      </c>
      <c r="W158" s="128">
        <v>-160588</v>
      </c>
      <c r="X158" s="128">
        <v>-158737.85999999999</v>
      </c>
      <c r="Y158" s="128">
        <v>242406</v>
      </c>
      <c r="Z158" s="128">
        <v>170030</v>
      </c>
      <c r="AA158" s="128">
        <v>-48481</v>
      </c>
      <c r="AB158" s="128">
        <v>54804.22</v>
      </c>
      <c r="AC158" s="128">
        <v>7969</v>
      </c>
      <c r="AD158" s="128">
        <v>1545</v>
      </c>
      <c r="AE158" s="128">
        <v>-97952</v>
      </c>
      <c r="AF158" s="128">
        <v>214485.21</v>
      </c>
      <c r="AG158" s="128">
        <v>61805</v>
      </c>
      <c r="AH158" s="128">
        <v>283823</v>
      </c>
      <c r="AI158" s="128">
        <v>-189348</v>
      </c>
      <c r="AJ158" s="128">
        <v>-24462</v>
      </c>
      <c r="AK158" s="128">
        <v>-139956</v>
      </c>
      <c r="AL158" s="128">
        <v>136708</v>
      </c>
      <c r="AM158" s="128">
        <v>-122730</v>
      </c>
      <c r="AN158" s="128">
        <v>76500.67</v>
      </c>
      <c r="AO158" s="128">
        <v>60942</v>
      </c>
      <c r="AP158" s="128">
        <v>63521</v>
      </c>
      <c r="AQ158" s="128">
        <v>19549</v>
      </c>
      <c r="AR158" s="128">
        <v>0</v>
      </c>
      <c r="AS158" s="128">
        <v>0</v>
      </c>
      <c r="AT158" s="128">
        <v>0</v>
      </c>
      <c r="AU158" s="128">
        <v>0</v>
      </c>
      <c r="AV158" s="128">
        <v>0</v>
      </c>
      <c r="AW158" s="128">
        <v>0</v>
      </c>
      <c r="AX158" s="128">
        <v>0</v>
      </c>
      <c r="AY158" s="128">
        <v>0</v>
      </c>
      <c r="AZ158" s="128">
        <v>0</v>
      </c>
      <c r="BA158" s="128">
        <v>0</v>
      </c>
      <c r="BB158" s="128">
        <v>0</v>
      </c>
      <c r="BC158" s="128">
        <v>0</v>
      </c>
      <c r="BU158" s="5"/>
      <c r="BV158" s="5"/>
      <c r="BW158" s="5"/>
      <c r="BX158" s="5"/>
      <c r="BY158" s="5"/>
      <c r="BZ158" s="5"/>
      <c r="CA158" s="5"/>
      <c r="CB158" s="5"/>
      <c r="CC158" s="5"/>
      <c r="CD158" s="5"/>
      <c r="CE158" s="5"/>
      <c r="CF158" s="5"/>
    </row>
    <row r="159" spans="1:84" ht="16.5" customHeight="1" x14ac:dyDescent="0.3">
      <c r="A159" s="128" t="s">
        <v>3239</v>
      </c>
      <c r="B159" s="128">
        <v>30909</v>
      </c>
      <c r="C159" s="128">
        <v>60659</v>
      </c>
      <c r="D159" s="128">
        <v>108510.03</v>
      </c>
      <c r="E159" s="128">
        <v>874227</v>
      </c>
      <c r="F159" s="128">
        <v>-1001765</v>
      </c>
      <c r="G159" s="128">
        <v>0</v>
      </c>
      <c r="H159" s="128">
        <v>0</v>
      </c>
      <c r="I159" s="128">
        <v>0</v>
      </c>
      <c r="J159" s="128">
        <v>0</v>
      </c>
      <c r="K159" s="128">
        <v>0</v>
      </c>
      <c r="L159" s="128">
        <v>0</v>
      </c>
      <c r="M159" s="128">
        <v>0</v>
      </c>
      <c r="N159" s="128">
        <v>0</v>
      </c>
      <c r="O159" s="128">
        <v>0</v>
      </c>
      <c r="P159" s="128">
        <v>0</v>
      </c>
      <c r="Q159" s="128">
        <v>0</v>
      </c>
      <c r="R159" s="128">
        <v>0</v>
      </c>
      <c r="S159" s="128">
        <v>0</v>
      </c>
      <c r="T159" s="128">
        <v>0</v>
      </c>
      <c r="U159" s="128">
        <v>0</v>
      </c>
      <c r="V159" s="128">
        <v>0</v>
      </c>
      <c r="W159" s="128">
        <v>0</v>
      </c>
      <c r="X159" s="128">
        <v>0</v>
      </c>
      <c r="Y159" s="128">
        <v>0</v>
      </c>
      <c r="Z159" s="128">
        <v>0</v>
      </c>
      <c r="AA159" s="128">
        <v>0</v>
      </c>
      <c r="AB159" s="128">
        <v>0</v>
      </c>
      <c r="AC159" s="128">
        <v>0</v>
      </c>
      <c r="AD159" s="128">
        <v>0</v>
      </c>
      <c r="AE159" s="128">
        <v>0</v>
      </c>
      <c r="AF159" s="128">
        <v>0</v>
      </c>
      <c r="AG159" s="128">
        <v>0</v>
      </c>
      <c r="AH159" s="128">
        <v>0</v>
      </c>
      <c r="AI159" s="128">
        <v>0</v>
      </c>
      <c r="AJ159" s="128">
        <v>0</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3240</v>
      </c>
      <c r="B160" s="128">
        <v>0</v>
      </c>
      <c r="C160" s="128">
        <v>0</v>
      </c>
      <c r="D160" s="128">
        <v>-120120.2</v>
      </c>
      <c r="E160" s="128">
        <v>-289303</v>
      </c>
      <c r="F160" s="128">
        <v>400911</v>
      </c>
      <c r="G160" s="128">
        <v>0</v>
      </c>
      <c r="H160" s="128">
        <v>24674.58</v>
      </c>
      <c r="I160" s="128">
        <v>0</v>
      </c>
      <c r="J160" s="128">
        <v>0</v>
      </c>
      <c r="K160" s="128">
        <v>0</v>
      </c>
      <c r="L160" s="128">
        <v>2361.85</v>
      </c>
      <c r="M160" s="128">
        <v>0</v>
      </c>
      <c r="N160" s="128">
        <v>0</v>
      </c>
      <c r="O160" s="128">
        <v>0</v>
      </c>
      <c r="P160" s="128">
        <v>2454.2600000000002</v>
      </c>
      <c r="Q160" s="128">
        <v>0</v>
      </c>
      <c r="R160" s="128">
        <v>0</v>
      </c>
      <c r="S160" s="128">
        <v>0</v>
      </c>
      <c r="T160" s="128">
        <v>471.27</v>
      </c>
      <c r="U160" s="128">
        <v>29667</v>
      </c>
      <c r="V160" s="128">
        <v>0</v>
      </c>
      <c r="W160" s="128">
        <v>0</v>
      </c>
      <c r="X160" s="128">
        <v>6160.49</v>
      </c>
      <c r="Y160" s="128">
        <v>27899</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3241</v>
      </c>
      <c r="BU161" s="5"/>
      <c r="BV161" s="5"/>
      <c r="BW161" s="5"/>
      <c r="BX161" s="5"/>
      <c r="BY161" s="5"/>
      <c r="BZ161" s="5"/>
      <c r="CA161" s="5"/>
      <c r="CB161" s="5"/>
      <c r="CC161" s="5"/>
      <c r="CD161" s="5"/>
      <c r="CE161" s="5"/>
      <c r="CF161" s="5"/>
    </row>
    <row r="162" spans="1:84" ht="16.5" customHeight="1" x14ac:dyDescent="0.3">
      <c r="A162" s="128" t="s">
        <v>3242</v>
      </c>
      <c r="B162" s="128">
        <v>0</v>
      </c>
      <c r="C162" s="128">
        <v>131657</v>
      </c>
      <c r="D162" s="128">
        <v>0</v>
      </c>
      <c r="E162" s="128">
        <v>0</v>
      </c>
      <c r="F162" s="128">
        <v>0</v>
      </c>
      <c r="G162" s="128">
        <v>0</v>
      </c>
      <c r="H162" s="128">
        <v>0</v>
      </c>
      <c r="I162" s="128">
        <v>0</v>
      </c>
      <c r="J162" s="128">
        <v>0</v>
      </c>
      <c r="K162" s="128">
        <v>0</v>
      </c>
      <c r="L162" s="128">
        <v>0</v>
      </c>
      <c r="M162" s="128">
        <v>0</v>
      </c>
      <c r="N162" s="128">
        <v>0</v>
      </c>
      <c r="O162" s="128">
        <v>0</v>
      </c>
      <c r="P162" s="128">
        <v>0</v>
      </c>
      <c r="Q162" s="128">
        <v>0</v>
      </c>
      <c r="R162" s="128">
        <v>0</v>
      </c>
      <c r="S162" s="128">
        <v>0</v>
      </c>
      <c r="T162" s="128">
        <v>0</v>
      </c>
      <c r="U162" s="128">
        <v>0</v>
      </c>
      <c r="V162" s="128">
        <v>0</v>
      </c>
      <c r="W162" s="128">
        <v>0</v>
      </c>
      <c r="X162" s="128">
        <v>0</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3243</v>
      </c>
      <c r="B163" s="128">
        <v>0</v>
      </c>
      <c r="C163" s="128">
        <v>0</v>
      </c>
      <c r="D163" s="128">
        <v>12692.38</v>
      </c>
      <c r="E163" s="128">
        <v>0</v>
      </c>
      <c r="F163" s="128">
        <v>0</v>
      </c>
      <c r="G163" s="128">
        <v>0</v>
      </c>
      <c r="H163" s="128">
        <v>-136167.13</v>
      </c>
      <c r="I163" s="128">
        <v>0</v>
      </c>
      <c r="J163" s="128">
        <v>0</v>
      </c>
      <c r="K163" s="128">
        <v>0</v>
      </c>
      <c r="L163" s="128">
        <v>-13981.2</v>
      </c>
      <c r="M163" s="128">
        <v>0</v>
      </c>
      <c r="N163" s="128">
        <v>0</v>
      </c>
      <c r="O163" s="128">
        <v>0</v>
      </c>
      <c r="P163" s="128">
        <v>-12652.03</v>
      </c>
      <c r="Q163" s="128">
        <v>0</v>
      </c>
      <c r="R163" s="128">
        <v>0</v>
      </c>
      <c r="S163" s="128">
        <v>0</v>
      </c>
      <c r="T163" s="128">
        <v>-12630.41</v>
      </c>
      <c r="U163" s="128">
        <v>-159776</v>
      </c>
      <c r="V163" s="128">
        <v>0</v>
      </c>
      <c r="W163" s="128">
        <v>0</v>
      </c>
      <c r="X163" s="128">
        <v>-30801.81</v>
      </c>
      <c r="Y163" s="128">
        <v>-138082</v>
      </c>
      <c r="Z163" s="128">
        <v>0</v>
      </c>
      <c r="AA163" s="128">
        <v>0</v>
      </c>
      <c r="AB163" s="128">
        <v>0</v>
      </c>
      <c r="AC163" s="128">
        <v>0</v>
      </c>
      <c r="AD163" s="128">
        <v>0</v>
      </c>
      <c r="AE163" s="128">
        <v>0</v>
      </c>
      <c r="AF163" s="128">
        <v>0</v>
      </c>
      <c r="AG163" s="128">
        <v>0</v>
      </c>
      <c r="AH163" s="128">
        <v>0</v>
      </c>
      <c r="AI163" s="128">
        <v>0</v>
      </c>
      <c r="AJ163" s="128">
        <v>0</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3244</v>
      </c>
      <c r="B164" s="128">
        <v>348769</v>
      </c>
      <c r="C164" s="128">
        <v>622510</v>
      </c>
      <c r="D164" s="128">
        <v>-4332619.3</v>
      </c>
      <c r="E164" s="128">
        <v>2745990</v>
      </c>
      <c r="F164" s="128">
        <v>-3269507</v>
      </c>
      <c r="G164" s="128">
        <v>739258</v>
      </c>
      <c r="H164" s="128">
        <v>-489222.2</v>
      </c>
      <c r="I164" s="128">
        <v>-328803</v>
      </c>
      <c r="J164" s="128">
        <v>-551817</v>
      </c>
      <c r="K164" s="128">
        <v>63584</v>
      </c>
      <c r="L164" s="128">
        <v>-22592.58</v>
      </c>
      <c r="M164" s="128">
        <v>-603058</v>
      </c>
      <c r="N164" s="128">
        <v>137514</v>
      </c>
      <c r="O164" s="128">
        <v>-157486</v>
      </c>
      <c r="P164" s="128">
        <v>-60609.71</v>
      </c>
      <c r="Q164" s="128">
        <v>-43059</v>
      </c>
      <c r="R164" s="128">
        <v>37696</v>
      </c>
      <c r="S164" s="128">
        <v>-197038</v>
      </c>
      <c r="T164" s="128">
        <v>-74997.649999999994</v>
      </c>
      <c r="U164" s="128">
        <v>-265942</v>
      </c>
      <c r="V164" s="128">
        <v>-196622</v>
      </c>
      <c r="W164" s="128">
        <v>-160588</v>
      </c>
      <c r="X164" s="128">
        <v>-183379.19</v>
      </c>
      <c r="Y164" s="128">
        <v>132223</v>
      </c>
      <c r="Z164" s="128">
        <v>170030</v>
      </c>
      <c r="AA164" s="128">
        <v>-48481</v>
      </c>
      <c r="AB164" s="128">
        <v>54804.22</v>
      </c>
      <c r="AC164" s="128">
        <v>7969</v>
      </c>
      <c r="AD164" s="128">
        <v>1545</v>
      </c>
      <c r="AE164" s="128">
        <v>-97952</v>
      </c>
      <c r="AF164" s="128">
        <v>214485.21</v>
      </c>
      <c r="AG164" s="128">
        <v>61805</v>
      </c>
      <c r="AH164" s="128">
        <v>283823</v>
      </c>
      <c r="AI164" s="128">
        <v>-189348</v>
      </c>
      <c r="AJ164" s="128">
        <v>-24462</v>
      </c>
      <c r="AK164" s="128">
        <v>-139956</v>
      </c>
      <c r="AL164" s="128">
        <v>136708</v>
      </c>
      <c r="AM164" s="128">
        <v>-122730</v>
      </c>
      <c r="AN164" s="128">
        <v>76500.67</v>
      </c>
      <c r="AO164" s="128">
        <v>60942</v>
      </c>
      <c r="AP164" s="128">
        <v>63521</v>
      </c>
      <c r="AQ164" s="128">
        <v>19549</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3245</v>
      </c>
      <c r="B165" s="128">
        <v>2610237</v>
      </c>
      <c r="C165" s="128">
        <v>3331937</v>
      </c>
      <c r="D165" s="128">
        <v>-616409.74</v>
      </c>
      <c r="E165" s="128">
        <v>6842759</v>
      </c>
      <c r="F165" s="128">
        <v>-327171</v>
      </c>
      <c r="G165" s="128">
        <v>6486816</v>
      </c>
      <c r="H165" s="128">
        <v>5809886.3300000001</v>
      </c>
      <c r="I165" s="128">
        <v>5367037</v>
      </c>
      <c r="J165" s="128">
        <v>4298627</v>
      </c>
      <c r="K165" s="128">
        <v>5912306</v>
      </c>
      <c r="L165" s="128">
        <v>5633018.5199999996</v>
      </c>
      <c r="M165" s="128">
        <v>4644254</v>
      </c>
      <c r="N165" s="128">
        <v>4966563</v>
      </c>
      <c r="O165" s="128">
        <v>5293580</v>
      </c>
      <c r="P165" s="128">
        <v>5478601.3399999999</v>
      </c>
      <c r="Q165" s="128">
        <v>4952266</v>
      </c>
      <c r="R165" s="128">
        <v>4713921</v>
      </c>
      <c r="S165" s="128">
        <v>4611243</v>
      </c>
      <c r="T165" s="128">
        <v>4263316.3099999996</v>
      </c>
      <c r="U165" s="128">
        <v>3887165</v>
      </c>
      <c r="V165" s="128">
        <v>4031916</v>
      </c>
      <c r="W165" s="128">
        <v>3938545</v>
      </c>
      <c r="X165" s="128">
        <v>3723436.02</v>
      </c>
      <c r="Y165" s="128">
        <v>3428758</v>
      </c>
      <c r="Z165" s="128">
        <v>3338658</v>
      </c>
      <c r="AA165" s="128">
        <v>3397047</v>
      </c>
      <c r="AB165" s="128">
        <v>2604640.15</v>
      </c>
      <c r="AC165" s="128">
        <v>2723890</v>
      </c>
      <c r="AD165" s="128">
        <v>2279512</v>
      </c>
      <c r="AE165" s="128">
        <v>2638472</v>
      </c>
      <c r="AF165" s="128">
        <v>2296599.9700000002</v>
      </c>
      <c r="AG165" s="128">
        <v>2757270</v>
      </c>
      <c r="AH165" s="128">
        <v>2941154</v>
      </c>
      <c r="AI165" s="128">
        <v>3003982</v>
      </c>
      <c r="AJ165" s="128">
        <v>2747190.5</v>
      </c>
      <c r="AK165" s="128">
        <v>2780680</v>
      </c>
      <c r="AL165" s="128">
        <v>2742313</v>
      </c>
      <c r="AM165" s="128">
        <v>2636688</v>
      </c>
      <c r="AN165" s="128">
        <v>1656649.46</v>
      </c>
      <c r="AO165" s="128">
        <v>2235664</v>
      </c>
      <c r="AP165" s="128">
        <v>2235404</v>
      </c>
      <c r="AQ165" s="128">
        <v>2106106</v>
      </c>
      <c r="AR165" s="128">
        <v>0</v>
      </c>
      <c r="AS165" s="128">
        <v>0</v>
      </c>
      <c r="AT165" s="128">
        <v>0</v>
      </c>
      <c r="AU165" s="128">
        <v>0</v>
      </c>
      <c r="AV165" s="128">
        <v>0</v>
      </c>
      <c r="AW165" s="128">
        <v>0</v>
      </c>
      <c r="AX165" s="128">
        <v>0</v>
      </c>
      <c r="AY165" s="128">
        <v>0</v>
      </c>
      <c r="AZ165" s="128">
        <v>0</v>
      </c>
      <c r="BA165" s="128">
        <v>0</v>
      </c>
      <c r="BB165" s="128">
        <v>0</v>
      </c>
      <c r="BC165" s="128">
        <v>0</v>
      </c>
      <c r="BU165" s="5"/>
      <c r="BV165" s="5"/>
      <c r="BW165" s="5"/>
      <c r="BX165" s="5"/>
      <c r="BY165" s="5"/>
      <c r="BZ165" s="5"/>
      <c r="CA165" s="5"/>
      <c r="CB165" s="5"/>
      <c r="CC165" s="5"/>
      <c r="CD165" s="5"/>
      <c r="CE165" s="5"/>
      <c r="CF165" s="5"/>
    </row>
    <row r="166" spans="1:84" ht="16.5" customHeight="1" x14ac:dyDescent="0.3">
      <c r="A166" s="128" t="s">
        <v>3246</v>
      </c>
      <c r="BU166" s="5"/>
      <c r="BV166" s="5"/>
      <c r="BW166" s="5"/>
      <c r="BX166" s="5"/>
      <c r="BY166" s="5"/>
      <c r="BZ166" s="5"/>
      <c r="CA166" s="5"/>
      <c r="CB166" s="5"/>
      <c r="CC166" s="5"/>
      <c r="CD166" s="5"/>
      <c r="CE166" s="5"/>
      <c r="CF166" s="5"/>
    </row>
    <row r="167" spans="1:84" ht="16.5" customHeight="1" x14ac:dyDescent="0.3">
      <c r="A167" s="128" t="s">
        <v>2964</v>
      </c>
      <c r="B167" s="128">
        <v>2189699</v>
      </c>
      <c r="C167" s="128">
        <v>2599055</v>
      </c>
      <c r="D167" s="128">
        <v>3572575.9</v>
      </c>
      <c r="E167" s="128">
        <v>3997703</v>
      </c>
      <c r="F167" s="128">
        <v>2887028</v>
      </c>
      <c r="G167" s="128">
        <v>5645110</v>
      </c>
      <c r="H167" s="128">
        <v>6167450.75</v>
      </c>
      <c r="I167" s="128">
        <v>5611835</v>
      </c>
      <c r="J167" s="128">
        <v>4794614</v>
      </c>
      <c r="K167" s="128">
        <v>5769185</v>
      </c>
      <c r="L167" s="128">
        <v>5551853.2999999998</v>
      </c>
      <c r="M167" s="128">
        <v>5181786</v>
      </c>
      <c r="N167" s="128">
        <v>4779175</v>
      </c>
      <c r="O167" s="128">
        <v>5416836</v>
      </c>
      <c r="P167" s="128">
        <v>5525196.1600000001</v>
      </c>
      <c r="Q167" s="128">
        <v>4970338</v>
      </c>
      <c r="R167" s="128">
        <v>4647184</v>
      </c>
      <c r="S167" s="128">
        <v>4764990</v>
      </c>
      <c r="T167" s="128">
        <v>4300715.41</v>
      </c>
      <c r="U167" s="128">
        <v>4115162</v>
      </c>
      <c r="V167" s="128">
        <v>4195948</v>
      </c>
      <c r="W167" s="128">
        <v>4064685</v>
      </c>
      <c r="X167" s="128">
        <v>3876624.32</v>
      </c>
      <c r="Y167" s="128">
        <v>3257896</v>
      </c>
      <c r="Z167" s="128">
        <v>3139595</v>
      </c>
      <c r="AA167" s="128">
        <v>3408344</v>
      </c>
      <c r="AB167" s="128">
        <v>2515555.12</v>
      </c>
      <c r="AC167" s="128">
        <v>2687650</v>
      </c>
      <c r="AD167" s="128">
        <v>2251570</v>
      </c>
      <c r="AE167" s="128">
        <v>2705199</v>
      </c>
      <c r="AF167" s="128">
        <v>2042456.83</v>
      </c>
      <c r="AG167" s="128">
        <v>2659581</v>
      </c>
      <c r="AH167" s="128">
        <v>2649212</v>
      </c>
      <c r="AI167" s="128">
        <v>3185739</v>
      </c>
      <c r="AJ167" s="128">
        <v>2762028.09</v>
      </c>
      <c r="AK167" s="128">
        <v>2902488</v>
      </c>
      <c r="AL167" s="128">
        <v>2600389</v>
      </c>
      <c r="AM167" s="128">
        <v>2758326</v>
      </c>
      <c r="AN167" s="128">
        <v>1580824.68</v>
      </c>
      <c r="AO167" s="128">
        <v>2173034</v>
      </c>
      <c r="AP167" s="128">
        <v>2169777</v>
      </c>
      <c r="AQ167" s="128">
        <v>2083933</v>
      </c>
      <c r="AR167" s="128">
        <v>1547957.78</v>
      </c>
      <c r="AS167" s="128">
        <v>1670264</v>
      </c>
      <c r="AT167" s="128">
        <v>1769347</v>
      </c>
      <c r="AU167" s="128">
        <v>1675894</v>
      </c>
      <c r="AV167" s="128">
        <v>1095102.55</v>
      </c>
      <c r="AW167" s="128">
        <v>1415969</v>
      </c>
      <c r="AX167" s="128">
        <v>1234393</v>
      </c>
      <c r="AY167" s="128">
        <v>1246607</v>
      </c>
      <c r="AZ167" s="128">
        <v>509169</v>
      </c>
      <c r="BA167" s="128">
        <v>843667</v>
      </c>
      <c r="BB167" s="128">
        <v>864441</v>
      </c>
      <c r="BC167" s="128">
        <v>1084194</v>
      </c>
      <c r="BU167" s="5"/>
      <c r="BV167" s="5"/>
      <c r="BW167" s="5"/>
      <c r="BX167" s="5"/>
      <c r="BY167" s="5"/>
      <c r="BZ167" s="5"/>
      <c r="CA167" s="5"/>
      <c r="CB167" s="5"/>
      <c r="CC167" s="5"/>
      <c r="CD167" s="5"/>
      <c r="CE167" s="5"/>
      <c r="CF167" s="5"/>
    </row>
    <row r="168" spans="1:84" ht="16.5" customHeight="1" x14ac:dyDescent="0.3">
      <c r="A168" s="128" t="s">
        <v>3247</v>
      </c>
      <c r="B168" s="128">
        <v>71769</v>
      </c>
      <c r="C168" s="128">
        <v>110372</v>
      </c>
      <c r="D168" s="128">
        <v>143633.66</v>
      </c>
      <c r="E168" s="128">
        <v>99066</v>
      </c>
      <c r="F168" s="128">
        <v>55308</v>
      </c>
      <c r="G168" s="128">
        <v>102448</v>
      </c>
      <c r="H168" s="128">
        <v>131657.78</v>
      </c>
      <c r="I168" s="128">
        <v>84005</v>
      </c>
      <c r="J168" s="128">
        <v>55830</v>
      </c>
      <c r="K168" s="128">
        <v>79537</v>
      </c>
      <c r="L168" s="128">
        <v>103757.8</v>
      </c>
      <c r="M168" s="128">
        <v>65526</v>
      </c>
      <c r="N168" s="128">
        <v>49874</v>
      </c>
      <c r="O168" s="128">
        <v>34230</v>
      </c>
      <c r="P168" s="128">
        <v>14014.89</v>
      </c>
      <c r="Q168" s="128">
        <v>24987</v>
      </c>
      <c r="R168" s="128">
        <v>29041</v>
      </c>
      <c r="S168" s="128">
        <v>43291</v>
      </c>
      <c r="T168" s="128">
        <v>37598.559999999998</v>
      </c>
      <c r="U168" s="128">
        <v>37945</v>
      </c>
      <c r="V168" s="128">
        <v>32590</v>
      </c>
      <c r="W168" s="128">
        <v>34448</v>
      </c>
      <c r="X168" s="128">
        <v>30190.880000000001</v>
      </c>
      <c r="Y168" s="128">
        <v>38639</v>
      </c>
      <c r="Z168" s="128">
        <v>29033</v>
      </c>
      <c r="AA168" s="128">
        <v>37184</v>
      </c>
      <c r="AB168" s="128">
        <v>34280.82</v>
      </c>
      <c r="AC168" s="128">
        <v>28271</v>
      </c>
      <c r="AD168" s="128">
        <v>26397</v>
      </c>
      <c r="AE168" s="128">
        <v>31225</v>
      </c>
      <c r="AF168" s="128">
        <v>39657.94</v>
      </c>
      <c r="AG168" s="128">
        <v>35884</v>
      </c>
      <c r="AH168" s="128">
        <v>8119</v>
      </c>
      <c r="AI168" s="128">
        <v>7591</v>
      </c>
      <c r="AJ168" s="128">
        <v>9624.41</v>
      </c>
      <c r="AK168" s="128">
        <v>18148</v>
      </c>
      <c r="AL168" s="128">
        <v>5216</v>
      </c>
      <c r="AM168" s="128">
        <v>1092</v>
      </c>
      <c r="AN168" s="128">
        <v>-675.89</v>
      </c>
      <c r="AO168" s="128">
        <v>1688</v>
      </c>
      <c r="AP168" s="128">
        <v>2106</v>
      </c>
      <c r="AQ168" s="128">
        <v>2624</v>
      </c>
      <c r="AR168" s="128">
        <v>8275.58</v>
      </c>
      <c r="AS168" s="128">
        <v>-1307</v>
      </c>
      <c r="AT168" s="128">
        <v>-2041</v>
      </c>
      <c r="AU168" s="128">
        <v>1377</v>
      </c>
      <c r="AV168" s="128">
        <v>40287.29</v>
      </c>
      <c r="AW168" s="128">
        <v>-4499</v>
      </c>
      <c r="AX168" s="128">
        <v>-7642</v>
      </c>
      <c r="AY168" s="128">
        <v>-7080</v>
      </c>
      <c r="AZ168" s="128">
        <v>-12033</v>
      </c>
      <c r="BA168" s="128">
        <v>-398078</v>
      </c>
      <c r="BB168" s="128">
        <v>-514831</v>
      </c>
      <c r="BC168" s="128">
        <v>-86910</v>
      </c>
      <c r="BU168" s="5"/>
      <c r="BV168" s="5"/>
      <c r="BW168" s="5"/>
      <c r="BX168" s="5"/>
      <c r="BY168" s="5"/>
      <c r="BZ168" s="5"/>
      <c r="CA168" s="5"/>
      <c r="CB168" s="5"/>
      <c r="CC168" s="5"/>
      <c r="CD168" s="5"/>
      <c r="CE168" s="5"/>
      <c r="CF168" s="5"/>
    </row>
    <row r="169" spans="1:84" ht="16.5" customHeight="1" x14ac:dyDescent="0.3">
      <c r="A169" s="128" t="s">
        <v>3248</v>
      </c>
      <c r="BU169" s="5"/>
      <c r="BV169" s="5"/>
      <c r="BW169" s="5"/>
      <c r="BX169" s="5"/>
      <c r="BY169" s="5"/>
      <c r="BZ169" s="5"/>
      <c r="CA169" s="5"/>
      <c r="CB169" s="5"/>
      <c r="CC169" s="5"/>
      <c r="CD169" s="5"/>
      <c r="CE169" s="5"/>
      <c r="CF169" s="5"/>
    </row>
    <row r="170" spans="1:84" ht="16.5" customHeight="1" x14ac:dyDescent="0.3">
      <c r="A170" s="128" t="s">
        <v>3249</v>
      </c>
      <c r="B170" s="128">
        <v>2533926</v>
      </c>
      <c r="C170" s="128">
        <v>3202199</v>
      </c>
      <c r="D170" s="128">
        <v>-734813.04</v>
      </c>
      <c r="E170" s="128">
        <v>6728335</v>
      </c>
      <c r="F170" s="128">
        <v>-337144</v>
      </c>
      <c r="G170" s="128">
        <v>6328117</v>
      </c>
      <c r="H170" s="128">
        <v>5688194.8499999996</v>
      </c>
      <c r="I170" s="128">
        <v>5289917</v>
      </c>
      <c r="J170" s="128">
        <v>4263330</v>
      </c>
      <c r="K170" s="128">
        <v>5827920</v>
      </c>
      <c r="L170" s="128">
        <v>5534070.4500000002</v>
      </c>
      <c r="M170" s="128">
        <v>4593387</v>
      </c>
      <c r="N170" s="128">
        <v>4894285</v>
      </c>
      <c r="O170" s="128">
        <v>5276119</v>
      </c>
      <c r="P170" s="128">
        <v>5471357.7699999996</v>
      </c>
      <c r="Q170" s="128">
        <v>4932048</v>
      </c>
      <c r="R170" s="128">
        <v>4691407</v>
      </c>
      <c r="S170" s="128">
        <v>4568807</v>
      </c>
      <c r="T170" s="128">
        <v>4225776.7300000004</v>
      </c>
      <c r="U170" s="128">
        <v>3849390</v>
      </c>
      <c r="V170" s="128">
        <v>3999326</v>
      </c>
      <c r="W170" s="128">
        <v>3904100</v>
      </c>
      <c r="X170" s="128">
        <v>3693763.06</v>
      </c>
      <c r="Y170" s="128">
        <v>3390465</v>
      </c>
      <c r="Z170" s="128">
        <v>3309629</v>
      </c>
      <c r="AA170" s="128">
        <v>3359859</v>
      </c>
      <c r="AB170" s="128">
        <v>2570365.33</v>
      </c>
      <c r="AC170" s="128">
        <v>2695618</v>
      </c>
      <c r="AD170" s="128">
        <v>2253114</v>
      </c>
      <c r="AE170" s="128">
        <v>2607234</v>
      </c>
      <c r="AF170" s="128">
        <v>2256942.04</v>
      </c>
      <c r="AG170" s="128">
        <v>2721386</v>
      </c>
      <c r="AH170" s="128">
        <v>2933035</v>
      </c>
      <c r="AI170" s="128">
        <v>2996391</v>
      </c>
      <c r="AJ170" s="128">
        <v>2737566.09</v>
      </c>
      <c r="AK170" s="128">
        <v>2762532</v>
      </c>
      <c r="AL170" s="128">
        <v>2737097</v>
      </c>
      <c r="AM170" s="128">
        <v>2635596</v>
      </c>
      <c r="AN170" s="128">
        <v>1657325.35</v>
      </c>
      <c r="AO170" s="128">
        <v>2233976</v>
      </c>
      <c r="AP170" s="128">
        <v>2233298</v>
      </c>
      <c r="AQ170" s="128">
        <v>2103482</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3250</v>
      </c>
      <c r="B171" s="128">
        <v>76311</v>
      </c>
      <c r="C171" s="128">
        <v>129738</v>
      </c>
      <c r="D171" s="128">
        <v>118403.31</v>
      </c>
      <c r="E171" s="128">
        <v>114424</v>
      </c>
      <c r="F171" s="128">
        <v>9973</v>
      </c>
      <c r="G171" s="128">
        <v>158699</v>
      </c>
      <c r="H171" s="128">
        <v>121691.48</v>
      </c>
      <c r="I171" s="128">
        <v>77120</v>
      </c>
      <c r="J171" s="128">
        <v>35297</v>
      </c>
      <c r="K171" s="128">
        <v>84386</v>
      </c>
      <c r="L171" s="128">
        <v>98948.07</v>
      </c>
      <c r="M171" s="128">
        <v>50867</v>
      </c>
      <c r="N171" s="128">
        <v>72278</v>
      </c>
      <c r="O171" s="128">
        <v>17461</v>
      </c>
      <c r="P171" s="128">
        <v>7243.57</v>
      </c>
      <c r="Q171" s="128">
        <v>20218</v>
      </c>
      <c r="R171" s="128">
        <v>22514</v>
      </c>
      <c r="S171" s="128">
        <v>42436</v>
      </c>
      <c r="T171" s="128">
        <v>37539.58</v>
      </c>
      <c r="U171" s="128">
        <v>37775</v>
      </c>
      <c r="V171" s="128">
        <v>32590</v>
      </c>
      <c r="W171" s="128">
        <v>34445</v>
      </c>
      <c r="X171" s="128">
        <v>29672.959999999999</v>
      </c>
      <c r="Y171" s="128">
        <v>38293</v>
      </c>
      <c r="Z171" s="128">
        <v>29029</v>
      </c>
      <c r="AA171" s="128">
        <v>37188</v>
      </c>
      <c r="AB171" s="128">
        <v>34274.82</v>
      </c>
      <c r="AC171" s="128">
        <v>28272</v>
      </c>
      <c r="AD171" s="128">
        <v>26398</v>
      </c>
      <c r="AE171" s="128">
        <v>31238</v>
      </c>
      <c r="AF171" s="128">
        <v>39657.94</v>
      </c>
      <c r="AG171" s="128">
        <v>35884</v>
      </c>
      <c r="AH171" s="128">
        <v>8119</v>
      </c>
      <c r="AI171" s="128">
        <v>7591</v>
      </c>
      <c r="AJ171" s="128">
        <v>9624.41</v>
      </c>
      <c r="AK171" s="128">
        <v>18148</v>
      </c>
      <c r="AL171" s="128">
        <v>5216</v>
      </c>
      <c r="AM171" s="128">
        <v>1092</v>
      </c>
      <c r="AN171" s="128">
        <v>-675.89</v>
      </c>
      <c r="AO171" s="128">
        <v>1688</v>
      </c>
      <c r="AP171" s="128">
        <v>2106</v>
      </c>
      <c r="AQ171" s="128">
        <v>2624</v>
      </c>
      <c r="AR171" s="128">
        <v>0</v>
      </c>
      <c r="AS171" s="128">
        <v>0</v>
      </c>
      <c r="AT171" s="128">
        <v>0</v>
      </c>
      <c r="AU171" s="128">
        <v>0</v>
      </c>
      <c r="AV171" s="128">
        <v>0</v>
      </c>
      <c r="AW171" s="128">
        <v>0</v>
      </c>
      <c r="AX171" s="128">
        <v>0</v>
      </c>
      <c r="AY171" s="128">
        <v>0</v>
      </c>
      <c r="AZ171" s="128">
        <v>0</v>
      </c>
      <c r="BA171" s="128">
        <v>0</v>
      </c>
      <c r="BB171" s="128">
        <v>0</v>
      </c>
      <c r="BC171" s="128">
        <v>0</v>
      </c>
      <c r="BU171" s="5"/>
      <c r="BV171" s="5"/>
      <c r="BW171" s="5"/>
      <c r="BX171" s="5"/>
      <c r="BY171" s="5"/>
      <c r="BZ171" s="5"/>
      <c r="CA171" s="5"/>
      <c r="CB171" s="5"/>
      <c r="CC171" s="5"/>
      <c r="CD171" s="5"/>
      <c r="CE171" s="5"/>
      <c r="CF171" s="5"/>
    </row>
    <row r="172" spans="1:84" ht="16.5" customHeight="1" x14ac:dyDescent="0.3">
      <c r="A172" s="128" t="s">
        <v>3251</v>
      </c>
      <c r="B172" s="128">
        <v>0.22</v>
      </c>
      <c r="C172" s="128">
        <v>0.26</v>
      </c>
      <c r="D172" s="128">
        <v>0.37</v>
      </c>
      <c r="E172" s="128">
        <v>0.42</v>
      </c>
      <c r="F172" s="128">
        <v>0.28999999999999998</v>
      </c>
      <c r="G172" s="128">
        <v>0.6</v>
      </c>
      <c r="H172" s="128">
        <v>0.66</v>
      </c>
      <c r="I172" s="128">
        <v>0.6</v>
      </c>
      <c r="J172" s="128">
        <v>0.51</v>
      </c>
      <c r="K172" s="128">
        <v>0.61</v>
      </c>
      <c r="L172" s="128">
        <v>0.59</v>
      </c>
      <c r="M172" s="128">
        <v>0.55000000000000004</v>
      </c>
      <c r="N172" s="128">
        <v>0.5</v>
      </c>
      <c r="O172" s="128">
        <v>0.57999999999999996</v>
      </c>
      <c r="P172" s="128">
        <v>0.59</v>
      </c>
      <c r="Q172" s="128">
        <v>0.53</v>
      </c>
      <c r="R172" s="128">
        <v>0.5</v>
      </c>
      <c r="S172" s="128">
        <v>0.52</v>
      </c>
      <c r="T172" s="128">
        <v>0.47</v>
      </c>
      <c r="U172" s="128">
        <v>0.46</v>
      </c>
      <c r="V172" s="128">
        <v>0.47072000000000003</v>
      </c>
      <c r="W172" s="128">
        <v>0.45</v>
      </c>
      <c r="X172" s="128">
        <v>0.43</v>
      </c>
      <c r="Y172" s="128">
        <v>0.36</v>
      </c>
      <c r="Z172" s="128">
        <v>0.35</v>
      </c>
      <c r="AA172" s="128">
        <v>0.38</v>
      </c>
      <c r="AB172" s="128">
        <v>0.28000000000000003</v>
      </c>
      <c r="AC172" s="128">
        <v>0.3</v>
      </c>
      <c r="AD172" s="128">
        <v>0.25</v>
      </c>
      <c r="AE172" s="128">
        <v>0.3</v>
      </c>
      <c r="AF172" s="128">
        <v>0.22</v>
      </c>
      <c r="AG172" s="128">
        <v>0.3</v>
      </c>
      <c r="AH172" s="128">
        <v>0.28999999999999998</v>
      </c>
      <c r="AI172" s="128">
        <v>0.35</v>
      </c>
      <c r="AJ172" s="128">
        <v>0.31</v>
      </c>
      <c r="AK172" s="128">
        <v>0.32</v>
      </c>
      <c r="AL172" s="128">
        <v>0.28999999999999998</v>
      </c>
      <c r="AM172" s="128">
        <v>0.61</v>
      </c>
      <c r="AN172" s="128">
        <v>0.35</v>
      </c>
      <c r="AO172" s="128">
        <v>0.48</v>
      </c>
      <c r="AP172" s="128">
        <v>0.48</v>
      </c>
      <c r="AQ172" s="128">
        <v>0.46</v>
      </c>
      <c r="AR172" s="128">
        <v>0.34</v>
      </c>
      <c r="AS172" s="128">
        <v>0.37</v>
      </c>
      <c r="AT172" s="128">
        <v>0.39</v>
      </c>
      <c r="AU172" s="128">
        <v>0.37</v>
      </c>
      <c r="AV172" s="128">
        <v>0.24</v>
      </c>
      <c r="AW172" s="128">
        <v>0.32</v>
      </c>
      <c r="AX172" s="128">
        <v>0.27</v>
      </c>
      <c r="AY172" s="128">
        <v>0.28000000000000003</v>
      </c>
      <c r="AZ172" s="128">
        <v>0.12</v>
      </c>
      <c r="BA172" s="128">
        <v>0.19</v>
      </c>
      <c r="BB172" s="128">
        <v>0.19</v>
      </c>
      <c r="BC172" s="128">
        <v>0.24</v>
      </c>
      <c r="BU172" s="5"/>
      <c r="BV172" s="5"/>
      <c r="BW172" s="5"/>
      <c r="BX172" s="5"/>
      <c r="BY172" s="5"/>
      <c r="BZ172" s="5"/>
      <c r="CA172" s="5"/>
      <c r="CB172" s="5"/>
      <c r="CC172" s="5"/>
      <c r="CD172" s="5"/>
      <c r="CE172" s="5"/>
      <c r="CF172" s="5"/>
    </row>
    <row r="173" spans="1:84" ht="16.5" customHeight="1" x14ac:dyDescent="0.3">
      <c r="A173" s="128" t="s">
        <v>3252</v>
      </c>
      <c r="B173" s="128">
        <v>0</v>
      </c>
      <c r="C173" s="128">
        <v>0</v>
      </c>
      <c r="D173" s="128">
        <v>0</v>
      </c>
      <c r="E173" s="128">
        <v>0</v>
      </c>
      <c r="F173" s="128">
        <v>0</v>
      </c>
      <c r="G173" s="128">
        <v>0</v>
      </c>
      <c r="H173" s="128">
        <v>0</v>
      </c>
      <c r="I173" s="128">
        <v>0</v>
      </c>
      <c r="J173" s="128">
        <v>0</v>
      </c>
      <c r="K173" s="128">
        <v>0</v>
      </c>
      <c r="L173" s="128">
        <v>0</v>
      </c>
      <c r="M173" s="128">
        <v>0</v>
      </c>
      <c r="N173" s="128">
        <v>0</v>
      </c>
      <c r="O173" s="128">
        <v>0</v>
      </c>
      <c r="P173" s="128">
        <v>0</v>
      </c>
      <c r="Q173" s="128">
        <v>0</v>
      </c>
      <c r="R173" s="128">
        <v>0</v>
      </c>
      <c r="S173" s="128">
        <v>0</v>
      </c>
      <c r="T173" s="128">
        <v>0</v>
      </c>
      <c r="U173" s="128">
        <v>0</v>
      </c>
      <c r="V173" s="128">
        <v>0</v>
      </c>
      <c r="W173" s="128">
        <v>0</v>
      </c>
      <c r="X173" s="128">
        <v>0</v>
      </c>
      <c r="Y173" s="128">
        <v>0</v>
      </c>
      <c r="Z173" s="128">
        <v>0</v>
      </c>
      <c r="AA173" s="128">
        <v>0</v>
      </c>
      <c r="AB173" s="128">
        <v>0</v>
      </c>
      <c r="AC173" s="128">
        <v>0</v>
      </c>
      <c r="AD173" s="128">
        <v>0</v>
      </c>
      <c r="AE173" s="128">
        <v>0</v>
      </c>
      <c r="AF173" s="128">
        <v>0</v>
      </c>
      <c r="AG173" s="128">
        <v>0</v>
      </c>
      <c r="AH173" s="128">
        <v>0</v>
      </c>
      <c r="AI173" s="128">
        <v>0</v>
      </c>
      <c r="AJ173" s="128">
        <v>0</v>
      </c>
      <c r="AK173" s="128">
        <v>0</v>
      </c>
      <c r="AL173" s="128">
        <v>0</v>
      </c>
      <c r="AM173" s="128">
        <v>0</v>
      </c>
      <c r="AN173" s="128">
        <v>0</v>
      </c>
      <c r="AO173" s="128">
        <v>0</v>
      </c>
      <c r="AP173" s="128">
        <v>0</v>
      </c>
      <c r="AQ173" s="128">
        <v>0</v>
      </c>
      <c r="AR173" s="128">
        <v>0</v>
      </c>
      <c r="AS173" s="128">
        <v>0</v>
      </c>
      <c r="AT173" s="128">
        <v>0</v>
      </c>
      <c r="AU173" s="128">
        <v>0</v>
      </c>
      <c r="AV173" s="128">
        <v>0.24</v>
      </c>
      <c r="AW173" s="128">
        <v>0.32</v>
      </c>
      <c r="AX173" s="128">
        <v>0.27</v>
      </c>
      <c r="AY173" s="128">
        <v>0.28000000000000003</v>
      </c>
      <c r="AZ173" s="128">
        <v>0.12</v>
      </c>
      <c r="BA173" s="128">
        <v>0.19</v>
      </c>
      <c r="BB173" s="128">
        <v>0.19</v>
      </c>
      <c r="BC173" s="128">
        <v>0.24</v>
      </c>
      <c r="BU173" s="5"/>
      <c r="BV173" s="5"/>
      <c r="BW173" s="5"/>
      <c r="BX173" s="5"/>
      <c r="BY173" s="5"/>
      <c r="BZ173" s="5"/>
      <c r="CA173" s="5"/>
      <c r="CB173" s="5"/>
      <c r="CC173" s="5"/>
      <c r="CD173" s="5"/>
      <c r="CE173" s="5"/>
      <c r="CF173" s="5"/>
    </row>
    <row r="174" spans="1:84" ht="16.5" customHeight="1" x14ac:dyDescent="0.3">
      <c r="A174" s="128" t="s">
        <v>3152</v>
      </c>
      <c r="B174" s="128" t="s">
        <v>3153</v>
      </c>
      <c r="C174" s="128" t="s">
        <v>3154</v>
      </c>
      <c r="D174" s="128" t="s">
        <v>3155</v>
      </c>
      <c r="E174" s="128" t="s">
        <v>3156</v>
      </c>
      <c r="F174" s="128" t="s">
        <v>3157</v>
      </c>
      <c r="G174" s="128" t="s">
        <v>3158</v>
      </c>
      <c r="H174" s="128" t="s">
        <v>3159</v>
      </c>
      <c r="I174" s="128" t="s">
        <v>3160</v>
      </c>
      <c r="J174" s="128" t="s">
        <v>3161</v>
      </c>
      <c r="K174" s="128" t="s">
        <v>3162</v>
      </c>
      <c r="L174" s="128" t="s">
        <v>3163</v>
      </c>
      <c r="M174" s="128" t="s">
        <v>3164</v>
      </c>
      <c r="N174" s="128" t="s">
        <v>3165</v>
      </c>
      <c r="O174" s="128" t="s">
        <v>3166</v>
      </c>
      <c r="P174" s="128" t="s">
        <v>3167</v>
      </c>
      <c r="Q174" s="128" t="s">
        <v>3168</v>
      </c>
      <c r="R174" s="128" t="s">
        <v>3169</v>
      </c>
      <c r="S174" s="128" t="s">
        <v>3170</v>
      </c>
      <c r="T174" s="128" t="s">
        <v>3171</v>
      </c>
      <c r="U174" s="128" t="s">
        <v>3172</v>
      </c>
      <c r="V174" s="128" t="s">
        <v>3173</v>
      </c>
      <c r="W174" s="128" t="s">
        <v>3174</v>
      </c>
      <c r="X174" s="128" t="s">
        <v>3175</v>
      </c>
      <c r="Y174" s="128" t="s">
        <v>3176</v>
      </c>
      <c r="Z174" s="128" t="s">
        <v>3177</v>
      </c>
      <c r="AA174" s="128" t="s">
        <v>3178</v>
      </c>
      <c r="AB174" s="128" t="s">
        <v>3179</v>
      </c>
      <c r="AC174" s="128" t="s">
        <v>3180</v>
      </c>
      <c r="AD174" s="128" t="s">
        <v>3181</v>
      </c>
      <c r="AE174" s="128" t="s">
        <v>3182</v>
      </c>
      <c r="AF174" s="128" t="s">
        <v>3183</v>
      </c>
      <c r="AG174" s="128" t="s">
        <v>3184</v>
      </c>
      <c r="AH174" s="128" t="s">
        <v>3185</v>
      </c>
      <c r="AI174" s="128" t="s">
        <v>3186</v>
      </c>
      <c r="AJ174" s="128" t="s">
        <v>3187</v>
      </c>
      <c r="AK174" s="128" t="s">
        <v>3188</v>
      </c>
      <c r="AL174" s="128" t="s">
        <v>3189</v>
      </c>
      <c r="AM174" s="128" t="s">
        <v>3190</v>
      </c>
      <c r="AN174" s="128" t="s">
        <v>3191</v>
      </c>
      <c r="AO174" s="128" t="s">
        <v>3192</v>
      </c>
      <c r="AP174" s="128" t="s">
        <v>3193</v>
      </c>
      <c r="AQ174" s="128" t="s">
        <v>3194</v>
      </c>
      <c r="AR174" s="128" t="s">
        <v>3195</v>
      </c>
      <c r="AS174" s="128" t="s">
        <v>3196</v>
      </c>
      <c r="AT174" s="128" t="s">
        <v>3197</v>
      </c>
      <c r="AU174" s="128" t="s">
        <v>3198</v>
      </c>
      <c r="AV174" s="128" t="s">
        <v>3199</v>
      </c>
      <c r="AW174" s="128" t="s">
        <v>3200</v>
      </c>
      <c r="AX174" s="128" t="s">
        <v>3201</v>
      </c>
      <c r="AY174" s="128" t="s">
        <v>3202</v>
      </c>
      <c r="AZ174" s="128" t="s">
        <v>3203</v>
      </c>
      <c r="BA174" s="128" t="s">
        <v>3204</v>
      </c>
      <c r="BB174" s="128" t="s">
        <v>3205</v>
      </c>
      <c r="BC174" s="128" t="s">
        <v>3206</v>
      </c>
      <c r="BU174" s="5"/>
      <c r="BV174" s="5"/>
      <c r="BW174" s="5"/>
      <c r="BX174" s="5"/>
      <c r="BY174" s="5"/>
      <c r="BZ174" s="5"/>
      <c r="CA174" s="5"/>
      <c r="CB174" s="5"/>
      <c r="CC174" s="5"/>
      <c r="CD174" s="5"/>
      <c r="CE174" s="5"/>
      <c r="CF174" s="5"/>
    </row>
    <row r="175" spans="1:84" ht="16.5" customHeight="1" x14ac:dyDescent="0.3">
      <c r="A175" s="128" t="s">
        <v>3207</v>
      </c>
      <c r="BU175" s="5"/>
      <c r="BV175" s="5"/>
      <c r="BW175" s="5"/>
      <c r="BX175" s="5"/>
      <c r="BY175" s="5"/>
      <c r="BZ175" s="5"/>
      <c r="CA175" s="5"/>
      <c r="CB175" s="5"/>
      <c r="CC175" s="5"/>
      <c r="CD175" s="5"/>
      <c r="CE175" s="5"/>
      <c r="CF175" s="5"/>
    </row>
    <row r="176" spans="1:84" ht="16.5" customHeight="1" x14ac:dyDescent="0.3">
      <c r="A176" s="128" t="s">
        <v>3208</v>
      </c>
      <c r="BU176" s="5"/>
      <c r="BV176" s="5"/>
      <c r="BW176" s="5"/>
      <c r="BX176" s="5"/>
      <c r="BY176" s="5"/>
      <c r="BZ176" s="5"/>
      <c r="CA176" s="5"/>
      <c r="CB176" s="5"/>
      <c r="CC176" s="5"/>
      <c r="CD176" s="5"/>
      <c r="CE176" s="5"/>
      <c r="CF176" s="5"/>
    </row>
    <row r="177" spans="1:84" ht="16.5" customHeight="1" x14ac:dyDescent="0.3">
      <c r="A177" s="128" t="s">
        <v>3209</v>
      </c>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62064.15</v>
      </c>
      <c r="AK213" s="10">
        <f t="shared" si="8"/>
        <v>76860</v>
      </c>
      <c r="AL213" s="10">
        <f t="shared" si="8"/>
        <v>126754</v>
      </c>
      <c r="AM213" s="10">
        <f t="shared" si="8"/>
        <v>96861</v>
      </c>
      <c r="AN213" s="10">
        <f t="shared" si="8"/>
        <v>53214.68</v>
      </c>
      <c r="AO213" s="10">
        <f t="shared" si="8"/>
        <v>54529</v>
      </c>
      <c r="AP213" s="10">
        <f t="shared" si="8"/>
        <v>130668</v>
      </c>
      <c r="AQ213" s="10">
        <f t="shared" si="8"/>
        <v>67241</v>
      </c>
      <c r="AR213" s="10">
        <f t="shared" si="8"/>
        <v>69133.48</v>
      </c>
      <c r="AS213" s="10">
        <f t="shared" si="8"/>
        <v>66508</v>
      </c>
      <c r="AT213" s="10">
        <f t="shared" si="8"/>
        <v>63978</v>
      </c>
      <c r="AU213" s="10">
        <f t="shared" si="8"/>
        <v>60761</v>
      </c>
      <c r="AV213" s="10">
        <f t="shared" si="8"/>
        <v>-114189.02</v>
      </c>
      <c r="AW213" s="10">
        <f t="shared" si="8"/>
        <v>118991</v>
      </c>
      <c r="AX213" s="10">
        <f t="shared" si="8"/>
        <v>118032</v>
      </c>
      <c r="AY213" s="10">
        <f t="shared" si="8"/>
        <v>118819</v>
      </c>
      <c r="AZ213" s="10">
        <f t="shared" si="8"/>
        <v>2159</v>
      </c>
      <c r="BA213" s="10">
        <f t="shared" si="8"/>
        <v>2162</v>
      </c>
      <c r="BB213" s="10">
        <f t="shared" si="8"/>
        <v>2160</v>
      </c>
      <c r="BC213" s="10">
        <f t="shared" si="8"/>
        <v>2160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62064.15</v>
      </c>
      <c r="AK215" s="8">
        <f t="shared" si="9"/>
        <v>76860</v>
      </c>
      <c r="AL215" s="8">
        <f t="shared" si="9"/>
        <v>126754</v>
      </c>
      <c r="AM215" s="8">
        <f t="shared" si="9"/>
        <v>96861</v>
      </c>
      <c r="AN215" s="8">
        <f t="shared" si="9"/>
        <v>53214.68</v>
      </c>
      <c r="AO215" s="8">
        <f t="shared" si="9"/>
        <v>54529</v>
      </c>
      <c r="AP215" s="8">
        <f t="shared" si="9"/>
        <v>130668</v>
      </c>
      <c r="AQ215" s="8">
        <f t="shared" si="9"/>
        <v>67241</v>
      </c>
      <c r="AR215" s="8">
        <f t="shared" si="9"/>
        <v>69133.48</v>
      </c>
      <c r="AS215" s="8">
        <f t="shared" si="9"/>
        <v>66508</v>
      </c>
      <c r="AT215" s="8">
        <f t="shared" si="9"/>
        <v>63978</v>
      </c>
      <c r="AU215" s="8">
        <f t="shared" si="9"/>
        <v>60761</v>
      </c>
      <c r="AV215" s="8">
        <f t="shared" si="9"/>
        <v>-114189.02</v>
      </c>
      <c r="AW215" s="8">
        <f t="shared" si="9"/>
        <v>118991</v>
      </c>
      <c r="AX215" s="8">
        <f t="shared" si="9"/>
        <v>118032</v>
      </c>
      <c r="AY215" s="8">
        <f t="shared" si="9"/>
        <v>118819</v>
      </c>
      <c r="AZ215" s="8">
        <f t="shared" si="9"/>
        <v>2159</v>
      </c>
      <c r="BA215" s="8">
        <f t="shared" si="9"/>
        <v>2162</v>
      </c>
      <c r="BB215" s="8">
        <f t="shared" si="9"/>
        <v>2160</v>
      </c>
      <c r="BC215" s="8">
        <f t="shared" si="9"/>
        <v>2160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3029</v>
      </c>
      <c r="C219" s="128" t="s">
        <v>3030</v>
      </c>
      <c r="D219" s="128" t="s">
        <v>3031</v>
      </c>
      <c r="E219" s="128" t="s">
        <v>3032</v>
      </c>
      <c r="F219" s="128" t="s">
        <v>3033</v>
      </c>
      <c r="G219" s="128" t="s">
        <v>3034</v>
      </c>
      <c r="H219" s="128" t="s">
        <v>3035</v>
      </c>
      <c r="I219" s="128" t="s">
        <v>3036</v>
      </c>
      <c r="J219" s="128" t="s">
        <v>3037</v>
      </c>
      <c r="K219" s="128" t="s">
        <v>3038</v>
      </c>
      <c r="L219" s="128" t="s">
        <v>3039</v>
      </c>
      <c r="M219" s="128" t="s">
        <v>3040</v>
      </c>
      <c r="N219" s="128" t="s">
        <v>3041</v>
      </c>
      <c r="O219" s="128" t="s">
        <v>3042</v>
      </c>
      <c r="P219" s="128" t="s">
        <v>3043</v>
      </c>
      <c r="Q219" s="128" t="s">
        <v>3044</v>
      </c>
      <c r="R219" s="128" t="s">
        <v>3045</v>
      </c>
      <c r="S219" s="128" t="s">
        <v>3046</v>
      </c>
      <c r="T219" s="128" t="s">
        <v>3047</v>
      </c>
      <c r="U219" s="128" t="s">
        <v>3048</v>
      </c>
      <c r="V219" s="128" t="s">
        <v>3049</v>
      </c>
      <c r="W219" s="128" t="s">
        <v>3050</v>
      </c>
      <c r="X219" s="128" t="s">
        <v>3051</v>
      </c>
      <c r="Y219" s="128" t="s">
        <v>3052</v>
      </c>
      <c r="Z219" s="128" t="s">
        <v>3053</v>
      </c>
      <c r="AA219" s="128" t="s">
        <v>3054</v>
      </c>
      <c r="AB219" s="128" t="s">
        <v>3055</v>
      </c>
      <c r="AC219" s="128" t="s">
        <v>3056</v>
      </c>
      <c r="AD219" s="128" t="s">
        <v>3057</v>
      </c>
      <c r="AE219" s="128" t="s">
        <v>3058</v>
      </c>
      <c r="AF219" s="128" t="s">
        <v>3059</v>
      </c>
      <c r="AG219" s="128" t="s">
        <v>3060</v>
      </c>
      <c r="AH219" s="128" t="s">
        <v>3061</v>
      </c>
      <c r="AI219" s="128" t="s">
        <v>3062</v>
      </c>
      <c r="AJ219" s="128" t="s">
        <v>3063</v>
      </c>
      <c r="AK219" s="128" t="s">
        <v>3064</v>
      </c>
      <c r="AL219" s="128" t="s">
        <v>3065</v>
      </c>
      <c r="AM219" s="128" t="s">
        <v>3066</v>
      </c>
      <c r="AN219" s="128" t="s">
        <v>3067</v>
      </c>
      <c r="AO219" s="128" t="s">
        <v>3068</v>
      </c>
      <c r="AP219" s="128" t="s">
        <v>3069</v>
      </c>
      <c r="AQ219" s="128" t="s">
        <v>3070</v>
      </c>
      <c r="AR219" s="128" t="s">
        <v>3071</v>
      </c>
      <c r="AS219" s="128" t="s">
        <v>3072</v>
      </c>
      <c r="AT219" s="128" t="s">
        <v>3073</v>
      </c>
      <c r="AU219" s="128" t="s">
        <v>3074</v>
      </c>
      <c r="AV219" s="128" t="s">
        <v>3075</v>
      </c>
      <c r="AW219" s="128" t="s">
        <v>3076</v>
      </c>
      <c r="AX219" s="128" t="s">
        <v>3077</v>
      </c>
      <c r="AY219" s="128" t="s">
        <v>3078</v>
      </c>
      <c r="AZ219" s="128" t="s">
        <v>3079</v>
      </c>
      <c r="BA219" s="128" t="s">
        <v>3080</v>
      </c>
      <c r="BB219" s="128" t="s">
        <v>3081</v>
      </c>
      <c r="BC219" s="128" t="s">
        <v>3082</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3253</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3254</v>
      </c>
      <c r="B221" s="128">
        <v>4970895</v>
      </c>
      <c r="C221" s="128">
        <v>2709427</v>
      </c>
      <c r="D221" s="128">
        <v>16502872.560000001</v>
      </c>
      <c r="E221" s="128">
        <v>12786663</v>
      </c>
      <c r="F221" s="128">
        <v>8689894</v>
      </c>
      <c r="G221" s="128">
        <v>5747558</v>
      </c>
      <c r="H221" s="128">
        <v>22694114.530000001</v>
      </c>
      <c r="I221" s="128">
        <v>16395006</v>
      </c>
      <c r="J221" s="128">
        <v>10699166</v>
      </c>
      <c r="K221" s="128">
        <v>5848722</v>
      </c>
      <c r="L221" s="128">
        <v>21183038.100000001</v>
      </c>
      <c r="M221" s="128">
        <v>15527427</v>
      </c>
      <c r="N221" s="128">
        <v>10280115</v>
      </c>
      <c r="O221" s="128">
        <v>5451066</v>
      </c>
      <c r="P221" s="128">
        <v>20019042.050000001</v>
      </c>
      <c r="Q221" s="128">
        <v>14479831</v>
      </c>
      <c r="R221" s="128">
        <v>9484506</v>
      </c>
      <c r="S221" s="128">
        <v>4808281</v>
      </c>
      <c r="T221" s="128">
        <v>16819091.960000001</v>
      </c>
      <c r="U221" s="128">
        <v>12480778</v>
      </c>
      <c r="V221" s="128">
        <v>8327671</v>
      </c>
      <c r="W221" s="128">
        <v>4099133</v>
      </c>
      <c r="X221" s="128">
        <v>13817506.199999999</v>
      </c>
      <c r="Y221" s="128">
        <v>9910691</v>
      </c>
      <c r="Z221" s="128">
        <v>6614156</v>
      </c>
      <c r="AA221" s="128">
        <v>3445528</v>
      </c>
      <c r="AB221" s="128">
        <v>10272335.93</v>
      </c>
      <c r="AC221" s="128">
        <v>7722500</v>
      </c>
      <c r="AD221" s="128">
        <v>5006579</v>
      </c>
      <c r="AE221" s="128">
        <v>2736424</v>
      </c>
      <c r="AF221" s="128">
        <v>10628240.76</v>
      </c>
      <c r="AG221" s="128">
        <v>8546126</v>
      </c>
      <c r="AH221" s="128">
        <v>5850661</v>
      </c>
      <c r="AI221" s="128">
        <v>3193330</v>
      </c>
      <c r="AJ221" s="128">
        <v>11057311.49</v>
      </c>
      <c r="AK221" s="128">
        <v>8285659</v>
      </c>
      <c r="AL221" s="128">
        <v>5365023</v>
      </c>
      <c r="AM221" s="128">
        <v>2759418</v>
      </c>
      <c r="AN221" s="128">
        <v>8013310.79</v>
      </c>
      <c r="AO221" s="128">
        <v>6433162</v>
      </c>
      <c r="AP221" s="128">
        <v>4258440</v>
      </c>
      <c r="AQ221" s="128">
        <v>2086557</v>
      </c>
      <c r="AR221" s="128">
        <v>6669767.3499999996</v>
      </c>
      <c r="AS221" s="128">
        <v>5113534</v>
      </c>
      <c r="AT221" s="128">
        <v>3444577</v>
      </c>
      <c r="AU221" s="128">
        <v>1677271</v>
      </c>
      <c r="AV221" s="128">
        <v>5013137.84</v>
      </c>
      <c r="AW221" s="128">
        <v>3877748</v>
      </c>
      <c r="AX221" s="128">
        <v>2466278</v>
      </c>
      <c r="AY221" s="128">
        <v>1239527</v>
      </c>
      <c r="AZ221" s="128">
        <v>2289619</v>
      </c>
      <c r="BA221" s="128">
        <v>1792483</v>
      </c>
      <c r="BB221" s="128">
        <v>1346894</v>
      </c>
      <c r="BC221" s="128">
        <v>997284</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2967</v>
      </c>
      <c r="B222" s="128">
        <v>10860507</v>
      </c>
      <c r="C222" s="128">
        <v>5369077</v>
      </c>
      <c r="D222" s="128">
        <v>20649950.66</v>
      </c>
      <c r="E222" s="128">
        <v>15280580</v>
      </c>
      <c r="F222" s="128">
        <v>10111386</v>
      </c>
      <c r="G222" s="128">
        <v>4980177</v>
      </c>
      <c r="H222" s="128">
        <v>11219849.960000001</v>
      </c>
      <c r="I222" s="128">
        <v>8267197</v>
      </c>
      <c r="J222" s="128">
        <v>5401563</v>
      </c>
      <c r="K222" s="128">
        <v>2671345</v>
      </c>
      <c r="L222" s="128">
        <v>10444149.07</v>
      </c>
      <c r="M222" s="128">
        <v>7761837</v>
      </c>
      <c r="N222" s="128">
        <v>5101528</v>
      </c>
      <c r="O222" s="128">
        <v>2490427</v>
      </c>
      <c r="P222" s="128">
        <v>9558177.6999999993</v>
      </c>
      <c r="Q222" s="128">
        <v>7079354</v>
      </c>
      <c r="R222" s="128">
        <v>4651534</v>
      </c>
      <c r="S222" s="128">
        <v>2286771</v>
      </c>
      <c r="T222" s="128">
        <v>8314008.04</v>
      </c>
      <c r="U222" s="128">
        <v>6127646</v>
      </c>
      <c r="V222" s="128">
        <v>3981595</v>
      </c>
      <c r="W222" s="128">
        <v>1939968</v>
      </c>
      <c r="X222" s="128">
        <v>7357496.3300000001</v>
      </c>
      <c r="Y222" s="128">
        <v>5380350</v>
      </c>
      <c r="Z222" s="128">
        <v>3494637</v>
      </c>
      <c r="AA222" s="128">
        <v>1703925</v>
      </c>
      <c r="AB222" s="128">
        <v>6309769.4100000001</v>
      </c>
      <c r="AC222" s="128">
        <v>4630203</v>
      </c>
      <c r="AD222" s="128">
        <v>3010609</v>
      </c>
      <c r="AE222" s="128">
        <v>1485973</v>
      </c>
      <c r="AF222" s="128">
        <v>4625318.1100000003</v>
      </c>
      <c r="AG222" s="128">
        <v>3151603</v>
      </c>
      <c r="AH222" s="128">
        <v>1823100</v>
      </c>
      <c r="AI222" s="128">
        <v>889775</v>
      </c>
      <c r="AJ222" s="128">
        <v>3368442.02</v>
      </c>
      <c r="AK222" s="128">
        <v>2498300</v>
      </c>
      <c r="AL222" s="128">
        <v>1648506</v>
      </c>
      <c r="AM222" s="128">
        <v>823055</v>
      </c>
      <c r="AN222" s="128">
        <v>3302001.88</v>
      </c>
      <c r="AO222" s="128">
        <v>2422391</v>
      </c>
      <c r="AP222" s="128">
        <v>1592391</v>
      </c>
      <c r="AQ222" s="128">
        <v>783698</v>
      </c>
      <c r="AR222" s="128">
        <v>3092992.86</v>
      </c>
      <c r="AS222" s="128">
        <v>2288263</v>
      </c>
      <c r="AT222" s="128">
        <v>1499057</v>
      </c>
      <c r="AU222" s="128">
        <v>738772</v>
      </c>
      <c r="AV222" s="128">
        <v>2858689.13</v>
      </c>
      <c r="AW222" s="128">
        <v>2104060</v>
      </c>
      <c r="AX222" s="128">
        <v>1378259</v>
      </c>
      <c r="AY222" s="128">
        <v>677866</v>
      </c>
      <c r="AZ222" s="128">
        <v>3017289</v>
      </c>
      <c r="BA222" s="128">
        <v>2254890</v>
      </c>
      <c r="BB222" s="128">
        <v>1465788</v>
      </c>
      <c r="BC222" s="128">
        <v>712730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3255</v>
      </c>
      <c r="B223" s="128">
        <v>10479426</v>
      </c>
      <c r="C223" s="128">
        <v>5181730</v>
      </c>
      <c r="D223" s="128">
        <v>19895366.300000001</v>
      </c>
      <c r="E223" s="128">
        <v>14702321</v>
      </c>
      <c r="F223" s="128">
        <v>9706734</v>
      </c>
      <c r="G223" s="128">
        <v>4783180</v>
      </c>
      <c r="H223" s="128">
        <v>10165615.98</v>
      </c>
      <c r="I223" s="128">
        <v>7497424</v>
      </c>
      <c r="J223" s="128">
        <v>4911475</v>
      </c>
      <c r="K223" s="128">
        <v>2426622</v>
      </c>
      <c r="L223" s="128">
        <v>9507405.8300000001</v>
      </c>
      <c r="M223" s="128">
        <v>7068327</v>
      </c>
      <c r="N223" s="128">
        <v>4660118</v>
      </c>
      <c r="O223" s="128">
        <v>2270704</v>
      </c>
      <c r="P223" s="128">
        <v>8744367.8100000005</v>
      </c>
      <c r="Q223" s="128">
        <v>6471997</v>
      </c>
      <c r="R223" s="128">
        <v>4250964</v>
      </c>
      <c r="S223" s="128">
        <v>2087851</v>
      </c>
      <c r="T223" s="128">
        <v>7531514.6900000004</v>
      </c>
      <c r="U223" s="128">
        <v>5527636</v>
      </c>
      <c r="V223" s="128">
        <v>3597718</v>
      </c>
      <c r="W223" s="128">
        <v>1763292</v>
      </c>
      <c r="X223" s="128">
        <v>6693940.6699999999</v>
      </c>
      <c r="Y223" s="128">
        <v>4905415</v>
      </c>
      <c r="Z223" s="128">
        <v>3186022</v>
      </c>
      <c r="AA223" s="128">
        <v>1552956</v>
      </c>
      <c r="AB223" s="128">
        <v>5718366.9000000004</v>
      </c>
      <c r="AC223" s="128">
        <v>4197238</v>
      </c>
      <c r="AD223" s="128">
        <v>2731270</v>
      </c>
      <c r="AE223" s="128">
        <v>1329106</v>
      </c>
      <c r="AF223" s="128">
        <v>4317951.03</v>
      </c>
      <c r="AG223" s="128">
        <v>2965648</v>
      </c>
      <c r="AH223" s="128">
        <v>1716081</v>
      </c>
      <c r="AI223" s="128">
        <v>837797</v>
      </c>
      <c r="AJ223" s="128">
        <v>3173281.36</v>
      </c>
      <c r="AK223" s="128">
        <v>2352370</v>
      </c>
      <c r="AL223" s="128">
        <v>1551326</v>
      </c>
      <c r="AM223" s="128">
        <v>776621</v>
      </c>
      <c r="AN223" s="128">
        <v>3122658.88</v>
      </c>
      <c r="AO223" s="128">
        <v>2289054</v>
      </c>
      <c r="AP223" s="128">
        <v>1504955</v>
      </c>
      <c r="AQ223" s="128">
        <v>741162</v>
      </c>
      <c r="AR223" s="128">
        <v>2900446.31</v>
      </c>
      <c r="AS223" s="128">
        <v>2141794</v>
      </c>
      <c r="AT223" s="128">
        <v>1405007</v>
      </c>
      <c r="AU223" s="128">
        <v>690637</v>
      </c>
      <c r="AV223" s="128">
        <v>2684037.44</v>
      </c>
      <c r="AW223" s="128">
        <v>1977026</v>
      </c>
      <c r="AX223" s="128">
        <v>1294620</v>
      </c>
      <c r="AY223" s="128">
        <v>637026</v>
      </c>
      <c r="AZ223" s="128">
        <v>2808847</v>
      </c>
      <c r="BA223" s="128">
        <v>2110397</v>
      </c>
      <c r="BB223" s="128">
        <v>1370455</v>
      </c>
      <c r="BC223" s="128">
        <v>663850</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3256</v>
      </c>
      <c r="B224" s="128">
        <v>381081</v>
      </c>
      <c r="C224" s="128">
        <v>187347</v>
      </c>
      <c r="D224" s="128">
        <v>754584.36</v>
      </c>
      <c r="E224" s="128">
        <v>578259</v>
      </c>
      <c r="F224" s="128">
        <v>404652</v>
      </c>
      <c r="G224" s="128">
        <v>196997</v>
      </c>
      <c r="H224" s="128">
        <v>1054233.98</v>
      </c>
      <c r="I224" s="128">
        <v>769773</v>
      </c>
      <c r="J224" s="128">
        <v>490088</v>
      </c>
      <c r="K224" s="128">
        <v>244723</v>
      </c>
      <c r="L224" s="128">
        <v>936743.24</v>
      </c>
      <c r="M224" s="128">
        <v>693510</v>
      </c>
      <c r="N224" s="128">
        <v>441410</v>
      </c>
      <c r="O224" s="128">
        <v>219723</v>
      </c>
      <c r="P224" s="128">
        <v>813809.89</v>
      </c>
      <c r="Q224" s="128">
        <v>607357</v>
      </c>
      <c r="R224" s="128">
        <v>400570</v>
      </c>
      <c r="S224" s="128">
        <v>198920</v>
      </c>
      <c r="T224" s="128">
        <v>782493.36</v>
      </c>
      <c r="U224" s="128">
        <v>600010</v>
      </c>
      <c r="V224" s="128">
        <v>383877</v>
      </c>
      <c r="W224" s="128">
        <v>176676</v>
      </c>
      <c r="X224" s="128">
        <v>663555.66</v>
      </c>
      <c r="Y224" s="128">
        <v>474935</v>
      </c>
      <c r="Z224" s="128">
        <v>308615</v>
      </c>
      <c r="AA224" s="128">
        <v>150969</v>
      </c>
      <c r="AB224" s="128">
        <v>591402.52</v>
      </c>
      <c r="AC224" s="128">
        <v>432965</v>
      </c>
      <c r="AD224" s="128">
        <v>279339</v>
      </c>
      <c r="AE224" s="128">
        <v>156867</v>
      </c>
      <c r="AF224" s="128">
        <v>307367.08</v>
      </c>
      <c r="AG224" s="128">
        <v>185955</v>
      </c>
      <c r="AH224" s="128">
        <v>107019</v>
      </c>
      <c r="AI224" s="128">
        <v>51978</v>
      </c>
      <c r="AJ224" s="128">
        <v>195160.66</v>
      </c>
      <c r="AK224" s="128">
        <v>145930</v>
      </c>
      <c r="AL224" s="128">
        <v>97180</v>
      </c>
      <c r="AM224" s="128">
        <v>46434</v>
      </c>
      <c r="AN224" s="128">
        <v>179342.99</v>
      </c>
      <c r="AO224" s="128">
        <v>133337</v>
      </c>
      <c r="AP224" s="128">
        <v>87436</v>
      </c>
      <c r="AQ224" s="128">
        <v>42536</v>
      </c>
      <c r="AR224" s="128">
        <v>192546.56</v>
      </c>
      <c r="AS224" s="128">
        <v>146469</v>
      </c>
      <c r="AT224" s="128">
        <v>94050</v>
      </c>
      <c r="AU224" s="128">
        <v>48135</v>
      </c>
      <c r="AV224" s="128">
        <v>174651.69</v>
      </c>
      <c r="AW224" s="128">
        <v>127034</v>
      </c>
      <c r="AX224" s="128">
        <v>83639</v>
      </c>
      <c r="AY224" s="128">
        <v>40840</v>
      </c>
      <c r="AZ224" s="128">
        <v>208442</v>
      </c>
      <c r="BA224" s="128">
        <v>144493</v>
      </c>
      <c r="BB224" s="128">
        <v>95333</v>
      </c>
      <c r="BC224" s="128">
        <v>48880</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3026</v>
      </c>
      <c r="B225" s="128">
        <v>0</v>
      </c>
      <c r="C225" s="128">
        <v>0</v>
      </c>
      <c r="D225" s="128">
        <v>49178.29</v>
      </c>
      <c r="E225" s="128">
        <v>0</v>
      </c>
      <c r="F225" s="128">
        <v>0</v>
      </c>
      <c r="G225" s="128">
        <v>0</v>
      </c>
      <c r="H225" s="128">
        <v>32879.75</v>
      </c>
      <c r="I225" s="128">
        <v>16302</v>
      </c>
      <c r="J225" s="128">
        <v>9816</v>
      </c>
      <c r="K225" s="128">
        <v>1123</v>
      </c>
      <c r="L225" s="128">
        <v>15355.78</v>
      </c>
      <c r="M225" s="128">
        <v>6003</v>
      </c>
      <c r="N225" s="128">
        <v>6227</v>
      </c>
      <c r="O225" s="128">
        <v>4095</v>
      </c>
      <c r="P225" s="128">
        <v>17845.87</v>
      </c>
      <c r="Q225" s="128">
        <v>1806</v>
      </c>
      <c r="R225" s="128">
        <v>4674</v>
      </c>
      <c r="S225" s="128">
        <v>1526</v>
      </c>
      <c r="T225" s="128">
        <v>12187.27</v>
      </c>
      <c r="U225" s="128">
        <v>6011</v>
      </c>
      <c r="V225" s="128">
        <v>-1028</v>
      </c>
      <c r="W225" s="128">
        <v>-1750</v>
      </c>
      <c r="X225" s="128">
        <v>-5042.62</v>
      </c>
      <c r="Y225" s="128">
        <v>-5213</v>
      </c>
      <c r="Z225" s="128">
        <v>-5238</v>
      </c>
      <c r="AA225" s="128">
        <v>-6327</v>
      </c>
      <c r="AB225" s="128">
        <v>1189.8399999999999</v>
      </c>
      <c r="AC225" s="128">
        <v>-2475</v>
      </c>
      <c r="AD225" s="128">
        <v>-2398</v>
      </c>
      <c r="AE225" s="128">
        <v>-13</v>
      </c>
      <c r="AF225" s="128">
        <v>10895.02</v>
      </c>
      <c r="AG225" s="128">
        <v>15686</v>
      </c>
      <c r="AH225" s="128">
        <v>15181</v>
      </c>
      <c r="AI225" s="128">
        <v>357</v>
      </c>
      <c r="AJ225" s="128">
        <v>11386.02</v>
      </c>
      <c r="AK225" s="128">
        <v>11355</v>
      </c>
      <c r="AL225" s="128">
        <v>-430</v>
      </c>
      <c r="AM225" s="128">
        <v>-450</v>
      </c>
      <c r="AN225" s="128">
        <v>-2437.33</v>
      </c>
      <c r="AO225" s="128">
        <v>-3387</v>
      </c>
      <c r="AP225" s="128">
        <v>-126</v>
      </c>
      <c r="AQ225" s="128">
        <v>-81</v>
      </c>
      <c r="AR225" s="128">
        <v>2349.0100000000002</v>
      </c>
      <c r="AS225" s="128">
        <v>1584</v>
      </c>
      <c r="AT225" s="128">
        <v>469</v>
      </c>
      <c r="AU225" s="128">
        <v>696</v>
      </c>
      <c r="AV225" s="128">
        <v>7767.52</v>
      </c>
      <c r="AW225" s="128">
        <v>211</v>
      </c>
      <c r="AX225" s="128">
        <v>-179</v>
      </c>
      <c r="AY225" s="128">
        <v>0</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3257</v>
      </c>
      <c r="B226" s="128">
        <v>75650</v>
      </c>
      <c r="C226" s="128">
        <v>85417</v>
      </c>
      <c r="D226" s="128">
        <v>113523.02</v>
      </c>
      <c r="E226" s="128">
        <v>0</v>
      </c>
      <c r="F226" s="128">
        <v>0</v>
      </c>
      <c r="G226" s="128">
        <v>-72962</v>
      </c>
      <c r="H226" s="128">
        <v>0</v>
      </c>
      <c r="I226" s="128">
        <v>0</v>
      </c>
      <c r="J226" s="128">
        <v>0</v>
      </c>
      <c r="K226" s="128">
        <v>0</v>
      </c>
      <c r="L226" s="128">
        <v>0</v>
      </c>
      <c r="M226" s="128">
        <v>0</v>
      </c>
      <c r="N226" s="128">
        <v>0</v>
      </c>
      <c r="O226" s="128">
        <v>-47771</v>
      </c>
      <c r="P226" s="128">
        <v>-30832.720000000001</v>
      </c>
      <c r="Q226" s="128">
        <v>0</v>
      </c>
      <c r="R226" s="128">
        <v>0</v>
      </c>
      <c r="S226" s="128">
        <v>0</v>
      </c>
      <c r="T226" s="128">
        <v>0</v>
      </c>
      <c r="U226" s="128">
        <v>0</v>
      </c>
      <c r="V226" s="128">
        <v>0</v>
      </c>
      <c r="W226" s="128">
        <v>0</v>
      </c>
      <c r="X226" s="128">
        <v>0</v>
      </c>
      <c r="Y226" s="128">
        <v>0</v>
      </c>
      <c r="Z226" s="128">
        <v>0</v>
      </c>
      <c r="AA226" s="128">
        <v>0</v>
      </c>
      <c r="AB226" s="128">
        <v>0</v>
      </c>
      <c r="AC226" s="128">
        <v>0</v>
      </c>
      <c r="AD226" s="128">
        <v>0</v>
      </c>
      <c r="AE226" s="128">
        <v>0</v>
      </c>
      <c r="AF226" s="128">
        <v>0</v>
      </c>
      <c r="AG226" s="128">
        <v>0</v>
      </c>
      <c r="AH226" s="128">
        <v>0</v>
      </c>
      <c r="AI226" s="128">
        <v>0</v>
      </c>
      <c r="AJ226" s="128">
        <v>0</v>
      </c>
      <c r="AK226" s="128">
        <v>0</v>
      </c>
      <c r="AL226" s="128">
        <v>0</v>
      </c>
      <c r="AM226" s="128">
        <v>0</v>
      </c>
      <c r="AN226" s="128">
        <v>0</v>
      </c>
      <c r="AO226" s="128">
        <v>0</v>
      </c>
      <c r="AP226" s="128">
        <v>0</v>
      </c>
      <c r="AQ226" s="128">
        <v>0</v>
      </c>
      <c r="AR226" s="128">
        <v>0</v>
      </c>
      <c r="AS226" s="128">
        <v>0</v>
      </c>
      <c r="AT226" s="128">
        <v>0</v>
      </c>
      <c r="AU226" s="128">
        <v>0</v>
      </c>
      <c r="AV226" s="128">
        <v>0</v>
      </c>
      <c r="AW226" s="128">
        <v>0</v>
      </c>
      <c r="AX226" s="128">
        <v>0</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3258</v>
      </c>
      <c r="B227" s="128">
        <v>93357</v>
      </c>
      <c r="C227" s="128">
        <v>-35738</v>
      </c>
      <c r="D227" s="128">
        <v>63415.21</v>
      </c>
      <c r="E227" s="128">
        <v>758</v>
      </c>
      <c r="F227" s="128">
        <v>235</v>
      </c>
      <c r="G227" s="128">
        <v>0</v>
      </c>
      <c r="H227" s="128">
        <v>0</v>
      </c>
      <c r="I227" s="128">
        <v>0</v>
      </c>
      <c r="J227" s="128">
        <v>0</v>
      </c>
      <c r="K227" s="128">
        <v>0</v>
      </c>
      <c r="L227" s="128">
        <v>0</v>
      </c>
      <c r="M227" s="128">
        <v>0</v>
      </c>
      <c r="N227" s="128">
        <v>0</v>
      </c>
      <c r="O227" s="128">
        <v>0</v>
      </c>
      <c r="P227" s="128">
        <v>0</v>
      </c>
      <c r="Q227" s="128">
        <v>0</v>
      </c>
      <c r="R227" s="128">
        <v>0</v>
      </c>
      <c r="S227" s="128">
        <v>0</v>
      </c>
      <c r="T227" s="128">
        <v>0</v>
      </c>
      <c r="U227" s="128">
        <v>0</v>
      </c>
      <c r="V227" s="128">
        <v>0</v>
      </c>
      <c r="W227" s="128">
        <v>0</v>
      </c>
      <c r="X227" s="128">
        <v>0</v>
      </c>
      <c r="Y227" s="128">
        <v>0</v>
      </c>
      <c r="Z227" s="128">
        <v>0</v>
      </c>
      <c r="AA227" s="128">
        <v>0</v>
      </c>
      <c r="AB227" s="128">
        <v>0</v>
      </c>
      <c r="AC227" s="128">
        <v>0</v>
      </c>
      <c r="AD227" s="128">
        <v>0</v>
      </c>
      <c r="AE227" s="128">
        <v>0</v>
      </c>
      <c r="AF227" s="128">
        <v>0</v>
      </c>
      <c r="AG227" s="128">
        <v>0</v>
      </c>
      <c r="AH227" s="128">
        <v>0</v>
      </c>
      <c r="AI227" s="128">
        <v>0</v>
      </c>
      <c r="AJ227" s="128">
        <v>0</v>
      </c>
      <c r="AK227" s="128">
        <v>0</v>
      </c>
      <c r="AL227" s="128">
        <v>0</v>
      </c>
      <c r="AM227" s="128">
        <v>0</v>
      </c>
      <c r="AN227" s="128">
        <v>0</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3259</v>
      </c>
      <c r="B228" s="128">
        <v>8911</v>
      </c>
      <c r="C228" s="128">
        <v>-444637</v>
      </c>
      <c r="D228" s="128">
        <v>-59462.879999999997</v>
      </c>
      <c r="E228" s="128">
        <v>-4934</v>
      </c>
      <c r="F228" s="128">
        <v>26864</v>
      </c>
      <c r="G228" s="128">
        <v>6939</v>
      </c>
      <c r="H228" s="128">
        <v>2270.79</v>
      </c>
      <c r="I228" s="128">
        <v>4295</v>
      </c>
      <c r="J228" s="128">
        <v>-4304</v>
      </c>
      <c r="K228" s="128">
        <v>-2268</v>
      </c>
      <c r="L228" s="128">
        <v>-7772.57</v>
      </c>
      <c r="M228" s="128">
        <v>-821</v>
      </c>
      <c r="N228" s="128">
        <v>10065</v>
      </c>
      <c r="O228" s="128">
        <v>-8042</v>
      </c>
      <c r="P228" s="128">
        <v>-15695.82</v>
      </c>
      <c r="Q228" s="128">
        <v>-5272</v>
      </c>
      <c r="R228" s="128">
        <v>-2859</v>
      </c>
      <c r="S228" s="128">
        <v>-5958</v>
      </c>
      <c r="T228" s="128">
        <v>33250.910000000003</v>
      </c>
      <c r="U228" s="128">
        <v>11230</v>
      </c>
      <c r="V228" s="128">
        <v>9106</v>
      </c>
      <c r="W228" s="128">
        <v>6549</v>
      </c>
      <c r="X228" s="128">
        <v>-1410.57</v>
      </c>
      <c r="Y228" s="128">
        <v>3762</v>
      </c>
      <c r="Z228" s="128">
        <v>-5275</v>
      </c>
      <c r="AA228" s="128">
        <v>-6166</v>
      </c>
      <c r="AB228" s="128">
        <v>607.52</v>
      </c>
      <c r="AC228" s="128">
        <v>-3585</v>
      </c>
      <c r="AD228" s="128">
        <v>-39300</v>
      </c>
      <c r="AE228" s="128">
        <v>-44249</v>
      </c>
      <c r="AF228" s="128">
        <v>1917133.71</v>
      </c>
      <c r="AG228" s="128">
        <v>1769686</v>
      </c>
      <c r="AH228" s="128">
        <v>375273</v>
      </c>
      <c r="AI228" s="128">
        <v>-20033</v>
      </c>
      <c r="AJ228" s="128">
        <v>-37327.199999999997</v>
      </c>
      <c r="AK228" s="128">
        <v>2456</v>
      </c>
      <c r="AL228" s="128">
        <v>27873</v>
      </c>
      <c r="AM228" s="128">
        <v>-5081</v>
      </c>
      <c r="AN228" s="128">
        <v>-201989.54</v>
      </c>
      <c r="AO228" s="128">
        <v>-154616</v>
      </c>
      <c r="AP228" s="128">
        <v>-101222</v>
      </c>
      <c r="AQ228" s="128">
        <v>-46172</v>
      </c>
      <c r="AR228" s="128">
        <v>-33297.01</v>
      </c>
      <c r="AS228" s="128">
        <v>3327</v>
      </c>
      <c r="AT228" s="128">
        <v>23521</v>
      </c>
      <c r="AU228" s="128">
        <v>10548</v>
      </c>
      <c r="AV228" s="128">
        <v>5812.97</v>
      </c>
      <c r="AW228" s="128">
        <v>2896</v>
      </c>
      <c r="AX228" s="128">
        <v>1910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3260</v>
      </c>
      <c r="B229" s="128">
        <v>0</v>
      </c>
      <c r="C229" s="128">
        <v>0</v>
      </c>
      <c r="D229" s="128">
        <v>0</v>
      </c>
      <c r="E229" s="128">
        <v>0</v>
      </c>
      <c r="F229" s="128">
        <v>0</v>
      </c>
      <c r="G229" s="128">
        <v>0</v>
      </c>
      <c r="H229" s="128">
        <v>0</v>
      </c>
      <c r="I229" s="128">
        <v>0</v>
      </c>
      <c r="J229" s="128">
        <v>0</v>
      </c>
      <c r="K229" s="128">
        <v>0</v>
      </c>
      <c r="L229" s="128">
        <v>0</v>
      </c>
      <c r="M229" s="128">
        <v>0</v>
      </c>
      <c r="N229" s="128">
        <v>0</v>
      </c>
      <c r="O229" s="128">
        <v>0</v>
      </c>
      <c r="P229" s="128">
        <v>0</v>
      </c>
      <c r="Q229" s="128">
        <v>0</v>
      </c>
      <c r="R229" s="128">
        <v>0</v>
      </c>
      <c r="S229" s="128">
        <v>0</v>
      </c>
      <c r="T229" s="128">
        <v>0</v>
      </c>
      <c r="U229" s="128">
        <v>0</v>
      </c>
      <c r="V229" s="128">
        <v>0</v>
      </c>
      <c r="W229" s="128">
        <v>0</v>
      </c>
      <c r="X229" s="128">
        <v>0</v>
      </c>
      <c r="Y229" s="128">
        <v>0</v>
      </c>
      <c r="Z229" s="128">
        <v>0</v>
      </c>
      <c r="AA229" s="128">
        <v>0</v>
      </c>
      <c r="AB229" s="128">
        <v>0</v>
      </c>
      <c r="AC229" s="128">
        <v>0</v>
      </c>
      <c r="AD229" s="128">
        <v>0</v>
      </c>
      <c r="AE229" s="128">
        <v>0</v>
      </c>
      <c r="AF229" s="128">
        <v>0</v>
      </c>
      <c r="AG229" s="128">
        <v>0</v>
      </c>
      <c r="AH229" s="128">
        <v>0</v>
      </c>
      <c r="AI229" s="128">
        <v>0</v>
      </c>
      <c r="AJ229" s="128">
        <v>0</v>
      </c>
      <c r="AK229" s="128">
        <v>0</v>
      </c>
      <c r="AL229" s="128">
        <v>0</v>
      </c>
      <c r="AM229" s="128">
        <v>0</v>
      </c>
      <c r="AN229" s="128">
        <v>0</v>
      </c>
      <c r="AO229" s="128">
        <v>0</v>
      </c>
      <c r="AP229" s="128">
        <v>0</v>
      </c>
      <c r="AQ229" s="128">
        <v>0</v>
      </c>
      <c r="AR229" s="128">
        <v>0</v>
      </c>
      <c r="AS229" s="128">
        <v>0</v>
      </c>
      <c r="AT229" s="128">
        <v>0</v>
      </c>
      <c r="AU229" s="128">
        <v>0</v>
      </c>
      <c r="AV229" s="128">
        <v>-10115.01</v>
      </c>
      <c r="AW229" s="128">
        <v>0</v>
      </c>
      <c r="AX229" s="128">
        <v>0</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3261</v>
      </c>
      <c r="B230" s="128">
        <v>0</v>
      </c>
      <c r="C230" s="128">
        <v>0</v>
      </c>
      <c r="D230" s="128">
        <v>0</v>
      </c>
      <c r="E230" s="128">
        <v>0</v>
      </c>
      <c r="F230" s="128">
        <v>0</v>
      </c>
      <c r="G230" s="128">
        <v>0</v>
      </c>
      <c r="H230" s="128">
        <v>0</v>
      </c>
      <c r="I230" s="128">
        <v>0</v>
      </c>
      <c r="J230" s="128">
        <v>0</v>
      </c>
      <c r="K230" s="128">
        <v>0</v>
      </c>
      <c r="L230" s="128">
        <v>0</v>
      </c>
      <c r="M230" s="128">
        <v>0</v>
      </c>
      <c r="N230" s="128">
        <v>0</v>
      </c>
      <c r="O230" s="128">
        <v>0</v>
      </c>
      <c r="P230" s="128">
        <v>0</v>
      </c>
      <c r="Q230" s="128">
        <v>0</v>
      </c>
      <c r="R230" s="128">
        <v>0</v>
      </c>
      <c r="S230" s="128">
        <v>0</v>
      </c>
      <c r="T230" s="128">
        <v>0</v>
      </c>
      <c r="U230" s="128">
        <v>0</v>
      </c>
      <c r="V230" s="128">
        <v>0</v>
      </c>
      <c r="W230" s="128">
        <v>0</v>
      </c>
      <c r="X230" s="128">
        <v>0</v>
      </c>
      <c r="Y230" s="128">
        <v>0</v>
      </c>
      <c r="Z230" s="128">
        <v>0</v>
      </c>
      <c r="AA230" s="128">
        <v>0</v>
      </c>
      <c r="AB230" s="128">
        <v>0</v>
      </c>
      <c r="AC230" s="128">
        <v>0</v>
      </c>
      <c r="AD230" s="128">
        <v>0</v>
      </c>
      <c r="AE230" s="128">
        <v>0</v>
      </c>
      <c r="AF230" s="128">
        <v>-71702.03</v>
      </c>
      <c r="AG230" s="128">
        <v>-71702</v>
      </c>
      <c r="AH230" s="128">
        <v>-71702</v>
      </c>
      <c r="AI230" s="128">
        <v>0</v>
      </c>
      <c r="AJ230" s="128">
        <v>0</v>
      </c>
      <c r="AK230" s="128">
        <v>0</v>
      </c>
      <c r="AL230" s="128">
        <v>0</v>
      </c>
      <c r="AM230" s="128">
        <v>0</v>
      </c>
      <c r="AN230" s="128">
        <v>0</v>
      </c>
      <c r="AO230" s="128">
        <v>0</v>
      </c>
      <c r="AP230" s="128">
        <v>0</v>
      </c>
      <c r="AQ230" s="128">
        <v>0</v>
      </c>
      <c r="AR230" s="128">
        <v>0</v>
      </c>
      <c r="AS230" s="128">
        <v>0</v>
      </c>
      <c r="AT230" s="128">
        <v>0</v>
      </c>
      <c r="AU230" s="128">
        <v>0</v>
      </c>
      <c r="AV230" s="128">
        <v>0</v>
      </c>
      <c r="AW230" s="128">
        <v>0</v>
      </c>
      <c r="AX230" s="128">
        <v>0</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3262</v>
      </c>
      <c r="B231" s="128">
        <v>-10569</v>
      </c>
      <c r="C231" s="128">
        <v>495</v>
      </c>
      <c r="D231" s="128">
        <v>138428.84</v>
      </c>
      <c r="E231" s="128">
        <v>112820</v>
      </c>
      <c r="F231" s="128">
        <v>73977</v>
      </c>
      <c r="G231" s="128">
        <v>28827</v>
      </c>
      <c r="H231" s="128">
        <v>147627.69</v>
      </c>
      <c r="I231" s="128">
        <v>86853</v>
      </c>
      <c r="J231" s="128">
        <v>44911</v>
      </c>
      <c r="K231" s="128">
        <v>28299</v>
      </c>
      <c r="L231" s="128">
        <v>139051.35999999999</v>
      </c>
      <c r="M231" s="128">
        <v>76179</v>
      </c>
      <c r="N231" s="128">
        <v>36794</v>
      </c>
      <c r="O231" s="128">
        <v>17044</v>
      </c>
      <c r="P231" s="128">
        <v>110062.69</v>
      </c>
      <c r="Q231" s="128">
        <v>72204</v>
      </c>
      <c r="R231" s="128">
        <v>38510</v>
      </c>
      <c r="S231" s="128">
        <v>13976</v>
      </c>
      <c r="T231" s="128">
        <v>17262.36</v>
      </c>
      <c r="U231" s="128">
        <v>7919</v>
      </c>
      <c r="V231" s="128">
        <v>-10495</v>
      </c>
      <c r="W231" s="128">
        <v>-22675</v>
      </c>
      <c r="X231" s="128">
        <v>41554.15</v>
      </c>
      <c r="Y231" s="128">
        <v>31607</v>
      </c>
      <c r="Z231" s="128">
        <v>20237</v>
      </c>
      <c r="AA231" s="128">
        <v>1684</v>
      </c>
      <c r="AB231" s="128">
        <v>52859.64</v>
      </c>
      <c r="AC231" s="128">
        <v>39318</v>
      </c>
      <c r="AD231" s="128">
        <v>10572</v>
      </c>
      <c r="AE231" s="128">
        <v>1575</v>
      </c>
      <c r="AF231" s="128">
        <v>109864.11</v>
      </c>
      <c r="AG231" s="128">
        <v>72186</v>
      </c>
      <c r="AH231" s="128">
        <v>55535</v>
      </c>
      <c r="AI231" s="128">
        <v>31003</v>
      </c>
      <c r="AJ231" s="128">
        <v>143251.85</v>
      </c>
      <c r="AK231" s="128">
        <v>83364</v>
      </c>
      <c r="AL231" s="128">
        <v>47959</v>
      </c>
      <c r="AM231" s="128">
        <v>20265</v>
      </c>
      <c r="AN231" s="128">
        <v>31951.07</v>
      </c>
      <c r="AO231" s="128">
        <v>13573</v>
      </c>
      <c r="AP231" s="128">
        <v>4749</v>
      </c>
      <c r="AQ231" s="128">
        <v>408</v>
      </c>
      <c r="AR231" s="128">
        <v>37269.89</v>
      </c>
      <c r="AS231" s="128">
        <v>25097</v>
      </c>
      <c r="AT231" s="128">
        <v>15163</v>
      </c>
      <c r="AU231" s="128">
        <v>5858</v>
      </c>
      <c r="AV231" s="128">
        <v>48628.88</v>
      </c>
      <c r="AW231" s="128">
        <v>34991</v>
      </c>
      <c r="AX231" s="128">
        <v>21576</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3263</v>
      </c>
      <c r="B232" s="128">
        <v>0</v>
      </c>
      <c r="C232" s="128">
        <v>0</v>
      </c>
      <c r="D232" s="128">
        <v>139295.73000000001</v>
      </c>
      <c r="E232" s="128">
        <v>112820</v>
      </c>
      <c r="F232" s="128">
        <v>73977</v>
      </c>
      <c r="G232" s="128">
        <v>28823</v>
      </c>
      <c r="H232" s="128">
        <v>147627.69</v>
      </c>
      <c r="I232" s="128">
        <v>86853</v>
      </c>
      <c r="J232" s="128">
        <v>44911</v>
      </c>
      <c r="K232" s="128">
        <v>28299</v>
      </c>
      <c r="L232" s="128">
        <v>139051.35999999999</v>
      </c>
      <c r="M232" s="128">
        <v>76179</v>
      </c>
      <c r="N232" s="128">
        <v>36794</v>
      </c>
      <c r="O232" s="128">
        <v>16997</v>
      </c>
      <c r="P232" s="128">
        <v>110062.69</v>
      </c>
      <c r="Q232" s="128">
        <v>72204</v>
      </c>
      <c r="R232" s="128">
        <v>38510</v>
      </c>
      <c r="S232" s="128">
        <v>13976</v>
      </c>
      <c r="T232" s="128">
        <v>17262.36</v>
      </c>
      <c r="U232" s="128">
        <v>7919</v>
      </c>
      <c r="V232" s="128">
        <v>-10495</v>
      </c>
      <c r="W232" s="128">
        <v>-22675</v>
      </c>
      <c r="X232" s="128">
        <v>41554.15</v>
      </c>
      <c r="Y232" s="128">
        <v>31607</v>
      </c>
      <c r="Z232" s="128">
        <v>20237</v>
      </c>
      <c r="AA232" s="128">
        <v>1684</v>
      </c>
      <c r="AB232" s="128">
        <v>52859.64</v>
      </c>
      <c r="AC232" s="128">
        <v>39318</v>
      </c>
      <c r="AD232" s="128">
        <v>10572</v>
      </c>
      <c r="AE232" s="128">
        <v>1575</v>
      </c>
      <c r="AF232" s="128">
        <v>109864.11</v>
      </c>
      <c r="AG232" s="128">
        <v>72186</v>
      </c>
      <c r="AH232" s="128">
        <v>55535</v>
      </c>
      <c r="AI232" s="128">
        <v>31003</v>
      </c>
      <c r="AJ232" s="128">
        <v>143251.85</v>
      </c>
      <c r="AK232" s="128">
        <v>83364</v>
      </c>
      <c r="AL232" s="128">
        <v>47959</v>
      </c>
      <c r="AM232" s="128">
        <v>20265</v>
      </c>
      <c r="AN232" s="128">
        <v>31951.07</v>
      </c>
      <c r="AO232" s="128">
        <v>13573</v>
      </c>
      <c r="AP232" s="128">
        <v>4749</v>
      </c>
      <c r="AQ232" s="128">
        <v>408</v>
      </c>
      <c r="AR232" s="128">
        <v>37269.89</v>
      </c>
      <c r="AS232" s="128">
        <v>25097</v>
      </c>
      <c r="AT232" s="128">
        <v>15163</v>
      </c>
      <c r="AU232" s="128">
        <v>5858</v>
      </c>
      <c r="AV232" s="128">
        <v>48628.87</v>
      </c>
      <c r="AW232" s="128">
        <v>34991</v>
      </c>
      <c r="AX232" s="128">
        <v>21576</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3264</v>
      </c>
      <c r="B233" s="128">
        <v>0</v>
      </c>
      <c r="C233" s="128">
        <v>0</v>
      </c>
      <c r="D233" s="128">
        <v>-866.89</v>
      </c>
      <c r="E233" s="128">
        <v>0</v>
      </c>
      <c r="F233" s="128">
        <v>0</v>
      </c>
      <c r="G233" s="128">
        <v>4</v>
      </c>
      <c r="H233" s="128">
        <v>0</v>
      </c>
      <c r="I233" s="128">
        <v>0</v>
      </c>
      <c r="J233" s="128">
        <v>0</v>
      </c>
      <c r="K233" s="128">
        <v>0</v>
      </c>
      <c r="L233" s="128">
        <v>0</v>
      </c>
      <c r="M233" s="128">
        <v>0</v>
      </c>
      <c r="N233" s="128">
        <v>0</v>
      </c>
      <c r="O233" s="128">
        <v>47</v>
      </c>
      <c r="P233" s="128">
        <v>0</v>
      </c>
      <c r="Q233" s="128">
        <v>0</v>
      </c>
      <c r="R233" s="128">
        <v>0</v>
      </c>
      <c r="S233" s="128">
        <v>0</v>
      </c>
      <c r="T233" s="128">
        <v>0</v>
      </c>
      <c r="U233" s="128">
        <v>0</v>
      </c>
      <c r="V233" s="128">
        <v>0</v>
      </c>
      <c r="W233" s="128">
        <v>0</v>
      </c>
      <c r="X233" s="128">
        <v>0</v>
      </c>
      <c r="Y233" s="128">
        <v>0</v>
      </c>
      <c r="Z233" s="128">
        <v>0</v>
      </c>
      <c r="AA233" s="128">
        <v>0</v>
      </c>
      <c r="AB233" s="128">
        <v>0</v>
      </c>
      <c r="AC233" s="128">
        <v>0</v>
      </c>
      <c r="AD233" s="128">
        <v>0</v>
      </c>
      <c r="AE233" s="128">
        <v>0</v>
      </c>
      <c r="AF233" s="128">
        <v>0</v>
      </c>
      <c r="AG233" s="128">
        <v>0</v>
      </c>
      <c r="AH233" s="128">
        <v>0</v>
      </c>
      <c r="AI233" s="128">
        <v>0</v>
      </c>
      <c r="AJ233" s="128">
        <v>0</v>
      </c>
      <c r="AK233" s="128">
        <v>0</v>
      </c>
      <c r="AL233" s="128">
        <v>0</v>
      </c>
      <c r="AM233" s="128">
        <v>0</v>
      </c>
      <c r="AN233" s="128">
        <v>0</v>
      </c>
      <c r="AO233" s="128">
        <v>0</v>
      </c>
      <c r="AP233" s="128">
        <v>0</v>
      </c>
      <c r="AQ233" s="128">
        <v>0</v>
      </c>
      <c r="AR233" s="128">
        <v>0</v>
      </c>
      <c r="AS233" s="128">
        <v>0</v>
      </c>
      <c r="AT233" s="128">
        <v>0</v>
      </c>
      <c r="AU233" s="128">
        <v>0</v>
      </c>
      <c r="AV233" s="128">
        <v>0.01</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3265</v>
      </c>
      <c r="B234" s="128">
        <v>0</v>
      </c>
      <c r="C234" s="128">
        <v>0</v>
      </c>
      <c r="D234" s="128">
        <v>-163646.38</v>
      </c>
      <c r="E234" s="128">
        <v>-110182</v>
      </c>
      <c r="F234" s="128">
        <v>-56081</v>
      </c>
      <c r="G234" s="128">
        <v>-3026</v>
      </c>
      <c r="H234" s="128">
        <v>0</v>
      </c>
      <c r="I234" s="128">
        <v>0</v>
      </c>
      <c r="J234" s="128">
        <v>0</v>
      </c>
      <c r="K234" s="128">
        <v>0</v>
      </c>
      <c r="L234" s="128">
        <v>0</v>
      </c>
      <c r="M234" s="128">
        <v>0</v>
      </c>
      <c r="N234" s="128">
        <v>0</v>
      </c>
      <c r="O234" s="128">
        <v>-2948</v>
      </c>
      <c r="P234" s="128">
        <v>-8944.11</v>
      </c>
      <c r="Q234" s="128">
        <v>0</v>
      </c>
      <c r="R234" s="128">
        <v>0</v>
      </c>
      <c r="S234" s="128">
        <v>-2971</v>
      </c>
      <c r="T234" s="128">
        <v>-749.06</v>
      </c>
      <c r="U234" s="128">
        <v>-749</v>
      </c>
      <c r="V234" s="128">
        <v>-7237</v>
      </c>
      <c r="W234" s="128">
        <v>-3302</v>
      </c>
      <c r="X234" s="128">
        <v>0</v>
      </c>
      <c r="Y234" s="128">
        <v>0</v>
      </c>
      <c r="Z234" s="128">
        <v>0</v>
      </c>
      <c r="AA234" s="128">
        <v>0</v>
      </c>
      <c r="AB234" s="128">
        <v>0</v>
      </c>
      <c r="AC234" s="128">
        <v>0</v>
      </c>
      <c r="AD234" s="128">
        <v>0</v>
      </c>
      <c r="AE234" s="128">
        <v>0</v>
      </c>
      <c r="AF234" s="128">
        <v>-8287.48</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0</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3266</v>
      </c>
      <c r="B235" s="128">
        <v>0</v>
      </c>
      <c r="C235" s="128">
        <v>0</v>
      </c>
      <c r="D235" s="128">
        <v>-163646.38</v>
      </c>
      <c r="E235" s="128">
        <v>-110182</v>
      </c>
      <c r="F235" s="128">
        <v>-56081</v>
      </c>
      <c r="G235" s="128">
        <v>-3026</v>
      </c>
      <c r="H235" s="128">
        <v>0</v>
      </c>
      <c r="I235" s="128">
        <v>0</v>
      </c>
      <c r="J235" s="128">
        <v>0</v>
      </c>
      <c r="K235" s="128">
        <v>0</v>
      </c>
      <c r="L235" s="128">
        <v>0</v>
      </c>
      <c r="M235" s="128">
        <v>0</v>
      </c>
      <c r="N235" s="128">
        <v>0</v>
      </c>
      <c r="O235" s="128">
        <v>-2948</v>
      </c>
      <c r="P235" s="128">
        <v>-8944.11</v>
      </c>
      <c r="Q235" s="128">
        <v>0</v>
      </c>
      <c r="R235" s="128">
        <v>0</v>
      </c>
      <c r="S235" s="128">
        <v>-2971</v>
      </c>
      <c r="T235" s="128">
        <v>-749.06</v>
      </c>
      <c r="U235" s="128">
        <v>-749</v>
      </c>
      <c r="V235" s="128">
        <v>-7237</v>
      </c>
      <c r="W235" s="128">
        <v>-3302</v>
      </c>
      <c r="X235" s="128">
        <v>0</v>
      </c>
      <c r="Y235" s="128">
        <v>0</v>
      </c>
      <c r="Z235" s="128">
        <v>0</v>
      </c>
      <c r="AA235" s="128">
        <v>0</v>
      </c>
      <c r="AB235" s="128">
        <v>0</v>
      </c>
      <c r="AC235" s="128">
        <v>0</v>
      </c>
      <c r="AD235" s="128">
        <v>0</v>
      </c>
      <c r="AE235" s="128">
        <v>0</v>
      </c>
      <c r="AF235" s="128">
        <v>-8287.48</v>
      </c>
      <c r="AG235" s="128">
        <v>0</v>
      </c>
      <c r="AH235" s="128">
        <v>0</v>
      </c>
      <c r="AI235" s="128">
        <v>0</v>
      </c>
      <c r="AJ235" s="128">
        <v>0</v>
      </c>
      <c r="AK235" s="128">
        <v>0</v>
      </c>
      <c r="AL235" s="128">
        <v>0</v>
      </c>
      <c r="AM235" s="128">
        <v>0</v>
      </c>
      <c r="AN235" s="128">
        <v>0</v>
      </c>
      <c r="AO235" s="128">
        <v>0</v>
      </c>
      <c r="AP235" s="128">
        <v>0</v>
      </c>
      <c r="AQ235" s="128">
        <v>0</v>
      </c>
      <c r="AR235" s="128">
        <v>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3267</v>
      </c>
      <c r="B236" s="128">
        <v>-598</v>
      </c>
      <c r="C236" s="128">
        <v>-5443</v>
      </c>
      <c r="D236" s="128">
        <v>39</v>
      </c>
      <c r="E236" s="128">
        <v>3481</v>
      </c>
      <c r="F236" s="128">
        <v>-3542</v>
      </c>
      <c r="G236" s="128">
        <v>642</v>
      </c>
      <c r="H236" s="128">
        <v>3805</v>
      </c>
      <c r="I236" s="128">
        <v>8701</v>
      </c>
      <c r="J236" s="128">
        <v>1442</v>
      </c>
      <c r="K236" s="128">
        <v>1920</v>
      </c>
      <c r="L236" s="128">
        <v>5856.16</v>
      </c>
      <c r="M236" s="128">
        <v>4481</v>
      </c>
      <c r="N236" s="128">
        <v>9058</v>
      </c>
      <c r="O236" s="128">
        <v>-2399</v>
      </c>
      <c r="P236" s="128">
        <v>6970</v>
      </c>
      <c r="Q236" s="128">
        <v>800</v>
      </c>
      <c r="R236" s="128">
        <v>2100</v>
      </c>
      <c r="S236" s="128">
        <v>1670</v>
      </c>
      <c r="T236" s="128">
        <v>-7230</v>
      </c>
      <c r="U236" s="128">
        <v>-1270</v>
      </c>
      <c r="V236" s="128">
        <v>-1930</v>
      </c>
      <c r="W236" s="128">
        <v>-1930</v>
      </c>
      <c r="X236" s="128">
        <v>-3840</v>
      </c>
      <c r="Y236" s="128">
        <v>-1396</v>
      </c>
      <c r="Z236" s="128">
        <v>2844</v>
      </c>
      <c r="AA236" s="128">
        <v>-1392</v>
      </c>
      <c r="AB236" s="128">
        <v>-14355.13</v>
      </c>
      <c r="AC236" s="128">
        <v>-11125</v>
      </c>
      <c r="AD236" s="128">
        <v>-10595</v>
      </c>
      <c r="AE236" s="128">
        <v>-12213</v>
      </c>
      <c r="AF236" s="128">
        <v>-6106.15</v>
      </c>
      <c r="AG236" s="128">
        <v>-5951</v>
      </c>
      <c r="AH236" s="128">
        <v>0</v>
      </c>
      <c r="AI236" s="128">
        <v>0</v>
      </c>
      <c r="AJ236" s="128">
        <v>0</v>
      </c>
      <c r="AK236" s="128">
        <v>0</v>
      </c>
      <c r="AL236" s="128">
        <v>0</v>
      </c>
      <c r="AM236" s="128">
        <v>0</v>
      </c>
      <c r="AN236" s="128">
        <v>0</v>
      </c>
      <c r="AO236" s="128">
        <v>0</v>
      </c>
      <c r="AP236" s="128">
        <v>0</v>
      </c>
      <c r="AQ236" s="128">
        <v>0</v>
      </c>
      <c r="AR236" s="128">
        <v>1898.84</v>
      </c>
      <c r="AS236" s="128">
        <v>0</v>
      </c>
      <c r="AT236" s="128">
        <v>0</v>
      </c>
      <c r="AU236" s="128">
        <v>0</v>
      </c>
      <c r="AV236" s="128">
        <v>-2416.21</v>
      </c>
      <c r="AW236" s="128">
        <v>-2294</v>
      </c>
      <c r="AX236" s="128">
        <v>-1916</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3268</v>
      </c>
      <c r="B237" s="128">
        <v>0</v>
      </c>
      <c r="C237" s="128">
        <v>0</v>
      </c>
      <c r="D237" s="128">
        <v>0</v>
      </c>
      <c r="E237" s="128">
        <v>0</v>
      </c>
      <c r="F237" s="128">
        <v>0</v>
      </c>
      <c r="G237" s="128">
        <v>0</v>
      </c>
      <c r="H237" s="128">
        <v>411.58</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3269</v>
      </c>
      <c r="B238" s="128">
        <v>3483</v>
      </c>
      <c r="C238" s="128">
        <v>139</v>
      </c>
      <c r="D238" s="128">
        <v>0</v>
      </c>
      <c r="E238" s="128">
        <v>54055</v>
      </c>
      <c r="F238" s="128">
        <v>44594</v>
      </c>
      <c r="G238" s="128">
        <v>15064</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3270</v>
      </c>
      <c r="B239" s="128">
        <v>-54381</v>
      </c>
      <c r="C239" s="128">
        <v>-32869</v>
      </c>
      <c r="D239" s="128">
        <v>0</v>
      </c>
      <c r="E239" s="128">
        <v>0</v>
      </c>
      <c r="F239" s="128">
        <v>0</v>
      </c>
      <c r="G239" s="128">
        <v>0</v>
      </c>
      <c r="H239" s="128">
        <v>0</v>
      </c>
      <c r="I239" s="128">
        <v>0</v>
      </c>
      <c r="J239" s="128">
        <v>0</v>
      </c>
      <c r="K239" s="128">
        <v>0</v>
      </c>
      <c r="L239" s="128">
        <v>0</v>
      </c>
      <c r="M239" s="128">
        <v>0</v>
      </c>
      <c r="N239" s="128">
        <v>0</v>
      </c>
      <c r="O239" s="128">
        <v>0</v>
      </c>
      <c r="P239" s="128">
        <v>0</v>
      </c>
      <c r="Q239" s="128">
        <v>0</v>
      </c>
      <c r="R239" s="128">
        <v>0</v>
      </c>
      <c r="S239" s="128">
        <v>0</v>
      </c>
      <c r="T239" s="128">
        <v>0</v>
      </c>
      <c r="U239" s="128">
        <v>0</v>
      </c>
      <c r="V239" s="128">
        <v>0</v>
      </c>
      <c r="W239" s="128">
        <v>0</v>
      </c>
      <c r="X239" s="128">
        <v>0</v>
      </c>
      <c r="Y239" s="128">
        <v>0</v>
      </c>
      <c r="Z239" s="128">
        <v>0</v>
      </c>
      <c r="AA239" s="128">
        <v>0</v>
      </c>
      <c r="AB239" s="128">
        <v>0</v>
      </c>
      <c r="AC239" s="128">
        <v>0</v>
      </c>
      <c r="AD239" s="128">
        <v>0</v>
      </c>
      <c r="AE239" s="128">
        <v>0</v>
      </c>
      <c r="AF239" s="128">
        <v>0</v>
      </c>
      <c r="AG239" s="128">
        <v>0</v>
      </c>
      <c r="AH239" s="128">
        <v>0</v>
      </c>
      <c r="AI239" s="128">
        <v>0</v>
      </c>
      <c r="AJ239" s="128">
        <v>0</v>
      </c>
      <c r="AK239" s="128">
        <v>0</v>
      </c>
      <c r="AL239" s="128">
        <v>0</v>
      </c>
      <c r="AM239" s="128">
        <v>0</v>
      </c>
      <c r="AN239" s="128">
        <v>0</v>
      </c>
      <c r="AO239" s="128">
        <v>0</v>
      </c>
      <c r="AP239" s="128">
        <v>0</v>
      </c>
      <c r="AQ239" s="128">
        <v>0</v>
      </c>
      <c r="AR239" s="128">
        <v>0</v>
      </c>
      <c r="AS239" s="128">
        <v>0</v>
      </c>
      <c r="AT239" s="128">
        <v>0</v>
      </c>
      <c r="AU239" s="128">
        <v>0</v>
      </c>
      <c r="AV239" s="128">
        <v>0</v>
      </c>
      <c r="AW239" s="128">
        <v>0</v>
      </c>
      <c r="AX239" s="128">
        <v>0</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3226</v>
      </c>
      <c r="B240" s="128">
        <v>-155</v>
      </c>
      <c r="C240" s="128">
        <v>-76</v>
      </c>
      <c r="D240" s="128">
        <v>0</v>
      </c>
      <c r="E240" s="128">
        <v>0</v>
      </c>
      <c r="F240" s="128">
        <v>0</v>
      </c>
      <c r="G240" s="128">
        <v>0</v>
      </c>
      <c r="H240" s="128">
        <v>0</v>
      </c>
      <c r="I240" s="128">
        <v>0</v>
      </c>
      <c r="J240" s="128">
        <v>0</v>
      </c>
      <c r="K240" s="128">
        <v>0</v>
      </c>
      <c r="L240" s="128">
        <v>0</v>
      </c>
      <c r="M240" s="128">
        <v>0</v>
      </c>
      <c r="N240" s="128">
        <v>0</v>
      </c>
      <c r="O240" s="128">
        <v>0</v>
      </c>
      <c r="P240" s="128">
        <v>0</v>
      </c>
      <c r="Q240" s="128">
        <v>0</v>
      </c>
      <c r="R240" s="128">
        <v>0</v>
      </c>
      <c r="S240" s="128">
        <v>0</v>
      </c>
      <c r="T240" s="128">
        <v>0</v>
      </c>
      <c r="U240" s="128">
        <v>0</v>
      </c>
      <c r="V240" s="128">
        <v>0</v>
      </c>
      <c r="W240" s="128">
        <v>0</v>
      </c>
      <c r="X240" s="128">
        <v>0</v>
      </c>
      <c r="Y240" s="128">
        <v>0</v>
      </c>
      <c r="Z240" s="128">
        <v>0</v>
      </c>
      <c r="AA240" s="128">
        <v>0</v>
      </c>
      <c r="AB240" s="128">
        <v>0</v>
      </c>
      <c r="AC240" s="128">
        <v>0</v>
      </c>
      <c r="AD240" s="128">
        <v>0</v>
      </c>
      <c r="AE240" s="128">
        <v>0</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3023</v>
      </c>
      <c r="B241" s="128">
        <v>-54226</v>
      </c>
      <c r="C241" s="128">
        <v>-32793</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2959</v>
      </c>
      <c r="B242" s="128">
        <v>6430076</v>
      </c>
      <c r="C242" s="128">
        <v>2900760</v>
      </c>
      <c r="D242" s="128">
        <v>8525992.0199999996</v>
      </c>
      <c r="E242" s="128">
        <v>5848129</v>
      </c>
      <c r="F242" s="128">
        <v>3856838</v>
      </c>
      <c r="G242" s="128">
        <v>1880584</v>
      </c>
      <c r="H242" s="128">
        <v>6720979.7000000002</v>
      </c>
      <c r="I242" s="128">
        <v>5104504</v>
      </c>
      <c r="J242" s="128">
        <v>3432935</v>
      </c>
      <c r="K242" s="128">
        <v>1749106</v>
      </c>
      <c r="L242" s="128">
        <v>7195670.7599999998</v>
      </c>
      <c r="M242" s="128">
        <v>5456078</v>
      </c>
      <c r="N242" s="128">
        <v>3621279</v>
      </c>
      <c r="O242" s="128">
        <v>1788503</v>
      </c>
      <c r="P242" s="128">
        <v>7992599.2300000004</v>
      </c>
      <c r="Q242" s="128">
        <v>6054038</v>
      </c>
      <c r="R242" s="128">
        <v>4053834</v>
      </c>
      <c r="S242" s="128">
        <v>2040296</v>
      </c>
      <c r="T242" s="128">
        <v>8442319.8300000001</v>
      </c>
      <c r="U242" s="128">
        <v>6310877</v>
      </c>
      <c r="V242" s="128">
        <v>4151198</v>
      </c>
      <c r="W242" s="128">
        <v>2054419</v>
      </c>
      <c r="X242" s="128">
        <v>8585503.3599999994</v>
      </c>
      <c r="Y242" s="128">
        <v>6503771</v>
      </c>
      <c r="Z242" s="128">
        <v>4430121</v>
      </c>
      <c r="AA242" s="128">
        <v>2263162</v>
      </c>
      <c r="AB242" s="128">
        <v>8518494.7400000002</v>
      </c>
      <c r="AC242" s="128">
        <v>6158966</v>
      </c>
      <c r="AD242" s="128">
        <v>3743629</v>
      </c>
      <c r="AE242" s="128">
        <v>1345661</v>
      </c>
      <c r="AF242" s="128">
        <v>2214030.39</v>
      </c>
      <c r="AG242" s="128">
        <v>1037427</v>
      </c>
      <c r="AH242" s="128">
        <v>127426</v>
      </c>
      <c r="AI242" s="128">
        <v>13</v>
      </c>
      <c r="AJ242" s="128">
        <v>25.26</v>
      </c>
      <c r="AK242" s="128">
        <v>19</v>
      </c>
      <c r="AL242" s="128">
        <v>11</v>
      </c>
      <c r="AM242" s="128">
        <v>1</v>
      </c>
      <c r="AN242" s="128">
        <v>11.87</v>
      </c>
      <c r="AO242" s="128">
        <v>5</v>
      </c>
      <c r="AP242" s="128">
        <v>3</v>
      </c>
      <c r="AQ242" s="128">
        <v>0</v>
      </c>
      <c r="AR242" s="128">
        <v>111.71</v>
      </c>
      <c r="AS242" s="128">
        <v>109</v>
      </c>
      <c r="AT242" s="128">
        <v>108</v>
      </c>
      <c r="AU242" s="128">
        <v>50</v>
      </c>
      <c r="AV242" s="128">
        <v>2473.5300000000002</v>
      </c>
      <c r="AW242" s="128">
        <v>2468</v>
      </c>
      <c r="AX242" s="128">
        <v>2122</v>
      </c>
      <c r="AY242" s="128">
        <v>0</v>
      </c>
      <c r="AZ242" s="128">
        <v>0</v>
      </c>
      <c r="BA242" s="128">
        <v>0</v>
      </c>
      <c r="BB242" s="128">
        <v>0</v>
      </c>
      <c r="BC242" s="128">
        <v>0</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2962</v>
      </c>
      <c r="B243" s="128">
        <v>604698</v>
      </c>
      <c r="C243" s="128">
        <v>370232</v>
      </c>
      <c r="D243" s="128">
        <v>2759491.19</v>
      </c>
      <c r="E243" s="128">
        <v>2248558</v>
      </c>
      <c r="F243" s="128">
        <v>1566233</v>
      </c>
      <c r="G243" s="128">
        <v>1132252</v>
      </c>
      <c r="H243" s="128">
        <v>4069742.97</v>
      </c>
      <c r="I243" s="128">
        <v>3061304</v>
      </c>
      <c r="J243" s="128">
        <v>1993599</v>
      </c>
      <c r="K243" s="128">
        <v>1231745</v>
      </c>
      <c r="L243" s="128">
        <v>3968671.45</v>
      </c>
      <c r="M243" s="128">
        <v>3106892</v>
      </c>
      <c r="N243" s="128">
        <v>2108763</v>
      </c>
      <c r="O243" s="128">
        <v>1181100</v>
      </c>
      <c r="P243" s="128">
        <v>3487045.68</v>
      </c>
      <c r="Q243" s="128">
        <v>2670216</v>
      </c>
      <c r="R243" s="128">
        <v>1817248</v>
      </c>
      <c r="S243" s="128">
        <v>950989</v>
      </c>
      <c r="T243" s="128">
        <v>3323335.94</v>
      </c>
      <c r="U243" s="128">
        <v>2608916</v>
      </c>
      <c r="V243" s="128">
        <v>1776718</v>
      </c>
      <c r="W243" s="128">
        <v>959576</v>
      </c>
      <c r="X243" s="128">
        <v>3066214.37</v>
      </c>
      <c r="Y243" s="128">
        <v>2276062</v>
      </c>
      <c r="Z243" s="128">
        <v>1557986</v>
      </c>
      <c r="AA243" s="128">
        <v>842338</v>
      </c>
      <c r="AB243" s="128">
        <v>2257591.64</v>
      </c>
      <c r="AC243" s="128">
        <v>1807816</v>
      </c>
      <c r="AD243" s="128">
        <v>1211901</v>
      </c>
      <c r="AE243" s="128">
        <v>643191</v>
      </c>
      <c r="AF243" s="128">
        <v>2292394.52</v>
      </c>
      <c r="AG243" s="128">
        <v>1861324</v>
      </c>
      <c r="AH243" s="128">
        <v>1275724</v>
      </c>
      <c r="AI243" s="128">
        <v>741250</v>
      </c>
      <c r="AJ243" s="128">
        <v>2930812.36</v>
      </c>
      <c r="AK243" s="128">
        <v>2251555</v>
      </c>
      <c r="AL243" s="128">
        <v>1501950</v>
      </c>
      <c r="AM243" s="128">
        <v>781712</v>
      </c>
      <c r="AN243" s="128">
        <v>2981460.79</v>
      </c>
      <c r="AO243" s="128">
        <v>2475740</v>
      </c>
      <c r="AP243" s="128">
        <v>1684174</v>
      </c>
      <c r="AQ243" s="128">
        <v>856238</v>
      </c>
      <c r="AR243" s="128">
        <v>2487358.3199999998</v>
      </c>
      <c r="AS243" s="128">
        <v>1848308</v>
      </c>
      <c r="AT243" s="128">
        <v>1248487</v>
      </c>
      <c r="AU243" s="128">
        <v>624226</v>
      </c>
      <c r="AV243" s="128">
        <v>1773966.79</v>
      </c>
      <c r="AW243" s="128">
        <v>1396526</v>
      </c>
      <c r="AX243" s="128">
        <v>934719</v>
      </c>
      <c r="AY243" s="128">
        <v>0</v>
      </c>
      <c r="AZ243" s="128">
        <v>0</v>
      </c>
      <c r="BA243" s="128">
        <v>0</v>
      </c>
      <c r="BB243" s="128">
        <v>0</v>
      </c>
      <c r="BC243" s="128">
        <v>0</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3271</v>
      </c>
      <c r="B244" s="128">
        <v>213994</v>
      </c>
      <c r="C244" s="128">
        <v>106853</v>
      </c>
      <c r="D244" s="128">
        <v>0</v>
      </c>
      <c r="E244" s="128">
        <v>0</v>
      </c>
      <c r="F244" s="128">
        <v>0</v>
      </c>
      <c r="G244" s="128">
        <v>0</v>
      </c>
      <c r="H244" s="128">
        <v>0</v>
      </c>
      <c r="I244" s="128">
        <v>0</v>
      </c>
      <c r="J244" s="128">
        <v>0</v>
      </c>
      <c r="K244" s="128">
        <v>0</v>
      </c>
      <c r="L244" s="128">
        <v>0</v>
      </c>
      <c r="M244" s="128">
        <v>0</v>
      </c>
      <c r="N244" s="128">
        <v>0</v>
      </c>
      <c r="O244" s="128">
        <v>0</v>
      </c>
      <c r="P244" s="128">
        <v>0</v>
      </c>
      <c r="Q244" s="128">
        <v>0</v>
      </c>
      <c r="R244" s="128">
        <v>0</v>
      </c>
      <c r="S244" s="128">
        <v>0</v>
      </c>
      <c r="T244" s="128">
        <v>0</v>
      </c>
      <c r="U244" s="128">
        <v>0</v>
      </c>
      <c r="V244" s="128">
        <v>0</v>
      </c>
      <c r="W244" s="128">
        <v>0</v>
      </c>
      <c r="X244" s="128">
        <v>0</v>
      </c>
      <c r="Y244" s="128">
        <v>0</v>
      </c>
      <c r="Z244" s="128">
        <v>0</v>
      </c>
      <c r="AA244" s="128">
        <v>0</v>
      </c>
      <c r="AB244" s="128">
        <v>0</v>
      </c>
      <c r="AC244" s="128">
        <v>0</v>
      </c>
      <c r="AD244" s="128">
        <v>0</v>
      </c>
      <c r="AE244" s="128">
        <v>0</v>
      </c>
      <c r="AF244" s="128">
        <v>0</v>
      </c>
      <c r="AG244" s="128">
        <v>0</v>
      </c>
      <c r="AH244" s="128">
        <v>0</v>
      </c>
      <c r="AI244" s="128">
        <v>0</v>
      </c>
      <c r="AJ244" s="128">
        <v>0</v>
      </c>
      <c r="AK244" s="128">
        <v>0</v>
      </c>
      <c r="AL244" s="128">
        <v>0</v>
      </c>
      <c r="AM244" s="128">
        <v>0</v>
      </c>
      <c r="AN244" s="128">
        <v>0</v>
      </c>
      <c r="AO244" s="128">
        <v>0</v>
      </c>
      <c r="AP244" s="128">
        <v>0</v>
      </c>
      <c r="AQ244" s="128">
        <v>0</v>
      </c>
      <c r="AR244" s="128">
        <v>0</v>
      </c>
      <c r="AS244" s="128">
        <v>0</v>
      </c>
      <c r="AT244" s="128">
        <v>0</v>
      </c>
      <c r="AU244" s="128">
        <v>0</v>
      </c>
      <c r="AV244" s="128">
        <v>0</v>
      </c>
      <c r="AW244" s="128">
        <v>0</v>
      </c>
      <c r="AX244" s="128">
        <v>0</v>
      </c>
      <c r="AY244" s="128">
        <v>0</v>
      </c>
      <c r="AZ244" s="128">
        <v>0</v>
      </c>
      <c r="BA244" s="128">
        <v>0</v>
      </c>
      <c r="BB244" s="128">
        <v>0</v>
      </c>
      <c r="BC244" s="128">
        <v>0</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3272</v>
      </c>
      <c r="B245" s="128">
        <v>-220434</v>
      </c>
      <c r="C245" s="128">
        <v>-89904</v>
      </c>
      <c r="D245" s="128">
        <v>296123.57</v>
      </c>
      <c r="E245" s="128">
        <v>272284</v>
      </c>
      <c r="F245" s="128">
        <v>196471</v>
      </c>
      <c r="G245" s="128">
        <v>59566</v>
      </c>
      <c r="H245" s="128">
        <v>876644.65</v>
      </c>
      <c r="I245" s="128">
        <v>808566</v>
      </c>
      <c r="J245" s="128">
        <v>818288</v>
      </c>
      <c r="K245" s="128">
        <v>-11049</v>
      </c>
      <c r="L245" s="128">
        <v>36162.03</v>
      </c>
      <c r="M245" s="128">
        <v>17688</v>
      </c>
      <c r="N245" s="128">
        <v>17531</v>
      </c>
      <c r="O245" s="128">
        <v>49719</v>
      </c>
      <c r="P245" s="128">
        <v>54210.41</v>
      </c>
      <c r="Q245" s="128">
        <v>24150</v>
      </c>
      <c r="R245" s="128">
        <v>-5344</v>
      </c>
      <c r="S245" s="128">
        <v>-23502</v>
      </c>
      <c r="T245" s="128">
        <v>-25864.3</v>
      </c>
      <c r="U245" s="128">
        <v>-12859</v>
      </c>
      <c r="V245" s="128">
        <v>34050</v>
      </c>
      <c r="W245" s="128">
        <v>37211</v>
      </c>
      <c r="X245" s="128">
        <v>186289.32</v>
      </c>
      <c r="Y245" s="128">
        <v>-41231</v>
      </c>
      <c r="Z245" s="128">
        <v>-40937</v>
      </c>
      <c r="AA245" s="128">
        <v>-63747</v>
      </c>
      <c r="AB245" s="128">
        <v>184515.98</v>
      </c>
      <c r="AC245" s="128">
        <v>64674</v>
      </c>
      <c r="AD245" s="128">
        <v>-18496</v>
      </c>
      <c r="AE245" s="128">
        <v>-5836</v>
      </c>
      <c r="AF245" s="128">
        <v>-398425.86</v>
      </c>
      <c r="AG245" s="128">
        <v>-274475</v>
      </c>
      <c r="AH245" s="128">
        <v>-253152</v>
      </c>
      <c r="AI245" s="128">
        <v>-148894</v>
      </c>
      <c r="AJ245" s="128">
        <v>-453880.29</v>
      </c>
      <c r="AK245" s="128">
        <v>-391528</v>
      </c>
      <c r="AL245" s="128">
        <v>-260159</v>
      </c>
      <c r="AM245" s="128">
        <v>-105705</v>
      </c>
      <c r="AN245" s="128">
        <v>-220491.94</v>
      </c>
      <c r="AO245" s="128">
        <v>-205879</v>
      </c>
      <c r="AP245" s="128">
        <v>-85072</v>
      </c>
      <c r="AQ245" s="128">
        <v>-17271</v>
      </c>
      <c r="AR245" s="128">
        <v>87881.56</v>
      </c>
      <c r="AS245" s="128">
        <v>-222009</v>
      </c>
      <c r="AT245" s="128">
        <v>-232491</v>
      </c>
      <c r="AU245" s="128">
        <v>-105721</v>
      </c>
      <c r="AV245" s="128">
        <v>-81923.03</v>
      </c>
      <c r="AW245" s="128">
        <v>-136947</v>
      </c>
      <c r="AX245" s="128">
        <v>-55485</v>
      </c>
      <c r="AY245" s="128">
        <v>462099</v>
      </c>
      <c r="AZ245" s="128">
        <v>1853440</v>
      </c>
      <c r="BA245" s="128">
        <v>1506271</v>
      </c>
      <c r="BB245" s="128">
        <v>945760</v>
      </c>
      <c r="BC245" s="128">
        <v>28043</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3273</v>
      </c>
      <c r="B246" s="128">
        <v>22975589</v>
      </c>
      <c r="C246" s="128">
        <v>10933809</v>
      </c>
      <c r="D246" s="128">
        <v>48875905.100000001</v>
      </c>
      <c r="E246" s="128">
        <v>36492212</v>
      </c>
      <c r="F246" s="128">
        <v>24506869</v>
      </c>
      <c r="G246" s="128">
        <v>13775621</v>
      </c>
      <c r="H246" s="128">
        <v>45768326.609999999</v>
      </c>
      <c r="I246" s="128">
        <v>33752728</v>
      </c>
      <c r="J246" s="128">
        <v>22397416</v>
      </c>
      <c r="K246" s="128">
        <v>11518943</v>
      </c>
      <c r="L246" s="128">
        <v>42980182.130000003</v>
      </c>
      <c r="M246" s="128">
        <v>31955764</v>
      </c>
      <c r="N246" s="128">
        <v>21191360</v>
      </c>
      <c r="O246" s="128">
        <v>10920794</v>
      </c>
      <c r="P246" s="128">
        <v>41190480.969999999</v>
      </c>
      <c r="Q246" s="128">
        <v>30377127</v>
      </c>
      <c r="R246" s="128">
        <v>20044203</v>
      </c>
      <c r="S246" s="128">
        <v>10071078</v>
      </c>
      <c r="T246" s="128">
        <v>36927612.960000001</v>
      </c>
      <c r="U246" s="128">
        <v>27538499</v>
      </c>
      <c r="V246" s="128">
        <v>18259648</v>
      </c>
      <c r="W246" s="128">
        <v>9067199</v>
      </c>
      <c r="X246" s="128">
        <v>33044270.530000001</v>
      </c>
      <c r="Y246" s="128">
        <v>24058403</v>
      </c>
      <c r="Z246" s="128">
        <v>16068531</v>
      </c>
      <c r="AA246" s="128">
        <v>8179005</v>
      </c>
      <c r="AB246" s="128">
        <v>27583009.57</v>
      </c>
      <c r="AC246" s="128">
        <v>20406292</v>
      </c>
      <c r="AD246" s="128">
        <v>12912501</v>
      </c>
      <c r="AE246" s="128">
        <v>6150513</v>
      </c>
      <c r="AF246" s="128">
        <v>21313355.079999998</v>
      </c>
      <c r="AG246" s="128">
        <v>16101910</v>
      </c>
      <c r="AH246" s="128">
        <v>9198046</v>
      </c>
      <c r="AI246" s="128">
        <v>4686801</v>
      </c>
      <c r="AJ246" s="128">
        <v>17020021.52</v>
      </c>
      <c r="AK246" s="128">
        <v>12741180</v>
      </c>
      <c r="AL246" s="128">
        <v>8330733</v>
      </c>
      <c r="AM246" s="128">
        <v>4273215</v>
      </c>
      <c r="AN246" s="128">
        <v>13903817.59</v>
      </c>
      <c r="AO246" s="128">
        <v>10980989</v>
      </c>
      <c r="AP246" s="128">
        <v>7353337</v>
      </c>
      <c r="AQ246" s="128">
        <v>3663377</v>
      </c>
      <c r="AR246" s="128">
        <v>12346332.529999999</v>
      </c>
      <c r="AS246" s="128">
        <v>9058213</v>
      </c>
      <c r="AT246" s="128">
        <v>5998891</v>
      </c>
      <c r="AU246" s="128">
        <v>2951700</v>
      </c>
      <c r="AV246" s="128">
        <v>9616022.4100000001</v>
      </c>
      <c r="AW246" s="128">
        <v>7279659</v>
      </c>
      <c r="AX246" s="128">
        <v>4747284</v>
      </c>
      <c r="AY246" s="128">
        <v>2379492</v>
      </c>
      <c r="AZ246" s="128">
        <v>7160348</v>
      </c>
      <c r="BA246" s="128">
        <v>5553644</v>
      </c>
      <c r="BB246" s="128">
        <v>3758442</v>
      </c>
      <c r="BC246" s="128">
        <v>1738057</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3274</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3275</v>
      </c>
      <c r="B248" s="128">
        <v>201157</v>
      </c>
      <c r="C248" s="128">
        <v>814736</v>
      </c>
      <c r="D248" s="128">
        <v>644012.13</v>
      </c>
      <c r="E248" s="128">
        <v>909149</v>
      </c>
      <c r="F248" s="128">
        <v>306399</v>
      </c>
      <c r="G248" s="128">
        <v>750195</v>
      </c>
      <c r="H248" s="128">
        <v>-235343.48</v>
      </c>
      <c r="I248" s="128">
        <v>964282</v>
      </c>
      <c r="J248" s="128">
        <v>1472049</v>
      </c>
      <c r="K248" s="128">
        <v>1339369</v>
      </c>
      <c r="L248" s="128">
        <v>-1158915.3500000001</v>
      </c>
      <c r="M248" s="128">
        <v>613514</v>
      </c>
      <c r="N248" s="128">
        <v>827667</v>
      </c>
      <c r="O248" s="128">
        <v>753880</v>
      </c>
      <c r="P248" s="128">
        <v>-46265.62</v>
      </c>
      <c r="Q248" s="128">
        <v>410555</v>
      </c>
      <c r="R248" s="128">
        <v>1061360</v>
      </c>
      <c r="S248" s="128">
        <v>601397</v>
      </c>
      <c r="T248" s="128">
        <v>-446026.7</v>
      </c>
      <c r="U248" s="128">
        <v>-145605</v>
      </c>
      <c r="V248" s="128">
        <v>-495976</v>
      </c>
      <c r="W248" s="128">
        <v>212048</v>
      </c>
      <c r="X248" s="128">
        <v>-161962.82999999999</v>
      </c>
      <c r="Y248" s="128">
        <v>-106182</v>
      </c>
      <c r="Z248" s="128">
        <v>60152</v>
      </c>
      <c r="AA248" s="128">
        <v>164746</v>
      </c>
      <c r="AB248" s="128">
        <v>-294137.19</v>
      </c>
      <c r="AC248" s="128">
        <v>217442</v>
      </c>
      <c r="AD248" s="128">
        <v>348465</v>
      </c>
      <c r="AE248" s="128">
        <v>307100</v>
      </c>
      <c r="AF248" s="128">
        <v>-363086.05</v>
      </c>
      <c r="AG248" s="128">
        <v>31699</v>
      </c>
      <c r="AH248" s="128">
        <v>-245005</v>
      </c>
      <c r="AI248" s="128">
        <v>446535</v>
      </c>
      <c r="AJ248" s="128">
        <v>-923615.22</v>
      </c>
      <c r="AK248" s="128">
        <v>-682491</v>
      </c>
      <c r="AL248" s="128">
        <v>-606093</v>
      </c>
      <c r="AM248" s="128">
        <v>-325308</v>
      </c>
      <c r="AN248" s="128">
        <v>251051.69</v>
      </c>
      <c r="AO248" s="128">
        <v>16045</v>
      </c>
      <c r="AP248" s="128">
        <v>-48311</v>
      </c>
      <c r="AQ248" s="128">
        <v>-68198</v>
      </c>
      <c r="AR248" s="128">
        <v>-37530.94</v>
      </c>
      <c r="AS248" s="128">
        <v>10844</v>
      </c>
      <c r="AT248" s="128">
        <v>52465</v>
      </c>
      <c r="AU248" s="128">
        <v>73500</v>
      </c>
      <c r="AV248" s="128">
        <v>106518.81</v>
      </c>
      <c r="AW248" s="128">
        <v>76115</v>
      </c>
      <c r="AX248" s="128">
        <v>137147</v>
      </c>
      <c r="AY248" s="128">
        <v>0</v>
      </c>
      <c r="AZ248" s="128">
        <v>0</v>
      </c>
      <c r="BA248" s="128">
        <v>0</v>
      </c>
      <c r="BB248" s="128">
        <v>0</v>
      </c>
      <c r="BC248" s="128">
        <v>0</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3276</v>
      </c>
      <c r="B249" s="128">
        <v>1317781</v>
      </c>
      <c r="C249" s="128">
        <v>858873</v>
      </c>
      <c r="D249" s="128">
        <v>-324450.12</v>
      </c>
      <c r="E249" s="128">
        <v>1802051</v>
      </c>
      <c r="F249" s="128">
        <v>2612017</v>
      </c>
      <c r="G249" s="128">
        <v>-149937</v>
      </c>
      <c r="H249" s="128">
        <v>-1945814.77</v>
      </c>
      <c r="I249" s="128">
        <v>1426437</v>
      </c>
      <c r="J249" s="128">
        <v>1598237</v>
      </c>
      <c r="K249" s="128">
        <v>142053</v>
      </c>
      <c r="L249" s="128">
        <v>-1940788.38</v>
      </c>
      <c r="M249" s="128">
        <v>1009949</v>
      </c>
      <c r="N249" s="128">
        <v>1408356</v>
      </c>
      <c r="O249" s="128">
        <v>-425704</v>
      </c>
      <c r="P249" s="128">
        <v>-301254.52</v>
      </c>
      <c r="Q249" s="128">
        <v>2182127</v>
      </c>
      <c r="R249" s="128">
        <v>2807426</v>
      </c>
      <c r="S249" s="128">
        <v>266714</v>
      </c>
      <c r="T249" s="128">
        <v>-1571418.75</v>
      </c>
      <c r="U249" s="128">
        <v>2065475</v>
      </c>
      <c r="V249" s="128">
        <v>1542223</v>
      </c>
      <c r="W249" s="128">
        <v>400054</v>
      </c>
      <c r="X249" s="128">
        <v>-3030043.63</v>
      </c>
      <c r="Y249" s="128">
        <v>199899</v>
      </c>
      <c r="Z249" s="128">
        <v>836703</v>
      </c>
      <c r="AA249" s="128">
        <v>133856</v>
      </c>
      <c r="AB249" s="128">
        <v>-2377813.58</v>
      </c>
      <c r="AC249" s="128">
        <v>500994</v>
      </c>
      <c r="AD249" s="128">
        <v>319339</v>
      </c>
      <c r="AE249" s="128">
        <v>-8259</v>
      </c>
      <c r="AF249" s="128">
        <v>-3073080.59</v>
      </c>
      <c r="AG249" s="128">
        <v>-622467</v>
      </c>
      <c r="AH249" s="128">
        <v>133490</v>
      </c>
      <c r="AI249" s="128">
        <v>-339986</v>
      </c>
      <c r="AJ249" s="128">
        <v>-552833.25</v>
      </c>
      <c r="AK249" s="128">
        <v>359921</v>
      </c>
      <c r="AL249" s="128">
        <v>437385</v>
      </c>
      <c r="AM249" s="128">
        <v>319187</v>
      </c>
      <c r="AN249" s="128">
        <v>-2089019.26</v>
      </c>
      <c r="AO249" s="128">
        <v>97403</v>
      </c>
      <c r="AP249" s="128">
        <v>101244</v>
      </c>
      <c r="AQ249" s="128">
        <v>-283753</v>
      </c>
      <c r="AR249" s="128">
        <v>-826775.43</v>
      </c>
      <c r="AS249" s="128">
        <v>178011</v>
      </c>
      <c r="AT249" s="128">
        <v>455180</v>
      </c>
      <c r="AU249" s="128">
        <v>181972</v>
      </c>
      <c r="AV249" s="128">
        <v>-593808.87</v>
      </c>
      <c r="AW249" s="128">
        <v>183631</v>
      </c>
      <c r="AX249" s="128">
        <v>531041</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3277</v>
      </c>
      <c r="B250" s="128">
        <v>-40887</v>
      </c>
      <c r="C250" s="128">
        <v>-25415</v>
      </c>
      <c r="D250" s="128">
        <v>-111116.31</v>
      </c>
      <c r="E250" s="128">
        <v>-754483</v>
      </c>
      <c r="F250" s="128">
        <v>886961</v>
      </c>
      <c r="G250" s="128">
        <v>-473591</v>
      </c>
      <c r="H250" s="128">
        <v>26141.79</v>
      </c>
      <c r="I250" s="128">
        <v>-231426</v>
      </c>
      <c r="J250" s="128">
        <v>-170619</v>
      </c>
      <c r="K250" s="128">
        <v>107196</v>
      </c>
      <c r="L250" s="128">
        <v>-122035.2</v>
      </c>
      <c r="M250" s="128">
        <v>7104</v>
      </c>
      <c r="N250" s="128">
        <v>-13657</v>
      </c>
      <c r="O250" s="128">
        <v>-93553</v>
      </c>
      <c r="P250" s="128">
        <v>-47466.13</v>
      </c>
      <c r="Q250" s="128">
        <v>-84862</v>
      </c>
      <c r="R250" s="128">
        <v>-44519</v>
      </c>
      <c r="S250" s="128">
        <v>-22029</v>
      </c>
      <c r="T250" s="128">
        <v>524135.77</v>
      </c>
      <c r="U250" s="128">
        <v>1343708</v>
      </c>
      <c r="V250" s="128">
        <v>771422</v>
      </c>
      <c r="W250" s="128">
        <v>-186937</v>
      </c>
      <c r="X250" s="128">
        <v>198361.48</v>
      </c>
      <c r="Y250" s="128">
        <v>499065</v>
      </c>
      <c r="Z250" s="128">
        <v>426898</v>
      </c>
      <c r="AA250" s="128">
        <v>663354</v>
      </c>
      <c r="AB250" s="128">
        <v>-946787.77</v>
      </c>
      <c r="AC250" s="128">
        <v>-313668</v>
      </c>
      <c r="AD250" s="128">
        <v>-609002</v>
      </c>
      <c r="AE250" s="128">
        <v>-700327</v>
      </c>
      <c r="AF250" s="128">
        <v>-1692788.33</v>
      </c>
      <c r="AG250" s="128">
        <v>-2526348</v>
      </c>
      <c r="AH250" s="128">
        <v>-1782372</v>
      </c>
      <c r="AI250" s="128">
        <v>74724</v>
      </c>
      <c r="AJ250" s="128">
        <v>-159594.28</v>
      </c>
      <c r="AK250" s="128">
        <v>29166</v>
      </c>
      <c r="AL250" s="128">
        <v>554770</v>
      </c>
      <c r="AM250" s="128">
        <v>382890</v>
      </c>
      <c r="AN250" s="128">
        <v>52616.75</v>
      </c>
      <c r="AO250" s="128">
        <v>958952</v>
      </c>
      <c r="AP250" s="128">
        <v>1280813</v>
      </c>
      <c r="AQ250" s="128">
        <v>1292935</v>
      </c>
      <c r="AR250" s="128">
        <v>-781476.51</v>
      </c>
      <c r="AS250" s="128">
        <v>1156302</v>
      </c>
      <c r="AT250" s="128">
        <v>1255239</v>
      </c>
      <c r="AU250" s="128">
        <v>1020919</v>
      </c>
      <c r="AV250" s="128">
        <v>-672906.75</v>
      </c>
      <c r="AW250" s="128">
        <v>536988</v>
      </c>
      <c r="AX250" s="128">
        <v>520819</v>
      </c>
      <c r="AY250" s="128">
        <v>707311</v>
      </c>
      <c r="AZ250" s="128">
        <v>-798846</v>
      </c>
      <c r="BA250" s="128">
        <v>180772</v>
      </c>
      <c r="BB250" s="128">
        <v>757927</v>
      </c>
      <c r="BC250" s="128">
        <v>641161</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3278</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3279</v>
      </c>
      <c r="B252" s="128">
        <v>-8335630</v>
      </c>
      <c r="C252" s="128">
        <v>-5996977</v>
      </c>
      <c r="D252" s="128">
        <v>-6179335.0300000003</v>
      </c>
      <c r="E252" s="128">
        <v>-13786538</v>
      </c>
      <c r="F252" s="128">
        <v>-17357584</v>
      </c>
      <c r="G252" s="128">
        <v>-6426578</v>
      </c>
      <c r="H252" s="128">
        <v>494091.4</v>
      </c>
      <c r="I252" s="128">
        <v>-8415516</v>
      </c>
      <c r="J252" s="128">
        <v>-6782338</v>
      </c>
      <c r="K252" s="128">
        <v>-4222511</v>
      </c>
      <c r="L252" s="128">
        <v>5114234.21</v>
      </c>
      <c r="M252" s="128">
        <v>-6323037</v>
      </c>
      <c r="N252" s="128">
        <v>-8826467</v>
      </c>
      <c r="O252" s="128">
        <v>-4301880</v>
      </c>
      <c r="P252" s="128">
        <v>8590993.6799999997</v>
      </c>
      <c r="Q252" s="128">
        <v>741157</v>
      </c>
      <c r="R252" s="128">
        <v>-8889835</v>
      </c>
      <c r="S252" s="128">
        <v>-5819562</v>
      </c>
      <c r="T252" s="128">
        <v>4377442.96</v>
      </c>
      <c r="U252" s="128">
        <v>-5340605</v>
      </c>
      <c r="V252" s="128">
        <v>-5119016</v>
      </c>
      <c r="W252" s="128">
        <v>-4413962</v>
      </c>
      <c r="X252" s="128">
        <v>3546398.46</v>
      </c>
      <c r="Y252" s="128">
        <v>-6018092</v>
      </c>
      <c r="Z252" s="128">
        <v>-6704497</v>
      </c>
      <c r="AA252" s="128">
        <v>-4624893</v>
      </c>
      <c r="AB252" s="128">
        <v>4640247.16</v>
      </c>
      <c r="AC252" s="128">
        <v>-6905219</v>
      </c>
      <c r="AD252" s="128">
        <v>-6726681</v>
      </c>
      <c r="AE252" s="128">
        <v>-5562972</v>
      </c>
      <c r="AF252" s="128">
        <v>8452569.6699999999</v>
      </c>
      <c r="AG252" s="128">
        <v>-13567</v>
      </c>
      <c r="AH252" s="128">
        <v>-1372839</v>
      </c>
      <c r="AI252" s="128">
        <v>-1196637</v>
      </c>
      <c r="AJ252" s="128">
        <v>8461336.6400000006</v>
      </c>
      <c r="AK252" s="128">
        <v>5539883</v>
      </c>
      <c r="AL252" s="128">
        <v>2576756</v>
      </c>
      <c r="AM252" s="128">
        <v>1567673</v>
      </c>
      <c r="AN252" s="128">
        <v>2780415.94</v>
      </c>
      <c r="AO252" s="128">
        <v>30662</v>
      </c>
      <c r="AP252" s="128">
        <v>-1296673</v>
      </c>
      <c r="AQ252" s="128">
        <v>-302476</v>
      </c>
      <c r="AR252" s="128">
        <v>2423667.59</v>
      </c>
      <c r="AS252" s="128">
        <v>-908514</v>
      </c>
      <c r="AT252" s="128">
        <v>-1470061</v>
      </c>
      <c r="AU252" s="128">
        <v>-707133</v>
      </c>
      <c r="AV252" s="128">
        <v>1455734</v>
      </c>
      <c r="AW252" s="128">
        <v>-1101141</v>
      </c>
      <c r="AX252" s="128">
        <v>-2036137</v>
      </c>
      <c r="AY252" s="128">
        <v>0</v>
      </c>
      <c r="AZ252" s="128">
        <v>0</v>
      </c>
      <c r="BA252" s="128">
        <v>0</v>
      </c>
      <c r="BB252" s="128">
        <v>0</v>
      </c>
      <c r="BC252" s="128">
        <v>0</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3280</v>
      </c>
      <c r="B253" s="128">
        <v>-38215</v>
      </c>
      <c r="C253" s="128">
        <v>-7661</v>
      </c>
      <c r="D253" s="128">
        <v>0</v>
      </c>
      <c r="E253" s="128">
        <v>0</v>
      </c>
      <c r="F253" s="128">
        <v>0</v>
      </c>
      <c r="G253" s="128">
        <v>0</v>
      </c>
      <c r="H253" s="128">
        <v>0</v>
      </c>
      <c r="I253" s="128">
        <v>0</v>
      </c>
      <c r="J253" s="128">
        <v>0</v>
      </c>
      <c r="K253" s="128">
        <v>0</v>
      </c>
      <c r="L253" s="128">
        <v>0</v>
      </c>
      <c r="M253" s="128">
        <v>0</v>
      </c>
      <c r="N253" s="128">
        <v>0</v>
      </c>
      <c r="O253" s="128">
        <v>0</v>
      </c>
      <c r="P253" s="128">
        <v>0</v>
      </c>
      <c r="Q253" s="128">
        <v>0</v>
      </c>
      <c r="R253" s="128">
        <v>0</v>
      </c>
      <c r="S253" s="128">
        <v>0</v>
      </c>
      <c r="T253" s="128">
        <v>0</v>
      </c>
      <c r="U253" s="128">
        <v>0</v>
      </c>
      <c r="V253" s="128">
        <v>0</v>
      </c>
      <c r="W253" s="128">
        <v>0</v>
      </c>
      <c r="X253" s="128">
        <v>0</v>
      </c>
      <c r="Y253" s="128">
        <v>0</v>
      </c>
      <c r="Z253" s="128">
        <v>0</v>
      </c>
      <c r="AA253" s="128">
        <v>0</v>
      </c>
      <c r="AB253" s="128">
        <v>0</v>
      </c>
      <c r="AC253" s="128">
        <v>0</v>
      </c>
      <c r="AD253" s="128">
        <v>0</v>
      </c>
      <c r="AE253" s="128">
        <v>0</v>
      </c>
      <c r="AF253" s="128">
        <v>0</v>
      </c>
      <c r="AG253" s="128">
        <v>0</v>
      </c>
      <c r="AH253" s="128">
        <v>0</v>
      </c>
      <c r="AI253" s="128">
        <v>0</v>
      </c>
      <c r="AJ253" s="128">
        <v>0</v>
      </c>
      <c r="AK253" s="128">
        <v>0</v>
      </c>
      <c r="AL253" s="128">
        <v>0</v>
      </c>
      <c r="AM253" s="128">
        <v>0</v>
      </c>
      <c r="AN253" s="128">
        <v>0</v>
      </c>
      <c r="AO253" s="128">
        <v>0</v>
      </c>
      <c r="AP253" s="128">
        <v>0</v>
      </c>
      <c r="AQ253" s="128">
        <v>0</v>
      </c>
      <c r="AR253" s="128">
        <v>0</v>
      </c>
      <c r="AS253" s="128">
        <v>0</v>
      </c>
      <c r="AT253" s="128">
        <v>0</v>
      </c>
      <c r="AU253" s="128">
        <v>0</v>
      </c>
      <c r="AV253" s="128">
        <v>0</v>
      </c>
      <c r="AW253" s="128">
        <v>0</v>
      </c>
      <c r="AX253" s="128">
        <v>0</v>
      </c>
      <c r="AY253" s="128">
        <v>0</v>
      </c>
      <c r="AZ253" s="128">
        <v>0</v>
      </c>
      <c r="BA253" s="128">
        <v>0</v>
      </c>
      <c r="BB253" s="128">
        <v>0</v>
      </c>
      <c r="BC253" s="128">
        <v>0</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3281</v>
      </c>
      <c r="B254" s="128">
        <v>-26063</v>
      </c>
      <c r="C254" s="128">
        <v>-139902</v>
      </c>
      <c r="D254" s="128">
        <v>-197328.79</v>
      </c>
      <c r="E254" s="128">
        <v>521887</v>
      </c>
      <c r="F254" s="128">
        <v>62132</v>
      </c>
      <c r="G254" s="128">
        <v>199512</v>
      </c>
      <c r="H254" s="128">
        <v>579920.34</v>
      </c>
      <c r="I254" s="128">
        <v>646730</v>
      </c>
      <c r="J254" s="128">
        <v>263563</v>
      </c>
      <c r="K254" s="128">
        <v>172721</v>
      </c>
      <c r="L254" s="128">
        <v>343659.23</v>
      </c>
      <c r="M254" s="128">
        <v>-6269</v>
      </c>
      <c r="N254" s="128">
        <v>-130057</v>
      </c>
      <c r="O254" s="128">
        <v>-159853</v>
      </c>
      <c r="P254" s="128">
        <v>273883.46000000002</v>
      </c>
      <c r="Q254" s="128">
        <v>137230</v>
      </c>
      <c r="R254" s="128">
        <v>-32952</v>
      </c>
      <c r="S254" s="128">
        <v>166318</v>
      </c>
      <c r="T254" s="128">
        <v>1673236.22</v>
      </c>
      <c r="U254" s="128">
        <v>2040716</v>
      </c>
      <c r="V254" s="128">
        <v>-262545</v>
      </c>
      <c r="W254" s="128">
        <v>23404</v>
      </c>
      <c r="X254" s="128">
        <v>649628.69999999995</v>
      </c>
      <c r="Y254" s="128">
        <v>1682741</v>
      </c>
      <c r="Z254" s="128">
        <v>-478881</v>
      </c>
      <c r="AA254" s="128">
        <v>-50810</v>
      </c>
      <c r="AB254" s="128">
        <v>257982.28</v>
      </c>
      <c r="AC254" s="128">
        <v>133460</v>
      </c>
      <c r="AD254" s="128">
        <v>-1008400</v>
      </c>
      <c r="AE254" s="128">
        <v>-752191</v>
      </c>
      <c r="AF254" s="128">
        <v>306936.95</v>
      </c>
      <c r="AG254" s="128">
        <v>350350</v>
      </c>
      <c r="AH254" s="128">
        <v>-1051435</v>
      </c>
      <c r="AI254" s="128">
        <v>-1355688</v>
      </c>
      <c r="AJ254" s="128">
        <v>2052705.79</v>
      </c>
      <c r="AK254" s="128">
        <v>1413302</v>
      </c>
      <c r="AL254" s="128">
        <v>448752</v>
      </c>
      <c r="AM254" s="128">
        <v>-270021</v>
      </c>
      <c r="AN254" s="128">
        <v>626269.81999999995</v>
      </c>
      <c r="AO254" s="128">
        <v>325313</v>
      </c>
      <c r="AP254" s="128">
        <v>-273315</v>
      </c>
      <c r="AQ254" s="128">
        <v>-516140</v>
      </c>
      <c r="AR254" s="128">
        <v>1299124.29</v>
      </c>
      <c r="AS254" s="128">
        <v>553063</v>
      </c>
      <c r="AT254" s="128">
        <v>182763</v>
      </c>
      <c r="AU254" s="128">
        <v>-221520</v>
      </c>
      <c r="AV254" s="128">
        <v>586260.06000000006</v>
      </c>
      <c r="AW254" s="128">
        <v>-492337</v>
      </c>
      <c r="AX254" s="128">
        <v>-610221</v>
      </c>
      <c r="AY254" s="128">
        <v>-2081362</v>
      </c>
      <c r="AZ254" s="128">
        <v>4163782</v>
      </c>
      <c r="BA254" s="128">
        <v>-1073449</v>
      </c>
      <c r="BB254" s="128">
        <v>-2911583</v>
      </c>
      <c r="BC254" s="128">
        <v>-1305445</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3282</v>
      </c>
      <c r="B255" s="128">
        <v>16053732</v>
      </c>
      <c r="C255" s="128">
        <v>6437463</v>
      </c>
      <c r="D255" s="128">
        <v>42707686.969999999</v>
      </c>
      <c r="E255" s="128">
        <v>25184278</v>
      </c>
      <c r="F255" s="128">
        <v>11016794</v>
      </c>
      <c r="G255" s="128">
        <v>7675222</v>
      </c>
      <c r="H255" s="128">
        <v>44687321.899999999</v>
      </c>
      <c r="I255" s="128">
        <v>28143235</v>
      </c>
      <c r="J255" s="128">
        <v>18778308</v>
      </c>
      <c r="K255" s="128">
        <v>9057771</v>
      </c>
      <c r="L255" s="128">
        <v>45216336.630000003</v>
      </c>
      <c r="M255" s="128">
        <v>27257025</v>
      </c>
      <c r="N255" s="128">
        <v>14457202</v>
      </c>
      <c r="O255" s="128">
        <v>6693684</v>
      </c>
      <c r="P255" s="128">
        <v>49660371.840000004</v>
      </c>
      <c r="Q255" s="128">
        <v>33763334</v>
      </c>
      <c r="R255" s="128">
        <v>14945683</v>
      </c>
      <c r="S255" s="128">
        <v>5263916</v>
      </c>
      <c r="T255" s="128">
        <v>41484982.460000001</v>
      </c>
      <c r="U255" s="128">
        <v>27502188</v>
      </c>
      <c r="V255" s="128">
        <v>14695756</v>
      </c>
      <c r="W255" s="128">
        <v>5101806</v>
      </c>
      <c r="X255" s="128">
        <v>34246652.710000001</v>
      </c>
      <c r="Y255" s="128">
        <v>20315834</v>
      </c>
      <c r="Z255" s="128">
        <v>10208906</v>
      </c>
      <c r="AA255" s="128">
        <v>4465258</v>
      </c>
      <c r="AB255" s="128">
        <v>28862500.469999999</v>
      </c>
      <c r="AC255" s="128">
        <v>14039301</v>
      </c>
      <c r="AD255" s="128">
        <v>5236222</v>
      </c>
      <c r="AE255" s="128">
        <v>-566136</v>
      </c>
      <c r="AF255" s="128">
        <v>24943906.719999999</v>
      </c>
      <c r="AG255" s="128">
        <v>13321577</v>
      </c>
      <c r="AH255" s="128">
        <v>4879885</v>
      </c>
      <c r="AI255" s="128">
        <v>2315749</v>
      </c>
      <c r="AJ255" s="128">
        <v>25898021.199999999</v>
      </c>
      <c r="AK255" s="128">
        <v>19400961</v>
      </c>
      <c r="AL255" s="128">
        <v>11742303</v>
      </c>
      <c r="AM255" s="128">
        <v>5947636</v>
      </c>
      <c r="AN255" s="128">
        <v>15525152.529999999</v>
      </c>
      <c r="AO255" s="128">
        <v>12409364</v>
      </c>
      <c r="AP255" s="128">
        <v>7117095</v>
      </c>
      <c r="AQ255" s="128">
        <v>3785745</v>
      </c>
      <c r="AR255" s="128">
        <v>14423341.529999999</v>
      </c>
      <c r="AS255" s="128">
        <v>10047919</v>
      </c>
      <c r="AT255" s="128">
        <v>6474477</v>
      </c>
      <c r="AU255" s="128">
        <v>3299438</v>
      </c>
      <c r="AV255" s="128">
        <v>10497819.66</v>
      </c>
      <c r="AW255" s="128">
        <v>6482915</v>
      </c>
      <c r="AX255" s="128">
        <v>3289933</v>
      </c>
      <c r="AY255" s="128">
        <v>1005441</v>
      </c>
      <c r="AZ255" s="128">
        <v>10525284</v>
      </c>
      <c r="BA255" s="128">
        <v>4660967</v>
      </c>
      <c r="BB255" s="128">
        <v>1604786</v>
      </c>
      <c r="BC255" s="128">
        <v>1073773</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3283</v>
      </c>
      <c r="B256" s="128">
        <v>-1901302</v>
      </c>
      <c r="C256" s="128">
        <v>-351037</v>
      </c>
      <c r="D256" s="128">
        <v>-3559342.66</v>
      </c>
      <c r="E256" s="128">
        <v>-3214603</v>
      </c>
      <c r="F256" s="128">
        <v>-1665382</v>
      </c>
      <c r="G256" s="128">
        <v>-343586</v>
      </c>
      <c r="H256" s="128">
        <v>-4210463</v>
      </c>
      <c r="I256" s="128">
        <v>-3868093</v>
      </c>
      <c r="J256" s="128">
        <v>-2013313</v>
      </c>
      <c r="K256" s="128">
        <v>-351944</v>
      </c>
      <c r="L256" s="128">
        <v>-3989499.32</v>
      </c>
      <c r="M256" s="128">
        <v>-3670376</v>
      </c>
      <c r="N256" s="128">
        <v>-1856788</v>
      </c>
      <c r="O256" s="128">
        <v>-340227</v>
      </c>
      <c r="P256" s="128">
        <v>-3502425.69</v>
      </c>
      <c r="Q256" s="128">
        <v>-3181340</v>
      </c>
      <c r="R256" s="128">
        <v>-1630828</v>
      </c>
      <c r="S256" s="128">
        <v>-313063</v>
      </c>
      <c r="T256" s="128">
        <v>-3545531.91</v>
      </c>
      <c r="U256" s="128">
        <v>-3261574</v>
      </c>
      <c r="V256" s="128">
        <v>-1651874</v>
      </c>
      <c r="W256" s="128">
        <v>-281315</v>
      </c>
      <c r="X256" s="128">
        <v>-2827774.02</v>
      </c>
      <c r="Y256" s="128">
        <v>-2575554</v>
      </c>
      <c r="Z256" s="128">
        <v>-1293801</v>
      </c>
      <c r="AA256" s="128">
        <v>-266574</v>
      </c>
      <c r="AB256" s="128">
        <v>-2491923.2000000002</v>
      </c>
      <c r="AC256" s="128">
        <v>-2261601</v>
      </c>
      <c r="AD256" s="128">
        <v>-1073844</v>
      </c>
      <c r="AE256" s="128">
        <v>-237719</v>
      </c>
      <c r="AF256" s="128">
        <v>-3319793.26</v>
      </c>
      <c r="AG256" s="128">
        <v>-3082074</v>
      </c>
      <c r="AH256" s="128">
        <v>-1447316</v>
      </c>
      <c r="AI256" s="128">
        <v>-135415</v>
      </c>
      <c r="AJ256" s="128">
        <v>-2866433.8</v>
      </c>
      <c r="AK256" s="128">
        <v>-2735984</v>
      </c>
      <c r="AL256" s="128">
        <v>-1318038</v>
      </c>
      <c r="AM256" s="128">
        <v>-79404</v>
      </c>
      <c r="AN256" s="128">
        <v>-2935029.5</v>
      </c>
      <c r="AO256" s="128">
        <v>-2828603</v>
      </c>
      <c r="AP256" s="128">
        <v>-1271745</v>
      </c>
      <c r="AQ256" s="128">
        <v>-81884</v>
      </c>
      <c r="AR256" s="128">
        <v>-2083431.8</v>
      </c>
      <c r="AS256" s="128">
        <v>-1991797</v>
      </c>
      <c r="AT256" s="128">
        <v>-842721</v>
      </c>
      <c r="AU256" s="128">
        <v>-72047</v>
      </c>
      <c r="AV256" s="128">
        <v>-1492428.94</v>
      </c>
      <c r="AW256" s="128">
        <v>-1393214</v>
      </c>
      <c r="AX256" s="128">
        <v>-524466</v>
      </c>
      <c r="AY256" s="128">
        <v>0</v>
      </c>
      <c r="AZ256" s="128">
        <v>-1089972</v>
      </c>
      <c r="BA256" s="128">
        <v>-1018050</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2968</v>
      </c>
      <c r="B257" s="128">
        <v>14152430</v>
      </c>
      <c r="C257" s="128">
        <v>6086426</v>
      </c>
      <c r="D257" s="128">
        <v>39148344.310000002</v>
      </c>
      <c r="E257" s="128">
        <v>21969675</v>
      </c>
      <c r="F257" s="128">
        <v>9351412</v>
      </c>
      <c r="G257" s="128">
        <v>7331636</v>
      </c>
      <c r="H257" s="128">
        <v>40476858.899999999</v>
      </c>
      <c r="I257" s="128">
        <v>24275142</v>
      </c>
      <c r="J257" s="128">
        <v>16764995</v>
      </c>
      <c r="K257" s="128">
        <v>8705827</v>
      </c>
      <c r="L257" s="128">
        <v>41226837.310000002</v>
      </c>
      <c r="M257" s="128">
        <v>23586649</v>
      </c>
      <c r="N257" s="128">
        <v>12600414</v>
      </c>
      <c r="O257" s="128">
        <v>6353457</v>
      </c>
      <c r="P257" s="128">
        <v>46157946.149999999</v>
      </c>
      <c r="Q257" s="128">
        <v>30581994</v>
      </c>
      <c r="R257" s="128">
        <v>13314855</v>
      </c>
      <c r="S257" s="128">
        <v>4950853</v>
      </c>
      <c r="T257" s="128">
        <v>37939450.549999997</v>
      </c>
      <c r="U257" s="128">
        <v>24240614</v>
      </c>
      <c r="V257" s="128">
        <v>13043882</v>
      </c>
      <c r="W257" s="128">
        <v>4820491</v>
      </c>
      <c r="X257" s="128">
        <v>31418878.690000001</v>
      </c>
      <c r="Y257" s="128">
        <v>17740280</v>
      </c>
      <c r="Z257" s="128">
        <v>8915105</v>
      </c>
      <c r="AA257" s="128">
        <v>4198684</v>
      </c>
      <c r="AB257" s="128">
        <v>26370577.27</v>
      </c>
      <c r="AC257" s="128">
        <v>11777700</v>
      </c>
      <c r="AD257" s="128">
        <v>4162378</v>
      </c>
      <c r="AE257" s="128">
        <v>-803855</v>
      </c>
      <c r="AF257" s="128">
        <v>21624113.460000001</v>
      </c>
      <c r="AG257" s="128">
        <v>10239503</v>
      </c>
      <c r="AH257" s="128">
        <v>3432569</v>
      </c>
      <c r="AI257" s="128">
        <v>2180334</v>
      </c>
      <c r="AJ257" s="128">
        <v>23031587.399999999</v>
      </c>
      <c r="AK257" s="128">
        <v>16664977</v>
      </c>
      <c r="AL257" s="128">
        <v>10424265</v>
      </c>
      <c r="AM257" s="128">
        <v>5868232</v>
      </c>
      <c r="AN257" s="128">
        <v>12590123.02</v>
      </c>
      <c r="AO257" s="128">
        <v>9580761</v>
      </c>
      <c r="AP257" s="128">
        <v>5845350</v>
      </c>
      <c r="AQ257" s="128">
        <v>3703861</v>
      </c>
      <c r="AR257" s="128">
        <v>12339909.73</v>
      </c>
      <c r="AS257" s="128">
        <v>8056122</v>
      </c>
      <c r="AT257" s="128">
        <v>5631756</v>
      </c>
      <c r="AU257" s="128">
        <v>3227391</v>
      </c>
      <c r="AV257" s="128">
        <v>9005390.7200000007</v>
      </c>
      <c r="AW257" s="128">
        <v>5089701</v>
      </c>
      <c r="AX257" s="128">
        <v>2765467</v>
      </c>
      <c r="AY257" s="128">
        <v>1005441</v>
      </c>
      <c r="AZ257" s="128">
        <v>9435312</v>
      </c>
      <c r="BA257" s="128">
        <v>3642917</v>
      </c>
      <c r="BB257" s="128">
        <v>1604786</v>
      </c>
      <c r="BC257" s="128">
        <v>1073773</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3284</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3285</v>
      </c>
      <c r="B259" s="128">
        <v>0</v>
      </c>
      <c r="C259" s="128">
        <v>0</v>
      </c>
      <c r="D259" s="128">
        <v>620928.06999999995</v>
      </c>
      <c r="E259" s="128">
        <v>459814</v>
      </c>
      <c r="F259" s="128">
        <v>432443</v>
      </c>
      <c r="G259" s="128">
        <v>470854</v>
      </c>
      <c r="H259" s="128">
        <v>805866.47</v>
      </c>
      <c r="I259" s="128">
        <v>849335</v>
      </c>
      <c r="J259" s="128">
        <v>757134</v>
      </c>
      <c r="K259" s="128">
        <v>-120524</v>
      </c>
      <c r="L259" s="128">
        <v>-83301.83</v>
      </c>
      <c r="M259" s="128">
        <v>-77470</v>
      </c>
      <c r="N259" s="128">
        <v>-25304</v>
      </c>
      <c r="O259" s="128">
        <v>-320264</v>
      </c>
      <c r="P259" s="128">
        <v>-9439.14</v>
      </c>
      <c r="Q259" s="128">
        <v>3922</v>
      </c>
      <c r="R259" s="128">
        <v>-11785</v>
      </c>
      <c r="S259" s="128">
        <v>-30899</v>
      </c>
      <c r="T259" s="128">
        <v>26250.14</v>
      </c>
      <c r="U259" s="128">
        <v>18841</v>
      </c>
      <c r="V259" s="128">
        <v>15880</v>
      </c>
      <c r="W259" s="128">
        <v>8600</v>
      </c>
      <c r="X259" s="128">
        <v>-168287.67</v>
      </c>
      <c r="Y259" s="128">
        <v>-105121</v>
      </c>
      <c r="Z259" s="128">
        <v>-100035</v>
      </c>
      <c r="AA259" s="128">
        <v>9657</v>
      </c>
      <c r="AB259" s="128">
        <v>-182209.21</v>
      </c>
      <c r="AC259" s="128">
        <v>-152059</v>
      </c>
      <c r="AD259" s="128">
        <v>-102000</v>
      </c>
      <c r="AE259" s="128">
        <v>0</v>
      </c>
      <c r="AF259" s="128">
        <v>11017220.5</v>
      </c>
      <c r="AG259" s="128">
        <v>11057680</v>
      </c>
      <c r="AH259" s="128">
        <v>8439240</v>
      </c>
      <c r="AI259" s="128">
        <v>-528141</v>
      </c>
      <c r="AJ259" s="128">
        <v>-2225827.94</v>
      </c>
      <c r="AK259" s="128">
        <v>-223468</v>
      </c>
      <c r="AL259" s="128">
        <v>2192460</v>
      </c>
      <c r="AM259" s="128">
        <v>346997</v>
      </c>
      <c r="AN259" s="128">
        <v>-5052501.5199999996</v>
      </c>
      <c r="AO259" s="128">
        <v>-1989847</v>
      </c>
      <c r="AP259" s="128">
        <v>714391</v>
      </c>
      <c r="AQ259" s="128">
        <v>298417</v>
      </c>
      <c r="AR259" s="128">
        <v>-3172359.43</v>
      </c>
      <c r="AS259" s="128">
        <v>796867</v>
      </c>
      <c r="AT259" s="128">
        <v>995283</v>
      </c>
      <c r="AU259" s="128">
        <v>250000</v>
      </c>
      <c r="AV259" s="128">
        <v>-445692.26</v>
      </c>
      <c r="AW259" s="128">
        <v>-119285</v>
      </c>
      <c r="AX259" s="128">
        <v>360734</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3286</v>
      </c>
      <c r="B260" s="128">
        <v>33494</v>
      </c>
      <c r="C260" s="128">
        <v>33494</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100000</v>
      </c>
      <c r="Y260" s="128">
        <v>100000</v>
      </c>
      <c r="Z260" s="128">
        <v>100000</v>
      </c>
      <c r="AA260" s="128">
        <v>100000</v>
      </c>
      <c r="AB260" s="128">
        <v>700</v>
      </c>
      <c r="AC260" s="128">
        <v>700</v>
      </c>
      <c r="AD260" s="128">
        <v>0</v>
      </c>
      <c r="AE260" s="128">
        <v>0</v>
      </c>
      <c r="AF260" s="128">
        <v>2090000</v>
      </c>
      <c r="AG260" s="128">
        <v>2090000</v>
      </c>
      <c r="AH260" s="128">
        <v>2090000</v>
      </c>
      <c r="AI260" s="128">
        <v>0</v>
      </c>
      <c r="AJ260" s="128">
        <v>350000</v>
      </c>
      <c r="AK260" s="128">
        <v>350000</v>
      </c>
      <c r="AL260" s="128">
        <v>300000</v>
      </c>
      <c r="AM260" s="128">
        <v>0</v>
      </c>
      <c r="AN260" s="128">
        <v>50183.16</v>
      </c>
      <c r="AO260" s="128">
        <v>50183</v>
      </c>
      <c r="AP260" s="128">
        <v>50183</v>
      </c>
      <c r="AQ260" s="128">
        <v>0</v>
      </c>
      <c r="AR260" s="128">
        <v>3787726.2</v>
      </c>
      <c r="AS260" s="128">
        <v>3787726</v>
      </c>
      <c r="AT260" s="128">
        <v>0</v>
      </c>
      <c r="AU260" s="128">
        <v>0</v>
      </c>
      <c r="AV260" s="128">
        <v>0</v>
      </c>
      <c r="AW260" s="128">
        <v>0</v>
      </c>
      <c r="AX260" s="128">
        <v>0</v>
      </c>
      <c r="AY260" s="128">
        <v>220733</v>
      </c>
      <c r="AZ260" s="128">
        <v>0</v>
      </c>
      <c r="BA260" s="128">
        <v>0</v>
      </c>
      <c r="BB260" s="128">
        <v>0</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3287</v>
      </c>
      <c r="B261" s="128">
        <v>33494</v>
      </c>
      <c r="C261" s="128">
        <v>33494</v>
      </c>
      <c r="D261" s="128">
        <v>0</v>
      </c>
      <c r="E261" s="128">
        <v>0</v>
      </c>
      <c r="F261" s="128">
        <v>0</v>
      </c>
      <c r="G261" s="128">
        <v>0</v>
      </c>
      <c r="H261" s="128">
        <v>0</v>
      </c>
      <c r="I261" s="128">
        <v>0</v>
      </c>
      <c r="J261" s="128">
        <v>0</v>
      </c>
      <c r="K261" s="128">
        <v>0</v>
      </c>
      <c r="L261" s="128">
        <v>0</v>
      </c>
      <c r="M261" s="128">
        <v>0</v>
      </c>
      <c r="N261" s="128">
        <v>0</v>
      </c>
      <c r="O261" s="128">
        <v>0</v>
      </c>
      <c r="P261" s="128">
        <v>0</v>
      </c>
      <c r="Q261" s="128">
        <v>0</v>
      </c>
      <c r="R261" s="128">
        <v>0</v>
      </c>
      <c r="S261" s="128">
        <v>0</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3288</v>
      </c>
      <c r="B262" s="128">
        <v>0</v>
      </c>
      <c r="C262" s="128">
        <v>0</v>
      </c>
      <c r="D262" s="128">
        <v>0</v>
      </c>
      <c r="E262" s="128">
        <v>0</v>
      </c>
      <c r="F262" s="128">
        <v>0</v>
      </c>
      <c r="G262" s="128">
        <v>0</v>
      </c>
      <c r="H262" s="128">
        <v>-1464.9</v>
      </c>
      <c r="I262" s="128">
        <v>-1464</v>
      </c>
      <c r="J262" s="128">
        <v>0</v>
      </c>
      <c r="K262" s="128">
        <v>0</v>
      </c>
      <c r="L262" s="128">
        <v>-576.9</v>
      </c>
      <c r="M262" s="128">
        <v>-577</v>
      </c>
      <c r="N262" s="128">
        <v>-577</v>
      </c>
      <c r="O262" s="128">
        <v>-577</v>
      </c>
      <c r="P262" s="128">
        <v>0</v>
      </c>
      <c r="Q262" s="128">
        <v>0</v>
      </c>
      <c r="R262" s="128">
        <v>0</v>
      </c>
      <c r="S262" s="128">
        <v>0</v>
      </c>
      <c r="T262" s="128">
        <v>-10000</v>
      </c>
      <c r="U262" s="128">
        <v>-10000</v>
      </c>
      <c r="V262" s="128">
        <v>0</v>
      </c>
      <c r="W262" s="128">
        <v>0</v>
      </c>
      <c r="X262" s="128">
        <v>0</v>
      </c>
      <c r="Y262" s="128">
        <v>0</v>
      </c>
      <c r="Z262" s="128">
        <v>0</v>
      </c>
      <c r="AA262" s="128">
        <v>0</v>
      </c>
      <c r="AB262" s="128">
        <v>0</v>
      </c>
      <c r="AC262" s="128">
        <v>0</v>
      </c>
      <c r="AD262" s="128">
        <v>0</v>
      </c>
      <c r="AE262" s="128">
        <v>0</v>
      </c>
      <c r="AF262" s="128">
        <v>0</v>
      </c>
      <c r="AG262" s="128">
        <v>0</v>
      </c>
      <c r="AH262" s="128">
        <v>0</v>
      </c>
      <c r="AI262" s="128">
        <v>0</v>
      </c>
      <c r="AJ262" s="128">
        <v>-806000</v>
      </c>
      <c r="AK262" s="128">
        <v>-706000</v>
      </c>
      <c r="AL262" s="128">
        <v>-706000</v>
      </c>
      <c r="AM262" s="128">
        <v>-206000</v>
      </c>
      <c r="AN262" s="128">
        <v>-1118000</v>
      </c>
      <c r="AO262" s="128">
        <v>-1106000</v>
      </c>
      <c r="AP262" s="128">
        <v>-1106000</v>
      </c>
      <c r="AQ262" s="128">
        <v>-300000</v>
      </c>
      <c r="AR262" s="128">
        <v>-640883.16</v>
      </c>
      <c r="AS262" s="128">
        <v>-550883</v>
      </c>
      <c r="AT262" s="128">
        <v>-50183</v>
      </c>
      <c r="AU262" s="128">
        <v>-50183</v>
      </c>
      <c r="AV262" s="128">
        <v>-1271370.0900000001</v>
      </c>
      <c r="AW262" s="128">
        <v>-1271370</v>
      </c>
      <c r="AX262" s="128">
        <v>0</v>
      </c>
      <c r="AY262" s="128">
        <v>0</v>
      </c>
      <c r="AZ262" s="128">
        <v>-1025756</v>
      </c>
      <c r="BA262" s="128">
        <v>-2085197</v>
      </c>
      <c r="BB262" s="128">
        <v>-736965</v>
      </c>
      <c r="BC262" s="128">
        <v>-350601</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3289</v>
      </c>
      <c r="B263" s="128">
        <v>0</v>
      </c>
      <c r="C263" s="128">
        <v>0</v>
      </c>
      <c r="D263" s="128">
        <v>0</v>
      </c>
      <c r="E263" s="128">
        <v>0</v>
      </c>
      <c r="F263" s="128">
        <v>0</v>
      </c>
      <c r="G263" s="128">
        <v>0</v>
      </c>
      <c r="H263" s="128">
        <v>0</v>
      </c>
      <c r="I263" s="128">
        <v>0</v>
      </c>
      <c r="J263" s="128">
        <v>0</v>
      </c>
      <c r="K263" s="128">
        <v>0</v>
      </c>
      <c r="L263" s="128">
        <v>0</v>
      </c>
      <c r="M263" s="128">
        <v>0</v>
      </c>
      <c r="N263" s="128">
        <v>0</v>
      </c>
      <c r="O263" s="128">
        <v>0</v>
      </c>
      <c r="P263" s="128">
        <v>0</v>
      </c>
      <c r="Q263" s="128">
        <v>0</v>
      </c>
      <c r="R263" s="128">
        <v>0</v>
      </c>
      <c r="S263" s="128">
        <v>0</v>
      </c>
      <c r="T263" s="128">
        <v>0</v>
      </c>
      <c r="U263" s="128">
        <v>0</v>
      </c>
      <c r="V263" s="128">
        <v>0</v>
      </c>
      <c r="W263" s="128">
        <v>0</v>
      </c>
      <c r="X263" s="128">
        <v>0</v>
      </c>
      <c r="Y263" s="128">
        <v>0</v>
      </c>
      <c r="Z263" s="128">
        <v>0</v>
      </c>
      <c r="AA263" s="128">
        <v>0</v>
      </c>
      <c r="AB263" s="128">
        <v>0</v>
      </c>
      <c r="AC263" s="128">
        <v>0</v>
      </c>
      <c r="AD263" s="128">
        <v>0</v>
      </c>
      <c r="AE263" s="128">
        <v>0</v>
      </c>
      <c r="AF263" s="128">
        <v>0</v>
      </c>
      <c r="AG263" s="128">
        <v>0</v>
      </c>
      <c r="AH263" s="128">
        <v>0</v>
      </c>
      <c r="AI263" s="128">
        <v>0</v>
      </c>
      <c r="AJ263" s="128">
        <v>0</v>
      </c>
      <c r="AK263" s="128">
        <v>0</v>
      </c>
      <c r="AL263" s="128">
        <v>0</v>
      </c>
      <c r="AM263" s="128">
        <v>0</v>
      </c>
      <c r="AN263" s="128">
        <v>0</v>
      </c>
      <c r="AO263" s="128">
        <v>0</v>
      </c>
      <c r="AP263" s="128">
        <v>0</v>
      </c>
      <c r="AQ263" s="128">
        <v>0</v>
      </c>
      <c r="AR263" s="128">
        <v>0</v>
      </c>
      <c r="AS263" s="128">
        <v>0</v>
      </c>
      <c r="AT263" s="128">
        <v>0</v>
      </c>
      <c r="AU263" s="128">
        <v>0</v>
      </c>
      <c r="AV263" s="128">
        <v>0.08</v>
      </c>
      <c r="AW263" s="128">
        <v>0</v>
      </c>
      <c r="AX263" s="128">
        <v>0</v>
      </c>
      <c r="AY263" s="128">
        <v>0</v>
      </c>
      <c r="AZ263" s="128">
        <v>0</v>
      </c>
      <c r="BA263" s="128">
        <v>0</v>
      </c>
      <c r="BB263" s="128">
        <v>0</v>
      </c>
      <c r="BC263" s="128">
        <v>0</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3290</v>
      </c>
      <c r="B264" s="128">
        <v>0</v>
      </c>
      <c r="C264" s="128">
        <v>0</v>
      </c>
      <c r="D264" s="128">
        <v>-80936378.430000007</v>
      </c>
      <c r="E264" s="128">
        <v>-502000</v>
      </c>
      <c r="F264" s="128">
        <v>-252000</v>
      </c>
      <c r="G264" s="128">
        <v>-252000</v>
      </c>
      <c r="H264" s="128">
        <v>0</v>
      </c>
      <c r="I264" s="128">
        <v>0</v>
      </c>
      <c r="J264" s="128">
        <v>0</v>
      </c>
      <c r="K264" s="128">
        <v>0</v>
      </c>
      <c r="L264" s="128">
        <v>0</v>
      </c>
      <c r="M264" s="128">
        <v>0</v>
      </c>
      <c r="N264" s="128">
        <v>0</v>
      </c>
      <c r="O264" s="128">
        <v>0</v>
      </c>
      <c r="P264" s="128">
        <v>-2720264.2</v>
      </c>
      <c r="Q264" s="128">
        <v>-2618402</v>
      </c>
      <c r="R264" s="128">
        <v>-2618402</v>
      </c>
      <c r="S264" s="128">
        <v>-2618402</v>
      </c>
      <c r="T264" s="128">
        <v>0</v>
      </c>
      <c r="U264" s="128">
        <v>0</v>
      </c>
      <c r="V264" s="128">
        <v>-10000</v>
      </c>
      <c r="W264" s="128">
        <v>0</v>
      </c>
      <c r="X264" s="128">
        <v>0</v>
      </c>
      <c r="Y264" s="128">
        <v>0</v>
      </c>
      <c r="Z264" s="128">
        <v>0</v>
      </c>
      <c r="AA264" s="128">
        <v>0</v>
      </c>
      <c r="AB264" s="128">
        <v>0</v>
      </c>
      <c r="AC264" s="128">
        <v>0</v>
      </c>
      <c r="AD264" s="128">
        <v>0</v>
      </c>
      <c r="AE264" s="128">
        <v>0</v>
      </c>
      <c r="AF264" s="128">
        <v>-193126864.13</v>
      </c>
      <c r="AG264" s="128">
        <v>-193126864</v>
      </c>
      <c r="AH264" s="128">
        <v>-133179205</v>
      </c>
      <c r="AI264" s="128">
        <v>0</v>
      </c>
      <c r="AJ264" s="128">
        <v>0</v>
      </c>
      <c r="AK264" s="128">
        <v>0</v>
      </c>
      <c r="AL264" s="128">
        <v>0</v>
      </c>
      <c r="AM264" s="128">
        <v>0</v>
      </c>
      <c r="AN264" s="128">
        <v>0</v>
      </c>
      <c r="AO264" s="128">
        <v>0</v>
      </c>
      <c r="AP264" s="128">
        <v>0</v>
      </c>
      <c r="AQ264" s="128">
        <v>0</v>
      </c>
      <c r="AR264" s="128">
        <v>-0.03</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3291</v>
      </c>
      <c r="B265" s="128">
        <v>121403</v>
      </c>
      <c r="C265" s="128">
        <v>72365</v>
      </c>
      <c r="D265" s="128">
        <v>124774.45</v>
      </c>
      <c r="E265" s="128">
        <v>66670</v>
      </c>
      <c r="F265" s="128">
        <v>29462</v>
      </c>
      <c r="G265" s="128">
        <v>11738</v>
      </c>
      <c r="H265" s="128">
        <v>222660.37</v>
      </c>
      <c r="I265" s="128">
        <v>190173</v>
      </c>
      <c r="J265" s="128">
        <v>144219</v>
      </c>
      <c r="K265" s="128">
        <v>52685</v>
      </c>
      <c r="L265" s="128">
        <v>218661.32</v>
      </c>
      <c r="M265" s="128">
        <v>168683</v>
      </c>
      <c r="N265" s="128">
        <v>133584</v>
      </c>
      <c r="O265" s="128">
        <v>44713</v>
      </c>
      <c r="P265" s="128">
        <v>168970.56</v>
      </c>
      <c r="Q265" s="128">
        <v>114783</v>
      </c>
      <c r="R265" s="128">
        <v>79132</v>
      </c>
      <c r="S265" s="128">
        <v>38113</v>
      </c>
      <c r="T265" s="128">
        <v>299667.81</v>
      </c>
      <c r="U265" s="128">
        <v>239274</v>
      </c>
      <c r="V265" s="128">
        <v>75039</v>
      </c>
      <c r="W265" s="128">
        <v>45182</v>
      </c>
      <c r="X265" s="128">
        <v>111943.96</v>
      </c>
      <c r="Y265" s="128">
        <v>71054</v>
      </c>
      <c r="Z265" s="128">
        <v>47778</v>
      </c>
      <c r="AA265" s="128">
        <v>21964</v>
      </c>
      <c r="AB265" s="128">
        <v>384377.82</v>
      </c>
      <c r="AC265" s="128">
        <v>97863</v>
      </c>
      <c r="AD265" s="128">
        <v>76105</v>
      </c>
      <c r="AE265" s="128">
        <v>56226</v>
      </c>
      <c r="AF265" s="128">
        <v>84425.72</v>
      </c>
      <c r="AG265" s="128">
        <v>64918</v>
      </c>
      <c r="AH265" s="128">
        <v>45289</v>
      </c>
      <c r="AI265" s="128">
        <v>23868</v>
      </c>
      <c r="AJ265" s="128">
        <v>315559.90999999997</v>
      </c>
      <c r="AK265" s="128">
        <v>251379</v>
      </c>
      <c r="AL265" s="128">
        <v>171817</v>
      </c>
      <c r="AM265" s="128">
        <v>64747</v>
      </c>
      <c r="AN265" s="128">
        <v>243675.62</v>
      </c>
      <c r="AO265" s="128">
        <v>123839</v>
      </c>
      <c r="AP265" s="128">
        <v>60612</v>
      </c>
      <c r="AQ265" s="128">
        <v>42329</v>
      </c>
      <c r="AR265" s="128">
        <v>229977.23</v>
      </c>
      <c r="AS265" s="128">
        <v>120046</v>
      </c>
      <c r="AT265" s="128">
        <v>72309</v>
      </c>
      <c r="AU265" s="128">
        <v>31514</v>
      </c>
      <c r="AV265" s="128">
        <v>130459.76</v>
      </c>
      <c r="AW265" s="128">
        <v>77654</v>
      </c>
      <c r="AX265" s="128">
        <v>42498</v>
      </c>
      <c r="AY265" s="128">
        <v>16829</v>
      </c>
      <c r="AZ265" s="128">
        <v>117754</v>
      </c>
      <c r="BA265" s="128">
        <v>59490</v>
      </c>
      <c r="BB265" s="128">
        <v>28761</v>
      </c>
      <c r="BC265" s="128">
        <v>15838</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3292</v>
      </c>
      <c r="B266" s="128">
        <v>89616</v>
      </c>
      <c r="C266" s="128">
        <v>42721</v>
      </c>
      <c r="D266" s="128">
        <v>124774.45</v>
      </c>
      <c r="E266" s="128">
        <v>66670</v>
      </c>
      <c r="F266" s="128">
        <v>29462</v>
      </c>
      <c r="G266" s="128">
        <v>11738</v>
      </c>
      <c r="H266" s="128">
        <v>208558.35</v>
      </c>
      <c r="I266" s="128">
        <v>180471</v>
      </c>
      <c r="J266" s="128">
        <v>137915</v>
      </c>
      <c r="K266" s="128">
        <v>49576</v>
      </c>
      <c r="L266" s="128">
        <v>203985.8</v>
      </c>
      <c r="M266" s="128">
        <v>158417</v>
      </c>
      <c r="N266" s="128">
        <v>117830</v>
      </c>
      <c r="O266" s="128">
        <v>44675</v>
      </c>
      <c r="P266" s="128">
        <v>166686.20000000001</v>
      </c>
      <c r="Q266" s="128">
        <v>104843</v>
      </c>
      <c r="R266" s="128">
        <v>72699</v>
      </c>
      <c r="S266" s="128">
        <v>38113</v>
      </c>
      <c r="T266" s="128">
        <v>284223.64</v>
      </c>
      <c r="U266" s="128">
        <v>228355</v>
      </c>
      <c r="V266" s="128">
        <v>73737</v>
      </c>
      <c r="W266" s="128">
        <v>45182</v>
      </c>
      <c r="X266" s="128">
        <v>95692.23</v>
      </c>
      <c r="Y266" s="128">
        <v>58399</v>
      </c>
      <c r="Z266" s="128">
        <v>35752</v>
      </c>
      <c r="AA266" s="128">
        <v>15274</v>
      </c>
      <c r="AB266" s="128">
        <v>364865.95</v>
      </c>
      <c r="AC266" s="128">
        <v>83486</v>
      </c>
      <c r="AD266" s="128">
        <v>65564</v>
      </c>
      <c r="AE266" s="128">
        <v>48700</v>
      </c>
      <c r="AF266" s="128">
        <v>81241.73</v>
      </c>
      <c r="AG266" s="128">
        <v>57823</v>
      </c>
      <c r="AH266" s="128">
        <v>40524</v>
      </c>
      <c r="AI266" s="128">
        <v>21251</v>
      </c>
      <c r="AJ266" s="128">
        <v>306627.8</v>
      </c>
      <c r="AK266" s="128">
        <v>245120</v>
      </c>
      <c r="AL266" s="128">
        <v>167757</v>
      </c>
      <c r="AM266" s="128">
        <v>62598</v>
      </c>
      <c r="AN266" s="128">
        <v>233822.75</v>
      </c>
      <c r="AO266" s="128">
        <v>116969</v>
      </c>
      <c r="AP266" s="128">
        <v>54991</v>
      </c>
      <c r="AQ266" s="128">
        <v>39436</v>
      </c>
      <c r="AR266" s="128">
        <v>224318.48</v>
      </c>
      <c r="AS266" s="128">
        <v>115072</v>
      </c>
      <c r="AT266" s="128">
        <v>69574</v>
      </c>
      <c r="AU266" s="128">
        <v>29771</v>
      </c>
      <c r="AV266" s="128">
        <v>123044.11</v>
      </c>
      <c r="AW266" s="128">
        <v>72919</v>
      </c>
      <c r="AX266" s="128">
        <v>40043</v>
      </c>
      <c r="AY266" s="128">
        <v>16829</v>
      </c>
      <c r="AZ266" s="128">
        <v>117754</v>
      </c>
      <c r="BA266" s="128">
        <v>59490</v>
      </c>
      <c r="BB266" s="128">
        <v>28761</v>
      </c>
      <c r="BC266" s="128">
        <v>15838</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3293</v>
      </c>
      <c r="B267" s="128">
        <v>27573</v>
      </c>
      <c r="C267" s="128">
        <v>27518</v>
      </c>
      <c r="D267" s="128">
        <v>0</v>
      </c>
      <c r="E267" s="128">
        <v>0</v>
      </c>
      <c r="F267" s="128">
        <v>0</v>
      </c>
      <c r="G267" s="128">
        <v>0</v>
      </c>
      <c r="H267" s="128">
        <v>14102.02</v>
      </c>
      <c r="I267" s="128">
        <v>9702</v>
      </c>
      <c r="J267" s="128">
        <v>6304</v>
      </c>
      <c r="K267" s="128">
        <v>3109</v>
      </c>
      <c r="L267" s="128">
        <v>14675.52</v>
      </c>
      <c r="M267" s="128">
        <v>10266</v>
      </c>
      <c r="N267" s="128">
        <v>15754</v>
      </c>
      <c r="O267" s="128">
        <v>38</v>
      </c>
      <c r="P267" s="128">
        <v>2284.36</v>
      </c>
      <c r="Q267" s="128">
        <v>9940</v>
      </c>
      <c r="R267" s="128">
        <v>6433</v>
      </c>
      <c r="S267" s="128">
        <v>0</v>
      </c>
      <c r="T267" s="128">
        <v>14327.61</v>
      </c>
      <c r="U267" s="128">
        <v>9802</v>
      </c>
      <c r="V267" s="128">
        <v>185</v>
      </c>
      <c r="W267" s="128">
        <v>0</v>
      </c>
      <c r="X267" s="128">
        <v>16251.73</v>
      </c>
      <c r="Y267" s="128">
        <v>12655</v>
      </c>
      <c r="Z267" s="128">
        <v>12026</v>
      </c>
      <c r="AA267" s="128">
        <v>6690</v>
      </c>
      <c r="AB267" s="128">
        <v>19511.86</v>
      </c>
      <c r="AC267" s="128">
        <v>14377</v>
      </c>
      <c r="AD267" s="128">
        <v>10541</v>
      </c>
      <c r="AE267" s="128">
        <v>7526</v>
      </c>
      <c r="AF267" s="128">
        <v>3183.99</v>
      </c>
      <c r="AG267" s="128">
        <v>7095</v>
      </c>
      <c r="AH267" s="128">
        <v>4765</v>
      </c>
      <c r="AI267" s="128">
        <v>2617</v>
      </c>
      <c r="AJ267" s="128">
        <v>8932.11</v>
      </c>
      <c r="AK267" s="128">
        <v>6259</v>
      </c>
      <c r="AL267" s="128">
        <v>4060</v>
      </c>
      <c r="AM267" s="128">
        <v>2149</v>
      </c>
      <c r="AN267" s="128">
        <v>9852.8700000000008</v>
      </c>
      <c r="AO267" s="128">
        <v>6870</v>
      </c>
      <c r="AP267" s="128">
        <v>5621</v>
      </c>
      <c r="AQ267" s="128">
        <v>2893</v>
      </c>
      <c r="AR267" s="128">
        <v>5658.75</v>
      </c>
      <c r="AS267" s="128">
        <v>4974</v>
      </c>
      <c r="AT267" s="128">
        <v>2735</v>
      </c>
      <c r="AU267" s="128">
        <v>1743</v>
      </c>
      <c r="AV267" s="128">
        <v>7415.66</v>
      </c>
      <c r="AW267" s="128">
        <v>4735</v>
      </c>
      <c r="AX267" s="128">
        <v>2455</v>
      </c>
      <c r="AY267" s="128">
        <v>0</v>
      </c>
      <c r="AZ267" s="128">
        <v>0</v>
      </c>
      <c r="BA267" s="128">
        <v>0</v>
      </c>
      <c r="BB267" s="128">
        <v>0</v>
      </c>
      <c r="BC267" s="128">
        <v>0</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3294</v>
      </c>
      <c r="B268" s="128">
        <v>0</v>
      </c>
      <c r="C268" s="128">
        <v>0</v>
      </c>
      <c r="D268" s="128">
        <v>0</v>
      </c>
      <c r="E268" s="128">
        <v>0</v>
      </c>
      <c r="F268" s="128">
        <v>0</v>
      </c>
      <c r="G268" s="128">
        <v>0</v>
      </c>
      <c r="H268" s="128">
        <v>0</v>
      </c>
      <c r="I268" s="128">
        <v>0</v>
      </c>
      <c r="J268" s="128">
        <v>0</v>
      </c>
      <c r="K268" s="128">
        <v>0</v>
      </c>
      <c r="L268" s="128">
        <v>0</v>
      </c>
      <c r="M268" s="128">
        <v>0</v>
      </c>
      <c r="N268" s="128">
        <v>0</v>
      </c>
      <c r="O268" s="128">
        <v>0</v>
      </c>
      <c r="P268" s="128">
        <v>0</v>
      </c>
      <c r="Q268" s="128">
        <v>0</v>
      </c>
      <c r="R268" s="128">
        <v>0</v>
      </c>
      <c r="S268" s="128">
        <v>0</v>
      </c>
      <c r="T268" s="128">
        <v>1116.56</v>
      </c>
      <c r="U268" s="128">
        <v>1117</v>
      </c>
      <c r="V268" s="128">
        <v>1117</v>
      </c>
      <c r="W268" s="128">
        <v>0</v>
      </c>
      <c r="X268" s="128">
        <v>0</v>
      </c>
      <c r="Y268" s="128">
        <v>0</v>
      </c>
      <c r="Z268" s="128">
        <v>0</v>
      </c>
      <c r="AA268" s="128">
        <v>0</v>
      </c>
      <c r="AB268" s="128">
        <v>0</v>
      </c>
      <c r="AC268" s="128">
        <v>0</v>
      </c>
      <c r="AD268" s="128">
        <v>0</v>
      </c>
      <c r="AE268" s="128">
        <v>0</v>
      </c>
      <c r="AF268" s="128">
        <v>0</v>
      </c>
      <c r="AG268" s="128">
        <v>0</v>
      </c>
      <c r="AH268" s="128">
        <v>0</v>
      </c>
      <c r="AI268" s="128">
        <v>0</v>
      </c>
      <c r="AJ268" s="128">
        <v>0</v>
      </c>
      <c r="AK268" s="128">
        <v>0</v>
      </c>
      <c r="AL268" s="128">
        <v>0</v>
      </c>
      <c r="AM268" s="128">
        <v>0</v>
      </c>
      <c r="AN268" s="128">
        <v>0</v>
      </c>
      <c r="AO268" s="128">
        <v>0</v>
      </c>
      <c r="AP268" s="128">
        <v>0</v>
      </c>
      <c r="AQ268" s="128">
        <v>0</v>
      </c>
      <c r="AR268" s="128">
        <v>0</v>
      </c>
      <c r="AS268" s="128">
        <v>0</v>
      </c>
      <c r="AT268" s="128">
        <v>0</v>
      </c>
      <c r="AU268" s="128">
        <v>0</v>
      </c>
      <c r="AV268" s="128">
        <v>0</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3295</v>
      </c>
      <c r="B269" s="128">
        <v>4214</v>
      </c>
      <c r="C269" s="128">
        <v>2126</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2972</v>
      </c>
      <c r="B270" s="128">
        <v>-7134924</v>
      </c>
      <c r="C270" s="128">
        <v>-3520489</v>
      </c>
      <c r="D270" s="128">
        <v>-16406870.15</v>
      </c>
      <c r="E270" s="128">
        <v>-12535126</v>
      </c>
      <c r="F270" s="128">
        <v>-8738392</v>
      </c>
      <c r="G270" s="128">
        <v>-4282714</v>
      </c>
      <c r="H270" s="128">
        <v>-17901725.359999999</v>
      </c>
      <c r="I270" s="128">
        <v>-12931060</v>
      </c>
      <c r="J270" s="128">
        <v>-8871964</v>
      </c>
      <c r="K270" s="128">
        <v>-5116510</v>
      </c>
      <c r="L270" s="128">
        <v>-15771337.130000001</v>
      </c>
      <c r="M270" s="128">
        <v>-10863662</v>
      </c>
      <c r="N270" s="128">
        <v>-6580215</v>
      </c>
      <c r="O270" s="128">
        <v>-3122113</v>
      </c>
      <c r="P270" s="128">
        <v>-17038783.800000001</v>
      </c>
      <c r="Q270" s="128">
        <v>-12891692</v>
      </c>
      <c r="R270" s="128">
        <v>-8486126</v>
      </c>
      <c r="S270" s="128">
        <v>-3317544</v>
      </c>
      <c r="T270" s="128">
        <v>-19308117.309999999</v>
      </c>
      <c r="U270" s="128">
        <v>-13304516</v>
      </c>
      <c r="V270" s="128">
        <v>-8498603</v>
      </c>
      <c r="W270" s="128">
        <v>-4170109</v>
      </c>
      <c r="X270" s="128">
        <v>-17660804.77</v>
      </c>
      <c r="Y270" s="128">
        <v>-12401498</v>
      </c>
      <c r="Z270" s="128">
        <v>-8049334</v>
      </c>
      <c r="AA270" s="128">
        <v>-4525332</v>
      </c>
      <c r="AB270" s="128">
        <v>-16402897.720000001</v>
      </c>
      <c r="AC270" s="128">
        <v>-10814238</v>
      </c>
      <c r="AD270" s="128">
        <v>-7337186</v>
      </c>
      <c r="AE270" s="128">
        <v>-3887071</v>
      </c>
      <c r="AF270" s="128">
        <v>-11724731.92</v>
      </c>
      <c r="AG270" s="128">
        <v>-8571395</v>
      </c>
      <c r="AH270" s="128">
        <v>-4753716</v>
      </c>
      <c r="AI270" s="128">
        <v>-2281779</v>
      </c>
      <c r="AJ270" s="128">
        <v>-6770300.75</v>
      </c>
      <c r="AK270" s="128">
        <v>-4489198</v>
      </c>
      <c r="AL270" s="128">
        <v>-2734391</v>
      </c>
      <c r="AM270" s="128">
        <v>-1311899</v>
      </c>
      <c r="AN270" s="128">
        <v>-4155754.59</v>
      </c>
      <c r="AO270" s="128">
        <v>-3303534</v>
      </c>
      <c r="AP270" s="128">
        <v>-2155402</v>
      </c>
      <c r="AQ270" s="128">
        <v>-1130754</v>
      </c>
      <c r="AR270" s="128">
        <v>-4259771.6900000004</v>
      </c>
      <c r="AS270" s="128">
        <v>-3183236</v>
      </c>
      <c r="AT270" s="128">
        <v>-1884975</v>
      </c>
      <c r="AU270" s="128">
        <v>-1045949</v>
      </c>
      <c r="AV270" s="128">
        <v>-3902300.17</v>
      </c>
      <c r="AW270" s="128">
        <v>-2800265</v>
      </c>
      <c r="AX270" s="128">
        <v>-1952860</v>
      </c>
      <c r="AY270" s="128">
        <v>-907111</v>
      </c>
      <c r="AZ270" s="128">
        <v>-3956800</v>
      </c>
      <c r="BA270" s="128">
        <v>-2957638</v>
      </c>
      <c r="BB270" s="128">
        <v>-1941636</v>
      </c>
      <c r="BC270" s="128">
        <v>-755078</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3292</v>
      </c>
      <c r="B271" s="128">
        <v>-5987030</v>
      </c>
      <c r="C271" s="128">
        <v>-2786160</v>
      </c>
      <c r="D271" s="128">
        <v>-15387288.289999999</v>
      </c>
      <c r="E271" s="128">
        <v>-11796573</v>
      </c>
      <c r="F271" s="128">
        <v>-8341863</v>
      </c>
      <c r="G271" s="128">
        <v>-4103280</v>
      </c>
      <c r="H271" s="128">
        <v>-16837129.879999999</v>
      </c>
      <c r="I271" s="128">
        <v>-12227164</v>
      </c>
      <c r="J271" s="128">
        <v>-8388105</v>
      </c>
      <c r="K271" s="128">
        <v>-4982672</v>
      </c>
      <c r="L271" s="128">
        <v>-14434171.789999999</v>
      </c>
      <c r="M271" s="128">
        <v>-10018417</v>
      </c>
      <c r="N271" s="128">
        <v>-6210136</v>
      </c>
      <c r="O271" s="128">
        <v>-3000897</v>
      </c>
      <c r="P271" s="128">
        <v>-15978312.48</v>
      </c>
      <c r="Q271" s="128">
        <v>-11347975</v>
      </c>
      <c r="R271" s="128">
        <v>-7356388</v>
      </c>
      <c r="S271" s="128">
        <v>-3227274</v>
      </c>
      <c r="T271" s="128">
        <v>-17875623.32</v>
      </c>
      <c r="U271" s="128">
        <v>-12539704</v>
      </c>
      <c r="V271" s="128">
        <v>-8139121</v>
      </c>
      <c r="W271" s="128">
        <v>-3939315</v>
      </c>
      <c r="X271" s="128">
        <v>-16098405.119999999</v>
      </c>
      <c r="Y271" s="128">
        <v>-11158676</v>
      </c>
      <c r="Z271" s="128">
        <v>-7083183</v>
      </c>
      <c r="AA271" s="128">
        <v>-3981116</v>
      </c>
      <c r="AB271" s="128">
        <v>-14199863.789999999</v>
      </c>
      <c r="AC271" s="128">
        <v>-9881025</v>
      </c>
      <c r="AD271" s="128">
        <v>-6615625</v>
      </c>
      <c r="AE271" s="128">
        <v>-3655617</v>
      </c>
      <c r="AF271" s="128">
        <v>-11272382.060000001</v>
      </c>
      <c r="AG271" s="128">
        <v>-8097989</v>
      </c>
      <c r="AH271" s="128">
        <v>-4622305</v>
      </c>
      <c r="AI271" s="128">
        <v>-2213509</v>
      </c>
      <c r="AJ271" s="128">
        <v>-6346566.4800000004</v>
      </c>
      <c r="AK271" s="128">
        <v>-4207268</v>
      </c>
      <c r="AL271" s="128">
        <v>-2606397</v>
      </c>
      <c r="AM271" s="128">
        <v>-1265836</v>
      </c>
      <c r="AN271" s="128">
        <v>-3921465.79</v>
      </c>
      <c r="AO271" s="128">
        <v>-3133950</v>
      </c>
      <c r="AP271" s="128">
        <v>-2048360</v>
      </c>
      <c r="AQ271" s="128">
        <v>-1068584</v>
      </c>
      <c r="AR271" s="128">
        <v>-4093294.95</v>
      </c>
      <c r="AS271" s="128">
        <v>-3050668</v>
      </c>
      <c r="AT271" s="128">
        <v>-1788426</v>
      </c>
      <c r="AU271" s="128">
        <v>-983846</v>
      </c>
      <c r="AV271" s="128">
        <v>-3674588.87</v>
      </c>
      <c r="AW271" s="128">
        <v>-2630796</v>
      </c>
      <c r="AX271" s="128">
        <v>-1833343</v>
      </c>
      <c r="AY271" s="128">
        <v>-907111</v>
      </c>
      <c r="AZ271" s="128">
        <v>-3956800</v>
      </c>
      <c r="BA271" s="128">
        <v>-2957638</v>
      </c>
      <c r="BB271" s="128">
        <v>-1941636</v>
      </c>
      <c r="BC271" s="128">
        <v>-755078</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3293</v>
      </c>
      <c r="B272" s="128">
        <v>-574076</v>
      </c>
      <c r="C272" s="128">
        <v>-419020</v>
      </c>
      <c r="D272" s="128">
        <v>-1019581.86</v>
      </c>
      <c r="E272" s="128">
        <v>-738553</v>
      </c>
      <c r="F272" s="128">
        <v>-396529</v>
      </c>
      <c r="G272" s="128">
        <v>-179434</v>
      </c>
      <c r="H272" s="128">
        <v>-1064595.48</v>
      </c>
      <c r="I272" s="128">
        <v>-703896</v>
      </c>
      <c r="J272" s="128">
        <v>-483859</v>
      </c>
      <c r="K272" s="128">
        <v>-133838</v>
      </c>
      <c r="L272" s="128">
        <v>-1337165.3400000001</v>
      </c>
      <c r="M272" s="128">
        <v>-845245</v>
      </c>
      <c r="N272" s="128">
        <v>-370079</v>
      </c>
      <c r="O272" s="128">
        <v>-121216</v>
      </c>
      <c r="P272" s="128">
        <v>-1060471.32</v>
      </c>
      <c r="Q272" s="128">
        <v>-1543717</v>
      </c>
      <c r="R272" s="128">
        <v>-1129738</v>
      </c>
      <c r="S272" s="128">
        <v>-90270</v>
      </c>
      <c r="T272" s="128">
        <v>-1432494</v>
      </c>
      <c r="U272" s="128">
        <v>-764812</v>
      </c>
      <c r="V272" s="128">
        <v>-359482</v>
      </c>
      <c r="W272" s="128">
        <v>-230794</v>
      </c>
      <c r="X272" s="128">
        <v>-1562399.66</v>
      </c>
      <c r="Y272" s="128">
        <v>-1242822</v>
      </c>
      <c r="Z272" s="128">
        <v>-966151</v>
      </c>
      <c r="AA272" s="128">
        <v>-544216</v>
      </c>
      <c r="AB272" s="128">
        <v>-2203033.9300000002</v>
      </c>
      <c r="AC272" s="128">
        <v>-933213</v>
      </c>
      <c r="AD272" s="128">
        <v>-721561</v>
      </c>
      <c r="AE272" s="128">
        <v>-231454</v>
      </c>
      <c r="AF272" s="128">
        <v>-452349.87</v>
      </c>
      <c r="AG272" s="128">
        <v>-473406</v>
      </c>
      <c r="AH272" s="128">
        <v>-131411</v>
      </c>
      <c r="AI272" s="128">
        <v>-68270</v>
      </c>
      <c r="AJ272" s="128">
        <v>-423734.27</v>
      </c>
      <c r="AK272" s="128">
        <v>-281930</v>
      </c>
      <c r="AL272" s="128">
        <v>-127994</v>
      </c>
      <c r="AM272" s="128">
        <v>-46063</v>
      </c>
      <c r="AN272" s="128">
        <v>-234288.81</v>
      </c>
      <c r="AO272" s="128">
        <v>-169584</v>
      </c>
      <c r="AP272" s="128">
        <v>-107042</v>
      </c>
      <c r="AQ272" s="128">
        <v>-62170</v>
      </c>
      <c r="AR272" s="128">
        <v>-166476.75</v>
      </c>
      <c r="AS272" s="128">
        <v>-132568</v>
      </c>
      <c r="AT272" s="128">
        <v>-96549</v>
      </c>
      <c r="AU272" s="128">
        <v>-62103</v>
      </c>
      <c r="AV272" s="128">
        <v>-227711.3</v>
      </c>
      <c r="AW272" s="128">
        <v>-169469</v>
      </c>
      <c r="AX272" s="128">
        <v>-119517</v>
      </c>
      <c r="AY272" s="128">
        <v>0</v>
      </c>
      <c r="AZ272" s="128">
        <v>0</v>
      </c>
      <c r="BA272" s="128">
        <v>0</v>
      </c>
      <c r="BB272" s="128">
        <v>0</v>
      </c>
      <c r="BC272" s="128">
        <v>0</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3295</v>
      </c>
      <c r="B273" s="128">
        <v>-573818</v>
      </c>
      <c r="C273" s="128">
        <v>-315309</v>
      </c>
      <c r="D273" s="128">
        <v>0</v>
      </c>
      <c r="E273" s="128">
        <v>0</v>
      </c>
      <c r="F273" s="128">
        <v>0</v>
      </c>
      <c r="G273" s="128">
        <v>0</v>
      </c>
      <c r="H273" s="128">
        <v>0</v>
      </c>
      <c r="I273" s="128">
        <v>0</v>
      </c>
      <c r="J273" s="128">
        <v>0</v>
      </c>
      <c r="K273" s="128">
        <v>0</v>
      </c>
      <c r="L273" s="128">
        <v>0</v>
      </c>
      <c r="M273" s="128">
        <v>0</v>
      </c>
      <c r="N273" s="128">
        <v>0</v>
      </c>
      <c r="O273" s="128">
        <v>0</v>
      </c>
      <c r="P273" s="128">
        <v>0</v>
      </c>
      <c r="Q273" s="128">
        <v>0</v>
      </c>
      <c r="R273" s="128">
        <v>0</v>
      </c>
      <c r="S273" s="128">
        <v>0</v>
      </c>
      <c r="T273" s="128">
        <v>0</v>
      </c>
      <c r="U273" s="128">
        <v>0</v>
      </c>
      <c r="V273" s="128">
        <v>0</v>
      </c>
      <c r="W273" s="128">
        <v>0</v>
      </c>
      <c r="X273" s="128">
        <v>0</v>
      </c>
      <c r="Y273" s="128">
        <v>0</v>
      </c>
      <c r="Z273" s="128">
        <v>0</v>
      </c>
      <c r="AA273" s="128">
        <v>0</v>
      </c>
      <c r="AB273" s="128">
        <v>0</v>
      </c>
      <c r="AC273" s="128">
        <v>0</v>
      </c>
      <c r="AD273" s="128">
        <v>0</v>
      </c>
      <c r="AE273" s="128">
        <v>0</v>
      </c>
      <c r="AF273" s="128">
        <v>0</v>
      </c>
      <c r="AG273" s="128">
        <v>0</v>
      </c>
      <c r="AH273" s="128">
        <v>0</v>
      </c>
      <c r="AI273" s="128">
        <v>0</v>
      </c>
      <c r="AJ273" s="128">
        <v>0</v>
      </c>
      <c r="AK273" s="128">
        <v>0</v>
      </c>
      <c r="AL273" s="128">
        <v>0</v>
      </c>
      <c r="AM273" s="128">
        <v>0</v>
      </c>
      <c r="AN273" s="128">
        <v>0</v>
      </c>
      <c r="AO273" s="128">
        <v>0</v>
      </c>
      <c r="AP273" s="128">
        <v>0</v>
      </c>
      <c r="AQ273" s="128">
        <v>0</v>
      </c>
      <c r="AR273" s="128">
        <v>0</v>
      </c>
      <c r="AS273" s="128">
        <v>0</v>
      </c>
      <c r="AT273" s="128">
        <v>0</v>
      </c>
      <c r="AU273" s="128">
        <v>0</v>
      </c>
      <c r="AV273" s="128">
        <v>0</v>
      </c>
      <c r="AW273" s="128">
        <v>0</v>
      </c>
      <c r="AX273" s="128">
        <v>0</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3296</v>
      </c>
      <c r="B274" s="128">
        <v>155</v>
      </c>
      <c r="C274" s="128">
        <v>76</v>
      </c>
      <c r="D274" s="128">
        <v>299.64</v>
      </c>
      <c r="E274" s="128">
        <v>223</v>
      </c>
      <c r="F274" s="128">
        <v>150</v>
      </c>
      <c r="G274" s="128">
        <v>74</v>
      </c>
      <c r="H274" s="128">
        <v>256.41000000000003</v>
      </c>
      <c r="I274" s="128">
        <v>185</v>
      </c>
      <c r="J274" s="128">
        <v>125</v>
      </c>
      <c r="K274" s="128">
        <v>63</v>
      </c>
      <c r="L274" s="128">
        <v>222.72</v>
      </c>
      <c r="M274" s="128">
        <v>158</v>
      </c>
      <c r="N274" s="128">
        <v>104</v>
      </c>
      <c r="O274" s="128">
        <v>51</v>
      </c>
      <c r="P274" s="128">
        <v>182.7</v>
      </c>
      <c r="Q274" s="128">
        <v>134</v>
      </c>
      <c r="R274" s="128">
        <v>90</v>
      </c>
      <c r="S274" s="128">
        <v>46</v>
      </c>
      <c r="T274" s="128">
        <v>163.24</v>
      </c>
      <c r="U274" s="128">
        <v>117</v>
      </c>
      <c r="V274" s="128">
        <v>78</v>
      </c>
      <c r="W274" s="128">
        <v>39</v>
      </c>
      <c r="X274" s="128">
        <v>136.04</v>
      </c>
      <c r="Y274" s="128">
        <v>96</v>
      </c>
      <c r="Z274" s="128">
        <v>62</v>
      </c>
      <c r="AA274" s="128">
        <v>31</v>
      </c>
      <c r="AB274" s="128">
        <v>107.46</v>
      </c>
      <c r="AC274" s="128">
        <v>76</v>
      </c>
      <c r="AD274" s="128">
        <v>52</v>
      </c>
      <c r="AE274" s="128">
        <v>26</v>
      </c>
      <c r="AF274" s="128">
        <v>476.7</v>
      </c>
      <c r="AG274" s="128">
        <v>451</v>
      </c>
      <c r="AH274" s="128">
        <v>430</v>
      </c>
      <c r="AI274" s="128">
        <v>19</v>
      </c>
      <c r="AJ274" s="128">
        <v>3581.32</v>
      </c>
      <c r="AK274" s="128">
        <v>39</v>
      </c>
      <c r="AL274" s="128">
        <v>26</v>
      </c>
      <c r="AM274" s="128">
        <v>13</v>
      </c>
      <c r="AN274" s="128">
        <v>46.31</v>
      </c>
      <c r="AO274" s="128">
        <v>31</v>
      </c>
      <c r="AP274" s="128">
        <v>21</v>
      </c>
      <c r="AQ274" s="128">
        <v>10</v>
      </c>
      <c r="AR274" s="128">
        <v>37.119999999999997</v>
      </c>
      <c r="AS274" s="128">
        <v>27</v>
      </c>
      <c r="AT274" s="128">
        <v>18</v>
      </c>
      <c r="AU274" s="128">
        <v>9</v>
      </c>
      <c r="AV274" s="128">
        <v>33.74</v>
      </c>
      <c r="AW274" s="128">
        <v>24</v>
      </c>
      <c r="AX274" s="128">
        <v>16</v>
      </c>
      <c r="AY274" s="128">
        <v>9</v>
      </c>
      <c r="AZ274" s="128">
        <v>1552</v>
      </c>
      <c r="BA274" s="128">
        <v>1535</v>
      </c>
      <c r="BB274" s="128">
        <v>1535</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3297</v>
      </c>
      <c r="B275" s="128">
        <v>24906</v>
      </c>
      <c r="C275" s="128">
        <v>22202</v>
      </c>
      <c r="D275" s="128">
        <v>163033.15</v>
      </c>
      <c r="E275" s="128">
        <v>108618</v>
      </c>
      <c r="F275" s="128">
        <v>87421</v>
      </c>
      <c r="G275" s="128">
        <v>33502</v>
      </c>
      <c r="H275" s="128">
        <v>290846.71999999997</v>
      </c>
      <c r="I275" s="128">
        <v>218933</v>
      </c>
      <c r="J275" s="128">
        <v>182191</v>
      </c>
      <c r="K275" s="128">
        <v>59464</v>
      </c>
      <c r="L275" s="128">
        <v>282408.86</v>
      </c>
      <c r="M275" s="128">
        <v>171184</v>
      </c>
      <c r="N275" s="128">
        <v>133787</v>
      </c>
      <c r="O275" s="128">
        <v>28095</v>
      </c>
      <c r="P275" s="128">
        <v>270653.33</v>
      </c>
      <c r="Q275" s="128">
        <v>195243</v>
      </c>
      <c r="R275" s="128">
        <v>175361</v>
      </c>
      <c r="S275" s="128">
        <v>96473</v>
      </c>
      <c r="T275" s="128">
        <v>197872.78</v>
      </c>
      <c r="U275" s="128">
        <v>115915</v>
      </c>
      <c r="V275" s="128">
        <v>95940</v>
      </c>
      <c r="W275" s="128">
        <v>22118</v>
      </c>
      <c r="X275" s="128">
        <v>207701.42</v>
      </c>
      <c r="Y275" s="128">
        <v>144501</v>
      </c>
      <c r="Z275" s="128">
        <v>115904</v>
      </c>
      <c r="AA275" s="128">
        <v>37795</v>
      </c>
      <c r="AB275" s="128">
        <v>241955.11</v>
      </c>
      <c r="AC275" s="128">
        <v>155544</v>
      </c>
      <c r="AD275" s="128">
        <v>129251</v>
      </c>
      <c r="AE275" s="128">
        <v>59685</v>
      </c>
      <c r="AF275" s="128">
        <v>633352.89</v>
      </c>
      <c r="AG275" s="128">
        <v>532808</v>
      </c>
      <c r="AH275" s="128">
        <v>490915</v>
      </c>
      <c r="AI275" s="128">
        <v>148729</v>
      </c>
      <c r="AJ275" s="128">
        <v>630750.9</v>
      </c>
      <c r="AK275" s="128">
        <v>441686</v>
      </c>
      <c r="AL275" s="128">
        <v>305802</v>
      </c>
      <c r="AM275" s="128">
        <v>54113</v>
      </c>
      <c r="AN275" s="128">
        <v>394536.69</v>
      </c>
      <c r="AO275" s="128">
        <v>252536</v>
      </c>
      <c r="AP275" s="128">
        <v>178264</v>
      </c>
      <c r="AQ275" s="128">
        <v>47535</v>
      </c>
      <c r="AR275" s="128">
        <v>182653.82</v>
      </c>
      <c r="AS275" s="128">
        <v>127144</v>
      </c>
      <c r="AT275" s="128">
        <v>106845</v>
      </c>
      <c r="AU275" s="128">
        <v>16426</v>
      </c>
      <c r="AV275" s="128">
        <v>150303.67000000001</v>
      </c>
      <c r="AW275" s="128">
        <v>95998</v>
      </c>
      <c r="AX275" s="128">
        <v>88587</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3298</v>
      </c>
      <c r="B276" s="128">
        <v>0</v>
      </c>
      <c r="C276" s="128">
        <v>0</v>
      </c>
      <c r="D276" s="128">
        <v>-970288.54</v>
      </c>
      <c r="E276" s="128">
        <v>-643002</v>
      </c>
      <c r="F276" s="128">
        <v>-387397</v>
      </c>
      <c r="G276" s="128">
        <v>-154857</v>
      </c>
      <c r="H276" s="128">
        <v>0</v>
      </c>
      <c r="I276" s="128">
        <v>0</v>
      </c>
      <c r="J276" s="128">
        <v>0</v>
      </c>
      <c r="K276" s="128">
        <v>0</v>
      </c>
      <c r="L276" s="128">
        <v>0</v>
      </c>
      <c r="M276" s="128">
        <v>0</v>
      </c>
      <c r="N276" s="128">
        <v>0</v>
      </c>
      <c r="O276" s="128">
        <v>-42275</v>
      </c>
      <c r="P276" s="128">
        <v>-1053610.44</v>
      </c>
      <c r="Q276" s="128">
        <v>0</v>
      </c>
      <c r="R276" s="128">
        <v>0</v>
      </c>
      <c r="S276" s="128">
        <v>-23920</v>
      </c>
      <c r="T276" s="128">
        <v>0</v>
      </c>
      <c r="U276" s="128">
        <v>0</v>
      </c>
      <c r="V276" s="128">
        <v>-180888</v>
      </c>
      <c r="W276" s="128">
        <v>-132736</v>
      </c>
      <c r="X276" s="128">
        <v>0</v>
      </c>
      <c r="Y276" s="128">
        <v>0</v>
      </c>
      <c r="Z276" s="128">
        <v>0</v>
      </c>
      <c r="AA276" s="128">
        <v>0</v>
      </c>
      <c r="AB276" s="128">
        <v>0.03</v>
      </c>
      <c r="AC276" s="128">
        <v>0</v>
      </c>
      <c r="AD276" s="128">
        <v>0</v>
      </c>
      <c r="AE276" s="128">
        <v>0</v>
      </c>
      <c r="AF276" s="128">
        <v>-382726.33</v>
      </c>
      <c r="AG276" s="128">
        <v>0</v>
      </c>
      <c r="AH276" s="128">
        <v>0</v>
      </c>
      <c r="AI276" s="128">
        <v>0</v>
      </c>
      <c r="AJ276" s="128">
        <v>0.03</v>
      </c>
      <c r="AK276" s="128">
        <v>0</v>
      </c>
      <c r="AL276" s="128">
        <v>0</v>
      </c>
      <c r="AM276" s="128">
        <v>0</v>
      </c>
      <c r="AN276" s="128">
        <v>0</v>
      </c>
      <c r="AO276" s="128">
        <v>0</v>
      </c>
      <c r="AP276" s="128">
        <v>0</v>
      </c>
      <c r="AQ276" s="128">
        <v>0</v>
      </c>
      <c r="AR276" s="128">
        <v>0</v>
      </c>
      <c r="AS276" s="128">
        <v>0</v>
      </c>
      <c r="AT276" s="128">
        <v>0</v>
      </c>
      <c r="AU276" s="128">
        <v>0</v>
      </c>
      <c r="AV276" s="128">
        <v>-0.04</v>
      </c>
      <c r="AW276" s="128">
        <v>0</v>
      </c>
      <c r="AX276" s="128">
        <v>0</v>
      </c>
      <c r="AY276" s="128">
        <v>-63176</v>
      </c>
      <c r="AZ276" s="128">
        <v>-1009423</v>
      </c>
      <c r="BA276" s="128">
        <v>2105363</v>
      </c>
      <c r="BB276" s="128">
        <v>-330770</v>
      </c>
      <c r="BC276" s="128">
        <v>-504807</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2973</v>
      </c>
      <c r="B277" s="128">
        <v>-6954966</v>
      </c>
      <c r="C277" s="128">
        <v>-3392352</v>
      </c>
      <c r="D277" s="128">
        <v>-97404501.810000002</v>
      </c>
      <c r="E277" s="128">
        <v>-13044803</v>
      </c>
      <c r="F277" s="128">
        <v>-8828313</v>
      </c>
      <c r="G277" s="128">
        <v>-4173403</v>
      </c>
      <c r="H277" s="128">
        <v>-16583560.300000001</v>
      </c>
      <c r="I277" s="128">
        <v>-11673898</v>
      </c>
      <c r="J277" s="128">
        <v>-7788295</v>
      </c>
      <c r="K277" s="128">
        <v>-5124822</v>
      </c>
      <c r="L277" s="128">
        <v>-15353922.949999999</v>
      </c>
      <c r="M277" s="128">
        <v>-10601684</v>
      </c>
      <c r="N277" s="128">
        <v>-6338621</v>
      </c>
      <c r="O277" s="128">
        <v>-3412370</v>
      </c>
      <c r="P277" s="128">
        <v>-20382290.989999998</v>
      </c>
      <c r="Q277" s="128">
        <v>-15196012</v>
      </c>
      <c r="R277" s="128">
        <v>-10861730</v>
      </c>
      <c r="S277" s="128">
        <v>-5856133</v>
      </c>
      <c r="T277" s="128">
        <v>-18794163.34</v>
      </c>
      <c r="U277" s="128">
        <v>-12940369</v>
      </c>
      <c r="V277" s="128">
        <v>-8502554</v>
      </c>
      <c r="W277" s="128">
        <v>-4226906</v>
      </c>
      <c r="X277" s="128">
        <v>-17409311.02</v>
      </c>
      <c r="Y277" s="128">
        <v>-12190968</v>
      </c>
      <c r="Z277" s="128">
        <v>-7885625</v>
      </c>
      <c r="AA277" s="128">
        <v>-4355885</v>
      </c>
      <c r="AB277" s="128">
        <v>-15957966.52</v>
      </c>
      <c r="AC277" s="128">
        <v>-10712114</v>
      </c>
      <c r="AD277" s="128">
        <v>-7233778</v>
      </c>
      <c r="AE277" s="128">
        <v>-3771134</v>
      </c>
      <c r="AF277" s="128">
        <v>-191408846.59</v>
      </c>
      <c r="AG277" s="128">
        <v>-187952402</v>
      </c>
      <c r="AH277" s="128">
        <v>-126867047</v>
      </c>
      <c r="AI277" s="128">
        <v>-2637304</v>
      </c>
      <c r="AJ277" s="128">
        <v>-8502236.5299999993</v>
      </c>
      <c r="AK277" s="128">
        <v>-4375562</v>
      </c>
      <c r="AL277" s="128">
        <v>-470286</v>
      </c>
      <c r="AM277" s="128">
        <v>-1052029</v>
      </c>
      <c r="AN277" s="128">
        <v>-9637814.3300000001</v>
      </c>
      <c r="AO277" s="128">
        <v>-5972792</v>
      </c>
      <c r="AP277" s="128">
        <v>-2257931</v>
      </c>
      <c r="AQ277" s="128">
        <v>-1042463</v>
      </c>
      <c r="AR277" s="128">
        <v>-3872619.94</v>
      </c>
      <c r="AS277" s="128">
        <v>1097691</v>
      </c>
      <c r="AT277" s="128">
        <v>-760703</v>
      </c>
      <c r="AU277" s="128">
        <v>-798183</v>
      </c>
      <c r="AV277" s="128">
        <v>-5338565.32</v>
      </c>
      <c r="AW277" s="128">
        <v>-4017244</v>
      </c>
      <c r="AX277" s="128">
        <v>-1461025</v>
      </c>
      <c r="AY277" s="128">
        <v>-732716</v>
      </c>
      <c r="AZ277" s="128">
        <v>-5872673</v>
      </c>
      <c r="BA277" s="128">
        <v>-2876447</v>
      </c>
      <c r="BB277" s="128">
        <v>-2979075</v>
      </c>
      <c r="BC277" s="128">
        <v>-1594648</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3299</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3300</v>
      </c>
      <c r="B279" s="128">
        <v>9513247</v>
      </c>
      <c r="C279" s="128">
        <v>11566638</v>
      </c>
      <c r="D279" s="128">
        <v>-2279128.84</v>
      </c>
      <c r="E279" s="128">
        <v>2352526</v>
      </c>
      <c r="F279" s="128">
        <v>12532601</v>
      </c>
      <c r="G279" s="128">
        <v>377528</v>
      </c>
      <c r="H279" s="128">
        <v>-235106</v>
      </c>
      <c r="I279" s="128">
        <v>5082417</v>
      </c>
      <c r="J279" s="128">
        <v>120039</v>
      </c>
      <c r="K279" s="128">
        <v>0</v>
      </c>
      <c r="L279" s="128">
        <v>0</v>
      </c>
      <c r="M279" s="128">
        <v>0</v>
      </c>
      <c r="N279" s="128">
        <v>0</v>
      </c>
      <c r="O279" s="128">
        <v>-3704202</v>
      </c>
      <c r="P279" s="128">
        <v>434669.64</v>
      </c>
      <c r="Q279" s="128">
        <v>0</v>
      </c>
      <c r="R279" s="128">
        <v>0</v>
      </c>
      <c r="S279" s="128">
        <v>1637903</v>
      </c>
      <c r="T279" s="128">
        <v>0</v>
      </c>
      <c r="U279" s="128">
        <v>0</v>
      </c>
      <c r="V279" s="128">
        <v>-3683839</v>
      </c>
      <c r="W279" s="128">
        <v>-5209940</v>
      </c>
      <c r="X279" s="128">
        <v>0</v>
      </c>
      <c r="Y279" s="128">
        <v>0</v>
      </c>
      <c r="Z279" s="128">
        <v>0</v>
      </c>
      <c r="AA279" s="128">
        <v>-9876076</v>
      </c>
      <c r="AB279" s="128">
        <v>-120416950.48</v>
      </c>
      <c r="AC279" s="128">
        <v>-129479915</v>
      </c>
      <c r="AD279" s="128">
        <v>-127958820</v>
      </c>
      <c r="AE279" s="128">
        <v>0</v>
      </c>
      <c r="AF279" s="128">
        <v>131043521.70999999</v>
      </c>
      <c r="AG279" s="128">
        <v>0</v>
      </c>
      <c r="AH279" s="128">
        <v>140509665</v>
      </c>
      <c r="AI279" s="128">
        <v>22</v>
      </c>
      <c r="AJ279" s="128">
        <v>-2173.4699999999998</v>
      </c>
      <c r="AK279" s="128">
        <v>18962</v>
      </c>
      <c r="AL279" s="128">
        <v>-1732</v>
      </c>
      <c r="AM279" s="128">
        <v>5234</v>
      </c>
      <c r="AN279" s="128">
        <v>2173.4699999999998</v>
      </c>
      <c r="AO279" s="128">
        <v>48</v>
      </c>
      <c r="AP279" s="128">
        <v>39</v>
      </c>
      <c r="AQ279" s="128">
        <v>3197</v>
      </c>
      <c r="AR279" s="128">
        <v>-10212.02</v>
      </c>
      <c r="AS279" s="128">
        <v>-10212</v>
      </c>
      <c r="AT279" s="128">
        <v>-10212</v>
      </c>
      <c r="AU279" s="128">
        <v>7775</v>
      </c>
      <c r="AV279" s="128">
        <v>-157783.47</v>
      </c>
      <c r="AW279" s="128">
        <v>-156314</v>
      </c>
      <c r="AX279" s="128">
        <v>-64502</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3301</v>
      </c>
      <c r="B280" s="128">
        <v>0</v>
      </c>
      <c r="C280" s="128">
        <v>0</v>
      </c>
      <c r="D280" s="128">
        <v>-8762.24</v>
      </c>
      <c r="E280" s="128">
        <v>-8798</v>
      </c>
      <c r="F280" s="128">
        <v>0</v>
      </c>
      <c r="G280" s="128">
        <v>0</v>
      </c>
      <c r="H280" s="128">
        <v>14902.85</v>
      </c>
      <c r="I280" s="128">
        <v>15026</v>
      </c>
      <c r="J280" s="128">
        <v>9480</v>
      </c>
      <c r="K280" s="128">
        <v>0</v>
      </c>
      <c r="L280" s="128">
        <v>0</v>
      </c>
      <c r="M280" s="128">
        <v>0</v>
      </c>
      <c r="N280" s="128">
        <v>0</v>
      </c>
      <c r="O280" s="128">
        <v>0</v>
      </c>
      <c r="P280" s="128">
        <v>0</v>
      </c>
      <c r="Q280" s="128">
        <v>0</v>
      </c>
      <c r="R280" s="128">
        <v>0</v>
      </c>
      <c r="S280" s="128">
        <v>0</v>
      </c>
      <c r="T280" s="128">
        <v>0</v>
      </c>
      <c r="U280" s="128">
        <v>0</v>
      </c>
      <c r="V280" s="128">
        <v>0</v>
      </c>
      <c r="W280" s="128">
        <v>0</v>
      </c>
      <c r="X280" s="128">
        <v>-2847500.86</v>
      </c>
      <c r="Y280" s="128">
        <v>-1288974</v>
      </c>
      <c r="Z280" s="128">
        <v>2009467</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0</v>
      </c>
      <c r="AZ280" s="128">
        <v>0</v>
      </c>
      <c r="BA280" s="128">
        <v>0</v>
      </c>
      <c r="BB280" s="128">
        <v>0</v>
      </c>
      <c r="BC280" s="128">
        <v>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3302</v>
      </c>
      <c r="B281" s="128">
        <v>0</v>
      </c>
      <c r="C281" s="128">
        <v>0</v>
      </c>
      <c r="D281" s="128">
        <v>-8762.24</v>
      </c>
      <c r="E281" s="128">
        <v>-8798</v>
      </c>
      <c r="F281" s="128">
        <v>0</v>
      </c>
      <c r="G281" s="128">
        <v>0</v>
      </c>
      <c r="H281" s="128">
        <v>14902.85</v>
      </c>
      <c r="I281" s="128">
        <v>15026</v>
      </c>
      <c r="J281" s="128">
        <v>9480</v>
      </c>
      <c r="K281" s="128">
        <v>0</v>
      </c>
      <c r="L281" s="128">
        <v>0</v>
      </c>
      <c r="M281" s="128">
        <v>0</v>
      </c>
      <c r="N281" s="128">
        <v>0</v>
      </c>
      <c r="O281" s="128">
        <v>0</v>
      </c>
      <c r="P281" s="128">
        <v>0</v>
      </c>
      <c r="Q281" s="128">
        <v>0</v>
      </c>
      <c r="R281" s="128">
        <v>0</v>
      </c>
      <c r="S281" s="128">
        <v>0</v>
      </c>
      <c r="T281" s="128">
        <v>0</v>
      </c>
      <c r="U281" s="128">
        <v>0</v>
      </c>
      <c r="V281" s="128">
        <v>0</v>
      </c>
      <c r="W281" s="128">
        <v>0</v>
      </c>
      <c r="X281" s="128">
        <v>-2847500.86</v>
      </c>
      <c r="Y281" s="128">
        <v>-1288974</v>
      </c>
      <c r="Z281" s="128">
        <v>2009467</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3303</v>
      </c>
      <c r="B282" s="128">
        <v>3000640</v>
      </c>
      <c r="C282" s="128">
        <v>3000632</v>
      </c>
      <c r="D282" s="128">
        <v>79244880.349999994</v>
      </c>
      <c r="E282" s="128">
        <v>0</v>
      </c>
      <c r="F282" s="128">
        <v>0</v>
      </c>
      <c r="G282" s="128">
        <v>0</v>
      </c>
      <c r="H282" s="128">
        <v>3068.33</v>
      </c>
      <c r="I282" s="128">
        <v>0</v>
      </c>
      <c r="J282" s="128">
        <v>0</v>
      </c>
      <c r="K282" s="128">
        <v>0</v>
      </c>
      <c r="L282" s="128">
        <v>5002261.01</v>
      </c>
      <c r="M282" s="128">
        <v>4846460</v>
      </c>
      <c r="N282" s="128">
        <v>2932272</v>
      </c>
      <c r="O282" s="128">
        <v>3090673</v>
      </c>
      <c r="P282" s="128">
        <v>1821279.37</v>
      </c>
      <c r="Q282" s="128">
        <v>4616277</v>
      </c>
      <c r="R282" s="128">
        <v>5353149</v>
      </c>
      <c r="S282" s="128">
        <v>930211</v>
      </c>
      <c r="T282" s="128">
        <v>576507.80000000005</v>
      </c>
      <c r="U282" s="128">
        <v>215833</v>
      </c>
      <c r="V282" s="128">
        <v>0</v>
      </c>
      <c r="W282" s="128">
        <v>0</v>
      </c>
      <c r="X282" s="128">
        <v>2000000</v>
      </c>
      <c r="Y282" s="128">
        <v>0</v>
      </c>
      <c r="Z282" s="128">
        <v>0</v>
      </c>
      <c r="AA282" s="128">
        <v>0</v>
      </c>
      <c r="AB282" s="128">
        <v>95346925</v>
      </c>
      <c r="AC282" s="128">
        <v>93346925</v>
      </c>
      <c r="AD282" s="128">
        <v>93346925</v>
      </c>
      <c r="AE282" s="128">
        <v>93408366</v>
      </c>
      <c r="AF282" s="128">
        <v>0</v>
      </c>
      <c r="AG282" s="128">
        <v>194951094</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84255</v>
      </c>
      <c r="BB282" s="128">
        <v>1322167</v>
      </c>
      <c r="BC282" s="128">
        <v>111690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3304</v>
      </c>
      <c r="B283" s="128">
        <v>0</v>
      </c>
      <c r="C283" s="128">
        <v>0</v>
      </c>
      <c r="D283" s="128">
        <v>0</v>
      </c>
      <c r="E283" s="128">
        <v>0</v>
      </c>
      <c r="F283" s="128">
        <v>0</v>
      </c>
      <c r="G283" s="128">
        <v>0</v>
      </c>
      <c r="H283" s="128">
        <v>0</v>
      </c>
      <c r="I283" s="128">
        <v>0</v>
      </c>
      <c r="J283" s="128">
        <v>0</v>
      </c>
      <c r="K283" s="128">
        <v>0</v>
      </c>
      <c r="L283" s="128">
        <v>0</v>
      </c>
      <c r="M283" s="128">
        <v>0</v>
      </c>
      <c r="N283" s="128">
        <v>0</v>
      </c>
      <c r="O283" s="128">
        <v>0</v>
      </c>
      <c r="P283" s="128">
        <v>0</v>
      </c>
      <c r="Q283" s="128">
        <v>2844360</v>
      </c>
      <c r="R283" s="128">
        <v>3616618</v>
      </c>
      <c r="S283" s="128">
        <v>0</v>
      </c>
      <c r="T283" s="128">
        <v>0</v>
      </c>
      <c r="U283" s="128">
        <v>0</v>
      </c>
      <c r="V283" s="128">
        <v>0</v>
      </c>
      <c r="W283" s="128">
        <v>0</v>
      </c>
      <c r="X283" s="128">
        <v>0</v>
      </c>
      <c r="Y283" s="128">
        <v>0</v>
      </c>
      <c r="Z283" s="128">
        <v>0</v>
      </c>
      <c r="AA283" s="128">
        <v>0</v>
      </c>
      <c r="AB283" s="128">
        <v>0</v>
      </c>
      <c r="AC283" s="128">
        <v>0</v>
      </c>
      <c r="AD283" s="128">
        <v>0</v>
      </c>
      <c r="AE283" s="128">
        <v>61441</v>
      </c>
      <c r="AF283" s="128">
        <v>0</v>
      </c>
      <c r="AG283" s="128">
        <v>194951094</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0</v>
      </c>
      <c r="AZ283" s="128">
        <v>0</v>
      </c>
      <c r="BA283" s="128">
        <v>0</v>
      </c>
      <c r="BB283" s="128">
        <v>0</v>
      </c>
      <c r="BC283" s="128">
        <v>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3305</v>
      </c>
      <c r="B284" s="128">
        <v>0</v>
      </c>
      <c r="C284" s="128">
        <v>0</v>
      </c>
      <c r="D284" s="128">
        <v>0</v>
      </c>
      <c r="E284" s="128">
        <v>0</v>
      </c>
      <c r="F284" s="128">
        <v>0</v>
      </c>
      <c r="G284" s="128">
        <v>0</v>
      </c>
      <c r="H284" s="128">
        <v>0</v>
      </c>
      <c r="I284" s="128">
        <v>0</v>
      </c>
      <c r="J284" s="128">
        <v>0</v>
      </c>
      <c r="K284" s="128">
        <v>0</v>
      </c>
      <c r="L284" s="128">
        <v>0</v>
      </c>
      <c r="M284" s="128">
        <v>0</v>
      </c>
      <c r="N284" s="128">
        <v>0</v>
      </c>
      <c r="O284" s="128">
        <v>0</v>
      </c>
      <c r="P284" s="128">
        <v>0</v>
      </c>
      <c r="Q284" s="128">
        <v>2844360</v>
      </c>
      <c r="R284" s="128">
        <v>3616618</v>
      </c>
      <c r="S284" s="128">
        <v>0</v>
      </c>
      <c r="T284" s="128">
        <v>0</v>
      </c>
      <c r="U284" s="128">
        <v>0</v>
      </c>
      <c r="V284" s="128">
        <v>0</v>
      </c>
      <c r="W284" s="128">
        <v>0</v>
      </c>
      <c r="X284" s="128">
        <v>0</v>
      </c>
      <c r="Y284" s="128">
        <v>0</v>
      </c>
      <c r="Z284" s="128">
        <v>0</v>
      </c>
      <c r="AA284" s="128">
        <v>0</v>
      </c>
      <c r="AB284" s="128">
        <v>0</v>
      </c>
      <c r="AC284" s="128">
        <v>0</v>
      </c>
      <c r="AD284" s="128">
        <v>0</v>
      </c>
      <c r="AE284" s="128">
        <v>61441</v>
      </c>
      <c r="AF284" s="128">
        <v>0</v>
      </c>
      <c r="AG284" s="128">
        <v>194951094</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0</v>
      </c>
      <c r="AZ284" s="128">
        <v>0</v>
      </c>
      <c r="BA284" s="128">
        <v>0</v>
      </c>
      <c r="BB284" s="128">
        <v>0</v>
      </c>
      <c r="BC284" s="128">
        <v>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3306</v>
      </c>
      <c r="B285" s="128">
        <v>3000640</v>
      </c>
      <c r="C285" s="128">
        <v>3000632</v>
      </c>
      <c r="D285" s="128">
        <v>79244880.349999994</v>
      </c>
      <c r="E285" s="128">
        <v>0</v>
      </c>
      <c r="F285" s="128">
        <v>0</v>
      </c>
      <c r="G285" s="128">
        <v>0</v>
      </c>
      <c r="H285" s="128">
        <v>3068.33</v>
      </c>
      <c r="I285" s="128">
        <v>0</v>
      </c>
      <c r="J285" s="128">
        <v>0</v>
      </c>
      <c r="K285" s="128">
        <v>0</v>
      </c>
      <c r="L285" s="128">
        <v>5002261.01</v>
      </c>
      <c r="M285" s="128">
        <v>4846460</v>
      </c>
      <c r="N285" s="128">
        <v>2932272</v>
      </c>
      <c r="O285" s="128">
        <v>3090673</v>
      </c>
      <c r="P285" s="128">
        <v>1821279.37</v>
      </c>
      <c r="Q285" s="128">
        <v>1771917</v>
      </c>
      <c r="R285" s="128">
        <v>1736531</v>
      </c>
      <c r="S285" s="128">
        <v>930211</v>
      </c>
      <c r="T285" s="128">
        <v>576507.80000000005</v>
      </c>
      <c r="U285" s="128">
        <v>215833</v>
      </c>
      <c r="V285" s="128">
        <v>0</v>
      </c>
      <c r="W285" s="128">
        <v>0</v>
      </c>
      <c r="X285" s="128">
        <v>2000000</v>
      </c>
      <c r="Y285" s="128">
        <v>0</v>
      </c>
      <c r="Z285" s="128">
        <v>0</v>
      </c>
      <c r="AA285" s="128">
        <v>0</v>
      </c>
      <c r="AB285" s="128">
        <v>95346925</v>
      </c>
      <c r="AC285" s="128">
        <v>93346925</v>
      </c>
      <c r="AD285" s="128">
        <v>93346925</v>
      </c>
      <c r="AE285" s="128">
        <v>93346925</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84255</v>
      </c>
      <c r="BB285" s="128">
        <v>1322167</v>
      </c>
      <c r="BC285" s="128">
        <v>111690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3307</v>
      </c>
      <c r="B286" s="128">
        <v>3000640</v>
      </c>
      <c r="C286" s="128">
        <v>3000632</v>
      </c>
      <c r="D286" s="128">
        <v>79244880.349999994</v>
      </c>
      <c r="E286" s="128">
        <v>0</v>
      </c>
      <c r="F286" s="128">
        <v>0</v>
      </c>
      <c r="G286" s="128">
        <v>0</v>
      </c>
      <c r="H286" s="128">
        <v>3068.33</v>
      </c>
      <c r="I286" s="128">
        <v>0</v>
      </c>
      <c r="J286" s="128">
        <v>0</v>
      </c>
      <c r="K286" s="128">
        <v>0</v>
      </c>
      <c r="L286" s="128">
        <v>5002261.01</v>
      </c>
      <c r="M286" s="128">
        <v>4846460</v>
      </c>
      <c r="N286" s="128">
        <v>2932272</v>
      </c>
      <c r="O286" s="128">
        <v>3090673</v>
      </c>
      <c r="P286" s="128">
        <v>1821279.37</v>
      </c>
      <c r="Q286" s="128">
        <v>1771917</v>
      </c>
      <c r="R286" s="128">
        <v>1736531</v>
      </c>
      <c r="S286" s="128">
        <v>930211</v>
      </c>
      <c r="T286" s="128">
        <v>0</v>
      </c>
      <c r="U286" s="128">
        <v>0</v>
      </c>
      <c r="V286" s="128">
        <v>0</v>
      </c>
      <c r="W286" s="128">
        <v>0</v>
      </c>
      <c r="X286" s="128">
        <v>2000000</v>
      </c>
      <c r="Y286" s="128">
        <v>0</v>
      </c>
      <c r="Z286" s="128">
        <v>0</v>
      </c>
      <c r="AA286" s="128">
        <v>0</v>
      </c>
      <c r="AB286" s="128">
        <v>95346925</v>
      </c>
      <c r="AC286" s="128">
        <v>0</v>
      </c>
      <c r="AD286" s="128">
        <v>0</v>
      </c>
      <c r="AE286" s="128">
        <v>0</v>
      </c>
      <c r="AF286" s="128">
        <v>0</v>
      </c>
      <c r="AG286" s="128">
        <v>0</v>
      </c>
      <c r="AH286" s="128">
        <v>0</v>
      </c>
      <c r="AI286" s="128">
        <v>0</v>
      </c>
      <c r="AJ286" s="128">
        <v>0</v>
      </c>
      <c r="AK286" s="128">
        <v>0</v>
      </c>
      <c r="AL286" s="128">
        <v>0</v>
      </c>
      <c r="AM286" s="128">
        <v>0</v>
      </c>
      <c r="AN286" s="128">
        <v>0</v>
      </c>
      <c r="AO286" s="128">
        <v>0</v>
      </c>
      <c r="AP286" s="128">
        <v>0</v>
      </c>
      <c r="AQ286" s="128">
        <v>0</v>
      </c>
      <c r="AR286" s="128">
        <v>0</v>
      </c>
      <c r="AS286" s="128">
        <v>0</v>
      </c>
      <c r="AT286" s="128">
        <v>0</v>
      </c>
      <c r="AU286" s="128">
        <v>0</v>
      </c>
      <c r="AV286" s="128">
        <v>0</v>
      </c>
      <c r="AW286" s="128">
        <v>0</v>
      </c>
      <c r="AX286" s="128">
        <v>0</v>
      </c>
      <c r="AY286" s="128">
        <v>0</v>
      </c>
      <c r="AZ286" s="128">
        <v>0</v>
      </c>
      <c r="BA286" s="128">
        <v>0</v>
      </c>
      <c r="BB286" s="128">
        <v>1231092</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3308</v>
      </c>
      <c r="B287" s="128">
        <v>0</v>
      </c>
      <c r="C287" s="128">
        <v>0</v>
      </c>
      <c r="D287" s="128">
        <v>0</v>
      </c>
      <c r="E287" s="128">
        <v>0</v>
      </c>
      <c r="F287" s="128">
        <v>0</v>
      </c>
      <c r="G287" s="128">
        <v>0</v>
      </c>
      <c r="H287" s="128">
        <v>0</v>
      </c>
      <c r="I287" s="128">
        <v>0</v>
      </c>
      <c r="J287" s="128">
        <v>0</v>
      </c>
      <c r="K287" s="128">
        <v>0</v>
      </c>
      <c r="L287" s="128">
        <v>0</v>
      </c>
      <c r="M287" s="128">
        <v>0</v>
      </c>
      <c r="N287" s="128">
        <v>0</v>
      </c>
      <c r="O287" s="128">
        <v>0</v>
      </c>
      <c r="P287" s="128">
        <v>0</v>
      </c>
      <c r="Q287" s="128">
        <v>0</v>
      </c>
      <c r="R287" s="128">
        <v>0</v>
      </c>
      <c r="S287" s="128">
        <v>0</v>
      </c>
      <c r="T287" s="128">
        <v>0</v>
      </c>
      <c r="U287" s="128">
        <v>0</v>
      </c>
      <c r="V287" s="128">
        <v>0</v>
      </c>
      <c r="W287" s="128">
        <v>0</v>
      </c>
      <c r="X287" s="128">
        <v>0</v>
      </c>
      <c r="Y287" s="128">
        <v>0</v>
      </c>
      <c r="Z287" s="128">
        <v>0</v>
      </c>
      <c r="AA287" s="128">
        <v>0</v>
      </c>
      <c r="AB287" s="128">
        <v>0</v>
      </c>
      <c r="AC287" s="128">
        <v>0</v>
      </c>
      <c r="AD287" s="128">
        <v>0</v>
      </c>
      <c r="AE287" s="128">
        <v>0</v>
      </c>
      <c r="AF287" s="128">
        <v>0</v>
      </c>
      <c r="AG287" s="128">
        <v>0</v>
      </c>
      <c r="AH287" s="128">
        <v>0</v>
      </c>
      <c r="AI287" s="128">
        <v>0</v>
      </c>
      <c r="AJ287" s="128">
        <v>0</v>
      </c>
      <c r="AK287" s="128">
        <v>0</v>
      </c>
      <c r="AL287" s="128">
        <v>0</v>
      </c>
      <c r="AM287" s="128">
        <v>0</v>
      </c>
      <c r="AN287" s="128">
        <v>0</v>
      </c>
      <c r="AO287" s="128">
        <v>0</v>
      </c>
      <c r="AP287" s="128">
        <v>0</v>
      </c>
      <c r="AQ287" s="128">
        <v>0</v>
      </c>
      <c r="AR287" s="128">
        <v>0</v>
      </c>
      <c r="AS287" s="128">
        <v>0</v>
      </c>
      <c r="AT287" s="128">
        <v>0</v>
      </c>
      <c r="AU287" s="128">
        <v>0</v>
      </c>
      <c r="AV287" s="128">
        <v>0</v>
      </c>
      <c r="AW287" s="128">
        <v>0</v>
      </c>
      <c r="AX287" s="128">
        <v>0</v>
      </c>
      <c r="AY287" s="128">
        <v>0</v>
      </c>
      <c r="AZ287" s="128">
        <v>0</v>
      </c>
      <c r="BA287" s="128">
        <v>84255</v>
      </c>
      <c r="BB287" s="128">
        <v>91075</v>
      </c>
      <c r="BC287" s="128">
        <v>111690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3309</v>
      </c>
      <c r="B288" s="128">
        <v>0</v>
      </c>
      <c r="C288" s="128">
        <v>0</v>
      </c>
      <c r="D288" s="128">
        <v>0</v>
      </c>
      <c r="E288" s="128">
        <v>0</v>
      </c>
      <c r="F288" s="128">
        <v>0</v>
      </c>
      <c r="G288" s="128">
        <v>0</v>
      </c>
      <c r="H288" s="128">
        <v>0</v>
      </c>
      <c r="I288" s="128">
        <v>0</v>
      </c>
      <c r="J288" s="128">
        <v>0</v>
      </c>
      <c r="K288" s="128">
        <v>0</v>
      </c>
      <c r="L288" s="128">
        <v>0</v>
      </c>
      <c r="M288" s="128">
        <v>0</v>
      </c>
      <c r="N288" s="128">
        <v>0</v>
      </c>
      <c r="O288" s="128">
        <v>0</v>
      </c>
      <c r="P288" s="128">
        <v>0</v>
      </c>
      <c r="Q288" s="128">
        <v>0</v>
      </c>
      <c r="R288" s="128">
        <v>0</v>
      </c>
      <c r="S288" s="128">
        <v>0</v>
      </c>
      <c r="T288" s="128">
        <v>576507.80000000005</v>
      </c>
      <c r="U288" s="128">
        <v>215833</v>
      </c>
      <c r="V288" s="128">
        <v>0</v>
      </c>
      <c r="W288" s="128">
        <v>0</v>
      </c>
      <c r="X288" s="128">
        <v>0</v>
      </c>
      <c r="Y288" s="128">
        <v>0</v>
      </c>
      <c r="Z288" s="128">
        <v>0</v>
      </c>
      <c r="AA288" s="128">
        <v>0</v>
      </c>
      <c r="AB288" s="128">
        <v>0</v>
      </c>
      <c r="AC288" s="128">
        <v>93346925</v>
      </c>
      <c r="AD288" s="128">
        <v>93346925</v>
      </c>
      <c r="AE288" s="128">
        <v>93346925</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3310</v>
      </c>
      <c r="B289" s="128">
        <v>-87008145</v>
      </c>
      <c r="C289" s="128">
        <v>-24565382</v>
      </c>
      <c r="D289" s="128">
        <v>-255785.13</v>
      </c>
      <c r="E289" s="128">
        <v>-71134</v>
      </c>
      <c r="F289" s="128">
        <v>-66730</v>
      </c>
      <c r="G289" s="128">
        <v>-959</v>
      </c>
      <c r="H289" s="128">
        <v>-86993.81</v>
      </c>
      <c r="I289" s="128">
        <v>-21908</v>
      </c>
      <c r="J289" s="128">
        <v>-22647</v>
      </c>
      <c r="K289" s="128">
        <v>-2903145</v>
      </c>
      <c r="L289" s="128">
        <v>-2790541.2</v>
      </c>
      <c r="M289" s="128">
        <v>-896362</v>
      </c>
      <c r="N289" s="128">
        <v>-820978</v>
      </c>
      <c r="O289" s="128">
        <v>0</v>
      </c>
      <c r="P289" s="128">
        <v>0</v>
      </c>
      <c r="Q289" s="128">
        <v>0</v>
      </c>
      <c r="R289" s="128">
        <v>0</v>
      </c>
      <c r="S289" s="128">
        <v>0</v>
      </c>
      <c r="T289" s="128">
        <v>-8367065.4100000001</v>
      </c>
      <c r="U289" s="128">
        <v>-7005993</v>
      </c>
      <c r="V289" s="128">
        <v>0</v>
      </c>
      <c r="W289" s="128">
        <v>0</v>
      </c>
      <c r="X289" s="128">
        <v>-41215130.600000001</v>
      </c>
      <c r="Y289" s="128">
        <v>-41215131</v>
      </c>
      <c r="Z289" s="128">
        <v>-41215131</v>
      </c>
      <c r="AA289" s="128">
        <v>-20614250</v>
      </c>
      <c r="AB289" s="128">
        <v>-52131794.399999999</v>
      </c>
      <c r="AC289" s="128">
        <v>-41517544</v>
      </c>
      <c r="AD289" s="128">
        <v>-614250</v>
      </c>
      <c r="AE289" s="128">
        <v>-131976646</v>
      </c>
      <c r="AF289" s="128">
        <v>0</v>
      </c>
      <c r="AG289" s="128">
        <v>-13027341</v>
      </c>
      <c r="AH289" s="128">
        <v>0</v>
      </c>
      <c r="AI289" s="128">
        <v>0</v>
      </c>
      <c r="AJ289" s="128">
        <v>0</v>
      </c>
      <c r="AK289" s="128">
        <v>0</v>
      </c>
      <c r="AL289" s="128">
        <v>0</v>
      </c>
      <c r="AM289" s="128">
        <v>0</v>
      </c>
      <c r="AN289" s="128">
        <v>0</v>
      </c>
      <c r="AO289" s="128">
        <v>0</v>
      </c>
      <c r="AP289" s="128">
        <v>0</v>
      </c>
      <c r="AQ289" s="128">
        <v>0</v>
      </c>
      <c r="AR289" s="128">
        <v>0</v>
      </c>
      <c r="AS289" s="128">
        <v>0</v>
      </c>
      <c r="AT289" s="128">
        <v>0</v>
      </c>
      <c r="AU289" s="128">
        <v>0</v>
      </c>
      <c r="AV289" s="128">
        <v>0</v>
      </c>
      <c r="AW289" s="128">
        <v>0</v>
      </c>
      <c r="AX289" s="128">
        <v>0</v>
      </c>
      <c r="AY289" s="128">
        <v>-10666</v>
      </c>
      <c r="AZ289" s="128">
        <v>-1882516</v>
      </c>
      <c r="BA289" s="128">
        <v>-1420490</v>
      </c>
      <c r="BB289" s="128">
        <v>0</v>
      </c>
      <c r="BC289" s="128">
        <v>-317465</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3311</v>
      </c>
      <c r="B290" s="128">
        <v>-6161</v>
      </c>
      <c r="C290" s="128">
        <v>0</v>
      </c>
      <c r="D290" s="128">
        <v>0</v>
      </c>
      <c r="E290" s="128">
        <v>0</v>
      </c>
      <c r="F290" s="128">
        <v>0</v>
      </c>
      <c r="G290" s="128">
        <v>0</v>
      </c>
      <c r="H290" s="128">
        <v>0</v>
      </c>
      <c r="I290" s="128">
        <v>0</v>
      </c>
      <c r="J290" s="128">
        <v>0</v>
      </c>
      <c r="K290" s="128">
        <v>-2903003</v>
      </c>
      <c r="L290" s="128">
        <v>-742946.1</v>
      </c>
      <c r="M290" s="128">
        <v>-896362</v>
      </c>
      <c r="N290" s="128">
        <v>-820978</v>
      </c>
      <c r="O290" s="128">
        <v>0</v>
      </c>
      <c r="P290" s="128">
        <v>0</v>
      </c>
      <c r="Q290" s="128">
        <v>0</v>
      </c>
      <c r="R290" s="128">
        <v>0</v>
      </c>
      <c r="S290" s="128">
        <v>0</v>
      </c>
      <c r="T290" s="128">
        <v>-8367065.4100000001</v>
      </c>
      <c r="U290" s="128">
        <v>-7005993</v>
      </c>
      <c r="V290" s="128">
        <v>0</v>
      </c>
      <c r="W290" s="128">
        <v>0</v>
      </c>
      <c r="X290" s="128">
        <v>0</v>
      </c>
      <c r="Y290" s="128">
        <v>0</v>
      </c>
      <c r="Z290" s="128">
        <v>0</v>
      </c>
      <c r="AA290" s="128">
        <v>0</v>
      </c>
      <c r="AB290" s="128">
        <v>0</v>
      </c>
      <c r="AC290" s="128">
        <v>0</v>
      </c>
      <c r="AD290" s="128">
        <v>0</v>
      </c>
      <c r="AE290" s="128">
        <v>-131976646</v>
      </c>
      <c r="AF290" s="128">
        <v>0</v>
      </c>
      <c r="AG290" s="128">
        <v>-13027341</v>
      </c>
      <c r="AH290" s="128">
        <v>0</v>
      </c>
      <c r="AI290" s="128">
        <v>0</v>
      </c>
      <c r="AJ290" s="128">
        <v>0</v>
      </c>
      <c r="AK290" s="128">
        <v>0</v>
      </c>
      <c r="AL290" s="128">
        <v>0</v>
      </c>
      <c r="AM290" s="128">
        <v>0</v>
      </c>
      <c r="AN290" s="128">
        <v>0</v>
      </c>
      <c r="AO290" s="128">
        <v>0</v>
      </c>
      <c r="AP290" s="128">
        <v>0</v>
      </c>
      <c r="AQ290" s="128">
        <v>0</v>
      </c>
      <c r="AR290" s="128">
        <v>0</v>
      </c>
      <c r="AS290" s="128">
        <v>0</v>
      </c>
      <c r="AT290" s="128">
        <v>0</v>
      </c>
      <c r="AU290" s="128">
        <v>0</v>
      </c>
      <c r="AV290" s="128">
        <v>0</v>
      </c>
      <c r="AW290" s="128">
        <v>0</v>
      </c>
      <c r="AX290" s="128">
        <v>0</v>
      </c>
      <c r="AY290" s="128">
        <v>0</v>
      </c>
      <c r="AZ290" s="128">
        <v>0</v>
      </c>
      <c r="BA290" s="128">
        <v>0</v>
      </c>
      <c r="BB290" s="128">
        <v>0</v>
      </c>
      <c r="BC290" s="128">
        <v>0</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3312</v>
      </c>
      <c r="B291" s="128">
        <v>0</v>
      </c>
      <c r="C291" s="128">
        <v>0</v>
      </c>
      <c r="D291" s="128">
        <v>0</v>
      </c>
      <c r="E291" s="128">
        <v>0</v>
      </c>
      <c r="F291" s="128">
        <v>0</v>
      </c>
      <c r="G291" s="128">
        <v>0</v>
      </c>
      <c r="H291" s="128">
        <v>0</v>
      </c>
      <c r="I291" s="128">
        <v>0</v>
      </c>
      <c r="J291" s="128">
        <v>0</v>
      </c>
      <c r="K291" s="128">
        <v>-2903003</v>
      </c>
      <c r="L291" s="128">
        <v>-742946.1</v>
      </c>
      <c r="M291" s="128">
        <v>-896362</v>
      </c>
      <c r="N291" s="128">
        <v>-820978</v>
      </c>
      <c r="O291" s="128">
        <v>0</v>
      </c>
      <c r="P291" s="128">
        <v>0</v>
      </c>
      <c r="Q291" s="128">
        <v>0</v>
      </c>
      <c r="R291" s="128">
        <v>0</v>
      </c>
      <c r="S291" s="128">
        <v>0</v>
      </c>
      <c r="T291" s="128">
        <v>-8367065.4100000001</v>
      </c>
      <c r="U291" s="128">
        <v>-7005993</v>
      </c>
      <c r="V291" s="128">
        <v>0</v>
      </c>
      <c r="W291" s="128">
        <v>0</v>
      </c>
      <c r="X291" s="128">
        <v>0</v>
      </c>
      <c r="Y291" s="128">
        <v>0</v>
      </c>
      <c r="Z291" s="128">
        <v>0</v>
      </c>
      <c r="AA291" s="128">
        <v>0</v>
      </c>
      <c r="AB291" s="128">
        <v>0</v>
      </c>
      <c r="AC291" s="128">
        <v>0</v>
      </c>
      <c r="AD291" s="128">
        <v>0</v>
      </c>
      <c r="AE291" s="128">
        <v>-131976646</v>
      </c>
      <c r="AF291" s="128">
        <v>0</v>
      </c>
      <c r="AG291" s="128">
        <v>-13027341</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3313</v>
      </c>
      <c r="B292" s="128">
        <v>-6161</v>
      </c>
      <c r="C292" s="128">
        <v>0</v>
      </c>
      <c r="D292" s="128">
        <v>0</v>
      </c>
      <c r="E292" s="128">
        <v>0</v>
      </c>
      <c r="F292" s="128">
        <v>0</v>
      </c>
      <c r="G292" s="128">
        <v>0</v>
      </c>
      <c r="H292" s="128">
        <v>0</v>
      </c>
      <c r="I292" s="128">
        <v>0</v>
      </c>
      <c r="J292" s="128">
        <v>0</v>
      </c>
      <c r="K292" s="128">
        <v>0</v>
      </c>
      <c r="L292" s="128">
        <v>0</v>
      </c>
      <c r="M292" s="128">
        <v>0</v>
      </c>
      <c r="N292" s="128">
        <v>0</v>
      </c>
      <c r="O292" s="128">
        <v>0</v>
      </c>
      <c r="P292" s="128">
        <v>0</v>
      </c>
      <c r="Q292" s="128">
        <v>0</v>
      </c>
      <c r="R292" s="128">
        <v>0</v>
      </c>
      <c r="S292" s="128">
        <v>0</v>
      </c>
      <c r="T292" s="128">
        <v>0</v>
      </c>
      <c r="U292" s="128">
        <v>0</v>
      </c>
      <c r="V292" s="128">
        <v>0</v>
      </c>
      <c r="W292" s="128">
        <v>0</v>
      </c>
      <c r="X292" s="128">
        <v>0</v>
      </c>
      <c r="Y292" s="128">
        <v>0</v>
      </c>
      <c r="Z292" s="128">
        <v>0</v>
      </c>
      <c r="AA292" s="128">
        <v>0</v>
      </c>
      <c r="AB292" s="128">
        <v>0</v>
      </c>
      <c r="AC292" s="128">
        <v>0</v>
      </c>
      <c r="AD292" s="128">
        <v>0</v>
      </c>
      <c r="AE292" s="128">
        <v>0</v>
      </c>
      <c r="AF292" s="128">
        <v>0</v>
      </c>
      <c r="AG292" s="128">
        <v>0</v>
      </c>
      <c r="AH292" s="128">
        <v>0</v>
      </c>
      <c r="AI292" s="128">
        <v>0</v>
      </c>
      <c r="AJ292" s="128">
        <v>0</v>
      </c>
      <c r="AK292" s="128">
        <v>0</v>
      </c>
      <c r="AL292" s="128">
        <v>0</v>
      </c>
      <c r="AM292" s="128">
        <v>0</v>
      </c>
      <c r="AN292" s="128">
        <v>0</v>
      </c>
      <c r="AO292" s="128">
        <v>0</v>
      </c>
      <c r="AP292" s="128">
        <v>0</v>
      </c>
      <c r="AQ292" s="128">
        <v>0</v>
      </c>
      <c r="AR292" s="128">
        <v>0</v>
      </c>
      <c r="AS292" s="128">
        <v>0</v>
      </c>
      <c r="AT292" s="128">
        <v>0</v>
      </c>
      <c r="AU292" s="128">
        <v>0</v>
      </c>
      <c r="AV292" s="128">
        <v>0</v>
      </c>
      <c r="AW292" s="128">
        <v>0</v>
      </c>
      <c r="AX292" s="128">
        <v>0</v>
      </c>
      <c r="AY292" s="128">
        <v>0</v>
      </c>
      <c r="AZ292" s="128">
        <v>0</v>
      </c>
      <c r="BA292" s="128">
        <v>0</v>
      </c>
      <c r="BB292" s="128">
        <v>0</v>
      </c>
      <c r="BC292" s="128">
        <v>0</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3314</v>
      </c>
      <c r="B293" s="128">
        <v>-87001984</v>
      </c>
      <c r="C293" s="128">
        <v>-24565382</v>
      </c>
      <c r="D293" s="128">
        <v>-255785.13</v>
      </c>
      <c r="E293" s="128">
        <v>-71134</v>
      </c>
      <c r="F293" s="128">
        <v>-66730</v>
      </c>
      <c r="G293" s="128">
        <v>-959</v>
      </c>
      <c r="H293" s="128">
        <v>-86993.81</v>
      </c>
      <c r="I293" s="128">
        <v>-21908</v>
      </c>
      <c r="J293" s="128">
        <v>-22647</v>
      </c>
      <c r="K293" s="128">
        <v>-142</v>
      </c>
      <c r="L293" s="128">
        <v>-2047595.1</v>
      </c>
      <c r="M293" s="128">
        <v>0</v>
      </c>
      <c r="N293" s="128">
        <v>0</v>
      </c>
      <c r="O293" s="128">
        <v>0</v>
      </c>
      <c r="P293" s="128">
        <v>0</v>
      </c>
      <c r="Q293" s="128">
        <v>0</v>
      </c>
      <c r="R293" s="128">
        <v>0</v>
      </c>
      <c r="S293" s="128">
        <v>0</v>
      </c>
      <c r="T293" s="128">
        <v>0</v>
      </c>
      <c r="U293" s="128">
        <v>0</v>
      </c>
      <c r="V293" s="128">
        <v>0</v>
      </c>
      <c r="W293" s="128">
        <v>0</v>
      </c>
      <c r="X293" s="128">
        <v>-41215130.600000001</v>
      </c>
      <c r="Y293" s="128">
        <v>-41215131</v>
      </c>
      <c r="Z293" s="128">
        <v>-41215131</v>
      </c>
      <c r="AA293" s="128">
        <v>-20614250</v>
      </c>
      <c r="AB293" s="128">
        <v>-52131794.399999999</v>
      </c>
      <c r="AC293" s="128">
        <v>-41517544</v>
      </c>
      <c r="AD293" s="128">
        <v>-614250</v>
      </c>
      <c r="AE293" s="128">
        <v>0</v>
      </c>
      <c r="AF293" s="128">
        <v>0</v>
      </c>
      <c r="AG293" s="128">
        <v>0</v>
      </c>
      <c r="AH293" s="128">
        <v>0</v>
      </c>
      <c r="AI293" s="128">
        <v>0</v>
      </c>
      <c r="AJ293" s="128">
        <v>0</v>
      </c>
      <c r="AK293" s="128">
        <v>0</v>
      </c>
      <c r="AL293" s="128">
        <v>0</v>
      </c>
      <c r="AM293" s="128">
        <v>0</v>
      </c>
      <c r="AN293" s="128">
        <v>0</v>
      </c>
      <c r="AO293" s="128">
        <v>0</v>
      </c>
      <c r="AP293" s="128">
        <v>0</v>
      </c>
      <c r="AQ293" s="128">
        <v>0</v>
      </c>
      <c r="AR293" s="128">
        <v>0</v>
      </c>
      <c r="AS293" s="128">
        <v>0</v>
      </c>
      <c r="AT293" s="128">
        <v>0</v>
      </c>
      <c r="AU293" s="128">
        <v>0</v>
      </c>
      <c r="AV293" s="128">
        <v>0</v>
      </c>
      <c r="AW293" s="128">
        <v>0</v>
      </c>
      <c r="AX293" s="128">
        <v>0</v>
      </c>
      <c r="AY293" s="128">
        <v>-10666</v>
      </c>
      <c r="AZ293" s="128">
        <v>-1882516</v>
      </c>
      <c r="BA293" s="128">
        <v>-1420490</v>
      </c>
      <c r="BB293" s="128">
        <v>0</v>
      </c>
      <c r="BC293" s="128">
        <v>-317465</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3315</v>
      </c>
      <c r="B294" s="128">
        <v>-87001984</v>
      </c>
      <c r="C294" s="128">
        <v>-24565382</v>
      </c>
      <c r="D294" s="128">
        <v>-255785.13</v>
      </c>
      <c r="E294" s="128">
        <v>-71134</v>
      </c>
      <c r="F294" s="128">
        <v>-66730</v>
      </c>
      <c r="G294" s="128">
        <v>-959</v>
      </c>
      <c r="H294" s="128">
        <v>-86993.81</v>
      </c>
      <c r="I294" s="128">
        <v>-21908</v>
      </c>
      <c r="J294" s="128">
        <v>-22647</v>
      </c>
      <c r="K294" s="128">
        <v>-142</v>
      </c>
      <c r="L294" s="128">
        <v>-2047595.1</v>
      </c>
      <c r="M294" s="128">
        <v>0</v>
      </c>
      <c r="N294" s="128">
        <v>0</v>
      </c>
      <c r="O294" s="128">
        <v>0</v>
      </c>
      <c r="P294" s="128">
        <v>0</v>
      </c>
      <c r="Q294" s="128">
        <v>0</v>
      </c>
      <c r="R294" s="128">
        <v>0</v>
      </c>
      <c r="S294" s="128">
        <v>0</v>
      </c>
      <c r="T294" s="128">
        <v>0</v>
      </c>
      <c r="U294" s="128">
        <v>0</v>
      </c>
      <c r="V294" s="128">
        <v>0</v>
      </c>
      <c r="W294" s="128">
        <v>0</v>
      </c>
      <c r="X294" s="128">
        <v>-41215130.600000001</v>
      </c>
      <c r="Y294" s="128">
        <v>-41215131</v>
      </c>
      <c r="Z294" s="128">
        <v>-41215131</v>
      </c>
      <c r="AA294" s="128">
        <v>-20614250</v>
      </c>
      <c r="AB294" s="128">
        <v>-52131794.399999999</v>
      </c>
      <c r="AC294" s="128">
        <v>-41517544</v>
      </c>
      <c r="AD294" s="128">
        <v>-614250</v>
      </c>
      <c r="AE294" s="128">
        <v>0</v>
      </c>
      <c r="AF294" s="128">
        <v>0</v>
      </c>
      <c r="AG294" s="128">
        <v>0</v>
      </c>
      <c r="AH294" s="128">
        <v>0</v>
      </c>
      <c r="AI294" s="128">
        <v>0</v>
      </c>
      <c r="AJ294" s="128">
        <v>0</v>
      </c>
      <c r="AK294" s="128">
        <v>0</v>
      </c>
      <c r="AL294" s="128">
        <v>0</v>
      </c>
      <c r="AM294" s="128">
        <v>0</v>
      </c>
      <c r="AN294" s="128">
        <v>0</v>
      </c>
      <c r="AO294" s="128">
        <v>0</v>
      </c>
      <c r="AP294" s="128">
        <v>0</v>
      </c>
      <c r="AQ294" s="128">
        <v>0</v>
      </c>
      <c r="AR294" s="128">
        <v>0</v>
      </c>
      <c r="AS294" s="128">
        <v>0</v>
      </c>
      <c r="AT294" s="128">
        <v>0</v>
      </c>
      <c r="AU294" s="128">
        <v>0</v>
      </c>
      <c r="AV294" s="128">
        <v>0</v>
      </c>
      <c r="AW294" s="128">
        <v>0</v>
      </c>
      <c r="AX294" s="128">
        <v>0</v>
      </c>
      <c r="AY294" s="128">
        <v>-10666</v>
      </c>
      <c r="AZ294" s="128">
        <v>-1843561</v>
      </c>
      <c r="BA294" s="128">
        <v>-1420490</v>
      </c>
      <c r="BB294" s="128">
        <v>0</v>
      </c>
      <c r="BC294" s="128">
        <v>-317465</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3316</v>
      </c>
      <c r="B295" s="128">
        <v>0</v>
      </c>
      <c r="C295" s="128">
        <v>0</v>
      </c>
      <c r="D295" s="128">
        <v>0</v>
      </c>
      <c r="E295" s="128">
        <v>0</v>
      </c>
      <c r="F295" s="128">
        <v>0</v>
      </c>
      <c r="G295" s="128">
        <v>0</v>
      </c>
      <c r="H295" s="128">
        <v>0</v>
      </c>
      <c r="I295" s="128">
        <v>0</v>
      </c>
      <c r="J295" s="128">
        <v>0</v>
      </c>
      <c r="K295" s="128">
        <v>0</v>
      </c>
      <c r="L295" s="128">
        <v>0</v>
      </c>
      <c r="M295" s="128">
        <v>0</v>
      </c>
      <c r="N295" s="128">
        <v>0</v>
      </c>
      <c r="O295" s="128">
        <v>0</v>
      </c>
      <c r="P295" s="128">
        <v>0</v>
      </c>
      <c r="Q295" s="128">
        <v>0</v>
      </c>
      <c r="R295" s="128">
        <v>0</v>
      </c>
      <c r="S295" s="128">
        <v>0</v>
      </c>
      <c r="T295" s="128">
        <v>0</v>
      </c>
      <c r="U295" s="128">
        <v>0</v>
      </c>
      <c r="V295" s="128">
        <v>0</v>
      </c>
      <c r="W295" s="128">
        <v>0</v>
      </c>
      <c r="X295" s="128">
        <v>0</v>
      </c>
      <c r="Y295" s="128">
        <v>0</v>
      </c>
      <c r="Z295" s="128">
        <v>0</v>
      </c>
      <c r="AA295" s="128">
        <v>0</v>
      </c>
      <c r="AB295" s="128">
        <v>0</v>
      </c>
      <c r="AC295" s="128">
        <v>0</v>
      </c>
      <c r="AD295" s="128">
        <v>0</v>
      </c>
      <c r="AE295" s="128">
        <v>0</v>
      </c>
      <c r="AF295" s="128">
        <v>0</v>
      </c>
      <c r="AG295" s="128">
        <v>0</v>
      </c>
      <c r="AH295" s="128">
        <v>0</v>
      </c>
      <c r="AI295" s="128">
        <v>0</v>
      </c>
      <c r="AJ295" s="128">
        <v>0</v>
      </c>
      <c r="AK295" s="128">
        <v>0</v>
      </c>
      <c r="AL295" s="128">
        <v>0</v>
      </c>
      <c r="AM295" s="128">
        <v>0</v>
      </c>
      <c r="AN295" s="128">
        <v>0</v>
      </c>
      <c r="AO295" s="128">
        <v>0</v>
      </c>
      <c r="AP295" s="128">
        <v>0</v>
      </c>
      <c r="AQ295" s="128">
        <v>0</v>
      </c>
      <c r="AR295" s="128">
        <v>0</v>
      </c>
      <c r="AS295" s="128">
        <v>0</v>
      </c>
      <c r="AT295" s="128">
        <v>0</v>
      </c>
      <c r="AU295" s="128">
        <v>0</v>
      </c>
      <c r="AV295" s="128">
        <v>0</v>
      </c>
      <c r="AW295" s="128">
        <v>0</v>
      </c>
      <c r="AX295" s="128">
        <v>0</v>
      </c>
      <c r="AY295" s="128">
        <v>0</v>
      </c>
      <c r="AZ295" s="128">
        <v>-38955</v>
      </c>
      <c r="BA295" s="128">
        <v>0</v>
      </c>
      <c r="BB295" s="128">
        <v>0</v>
      </c>
      <c r="BC295" s="128">
        <v>0</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3317</v>
      </c>
      <c r="B296" s="128">
        <v>-4417712</v>
      </c>
      <c r="C296" s="128">
        <v>-2212171</v>
      </c>
      <c r="D296" s="128">
        <v>-8525569.9700000007</v>
      </c>
      <c r="E296" s="128">
        <v>0</v>
      </c>
      <c r="F296" s="128">
        <v>0</v>
      </c>
      <c r="G296" s="128">
        <v>-2147608</v>
      </c>
      <c r="H296" s="128">
        <v>-124355.92</v>
      </c>
      <c r="I296" s="128">
        <v>-125649</v>
      </c>
      <c r="J296" s="128">
        <v>-89098</v>
      </c>
      <c r="K296" s="128">
        <v>-44463</v>
      </c>
      <c r="L296" s="128">
        <v>-183604.9</v>
      </c>
      <c r="M296" s="128">
        <v>-137869</v>
      </c>
      <c r="N296" s="128">
        <v>-92040</v>
      </c>
      <c r="O296" s="128">
        <v>-46345</v>
      </c>
      <c r="P296" s="128">
        <v>-180596.74</v>
      </c>
      <c r="Q296" s="128">
        <v>-135287</v>
      </c>
      <c r="R296" s="128">
        <v>-89515</v>
      </c>
      <c r="S296" s="128">
        <v>-39753</v>
      </c>
      <c r="T296" s="128">
        <v>-146747.22</v>
      </c>
      <c r="U296" s="128">
        <v>-105051</v>
      </c>
      <c r="V296" s="128">
        <v>-66376</v>
      </c>
      <c r="W296" s="128">
        <v>-33335</v>
      </c>
      <c r="X296" s="128">
        <v>-114299.31</v>
      </c>
      <c r="Y296" s="128">
        <v>-81435</v>
      </c>
      <c r="Z296" s="128">
        <v>-53137</v>
      </c>
      <c r="AA296" s="128">
        <v>-26320</v>
      </c>
      <c r="AB296" s="128">
        <v>-79797.53</v>
      </c>
      <c r="AC296" s="128">
        <v>-52118</v>
      </c>
      <c r="AD296" s="128">
        <v>-31843</v>
      </c>
      <c r="AE296" s="128">
        <v>-14805</v>
      </c>
      <c r="AF296" s="128">
        <v>-21592.06</v>
      </c>
      <c r="AG296" s="128">
        <v>0</v>
      </c>
      <c r="AH296" s="128">
        <v>0</v>
      </c>
      <c r="AI296" s="128">
        <v>0</v>
      </c>
      <c r="AJ296" s="128">
        <v>0</v>
      </c>
      <c r="AK296" s="128">
        <v>0</v>
      </c>
      <c r="AL296" s="128">
        <v>0</v>
      </c>
      <c r="AM296" s="128">
        <v>0</v>
      </c>
      <c r="AN296" s="128">
        <v>0</v>
      </c>
      <c r="AO296" s="128">
        <v>0</v>
      </c>
      <c r="AP296" s="128">
        <v>0</v>
      </c>
      <c r="AQ296" s="128">
        <v>0</v>
      </c>
      <c r="AR296" s="128">
        <v>0</v>
      </c>
      <c r="AS296" s="128">
        <v>0</v>
      </c>
      <c r="AT296" s="128">
        <v>0</v>
      </c>
      <c r="AU296" s="128">
        <v>0</v>
      </c>
      <c r="AV296" s="128">
        <v>0</v>
      </c>
      <c r="AW296" s="128">
        <v>0</v>
      </c>
      <c r="AX296" s="128">
        <v>0</v>
      </c>
      <c r="AY296" s="128">
        <v>0</v>
      </c>
      <c r="AZ296" s="128">
        <v>0</v>
      </c>
      <c r="BA296" s="128">
        <v>0</v>
      </c>
      <c r="BB296" s="128">
        <v>0</v>
      </c>
      <c r="BC296" s="128">
        <v>0</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3318</v>
      </c>
      <c r="B297" s="128">
        <v>87822880</v>
      </c>
      <c r="C297" s="128">
        <v>21882480</v>
      </c>
      <c r="D297" s="128">
        <v>32467500</v>
      </c>
      <c r="E297" s="128">
        <v>32467500</v>
      </c>
      <c r="F297" s="128">
        <v>7492500</v>
      </c>
      <c r="G297" s="128">
        <v>0</v>
      </c>
      <c r="H297" s="128">
        <v>15000000</v>
      </c>
      <c r="I297" s="128">
        <v>15000000</v>
      </c>
      <c r="J297" s="128">
        <v>15000000</v>
      </c>
      <c r="K297" s="128">
        <v>15000000</v>
      </c>
      <c r="L297" s="128">
        <v>0</v>
      </c>
      <c r="M297" s="128">
        <v>0</v>
      </c>
      <c r="N297" s="128">
        <v>0</v>
      </c>
      <c r="O297" s="128">
        <v>0</v>
      </c>
      <c r="P297" s="128">
        <v>35456229.700000003</v>
      </c>
      <c r="Q297" s="128">
        <v>7500000</v>
      </c>
      <c r="R297" s="128">
        <v>4500000</v>
      </c>
      <c r="S297" s="128">
        <v>4500000</v>
      </c>
      <c r="T297" s="128">
        <v>19000000</v>
      </c>
      <c r="U297" s="128">
        <v>19000000</v>
      </c>
      <c r="V297" s="128">
        <v>7000000</v>
      </c>
      <c r="W297" s="128">
        <v>7000000</v>
      </c>
      <c r="X297" s="128">
        <v>33000000</v>
      </c>
      <c r="Y297" s="128">
        <v>33000000</v>
      </c>
      <c r="Z297" s="128">
        <v>33000000</v>
      </c>
      <c r="AA297" s="128">
        <v>20000000</v>
      </c>
      <c r="AB297" s="128">
        <v>90000000</v>
      </c>
      <c r="AC297" s="128">
        <v>80000000</v>
      </c>
      <c r="AD297" s="128">
        <v>40000000</v>
      </c>
      <c r="AE297" s="128">
        <v>40000000</v>
      </c>
      <c r="AF297" s="128">
        <v>50000000</v>
      </c>
      <c r="AG297" s="128">
        <v>0</v>
      </c>
      <c r="AH297" s="128">
        <v>0</v>
      </c>
      <c r="AI297" s="128">
        <v>0</v>
      </c>
      <c r="AJ297" s="128">
        <v>0</v>
      </c>
      <c r="AK297" s="128">
        <v>0</v>
      </c>
      <c r="AL297" s="128">
        <v>0</v>
      </c>
      <c r="AM297" s="128">
        <v>0</v>
      </c>
      <c r="AN297" s="128">
        <v>0</v>
      </c>
      <c r="AO297" s="128">
        <v>0</v>
      </c>
      <c r="AP297" s="128">
        <v>0</v>
      </c>
      <c r="AQ297" s="128">
        <v>0</v>
      </c>
      <c r="AR297" s="128">
        <v>0</v>
      </c>
      <c r="AS297" s="128">
        <v>0</v>
      </c>
      <c r="AT297" s="128">
        <v>0</v>
      </c>
      <c r="AU297" s="128">
        <v>0</v>
      </c>
      <c r="AV297" s="128">
        <v>0</v>
      </c>
      <c r="AW297" s="128">
        <v>0</v>
      </c>
      <c r="AX297" s="128">
        <v>0</v>
      </c>
      <c r="AY297" s="128">
        <v>0</v>
      </c>
      <c r="AZ297" s="128">
        <v>0</v>
      </c>
      <c r="BA297" s="128">
        <v>0</v>
      </c>
      <c r="BB297" s="128">
        <v>0</v>
      </c>
      <c r="BC297" s="128">
        <v>0</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A298" s="128" t="s">
        <v>3319</v>
      </c>
      <c r="B298" s="128">
        <v>-11266100</v>
      </c>
      <c r="C298" s="128">
        <v>-11266100</v>
      </c>
      <c r="D298" s="128">
        <v>-12289800</v>
      </c>
      <c r="E298" s="128">
        <v>-1500000</v>
      </c>
      <c r="F298" s="128">
        <v>-1500000</v>
      </c>
      <c r="G298" s="128">
        <v>0</v>
      </c>
      <c r="H298" s="128">
        <v>-22994300</v>
      </c>
      <c r="I298" s="128">
        <v>-22994300</v>
      </c>
      <c r="J298" s="128">
        <v>-11066100</v>
      </c>
      <c r="K298" s="128">
        <v>-11066100</v>
      </c>
      <c r="L298" s="128">
        <v>-14747000</v>
      </c>
      <c r="M298" s="128">
        <v>-2500000</v>
      </c>
      <c r="N298" s="128">
        <v>-2500000</v>
      </c>
      <c r="O298" s="128">
        <v>0</v>
      </c>
      <c r="P298" s="128">
        <v>-50033900</v>
      </c>
      <c r="Q298" s="128">
        <v>-26149100</v>
      </c>
      <c r="R298" s="128">
        <v>-13586100</v>
      </c>
      <c r="S298" s="128">
        <v>-13586100</v>
      </c>
      <c r="T298" s="128">
        <v>-11841200</v>
      </c>
      <c r="U298" s="128">
        <v>0</v>
      </c>
      <c r="V298" s="128">
        <v>0</v>
      </c>
      <c r="W298" s="128">
        <v>0</v>
      </c>
      <c r="X298" s="128">
        <v>0</v>
      </c>
      <c r="Y298" s="128">
        <v>0</v>
      </c>
      <c r="Z298" s="128">
        <v>0</v>
      </c>
      <c r="AA298" s="128">
        <v>0</v>
      </c>
      <c r="AB298" s="128">
        <v>0</v>
      </c>
      <c r="AC298" s="128">
        <v>0</v>
      </c>
      <c r="AD298" s="128">
        <v>0</v>
      </c>
      <c r="AE298" s="128">
        <v>0</v>
      </c>
      <c r="AF298" s="128">
        <v>0</v>
      </c>
      <c r="AG298" s="128">
        <v>0</v>
      </c>
      <c r="AH298" s="128">
        <v>0</v>
      </c>
      <c r="AI298" s="128">
        <v>0</v>
      </c>
      <c r="AJ298" s="128">
        <v>0</v>
      </c>
      <c r="AK298" s="128">
        <v>0</v>
      </c>
      <c r="AL298" s="128">
        <v>0</v>
      </c>
      <c r="AM298" s="128">
        <v>0</v>
      </c>
      <c r="AN298" s="128">
        <v>0</v>
      </c>
      <c r="AO298" s="128">
        <v>0</v>
      </c>
      <c r="AP298" s="128">
        <v>0</v>
      </c>
      <c r="AQ298" s="128">
        <v>0</v>
      </c>
      <c r="AR298" s="128">
        <v>0</v>
      </c>
      <c r="AS298" s="128">
        <v>0</v>
      </c>
      <c r="AT298" s="128">
        <v>0</v>
      </c>
      <c r="AU298" s="128">
        <v>0</v>
      </c>
      <c r="AV298" s="128">
        <v>0</v>
      </c>
      <c r="AW298" s="128">
        <v>0</v>
      </c>
      <c r="AX298" s="128">
        <v>0</v>
      </c>
      <c r="AY298" s="128">
        <v>0</v>
      </c>
      <c r="AZ298" s="128">
        <v>0</v>
      </c>
      <c r="BA298" s="128">
        <v>0</v>
      </c>
      <c r="BB298" s="128">
        <v>0</v>
      </c>
      <c r="BC298" s="128">
        <v>0</v>
      </c>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A299" s="128" t="s">
        <v>3320</v>
      </c>
      <c r="B299" s="128">
        <v>0</v>
      </c>
      <c r="C299" s="128">
        <v>0</v>
      </c>
      <c r="D299" s="128">
        <v>110223.12</v>
      </c>
      <c r="E299" s="128">
        <v>-12662</v>
      </c>
      <c r="F299" s="128">
        <v>0</v>
      </c>
      <c r="G299" s="128">
        <v>0</v>
      </c>
      <c r="H299" s="128">
        <v>-788050.76</v>
      </c>
      <c r="I299" s="128">
        <v>-788051</v>
      </c>
      <c r="J299" s="128">
        <v>-788051</v>
      </c>
      <c r="K299" s="128">
        <v>-553420</v>
      </c>
      <c r="L299" s="128">
        <v>10130912</v>
      </c>
      <c r="M299" s="128">
        <v>10130912</v>
      </c>
      <c r="N299" s="128">
        <v>10130912</v>
      </c>
      <c r="O299" s="128">
        <v>19593</v>
      </c>
      <c r="P299" s="128">
        <v>281515.82</v>
      </c>
      <c r="Q299" s="128">
        <v>0</v>
      </c>
      <c r="R299" s="128">
        <v>0</v>
      </c>
      <c r="S299" s="128">
        <v>0</v>
      </c>
      <c r="T299" s="128">
        <v>0</v>
      </c>
      <c r="U299" s="128">
        <v>0</v>
      </c>
      <c r="V299" s="128">
        <v>0</v>
      </c>
      <c r="W299" s="128">
        <v>0</v>
      </c>
      <c r="X299" s="128">
        <v>0</v>
      </c>
      <c r="Y299" s="128">
        <v>0</v>
      </c>
      <c r="Z299" s="128">
        <v>0</v>
      </c>
      <c r="AA299" s="128">
        <v>0</v>
      </c>
      <c r="AB299" s="128">
        <v>0</v>
      </c>
      <c r="AC299" s="128">
        <v>0</v>
      </c>
      <c r="AD299" s="128">
        <v>0</v>
      </c>
      <c r="AE299" s="128">
        <v>0</v>
      </c>
      <c r="AF299" s="128">
        <v>0</v>
      </c>
      <c r="AG299" s="128">
        <v>0</v>
      </c>
      <c r="AH299" s="128">
        <v>0</v>
      </c>
      <c r="AI299" s="128">
        <v>0</v>
      </c>
      <c r="AJ299" s="128">
        <v>0</v>
      </c>
      <c r="AK299" s="128">
        <v>0</v>
      </c>
      <c r="AL299" s="128">
        <v>0</v>
      </c>
      <c r="AM299" s="128">
        <v>0</v>
      </c>
      <c r="AN299" s="128">
        <v>0</v>
      </c>
      <c r="AO299" s="128">
        <v>0</v>
      </c>
      <c r="AP299" s="128">
        <v>0</v>
      </c>
      <c r="AQ299" s="128">
        <v>0</v>
      </c>
      <c r="AR299" s="128">
        <v>0</v>
      </c>
      <c r="AS299" s="128">
        <v>0</v>
      </c>
      <c r="AT299" s="128">
        <v>0</v>
      </c>
      <c r="AU299" s="128">
        <v>0</v>
      </c>
      <c r="AV299" s="128">
        <v>0</v>
      </c>
      <c r="AW299" s="128">
        <v>0</v>
      </c>
      <c r="AX299" s="128">
        <v>0</v>
      </c>
      <c r="AY299" s="128">
        <v>0</v>
      </c>
      <c r="AZ299" s="128">
        <v>157321</v>
      </c>
      <c r="BA299" s="128">
        <v>157321</v>
      </c>
      <c r="BB299" s="128">
        <v>109642</v>
      </c>
      <c r="BC299" s="128">
        <v>109642</v>
      </c>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A300" s="128" t="s">
        <v>3321</v>
      </c>
      <c r="B300" s="128">
        <v>-8284041</v>
      </c>
      <c r="C300" s="128">
        <v>-2</v>
      </c>
      <c r="D300" s="128">
        <v>-11547791.42</v>
      </c>
      <c r="E300" s="128">
        <v>-11547789</v>
      </c>
      <c r="F300" s="128">
        <v>-11414950</v>
      </c>
      <c r="G300" s="128">
        <v>-3</v>
      </c>
      <c r="H300" s="128">
        <v>-11099150.17</v>
      </c>
      <c r="I300" s="128">
        <v>-11099148</v>
      </c>
      <c r="J300" s="128">
        <v>-10966308</v>
      </c>
      <c r="K300" s="128">
        <v>-1</v>
      </c>
      <c r="L300" s="128">
        <v>-10070877.42</v>
      </c>
      <c r="M300" s="128">
        <v>-9880995</v>
      </c>
      <c r="N300" s="128">
        <v>-9880995</v>
      </c>
      <c r="O300" s="128">
        <v>0</v>
      </c>
      <c r="P300" s="128">
        <v>-9073437.4000000004</v>
      </c>
      <c r="Q300" s="128">
        <v>-9073430</v>
      </c>
      <c r="R300" s="128">
        <v>-9032690</v>
      </c>
      <c r="S300" s="128">
        <v>0</v>
      </c>
      <c r="T300" s="128">
        <v>-8167395.9500000002</v>
      </c>
      <c r="U300" s="128">
        <v>-8167395</v>
      </c>
      <c r="V300" s="128">
        <v>-8130729</v>
      </c>
      <c r="W300" s="128">
        <v>0</v>
      </c>
      <c r="X300" s="128">
        <v>-7269881.1600000001</v>
      </c>
      <c r="Y300" s="128">
        <v>-7269879</v>
      </c>
      <c r="Z300" s="128">
        <v>-7229139</v>
      </c>
      <c r="AA300" s="128">
        <v>-1</v>
      </c>
      <c r="AB300" s="128">
        <v>-8150953.5999999996</v>
      </c>
      <c r="AC300" s="128">
        <v>-8150949</v>
      </c>
      <c r="AD300" s="128">
        <v>-8115301</v>
      </c>
      <c r="AE300" s="128">
        <v>-2</v>
      </c>
      <c r="AF300" s="128">
        <v>-8134713.3200000003</v>
      </c>
      <c r="AG300" s="128">
        <v>-8083788</v>
      </c>
      <c r="AH300" s="128">
        <v>-8083783</v>
      </c>
      <c r="AI300" s="128">
        <v>0</v>
      </c>
      <c r="AJ300" s="128">
        <v>-5612445.0099999998</v>
      </c>
      <c r="AK300" s="128">
        <v>-5612444</v>
      </c>
      <c r="AL300" s="128">
        <v>-5612444</v>
      </c>
      <c r="AM300" s="128">
        <v>0</v>
      </c>
      <c r="AN300" s="128">
        <v>-4493155.29</v>
      </c>
      <c r="AO300" s="128">
        <v>-4493153</v>
      </c>
      <c r="AP300" s="128">
        <v>-4493153</v>
      </c>
      <c r="AQ300" s="128">
        <v>0</v>
      </c>
      <c r="AR300" s="128">
        <v>-5391784.2800000003</v>
      </c>
      <c r="AS300" s="128">
        <v>-3594523</v>
      </c>
      <c r="AT300" s="128">
        <v>-3594519</v>
      </c>
      <c r="AU300" s="128">
        <v>0</v>
      </c>
      <c r="AV300" s="128">
        <v>-2695893.33</v>
      </c>
      <c r="AW300" s="128">
        <v>-2695892</v>
      </c>
      <c r="AX300" s="128">
        <v>-2695890</v>
      </c>
      <c r="AY300" s="128">
        <v>0</v>
      </c>
      <c r="AZ300" s="128">
        <v>-1568548</v>
      </c>
      <c r="BA300" s="128">
        <v>-1568545</v>
      </c>
      <c r="BB300" s="128">
        <v>-1568545</v>
      </c>
      <c r="BC300" s="128">
        <v>0</v>
      </c>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A301" s="128" t="s">
        <v>3322</v>
      </c>
      <c r="B301" s="128">
        <v>-4477856</v>
      </c>
      <c r="C301" s="128">
        <v>-2762649</v>
      </c>
      <c r="D301" s="128">
        <v>-7943620.4900000002</v>
      </c>
      <c r="E301" s="128">
        <v>-5766260</v>
      </c>
      <c r="F301" s="128">
        <v>-3665055</v>
      </c>
      <c r="G301" s="128">
        <v>-2037060</v>
      </c>
      <c r="H301" s="128">
        <v>-7676471.7699999996</v>
      </c>
      <c r="I301" s="128">
        <v>-6030377</v>
      </c>
      <c r="J301" s="128">
        <v>-3789615</v>
      </c>
      <c r="K301" s="128">
        <v>-2185920</v>
      </c>
      <c r="L301" s="128">
        <v>-8200771.6500000004</v>
      </c>
      <c r="M301" s="128">
        <v>-6439746</v>
      </c>
      <c r="N301" s="128">
        <v>-4137576</v>
      </c>
      <c r="O301" s="128">
        <v>-2135869</v>
      </c>
      <c r="P301" s="128">
        <v>-8825271.5299999993</v>
      </c>
      <c r="Q301" s="128">
        <v>-6869082</v>
      </c>
      <c r="R301" s="128">
        <v>-4339579</v>
      </c>
      <c r="S301" s="128">
        <v>-2580990</v>
      </c>
      <c r="T301" s="128">
        <v>-8260805.75</v>
      </c>
      <c r="U301" s="128">
        <v>-6484220</v>
      </c>
      <c r="V301" s="128">
        <v>-4065588</v>
      </c>
      <c r="W301" s="128">
        <v>-2300785</v>
      </c>
      <c r="X301" s="128">
        <v>-8332798.8099999996</v>
      </c>
      <c r="Y301" s="128">
        <v>-6573590</v>
      </c>
      <c r="Z301" s="128">
        <v>-4221642</v>
      </c>
      <c r="AA301" s="128">
        <v>-2450630</v>
      </c>
      <c r="AB301" s="128">
        <v>-7397299.7300000004</v>
      </c>
      <c r="AC301" s="128">
        <v>-5358800</v>
      </c>
      <c r="AD301" s="128">
        <v>-3309403</v>
      </c>
      <c r="AE301" s="128">
        <v>-783741</v>
      </c>
      <c r="AF301" s="128">
        <v>-1710148.14</v>
      </c>
      <c r="AG301" s="128">
        <v>-929804</v>
      </c>
      <c r="AH301" s="128">
        <v>-26805</v>
      </c>
      <c r="AI301" s="128">
        <v>-13</v>
      </c>
      <c r="AJ301" s="128">
        <v>-25.26</v>
      </c>
      <c r="AK301" s="128">
        <v>-19</v>
      </c>
      <c r="AL301" s="128">
        <v>-11</v>
      </c>
      <c r="AM301" s="128">
        <v>-1</v>
      </c>
      <c r="AN301" s="128">
        <v>0</v>
      </c>
      <c r="AO301" s="128">
        <v>0</v>
      </c>
      <c r="AP301" s="128">
        <v>0</v>
      </c>
      <c r="AQ301" s="128">
        <v>0</v>
      </c>
      <c r="AR301" s="128">
        <v>-164.69</v>
      </c>
      <c r="AS301" s="128">
        <v>-111</v>
      </c>
      <c r="AT301" s="128">
        <v>-110</v>
      </c>
      <c r="AU301" s="128">
        <v>-51</v>
      </c>
      <c r="AV301" s="128">
        <v>-3097.72</v>
      </c>
      <c r="AW301" s="128">
        <v>-3092</v>
      </c>
      <c r="AX301" s="128">
        <v>-2741</v>
      </c>
      <c r="AY301" s="128">
        <v>0</v>
      </c>
      <c r="AZ301" s="128">
        <v>0</v>
      </c>
      <c r="BA301" s="128">
        <v>0</v>
      </c>
      <c r="BB301" s="128">
        <v>0</v>
      </c>
      <c r="BC301" s="128">
        <v>0</v>
      </c>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A302" s="128" t="s">
        <v>3323</v>
      </c>
      <c r="B302" s="128">
        <v>-1696226</v>
      </c>
      <c r="C302" s="128">
        <v>-2446781</v>
      </c>
      <c r="D302" s="128">
        <v>-12661.6</v>
      </c>
      <c r="E302" s="128">
        <v>-6163671</v>
      </c>
      <c r="F302" s="128">
        <v>-4282332</v>
      </c>
      <c r="G302" s="128">
        <v>0</v>
      </c>
      <c r="H302" s="128">
        <v>47850.03</v>
      </c>
      <c r="I302" s="128">
        <v>47850</v>
      </c>
      <c r="J302" s="128">
        <v>47850</v>
      </c>
      <c r="K302" s="128">
        <v>0</v>
      </c>
      <c r="L302" s="128">
        <v>145289.03</v>
      </c>
      <c r="M302" s="128">
        <v>19593</v>
      </c>
      <c r="N302" s="128">
        <v>19593</v>
      </c>
      <c r="O302" s="128">
        <v>10130912</v>
      </c>
      <c r="P302" s="128">
        <v>0</v>
      </c>
      <c r="Q302" s="128">
        <v>10145644</v>
      </c>
      <c r="R302" s="128">
        <v>0</v>
      </c>
      <c r="S302" s="128">
        <v>0</v>
      </c>
      <c r="T302" s="128">
        <v>9973815.0899999999</v>
      </c>
      <c r="U302" s="128">
        <v>0</v>
      </c>
      <c r="V302" s="128">
        <v>0</v>
      </c>
      <c r="W302" s="128">
        <v>0</v>
      </c>
      <c r="X302" s="128">
        <v>0</v>
      </c>
      <c r="Y302" s="128">
        <v>0</v>
      </c>
      <c r="Z302" s="128">
        <v>0</v>
      </c>
      <c r="AA302" s="128">
        <v>0</v>
      </c>
      <c r="AB302" s="128">
        <v>0</v>
      </c>
      <c r="AC302" s="128">
        <v>0</v>
      </c>
      <c r="AD302" s="128">
        <v>0</v>
      </c>
      <c r="AE302" s="128">
        <v>0</v>
      </c>
      <c r="AF302" s="128">
        <v>0</v>
      </c>
      <c r="AG302" s="128">
        <v>0</v>
      </c>
      <c r="AH302" s="128">
        <v>0</v>
      </c>
      <c r="AI302" s="128">
        <v>0</v>
      </c>
      <c r="AJ302" s="128">
        <v>0</v>
      </c>
      <c r="AK302" s="128">
        <v>0</v>
      </c>
      <c r="AL302" s="128">
        <v>0</v>
      </c>
      <c r="AM302" s="128">
        <v>0</v>
      </c>
      <c r="AN302" s="128">
        <v>0</v>
      </c>
      <c r="AO302" s="128">
        <v>0</v>
      </c>
      <c r="AP302" s="128">
        <v>0</v>
      </c>
      <c r="AQ302" s="128">
        <v>0</v>
      </c>
      <c r="AR302" s="128">
        <v>0</v>
      </c>
      <c r="AS302" s="128">
        <v>0</v>
      </c>
      <c r="AT302" s="128">
        <v>0</v>
      </c>
      <c r="AU302" s="128">
        <v>0</v>
      </c>
      <c r="AV302" s="128">
        <v>0</v>
      </c>
      <c r="AW302" s="128">
        <v>0</v>
      </c>
      <c r="AX302" s="128">
        <v>0</v>
      </c>
      <c r="AY302" s="128">
        <v>-464</v>
      </c>
      <c r="AZ302" s="128">
        <v>-539208</v>
      </c>
      <c r="BA302" s="128">
        <v>-486804</v>
      </c>
      <c r="BB302" s="128">
        <v>-317650</v>
      </c>
      <c r="BC302" s="128">
        <v>-167169</v>
      </c>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A303" s="128" t="s">
        <v>2974</v>
      </c>
      <c r="B303" s="128">
        <v>-16813313</v>
      </c>
      <c r="C303" s="128">
        <v>-6803335</v>
      </c>
      <c r="D303" s="128">
        <v>68959483.799999997</v>
      </c>
      <c r="E303" s="128">
        <v>9749712</v>
      </c>
      <c r="F303" s="128">
        <v>-903966</v>
      </c>
      <c r="G303" s="128">
        <v>-3808102</v>
      </c>
      <c r="H303" s="128">
        <v>-27938607.210000001</v>
      </c>
      <c r="I303" s="128">
        <v>-20914140</v>
      </c>
      <c r="J303" s="128">
        <v>-11544450</v>
      </c>
      <c r="K303" s="128">
        <v>-1753049</v>
      </c>
      <c r="L303" s="128">
        <v>-20714333.140000001</v>
      </c>
      <c r="M303" s="128">
        <v>-4858007</v>
      </c>
      <c r="N303" s="128">
        <v>-4348812</v>
      </c>
      <c r="O303" s="128">
        <v>7354762</v>
      </c>
      <c r="P303" s="128">
        <v>-30119511.149999999</v>
      </c>
      <c r="Q303" s="128">
        <v>-19964978</v>
      </c>
      <c r="R303" s="128">
        <v>-17194735</v>
      </c>
      <c r="S303" s="128">
        <v>-9138729</v>
      </c>
      <c r="T303" s="128">
        <v>-7232891.4500000002</v>
      </c>
      <c r="U303" s="128">
        <v>-2546826</v>
      </c>
      <c r="V303" s="128">
        <v>-8946532</v>
      </c>
      <c r="W303" s="128">
        <v>-544060</v>
      </c>
      <c r="X303" s="128">
        <v>-24779610.739999998</v>
      </c>
      <c r="Y303" s="128">
        <v>-23429009</v>
      </c>
      <c r="Z303" s="128">
        <v>-17709582</v>
      </c>
      <c r="AA303" s="128">
        <v>-12967277</v>
      </c>
      <c r="AB303" s="128">
        <v>-2829870.74</v>
      </c>
      <c r="AC303" s="128">
        <v>-11212401</v>
      </c>
      <c r="AD303" s="128">
        <v>-6682692</v>
      </c>
      <c r="AE303" s="128">
        <v>633172</v>
      </c>
      <c r="AF303" s="128">
        <v>171177068.19</v>
      </c>
      <c r="AG303" s="128">
        <v>172910161</v>
      </c>
      <c r="AH303" s="128">
        <v>132399077</v>
      </c>
      <c r="AI303" s="128">
        <v>9</v>
      </c>
      <c r="AJ303" s="128">
        <v>-5614643.7400000002</v>
      </c>
      <c r="AK303" s="128">
        <v>-5593501</v>
      </c>
      <c r="AL303" s="128">
        <v>-5614187</v>
      </c>
      <c r="AM303" s="128">
        <v>5233</v>
      </c>
      <c r="AN303" s="128">
        <v>-4490981.82</v>
      </c>
      <c r="AO303" s="128">
        <v>-4493105</v>
      </c>
      <c r="AP303" s="128">
        <v>-4493114</v>
      </c>
      <c r="AQ303" s="128">
        <v>3197</v>
      </c>
      <c r="AR303" s="128">
        <v>-5402160.9900000002</v>
      </c>
      <c r="AS303" s="128">
        <v>-3604846</v>
      </c>
      <c r="AT303" s="128">
        <v>-3604841</v>
      </c>
      <c r="AU303" s="128">
        <v>7724</v>
      </c>
      <c r="AV303" s="128">
        <v>-2856774.52</v>
      </c>
      <c r="AW303" s="128">
        <v>-2855298</v>
      </c>
      <c r="AX303" s="128">
        <v>-2763133</v>
      </c>
      <c r="AY303" s="128">
        <v>-11130</v>
      </c>
      <c r="AZ303" s="128">
        <v>-3832951</v>
      </c>
      <c r="BA303" s="128">
        <v>-3234263</v>
      </c>
      <c r="BB303" s="128">
        <v>-454386</v>
      </c>
      <c r="BC303" s="128">
        <v>-263302</v>
      </c>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A304" s="128" t="s">
        <v>2975</v>
      </c>
      <c r="B304" s="128">
        <v>-9615849</v>
      </c>
      <c r="C304" s="128">
        <v>-4109261</v>
      </c>
      <c r="D304" s="128">
        <v>10703326.289999999</v>
      </c>
      <c r="E304" s="128">
        <v>18674584</v>
      </c>
      <c r="F304" s="128">
        <v>-380867</v>
      </c>
      <c r="G304" s="128">
        <v>-649869</v>
      </c>
      <c r="H304" s="128">
        <v>-4045308.62</v>
      </c>
      <c r="I304" s="128">
        <v>-8312896</v>
      </c>
      <c r="J304" s="128">
        <v>-2567750</v>
      </c>
      <c r="K304" s="128">
        <v>1827956</v>
      </c>
      <c r="L304" s="128">
        <v>5158581.22</v>
      </c>
      <c r="M304" s="128">
        <v>8126958</v>
      </c>
      <c r="N304" s="128">
        <v>1912981</v>
      </c>
      <c r="O304" s="128">
        <v>10295849</v>
      </c>
      <c r="P304" s="128">
        <v>-4343855.9800000004</v>
      </c>
      <c r="Q304" s="128">
        <v>-4578996</v>
      </c>
      <c r="R304" s="128">
        <v>-14741610</v>
      </c>
      <c r="S304" s="128">
        <v>-10044009</v>
      </c>
      <c r="T304" s="128">
        <v>11912395.76</v>
      </c>
      <c r="U304" s="128">
        <v>8753419</v>
      </c>
      <c r="V304" s="128">
        <v>-4405204</v>
      </c>
      <c r="W304" s="128">
        <v>49525</v>
      </c>
      <c r="X304" s="128">
        <v>-10770043.07</v>
      </c>
      <c r="Y304" s="128">
        <v>-17879697</v>
      </c>
      <c r="Z304" s="128">
        <v>-16680102</v>
      </c>
      <c r="AA304" s="128">
        <v>-13124478</v>
      </c>
      <c r="AB304" s="128">
        <v>7582740.0199999996</v>
      </c>
      <c r="AC304" s="128">
        <v>-10146815</v>
      </c>
      <c r="AD304" s="128">
        <v>-9754092</v>
      </c>
      <c r="AE304" s="128">
        <v>-3941817</v>
      </c>
      <c r="AF304" s="128">
        <v>1392335.07</v>
      </c>
      <c r="AG304" s="128">
        <v>-4802738</v>
      </c>
      <c r="AH304" s="128">
        <v>8964599</v>
      </c>
      <c r="AI304" s="128">
        <v>-456961</v>
      </c>
      <c r="AJ304" s="128">
        <v>8914707.1199999992</v>
      </c>
      <c r="AK304" s="128">
        <v>6695914</v>
      </c>
      <c r="AL304" s="128">
        <v>4339792</v>
      </c>
      <c r="AM304" s="128">
        <v>4821436</v>
      </c>
      <c r="AN304" s="128">
        <v>-1538673.13</v>
      </c>
      <c r="AO304" s="128">
        <v>-885136</v>
      </c>
      <c r="AP304" s="128">
        <v>-905695</v>
      </c>
      <c r="AQ304" s="128">
        <v>2664595</v>
      </c>
      <c r="AR304" s="128">
        <v>3065128.81</v>
      </c>
      <c r="AS304" s="128">
        <v>5548967</v>
      </c>
      <c r="AT304" s="128">
        <v>1266212</v>
      </c>
      <c r="AU304" s="128">
        <v>2436932</v>
      </c>
      <c r="AV304" s="128">
        <v>810050.88</v>
      </c>
      <c r="AW304" s="128">
        <v>-1782841</v>
      </c>
      <c r="AX304" s="128">
        <v>-1458691</v>
      </c>
      <c r="AY304" s="128">
        <v>261595</v>
      </c>
      <c r="AZ304" s="128">
        <v>-270312</v>
      </c>
      <c r="BA304" s="128">
        <v>-2467793</v>
      </c>
      <c r="BB304" s="128">
        <v>-1828675</v>
      </c>
      <c r="BC304" s="128">
        <v>-784177</v>
      </c>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A305" s="128" t="s">
        <v>3324</v>
      </c>
      <c r="B305" s="128">
        <v>62469</v>
      </c>
      <c r="C305" s="128">
        <v>58874</v>
      </c>
      <c r="D305" s="128">
        <v>25242.21</v>
      </c>
      <c r="E305" s="128">
        <v>0</v>
      </c>
      <c r="F305" s="128">
        <v>0</v>
      </c>
      <c r="G305" s="128">
        <v>106449</v>
      </c>
      <c r="H305" s="128">
        <v>0</v>
      </c>
      <c r="I305" s="128">
        <v>0</v>
      </c>
      <c r="J305" s="128">
        <v>0</v>
      </c>
      <c r="K305" s="128">
        <v>0</v>
      </c>
      <c r="L305" s="128">
        <v>0</v>
      </c>
      <c r="M305" s="128">
        <v>0</v>
      </c>
      <c r="N305" s="128">
        <v>0</v>
      </c>
      <c r="O305" s="128">
        <v>-92923</v>
      </c>
      <c r="P305" s="128">
        <v>-220503.92</v>
      </c>
      <c r="Q305" s="128">
        <v>0</v>
      </c>
      <c r="R305" s="128">
        <v>0</v>
      </c>
      <c r="S305" s="128">
        <v>-100059</v>
      </c>
      <c r="T305" s="128">
        <v>0</v>
      </c>
      <c r="U305" s="128">
        <v>0</v>
      </c>
      <c r="V305" s="128">
        <v>-46685</v>
      </c>
      <c r="W305" s="128">
        <v>-56751</v>
      </c>
      <c r="X305" s="128">
        <v>0</v>
      </c>
      <c r="Y305" s="128">
        <v>0</v>
      </c>
      <c r="Z305" s="128">
        <v>0</v>
      </c>
      <c r="AA305" s="128">
        <v>0</v>
      </c>
      <c r="AB305" s="128">
        <v>0</v>
      </c>
      <c r="AC305" s="128">
        <v>0</v>
      </c>
      <c r="AD305" s="128">
        <v>0</v>
      </c>
      <c r="AE305" s="128">
        <v>0</v>
      </c>
      <c r="AF305" s="128">
        <v>154941.97</v>
      </c>
      <c r="AG305" s="128">
        <v>0</v>
      </c>
      <c r="AH305" s="128">
        <v>0</v>
      </c>
      <c r="AI305" s="128">
        <v>0</v>
      </c>
      <c r="AJ305" s="128">
        <v>0</v>
      </c>
      <c r="AK305" s="128">
        <v>0</v>
      </c>
      <c r="AL305" s="128">
        <v>0</v>
      </c>
      <c r="AM305" s="128">
        <v>0</v>
      </c>
      <c r="AN305" s="128">
        <v>0</v>
      </c>
      <c r="AO305" s="128">
        <v>0</v>
      </c>
      <c r="AP305" s="128">
        <v>0</v>
      </c>
      <c r="AQ305" s="128">
        <v>0</v>
      </c>
      <c r="AR305" s="128">
        <v>0</v>
      </c>
      <c r="AS305" s="128">
        <v>0</v>
      </c>
      <c r="AT305" s="128">
        <v>0</v>
      </c>
      <c r="AU305" s="128">
        <v>0</v>
      </c>
      <c r="AV305" s="128">
        <v>0</v>
      </c>
      <c r="AW305" s="128">
        <v>0</v>
      </c>
      <c r="AX305" s="128">
        <v>0</v>
      </c>
      <c r="AY305" s="128">
        <v>0</v>
      </c>
      <c r="AZ305" s="128">
        <v>0</v>
      </c>
      <c r="BA305" s="128">
        <v>0</v>
      </c>
      <c r="BB305" s="128">
        <v>0</v>
      </c>
      <c r="BC305" s="128">
        <v>0</v>
      </c>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A306" s="128" t="s">
        <v>3325</v>
      </c>
      <c r="B306" s="128">
        <v>0</v>
      </c>
      <c r="C306" s="128">
        <v>0</v>
      </c>
      <c r="D306" s="128">
        <v>0</v>
      </c>
      <c r="E306" s="128">
        <v>79110</v>
      </c>
      <c r="F306" s="128">
        <v>43437</v>
      </c>
      <c r="G306" s="128">
        <v>0</v>
      </c>
      <c r="H306" s="128">
        <v>-117287.52</v>
      </c>
      <c r="I306" s="128">
        <v>-103324</v>
      </c>
      <c r="J306" s="128">
        <v>-85141</v>
      </c>
      <c r="K306" s="128">
        <v>-36104</v>
      </c>
      <c r="L306" s="128">
        <v>-14278.35</v>
      </c>
      <c r="M306" s="128">
        <v>-19356</v>
      </c>
      <c r="N306" s="128">
        <v>8466</v>
      </c>
      <c r="O306" s="128">
        <v>0</v>
      </c>
      <c r="P306" s="128">
        <v>0</v>
      </c>
      <c r="Q306" s="128">
        <v>-155053</v>
      </c>
      <c r="R306" s="128">
        <v>-109902</v>
      </c>
      <c r="S306" s="128">
        <v>0</v>
      </c>
      <c r="T306" s="128">
        <v>12518.37</v>
      </c>
      <c r="U306" s="128">
        <v>-78415</v>
      </c>
      <c r="V306" s="128">
        <v>0</v>
      </c>
      <c r="W306" s="128">
        <v>0</v>
      </c>
      <c r="X306" s="128">
        <v>83919.38</v>
      </c>
      <c r="Y306" s="128">
        <v>155492</v>
      </c>
      <c r="Z306" s="128">
        <v>41818</v>
      </c>
      <c r="AA306" s="128">
        <v>-10330</v>
      </c>
      <c r="AB306" s="128">
        <v>-10617.6</v>
      </c>
      <c r="AC306" s="128">
        <v>-25220</v>
      </c>
      <c r="AD306" s="128">
        <v>-18484</v>
      </c>
      <c r="AE306" s="128">
        <v>-17325</v>
      </c>
      <c r="AF306" s="128">
        <v>0</v>
      </c>
      <c r="AG306" s="128">
        <v>31962</v>
      </c>
      <c r="AH306" s="128">
        <v>16239</v>
      </c>
      <c r="AI306" s="128">
        <v>-58168</v>
      </c>
      <c r="AJ306" s="128">
        <v>-31443.52</v>
      </c>
      <c r="AK306" s="128">
        <v>-25870</v>
      </c>
      <c r="AL306" s="128">
        <v>20314</v>
      </c>
      <c r="AM306" s="128">
        <v>-16824</v>
      </c>
      <c r="AN306" s="128">
        <v>24616.240000000002</v>
      </c>
      <c r="AO306" s="128">
        <v>26453</v>
      </c>
      <c r="AP306" s="128">
        <v>11006</v>
      </c>
      <c r="AQ306" s="128">
        <v>556</v>
      </c>
      <c r="AR306" s="128">
        <v>-31642.46</v>
      </c>
      <c r="AS306" s="128">
        <v>-49044</v>
      </c>
      <c r="AT306" s="128">
        <v>-15047</v>
      </c>
      <c r="AU306" s="128">
        <v>-15914</v>
      </c>
      <c r="AV306" s="128">
        <v>-24494.18</v>
      </c>
      <c r="AW306" s="128">
        <v>-20815</v>
      </c>
      <c r="AX306" s="128">
        <v>-13919</v>
      </c>
      <c r="AY306" s="128">
        <v>0</v>
      </c>
      <c r="AZ306" s="128">
        <v>0</v>
      </c>
      <c r="BA306" s="128">
        <v>0</v>
      </c>
      <c r="BB306" s="128">
        <v>0</v>
      </c>
      <c r="BC306" s="128">
        <v>0</v>
      </c>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A307" s="128" t="s">
        <v>3326</v>
      </c>
      <c r="B307" s="128">
        <v>0</v>
      </c>
      <c r="C307" s="128">
        <v>0</v>
      </c>
      <c r="D307" s="128">
        <v>0</v>
      </c>
      <c r="E307" s="128">
        <v>0</v>
      </c>
      <c r="F307" s="128">
        <v>0</v>
      </c>
      <c r="G307" s="128">
        <v>0</v>
      </c>
      <c r="H307" s="128">
        <v>0</v>
      </c>
      <c r="I307" s="128">
        <v>0</v>
      </c>
      <c r="J307" s="128">
        <v>0</v>
      </c>
      <c r="K307" s="128">
        <v>0</v>
      </c>
      <c r="L307" s="128">
        <v>0</v>
      </c>
      <c r="M307" s="128">
        <v>0</v>
      </c>
      <c r="N307" s="128">
        <v>0</v>
      </c>
      <c r="O307" s="128">
        <v>0</v>
      </c>
      <c r="P307" s="128">
        <v>0</v>
      </c>
      <c r="Q307" s="128">
        <v>0</v>
      </c>
      <c r="R307" s="128">
        <v>0</v>
      </c>
      <c r="S307" s="128">
        <v>0</v>
      </c>
      <c r="T307" s="128">
        <v>0</v>
      </c>
      <c r="U307" s="128">
        <v>0</v>
      </c>
      <c r="V307" s="128">
        <v>0</v>
      </c>
      <c r="W307" s="128">
        <v>0</v>
      </c>
      <c r="X307" s="128">
        <v>0</v>
      </c>
      <c r="Y307" s="128">
        <v>0</v>
      </c>
      <c r="Z307" s="128">
        <v>0</v>
      </c>
      <c r="AA307" s="128">
        <v>0</v>
      </c>
      <c r="AB307" s="128">
        <v>0</v>
      </c>
      <c r="AC307" s="128">
        <v>0</v>
      </c>
      <c r="AD307" s="128">
        <v>0</v>
      </c>
      <c r="AE307" s="128">
        <v>0</v>
      </c>
      <c r="AF307" s="128">
        <v>0</v>
      </c>
      <c r="AG307" s="128">
        <v>0</v>
      </c>
      <c r="AH307" s="128">
        <v>0</v>
      </c>
      <c r="AI307" s="128">
        <v>0</v>
      </c>
      <c r="AJ307" s="128">
        <v>0</v>
      </c>
      <c r="AK307" s="128">
        <v>0</v>
      </c>
      <c r="AL307" s="128">
        <v>0</v>
      </c>
      <c r="AM307" s="128">
        <v>0</v>
      </c>
      <c r="AN307" s="128">
        <v>0</v>
      </c>
      <c r="AO307" s="128">
        <v>0</v>
      </c>
      <c r="AP307" s="128">
        <v>0</v>
      </c>
      <c r="AQ307" s="128">
        <v>0</v>
      </c>
      <c r="AR307" s="128">
        <v>0</v>
      </c>
      <c r="AS307" s="128">
        <v>0</v>
      </c>
      <c r="AT307" s="128">
        <v>0</v>
      </c>
      <c r="AU307" s="128">
        <v>0</v>
      </c>
      <c r="AV307" s="128">
        <v>0</v>
      </c>
      <c r="AW307" s="128">
        <v>0</v>
      </c>
      <c r="AX307" s="128">
        <v>0</v>
      </c>
      <c r="AY307" s="128">
        <v>8581</v>
      </c>
      <c r="AZ307" s="128">
        <v>84650</v>
      </c>
      <c r="BA307" s="128">
        <v>84891</v>
      </c>
      <c r="BB307" s="128">
        <v>52030</v>
      </c>
      <c r="BC307" s="128">
        <v>-65292</v>
      </c>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A308" s="128" t="s">
        <v>3327</v>
      </c>
      <c r="B308" s="128">
        <v>40589081</v>
      </c>
      <c r="C308" s="128">
        <v>40589081</v>
      </c>
      <c r="D308" s="128">
        <v>29860512.539999999</v>
      </c>
      <c r="E308" s="128">
        <v>29860513</v>
      </c>
      <c r="F308" s="128">
        <v>29860513</v>
      </c>
      <c r="G308" s="128">
        <v>29860513</v>
      </c>
      <c r="H308" s="128">
        <v>34023108.68</v>
      </c>
      <c r="I308" s="128">
        <v>34023109</v>
      </c>
      <c r="J308" s="128">
        <v>34023109</v>
      </c>
      <c r="K308" s="128">
        <v>34023109</v>
      </c>
      <c r="L308" s="128">
        <v>28878805.809999999</v>
      </c>
      <c r="M308" s="128">
        <v>28878806</v>
      </c>
      <c r="N308" s="128">
        <v>28878806</v>
      </c>
      <c r="O308" s="128">
        <v>28878806</v>
      </c>
      <c r="P308" s="128">
        <v>33443165.710000001</v>
      </c>
      <c r="Q308" s="128">
        <v>33443166</v>
      </c>
      <c r="R308" s="128">
        <v>33443166</v>
      </c>
      <c r="S308" s="128">
        <v>33443166</v>
      </c>
      <c r="T308" s="128">
        <v>21518251.579999998</v>
      </c>
      <c r="U308" s="128">
        <v>21518252</v>
      </c>
      <c r="V308" s="128">
        <v>21518252</v>
      </c>
      <c r="W308" s="128">
        <v>21518252</v>
      </c>
      <c r="X308" s="128">
        <v>32204375.27</v>
      </c>
      <c r="Y308" s="128">
        <v>32204375</v>
      </c>
      <c r="Z308" s="128">
        <v>32204375</v>
      </c>
      <c r="AA308" s="128">
        <v>32204375</v>
      </c>
      <c r="AB308" s="128">
        <v>24632252.850000001</v>
      </c>
      <c r="AC308" s="128">
        <v>24632253</v>
      </c>
      <c r="AD308" s="128">
        <v>24632253</v>
      </c>
      <c r="AE308" s="128">
        <v>24632253</v>
      </c>
      <c r="AF308" s="128">
        <v>23084975.809999999</v>
      </c>
      <c r="AG308" s="128">
        <v>23084976</v>
      </c>
      <c r="AH308" s="128">
        <v>23084976</v>
      </c>
      <c r="AI308" s="128">
        <v>23084976</v>
      </c>
      <c r="AJ308" s="128">
        <v>14201712.210000001</v>
      </c>
      <c r="AK308" s="128">
        <v>14201712</v>
      </c>
      <c r="AL308" s="128">
        <v>14201712</v>
      </c>
      <c r="AM308" s="128">
        <v>14201712</v>
      </c>
      <c r="AN308" s="128">
        <v>15715769.1</v>
      </c>
      <c r="AO308" s="128">
        <v>15715769</v>
      </c>
      <c r="AP308" s="128">
        <v>15715769</v>
      </c>
      <c r="AQ308" s="128">
        <v>15715769</v>
      </c>
      <c r="AR308" s="128">
        <v>12682282.76</v>
      </c>
      <c r="AS308" s="128">
        <v>12682283</v>
      </c>
      <c r="AT308" s="128">
        <v>12682283</v>
      </c>
      <c r="AU308" s="128">
        <v>12682283</v>
      </c>
      <c r="AV308" s="128">
        <v>11896726.050000001</v>
      </c>
      <c r="AW308" s="128">
        <v>11896726</v>
      </c>
      <c r="AX308" s="128">
        <v>11896726</v>
      </c>
      <c r="AY308" s="128">
        <v>11896726</v>
      </c>
      <c r="AZ308" s="128">
        <v>12082388</v>
      </c>
      <c r="BA308" s="128">
        <v>12082389</v>
      </c>
      <c r="BB308" s="128">
        <v>12082389</v>
      </c>
      <c r="BC308" s="128">
        <v>12082389</v>
      </c>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A309" s="128" t="s">
        <v>3328</v>
      </c>
      <c r="B309" s="128">
        <v>31035701</v>
      </c>
      <c r="C309" s="128">
        <v>36538694</v>
      </c>
      <c r="D309" s="128">
        <v>40589081.049999997</v>
      </c>
      <c r="E309" s="128">
        <v>48614207</v>
      </c>
      <c r="F309" s="128">
        <v>29523083</v>
      </c>
      <c r="G309" s="128">
        <v>29317093</v>
      </c>
      <c r="H309" s="128">
        <v>29860512.539999999</v>
      </c>
      <c r="I309" s="128">
        <v>25606889</v>
      </c>
      <c r="J309" s="128">
        <v>31370218</v>
      </c>
      <c r="K309" s="128">
        <v>35814961</v>
      </c>
      <c r="L309" s="128">
        <v>34023108.68</v>
      </c>
      <c r="M309" s="128">
        <v>36986408</v>
      </c>
      <c r="N309" s="128">
        <v>30800253</v>
      </c>
      <c r="O309" s="128">
        <v>39081732</v>
      </c>
      <c r="P309" s="128">
        <v>28878805.809999999</v>
      </c>
      <c r="Q309" s="128">
        <v>28709117</v>
      </c>
      <c r="R309" s="128">
        <v>18591654</v>
      </c>
      <c r="S309" s="128">
        <v>23299098</v>
      </c>
      <c r="T309" s="128">
        <v>33443165.710000001</v>
      </c>
      <c r="U309" s="128">
        <v>30193256</v>
      </c>
      <c r="V309" s="128">
        <v>17066363</v>
      </c>
      <c r="W309" s="128">
        <v>21511026</v>
      </c>
      <c r="X309" s="128">
        <v>21518251.579999998</v>
      </c>
      <c r="Y309" s="128">
        <v>14480170</v>
      </c>
      <c r="Z309" s="128">
        <v>15566091</v>
      </c>
      <c r="AA309" s="128">
        <v>19069567</v>
      </c>
      <c r="AB309" s="128">
        <v>32204375.27</v>
      </c>
      <c r="AC309" s="128">
        <v>14460218</v>
      </c>
      <c r="AD309" s="128">
        <v>14859677</v>
      </c>
      <c r="AE309" s="128">
        <v>20673111</v>
      </c>
      <c r="AF309" s="128">
        <v>24632252.850000001</v>
      </c>
      <c r="AG309" s="128">
        <v>18314200</v>
      </c>
      <c r="AH309" s="128">
        <v>32065814</v>
      </c>
      <c r="AI309" s="128">
        <v>22569847</v>
      </c>
      <c r="AJ309" s="128">
        <v>23084975.809999999</v>
      </c>
      <c r="AK309" s="128">
        <v>20871756</v>
      </c>
      <c r="AL309" s="128">
        <v>18561818</v>
      </c>
      <c r="AM309" s="128">
        <v>19006324</v>
      </c>
      <c r="AN309" s="128">
        <v>14201712.210000001</v>
      </c>
      <c r="AO309" s="128">
        <v>14857086</v>
      </c>
      <c r="AP309" s="128">
        <v>14821080</v>
      </c>
      <c r="AQ309" s="128">
        <v>18380920</v>
      </c>
      <c r="AR309" s="128">
        <v>15715769.1</v>
      </c>
      <c r="AS309" s="128">
        <v>18182206</v>
      </c>
      <c r="AT309" s="128">
        <v>13933448</v>
      </c>
      <c r="AU309" s="128">
        <v>15103301</v>
      </c>
      <c r="AV309" s="128">
        <v>12682282.76</v>
      </c>
      <c r="AW309" s="128">
        <v>10093070</v>
      </c>
      <c r="AX309" s="128">
        <v>10424116</v>
      </c>
      <c r="AY309" s="128">
        <v>12166902</v>
      </c>
      <c r="AZ309" s="128">
        <v>11896726</v>
      </c>
      <c r="BA309" s="128">
        <v>9699487</v>
      </c>
      <c r="BB309" s="128">
        <v>10305744</v>
      </c>
      <c r="BC309" s="128">
        <v>11232920</v>
      </c>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A310" s="128" t="s">
        <v>3152</v>
      </c>
      <c r="B310" s="128" t="s">
        <v>3153</v>
      </c>
      <c r="C310" s="128" t="s">
        <v>3154</v>
      </c>
      <c r="D310" s="128" t="s">
        <v>3155</v>
      </c>
      <c r="E310" s="128" t="s">
        <v>3156</v>
      </c>
      <c r="F310" s="128" t="s">
        <v>3157</v>
      </c>
      <c r="G310" s="128" t="s">
        <v>3158</v>
      </c>
      <c r="H310" s="128" t="s">
        <v>3159</v>
      </c>
      <c r="I310" s="128" t="s">
        <v>3160</v>
      </c>
      <c r="J310" s="128" t="s">
        <v>3161</v>
      </c>
      <c r="K310" s="128" t="s">
        <v>3162</v>
      </c>
      <c r="L310" s="128" t="s">
        <v>3163</v>
      </c>
      <c r="M310" s="128" t="s">
        <v>3164</v>
      </c>
      <c r="N310" s="128" t="s">
        <v>3165</v>
      </c>
      <c r="O310" s="128" t="s">
        <v>3166</v>
      </c>
      <c r="P310" s="128" t="s">
        <v>3167</v>
      </c>
      <c r="Q310" s="128" t="s">
        <v>3168</v>
      </c>
      <c r="R310" s="128" t="s">
        <v>3169</v>
      </c>
      <c r="S310" s="128" t="s">
        <v>3170</v>
      </c>
      <c r="T310" s="128" t="s">
        <v>3171</v>
      </c>
      <c r="U310" s="128" t="s">
        <v>3172</v>
      </c>
      <c r="V310" s="128" t="s">
        <v>3173</v>
      </c>
      <c r="W310" s="128" t="s">
        <v>3174</v>
      </c>
      <c r="X310" s="128" t="s">
        <v>3175</v>
      </c>
      <c r="Y310" s="128" t="s">
        <v>3176</v>
      </c>
      <c r="Z310" s="128" t="s">
        <v>3177</v>
      </c>
      <c r="AA310" s="128" t="s">
        <v>3178</v>
      </c>
      <c r="AB310" s="128" t="s">
        <v>3179</v>
      </c>
      <c r="AC310" s="128" t="s">
        <v>3180</v>
      </c>
      <c r="AD310" s="128" t="s">
        <v>3181</v>
      </c>
      <c r="AE310" s="128" t="s">
        <v>3182</v>
      </c>
      <c r="AF310" s="128" t="s">
        <v>3183</v>
      </c>
      <c r="AG310" s="128" t="s">
        <v>3184</v>
      </c>
      <c r="AH310" s="128" t="s">
        <v>3185</v>
      </c>
      <c r="AI310" s="128" t="s">
        <v>3186</v>
      </c>
      <c r="AJ310" s="128" t="s">
        <v>3187</v>
      </c>
      <c r="AK310" s="128" t="s">
        <v>3188</v>
      </c>
      <c r="AL310" s="128" t="s">
        <v>3189</v>
      </c>
      <c r="AM310" s="128" t="s">
        <v>3190</v>
      </c>
      <c r="AN310" s="128" t="s">
        <v>3191</v>
      </c>
      <c r="AO310" s="128" t="s">
        <v>3192</v>
      </c>
      <c r="AP310" s="128" t="s">
        <v>3193</v>
      </c>
      <c r="AQ310" s="128" t="s">
        <v>3194</v>
      </c>
      <c r="AR310" s="128" t="s">
        <v>3195</v>
      </c>
      <c r="AS310" s="128" t="s">
        <v>3196</v>
      </c>
      <c r="AT310" s="128" t="s">
        <v>3197</v>
      </c>
      <c r="AU310" s="128" t="s">
        <v>3198</v>
      </c>
      <c r="AV310" s="128" t="s">
        <v>3199</v>
      </c>
      <c r="AW310" s="128" t="s">
        <v>3200</v>
      </c>
      <c r="AX310" s="128" t="s">
        <v>3201</v>
      </c>
      <c r="AY310" s="128" t="s">
        <v>3202</v>
      </c>
      <c r="AZ310" s="128" t="s">
        <v>3203</v>
      </c>
      <c r="BA310" s="128" t="s">
        <v>3204</v>
      </c>
      <c r="BB310" s="128" t="s">
        <v>3205</v>
      </c>
      <c r="BC310" s="128" t="s">
        <v>3206</v>
      </c>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A311" s="128" t="s">
        <v>3207</v>
      </c>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A312" s="128" t="s">
        <v>3208</v>
      </c>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128" t="s">
        <v>3209</v>
      </c>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2912</v>
      </c>
      <c r="Q347" s="14" t="s">
        <v>2913</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1" t="s">
        <v>2914</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2" t="s">
        <v>2915</v>
      </c>
      <c r="C350" s="146"/>
      <c r="D350" s="146"/>
      <c r="E350" s="146"/>
      <c r="F350" s="146"/>
      <c r="G350" s="146"/>
      <c r="H350" s="146"/>
      <c r="I350" s="146"/>
      <c r="J350" s="146"/>
      <c r="K350" s="146"/>
      <c r="L350" s="146"/>
      <c r="M350" s="146"/>
      <c r="N350" s="146"/>
      <c r="O350" s="150"/>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11232920</v>
      </c>
      <c r="C351" s="23">
        <f t="shared" si="10"/>
        <v>12166902</v>
      </c>
      <c r="D351" s="23">
        <f t="shared" si="10"/>
        <v>15103301</v>
      </c>
      <c r="E351" s="23">
        <f t="shared" si="10"/>
        <v>18380920</v>
      </c>
      <c r="F351" s="23">
        <f t="shared" si="10"/>
        <v>19006324</v>
      </c>
      <c r="G351" s="23">
        <f t="shared" si="10"/>
        <v>22569847</v>
      </c>
      <c r="H351" s="23">
        <f t="shared" si="10"/>
        <v>20673111</v>
      </c>
      <c r="I351" s="23">
        <f t="shared" si="10"/>
        <v>19069567</v>
      </c>
      <c r="J351" s="23">
        <f t="shared" si="10"/>
        <v>21511026</v>
      </c>
      <c r="K351" s="23">
        <f t="shared" si="10"/>
        <v>23299098</v>
      </c>
      <c r="L351" s="23">
        <f t="shared" si="10"/>
        <v>39081732</v>
      </c>
      <c r="M351" s="23">
        <f t="shared" si="10"/>
        <v>35814961</v>
      </c>
      <c r="N351" s="24">
        <f t="shared" si="10"/>
        <v>29317093</v>
      </c>
      <c r="O351" s="24">
        <f t="shared" si="10"/>
        <v>36538694</v>
      </c>
      <c r="P351" s="21"/>
      <c r="Q351" s="25" t="s">
        <v>2916</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10305744</v>
      </c>
      <c r="C352" s="23">
        <f t="shared" si="11"/>
        <v>10424116</v>
      </c>
      <c r="D352" s="23">
        <f t="shared" si="11"/>
        <v>13933448</v>
      </c>
      <c r="E352" s="23">
        <f t="shared" si="11"/>
        <v>14821080</v>
      </c>
      <c r="F352" s="23">
        <f t="shared" si="11"/>
        <v>18561818</v>
      </c>
      <c r="G352" s="23">
        <f t="shared" si="11"/>
        <v>32065814</v>
      </c>
      <c r="H352" s="23">
        <f t="shared" si="11"/>
        <v>14859677</v>
      </c>
      <c r="I352" s="23">
        <f t="shared" si="11"/>
        <v>15566091</v>
      </c>
      <c r="J352" s="23">
        <f t="shared" si="11"/>
        <v>17066363</v>
      </c>
      <c r="K352" s="23">
        <f t="shared" si="11"/>
        <v>18591654</v>
      </c>
      <c r="L352" s="23">
        <f t="shared" si="11"/>
        <v>30800253</v>
      </c>
      <c r="M352" s="23">
        <f t="shared" si="11"/>
        <v>31370218</v>
      </c>
      <c r="N352" s="24">
        <f t="shared" si="11"/>
        <v>29523083</v>
      </c>
      <c r="O352" s="24">
        <f t="shared" si="11"/>
        <v>31035701</v>
      </c>
      <c r="P352" s="21"/>
      <c r="Q352" s="25" t="s">
        <v>2917</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9699487</v>
      </c>
      <c r="C353" s="23">
        <f t="shared" si="12"/>
        <v>10093070</v>
      </c>
      <c r="D353" s="23">
        <f t="shared" si="12"/>
        <v>18182206</v>
      </c>
      <c r="E353" s="23">
        <f t="shared" si="12"/>
        <v>14857086</v>
      </c>
      <c r="F353" s="23">
        <f t="shared" si="12"/>
        <v>20871756</v>
      </c>
      <c r="G353" s="23">
        <f t="shared" si="12"/>
        <v>18314200</v>
      </c>
      <c r="H353" s="23">
        <f t="shared" si="12"/>
        <v>14460218</v>
      </c>
      <c r="I353" s="23">
        <f t="shared" si="12"/>
        <v>14480170</v>
      </c>
      <c r="J353" s="23">
        <f t="shared" si="12"/>
        <v>30193256</v>
      </c>
      <c r="K353" s="23">
        <f t="shared" si="12"/>
        <v>28709117</v>
      </c>
      <c r="L353" s="23">
        <f t="shared" si="12"/>
        <v>36986408</v>
      </c>
      <c r="M353" s="23">
        <f t="shared" si="12"/>
        <v>25606889</v>
      </c>
      <c r="N353" s="24">
        <f t="shared" si="12"/>
        <v>48614207</v>
      </c>
      <c r="O353" s="24" t="str">
        <f t="shared" si="12"/>
        <v/>
      </c>
      <c r="P353" s="21"/>
      <c r="Q353" s="25" t="s">
        <v>2918</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11896726</v>
      </c>
      <c r="C354" s="23">
        <f t="shared" si="13"/>
        <v>12682282.76</v>
      </c>
      <c r="D354" s="23">
        <f t="shared" si="13"/>
        <v>15715769.1</v>
      </c>
      <c r="E354" s="23">
        <f t="shared" si="13"/>
        <v>14201712.210000001</v>
      </c>
      <c r="F354" s="23">
        <f t="shared" si="13"/>
        <v>23084975.809999999</v>
      </c>
      <c r="G354" s="23">
        <f t="shared" si="13"/>
        <v>24632252.850000001</v>
      </c>
      <c r="H354" s="23">
        <f t="shared" si="13"/>
        <v>32204375.27</v>
      </c>
      <c r="I354" s="23">
        <f t="shared" si="13"/>
        <v>21518251.579999998</v>
      </c>
      <c r="J354" s="23">
        <f t="shared" si="13"/>
        <v>33443165.710000001</v>
      </c>
      <c r="K354" s="23">
        <f t="shared" si="13"/>
        <v>28878805.809999999</v>
      </c>
      <c r="L354" s="23">
        <f t="shared" si="13"/>
        <v>34023108.68</v>
      </c>
      <c r="M354" s="23">
        <f t="shared" si="13"/>
        <v>29860512.539999999</v>
      </c>
      <c r="N354" s="24">
        <f t="shared" ref="N354:O354" si="14">IFERROR(VLOOKUP($B$350,$4:$126,MATCH($Q354&amp;"/"&amp;N$348,$2:$2,0),FALSE),IFERROR(VLOOKUP($B$350,$4:$126,MATCH($Q353&amp;"/"&amp;N$348,$2:$2,0),FALSE),IFERROR(VLOOKUP($B$350,$4:$126,MATCH($Q352&amp;"/"&amp;N$348,$2:$2,0),FALSE),IFERROR(VLOOKUP($B$350,$4:$126,MATCH($Q351&amp;"/"&amp;N$348,$2:$2,0),FALSE),""))))</f>
        <v>40589081.049999997</v>
      </c>
      <c r="O354" s="24">
        <f t="shared" si="14"/>
        <v>31035701</v>
      </c>
      <c r="P354" s="21"/>
      <c r="Q354" s="25" t="s">
        <v>2919</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0.29624329353433687</v>
      </c>
      <c r="C355" s="26">
        <f t="shared" si="15"/>
        <v>0.28537050803543984</v>
      </c>
      <c r="D355" s="26">
        <f t="shared" si="15"/>
        <v>0.32806719048876937</v>
      </c>
      <c r="E355" s="26">
        <f t="shared" si="15"/>
        <v>0.2566225078112721</v>
      </c>
      <c r="F355" s="26">
        <f t="shared" si="15"/>
        <v>0.32152464258308322</v>
      </c>
      <c r="G355" s="26">
        <f t="shared" si="15"/>
        <v>8.533148034863465E-2</v>
      </c>
      <c r="H355" s="26">
        <f t="shared" si="15"/>
        <v>9.8662328959478504E-2</v>
      </c>
      <c r="I355" s="26">
        <f t="shared" si="15"/>
        <v>6.5388536046935938E-2</v>
      </c>
      <c r="J355" s="26">
        <f t="shared" si="15"/>
        <v>9.4936697942002921E-2</v>
      </c>
      <c r="K355" s="26">
        <f t="shared" si="15"/>
        <v>8.0152430680639389E-2</v>
      </c>
      <c r="L355" s="26">
        <f t="shared" si="15"/>
        <v>9.1033770730804042E-2</v>
      </c>
      <c r="M355" s="26">
        <f t="shared" si="15"/>
        <v>7.9497137851655089E-2</v>
      </c>
      <c r="N355" s="26">
        <f t="shared" si="15"/>
        <v>7.7555642030306959E-2</v>
      </c>
      <c r="O355" s="26">
        <f t="shared" si="15"/>
        <v>6.0488157503870196E-2</v>
      </c>
      <c r="P355" s="21"/>
      <c r="Q355" s="27" t="s">
        <v>2920</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2" t="s">
        <v>2921</v>
      </c>
      <c r="C356" s="146"/>
      <c r="D356" s="146"/>
      <c r="E356" s="146"/>
      <c r="F356" s="146"/>
      <c r="G356" s="146"/>
      <c r="H356" s="146"/>
      <c r="I356" s="146"/>
      <c r="J356" s="146"/>
      <c r="K356" s="146"/>
      <c r="L356" s="146"/>
      <c r="M356" s="146"/>
      <c r="N356" s="146"/>
      <c r="O356" s="150"/>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N357" si="16">IFERROR(VLOOKUP($B$356,$4:$126,MATCH($Q357&amp;"/"&amp;B$348,$2:$2,0),FALSE),IFERROR(VLOOKUP($B$356,$4:$126,MATCH($Q356&amp;"/"&amp;B$348,$2:$2,0),FALSE),IFERROR(VLOOKUP($B$356,$4:$126,MATCH($Q355&amp;"/"&amp;B$348,$2:$2,0),FALSE),IFERROR(VLOOKUP($B$356,$4:$126,MATCH($Q354&amp;"/"&amp;B$348,$2:$2,0),FALSE),"0"))))</f>
        <v>778056</v>
      </c>
      <c r="C357" s="24">
        <f t="shared" si="16"/>
        <v>529585</v>
      </c>
      <c r="D357" s="24">
        <f t="shared" si="16"/>
        <v>946010</v>
      </c>
      <c r="E357" s="24">
        <f t="shared" si="16"/>
        <v>4202344</v>
      </c>
      <c r="F357" s="24">
        <f t="shared" si="16"/>
        <v>9415364</v>
      </c>
      <c r="G357" s="24">
        <f t="shared" si="16"/>
        <v>12417635</v>
      </c>
      <c r="H357" s="24">
        <f t="shared" si="16"/>
        <v>1050000</v>
      </c>
      <c r="I357" s="24">
        <f t="shared" si="16"/>
        <v>1222000</v>
      </c>
      <c r="J357" s="24">
        <f t="shared" si="16"/>
        <v>1393350</v>
      </c>
      <c r="K357" s="24">
        <f t="shared" si="16"/>
        <v>1406044</v>
      </c>
      <c r="L357" s="24">
        <f t="shared" si="16"/>
        <v>1704811</v>
      </c>
      <c r="M357" s="24">
        <f t="shared" si="16"/>
        <v>1586727</v>
      </c>
      <c r="N357" s="24">
        <f t="shared" si="16"/>
        <v>183605</v>
      </c>
      <c r="O357" s="24">
        <f t="shared" ref="O357:O359" si="17">IFERROR(VLOOKUP($B$356,$4:$126,MATCH($Q357&amp;"/"&amp;O$348,$2:$2,0),FALSE),"")</f>
        <v>2000</v>
      </c>
      <c r="P357" s="21"/>
      <c r="Q357" s="25" t="s">
        <v>2916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N358" si="18">IFERROR(VLOOKUP($B$356,$4:$126,MATCH($Q358&amp;"/"&amp;B$348,$2:$2,0),FALSE),IFERROR(VLOOKUP($B$356,$4:$126,MATCH($Q357&amp;"/"&amp;B$348,$2:$2,0),FALSE),IFERROR(VLOOKUP($B$356,$4:$126,MATCH($Q356&amp;"/"&amp;B$348,$2:$2,0),FALSE),IFERROR(VLOOKUP($B$356,$4:$126,MATCH($Q355&amp;"/"&amp;B$348,$2:$2,0),FALSE),"0"))))</f>
        <v>1169325</v>
      </c>
      <c r="C358" s="24">
        <f t="shared" si="18"/>
        <v>389584</v>
      </c>
      <c r="D358" s="24">
        <f t="shared" si="18"/>
        <v>200727</v>
      </c>
      <c r="E358" s="24">
        <f t="shared" si="18"/>
        <v>3793083</v>
      </c>
      <c r="F358" s="24">
        <f t="shared" si="18"/>
        <v>7674552</v>
      </c>
      <c r="G358" s="24">
        <f t="shared" si="18"/>
        <v>3648489</v>
      </c>
      <c r="H358" s="24">
        <f t="shared" si="18"/>
        <v>1152000</v>
      </c>
      <c r="I358" s="24">
        <f t="shared" si="18"/>
        <v>1332000</v>
      </c>
      <c r="J358" s="24">
        <f t="shared" si="18"/>
        <v>1386185</v>
      </c>
      <c r="K358" s="24">
        <f t="shared" si="18"/>
        <v>1387360</v>
      </c>
      <c r="L358" s="24">
        <f t="shared" si="18"/>
        <v>1411564</v>
      </c>
      <c r="M358" s="24">
        <f t="shared" si="18"/>
        <v>708947</v>
      </c>
      <c r="N358" s="24">
        <f t="shared" si="18"/>
        <v>222016</v>
      </c>
      <c r="O358" s="24">
        <f t="shared" si="17"/>
        <v>2000</v>
      </c>
      <c r="P358" s="21"/>
      <c r="Q358" s="25" t="s">
        <v>2917</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N359" si="19">IFERROR(VLOOKUP($B$356,$4:$126,MATCH($Q359&amp;"/"&amp;B$348,$2:$2,0),FALSE),IFERROR(VLOOKUP($B$356,$4:$126,MATCH($Q358&amp;"/"&amp;B$348,$2:$2,0),FALSE),IFERROR(VLOOKUP($B$356,$4:$126,MATCH($Q357&amp;"/"&amp;B$348,$2:$2,0),FALSE),IFERROR(VLOOKUP($B$356,$4:$126,MATCH($Q356&amp;"/"&amp;B$348,$2:$2,0),FALSE),"0"))))</f>
        <v>2517557</v>
      </c>
      <c r="C359" s="24">
        <f t="shared" si="19"/>
        <v>869603</v>
      </c>
      <c r="D359" s="24">
        <f t="shared" si="19"/>
        <v>399144</v>
      </c>
      <c r="E359" s="24">
        <f t="shared" si="19"/>
        <v>6700682</v>
      </c>
      <c r="F359" s="24">
        <f t="shared" si="19"/>
        <v>9968062</v>
      </c>
      <c r="G359" s="24">
        <f t="shared" si="19"/>
        <v>975607</v>
      </c>
      <c r="H359" s="24">
        <f t="shared" si="19"/>
        <v>1202000</v>
      </c>
      <c r="I359" s="24">
        <f t="shared" si="19"/>
        <v>1338221</v>
      </c>
      <c r="J359" s="24">
        <f t="shared" si="19"/>
        <v>1383140</v>
      </c>
      <c r="K359" s="24">
        <f t="shared" si="19"/>
        <v>1372000</v>
      </c>
      <c r="L359" s="24">
        <f t="shared" si="19"/>
        <v>1461815</v>
      </c>
      <c r="M359" s="24">
        <f t="shared" si="19"/>
        <v>615867</v>
      </c>
      <c r="N359" s="24">
        <f t="shared" si="19"/>
        <v>198758</v>
      </c>
      <c r="O359" s="24" t="str">
        <f t="shared" si="17"/>
        <v/>
      </c>
      <c r="P359" s="21"/>
      <c r="Q359" s="25" t="s">
        <v>2918</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N360" si="20">IFERROR(VLOOKUP($B$356,$4:$126,MATCH($Q360&amp;"/"&amp;B$348,$2:$2,0),FALSE),IFERROR(VLOOKUP($B$356,$4:$126,MATCH($Q359&amp;"/"&amp;B$348,$2:$2,0),FALSE),IFERROR(VLOOKUP($B$356,$4:$126,MATCH($Q358&amp;"/"&amp;B$348,$2:$2,0),FALSE),IFERROR(VLOOKUP($B$356,$4:$126,MATCH($Q357&amp;"/"&amp;B$348,$2:$2,0),FALSE),"0"))))</f>
        <v>750318</v>
      </c>
      <c r="C360" s="24">
        <f t="shared" si="20"/>
        <v>1196010.08</v>
      </c>
      <c r="D360" s="24">
        <f t="shared" si="20"/>
        <v>4435563.0599999996</v>
      </c>
      <c r="E360" s="24">
        <f t="shared" si="20"/>
        <v>9893328.6799999997</v>
      </c>
      <c r="F360" s="24">
        <f t="shared" si="20"/>
        <v>11970669.34</v>
      </c>
      <c r="G360" s="24">
        <f t="shared" si="20"/>
        <v>1050000</v>
      </c>
      <c r="H360" s="24">
        <f t="shared" si="20"/>
        <v>1232027.25</v>
      </c>
      <c r="I360" s="24">
        <f t="shared" si="20"/>
        <v>1402447.57</v>
      </c>
      <c r="J360" s="24">
        <f t="shared" si="20"/>
        <v>1375805.32</v>
      </c>
      <c r="K360" s="24">
        <f t="shared" si="20"/>
        <v>1384828.45</v>
      </c>
      <c r="L360" s="24">
        <f t="shared" si="20"/>
        <v>1467226.8</v>
      </c>
      <c r="M360" s="24">
        <f t="shared" si="20"/>
        <v>658571.92000000004</v>
      </c>
      <c r="N360" s="24">
        <f t="shared" si="20"/>
        <v>36568.949999999997</v>
      </c>
      <c r="O360" s="24">
        <f>IFERROR(VLOOKUP($B$356,$4:$126,MATCH($Q360&amp;"/"&amp;O$348,$2:$2,0),FALSE),IFERROR(VLOOKUP($B$356,$4:$126,MATCH($Q359&amp;"/"&amp;O$348,$2:$2,0),FALSE),IFERROR(VLOOKUP($B$356,$4:$126,MATCH($Q358&amp;"/"&amp;O$348,$2:$2,0),FALSE),IFERROR(VLOOKUP($B$356,$4:$126,MATCH($Q357&amp;"/"&amp;O$348,$2:$2,0),FALSE),""))))</f>
        <v>2000</v>
      </c>
      <c r="P360" s="21"/>
      <c r="Q360" s="25" t="s">
        <v>2919</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1">+B360/B$402</f>
        <v>1.8683852642995775E-2</v>
      </c>
      <c r="C361" s="26">
        <f t="shared" si="21"/>
        <v>2.6912032368619661E-2</v>
      </c>
      <c r="D361" s="26">
        <f t="shared" si="21"/>
        <v>9.2592522966627747E-2</v>
      </c>
      <c r="E361" s="26">
        <f t="shared" si="21"/>
        <v>0.17877075516817434</v>
      </c>
      <c r="F361" s="26">
        <f t="shared" si="21"/>
        <v>0.16672597851960985</v>
      </c>
      <c r="G361" s="26">
        <f t="shared" si="21"/>
        <v>3.6374283307207271E-3</v>
      </c>
      <c r="H361" s="26">
        <f t="shared" si="21"/>
        <v>3.7744771263976662E-3</v>
      </c>
      <c r="I361" s="26">
        <f t="shared" si="21"/>
        <v>4.2616842332169969E-3</v>
      </c>
      <c r="J361" s="26">
        <f t="shared" si="21"/>
        <v>3.905563702445341E-3</v>
      </c>
      <c r="K361" s="26">
        <f t="shared" si="21"/>
        <v>3.8435580429979797E-3</v>
      </c>
      <c r="L361" s="26">
        <f t="shared" si="21"/>
        <v>3.9257784871318015E-3</v>
      </c>
      <c r="M361" s="26">
        <f t="shared" si="21"/>
        <v>1.753304891847954E-3</v>
      </c>
      <c r="N361" s="26">
        <f t="shared" si="21"/>
        <v>6.9874171138057666E-5</v>
      </c>
      <c r="O361" s="26">
        <f t="shared" si="21"/>
        <v>3.8979726930524429E-6</v>
      </c>
      <c r="P361" s="21"/>
      <c r="Q361" s="27" t="s">
        <v>2920</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2" t="s">
        <v>2922</v>
      </c>
      <c r="C362" s="146"/>
      <c r="D362" s="146"/>
      <c r="E362" s="146"/>
      <c r="F362" s="146"/>
      <c r="G362" s="146"/>
      <c r="H362" s="146"/>
      <c r="I362" s="146"/>
      <c r="J362" s="146"/>
      <c r="K362" s="146"/>
      <c r="L362" s="146"/>
      <c r="M362" s="146"/>
      <c r="N362" s="146"/>
      <c r="O362" s="150"/>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2">IFERROR(VLOOKUP($B$362,$4:$126,MATCH($Q363&amp;"/"&amp;B$348,$2:$2,0),FALSE),"")</f>
        <v>613111</v>
      </c>
      <c r="C363" s="24">
        <f t="shared" si="22"/>
        <v>378734</v>
      </c>
      <c r="D363" s="24">
        <f t="shared" si="22"/>
        <v>1066225</v>
      </c>
      <c r="E363" s="24">
        <f t="shared" si="22"/>
        <v>1293842</v>
      </c>
      <c r="F363" s="24">
        <f t="shared" si="22"/>
        <v>1302297</v>
      </c>
      <c r="G363" s="24">
        <f t="shared" si="22"/>
        <v>1441877</v>
      </c>
      <c r="H363" s="24">
        <f t="shared" si="22"/>
        <v>2117510</v>
      </c>
      <c r="I363" s="24">
        <f t="shared" si="22"/>
        <v>2559166</v>
      </c>
      <c r="J363" s="24">
        <f t="shared" si="22"/>
        <v>2676778</v>
      </c>
      <c r="K363" s="24">
        <f t="shared" si="22"/>
        <v>7575000</v>
      </c>
      <c r="L363" s="24">
        <f t="shared" si="22"/>
        <v>7542021</v>
      </c>
      <c r="M363" s="24">
        <f t="shared" si="22"/>
        <v>8114780</v>
      </c>
      <c r="N363" s="24">
        <f t="shared" si="22"/>
        <v>8471792</v>
      </c>
      <c r="O363" s="24">
        <f t="shared" si="22"/>
        <v>8210753</v>
      </c>
      <c r="P363" s="21"/>
      <c r="Q363" s="25" t="s">
        <v>2916</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3">IFERROR(VLOOKUP($B$362,$4:$126,MATCH($Q364&amp;"/"&amp;B$348,$2:$2,0),FALSE),"")</f>
        <v>715806</v>
      </c>
      <c r="C364" s="24">
        <f t="shared" si="23"/>
        <v>935400</v>
      </c>
      <c r="D364" s="24">
        <f t="shared" si="23"/>
        <v>928062</v>
      </c>
      <c r="E364" s="24">
        <f t="shared" si="23"/>
        <v>1274003</v>
      </c>
      <c r="F364" s="24">
        <f t="shared" si="23"/>
        <v>1583062</v>
      </c>
      <c r="G364" s="24">
        <f t="shared" si="23"/>
        <v>2322687</v>
      </c>
      <c r="H364" s="24">
        <f t="shared" si="23"/>
        <v>2078493</v>
      </c>
      <c r="I364" s="24">
        <f t="shared" si="23"/>
        <v>2666262</v>
      </c>
      <c r="J364" s="24">
        <f t="shared" si="23"/>
        <v>3383902</v>
      </c>
      <c r="K364" s="24">
        <f t="shared" si="23"/>
        <v>7169932</v>
      </c>
      <c r="L364" s="24">
        <f t="shared" si="23"/>
        <v>7497023</v>
      </c>
      <c r="M364" s="24">
        <f t="shared" si="23"/>
        <v>7755751</v>
      </c>
      <c r="N364" s="24">
        <f t="shared" si="23"/>
        <v>7464014</v>
      </c>
      <c r="O364" s="24">
        <f t="shared" si="23"/>
        <v>8984110</v>
      </c>
      <c r="P364" s="21"/>
      <c r="Q364" s="25" t="s">
        <v>2917</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4">IFERROR(VLOOKUP($B$362,$4:$126,MATCH($Q365&amp;"/"&amp;B$348,$2:$2,0),FALSE),"")</f>
        <v>767543</v>
      </c>
      <c r="C365" s="24">
        <f t="shared" si="24"/>
        <v>1013191</v>
      </c>
      <c r="D365" s="24">
        <f t="shared" si="24"/>
        <v>1039535</v>
      </c>
      <c r="E365" s="24">
        <f t="shared" si="24"/>
        <v>1209742</v>
      </c>
      <c r="F365" s="24">
        <f t="shared" si="24"/>
        <v>1647675</v>
      </c>
      <c r="G365" s="24">
        <f t="shared" si="24"/>
        <v>2024838</v>
      </c>
      <c r="H365" s="24">
        <f t="shared" si="24"/>
        <v>2209466</v>
      </c>
      <c r="I365" s="24">
        <f t="shared" si="24"/>
        <v>2838246</v>
      </c>
      <c r="J365" s="24">
        <f t="shared" si="24"/>
        <v>3025394</v>
      </c>
      <c r="K365" s="24">
        <f t="shared" si="24"/>
        <v>7820180</v>
      </c>
      <c r="L365" s="24">
        <f t="shared" si="24"/>
        <v>7758662</v>
      </c>
      <c r="M365" s="24">
        <f t="shared" si="24"/>
        <v>8284965</v>
      </c>
      <c r="N365" s="24">
        <f t="shared" si="24"/>
        <v>8263232</v>
      </c>
      <c r="O365" s="24" t="str">
        <f t="shared" si="24"/>
        <v/>
      </c>
      <c r="P365" s="21"/>
      <c r="Q365" s="25" t="s">
        <v>2918</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5">IFERROR(VLOOKUP($B$362,$4:$126,MATCH($Q366&amp;"/"&amp;B$348,$2:$2,0),FALSE),"")</f>
        <v>544612</v>
      </c>
      <c r="C366" s="24">
        <f t="shared" si="25"/>
        <v>924688.77</v>
      </c>
      <c r="D366" s="24">
        <f t="shared" si="25"/>
        <v>1225565.1100000001</v>
      </c>
      <c r="E366" s="24">
        <f t="shared" si="25"/>
        <v>976539.17</v>
      </c>
      <c r="F366" s="24">
        <f t="shared" si="25"/>
        <v>1888768.37</v>
      </c>
      <c r="G366" s="24">
        <f t="shared" si="25"/>
        <v>2424666.33</v>
      </c>
      <c r="H366" s="24">
        <f t="shared" si="25"/>
        <v>2717800.18</v>
      </c>
      <c r="I366" s="24">
        <f t="shared" si="25"/>
        <v>2888246.72</v>
      </c>
      <c r="J366" s="24">
        <f t="shared" si="25"/>
        <v>3321628.35</v>
      </c>
      <c r="K366" s="24">
        <f t="shared" si="25"/>
        <v>8312731.7300000004</v>
      </c>
      <c r="L366" s="24">
        <f t="shared" si="25"/>
        <v>9446122.1300000008</v>
      </c>
      <c r="M366" s="24">
        <f t="shared" si="25"/>
        <v>9447045.1600000001</v>
      </c>
      <c r="N366" s="24">
        <f t="shared" ref="N366:O366" si="26">IFERROR(VLOOKUP($B$362,$4:$126,MATCH($Q366&amp;"/"&amp;N$348,$2:$2,0),FALSE),IFERROR(VLOOKUP($B$362,$4:$126,MATCH($Q365&amp;"/"&amp;N$348,$2:$2,0),FALSE),IFERROR(VLOOKUP($B$362,$4:$126,MATCH($Q364&amp;"/"&amp;N$348,$2:$2,0),FALSE),IFERROR(VLOOKUP($B$362,$4:$126,MATCH($Q363&amp;"/"&amp;N$348,$2:$2,0),FALSE),""))))</f>
        <v>8827964.9900000002</v>
      </c>
      <c r="O366" s="24">
        <f t="shared" si="26"/>
        <v>8984110</v>
      </c>
      <c r="P366" s="21"/>
      <c r="Q366" s="25" t="s">
        <v>2919</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7">+B366/B$402</f>
        <v>1.3561517057577207E-2</v>
      </c>
      <c r="C367" s="26">
        <f t="shared" si="27"/>
        <v>2.0806893290681212E-2</v>
      </c>
      <c r="D367" s="26">
        <f t="shared" si="27"/>
        <v>2.5583711483694403E-2</v>
      </c>
      <c r="E367" s="26">
        <f t="shared" si="27"/>
        <v>1.7645895584680223E-2</v>
      </c>
      <c r="F367" s="26">
        <f t="shared" si="27"/>
        <v>2.6306528544137241E-2</v>
      </c>
      <c r="G367" s="26">
        <f t="shared" si="27"/>
        <v>8.3995714297968108E-3</v>
      </c>
      <c r="H367" s="26">
        <f t="shared" si="27"/>
        <v>8.3263374357421555E-3</v>
      </c>
      <c r="I367" s="26">
        <f t="shared" si="27"/>
        <v>8.7766528828344768E-3</v>
      </c>
      <c r="J367" s="26">
        <f t="shared" si="27"/>
        <v>9.4292636670233326E-3</v>
      </c>
      <c r="K367" s="26">
        <f t="shared" si="27"/>
        <v>2.3071786906259772E-2</v>
      </c>
      <c r="L367" s="26">
        <f t="shared" si="27"/>
        <v>2.527447225253358E-2</v>
      </c>
      <c r="M367" s="26">
        <f t="shared" si="27"/>
        <v>2.5150708661457258E-2</v>
      </c>
      <c r="N367" s="26">
        <f t="shared" si="27"/>
        <v>1.6868046156973106E-2</v>
      </c>
      <c r="O367" s="26">
        <f t="shared" si="27"/>
        <v>1.7509907725689691E-2</v>
      </c>
      <c r="P367" s="21"/>
      <c r="Q367" s="27" t="s">
        <v>2920</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2" t="s">
        <v>2923</v>
      </c>
      <c r="C368" s="146"/>
      <c r="D368" s="146"/>
      <c r="E368" s="146"/>
      <c r="F368" s="146"/>
      <c r="G368" s="146"/>
      <c r="H368" s="146"/>
      <c r="I368" s="146"/>
      <c r="J368" s="146"/>
      <c r="K368" s="146"/>
      <c r="L368" s="146"/>
      <c r="M368" s="146"/>
      <c r="N368" s="146"/>
      <c r="O368" s="150"/>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8">IFERROR(VLOOKUP($B$368,$4:$126,MATCH($Q369&amp;"/"&amp;B$348,$2:$2,0),FALSE),"")</f>
        <v>7072186</v>
      </c>
      <c r="C369" s="24">
        <f t="shared" si="28"/>
        <v>5199666</v>
      </c>
      <c r="D369" s="24">
        <f t="shared" si="28"/>
        <v>5725390</v>
      </c>
      <c r="E369" s="24">
        <f t="shared" si="28"/>
        <v>6820748</v>
      </c>
      <c r="F369" s="24">
        <f t="shared" si="28"/>
        <v>8338278</v>
      </c>
      <c r="G369" s="24">
        <f t="shared" si="28"/>
        <v>9486318</v>
      </c>
      <c r="H369" s="24">
        <f t="shared" si="28"/>
        <v>19923819</v>
      </c>
      <c r="I369" s="24">
        <f t="shared" si="28"/>
        <v>22111368</v>
      </c>
      <c r="J369" s="24">
        <f t="shared" si="28"/>
        <v>24671548</v>
      </c>
      <c r="K369" s="24">
        <f t="shared" si="28"/>
        <v>26807925</v>
      </c>
      <c r="L369" s="24">
        <f t="shared" si="28"/>
        <v>27849746</v>
      </c>
      <c r="M369" s="24">
        <f t="shared" si="28"/>
        <v>29407105</v>
      </c>
      <c r="N369" s="24">
        <f t="shared" si="28"/>
        <v>31760769</v>
      </c>
      <c r="O369" s="24">
        <f t="shared" si="28"/>
        <v>30804499</v>
      </c>
      <c r="P369" s="21"/>
      <c r="Q369" s="25" t="s">
        <v>2916</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9">IFERROR(VLOOKUP($B$368,$4:$126,MATCH($Q370&amp;"/"&amp;B$348,$2:$2,0),FALSE),"")</f>
        <v>7232098</v>
      </c>
      <c r="C370" s="24">
        <f t="shared" si="29"/>
        <v>4926677</v>
      </c>
      <c r="D370" s="24">
        <f t="shared" si="29"/>
        <v>5468468</v>
      </c>
      <c r="E370" s="24">
        <f t="shared" si="29"/>
        <v>6447579</v>
      </c>
      <c r="F370" s="24">
        <f t="shared" si="29"/>
        <v>8226437</v>
      </c>
      <c r="G370" s="24">
        <f t="shared" si="29"/>
        <v>16553733</v>
      </c>
      <c r="H370" s="24">
        <f t="shared" si="29"/>
        <v>19609044</v>
      </c>
      <c r="I370" s="24">
        <f t="shared" si="29"/>
        <v>21415054</v>
      </c>
      <c r="J370" s="24">
        <f t="shared" si="29"/>
        <v>23560938</v>
      </c>
      <c r="K370" s="24">
        <f t="shared" si="29"/>
        <v>24296878</v>
      </c>
      <c r="L370" s="24">
        <f t="shared" si="29"/>
        <v>26014749</v>
      </c>
      <c r="M370" s="24">
        <f t="shared" si="29"/>
        <v>27956525</v>
      </c>
      <c r="N370" s="24">
        <f t="shared" si="29"/>
        <v>28859753</v>
      </c>
      <c r="O370" s="24">
        <f t="shared" si="29"/>
        <v>30355361</v>
      </c>
      <c r="P370" s="21"/>
      <c r="Q370" s="25" t="s">
        <v>2917</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30">IFERROR(VLOOKUP($B$368,$4:$126,MATCH($Q371&amp;"/"&amp;B$348,$2:$2,0),FALSE),"")</f>
        <v>7815923</v>
      </c>
      <c r="C371" s="24">
        <f t="shared" si="30"/>
        <v>5275641</v>
      </c>
      <c r="D371" s="24">
        <f t="shared" si="30"/>
        <v>5754042</v>
      </c>
      <c r="E371" s="24">
        <f t="shared" si="30"/>
        <v>6519536</v>
      </c>
      <c r="F371" s="24">
        <f t="shared" si="30"/>
        <v>8312716</v>
      </c>
      <c r="G371" s="24">
        <f t="shared" si="30"/>
        <v>17326923</v>
      </c>
      <c r="H371" s="24">
        <f t="shared" si="30"/>
        <v>19350562</v>
      </c>
      <c r="I371" s="24">
        <f t="shared" si="30"/>
        <v>22072286</v>
      </c>
      <c r="J371" s="24">
        <f t="shared" si="30"/>
        <v>23087813</v>
      </c>
      <c r="K371" s="24">
        <f t="shared" si="30"/>
        <v>24929014</v>
      </c>
      <c r="L371" s="24">
        <f t="shared" si="30"/>
        <v>26440566</v>
      </c>
      <c r="M371" s="24">
        <f t="shared" si="30"/>
        <v>28178451</v>
      </c>
      <c r="N371" s="24">
        <f t="shared" si="30"/>
        <v>29684404</v>
      </c>
      <c r="O371" s="24" t="str">
        <f t="shared" si="30"/>
        <v/>
      </c>
      <c r="P371" s="21"/>
      <c r="Q371" s="25" t="s">
        <v>2918</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1">IFERROR(VLOOKUP($B$368,$4:$126,MATCH($Q372&amp;"/"&amp;B$348,$2:$2,0),FALSE),"")</f>
        <v>5443906</v>
      </c>
      <c r="C372" s="24">
        <f t="shared" si="31"/>
        <v>5900343.21</v>
      </c>
      <c r="D372" s="24">
        <f t="shared" si="31"/>
        <v>6517558.8700000001</v>
      </c>
      <c r="E372" s="24">
        <f t="shared" si="31"/>
        <v>8642208.5800000001</v>
      </c>
      <c r="F372" s="24">
        <f t="shared" si="31"/>
        <v>9148331.0700000003</v>
      </c>
      <c r="G372" s="24">
        <f t="shared" si="31"/>
        <v>19915860.239999998</v>
      </c>
      <c r="H372" s="24">
        <f t="shared" si="31"/>
        <v>22167148.170000002</v>
      </c>
      <c r="I372" s="24">
        <f t="shared" si="31"/>
        <v>25072218.350000001</v>
      </c>
      <c r="J372" s="24">
        <f t="shared" si="31"/>
        <v>26704519.920000002</v>
      </c>
      <c r="K372" s="24">
        <f t="shared" si="31"/>
        <v>27376288.300000001</v>
      </c>
      <c r="L372" s="24">
        <f t="shared" si="31"/>
        <v>29570068.390000001</v>
      </c>
      <c r="M372" s="24">
        <f t="shared" si="31"/>
        <v>31537849.390000001</v>
      </c>
      <c r="N372" s="24">
        <f t="shared" ref="N372:O372" si="32">IFERROR(VLOOKUP($B$368,$4:$126,MATCH($Q372&amp;"/"&amp;N$348,$2:$2,0),FALSE),IFERROR(VLOOKUP($B$368,$4:$126,MATCH($Q371&amp;"/"&amp;N$348,$2:$2,0),FALSE),IFERROR(VLOOKUP($B$368,$4:$126,MATCH($Q370&amp;"/"&amp;N$348,$2:$2,0),FALSE),IFERROR(VLOOKUP($B$368,$4:$126,MATCH($Q369&amp;"/"&amp;N$348,$2:$2,0),FALSE),""))))</f>
        <v>31748781.32</v>
      </c>
      <c r="O372" s="24">
        <f t="shared" si="32"/>
        <v>30355361</v>
      </c>
      <c r="P372" s="21"/>
      <c r="Q372" s="25" t="s">
        <v>2919</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3">+B372/B$402</f>
        <v>0.13556003921846546</v>
      </c>
      <c r="C373" s="26">
        <f t="shared" si="33"/>
        <v>0.13276662973733902</v>
      </c>
      <c r="D373" s="26">
        <f t="shared" si="33"/>
        <v>0.13605425313394676</v>
      </c>
      <c r="E373" s="26">
        <f t="shared" si="33"/>
        <v>0.15616322919612893</v>
      </c>
      <c r="F373" s="26">
        <f t="shared" si="33"/>
        <v>0.12741680570612934</v>
      </c>
      <c r="G373" s="26">
        <f t="shared" si="33"/>
        <v>6.899287073109571E-2</v>
      </c>
      <c r="H373" s="26">
        <f t="shared" si="33"/>
        <v>6.7911966821458614E-2</v>
      </c>
      <c r="I373" s="26">
        <f t="shared" si="33"/>
        <v>7.6188144155698356E-2</v>
      </c>
      <c r="J373" s="26">
        <f t="shared" si="33"/>
        <v>7.5807385081764739E-2</v>
      </c>
      <c r="K373" s="26">
        <f t="shared" si="33"/>
        <v>7.5982229483295569E-2</v>
      </c>
      <c r="L373" s="26">
        <f t="shared" si="33"/>
        <v>7.9119014421272921E-2</v>
      </c>
      <c r="M373" s="26">
        <f t="shared" si="33"/>
        <v>8.3962683398118479E-2</v>
      </c>
      <c r="N373" s="26">
        <f t="shared" si="33"/>
        <v>6.066402725203892E-2</v>
      </c>
      <c r="O373" s="26">
        <f t="shared" si="33"/>
        <v>5.9162184132874544E-2</v>
      </c>
      <c r="P373" s="21"/>
      <c r="Q373" s="27" t="s">
        <v>2920</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2924</v>
      </c>
      <c r="C374" s="146"/>
      <c r="D374" s="146"/>
      <c r="E374" s="146"/>
      <c r="F374" s="146"/>
      <c r="G374" s="146"/>
      <c r="H374" s="146"/>
      <c r="I374" s="146"/>
      <c r="J374" s="146"/>
      <c r="K374" s="146"/>
      <c r="L374" s="146"/>
      <c r="M374" s="146"/>
      <c r="N374" s="146"/>
      <c r="O374" s="150"/>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4">IFERROR(VLOOKUP($B$374,$4:$126,MATCH($Q375&amp;"/"&amp;B$348,$2:$2,0),FALSE),"")</f>
        <v>22000281</v>
      </c>
      <c r="C375" s="24">
        <f t="shared" si="34"/>
        <v>20240042</v>
      </c>
      <c r="D375" s="24">
        <f t="shared" si="34"/>
        <v>24057702</v>
      </c>
      <c r="E375" s="24">
        <f t="shared" si="34"/>
        <v>32233724</v>
      </c>
      <c r="F375" s="24">
        <f t="shared" si="34"/>
        <v>40462374</v>
      </c>
      <c r="G375" s="24">
        <f t="shared" si="34"/>
        <v>48591692</v>
      </c>
      <c r="H375" s="24">
        <f t="shared" si="34"/>
        <v>49723023</v>
      </c>
      <c r="I375" s="24">
        <f t="shared" si="34"/>
        <v>50432978</v>
      </c>
      <c r="J375" s="24">
        <f t="shared" si="34"/>
        <v>56340481</v>
      </c>
      <c r="K375" s="24">
        <f t="shared" si="34"/>
        <v>59649203</v>
      </c>
      <c r="L375" s="24">
        <f t="shared" si="34"/>
        <v>76746067</v>
      </c>
      <c r="M375" s="24">
        <f t="shared" si="34"/>
        <v>75379308</v>
      </c>
      <c r="N375" s="24">
        <f t="shared" si="34"/>
        <v>69972520</v>
      </c>
      <c r="O375" s="24">
        <f t="shared" si="34"/>
        <v>76822172</v>
      </c>
      <c r="P375" s="21"/>
      <c r="Q375" s="25" t="s">
        <v>2916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5">IFERROR(VLOOKUP($B$374,$4:$126,MATCH($Q376&amp;"/"&amp;B$348,$2:$2,0),FALSE),"")</f>
        <v>21579541</v>
      </c>
      <c r="C376" s="24">
        <f t="shared" si="35"/>
        <v>17843996</v>
      </c>
      <c r="D376" s="24">
        <f t="shared" si="35"/>
        <v>21625438</v>
      </c>
      <c r="E376" s="24">
        <f t="shared" si="35"/>
        <v>27941118</v>
      </c>
      <c r="F376" s="24">
        <f t="shared" si="35"/>
        <v>38106860</v>
      </c>
      <c r="G376" s="24">
        <f t="shared" si="35"/>
        <v>60595245</v>
      </c>
      <c r="H376" s="24">
        <f t="shared" si="35"/>
        <v>43774321</v>
      </c>
      <c r="I376" s="24">
        <f t="shared" si="35"/>
        <v>46904133</v>
      </c>
      <c r="J376" s="24">
        <f t="shared" si="35"/>
        <v>50335075</v>
      </c>
      <c r="K376" s="24">
        <f t="shared" si="35"/>
        <v>52188715</v>
      </c>
      <c r="L376" s="24">
        <f t="shared" si="35"/>
        <v>66291233</v>
      </c>
      <c r="M376" s="24">
        <f t="shared" si="35"/>
        <v>68394343</v>
      </c>
      <c r="N376" s="24">
        <f t="shared" si="35"/>
        <v>66285353</v>
      </c>
      <c r="O376" s="24">
        <f t="shared" si="35"/>
        <v>70587225</v>
      </c>
      <c r="P376" s="21"/>
      <c r="Q376" s="25" t="s">
        <v>2917</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6">IFERROR(VLOOKUP($B$374,$4:$126,MATCH($Q377&amp;"/"&amp;B$348,$2:$2,0),FALSE),"")</f>
        <v>22991551</v>
      </c>
      <c r="C377" s="24">
        <f t="shared" si="36"/>
        <v>18435698</v>
      </c>
      <c r="D377" s="24">
        <f t="shared" si="36"/>
        <v>26497025</v>
      </c>
      <c r="E377" s="24">
        <f t="shared" si="36"/>
        <v>31125501</v>
      </c>
      <c r="F377" s="24">
        <f t="shared" si="36"/>
        <v>43383236</v>
      </c>
      <c r="G377" s="24">
        <f t="shared" si="36"/>
        <v>44849223</v>
      </c>
      <c r="H377" s="24">
        <f t="shared" si="36"/>
        <v>43060699</v>
      </c>
      <c r="I377" s="24">
        <f t="shared" si="36"/>
        <v>46556023</v>
      </c>
      <c r="J377" s="24">
        <f t="shared" si="36"/>
        <v>62037313</v>
      </c>
      <c r="K377" s="24">
        <f t="shared" si="36"/>
        <v>63550174</v>
      </c>
      <c r="L377" s="24">
        <f t="shared" si="36"/>
        <v>73141024</v>
      </c>
      <c r="M377" s="24">
        <f t="shared" si="36"/>
        <v>63275900</v>
      </c>
      <c r="N377" s="24">
        <f t="shared" si="36"/>
        <v>86983532</v>
      </c>
      <c r="O377" s="24" t="str">
        <f t="shared" si="36"/>
        <v/>
      </c>
      <c r="P377" s="21"/>
      <c r="Q377" s="25" t="s">
        <v>2918</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7">IFERROR(VLOOKUP($B$374,$4:$126,MATCH($Q378&amp;"/"&amp;B$348,$2:$2,0),FALSE),"")</f>
        <v>20907009</v>
      </c>
      <c r="C378" s="24">
        <f t="shared" si="37"/>
        <v>23124985.57</v>
      </c>
      <c r="D378" s="24">
        <f t="shared" si="37"/>
        <v>30712885.199999999</v>
      </c>
      <c r="E378" s="24">
        <f t="shared" si="37"/>
        <v>36404053.960000001</v>
      </c>
      <c r="F378" s="24">
        <f t="shared" si="37"/>
        <v>48854220.100000001</v>
      </c>
      <c r="G378" s="24">
        <f t="shared" si="37"/>
        <v>53962577.659999996</v>
      </c>
      <c r="H378" s="24">
        <f t="shared" si="37"/>
        <v>64684148.600000001</v>
      </c>
      <c r="I378" s="24">
        <f t="shared" si="37"/>
        <v>56972912.840000004</v>
      </c>
      <c r="J378" s="24">
        <f t="shared" si="37"/>
        <v>69899131.650000006</v>
      </c>
      <c r="K378" s="24">
        <f t="shared" si="37"/>
        <v>66573268.950000003</v>
      </c>
      <c r="L378" s="24">
        <f t="shared" si="37"/>
        <v>74993709.200000003</v>
      </c>
      <c r="M378" s="24">
        <f t="shared" si="37"/>
        <v>71923196.420000002</v>
      </c>
      <c r="N378" s="24">
        <f t="shared" ref="N378:O378" si="38">IFERROR(VLOOKUP($B$374,$4:$126,MATCH($Q378&amp;"/"&amp;N$348,$2:$2,0),FALSE),IFERROR(VLOOKUP($B$374,$4:$126,MATCH($Q377&amp;"/"&amp;N$348,$2:$2,0),FALSE),IFERROR(VLOOKUP($B$374,$4:$126,MATCH($Q376&amp;"/"&amp;N$348,$2:$2,0),FALSE),IFERROR(VLOOKUP($B$374,$4:$126,MATCH($Q375&amp;"/"&amp;N$348,$2:$2,0),FALSE),""))))</f>
        <v>81403947.819999993</v>
      </c>
      <c r="O378" s="24">
        <f t="shared" si="38"/>
        <v>70587225</v>
      </c>
      <c r="P378" s="21"/>
      <c r="Q378" s="25" t="s">
        <v>2919</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9">+B378/B$402</f>
        <v>0.52061056160426178</v>
      </c>
      <c r="C379" s="26">
        <f t="shared" si="39"/>
        <v>0.52034708619153325</v>
      </c>
      <c r="D379" s="26">
        <f t="shared" si="39"/>
        <v>0.64113247625711844</v>
      </c>
      <c r="E379" s="26">
        <f t="shared" si="39"/>
        <v>0.65781502142635462</v>
      </c>
      <c r="F379" s="26">
        <f t="shared" si="39"/>
        <v>0.68043543929222694</v>
      </c>
      <c r="G379" s="26">
        <f t="shared" si="39"/>
        <v>0.1869381035992394</v>
      </c>
      <c r="H379" s="26">
        <f t="shared" si="39"/>
        <v>0.19816837600889722</v>
      </c>
      <c r="I379" s="26">
        <f t="shared" si="39"/>
        <v>0.17312630401625223</v>
      </c>
      <c r="J379" s="26">
        <f t="shared" si="39"/>
        <v>0.19842597454463132</v>
      </c>
      <c r="K379" s="26">
        <f t="shared" si="39"/>
        <v>0.18477250616958382</v>
      </c>
      <c r="L379" s="26">
        <f t="shared" si="39"/>
        <v>0.20065656532962614</v>
      </c>
      <c r="M379" s="26">
        <f t="shared" si="39"/>
        <v>0.19147991022837299</v>
      </c>
      <c r="N379" s="26">
        <f t="shared" si="39"/>
        <v>0.1555427044333566</v>
      </c>
      <c r="O379" s="26">
        <f t="shared" si="39"/>
        <v>0.13757353776417436</v>
      </c>
      <c r="P379" s="21"/>
      <c r="Q379" s="27" t="s">
        <v>2920</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2925</v>
      </c>
      <c r="C380" s="146"/>
      <c r="D380" s="146"/>
      <c r="E380" s="146"/>
      <c r="F380" s="146"/>
      <c r="G380" s="146"/>
      <c r="H380" s="146"/>
      <c r="I380" s="146"/>
      <c r="J380" s="146"/>
      <c r="K380" s="146"/>
      <c r="L380" s="146"/>
      <c r="M380" s="146"/>
      <c r="N380" s="146"/>
      <c r="O380" s="150"/>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40">IFERROR(VLOOKUP($B$380,$4:$126,MATCH($Q381&amp;"/"&amp;B$348,$2:$2,0),FALSE),"")</f>
        <v>18823285</v>
      </c>
      <c r="C381" s="24">
        <f t="shared" si="40"/>
        <v>12869951</v>
      </c>
      <c r="D381" s="24">
        <f t="shared" si="40"/>
        <v>14068641</v>
      </c>
      <c r="E381" s="24">
        <f t="shared" si="40"/>
        <v>15060004</v>
      </c>
      <c r="F381" s="24">
        <f t="shared" si="40"/>
        <v>15815072</v>
      </c>
      <c r="G381" s="24">
        <f t="shared" si="40"/>
        <v>19917608</v>
      </c>
      <c r="H381" s="24">
        <f t="shared" si="40"/>
        <v>75635382</v>
      </c>
      <c r="I381" s="24">
        <f t="shared" si="40"/>
        <v>84940255</v>
      </c>
      <c r="J381" s="24">
        <f t="shared" si="40"/>
        <v>94694326</v>
      </c>
      <c r="K381" s="24">
        <f t="shared" si="40"/>
        <v>103628361</v>
      </c>
      <c r="L381" s="24">
        <f t="shared" si="40"/>
        <v>111033946</v>
      </c>
      <c r="M381" s="24">
        <f t="shared" si="40"/>
        <v>117039454</v>
      </c>
      <c r="N381" s="24">
        <f t="shared" si="40"/>
        <v>117502584</v>
      </c>
      <c r="O381" s="24">
        <f t="shared" si="40"/>
        <v>120565638</v>
      </c>
      <c r="P381" s="21"/>
      <c r="Q381" s="25" t="s">
        <v>2916</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1">IFERROR(VLOOKUP($B$380,$4:$126,MATCH($Q382&amp;"/"&amp;B$348,$2:$2,0),FALSE),"")</f>
        <v>19706361</v>
      </c>
      <c r="C382" s="24">
        <f t="shared" si="41"/>
        <v>13408277</v>
      </c>
      <c r="D382" s="24">
        <f t="shared" si="41"/>
        <v>14144813</v>
      </c>
      <c r="E382" s="24">
        <f t="shared" si="41"/>
        <v>15242275</v>
      </c>
      <c r="F382" s="24">
        <f t="shared" si="41"/>
        <v>16316083</v>
      </c>
      <c r="G382" s="24">
        <f t="shared" si="41"/>
        <v>39399532</v>
      </c>
      <c r="H382" s="24">
        <f t="shared" si="41"/>
        <v>77264708</v>
      </c>
      <c r="I382" s="24">
        <f t="shared" si="41"/>
        <v>86852159</v>
      </c>
      <c r="J382" s="24">
        <f t="shared" si="41"/>
        <v>96888002</v>
      </c>
      <c r="K382" s="24">
        <f t="shared" si="41"/>
        <v>106437282</v>
      </c>
      <c r="L382" s="24">
        <f t="shared" si="41"/>
        <v>112155212</v>
      </c>
      <c r="M382" s="24">
        <f t="shared" si="41"/>
        <v>117571120</v>
      </c>
      <c r="N382" s="24">
        <f t="shared" si="41"/>
        <v>118357290</v>
      </c>
      <c r="O382" s="24">
        <f t="shared" si="41"/>
        <v>121014310</v>
      </c>
      <c r="P382" s="21"/>
      <c r="Q382" s="25" t="s">
        <v>2917</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2">IFERROR(VLOOKUP($B$380,$4:$126,MATCH($Q383&amp;"/"&amp;B$348,$2:$2,0),FALSE),"")</f>
        <v>20088757</v>
      </c>
      <c r="C383" s="24">
        <f t="shared" si="42"/>
        <v>13513943</v>
      </c>
      <c r="D383" s="24">
        <f t="shared" si="42"/>
        <v>14711489</v>
      </c>
      <c r="E383" s="24">
        <f t="shared" si="42"/>
        <v>15477065</v>
      </c>
      <c r="F383" s="24">
        <f t="shared" si="42"/>
        <v>17112042</v>
      </c>
      <c r="G383" s="24">
        <f t="shared" si="42"/>
        <v>41441562</v>
      </c>
      <c r="H383" s="24">
        <f t="shared" si="42"/>
        <v>79719210</v>
      </c>
      <c r="I383" s="24">
        <f t="shared" si="42"/>
        <v>89720476</v>
      </c>
      <c r="J383" s="24">
        <f t="shared" si="42"/>
        <v>99423800</v>
      </c>
      <c r="K383" s="24">
        <f t="shared" si="42"/>
        <v>108321922</v>
      </c>
      <c r="L383" s="24">
        <f t="shared" si="42"/>
        <v>112732047</v>
      </c>
      <c r="M383" s="24">
        <f t="shared" si="42"/>
        <v>118156706</v>
      </c>
      <c r="N383" s="24">
        <f t="shared" si="42"/>
        <v>119613468</v>
      </c>
      <c r="O383" s="24" t="str">
        <f t="shared" si="42"/>
        <v/>
      </c>
      <c r="P383" s="21"/>
      <c r="Q383" s="25" t="s">
        <v>2918</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3">IFERROR(VLOOKUP($B$380,$4:$126,MATCH($Q384&amp;"/"&amp;B$348,$2:$2,0),FALSE),"")</f>
        <v>12659917</v>
      </c>
      <c r="C384" s="24">
        <f t="shared" si="43"/>
        <v>13825773.98</v>
      </c>
      <c r="D384" s="24">
        <f t="shared" si="43"/>
        <v>14824753.92</v>
      </c>
      <c r="E384" s="24">
        <f t="shared" si="43"/>
        <v>15305123.060000001</v>
      </c>
      <c r="F384" s="24">
        <f t="shared" si="43"/>
        <v>18419605.870000001</v>
      </c>
      <c r="G384" s="24">
        <f t="shared" si="43"/>
        <v>73225145.629999995</v>
      </c>
      <c r="H384" s="24">
        <f t="shared" si="43"/>
        <v>82851733.180000007</v>
      </c>
      <c r="I384" s="24">
        <f t="shared" si="43"/>
        <v>92731043.680000007</v>
      </c>
      <c r="J384" s="24">
        <f t="shared" si="43"/>
        <v>102437739.56</v>
      </c>
      <c r="K384" s="24">
        <f t="shared" si="43"/>
        <v>110469078.5</v>
      </c>
      <c r="L384" s="24">
        <f t="shared" si="43"/>
        <v>115394738.86</v>
      </c>
      <c r="M384" s="24">
        <f t="shared" si="43"/>
        <v>119998705.11</v>
      </c>
      <c r="N384" s="24">
        <f t="shared" ref="N384:O384" si="44">IFERROR(VLOOKUP($B$380,$4:$126,MATCH($Q384&amp;"/"&amp;N$348,$2:$2,0),FALSE),IFERROR(VLOOKUP($B$380,$4:$126,MATCH($Q383&amp;"/"&amp;N$348,$2:$2,0),FALSE),IFERROR(VLOOKUP($B$380,$4:$126,MATCH($Q382&amp;"/"&amp;N$348,$2:$2,0),FALSE),IFERROR(VLOOKUP($B$380,$4:$126,MATCH($Q381&amp;"/"&amp;N$348,$2:$2,0),FALSE),""))))</f>
        <v>120198568.27</v>
      </c>
      <c r="O384" s="24">
        <f t="shared" si="44"/>
        <v>121014310</v>
      </c>
      <c r="P384" s="21"/>
      <c r="Q384" s="25" t="s">
        <v>2919</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5">+B384/B$402</f>
        <v>0.31524769990931467</v>
      </c>
      <c r="C385" s="26">
        <f t="shared" si="45"/>
        <v>0.3111007867684355</v>
      </c>
      <c r="D385" s="26">
        <f t="shared" si="45"/>
        <v>0.30946721966166907</v>
      </c>
      <c r="E385" s="26">
        <f t="shared" si="45"/>
        <v>0.27656095292874061</v>
      </c>
      <c r="F385" s="26">
        <f t="shared" si="45"/>
        <v>0.25654595623650395</v>
      </c>
      <c r="G385" s="26">
        <f t="shared" si="45"/>
        <v>0.2536678278435362</v>
      </c>
      <c r="H385" s="26">
        <f t="shared" si="45"/>
        <v>0.25382715501650843</v>
      </c>
      <c r="I385" s="26">
        <f t="shared" si="45"/>
        <v>0.28178623945336695</v>
      </c>
      <c r="J385" s="26">
        <f t="shared" si="45"/>
        <v>0.29079486143147432</v>
      </c>
      <c r="K385" s="26">
        <f t="shared" si="45"/>
        <v>0.30660426941059032</v>
      </c>
      <c r="L385" s="26">
        <f t="shared" si="45"/>
        <v>0.30875539033555011</v>
      </c>
      <c r="M385" s="26">
        <f t="shared" si="45"/>
        <v>0.31947052447177382</v>
      </c>
      <c r="N385" s="26">
        <f t="shared" si="45"/>
        <v>0.22966957842233612</v>
      </c>
      <c r="O385" s="26">
        <f t="shared" si="45"/>
        <v>0.23585523792429158</v>
      </c>
      <c r="P385" s="21"/>
      <c r="Q385" s="27" t="s">
        <v>2920</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2926</v>
      </c>
      <c r="C386" s="146"/>
      <c r="D386" s="146"/>
      <c r="E386" s="146"/>
      <c r="F386" s="146"/>
      <c r="G386" s="146"/>
      <c r="H386" s="146"/>
      <c r="I386" s="146"/>
      <c r="J386" s="146"/>
      <c r="K386" s="146"/>
      <c r="L386" s="146"/>
      <c r="M386" s="146"/>
      <c r="N386" s="146"/>
      <c r="O386" s="150"/>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6">IFERROR(VLOOKUP($B$386,$4:$126,MATCH($Q387&amp;"/"&amp;B$348,$2:$2,0),FALSE),"")</f>
        <v>1529491</v>
      </c>
      <c r="C387" s="24">
        <f t="shared" si="46"/>
        <v>1106617</v>
      </c>
      <c r="D387" s="24">
        <f t="shared" si="46"/>
        <v>798936</v>
      </c>
      <c r="E387" s="24">
        <f t="shared" si="46"/>
        <v>797104</v>
      </c>
      <c r="F387" s="24">
        <f t="shared" si="46"/>
        <v>818664</v>
      </c>
      <c r="G387" s="24">
        <f t="shared" si="46"/>
        <v>1034311</v>
      </c>
      <c r="H387" s="24">
        <f t="shared" si="46"/>
        <v>48363415</v>
      </c>
      <c r="I387" s="24">
        <f t="shared" si="46"/>
        <v>49777240</v>
      </c>
      <c r="J387" s="24">
        <f t="shared" si="46"/>
        <v>50110806</v>
      </c>
      <c r="K387" s="24">
        <f t="shared" si="46"/>
        <v>50626988</v>
      </c>
      <c r="L387" s="24">
        <f t="shared" si="46"/>
        <v>51243112</v>
      </c>
      <c r="M387" s="24">
        <f t="shared" si="46"/>
        <v>51380464</v>
      </c>
      <c r="N387" s="24">
        <f t="shared" si="46"/>
        <v>51399783</v>
      </c>
      <c r="O387" s="24">
        <f t="shared" si="46"/>
        <v>51924641</v>
      </c>
      <c r="P387" s="21"/>
      <c r="Q387" s="25" t="s">
        <v>2916</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7">IFERROR(VLOOKUP($B$386,$4:$126,MATCH($Q388&amp;"/"&amp;B$348,$2:$2,0),FALSE),"")</f>
        <v>1565789</v>
      </c>
      <c r="C388" s="24">
        <f t="shared" si="47"/>
        <v>759646</v>
      </c>
      <c r="D388" s="24">
        <f t="shared" si="47"/>
        <v>794823</v>
      </c>
      <c r="E388" s="24">
        <f t="shared" si="47"/>
        <v>802679</v>
      </c>
      <c r="F388" s="24">
        <f t="shared" si="47"/>
        <v>849999</v>
      </c>
      <c r="G388" s="24">
        <f t="shared" si="47"/>
        <v>3985490</v>
      </c>
      <c r="H388" s="24">
        <f t="shared" si="47"/>
        <v>48370353</v>
      </c>
      <c r="I388" s="24">
        <f t="shared" si="47"/>
        <v>49860232</v>
      </c>
      <c r="J388" s="24">
        <f t="shared" si="47"/>
        <v>50019400</v>
      </c>
      <c r="K388" s="24">
        <f t="shared" si="47"/>
        <v>50749841</v>
      </c>
      <c r="L388" s="24">
        <f t="shared" si="47"/>
        <v>51256289</v>
      </c>
      <c r="M388" s="24">
        <f t="shared" si="47"/>
        <v>51360124</v>
      </c>
      <c r="N388" s="24">
        <f t="shared" si="47"/>
        <v>51367782</v>
      </c>
      <c r="O388" s="24">
        <f t="shared" si="47"/>
        <v>51931124</v>
      </c>
      <c r="P388" s="21"/>
      <c r="Q388" s="25" t="s">
        <v>2917</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8">IFERROR(VLOOKUP($B$386,$4:$126,MATCH($Q389&amp;"/"&amp;B$348,$2:$2,0),FALSE),"")</f>
        <v>1588118</v>
      </c>
      <c r="C389" s="24">
        <f t="shared" si="48"/>
        <v>763854</v>
      </c>
      <c r="D389" s="24">
        <f t="shared" si="48"/>
        <v>787281</v>
      </c>
      <c r="E389" s="24">
        <f t="shared" si="48"/>
        <v>809079</v>
      </c>
      <c r="F389" s="24">
        <f t="shared" si="48"/>
        <v>945930</v>
      </c>
      <c r="G389" s="24">
        <f t="shared" si="48"/>
        <v>4221459</v>
      </c>
      <c r="H389" s="24">
        <f t="shared" si="48"/>
        <v>48436903</v>
      </c>
      <c r="I389" s="24">
        <f t="shared" si="48"/>
        <v>49950911</v>
      </c>
      <c r="J389" s="24">
        <f t="shared" si="48"/>
        <v>50055931</v>
      </c>
      <c r="K389" s="24">
        <f t="shared" si="48"/>
        <v>50926548</v>
      </c>
      <c r="L389" s="24">
        <f t="shared" si="48"/>
        <v>51274242</v>
      </c>
      <c r="M389" s="24">
        <f t="shared" si="48"/>
        <v>51346325</v>
      </c>
      <c r="N389" s="24">
        <f t="shared" si="48"/>
        <v>51608838</v>
      </c>
      <c r="O389" s="24" t="str">
        <f t="shared" si="48"/>
        <v/>
      </c>
      <c r="P389" s="21"/>
      <c r="Q389" s="25" t="s">
        <v>2918</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9">IFERROR(VLOOKUP($B$386,$4:$126,MATCH($Q390&amp;"/"&amp;B$348,$2:$2,0),FALSE),"")</f>
        <v>1064356</v>
      </c>
      <c r="C390" s="24">
        <f t="shared" si="49"/>
        <v>780082.81</v>
      </c>
      <c r="D390" s="24">
        <f t="shared" si="49"/>
        <v>783129.07</v>
      </c>
      <c r="E390" s="24">
        <f t="shared" si="49"/>
        <v>821084.17</v>
      </c>
      <c r="F390" s="24">
        <f t="shared" si="49"/>
        <v>1033379.83</v>
      </c>
      <c r="G390" s="24">
        <f t="shared" si="49"/>
        <v>33545826.600000001</v>
      </c>
      <c r="H390" s="24">
        <f t="shared" si="49"/>
        <v>49665430.649999999</v>
      </c>
      <c r="I390" s="24">
        <f t="shared" si="49"/>
        <v>50156748</v>
      </c>
      <c r="J390" s="24">
        <f t="shared" si="49"/>
        <v>50276019.609999999</v>
      </c>
      <c r="K390" s="24">
        <f t="shared" si="49"/>
        <v>51249433.789999999</v>
      </c>
      <c r="L390" s="24">
        <f t="shared" si="49"/>
        <v>51435443.460000001</v>
      </c>
      <c r="M390" s="24">
        <f t="shared" si="49"/>
        <v>51383825</v>
      </c>
      <c r="N390" s="24">
        <f t="shared" ref="N390:O390" si="50">IFERROR(VLOOKUP($B$386,$4:$126,MATCH($Q390&amp;"/"&amp;N$348,$2:$2,0),FALSE),IFERROR(VLOOKUP($B$386,$4:$126,MATCH($Q389&amp;"/"&amp;N$348,$2:$2,0),FALSE),IFERROR(VLOOKUP($B$386,$4:$126,MATCH($Q388&amp;"/"&amp;N$348,$2:$2,0),FALSE),IFERROR(VLOOKUP($B$386,$4:$126,MATCH($Q387&amp;"/"&amp;N$348,$2:$2,0),FALSE),""))))</f>
        <v>51706294.149999999</v>
      </c>
      <c r="O390" s="24">
        <f t="shared" si="50"/>
        <v>51931124</v>
      </c>
      <c r="P390" s="21"/>
      <c r="Q390" s="25" t="s">
        <v>2919</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1">+B390/B$402</f>
        <v>2.6503789944648019E-2</v>
      </c>
      <c r="C391" s="26">
        <f t="shared" si="51"/>
        <v>1.7553040884842525E-2</v>
      </c>
      <c r="D391" s="26">
        <f t="shared" si="51"/>
        <v>1.6347844776173431E-2</v>
      </c>
      <c r="E391" s="26">
        <f t="shared" si="51"/>
        <v>1.4836850353943123E-2</v>
      </c>
      <c r="F391" s="26">
        <f t="shared" si="51"/>
        <v>1.4392784433821649E-2</v>
      </c>
      <c r="G391" s="26">
        <f t="shared" si="51"/>
        <v>0.11621003814503331</v>
      </c>
      <c r="H391" s="26">
        <f t="shared" si="51"/>
        <v>0.15215656306393757</v>
      </c>
      <c r="I391" s="26">
        <f t="shared" si="51"/>
        <v>0.15241369924512624</v>
      </c>
      <c r="J391" s="26">
        <f t="shared" si="51"/>
        <v>0.14272091729682085</v>
      </c>
      <c r="K391" s="26">
        <f t="shared" si="51"/>
        <v>0.14224157038559321</v>
      </c>
      <c r="L391" s="26">
        <f t="shared" si="51"/>
        <v>0.13762300239564335</v>
      </c>
      <c r="M391" s="26">
        <f t="shared" si="51"/>
        <v>0.13679828884043399</v>
      </c>
      <c r="N391" s="26">
        <f t="shared" si="51"/>
        <v>9.8797872138845944E-2</v>
      </c>
      <c r="O391" s="26">
        <f t="shared" si="51"/>
        <v>0.10121305163576017</v>
      </c>
      <c r="P391" s="21"/>
      <c r="Q391" s="27" t="s">
        <v>2920</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2927</v>
      </c>
      <c r="C392" s="146"/>
      <c r="D392" s="146"/>
      <c r="E392" s="146"/>
      <c r="F392" s="146"/>
      <c r="G392" s="146"/>
      <c r="H392" s="146"/>
      <c r="I392" s="146"/>
      <c r="J392" s="146"/>
      <c r="K392" s="146"/>
      <c r="L392" s="146"/>
      <c r="M392" s="146"/>
      <c r="N392" s="146"/>
      <c r="O392" s="150"/>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2">IFERROR(VLOOKUP($B$392,$4:$126,MATCH($Q393&amp;"/"&amp;B$348,$2:$2,0),FALSE),"")</f>
        <v>22619185</v>
      </c>
      <c r="C393" s="24">
        <f t="shared" si="52"/>
        <v>19614258</v>
      </c>
      <c r="D393" s="24">
        <f t="shared" si="52"/>
        <v>21520843</v>
      </c>
      <c r="E393" s="24">
        <f t="shared" si="52"/>
        <v>17759702</v>
      </c>
      <c r="F393" s="24">
        <f t="shared" si="52"/>
        <v>19665623</v>
      </c>
      <c r="G393" s="24">
        <f t="shared" si="52"/>
        <v>24853641</v>
      </c>
      <c r="H393" s="24">
        <f t="shared" si="52"/>
        <v>253092716</v>
      </c>
      <c r="I393" s="24">
        <f t="shared" si="52"/>
        <v>263966944</v>
      </c>
      <c r="J393" s="24">
        <f t="shared" si="52"/>
        <v>274220136</v>
      </c>
      <c r="K393" s="24">
        <f t="shared" si="52"/>
        <v>286457401</v>
      </c>
      <c r="L393" s="24">
        <f t="shared" si="52"/>
        <v>294391406</v>
      </c>
      <c r="M393" s="24">
        <f t="shared" si="52"/>
        <v>300414472</v>
      </c>
      <c r="N393" s="24">
        <f t="shared" si="52"/>
        <v>352616305</v>
      </c>
      <c r="O393" s="24">
        <f t="shared" si="52"/>
        <v>442094844</v>
      </c>
      <c r="P393" s="21"/>
      <c r="Q393" s="25" t="s">
        <v>2916</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3">IFERROR(VLOOKUP($B$392,$4:$126,MATCH($Q394&amp;"/"&amp;B$348,$2:$2,0),FALSE),"")</f>
        <v>23577973</v>
      </c>
      <c r="C394" s="24">
        <f t="shared" si="53"/>
        <v>19609703</v>
      </c>
      <c r="D394" s="24">
        <f t="shared" si="53"/>
        <v>19912354</v>
      </c>
      <c r="E394" s="24">
        <f t="shared" si="53"/>
        <v>18724930</v>
      </c>
      <c r="F394" s="24">
        <f t="shared" si="53"/>
        <v>20479948</v>
      </c>
      <c r="G394" s="24">
        <f t="shared" si="53"/>
        <v>172357676</v>
      </c>
      <c r="H394" s="24">
        <f t="shared" si="53"/>
        <v>254754450</v>
      </c>
      <c r="I394" s="24">
        <f t="shared" si="53"/>
        <v>265816863</v>
      </c>
      <c r="J394" s="24">
        <f t="shared" si="53"/>
        <v>276432084</v>
      </c>
      <c r="K394" s="24">
        <f t="shared" si="53"/>
        <v>289246001</v>
      </c>
      <c r="L394" s="24">
        <f t="shared" si="53"/>
        <v>295560291</v>
      </c>
      <c r="M394" s="24">
        <f t="shared" si="53"/>
        <v>301272132</v>
      </c>
      <c r="N394" s="24">
        <f t="shared" si="53"/>
        <v>354466176</v>
      </c>
      <c r="O394" s="24">
        <f t="shared" si="53"/>
        <v>442500002</v>
      </c>
      <c r="P394" s="21"/>
      <c r="Q394" s="25" t="s">
        <v>2917</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4">IFERROR(VLOOKUP($B$392,$4:$126,MATCH($Q395&amp;"/"&amp;B$348,$2:$2,0),FALSE),"")</f>
        <v>24185806</v>
      </c>
      <c r="C395" s="24">
        <f t="shared" si="54"/>
        <v>20948666</v>
      </c>
      <c r="D395" s="24">
        <f t="shared" si="54"/>
        <v>16967628</v>
      </c>
      <c r="E395" s="24">
        <f t="shared" si="54"/>
        <v>19022729</v>
      </c>
      <c r="F395" s="24">
        <f t="shared" si="54"/>
        <v>21400040</v>
      </c>
      <c r="G395" s="24">
        <f t="shared" si="54"/>
        <v>232798101</v>
      </c>
      <c r="H395" s="24">
        <f t="shared" si="54"/>
        <v>257299768</v>
      </c>
      <c r="I395" s="24">
        <f t="shared" si="54"/>
        <v>268872269</v>
      </c>
      <c r="J395" s="24">
        <f t="shared" si="54"/>
        <v>279067412</v>
      </c>
      <c r="K395" s="24">
        <f t="shared" si="54"/>
        <v>291276552</v>
      </c>
      <c r="L395" s="24">
        <f t="shared" si="54"/>
        <v>296107446</v>
      </c>
      <c r="M395" s="24">
        <f t="shared" si="54"/>
        <v>301860098</v>
      </c>
      <c r="N395" s="24">
        <f t="shared" si="54"/>
        <v>356666391</v>
      </c>
      <c r="O395" s="24" t="str">
        <f t="shared" si="54"/>
        <v/>
      </c>
      <c r="P395" s="21"/>
      <c r="Q395" s="25" t="s">
        <v>2918</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5">IFERROR(VLOOKUP($B$392,$4:$126,MATCH($Q396&amp;"/"&amp;B$348,$2:$2,0),FALSE),"")</f>
        <v>19251625</v>
      </c>
      <c r="C396" s="24">
        <f t="shared" si="55"/>
        <v>21316477.030000001</v>
      </c>
      <c r="D396" s="24">
        <f t="shared" si="55"/>
        <v>17191231.879999999</v>
      </c>
      <c r="E396" s="24">
        <f t="shared" si="55"/>
        <v>18936813.57</v>
      </c>
      <c r="F396" s="24">
        <f t="shared" si="55"/>
        <v>22944244.940000001</v>
      </c>
      <c r="G396" s="24">
        <f t="shared" si="55"/>
        <v>234702903.69999999</v>
      </c>
      <c r="H396" s="24">
        <f t="shared" si="55"/>
        <v>261725896.75</v>
      </c>
      <c r="I396" s="24">
        <f t="shared" si="55"/>
        <v>272110025.56</v>
      </c>
      <c r="J396" s="24">
        <f t="shared" si="55"/>
        <v>282368921.00999999</v>
      </c>
      <c r="K396" s="24">
        <f t="shared" si="55"/>
        <v>293725296.73000002</v>
      </c>
      <c r="L396" s="24">
        <f t="shared" si="55"/>
        <v>298747907.86000001</v>
      </c>
      <c r="M396" s="24">
        <f t="shared" si="55"/>
        <v>303694257.81999999</v>
      </c>
      <c r="N396" s="24">
        <f t="shared" ref="N396:O396" si="56">IFERROR(VLOOKUP($B$392,$4:$126,MATCH($Q396&amp;"/"&amp;N$348,$2:$2,0),FALSE),IFERROR(VLOOKUP($B$392,$4:$126,MATCH($Q395&amp;"/"&amp;N$348,$2:$2,0),FALSE),IFERROR(VLOOKUP($B$392,$4:$126,MATCH($Q394&amp;"/"&amp;N$348,$2:$2,0),FALSE),IFERROR(VLOOKUP($B$392,$4:$126,MATCH($Q393&amp;"/"&amp;N$348,$2:$2,0),FALSE),""))))</f>
        <v>441950381.88999999</v>
      </c>
      <c r="O396" s="24">
        <f t="shared" si="56"/>
        <v>442500002</v>
      </c>
      <c r="P396" s="21"/>
      <c r="Q396" s="25" t="s">
        <v>2919</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7">+B396/B$402</f>
        <v>0.47938943839573828</v>
      </c>
      <c r="C397" s="26">
        <f t="shared" si="57"/>
        <v>0.47965291380846681</v>
      </c>
      <c r="D397" s="26">
        <f t="shared" si="57"/>
        <v>0.35886752395163179</v>
      </c>
      <c r="E397" s="26">
        <f t="shared" si="57"/>
        <v>0.34218497857364544</v>
      </c>
      <c r="F397" s="26">
        <f t="shared" si="57"/>
        <v>0.319564560707773</v>
      </c>
      <c r="G397" s="26">
        <f t="shared" si="57"/>
        <v>0.81306189640076043</v>
      </c>
      <c r="H397" s="26">
        <f t="shared" si="57"/>
        <v>0.80183162399110275</v>
      </c>
      <c r="I397" s="26">
        <f t="shared" si="57"/>
        <v>0.82687369598374783</v>
      </c>
      <c r="J397" s="26">
        <f t="shared" si="57"/>
        <v>0.8015740254553686</v>
      </c>
      <c r="K397" s="26">
        <f t="shared" si="57"/>
        <v>0.81522749383041626</v>
      </c>
      <c r="L397" s="26">
        <f t="shared" si="57"/>
        <v>0.79934343467037394</v>
      </c>
      <c r="M397" s="26">
        <f t="shared" si="57"/>
        <v>0.80852008974500411</v>
      </c>
      <c r="N397" s="26">
        <f t="shared" si="57"/>
        <v>0.8444572955666434</v>
      </c>
      <c r="O397" s="26">
        <f t="shared" si="57"/>
        <v>0.86242646223582564</v>
      </c>
      <c r="P397" s="21"/>
      <c r="Q397" s="27" t="s">
        <v>2920</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2928</v>
      </c>
      <c r="C398" s="146"/>
      <c r="D398" s="146"/>
      <c r="E398" s="146"/>
      <c r="F398" s="146"/>
      <c r="G398" s="146"/>
      <c r="H398" s="146"/>
      <c r="I398" s="146"/>
      <c r="J398" s="146"/>
      <c r="K398" s="146"/>
      <c r="L398" s="146"/>
      <c r="M398" s="146"/>
      <c r="N398" s="146"/>
      <c r="O398" s="15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8">IFERROR(VLOOKUP($B$398,$4:$126,MATCH($Q399&amp;"/"&amp;B$348,$2:$2,0),FALSE),"")</f>
        <v>44619466</v>
      </c>
      <c r="C399" s="24">
        <f t="shared" si="58"/>
        <v>39854300</v>
      </c>
      <c r="D399" s="24">
        <f t="shared" si="58"/>
        <v>45578545</v>
      </c>
      <c r="E399" s="24">
        <f t="shared" si="58"/>
        <v>49993426</v>
      </c>
      <c r="F399" s="24">
        <f t="shared" si="58"/>
        <v>60127997</v>
      </c>
      <c r="G399" s="24">
        <f t="shared" si="58"/>
        <v>73445333</v>
      </c>
      <c r="H399" s="24">
        <f t="shared" si="58"/>
        <v>302815739</v>
      </c>
      <c r="I399" s="24">
        <f t="shared" si="58"/>
        <v>314399922</v>
      </c>
      <c r="J399" s="24">
        <f t="shared" si="58"/>
        <v>330560617</v>
      </c>
      <c r="K399" s="24">
        <f t="shared" si="58"/>
        <v>346106604</v>
      </c>
      <c r="L399" s="24">
        <f t="shared" si="58"/>
        <v>371137473</v>
      </c>
      <c r="M399" s="24">
        <f t="shared" si="58"/>
        <v>375793780</v>
      </c>
      <c r="N399" s="24">
        <f t="shared" si="58"/>
        <v>422588825</v>
      </c>
      <c r="O399" s="24">
        <f t="shared" si="58"/>
        <v>518917016</v>
      </c>
      <c r="P399" s="21"/>
      <c r="Q399" s="25" t="s">
        <v>2916</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9">IFERROR(VLOOKUP($B$398,$4:$126,MATCH($Q400&amp;"/"&amp;B$348,$2:$2,0),FALSE),"")</f>
        <v>45157514</v>
      </c>
      <c r="C400" s="24">
        <f t="shared" si="59"/>
        <v>37453699</v>
      </c>
      <c r="D400" s="24">
        <f t="shared" si="59"/>
        <v>41537792</v>
      </c>
      <c r="E400" s="24">
        <f t="shared" si="59"/>
        <v>46666048</v>
      </c>
      <c r="F400" s="24">
        <f t="shared" si="59"/>
        <v>58586808</v>
      </c>
      <c r="G400" s="24">
        <f t="shared" si="59"/>
        <v>232952921</v>
      </c>
      <c r="H400" s="24">
        <f t="shared" si="59"/>
        <v>298528771</v>
      </c>
      <c r="I400" s="24">
        <f t="shared" si="59"/>
        <v>312720996</v>
      </c>
      <c r="J400" s="24">
        <f t="shared" si="59"/>
        <v>326767159</v>
      </c>
      <c r="K400" s="24">
        <f t="shared" si="59"/>
        <v>341434716</v>
      </c>
      <c r="L400" s="24">
        <f t="shared" si="59"/>
        <v>361851524</v>
      </c>
      <c r="M400" s="24">
        <f t="shared" si="59"/>
        <v>369666475</v>
      </c>
      <c r="N400" s="24">
        <f t="shared" si="59"/>
        <v>420751529</v>
      </c>
      <c r="O400" s="24">
        <f t="shared" si="59"/>
        <v>513087227</v>
      </c>
      <c r="P400" s="21"/>
      <c r="Q400" s="25" t="s">
        <v>2917</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60">IFERROR(VLOOKUP($B$398,$4:$126,MATCH($Q401&amp;"/"&amp;B$348,$2:$2,0),FALSE),"")</f>
        <v>47177357</v>
      </c>
      <c r="C401" s="24">
        <f t="shared" si="60"/>
        <v>39384364</v>
      </c>
      <c r="D401" s="24">
        <f t="shared" si="60"/>
        <v>43464653</v>
      </c>
      <c r="E401" s="24">
        <f t="shared" si="60"/>
        <v>50148230</v>
      </c>
      <c r="F401" s="24">
        <f t="shared" si="60"/>
        <v>64783276</v>
      </c>
      <c r="G401" s="24">
        <f t="shared" si="60"/>
        <v>277647324</v>
      </c>
      <c r="H401" s="24">
        <f t="shared" si="60"/>
        <v>300360467</v>
      </c>
      <c r="I401" s="24">
        <f t="shared" si="60"/>
        <v>315428292</v>
      </c>
      <c r="J401" s="24">
        <f t="shared" si="60"/>
        <v>341104725</v>
      </c>
      <c r="K401" s="24">
        <f t="shared" si="60"/>
        <v>354826726</v>
      </c>
      <c r="L401" s="24">
        <f t="shared" si="60"/>
        <v>369248470</v>
      </c>
      <c r="M401" s="24">
        <f t="shared" si="60"/>
        <v>365135998</v>
      </c>
      <c r="N401" s="24">
        <f t="shared" si="60"/>
        <v>443649923</v>
      </c>
      <c r="O401" s="24" t="str">
        <f t="shared" si="60"/>
        <v/>
      </c>
      <c r="P401" s="21"/>
      <c r="Q401" s="25" t="s">
        <v>2918</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1">IFERROR(VLOOKUP($B$398,$4:$126,MATCH($Q402&amp;"/"&amp;B$348,$2:$2,0),FALSE),"")</f>
        <v>40158634</v>
      </c>
      <c r="C402" s="24">
        <f t="shared" si="61"/>
        <v>44441462.600000001</v>
      </c>
      <c r="D402" s="24">
        <f t="shared" si="61"/>
        <v>47904117.07</v>
      </c>
      <c r="E402" s="24">
        <f t="shared" si="61"/>
        <v>55340867.530000001</v>
      </c>
      <c r="F402" s="24">
        <f t="shared" si="61"/>
        <v>71798465.040000007</v>
      </c>
      <c r="G402" s="24">
        <f t="shared" si="61"/>
        <v>288665481.36000001</v>
      </c>
      <c r="H402" s="24">
        <f t="shared" si="61"/>
        <v>326410045.35000002</v>
      </c>
      <c r="I402" s="24">
        <f t="shared" si="61"/>
        <v>329082938.39999998</v>
      </c>
      <c r="J402" s="24">
        <f t="shared" si="61"/>
        <v>352268052.66000003</v>
      </c>
      <c r="K402" s="24">
        <f t="shared" si="61"/>
        <v>360298565.68000001</v>
      </c>
      <c r="L402" s="24">
        <f t="shared" si="61"/>
        <v>373741617.06</v>
      </c>
      <c r="M402" s="24">
        <f t="shared" si="61"/>
        <v>375617454.25</v>
      </c>
      <c r="N402" s="24">
        <f t="shared" ref="N402:O402" si="62">IFERROR(VLOOKUP($B$398,$4:$126,MATCH($Q402&amp;"/"&amp;N$348,$2:$2,0),FALSE),IFERROR(VLOOKUP($B$398,$4:$126,MATCH($Q401&amp;"/"&amp;N$348,$2:$2,0),FALSE),IFERROR(VLOOKUP($B$398,$4:$126,MATCH($Q400&amp;"/"&amp;N$348,$2:$2,0),FALSE),IFERROR(VLOOKUP($B$398,$4:$126,MATCH($Q399&amp;"/"&amp;N$348,$2:$2,0),FALSE),""))))</f>
        <v>523354329.70999998</v>
      </c>
      <c r="O402" s="24">
        <f t="shared" si="62"/>
        <v>513087227</v>
      </c>
      <c r="P402" s="21"/>
      <c r="Q402" s="25" t="s">
        <v>2919</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2929</v>
      </c>
      <c r="C403" s="146"/>
      <c r="D403" s="146"/>
      <c r="E403" s="146"/>
      <c r="F403" s="146"/>
      <c r="G403" s="146"/>
      <c r="H403" s="146"/>
      <c r="I403" s="146"/>
      <c r="J403" s="146"/>
      <c r="K403" s="146"/>
      <c r="L403" s="146"/>
      <c r="M403" s="146"/>
      <c r="N403" s="146"/>
      <c r="O403" s="150"/>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2930</v>
      </c>
      <c r="C404" s="146"/>
      <c r="D404" s="146"/>
      <c r="E404" s="146"/>
      <c r="F404" s="146"/>
      <c r="G404" s="146"/>
      <c r="H404" s="146"/>
      <c r="I404" s="146"/>
      <c r="J404" s="146"/>
      <c r="K404" s="146"/>
      <c r="L404" s="146"/>
      <c r="M404" s="146"/>
      <c r="N404" s="146"/>
      <c r="O404" s="15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3">IFERROR(VLOOKUP($B$404,$4:$126,MATCH($Q405&amp;"/"&amp;B$348,$2:$2,0),FALSE),"")</f>
        <v>23833351</v>
      </c>
      <c r="C405" s="24">
        <f t="shared" si="63"/>
        <v>16262221</v>
      </c>
      <c r="D405" s="24">
        <f t="shared" si="63"/>
        <v>18481898</v>
      </c>
      <c r="E405" s="24">
        <f t="shared" si="63"/>
        <v>21310222</v>
      </c>
      <c r="F405" s="24">
        <f t="shared" si="63"/>
        <v>25960787</v>
      </c>
      <c r="G405" s="24">
        <f t="shared" si="63"/>
        <v>33324323</v>
      </c>
      <c r="H405" s="24">
        <f t="shared" si="63"/>
        <v>52077054</v>
      </c>
      <c r="I405" s="24">
        <f t="shared" si="63"/>
        <v>57541452</v>
      </c>
      <c r="J405" s="24">
        <f t="shared" si="63"/>
        <v>61518930</v>
      </c>
      <c r="K405" s="24">
        <f t="shared" si="63"/>
        <v>74240246</v>
      </c>
      <c r="L405" s="24">
        <f t="shared" si="63"/>
        <v>84509247</v>
      </c>
      <c r="M405" s="24">
        <f t="shared" si="63"/>
        <v>89449049</v>
      </c>
      <c r="N405" s="24">
        <f t="shared" si="63"/>
        <v>86983452</v>
      </c>
      <c r="O405" s="24">
        <f t="shared" si="63"/>
        <v>81163618</v>
      </c>
      <c r="P405" s="21"/>
      <c r="Q405" s="25" t="s">
        <v>2916</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4">IFERROR(VLOOKUP($B$404,$4:$126,MATCH($Q406&amp;"/"&amp;B$348,$2:$2,0),FALSE),"")</f>
        <v>23627856</v>
      </c>
      <c r="C406" s="24">
        <f t="shared" si="64"/>
        <v>15697160</v>
      </c>
      <c r="D406" s="24">
        <f t="shared" si="64"/>
        <v>17718970</v>
      </c>
      <c r="E406" s="24">
        <f t="shared" si="64"/>
        <v>20316025</v>
      </c>
      <c r="F406" s="24">
        <f t="shared" si="64"/>
        <v>26969870</v>
      </c>
      <c r="G406" s="24">
        <f t="shared" si="64"/>
        <v>49722737</v>
      </c>
      <c r="H406" s="24">
        <f t="shared" si="64"/>
        <v>50667909</v>
      </c>
      <c r="I406" s="24">
        <f t="shared" si="64"/>
        <v>55686218</v>
      </c>
      <c r="J406" s="24">
        <f t="shared" si="64"/>
        <v>60752013</v>
      </c>
      <c r="K406" s="24">
        <f t="shared" si="64"/>
        <v>71740914</v>
      </c>
      <c r="L406" s="24">
        <f t="shared" si="64"/>
        <v>80515313</v>
      </c>
      <c r="M406" s="24">
        <f t="shared" si="64"/>
        <v>87288468</v>
      </c>
      <c r="N406" s="24">
        <f t="shared" si="64"/>
        <v>76196233</v>
      </c>
      <c r="O406" s="24">
        <f t="shared" si="64"/>
        <v>79218642</v>
      </c>
      <c r="P406" s="21"/>
      <c r="Q406" s="25" t="s">
        <v>2917</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5">IFERROR(VLOOKUP($B$404,$4:$126,MATCH($Q407&amp;"/"&amp;B$348,$2:$2,0),FALSE),"")</f>
        <v>25088427</v>
      </c>
      <c r="C407" s="24">
        <f t="shared" si="65"/>
        <v>16632155</v>
      </c>
      <c r="D407" s="24">
        <f t="shared" si="65"/>
        <v>18280517</v>
      </c>
      <c r="E407" s="24">
        <f t="shared" si="65"/>
        <v>21643360</v>
      </c>
      <c r="F407" s="24">
        <f t="shared" si="65"/>
        <v>29932997</v>
      </c>
      <c r="G407" s="24">
        <f t="shared" si="65"/>
        <v>48940576</v>
      </c>
      <c r="H407" s="24">
        <f t="shared" si="65"/>
        <v>51016267</v>
      </c>
      <c r="I407" s="24">
        <f t="shared" si="65"/>
        <v>56636968</v>
      </c>
      <c r="J407" s="24">
        <f t="shared" si="65"/>
        <v>60589887</v>
      </c>
      <c r="K407" s="24">
        <f t="shared" si="65"/>
        <v>80965712</v>
      </c>
      <c r="L407" s="24">
        <f t="shared" si="65"/>
        <v>82467836</v>
      </c>
      <c r="M407" s="24">
        <f t="shared" si="65"/>
        <v>85127764</v>
      </c>
      <c r="N407" s="24">
        <f t="shared" si="65"/>
        <v>79639564</v>
      </c>
      <c r="O407" s="24" t="str">
        <f t="shared" si="65"/>
        <v/>
      </c>
      <c r="P407" s="21"/>
      <c r="Q407" s="25" t="s">
        <v>2918</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6">IFERROR(VLOOKUP($B$404,$4:$126,MATCH($Q408&amp;"/"&amp;B$348,$2:$2,0),FALSE),"")</f>
        <v>17733297</v>
      </c>
      <c r="C408" s="24">
        <f t="shared" si="66"/>
        <v>19189030.760000002</v>
      </c>
      <c r="D408" s="24">
        <f t="shared" si="66"/>
        <v>21612698.350000001</v>
      </c>
      <c r="E408" s="24">
        <f t="shared" si="66"/>
        <v>24393114.289999999</v>
      </c>
      <c r="F408" s="24">
        <f t="shared" si="66"/>
        <v>34355083.479999997</v>
      </c>
      <c r="G408" s="24">
        <f t="shared" si="66"/>
        <v>57710543.289999999</v>
      </c>
      <c r="H408" s="24">
        <f t="shared" si="66"/>
        <v>62830543.280000001</v>
      </c>
      <c r="I408" s="24">
        <f t="shared" si="66"/>
        <v>66266620.100000001</v>
      </c>
      <c r="J408" s="24">
        <f t="shared" si="66"/>
        <v>70002767.840000004</v>
      </c>
      <c r="K408" s="24">
        <f t="shared" si="66"/>
        <v>88821472.719999999</v>
      </c>
      <c r="L408" s="24">
        <f t="shared" si="66"/>
        <v>94656980.590000004</v>
      </c>
      <c r="M408" s="24">
        <f t="shared" si="66"/>
        <v>93719390.659999996</v>
      </c>
      <c r="N408" s="24">
        <f t="shared" ref="N408:O408" si="67">IFERROR(VLOOKUP($B$404,$4:$126,MATCH($Q408&amp;"/"&amp;N$348,$2:$2,0),FALSE),IFERROR(VLOOKUP($B$404,$4:$126,MATCH($Q407&amp;"/"&amp;N$348,$2:$2,0),FALSE),IFERROR(VLOOKUP($B$404,$4:$126,MATCH($Q406&amp;"/"&amp;N$348,$2:$2,0),FALSE),IFERROR(VLOOKUP($B$404,$4:$126,MATCH($Q405&amp;"/"&amp;N$348,$2:$2,0),FALSE),""))))</f>
        <v>87577252.549999997</v>
      </c>
      <c r="O408" s="24">
        <f t="shared" si="67"/>
        <v>79218642</v>
      </c>
      <c r="P408" s="21"/>
      <c r="Q408" s="25" t="s">
        <v>2919</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8">+B408/B$402</f>
        <v>0.44158118027620163</v>
      </c>
      <c r="C409" s="26">
        <f t="shared" si="68"/>
        <v>0.4317821610128556</v>
      </c>
      <c r="D409" s="26">
        <f t="shared" si="68"/>
        <v>0.45116578014408232</v>
      </c>
      <c r="E409" s="26">
        <f t="shared" si="68"/>
        <v>0.4407793982769897</v>
      </c>
      <c r="F409" s="26">
        <f t="shared" si="68"/>
        <v>0.47849328618460385</v>
      </c>
      <c r="G409" s="26">
        <f t="shared" si="68"/>
        <v>0.19992187156602947</v>
      </c>
      <c r="H409" s="26">
        <f t="shared" si="68"/>
        <v>0.19248961291196975</v>
      </c>
      <c r="I409" s="26">
        <f t="shared" si="68"/>
        <v>0.20136753495087914</v>
      </c>
      <c r="J409" s="26">
        <f t="shared" si="68"/>
        <v>0.19872017150407009</v>
      </c>
      <c r="K409" s="26">
        <f t="shared" si="68"/>
        <v>0.24652186042529792</v>
      </c>
      <c r="L409" s="26">
        <f t="shared" si="68"/>
        <v>0.25326850494897896</v>
      </c>
      <c r="M409" s="26">
        <f t="shared" si="68"/>
        <v>0.24950754976796979</v>
      </c>
      <c r="N409" s="26">
        <f t="shared" si="68"/>
        <v>0.16733835487427443</v>
      </c>
      <c r="O409" s="26">
        <f t="shared" si="68"/>
        <v>0.15439605164834869</v>
      </c>
      <c r="P409" s="21"/>
      <c r="Q409" s="27" t="s">
        <v>2920</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2931</v>
      </c>
      <c r="C410" s="146"/>
      <c r="D410" s="146"/>
      <c r="E410" s="146"/>
      <c r="F410" s="146"/>
      <c r="G410" s="146"/>
      <c r="H410" s="146"/>
      <c r="I410" s="146"/>
      <c r="J410" s="146"/>
      <c r="K410" s="146"/>
      <c r="L410" s="146"/>
      <c r="M410" s="146"/>
      <c r="N410" s="146"/>
      <c r="O410" s="15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9">IFERROR(VLOOKUP($B$410,$4:$126,MATCH($Q411&amp;"/"&amp;B$348,$2:$2,0),FALSE),"")</f>
        <v>35647277</v>
      </c>
      <c r="C411" s="24">
        <f t="shared" si="69"/>
        <v>19987225</v>
      </c>
      <c r="D411" s="24">
        <f t="shared" si="69"/>
        <v>23098798</v>
      </c>
      <c r="E411" s="24">
        <f t="shared" si="69"/>
        <v>27150028</v>
      </c>
      <c r="F411" s="24">
        <f t="shared" si="69"/>
        <v>32326107</v>
      </c>
      <c r="G411" s="24">
        <f t="shared" si="69"/>
        <v>39148063</v>
      </c>
      <c r="H411" s="24">
        <f t="shared" si="69"/>
        <v>63401506</v>
      </c>
      <c r="I411" s="24">
        <f t="shared" si="69"/>
        <v>77899999</v>
      </c>
      <c r="J411" s="24">
        <f t="shared" si="69"/>
        <v>105159296</v>
      </c>
      <c r="K411" s="24">
        <f t="shared" si="69"/>
        <v>96938825</v>
      </c>
      <c r="L411" s="24">
        <f t="shared" si="69"/>
        <v>116132573</v>
      </c>
      <c r="M411" s="24">
        <f t="shared" si="69"/>
        <v>105562967</v>
      </c>
      <c r="N411" s="24">
        <f t="shared" si="69"/>
        <v>128994272</v>
      </c>
      <c r="O411" s="24">
        <f t="shared" si="69"/>
        <v>115529009</v>
      </c>
      <c r="P411" s="21"/>
      <c r="Q411" s="25" t="s">
        <v>2916</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70">IFERROR(VLOOKUP($B$410,$4:$126,MATCH($Q412&amp;"/"&amp;B$348,$2:$2,0),FALSE),"")</f>
        <v>38459816</v>
      </c>
      <c r="C412" s="24">
        <f t="shared" si="70"/>
        <v>19189682</v>
      </c>
      <c r="D412" s="24">
        <f t="shared" si="70"/>
        <v>22517562</v>
      </c>
      <c r="E412" s="24">
        <f t="shared" si="70"/>
        <v>25918847</v>
      </c>
      <c r="F412" s="24">
        <f t="shared" si="70"/>
        <v>33549370</v>
      </c>
      <c r="G412" s="24">
        <f t="shared" si="70"/>
        <v>200245258</v>
      </c>
      <c r="H412" s="24">
        <f t="shared" si="70"/>
        <v>65542079</v>
      </c>
      <c r="I412" s="24">
        <f t="shared" si="70"/>
        <v>81863827</v>
      </c>
      <c r="J412" s="24">
        <f t="shared" si="70"/>
        <v>105286828</v>
      </c>
      <c r="K412" s="24">
        <f t="shared" si="70"/>
        <v>98438451</v>
      </c>
      <c r="L412" s="24">
        <f t="shared" si="70"/>
        <v>111953099</v>
      </c>
      <c r="M412" s="24">
        <f t="shared" si="70"/>
        <v>107238071</v>
      </c>
      <c r="N412" s="24">
        <f t="shared" si="70"/>
        <v>131053510</v>
      </c>
      <c r="O412" s="24">
        <f t="shared" si="70"/>
        <v>113696790</v>
      </c>
      <c r="P412" s="21"/>
      <c r="Q412" s="25" t="s">
        <v>2917</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1">IFERROR(VLOOKUP($B$410,$4:$126,MATCH($Q413&amp;"/"&amp;B$348,$2:$2,0),FALSE),"")</f>
        <v>37965451</v>
      </c>
      <c r="C413" s="24">
        <f t="shared" si="71"/>
        <v>19688115</v>
      </c>
      <c r="D413" s="24">
        <f t="shared" si="71"/>
        <v>22895903</v>
      </c>
      <c r="E413" s="24">
        <f t="shared" si="71"/>
        <v>27007957</v>
      </c>
      <c r="F413" s="24">
        <f t="shared" si="71"/>
        <v>36884199</v>
      </c>
      <c r="G413" s="24">
        <f t="shared" si="71"/>
        <v>242226983</v>
      </c>
      <c r="H413" s="24">
        <f t="shared" si="71"/>
        <v>65249425</v>
      </c>
      <c r="I413" s="24">
        <f t="shared" si="71"/>
        <v>80698149</v>
      </c>
      <c r="J413" s="24">
        <f t="shared" si="71"/>
        <v>109308851</v>
      </c>
      <c r="K413" s="24">
        <f t="shared" si="71"/>
        <v>99967784</v>
      </c>
      <c r="L413" s="24">
        <f t="shared" si="71"/>
        <v>125007166</v>
      </c>
      <c r="M413" s="24">
        <f t="shared" si="71"/>
        <v>97562475</v>
      </c>
      <c r="N413" s="24">
        <f t="shared" si="71"/>
        <v>127216517</v>
      </c>
      <c r="O413" s="24" t="str">
        <f t="shared" si="71"/>
        <v/>
      </c>
      <c r="P413" s="21"/>
      <c r="Q413" s="25" t="s">
        <v>2918</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2">IFERROR(VLOOKUP($B$410,$4:$126,MATCH($Q414&amp;"/"&amp;B$348,$2:$2,0),FALSE),"")</f>
        <v>21675745</v>
      </c>
      <c r="C414" s="24">
        <f t="shared" si="72"/>
        <v>23570016.670000002</v>
      </c>
      <c r="D414" s="24">
        <f t="shared" si="72"/>
        <v>27369326.57</v>
      </c>
      <c r="E414" s="24">
        <f t="shared" si="72"/>
        <v>30479086.079999998</v>
      </c>
      <c r="F414" s="24">
        <f t="shared" si="72"/>
        <v>41024700.43</v>
      </c>
      <c r="G414" s="24">
        <f t="shared" si="72"/>
        <v>200798277.47999999</v>
      </c>
      <c r="H414" s="24">
        <f t="shared" si="72"/>
        <v>92014800.829999998</v>
      </c>
      <c r="I414" s="24">
        <f t="shared" si="72"/>
        <v>101131036.06</v>
      </c>
      <c r="J414" s="24">
        <f t="shared" si="72"/>
        <v>113818110.31</v>
      </c>
      <c r="K414" s="24">
        <f t="shared" si="72"/>
        <v>112106958.88</v>
      </c>
      <c r="L414" s="24">
        <f t="shared" si="72"/>
        <v>123751687.94</v>
      </c>
      <c r="M414" s="24">
        <f t="shared" si="72"/>
        <v>112917155.70999999</v>
      </c>
      <c r="N414" s="24">
        <f t="shared" ref="N414:O414" si="73">IFERROR(VLOOKUP($B$410,$4:$126,MATCH($Q414&amp;"/"&amp;N$348,$2:$2,0),FALSE),IFERROR(VLOOKUP($B$410,$4:$126,MATCH($Q413&amp;"/"&amp;N$348,$2:$2,0),FALSE),IFERROR(VLOOKUP($B$410,$4:$126,MATCH($Q412&amp;"/"&amp;N$348,$2:$2,0),FALSE),IFERROR(VLOOKUP($B$410,$4:$126,MATCH($Q411&amp;"/"&amp;N$348,$2:$2,0),FALSE),""))))</f>
        <v>123382648.81999999</v>
      </c>
      <c r="O414" s="24">
        <f t="shared" si="73"/>
        <v>113696790</v>
      </c>
      <c r="P414" s="21"/>
      <c r="Q414" s="25" t="s">
        <v>2919</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4">+B414/B$402</f>
        <v>0.53975304538496005</v>
      </c>
      <c r="C415" s="26">
        <f t="shared" si="74"/>
        <v>0.53036095778719938</v>
      </c>
      <c r="D415" s="26">
        <f t="shared" si="74"/>
        <v>0.57133558124047057</v>
      </c>
      <c r="E415" s="26">
        <f t="shared" si="74"/>
        <v>0.55075186639380813</v>
      </c>
      <c r="F415" s="26">
        <f t="shared" si="74"/>
        <v>0.57138687306399272</v>
      </c>
      <c r="G415" s="26">
        <f t="shared" si="74"/>
        <v>0.69560889834826067</v>
      </c>
      <c r="H415" s="26">
        <f t="shared" si="74"/>
        <v>0.28189941498686166</v>
      </c>
      <c r="I415" s="26">
        <f t="shared" si="74"/>
        <v>0.30731169641215289</v>
      </c>
      <c r="J415" s="26">
        <f t="shared" si="74"/>
        <v>0.32310085870845145</v>
      </c>
      <c r="K415" s="26">
        <f t="shared" si="74"/>
        <v>0.31115016699669029</v>
      </c>
      <c r="L415" s="26">
        <f t="shared" si="74"/>
        <v>0.33111562183917309</v>
      </c>
      <c r="M415" s="26">
        <f t="shared" si="74"/>
        <v>0.3006174351920442</v>
      </c>
      <c r="N415" s="26">
        <f t="shared" si="74"/>
        <v>0.23575356468029707</v>
      </c>
      <c r="O415" s="26">
        <f t="shared" si="74"/>
        <v>0.22159349135385903</v>
      </c>
      <c r="P415" s="21"/>
      <c r="Q415" s="27" t="s">
        <v>2920</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2905</v>
      </c>
      <c r="C416" s="146"/>
      <c r="D416" s="146"/>
      <c r="E416" s="146"/>
      <c r="F416" s="146"/>
      <c r="G416" s="146"/>
      <c r="H416" s="146"/>
      <c r="I416" s="146"/>
      <c r="J416" s="146"/>
      <c r="K416" s="146"/>
      <c r="L416" s="146"/>
      <c r="M416" s="146"/>
      <c r="N416" s="146"/>
      <c r="O416" s="150"/>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5">IFERROR(VLOOKUP($B$416,$4:$126,MATCH($Q417&amp;"/"&amp;B$348,$2:$2,0),FALSE),"")</f>
        <v>7336569</v>
      </c>
      <c r="C417" s="24">
        <f t="shared" si="75"/>
        <v>157329</v>
      </c>
      <c r="D417" s="24">
        <f t="shared" si="75"/>
        <v>17987</v>
      </c>
      <c r="E417" s="24">
        <f t="shared" si="75"/>
        <v>3197</v>
      </c>
      <c r="F417" s="24">
        <f t="shared" si="75"/>
        <v>7407</v>
      </c>
      <c r="G417" s="24">
        <f t="shared" si="75"/>
        <v>22</v>
      </c>
      <c r="H417" s="24">
        <f t="shared" si="75"/>
        <v>3228136</v>
      </c>
      <c r="I417" s="24">
        <f t="shared" si="75"/>
        <v>10583314</v>
      </c>
      <c r="J417" s="24">
        <f t="shared" si="75"/>
        <v>32098071</v>
      </c>
      <c r="K417" s="24">
        <f t="shared" si="75"/>
        <v>19889980</v>
      </c>
      <c r="L417" s="24">
        <f t="shared" si="75"/>
        <v>28465722</v>
      </c>
      <c r="M417" s="24">
        <f t="shared" si="75"/>
        <v>12702856</v>
      </c>
      <c r="N417" s="24">
        <f t="shared" si="75"/>
        <v>30532114</v>
      </c>
      <c r="O417" s="24">
        <f t="shared" si="75"/>
        <v>23204083</v>
      </c>
      <c r="P417" s="21"/>
      <c r="Q417" s="25" t="s">
        <v>2916</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6">IFERROR(VLOOKUP($B$416,$4:$126,MATCH($Q418&amp;"/"&amp;B$348,$2:$2,0),FALSE),"")</f>
        <v>10311072</v>
      </c>
      <c r="C418" s="24">
        <f t="shared" si="76"/>
        <v>103493</v>
      </c>
      <c r="D418" s="24">
        <f t="shared" si="76"/>
        <v>0</v>
      </c>
      <c r="E418" s="24">
        <f t="shared" si="76"/>
        <v>39</v>
      </c>
      <c r="F418" s="24">
        <f t="shared" si="76"/>
        <v>442</v>
      </c>
      <c r="G418" s="24">
        <f t="shared" si="76"/>
        <v>143332789</v>
      </c>
      <c r="H418" s="24">
        <f t="shared" si="76"/>
        <v>7184521</v>
      </c>
      <c r="I418" s="24">
        <f t="shared" si="76"/>
        <v>16735857</v>
      </c>
      <c r="J418" s="24">
        <f t="shared" si="76"/>
        <v>33624247</v>
      </c>
      <c r="K418" s="24">
        <f t="shared" si="76"/>
        <v>24368403</v>
      </c>
      <c r="L418" s="24">
        <f t="shared" si="76"/>
        <v>28867845</v>
      </c>
      <c r="M418" s="24">
        <f t="shared" si="76"/>
        <v>17258684</v>
      </c>
      <c r="N418" s="24">
        <f t="shared" si="76"/>
        <v>49487022</v>
      </c>
      <c r="O418" s="24">
        <f t="shared" si="76"/>
        <v>24184802</v>
      </c>
      <c r="P418" s="21"/>
      <c r="Q418" s="25" t="s">
        <v>2917</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7">IFERROR(VLOOKUP($B$416,$4:$126,MATCH($Q419&amp;"/"&amp;B$348,$2:$2,0),FALSE),"")</f>
        <v>5693294</v>
      </c>
      <c r="C419" s="24">
        <f t="shared" si="77"/>
        <v>11681</v>
      </c>
      <c r="D419" s="24">
        <f t="shared" si="77"/>
        <v>0</v>
      </c>
      <c r="E419" s="24">
        <f t="shared" si="77"/>
        <v>48</v>
      </c>
      <c r="F419" s="24">
        <f t="shared" si="77"/>
        <v>21136</v>
      </c>
      <c r="G419" s="24">
        <f t="shared" si="77"/>
        <v>186157179</v>
      </c>
      <c r="H419" s="24">
        <f t="shared" si="77"/>
        <v>5663426</v>
      </c>
      <c r="I419" s="24">
        <f t="shared" si="77"/>
        <v>13437416</v>
      </c>
      <c r="J419" s="24">
        <f t="shared" si="77"/>
        <v>36653081</v>
      </c>
      <c r="K419" s="24">
        <f t="shared" si="77"/>
        <v>17245092</v>
      </c>
      <c r="L419" s="24">
        <f t="shared" si="77"/>
        <v>40717717</v>
      </c>
      <c r="M419" s="24">
        <f t="shared" si="77"/>
        <v>10287283</v>
      </c>
      <c r="N419" s="24">
        <f t="shared" si="77"/>
        <v>45184216</v>
      </c>
      <c r="O419" s="24" t="str">
        <f t="shared" si="77"/>
        <v/>
      </c>
      <c r="P419" s="21"/>
      <c r="Q419" s="25" t="s">
        <v>2918</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8">IFERROR(VLOOKUP($B$416,$4:$126,MATCH($Q420&amp;"/"&amp;B$348,$2:$2,0),FALSE),"")</f>
        <v>167995</v>
      </c>
      <c r="C420" s="24">
        <f t="shared" si="78"/>
        <v>10212.02</v>
      </c>
      <c r="D420" s="24">
        <f t="shared" si="78"/>
        <v>0</v>
      </c>
      <c r="E420" s="24">
        <f t="shared" si="78"/>
        <v>2173.4699999999998</v>
      </c>
      <c r="F420" s="24">
        <f t="shared" si="78"/>
        <v>0</v>
      </c>
      <c r="G420" s="24">
        <f t="shared" si="78"/>
        <v>135143340.84999999</v>
      </c>
      <c r="H420" s="24">
        <f t="shared" si="78"/>
        <v>19640390.369999997</v>
      </c>
      <c r="I420" s="24">
        <f t="shared" si="78"/>
        <v>23722573.16</v>
      </c>
      <c r="J420" s="24">
        <f t="shared" si="78"/>
        <v>31452916.379999999</v>
      </c>
      <c r="K420" s="24">
        <f t="shared" si="78"/>
        <v>21104091.969999999</v>
      </c>
      <c r="L420" s="24">
        <f t="shared" si="78"/>
        <v>26671360.57</v>
      </c>
      <c r="M420" s="24">
        <f t="shared" si="78"/>
        <v>15869746.120000001</v>
      </c>
      <c r="N420" s="24">
        <f t="shared" ref="N420:O420" si="79">IFERROR(VLOOKUP($B$416,$4:$126,MATCH($Q420&amp;"/"&amp;N$348,$2:$2,0),FALSE),IFERROR(VLOOKUP($B$416,$4:$126,MATCH($Q419&amp;"/"&amp;N$348,$2:$2,0),FALSE),IFERROR(VLOOKUP($B$416,$4:$126,MATCH($Q418&amp;"/"&amp;N$348,$2:$2,0),FALSE),IFERROR(VLOOKUP($B$416,$4:$126,MATCH($Q417&amp;"/"&amp;N$348,$2:$2,0),FALSE),""))))</f>
        <v>20881603.199999999</v>
      </c>
      <c r="O420" s="24">
        <f t="shared" si="79"/>
        <v>24184802</v>
      </c>
      <c r="P420" s="21"/>
      <c r="Q420" s="25" t="s">
        <v>2919</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80">+B420/B$402</f>
        <v>4.1832847202920298E-3</v>
      </c>
      <c r="C421" s="26">
        <f t="shared" si="80"/>
        <v>2.2978586667847425E-4</v>
      </c>
      <c r="D421" s="26">
        <f t="shared" si="80"/>
        <v>0</v>
      </c>
      <c r="E421" s="26">
        <f t="shared" si="80"/>
        <v>3.9274230726899484E-5</v>
      </c>
      <c r="F421" s="26">
        <f t="shared" si="80"/>
        <v>0</v>
      </c>
      <c r="G421" s="26">
        <f t="shared" si="80"/>
        <v>0.46816592068194068</v>
      </c>
      <c r="H421" s="26">
        <f t="shared" si="80"/>
        <v>6.0170912782234312E-2</v>
      </c>
      <c r="I421" s="26">
        <f t="shared" si="80"/>
        <v>7.2086913029703284E-2</v>
      </c>
      <c r="J421" s="26">
        <f t="shared" si="80"/>
        <v>8.9286882936152986E-2</v>
      </c>
      <c r="K421" s="26">
        <f t="shared" si="80"/>
        <v>5.8573899482973923E-2</v>
      </c>
      <c r="L421" s="26">
        <f t="shared" si="80"/>
        <v>7.1363100475155844E-2</v>
      </c>
      <c r="M421" s="26">
        <f t="shared" si="80"/>
        <v>4.2249756874816476E-2</v>
      </c>
      <c r="N421" s="26">
        <f t="shared" si="80"/>
        <v>3.9899551822893814E-2</v>
      </c>
      <c r="O421" s="26">
        <f t="shared" si="80"/>
        <v>4.7135848891440055E-2</v>
      </c>
      <c r="P421" s="21"/>
      <c r="Q421" s="27" t="s">
        <v>2920</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2906</v>
      </c>
      <c r="C422" s="146"/>
      <c r="D422" s="146"/>
      <c r="E422" s="146"/>
      <c r="F422" s="146"/>
      <c r="G422" s="146"/>
      <c r="H422" s="146"/>
      <c r="I422" s="146"/>
      <c r="J422" s="146"/>
      <c r="K422" s="146"/>
      <c r="L422" s="146"/>
      <c r="M422" s="146"/>
      <c r="N422" s="146"/>
      <c r="O422" s="15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1">IFERROR(VLOOKUP($B$422,$4:$126,MATCH($Q423&amp;"/"&amp;B$348,$2:$2,0),FALSE),"")</f>
        <v>734061</v>
      </c>
      <c r="C423" s="24">
        <f t="shared" si="81"/>
        <v>0</v>
      </c>
      <c r="D423" s="24">
        <f t="shared" si="81"/>
        <v>0</v>
      </c>
      <c r="E423" s="24">
        <f t="shared" si="81"/>
        <v>0</v>
      </c>
      <c r="F423" s="24">
        <f t="shared" si="81"/>
        <v>0</v>
      </c>
      <c r="G423" s="24">
        <f t="shared" si="81"/>
        <v>0</v>
      </c>
      <c r="H423" s="24">
        <f t="shared" si="81"/>
        <v>198675242</v>
      </c>
      <c r="I423" s="24">
        <f t="shared" si="81"/>
        <v>176867881</v>
      </c>
      <c r="J423" s="24">
        <f t="shared" si="81"/>
        <v>158572700</v>
      </c>
      <c r="K423" s="24">
        <f t="shared" si="81"/>
        <v>162215555</v>
      </c>
      <c r="L423" s="24">
        <f t="shared" si="81"/>
        <v>137043628</v>
      </c>
      <c r="M423" s="24">
        <f t="shared" si="81"/>
        <v>141891689</v>
      </c>
      <c r="N423" s="24">
        <f t="shared" si="81"/>
        <v>114954030</v>
      </c>
      <c r="O423" s="24">
        <f t="shared" si="81"/>
        <v>222521679</v>
      </c>
      <c r="P423" s="21"/>
      <c r="Q423" s="25" t="s">
        <v>2916</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2">IFERROR(VLOOKUP($B$422,$4:$126,MATCH($Q424&amp;"/"&amp;B$348,$2:$2,0),FALSE),"")</f>
        <v>0</v>
      </c>
      <c r="C424" s="24">
        <f t="shared" si="82"/>
        <v>0</v>
      </c>
      <c r="D424" s="24">
        <f t="shared" si="82"/>
        <v>0</v>
      </c>
      <c r="E424" s="24">
        <f t="shared" si="82"/>
        <v>0</v>
      </c>
      <c r="F424" s="24">
        <f t="shared" si="82"/>
        <v>0</v>
      </c>
      <c r="G424" s="24">
        <f t="shared" si="82"/>
        <v>0</v>
      </c>
      <c r="H424" s="24">
        <f t="shared" si="82"/>
        <v>198036797</v>
      </c>
      <c r="I424" s="24">
        <f t="shared" si="82"/>
        <v>175000000</v>
      </c>
      <c r="J424" s="24">
        <f t="shared" si="82"/>
        <v>158572700</v>
      </c>
      <c r="K424" s="24">
        <f t="shared" si="82"/>
        <v>160502284</v>
      </c>
      <c r="L424" s="24">
        <f t="shared" si="82"/>
        <v>137013325</v>
      </c>
      <c r="M424" s="24">
        <f t="shared" si="82"/>
        <v>140218194</v>
      </c>
      <c r="N424" s="24">
        <f t="shared" si="82"/>
        <v>122232436</v>
      </c>
      <c r="O424" s="24">
        <f t="shared" si="82"/>
        <v>224674587</v>
      </c>
      <c r="P424" s="21"/>
      <c r="Q424" s="25" t="s">
        <v>2917</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3">IFERROR(VLOOKUP($B$422,$4:$126,MATCH($Q425&amp;"/"&amp;B$348,$2:$2,0),FALSE),"")</f>
        <v>2036947</v>
      </c>
      <c r="C425" s="24">
        <f t="shared" si="83"/>
        <v>0</v>
      </c>
      <c r="D425" s="24">
        <f t="shared" si="83"/>
        <v>0</v>
      </c>
      <c r="E425" s="24">
        <f t="shared" si="83"/>
        <v>0</v>
      </c>
      <c r="F425" s="24">
        <f t="shared" si="83"/>
        <v>0</v>
      </c>
      <c r="G425" s="24">
        <f t="shared" si="83"/>
        <v>0</v>
      </c>
      <c r="H425" s="24">
        <f t="shared" si="83"/>
        <v>197152345</v>
      </c>
      <c r="I425" s="24">
        <f t="shared" si="83"/>
        <v>175000000</v>
      </c>
      <c r="J425" s="24">
        <f t="shared" si="83"/>
        <v>164434178</v>
      </c>
      <c r="K425" s="24">
        <f t="shared" si="83"/>
        <v>157283423</v>
      </c>
      <c r="L425" s="24">
        <f t="shared" si="83"/>
        <v>126955935</v>
      </c>
      <c r="M425" s="24">
        <f t="shared" si="83"/>
        <v>140144762</v>
      </c>
      <c r="N425" s="24">
        <f t="shared" si="83"/>
        <v>142072785</v>
      </c>
      <c r="O425" s="24" t="str">
        <f t="shared" si="83"/>
        <v/>
      </c>
      <c r="P425" s="21"/>
      <c r="Q425" s="25" t="s">
        <v>2918</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4">IFERROR(VLOOKUP($B$422,$4:$126,MATCH($Q426&amp;"/"&amp;B$348,$2:$2,0),FALSE),"")</f>
        <v>0</v>
      </c>
      <c r="C426" s="24">
        <f t="shared" si="84"/>
        <v>0</v>
      </c>
      <c r="D426" s="24">
        <f t="shared" si="84"/>
        <v>0</v>
      </c>
      <c r="E426" s="24">
        <f t="shared" si="84"/>
        <v>0</v>
      </c>
      <c r="F426" s="24">
        <f t="shared" si="84"/>
        <v>0</v>
      </c>
      <c r="G426" s="24">
        <f t="shared" si="84"/>
        <v>50000000</v>
      </c>
      <c r="H426" s="24">
        <f t="shared" si="84"/>
        <v>193605311.38999999</v>
      </c>
      <c r="I426" s="24">
        <f t="shared" si="84"/>
        <v>165158800</v>
      </c>
      <c r="J426" s="24">
        <f t="shared" si="84"/>
        <v>156807034.69999999</v>
      </c>
      <c r="K426" s="24">
        <f t="shared" si="84"/>
        <v>145127987.16</v>
      </c>
      <c r="L426" s="24">
        <f t="shared" si="84"/>
        <v>126893493.59</v>
      </c>
      <c r="M426" s="24">
        <f t="shared" si="84"/>
        <v>129193061.48</v>
      </c>
      <c r="N426" s="24">
        <f t="shared" ref="N426:O426" si="85">IFERROR(VLOOKUP($B$422,$4:$126,MATCH($Q426&amp;"/"&amp;N$348,$2:$2,0),FALSE),IFERROR(VLOOKUP($B$422,$4:$126,MATCH($Q425&amp;"/"&amp;N$348,$2:$2,0),FALSE),IFERROR(VLOOKUP($B$422,$4:$126,MATCH($Q424&amp;"/"&amp;N$348,$2:$2,0),FALSE),IFERROR(VLOOKUP($B$422,$4:$126,MATCH($Q423&amp;"/"&amp;N$348,$2:$2,0),FALSE),""))))</f>
        <v>221502551.21000001</v>
      </c>
      <c r="O426" s="24">
        <f t="shared" si="85"/>
        <v>224674587</v>
      </c>
      <c r="P426" s="21"/>
      <c r="Q426" s="25" t="s">
        <v>2919</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6">+B426/B$402</f>
        <v>0</v>
      </c>
      <c r="C427" s="26">
        <f t="shared" si="86"/>
        <v>0</v>
      </c>
      <c r="D427" s="26">
        <f t="shared" si="86"/>
        <v>0</v>
      </c>
      <c r="E427" s="26">
        <f t="shared" si="86"/>
        <v>0</v>
      </c>
      <c r="F427" s="26">
        <f t="shared" si="86"/>
        <v>0</v>
      </c>
      <c r="G427" s="26">
        <f t="shared" si="86"/>
        <v>0.1732108728914632</v>
      </c>
      <c r="H427" s="26">
        <f t="shared" si="86"/>
        <v>0.5931352730961531</v>
      </c>
      <c r="I427" s="26">
        <f t="shared" si="86"/>
        <v>0.501875912507046</v>
      </c>
      <c r="J427" s="26">
        <f t="shared" si="86"/>
        <v>0.4451355537805356</v>
      </c>
      <c r="K427" s="26">
        <f t="shared" si="86"/>
        <v>0.40279923647793742</v>
      </c>
      <c r="L427" s="26">
        <f t="shared" si="86"/>
        <v>0.33952197935085371</v>
      </c>
      <c r="M427" s="26">
        <f t="shared" si="86"/>
        <v>0.34394850403840094</v>
      </c>
      <c r="N427" s="26">
        <f t="shared" si="86"/>
        <v>0.42323630212964619</v>
      </c>
      <c r="O427" s="26">
        <f t="shared" si="86"/>
        <v>0.43788770247441766</v>
      </c>
      <c r="P427" s="21"/>
      <c r="Q427" s="27" t="s">
        <v>2920</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2907</v>
      </c>
      <c r="C428" s="146"/>
      <c r="D428" s="146"/>
      <c r="E428" s="146"/>
      <c r="F428" s="146"/>
      <c r="G428" s="146"/>
      <c r="H428" s="146"/>
      <c r="I428" s="146"/>
      <c r="J428" s="146"/>
      <c r="K428" s="146"/>
      <c r="L428" s="146"/>
      <c r="M428" s="146"/>
      <c r="N428" s="146"/>
      <c r="O428" s="15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7">IFERROR(VLOOKUP($B$428,$4:$126,MATCH($Q429&amp;"/"&amp;B$348,$2:$2,0),FALSE),"")</f>
        <v>8070630</v>
      </c>
      <c r="C429" s="24">
        <f t="shared" si="87"/>
        <v>157329</v>
      </c>
      <c r="D429" s="24">
        <f t="shared" si="87"/>
        <v>17987</v>
      </c>
      <c r="E429" s="24">
        <f t="shared" si="87"/>
        <v>3197</v>
      </c>
      <c r="F429" s="24">
        <f t="shared" si="87"/>
        <v>7407</v>
      </c>
      <c r="G429" s="24">
        <f t="shared" si="87"/>
        <v>22</v>
      </c>
      <c r="H429" s="24">
        <f t="shared" si="87"/>
        <v>201903378</v>
      </c>
      <c r="I429" s="24">
        <f t="shared" si="87"/>
        <v>187451195</v>
      </c>
      <c r="J429" s="24">
        <f t="shared" si="87"/>
        <v>190670771</v>
      </c>
      <c r="K429" s="24">
        <f t="shared" si="87"/>
        <v>182105535</v>
      </c>
      <c r="L429" s="24">
        <f t="shared" si="87"/>
        <v>165509350</v>
      </c>
      <c r="M429" s="24">
        <f t="shared" si="87"/>
        <v>154594545</v>
      </c>
      <c r="N429" s="24">
        <f t="shared" si="87"/>
        <v>145486144</v>
      </c>
      <c r="O429" s="24">
        <f t="shared" si="87"/>
        <v>245725762</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8">IFERROR(VLOOKUP($B$428,$4:$126,MATCH($Q430&amp;"/"&amp;B$348,$2:$2,0),FALSE),"")</f>
        <v>10311072</v>
      </c>
      <c r="C430" s="24">
        <f t="shared" si="88"/>
        <v>103493</v>
      </c>
      <c r="D430" s="24">
        <f t="shared" si="88"/>
        <v>0</v>
      </c>
      <c r="E430" s="24">
        <f t="shared" si="88"/>
        <v>39</v>
      </c>
      <c r="F430" s="24">
        <f t="shared" si="88"/>
        <v>442</v>
      </c>
      <c r="G430" s="24">
        <f t="shared" si="88"/>
        <v>143332789</v>
      </c>
      <c r="H430" s="24">
        <f t="shared" si="88"/>
        <v>205221318</v>
      </c>
      <c r="I430" s="24">
        <f t="shared" si="88"/>
        <v>191735857</v>
      </c>
      <c r="J430" s="24">
        <f t="shared" si="88"/>
        <v>192196947</v>
      </c>
      <c r="K430" s="24">
        <f t="shared" si="88"/>
        <v>184870687</v>
      </c>
      <c r="L430" s="24">
        <f t="shared" si="88"/>
        <v>165881170</v>
      </c>
      <c r="M430" s="24">
        <f t="shared" si="88"/>
        <v>157476878</v>
      </c>
      <c r="N430" s="24">
        <f t="shared" si="88"/>
        <v>171719458</v>
      </c>
      <c r="O430" s="24">
        <f t="shared" si="88"/>
        <v>248859389</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9">IFERROR(VLOOKUP($B$428,$4:$126,MATCH($Q431&amp;"/"&amp;B$348,$2:$2,0),FALSE),"")</f>
        <v>7730241</v>
      </c>
      <c r="C431" s="24">
        <f t="shared" si="89"/>
        <v>11681</v>
      </c>
      <c r="D431" s="24">
        <f t="shared" si="89"/>
        <v>0</v>
      </c>
      <c r="E431" s="24">
        <f t="shared" si="89"/>
        <v>48</v>
      </c>
      <c r="F431" s="24">
        <f t="shared" si="89"/>
        <v>21136</v>
      </c>
      <c r="G431" s="24">
        <f t="shared" si="89"/>
        <v>186157179</v>
      </c>
      <c r="H431" s="24">
        <f t="shared" si="89"/>
        <v>202815771</v>
      </c>
      <c r="I431" s="24">
        <f t="shared" si="89"/>
        <v>188437416</v>
      </c>
      <c r="J431" s="24">
        <f t="shared" si="89"/>
        <v>201087259</v>
      </c>
      <c r="K431" s="24">
        <f t="shared" si="89"/>
        <v>174528515</v>
      </c>
      <c r="L431" s="24">
        <f t="shared" si="89"/>
        <v>167673652</v>
      </c>
      <c r="M431" s="24">
        <f t="shared" si="89"/>
        <v>150432045</v>
      </c>
      <c r="N431" s="24">
        <f t="shared" si="89"/>
        <v>187257001</v>
      </c>
      <c r="O431" s="24" t="str">
        <f t="shared" si="89"/>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90">IFERROR(VLOOKUP($B$428,$4:$126,MATCH($Q432&amp;"/"&amp;B$348,$2:$2,0),FALSE),"")</f>
        <v>167995</v>
      </c>
      <c r="C432" s="24">
        <f t="shared" si="90"/>
        <v>10212.02</v>
      </c>
      <c r="D432" s="24">
        <f t="shared" si="90"/>
        <v>0</v>
      </c>
      <c r="E432" s="24">
        <f t="shared" si="90"/>
        <v>2173.4699999999998</v>
      </c>
      <c r="F432" s="24">
        <f t="shared" si="90"/>
        <v>0</v>
      </c>
      <c r="G432" s="24">
        <f t="shared" si="90"/>
        <v>185143340.84999999</v>
      </c>
      <c r="H432" s="24">
        <f t="shared" si="90"/>
        <v>213245701.75999999</v>
      </c>
      <c r="I432" s="24">
        <f t="shared" si="90"/>
        <v>188881373.16</v>
      </c>
      <c r="J432" s="24">
        <f t="shared" si="90"/>
        <v>188259951.07999998</v>
      </c>
      <c r="K432" s="24">
        <f t="shared" si="90"/>
        <v>166232079.13</v>
      </c>
      <c r="L432" s="24">
        <f t="shared" si="90"/>
        <v>153564854.16</v>
      </c>
      <c r="M432" s="24">
        <f t="shared" si="90"/>
        <v>145062807.59999999</v>
      </c>
      <c r="N432" s="24">
        <f t="shared" ref="N432:O432" si="91">IFERROR(VLOOKUP($B$428,$4:$126,MATCH($Q432&amp;"/"&amp;N$348,$2:$2,0),FALSE),IFERROR(VLOOKUP($B$428,$4:$126,MATCH($Q431&amp;"/"&amp;N$348,$2:$2,0),FALSE),IFERROR(VLOOKUP($B$428,$4:$126,MATCH($Q430&amp;"/"&amp;N$348,$2:$2,0),FALSE),IFERROR(VLOOKUP($B$428,$4:$126,MATCH($Q429&amp;"/"&amp;N$348,$2:$2,0),FALSE),""))))</f>
        <v>242384154.41</v>
      </c>
      <c r="O432" s="24">
        <f t="shared" si="91"/>
        <v>248859389</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2">+B432/B$457</f>
        <v>1.0036337402074096E-2</v>
      </c>
      <c r="C433" s="33">
        <f t="shared" si="92"/>
        <v>5.4492224451045766E-4</v>
      </c>
      <c r="D433" s="33">
        <f t="shared" si="92"/>
        <v>0</v>
      </c>
      <c r="E433" s="33">
        <f t="shared" si="92"/>
        <v>1.0113582294448578E-4</v>
      </c>
      <c r="F433" s="33">
        <f t="shared" si="92"/>
        <v>0</v>
      </c>
      <c r="G433" s="33">
        <f t="shared" si="92"/>
        <v>6.4328439366397818</v>
      </c>
      <c r="H433" s="33">
        <f t="shared" si="92"/>
        <v>6.9275638800795933</v>
      </c>
      <c r="I433" s="33">
        <f t="shared" si="92"/>
        <v>5.0571405026842395</v>
      </c>
      <c r="J433" s="33">
        <f t="shared" si="92"/>
        <v>3.4107431670543948</v>
      </c>
      <c r="K433" s="33">
        <f t="shared" si="92"/>
        <v>2.2066327554963241</v>
      </c>
      <c r="L433" s="33">
        <f t="shared" si="92"/>
        <v>1.8102487287675515</v>
      </c>
      <c r="M433" s="33">
        <f t="shared" si="92"/>
        <v>1.5475205235547767</v>
      </c>
      <c r="N433" s="33">
        <f t="shared" si="92"/>
        <v>2.5050361800903564</v>
      </c>
      <c r="O433" s="33">
        <f t="shared" si="92"/>
        <v>2.6518401909755864</v>
      </c>
      <c r="P433" s="21"/>
      <c r="Q433" s="27" t="s">
        <v>2932</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2933</v>
      </c>
      <c r="C434" s="146"/>
      <c r="D434" s="146"/>
      <c r="E434" s="146"/>
      <c r="F434" s="146"/>
      <c r="G434" s="146"/>
      <c r="H434" s="146"/>
      <c r="I434" s="146"/>
      <c r="J434" s="146"/>
      <c r="K434" s="146"/>
      <c r="L434" s="146"/>
      <c r="M434" s="146"/>
      <c r="N434" s="146"/>
      <c r="O434" s="15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3">IFERROR(VLOOKUP($B$434,$4:$126,MATCH($Q435&amp;"/"&amp;B$348,$2:$2,0),FALSE),"")</f>
        <v>1964504</v>
      </c>
      <c r="C435" s="24">
        <f t="shared" si="93"/>
        <v>1645478</v>
      </c>
      <c r="D435" s="24">
        <f t="shared" si="93"/>
        <v>2055645</v>
      </c>
      <c r="E435" s="24">
        <f t="shared" si="93"/>
        <v>2779106</v>
      </c>
      <c r="F435" s="24">
        <f t="shared" si="93"/>
        <v>3466348</v>
      </c>
      <c r="G435" s="24">
        <f t="shared" si="93"/>
        <v>3937988</v>
      </c>
      <c r="H435" s="24">
        <f t="shared" si="93"/>
        <v>203768337</v>
      </c>
      <c r="I435" s="24">
        <f t="shared" si="93"/>
        <v>198045037</v>
      </c>
      <c r="J435" s="24">
        <f t="shared" si="93"/>
        <v>179787039</v>
      </c>
      <c r="K435" s="24">
        <f t="shared" si="93"/>
        <v>184762968</v>
      </c>
      <c r="L435" s="24">
        <f t="shared" si="93"/>
        <v>159736508</v>
      </c>
      <c r="M435" s="24">
        <f t="shared" si="93"/>
        <v>165305299</v>
      </c>
      <c r="N435" s="24">
        <f t="shared" si="93"/>
        <v>180384802</v>
      </c>
      <c r="O435" s="24">
        <f t="shared" si="93"/>
        <v>288779137</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4">IFERROR(VLOOKUP($B$434,$4:$126,MATCH($Q436&amp;"/"&amp;B$348,$2:$2,0),FALSE),"")</f>
        <v>1320633</v>
      </c>
      <c r="C436" s="24">
        <f t="shared" si="94"/>
        <v>1734554</v>
      </c>
      <c r="D436" s="24">
        <f t="shared" si="94"/>
        <v>2178462</v>
      </c>
      <c r="E436" s="24">
        <f t="shared" si="94"/>
        <v>2940658</v>
      </c>
      <c r="F436" s="24">
        <f t="shared" si="94"/>
        <v>3579215</v>
      </c>
      <c r="G436" s="24">
        <f t="shared" si="94"/>
        <v>4495302</v>
      </c>
      <c r="H436" s="24">
        <f t="shared" si="94"/>
        <v>203221729</v>
      </c>
      <c r="I436" s="24">
        <f t="shared" si="94"/>
        <v>196292883</v>
      </c>
      <c r="J436" s="24">
        <f t="shared" si="94"/>
        <v>179964757</v>
      </c>
      <c r="K436" s="24">
        <f t="shared" si="94"/>
        <v>183036810</v>
      </c>
      <c r="L436" s="24">
        <f t="shared" si="94"/>
        <v>159849864</v>
      </c>
      <c r="M436" s="24">
        <f t="shared" si="94"/>
        <v>164604689</v>
      </c>
      <c r="N436" s="24">
        <f t="shared" si="94"/>
        <v>188479607</v>
      </c>
      <c r="O436" s="24">
        <f t="shared" si="94"/>
        <v>290703327</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5">IFERROR(VLOOKUP($B$434,$4:$126,MATCH($Q437&amp;"/"&amp;B$348,$2:$2,0),FALSE),"")</f>
        <v>3449132</v>
      </c>
      <c r="C437" s="24">
        <f t="shared" si="95"/>
        <v>1847839</v>
      </c>
      <c r="D437" s="24">
        <f t="shared" si="95"/>
        <v>2339879</v>
      </c>
      <c r="E437" s="24">
        <f t="shared" si="95"/>
        <v>3098066</v>
      </c>
      <c r="F437" s="24">
        <f t="shared" si="95"/>
        <v>3660174</v>
      </c>
      <c r="G437" s="24">
        <f t="shared" si="95"/>
        <v>4658590</v>
      </c>
      <c r="H437" s="24">
        <f t="shared" si="95"/>
        <v>202657837</v>
      </c>
      <c r="I437" s="24">
        <f t="shared" si="95"/>
        <v>196777839</v>
      </c>
      <c r="J437" s="24">
        <f t="shared" si="95"/>
        <v>186429801</v>
      </c>
      <c r="K437" s="24">
        <f t="shared" si="95"/>
        <v>179944242</v>
      </c>
      <c r="L437" s="24">
        <f t="shared" si="95"/>
        <v>149929278</v>
      </c>
      <c r="M437" s="24">
        <f t="shared" si="95"/>
        <v>164763556</v>
      </c>
      <c r="N437" s="24">
        <f t="shared" si="95"/>
        <v>208668379</v>
      </c>
      <c r="O437" s="24" t="str">
        <f t="shared" si="95"/>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6">IFERROR(VLOOKUP($B$434,$4:$126,MATCH($Q438&amp;"/"&amp;B$348,$2:$2,0),FALSE),"")</f>
        <v>1583357</v>
      </c>
      <c r="C438" s="24">
        <f t="shared" si="96"/>
        <v>1934904.56</v>
      </c>
      <c r="D438" s="24">
        <f t="shared" si="96"/>
        <v>2576604.85</v>
      </c>
      <c r="E438" s="24">
        <f t="shared" si="96"/>
        <v>3162927.62</v>
      </c>
      <c r="F438" s="24">
        <f t="shared" si="96"/>
        <v>3787672.35</v>
      </c>
      <c r="G438" s="24">
        <f t="shared" si="96"/>
        <v>54859777.649999999</v>
      </c>
      <c r="H438" s="24">
        <f t="shared" si="96"/>
        <v>199337404</v>
      </c>
      <c r="I438" s="24">
        <f t="shared" si="96"/>
        <v>186276164.84</v>
      </c>
      <c r="J438" s="24">
        <f t="shared" si="96"/>
        <v>178846738.22999999</v>
      </c>
      <c r="K438" s="24">
        <f t="shared" si="96"/>
        <v>167962826.52000001</v>
      </c>
      <c r="L438" s="24">
        <f t="shared" si="96"/>
        <v>150171244.25999999</v>
      </c>
      <c r="M438" s="24">
        <f t="shared" si="96"/>
        <v>154332502.05000001</v>
      </c>
      <c r="N438" s="24">
        <f t="shared" ref="N438:O438" si="97">IFERROR(VLOOKUP($B$434,$4:$126,MATCH($Q438&amp;"/"&amp;N$348,$2:$2,0),FALSE),IFERROR(VLOOKUP($B$434,$4:$126,MATCH($Q437&amp;"/"&amp;N$348,$2:$2,0),FALSE),IFERROR(VLOOKUP($B$434,$4:$126,MATCH($Q436&amp;"/"&amp;N$348,$2:$2,0),FALSE),IFERROR(VLOOKUP($B$434,$4:$126,MATCH($Q435&amp;"/"&amp;N$348,$2:$2,0),FALSE),""))))</f>
        <v>288376650.95999998</v>
      </c>
      <c r="O438" s="24">
        <f t="shared" si="97"/>
        <v>290703327</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8">+B438/B$402</f>
        <v>3.9427561206389641E-2</v>
      </c>
      <c r="C439" s="26">
        <f t="shared" si="98"/>
        <v>4.3538273648086462E-2</v>
      </c>
      <c r="D439" s="26">
        <f t="shared" si="98"/>
        <v>5.3786709944678247E-2</v>
      </c>
      <c r="E439" s="26">
        <f t="shared" si="98"/>
        <v>5.715356049099507E-2</v>
      </c>
      <c r="F439" s="26">
        <f t="shared" si="98"/>
        <v>5.2754224590871555E-2</v>
      </c>
      <c r="G439" s="26">
        <f t="shared" si="98"/>
        <v>0.19004619946776166</v>
      </c>
      <c r="H439" s="26">
        <f t="shared" si="98"/>
        <v>0.61069629087626975</v>
      </c>
      <c r="I439" s="26">
        <f t="shared" si="98"/>
        <v>0.56604625492185656</v>
      </c>
      <c r="J439" s="26">
        <f t="shared" si="98"/>
        <v>0.50770070370990528</v>
      </c>
      <c r="K439" s="26">
        <f t="shared" si="98"/>
        <v>0.46617678369881876</v>
      </c>
      <c r="L439" s="26">
        <f t="shared" si="98"/>
        <v>0.40180498345703813</v>
      </c>
      <c r="M439" s="26">
        <f t="shared" si="98"/>
        <v>0.41087681177691177</v>
      </c>
      <c r="N439" s="26">
        <f t="shared" si="98"/>
        <v>0.55101607952645515</v>
      </c>
      <c r="O439" s="26">
        <f t="shared" si="98"/>
        <v>0.56657681521274739</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2934</v>
      </c>
      <c r="C440" s="146"/>
      <c r="D440" s="146"/>
      <c r="E440" s="146"/>
      <c r="F440" s="146"/>
      <c r="G440" s="146"/>
      <c r="H440" s="146"/>
      <c r="I440" s="146"/>
      <c r="J440" s="146"/>
      <c r="K440" s="146"/>
      <c r="L440" s="146"/>
      <c r="M440" s="146"/>
      <c r="N440" s="146"/>
      <c r="O440" s="150"/>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9">IFERROR(VLOOKUP($B$440,$4:$126,MATCH($Q441&amp;"/"&amp;B$348,$2:$2,0),FALSE),"")</f>
        <v>37611781</v>
      </c>
      <c r="C441" s="24">
        <f t="shared" si="99"/>
        <v>21632703</v>
      </c>
      <c r="D441" s="24">
        <f t="shared" si="99"/>
        <v>25154443</v>
      </c>
      <c r="E441" s="24">
        <f t="shared" si="99"/>
        <v>29929134</v>
      </c>
      <c r="F441" s="24">
        <f t="shared" si="99"/>
        <v>35792455</v>
      </c>
      <c r="G441" s="24">
        <f t="shared" si="99"/>
        <v>43086051</v>
      </c>
      <c r="H441" s="24">
        <f t="shared" si="99"/>
        <v>267169843</v>
      </c>
      <c r="I441" s="24">
        <f t="shared" si="99"/>
        <v>275945036</v>
      </c>
      <c r="J441" s="24">
        <f t="shared" si="99"/>
        <v>284946335</v>
      </c>
      <c r="K441" s="24">
        <f t="shared" si="99"/>
        <v>281701793</v>
      </c>
      <c r="L441" s="24">
        <f t="shared" si="99"/>
        <v>275869081</v>
      </c>
      <c r="M441" s="24">
        <f t="shared" si="99"/>
        <v>270868266</v>
      </c>
      <c r="N441" s="24">
        <f t="shared" si="99"/>
        <v>309379074</v>
      </c>
      <c r="O441" s="24">
        <f t="shared" si="99"/>
        <v>404308146</v>
      </c>
      <c r="P441" s="21"/>
      <c r="Q441" s="25" t="s">
        <v>2916</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100">IFERROR(VLOOKUP($B$440,$4:$126,MATCH($Q442&amp;"/"&amp;B$348,$2:$2,0),FALSE),"")</f>
        <v>39780449</v>
      </c>
      <c r="C442" s="24">
        <f t="shared" si="100"/>
        <v>20924236</v>
      </c>
      <c r="D442" s="24">
        <f t="shared" si="100"/>
        <v>24696024</v>
      </c>
      <c r="E442" s="24">
        <f t="shared" si="100"/>
        <v>28859505</v>
      </c>
      <c r="F442" s="24">
        <f t="shared" si="100"/>
        <v>37128585</v>
      </c>
      <c r="G442" s="24">
        <f t="shared" si="100"/>
        <v>204740560</v>
      </c>
      <c r="H442" s="24">
        <f t="shared" si="100"/>
        <v>268763808</v>
      </c>
      <c r="I442" s="24">
        <f t="shared" si="100"/>
        <v>278156710</v>
      </c>
      <c r="J442" s="24">
        <f t="shared" si="100"/>
        <v>285251585</v>
      </c>
      <c r="K442" s="24">
        <f t="shared" si="100"/>
        <v>281475261</v>
      </c>
      <c r="L442" s="24">
        <f t="shared" si="100"/>
        <v>271802963</v>
      </c>
      <c r="M442" s="24">
        <f t="shared" si="100"/>
        <v>271842760</v>
      </c>
      <c r="N442" s="24">
        <f t="shared" si="100"/>
        <v>319533117</v>
      </c>
      <c r="O442" s="24">
        <f t="shared" si="100"/>
        <v>404400117</v>
      </c>
      <c r="P442" s="21"/>
      <c r="Q442" s="25" t="s">
        <v>2917</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1">IFERROR(VLOOKUP($B$440,$4:$126,MATCH($Q443&amp;"/"&amp;B$348,$2:$2,0),FALSE),"")</f>
        <v>41414583</v>
      </c>
      <c r="C443" s="24">
        <f t="shared" si="101"/>
        <v>21535954</v>
      </c>
      <c r="D443" s="24">
        <f t="shared" si="101"/>
        <v>25235782</v>
      </c>
      <c r="E443" s="24">
        <f t="shared" si="101"/>
        <v>30106023</v>
      </c>
      <c r="F443" s="24">
        <f t="shared" si="101"/>
        <v>40544373</v>
      </c>
      <c r="G443" s="24">
        <f t="shared" si="101"/>
        <v>246885573</v>
      </c>
      <c r="H443" s="24">
        <f t="shared" si="101"/>
        <v>267907262</v>
      </c>
      <c r="I443" s="24">
        <f t="shared" si="101"/>
        <v>277475988</v>
      </c>
      <c r="J443" s="24">
        <f t="shared" si="101"/>
        <v>295738652</v>
      </c>
      <c r="K443" s="24">
        <f t="shared" si="101"/>
        <v>279912026</v>
      </c>
      <c r="L443" s="24">
        <f t="shared" si="101"/>
        <v>274936444</v>
      </c>
      <c r="M443" s="24">
        <f t="shared" si="101"/>
        <v>262326031</v>
      </c>
      <c r="N443" s="24">
        <f t="shared" si="101"/>
        <v>335884896</v>
      </c>
      <c r="O443" s="24" t="str">
        <f t="shared" si="101"/>
        <v/>
      </c>
      <c r="P443" s="21"/>
      <c r="Q443" s="25" t="s">
        <v>2918</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2">IFERROR(VLOOKUP($B$440,$4:$126,MATCH($Q444&amp;"/"&amp;B$348,$2:$2,0),FALSE),"")</f>
        <v>23259102</v>
      </c>
      <c r="C444" s="24">
        <f t="shared" si="102"/>
        <v>25504921.23</v>
      </c>
      <c r="D444" s="24">
        <f t="shared" si="102"/>
        <v>29945931.420000002</v>
      </c>
      <c r="E444" s="24">
        <f t="shared" si="102"/>
        <v>33642013.710000001</v>
      </c>
      <c r="F444" s="24">
        <f t="shared" si="102"/>
        <v>44812372.780000001</v>
      </c>
      <c r="G444" s="24">
        <f t="shared" si="102"/>
        <v>255658055.13</v>
      </c>
      <c r="H444" s="24">
        <f t="shared" si="102"/>
        <v>291352204.81999999</v>
      </c>
      <c r="I444" s="24">
        <f t="shared" si="102"/>
        <v>287407200.89999998</v>
      </c>
      <c r="J444" s="24">
        <f t="shared" si="102"/>
        <v>292664848.55000001</v>
      </c>
      <c r="K444" s="24">
        <f t="shared" si="102"/>
        <v>280069785.41000003</v>
      </c>
      <c r="L444" s="24">
        <f t="shared" si="102"/>
        <v>273922932.19999999</v>
      </c>
      <c r="M444" s="24">
        <f t="shared" si="102"/>
        <v>267249657.75999999</v>
      </c>
      <c r="N444" s="24">
        <f t="shared" ref="N444:O444" si="103">IFERROR(VLOOKUP($B$440,$4:$126,MATCH($Q444&amp;"/"&amp;N$348,$2:$2,0),FALSE),IFERROR(VLOOKUP($B$440,$4:$126,MATCH($Q443&amp;"/"&amp;N$348,$2:$2,0),FALSE),IFERROR(VLOOKUP($B$440,$4:$126,MATCH($Q442&amp;"/"&amp;N$348,$2:$2,0),FALSE),IFERROR(VLOOKUP($B$440,$4:$126,MATCH($Q441&amp;"/"&amp;N$348,$2:$2,0),FALSE),""))))</f>
        <v>411759299.76999998</v>
      </c>
      <c r="O444" s="24">
        <f t="shared" si="103"/>
        <v>404400117</v>
      </c>
      <c r="P444" s="21"/>
      <c r="Q444" s="25" t="s">
        <v>2919</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4">+B444/B$402</f>
        <v>0.57918060659134973</v>
      </c>
      <c r="C445" s="26">
        <f t="shared" si="104"/>
        <v>0.57389923143528587</v>
      </c>
      <c r="D445" s="26">
        <f t="shared" si="104"/>
        <v>0.62512229118514884</v>
      </c>
      <c r="E445" s="26">
        <f t="shared" si="104"/>
        <v>0.60790542706550155</v>
      </c>
      <c r="F445" s="26">
        <f t="shared" si="104"/>
        <v>0.62414109765486425</v>
      </c>
      <c r="G445" s="26">
        <f t="shared" si="104"/>
        <v>0.88565509781602236</v>
      </c>
      <c r="H445" s="26">
        <f t="shared" si="104"/>
        <v>0.89259570583249503</v>
      </c>
      <c r="I445" s="26">
        <f t="shared" si="104"/>
        <v>0.8733579513340094</v>
      </c>
      <c r="J445" s="26">
        <f t="shared" si="104"/>
        <v>0.8308015624467443</v>
      </c>
      <c r="K445" s="26">
        <f t="shared" si="104"/>
        <v>0.77732695072326385</v>
      </c>
      <c r="L445" s="26">
        <f t="shared" si="104"/>
        <v>0.73292060529621128</v>
      </c>
      <c r="M445" s="26">
        <f t="shared" si="104"/>
        <v>0.71149424696895591</v>
      </c>
      <c r="N445" s="26">
        <f t="shared" si="104"/>
        <v>0.78676964418764472</v>
      </c>
      <c r="O445" s="26">
        <f t="shared" si="104"/>
        <v>0.78817030656660647</v>
      </c>
      <c r="P445" s="21"/>
      <c r="Q445" s="27" t="s">
        <v>2920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2935</v>
      </c>
      <c r="C446" s="146"/>
      <c r="D446" s="146"/>
      <c r="E446" s="146"/>
      <c r="F446" s="146"/>
      <c r="G446" s="146"/>
      <c r="H446" s="146"/>
      <c r="I446" s="146"/>
      <c r="J446" s="146"/>
      <c r="K446" s="146"/>
      <c r="L446" s="146"/>
      <c r="M446" s="146"/>
      <c r="N446" s="146"/>
      <c r="O446" s="150"/>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2936</v>
      </c>
      <c r="C447" s="146"/>
      <c r="D447" s="146"/>
      <c r="E447" s="146"/>
      <c r="F447" s="146"/>
      <c r="G447" s="146"/>
      <c r="H447" s="146"/>
      <c r="I447" s="146"/>
      <c r="J447" s="146"/>
      <c r="K447" s="146"/>
      <c r="L447" s="146"/>
      <c r="M447" s="146"/>
      <c r="N447" s="146"/>
      <c r="O447" s="150"/>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5">IFERROR(VLOOKUP($B$447,$4:$126,MATCH($Q448&amp;"/"&amp;B$348,$2:$2,0),FALSE),"")</f>
        <v>3760260</v>
      </c>
      <c r="C448" s="24">
        <f t="shared" si="105"/>
        <v>5656224</v>
      </c>
      <c r="D448" s="24">
        <f t="shared" si="105"/>
        <v>8381689</v>
      </c>
      <c r="E448" s="24">
        <f t="shared" si="105"/>
        <v>13794061</v>
      </c>
      <c r="F448" s="24">
        <f t="shared" si="105"/>
        <v>17982875</v>
      </c>
      <c r="G448" s="24">
        <f t="shared" si="105"/>
        <v>19230739</v>
      </c>
      <c r="H448" s="24">
        <f t="shared" si="105"/>
        <v>21202397</v>
      </c>
      <c r="I448" s="24">
        <f t="shared" si="105"/>
        <v>23940444</v>
      </c>
      <c r="J448" s="24">
        <f t="shared" si="105"/>
        <v>30958853</v>
      </c>
      <c r="K448" s="24">
        <f t="shared" si="105"/>
        <v>40108844</v>
      </c>
      <c r="L448" s="24">
        <f t="shared" si="105"/>
        <v>50893034</v>
      </c>
      <c r="M448" s="24">
        <f t="shared" si="105"/>
        <v>61248268</v>
      </c>
      <c r="N448" s="24">
        <f t="shared" si="105"/>
        <v>69834842</v>
      </c>
      <c r="O448" s="24">
        <f t="shared" si="105"/>
        <v>70704833</v>
      </c>
      <c r="P448" s="21"/>
      <c r="Q448" s="25" t="s">
        <v>2916</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6">IFERROR(VLOOKUP($B$447,$4:$126,MATCH($Q449&amp;"/"&amp;B$348,$2:$2,0),FALSE),"")</f>
        <v>3056156</v>
      </c>
      <c r="C449" s="24">
        <f t="shared" si="106"/>
        <v>4194727</v>
      </c>
      <c r="D449" s="24">
        <f t="shared" si="106"/>
        <v>6556517</v>
      </c>
      <c r="E449" s="24">
        <f t="shared" si="106"/>
        <v>11470690</v>
      </c>
      <c r="F449" s="24">
        <f t="shared" si="106"/>
        <v>10023681</v>
      </c>
      <c r="G449" s="24">
        <f t="shared" si="106"/>
        <v>13795160</v>
      </c>
      <c r="H449" s="24">
        <f t="shared" si="106"/>
        <v>15328895</v>
      </c>
      <c r="I449" s="24">
        <f t="shared" si="106"/>
        <v>19893558</v>
      </c>
      <c r="J449" s="24">
        <f t="shared" si="106"/>
        <v>27070010</v>
      </c>
      <c r="K449" s="24">
        <f t="shared" si="106"/>
        <v>35524982</v>
      </c>
      <c r="L449" s="24">
        <f t="shared" si="106"/>
        <v>45542853</v>
      </c>
      <c r="M449" s="24">
        <f t="shared" si="106"/>
        <v>55015215</v>
      </c>
      <c r="N449" s="24">
        <f t="shared" si="106"/>
        <v>61243678</v>
      </c>
      <c r="O449" s="24">
        <f t="shared" si="106"/>
        <v>64561795</v>
      </c>
      <c r="P449" s="21"/>
      <c r="Q449" s="25" t="s">
        <v>2917</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7">IFERROR(VLOOKUP($B$447,$4:$126,MATCH($Q450&amp;"/"&amp;B$348,$2:$2,0),FALSE),"")</f>
        <v>3899823</v>
      </c>
      <c r="C450" s="24">
        <f t="shared" si="107"/>
        <v>5610694</v>
      </c>
      <c r="D450" s="24">
        <f t="shared" si="107"/>
        <v>11959430</v>
      </c>
      <c r="E450" s="24">
        <f t="shared" si="107"/>
        <v>13643724</v>
      </c>
      <c r="F450" s="24">
        <f t="shared" si="107"/>
        <v>12926169</v>
      </c>
      <c r="G450" s="24">
        <f t="shared" si="107"/>
        <v>16454741</v>
      </c>
      <c r="H450" s="24">
        <f t="shared" si="107"/>
        <v>18016545</v>
      </c>
      <c r="I450" s="24">
        <f t="shared" si="107"/>
        <v>23041663</v>
      </c>
      <c r="J450" s="24">
        <f t="shared" si="107"/>
        <v>31055082</v>
      </c>
      <c r="K450" s="24">
        <f t="shared" si="107"/>
        <v>40495320</v>
      </c>
      <c r="L450" s="24">
        <f t="shared" si="107"/>
        <v>50476694</v>
      </c>
      <c r="M450" s="24">
        <f t="shared" si="107"/>
        <v>60379105</v>
      </c>
      <c r="N450" s="24">
        <f t="shared" si="107"/>
        <v>64992066</v>
      </c>
      <c r="O450" s="24" t="str">
        <f t="shared" si="107"/>
        <v/>
      </c>
      <c r="P450" s="21"/>
      <c r="Q450" s="25" t="s">
        <v>2918</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8">IFERROR(VLOOKUP($B$447,$4:$126,MATCH($Q451&amp;"/"&amp;B$348,$2:$2,0),FALSE),"")</f>
        <v>4408990</v>
      </c>
      <c r="C451" s="24">
        <f t="shared" si="108"/>
        <v>6705795.1399999997</v>
      </c>
      <c r="D451" s="24">
        <f t="shared" si="108"/>
        <v>11710127.970000001</v>
      </c>
      <c r="E451" s="24">
        <f t="shared" si="108"/>
        <v>15224548.630000001</v>
      </c>
      <c r="F451" s="24">
        <f t="shared" si="108"/>
        <v>15688196.66</v>
      </c>
      <c r="G451" s="24">
        <f t="shared" si="108"/>
        <v>18497197.989999998</v>
      </c>
      <c r="H451" s="24">
        <f t="shared" si="108"/>
        <v>20532100.190000001</v>
      </c>
      <c r="I451" s="24">
        <f t="shared" si="108"/>
        <v>26894168.920000002</v>
      </c>
      <c r="J451" s="24">
        <f t="shared" si="108"/>
        <v>35343853.719999999</v>
      </c>
      <c r="K451" s="24">
        <f t="shared" si="108"/>
        <v>45728253.119999997</v>
      </c>
      <c r="L451" s="24">
        <f t="shared" si="108"/>
        <v>55731138.109999999</v>
      </c>
      <c r="M451" s="24">
        <f t="shared" si="108"/>
        <v>65853268.520000003</v>
      </c>
      <c r="N451" s="24">
        <f t="shared" ref="N451:O451" si="109">IFERROR(VLOOKUP($B$447,$4:$126,MATCH($Q451&amp;"/"&amp;N$348,$2:$2,0),FALSE),IFERROR(VLOOKUP($B$447,$4:$126,MATCH($Q450&amp;"/"&amp;N$348,$2:$2,0),FALSE),IFERROR(VLOOKUP($B$447,$4:$126,MATCH($Q449&amp;"/"&amp;N$348,$2:$2,0),FALSE),IFERROR(VLOOKUP($B$447,$4:$126,MATCH($Q448&amp;"/"&amp;N$348,$2:$2,0),FALSE),""))))</f>
        <v>68357833.010000005</v>
      </c>
      <c r="O451" s="24">
        <f t="shared" si="109"/>
        <v>64561795</v>
      </c>
      <c r="P451" s="21"/>
      <c r="Q451" s="25" t="s">
        <v>2919</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10">+B451/B$402</f>
        <v>0.1097893419382741</v>
      </c>
      <c r="C452" s="26">
        <f t="shared" si="110"/>
        <v>0.15089051412092813</v>
      </c>
      <c r="D452" s="26">
        <f t="shared" si="110"/>
        <v>0.24444930177689214</v>
      </c>
      <c r="E452" s="26">
        <f t="shared" si="110"/>
        <v>0.27510498677576478</v>
      </c>
      <c r="F452" s="26">
        <f t="shared" si="110"/>
        <v>0.21850323194597362</v>
      </c>
      <c r="G452" s="26">
        <f t="shared" si="110"/>
        <v>6.407831619788236E-2</v>
      </c>
      <c r="H452" s="26">
        <f t="shared" si="110"/>
        <v>6.2902782811062152E-2</v>
      </c>
      <c r="I452" s="26">
        <f t="shared" si="110"/>
        <v>8.1724592137044083E-2</v>
      </c>
      <c r="J452" s="26">
        <f t="shared" si="110"/>
        <v>0.10033227098828905</v>
      </c>
      <c r="K452" s="26">
        <f t="shared" si="110"/>
        <v>0.12691766627962003</v>
      </c>
      <c r="L452" s="26">
        <f t="shared" si="110"/>
        <v>0.14911675758349649</v>
      </c>
      <c r="M452" s="26">
        <f t="shared" si="110"/>
        <v>0.17532004377030358</v>
      </c>
      <c r="N452" s="26">
        <f t="shared" si="110"/>
        <v>0.1306148227490127</v>
      </c>
      <c r="O452" s="26">
        <f t="shared" si="110"/>
        <v>0.12583005696222488</v>
      </c>
      <c r="P452" s="21"/>
      <c r="Q452" s="27" t="s">
        <v>2920</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2937</v>
      </c>
      <c r="C453" s="146"/>
      <c r="D453" s="146"/>
      <c r="E453" s="146"/>
      <c r="F453" s="146"/>
      <c r="G453" s="146"/>
      <c r="H453" s="146"/>
      <c r="I453" s="146"/>
      <c r="J453" s="146"/>
      <c r="K453" s="146"/>
      <c r="L453" s="146"/>
      <c r="M453" s="146"/>
      <c r="N453" s="146"/>
      <c r="O453" s="150"/>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1">IFERROR(VLOOKUP($B$453,$4:$126,MATCH($Q454&amp;"/"&amp;B$348,$2:$2,0),FALSE),"")</f>
        <v>10621937</v>
      </c>
      <c r="C454" s="24">
        <f t="shared" si="111"/>
        <v>18080821</v>
      </c>
      <c r="D454" s="24">
        <f t="shared" si="111"/>
        <v>20226509</v>
      </c>
      <c r="E454" s="24">
        <f t="shared" si="111"/>
        <v>19859154</v>
      </c>
      <c r="F454" s="24">
        <f t="shared" si="111"/>
        <v>24126201</v>
      </c>
      <c r="G454" s="24">
        <f t="shared" si="111"/>
        <v>30096960</v>
      </c>
      <c r="H454" s="24">
        <f t="shared" si="111"/>
        <v>31388181</v>
      </c>
      <c r="I454" s="24">
        <f t="shared" si="111"/>
        <v>34142065</v>
      </c>
      <c r="J454" s="24">
        <f t="shared" si="111"/>
        <v>41253541</v>
      </c>
      <c r="K454" s="24">
        <f t="shared" si="111"/>
        <v>59764975</v>
      </c>
      <c r="L454" s="24">
        <f t="shared" si="111"/>
        <v>80438417</v>
      </c>
      <c r="M454" s="24">
        <f t="shared" si="111"/>
        <v>90160829</v>
      </c>
      <c r="N454" s="24">
        <f t="shared" si="111"/>
        <v>98403438</v>
      </c>
      <c r="O454" s="24">
        <f t="shared" si="111"/>
        <v>99642848</v>
      </c>
      <c r="P454" s="21"/>
      <c r="Q454" s="25" t="s">
        <v>2916</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2">IFERROR(VLOOKUP($B$453,$4:$126,MATCH($Q455&amp;"/"&amp;B$348,$2:$2,0),FALSE),"")</f>
        <v>9610515</v>
      </c>
      <c r="C455" s="24">
        <f t="shared" si="112"/>
        <v>16395780</v>
      </c>
      <c r="D455" s="24">
        <f t="shared" si="112"/>
        <v>16646216</v>
      </c>
      <c r="E455" s="24">
        <f t="shared" si="112"/>
        <v>17599304</v>
      </c>
      <c r="F455" s="24">
        <f t="shared" si="112"/>
        <v>21243668</v>
      </c>
      <c r="G455" s="24">
        <f t="shared" si="112"/>
        <v>23184013</v>
      </c>
      <c r="H455" s="24">
        <f t="shared" si="112"/>
        <v>25516223</v>
      </c>
      <c r="I455" s="24">
        <f t="shared" si="112"/>
        <v>30265213</v>
      </c>
      <c r="J455" s="24">
        <f t="shared" si="112"/>
        <v>37168076</v>
      </c>
      <c r="K455" s="24">
        <f t="shared" si="112"/>
        <v>55225336</v>
      </c>
      <c r="L455" s="24">
        <f t="shared" si="112"/>
        <v>75203346</v>
      </c>
      <c r="M455" s="24">
        <f t="shared" si="112"/>
        <v>83260746</v>
      </c>
      <c r="N455" s="24">
        <f t="shared" si="112"/>
        <v>86588102</v>
      </c>
      <c r="O455" s="24">
        <f t="shared" si="112"/>
        <v>93844037</v>
      </c>
      <c r="P455" s="21"/>
      <c r="Q455" s="25" t="s">
        <v>2917</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3">IFERROR(VLOOKUP($B$453,$4:$126,MATCH($Q456&amp;"/"&amp;B$348,$2:$2,0),FALSE),"")</f>
        <v>10414772</v>
      </c>
      <c r="C456" s="24">
        <f t="shared" si="113"/>
        <v>17719054</v>
      </c>
      <c r="D456" s="24">
        <f t="shared" si="113"/>
        <v>18034631</v>
      </c>
      <c r="E456" s="24">
        <f t="shared" si="113"/>
        <v>19833280</v>
      </c>
      <c r="F456" s="24">
        <f t="shared" si="113"/>
        <v>24006200</v>
      </c>
      <c r="G456" s="24">
        <f t="shared" si="113"/>
        <v>26524004</v>
      </c>
      <c r="H456" s="24">
        <f t="shared" si="113"/>
        <v>28211841</v>
      </c>
      <c r="I456" s="24">
        <f t="shared" si="113"/>
        <v>33655678</v>
      </c>
      <c r="J456" s="24">
        <f t="shared" si="113"/>
        <v>41017466</v>
      </c>
      <c r="K456" s="24">
        <f t="shared" si="113"/>
        <v>70113613</v>
      </c>
      <c r="L456" s="24">
        <f t="shared" si="113"/>
        <v>79548788</v>
      </c>
      <c r="M456" s="24">
        <f t="shared" si="113"/>
        <v>88302718</v>
      </c>
      <c r="N456" s="24">
        <f t="shared" si="113"/>
        <v>93047142</v>
      </c>
      <c r="O456" s="24" t="str">
        <f t="shared" si="113"/>
        <v/>
      </c>
      <c r="P456" s="21"/>
      <c r="Q456" s="25" t="s">
        <v>2918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4">IFERROR(VLOOKUP($B$453,$4:$126,MATCH($Q457&amp;"/"&amp;B$348,$2:$2,0),FALSE),"")</f>
        <v>16738676</v>
      </c>
      <c r="C457" s="24">
        <f t="shared" si="114"/>
        <v>18740325.07</v>
      </c>
      <c r="D457" s="24">
        <f t="shared" si="114"/>
        <v>17755671.460000001</v>
      </c>
      <c r="E457" s="24">
        <f t="shared" si="114"/>
        <v>21490604.780000001</v>
      </c>
      <c r="F457" s="24">
        <f t="shared" si="114"/>
        <v>26743766.149999999</v>
      </c>
      <c r="G457" s="24">
        <f t="shared" si="114"/>
        <v>28780947.07</v>
      </c>
      <c r="H457" s="24">
        <f t="shared" si="114"/>
        <v>30782206.48</v>
      </c>
      <c r="I457" s="24">
        <f t="shared" si="114"/>
        <v>37349441.460000001</v>
      </c>
      <c r="J457" s="24">
        <f t="shared" si="114"/>
        <v>55196167.479999997</v>
      </c>
      <c r="K457" s="24">
        <f t="shared" si="114"/>
        <v>75332915.599999994</v>
      </c>
      <c r="L457" s="24">
        <f t="shared" si="114"/>
        <v>84830803.480000004</v>
      </c>
      <c r="M457" s="24">
        <f t="shared" si="114"/>
        <v>93738858.640000001</v>
      </c>
      <c r="N457" s="24">
        <f t="shared" ref="N457:O457" si="115">IFERROR(VLOOKUP($B$453,$4:$126,MATCH($Q457&amp;"/"&amp;N$348,$2:$2,0),FALSE),IFERROR(VLOOKUP($B$453,$4:$126,MATCH($Q456&amp;"/"&amp;N$348,$2:$2,0),FALSE),IFERROR(VLOOKUP($B$453,$4:$126,MATCH($Q455&amp;"/"&amp;N$348,$2:$2,0),FALSE),IFERROR(VLOOKUP($B$453,$4:$126,MATCH($Q454&amp;"/"&amp;N$348,$2:$2,0),FALSE),""))))</f>
        <v>96758743.980000004</v>
      </c>
      <c r="O457" s="24">
        <f t="shared" si="115"/>
        <v>93844037</v>
      </c>
      <c r="P457" s="21"/>
      <c r="Q457" s="25" t="s">
        <v>2919</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6">+B457/B$402</f>
        <v>0.41681387867923991</v>
      </c>
      <c r="C458" s="26">
        <f t="shared" si="116"/>
        <v>0.42168560559480778</v>
      </c>
      <c r="D458" s="26">
        <f t="shared" si="116"/>
        <v>0.37065021851993402</v>
      </c>
      <c r="E458" s="26">
        <f t="shared" si="116"/>
        <v>0.38833154844112361</v>
      </c>
      <c r="F458" s="26">
        <f t="shared" si="116"/>
        <v>0.37248381473198128</v>
      </c>
      <c r="G458" s="26">
        <f t="shared" si="116"/>
        <v>9.9703459292753996E-2</v>
      </c>
      <c r="H458" s="26">
        <f t="shared" si="116"/>
        <v>9.4305328278096137E-2</v>
      </c>
      <c r="I458" s="26">
        <f t="shared" si="116"/>
        <v>0.1134955268164094</v>
      </c>
      <c r="J458" s="26">
        <f t="shared" si="116"/>
        <v>0.15668797401072843</v>
      </c>
      <c r="K458" s="26">
        <f t="shared" si="116"/>
        <v>0.20908469468320642</v>
      </c>
      <c r="L458" s="26">
        <f t="shared" si="116"/>
        <v>0.22697714037658637</v>
      </c>
      <c r="M458" s="26">
        <f t="shared" si="116"/>
        <v>0.24955937904208828</v>
      </c>
      <c r="N458" s="26">
        <f t="shared" si="116"/>
        <v>0.18488190215912756</v>
      </c>
      <c r="O458" s="26">
        <f t="shared" si="116"/>
        <v>0.18290074681590154</v>
      </c>
      <c r="P458" s="21"/>
      <c r="Q458" s="27" t="s">
        <v>2920</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2938</v>
      </c>
      <c r="C459" s="146"/>
      <c r="D459" s="146"/>
      <c r="E459" s="146"/>
      <c r="F459" s="146"/>
      <c r="G459" s="146"/>
      <c r="H459" s="146"/>
      <c r="I459" s="146"/>
      <c r="J459" s="146"/>
      <c r="K459" s="146"/>
      <c r="L459" s="146"/>
      <c r="M459" s="146"/>
      <c r="N459" s="146"/>
      <c r="O459" s="15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2939</v>
      </c>
      <c r="C460" s="146"/>
      <c r="D460" s="146"/>
      <c r="E460" s="146"/>
      <c r="F460" s="146"/>
      <c r="G460" s="146"/>
      <c r="H460" s="146"/>
      <c r="I460" s="146"/>
      <c r="J460" s="146"/>
      <c r="K460" s="146"/>
      <c r="L460" s="146"/>
      <c r="M460" s="146"/>
      <c r="N460" s="146"/>
      <c r="O460" s="15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7">IFERROR(VLOOKUP($B$460,$130:$216,MATCH($Q461&amp;"/"&amp;B$348,$128:$128,0),FALSE),"")</f>
        <v>31450686</v>
      </c>
      <c r="C461" s="23">
        <f t="shared" si="117"/>
        <v>25917834</v>
      </c>
      <c r="D461" s="23">
        <f t="shared" si="117"/>
        <v>31981948</v>
      </c>
      <c r="E461" s="23">
        <f t="shared" si="117"/>
        <v>37170465</v>
      </c>
      <c r="F461" s="23">
        <f t="shared" si="117"/>
        <v>43014463</v>
      </c>
      <c r="G461" s="23">
        <f t="shared" si="117"/>
        <v>50439114</v>
      </c>
      <c r="H461" s="23">
        <f t="shared" si="117"/>
        <v>86158017</v>
      </c>
      <c r="I461" s="23">
        <f t="shared" si="117"/>
        <v>95553652</v>
      </c>
      <c r="J461" s="23">
        <f t="shared" si="117"/>
        <v>104968767</v>
      </c>
      <c r="K461" s="23">
        <f t="shared" si="117"/>
        <v>113328832</v>
      </c>
      <c r="L461" s="23">
        <f t="shared" si="117"/>
        <v>123651803</v>
      </c>
      <c r="M461" s="23">
        <f t="shared" si="117"/>
        <v>134317668</v>
      </c>
      <c r="N461" s="23">
        <f t="shared" si="117"/>
        <v>140970512</v>
      </c>
      <c r="O461" s="23">
        <f t="shared" si="117"/>
        <v>128548583</v>
      </c>
      <c r="P461" s="37"/>
      <c r="Q461" s="25" t="s">
        <v>2916</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8">IFERROR(VLOOKUP($B$460,$130:$216,MATCH($Q462&amp;"/"&amp;B$348,$128:$128,0),FALSE),"")</f>
        <v>30817922</v>
      </c>
      <c r="C462" s="23">
        <f t="shared" si="118"/>
        <v>27394918</v>
      </c>
      <c r="D462" s="23">
        <f t="shared" si="118"/>
        <v>33188480</v>
      </c>
      <c r="E462" s="23">
        <f t="shared" si="118"/>
        <v>38982979</v>
      </c>
      <c r="F462" s="23">
        <f t="shared" si="118"/>
        <v>45615209</v>
      </c>
      <c r="G462" s="23">
        <f t="shared" si="118"/>
        <v>51081934</v>
      </c>
      <c r="H462" s="23">
        <f t="shared" si="118"/>
        <v>88945118</v>
      </c>
      <c r="I462" s="23">
        <f t="shared" si="118"/>
        <v>97292252</v>
      </c>
      <c r="J462" s="23">
        <f t="shared" si="118"/>
        <v>109997677</v>
      </c>
      <c r="K462" s="23">
        <f t="shared" si="118"/>
        <v>116133912</v>
      </c>
      <c r="L462" s="23">
        <f t="shared" si="118"/>
        <v>124914898</v>
      </c>
      <c r="M462" s="23">
        <f t="shared" si="118"/>
        <v>138395714</v>
      </c>
      <c r="N462" s="23">
        <f t="shared" si="118"/>
        <v>123101061</v>
      </c>
      <c r="O462" s="23">
        <f t="shared" si="118"/>
        <v>132145662</v>
      </c>
      <c r="P462" s="37"/>
      <c r="Q462" s="25" t="s">
        <v>2917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9">IFERROR(VLOOKUP($B$460,$130:$216,MATCH($Q463&amp;"/"&amp;B$348,$128:$128,0),FALSE),"")</f>
        <v>33043923</v>
      </c>
      <c r="C463" s="23">
        <f t="shared" si="119"/>
        <v>28395618</v>
      </c>
      <c r="D463" s="23">
        <f t="shared" si="119"/>
        <v>33285270</v>
      </c>
      <c r="E463" s="23">
        <f t="shared" si="119"/>
        <v>40046338</v>
      </c>
      <c r="F463" s="23">
        <f t="shared" si="119"/>
        <v>48503536</v>
      </c>
      <c r="G463" s="23">
        <f t="shared" si="119"/>
        <v>82350552</v>
      </c>
      <c r="H463" s="23">
        <f t="shared" si="119"/>
        <v>87672418</v>
      </c>
      <c r="I463" s="23">
        <f t="shared" si="119"/>
        <v>96363864</v>
      </c>
      <c r="J463" s="23">
        <f t="shared" si="119"/>
        <v>108642041</v>
      </c>
      <c r="K463" s="23">
        <f t="shared" si="119"/>
        <v>118241828</v>
      </c>
      <c r="L463" s="23">
        <f t="shared" si="119"/>
        <v>125482337</v>
      </c>
      <c r="M463" s="23">
        <f t="shared" si="119"/>
        <v>135762706</v>
      </c>
      <c r="N463" s="23">
        <f t="shared" si="119"/>
        <v>129990020</v>
      </c>
      <c r="O463" s="23" t="str">
        <f t="shared" si="119"/>
        <v/>
      </c>
      <c r="P463" s="37"/>
      <c r="Q463" s="25" t="s">
        <v>2918</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20">IFERROR(VLOOKUP($B$460,$130:$216,MATCH($Q464&amp;"/"&amp;B$348,$128:$128,0),FALSE),"")</f>
        <v>28770180</v>
      </c>
      <c r="C464" s="39">
        <f t="shared" si="120"/>
        <v>30668553.719999999</v>
      </c>
      <c r="D464" s="39">
        <f t="shared" si="120"/>
        <v>36498116.479999997</v>
      </c>
      <c r="E464" s="39">
        <f t="shared" si="120"/>
        <v>39160084.920000002</v>
      </c>
      <c r="F464" s="39">
        <f t="shared" si="120"/>
        <v>51568839.490000002</v>
      </c>
      <c r="G464" s="39">
        <f t="shared" si="120"/>
        <v>88413932.790000007</v>
      </c>
      <c r="H464" s="39">
        <f t="shared" si="120"/>
        <v>94990804.730000004</v>
      </c>
      <c r="I464" s="39">
        <f t="shared" si="120"/>
        <v>102607555.26000001</v>
      </c>
      <c r="J464" s="39">
        <f t="shared" si="120"/>
        <v>111103385.91</v>
      </c>
      <c r="K464" s="39">
        <f t="shared" si="120"/>
        <v>123364653.17</v>
      </c>
      <c r="L464" s="39">
        <f t="shared" si="120"/>
        <v>134503438.96000001</v>
      </c>
      <c r="M464" s="39">
        <f t="shared" si="120"/>
        <v>142510625.53999999</v>
      </c>
      <c r="N464" s="39">
        <f t="shared" si="120"/>
        <v>131822726.40000001</v>
      </c>
      <c r="O464" s="39" t="str">
        <f t="shared" si="120"/>
        <v/>
      </c>
      <c r="P464" s="37"/>
      <c r="Q464" s="25" t="s">
        <v>2940</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1">SUM(B461:B464)</f>
        <v>124082711</v>
      </c>
      <c r="C465" s="40">
        <f t="shared" si="121"/>
        <v>112376923.72</v>
      </c>
      <c r="D465" s="40">
        <f t="shared" si="121"/>
        <v>134953814.47999999</v>
      </c>
      <c r="E465" s="40">
        <f t="shared" si="121"/>
        <v>155359866.92000002</v>
      </c>
      <c r="F465" s="40">
        <f t="shared" si="121"/>
        <v>188702047.49000001</v>
      </c>
      <c r="G465" s="40">
        <f t="shared" si="121"/>
        <v>272285532.79000002</v>
      </c>
      <c r="H465" s="40">
        <f t="shared" si="121"/>
        <v>357766357.73000002</v>
      </c>
      <c r="I465" s="40">
        <f t="shared" si="121"/>
        <v>391817323.25999999</v>
      </c>
      <c r="J465" s="40">
        <f t="shared" si="121"/>
        <v>434711870.90999997</v>
      </c>
      <c r="K465" s="40">
        <f t="shared" si="121"/>
        <v>471069225.17000002</v>
      </c>
      <c r="L465" s="40">
        <f t="shared" si="121"/>
        <v>508552476.96000004</v>
      </c>
      <c r="M465" s="40">
        <f t="shared" si="121"/>
        <v>550986713.53999996</v>
      </c>
      <c r="N465" s="40">
        <f t="shared" ref="N465:O465" si="122">IF(N462="",N461*4,IF(N463="",(N462+N461)*2,IF(N464="",((N463+N462+N461)/3)*4,SUM(N461:N464))))</f>
        <v>525884319.39999998</v>
      </c>
      <c r="O465" s="40">
        <f t="shared" si="122"/>
        <v>521388490</v>
      </c>
      <c r="P465" s="21"/>
      <c r="Q465" s="25" t="s">
        <v>2919</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3">C465/B465-1</f>
        <v>-9.4338584204531117E-2</v>
      </c>
      <c r="D466" s="42">
        <f t="shared" si="123"/>
        <v>0.20090326387873825</v>
      </c>
      <c r="E466" s="42">
        <f t="shared" si="123"/>
        <v>0.15120767440793004</v>
      </c>
      <c r="F466" s="42">
        <f t="shared" si="123"/>
        <v>0.21461257164418779</v>
      </c>
      <c r="G466" s="42">
        <f t="shared" si="123"/>
        <v>0.44293894216717167</v>
      </c>
      <c r="H466" s="42">
        <f t="shared" si="123"/>
        <v>0.31393818123244555</v>
      </c>
      <c r="I466" s="42">
        <f t="shared" si="123"/>
        <v>9.5176544116810646E-2</v>
      </c>
      <c r="J466" s="42">
        <f t="shared" si="123"/>
        <v>0.10947588353957549</v>
      </c>
      <c r="K466" s="42">
        <f t="shared" si="123"/>
        <v>8.3635522038751242E-2</v>
      </c>
      <c r="L466" s="42">
        <f t="shared" si="123"/>
        <v>7.9570580685828229E-2</v>
      </c>
      <c r="M466" s="42">
        <f t="shared" si="123"/>
        <v>8.3441215022019399E-2</v>
      </c>
      <c r="N466" s="26">
        <f t="shared" si="123"/>
        <v>-4.5558982681671578E-2</v>
      </c>
      <c r="O466" s="26">
        <f t="shared" si="123"/>
        <v>-8.5490843406957895E-3</v>
      </c>
      <c r="P466" s="37"/>
      <c r="Q466" s="27" t="s">
        <v>2941</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2942</v>
      </c>
      <c r="C467" s="146"/>
      <c r="D467" s="146"/>
      <c r="E467" s="146"/>
      <c r="F467" s="146"/>
      <c r="G467" s="146"/>
      <c r="H467" s="146"/>
      <c r="I467" s="146"/>
      <c r="J467" s="146"/>
      <c r="K467" s="146"/>
      <c r="L467" s="146"/>
      <c r="M467" s="146"/>
      <c r="N467" s="146"/>
      <c r="O467" s="15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4">IFERROR(VLOOKUP($B$467,$130:$216,MATCH($Q468&amp;"/"&amp;B$348,$128:$128,0),FALSE),"")</f>
        <v>1207163</v>
      </c>
      <c r="C468" s="23">
        <f t="shared" si="124"/>
        <v>1307386</v>
      </c>
      <c r="D468" s="23">
        <f t="shared" si="124"/>
        <v>1321883</v>
      </c>
      <c r="E468" s="23">
        <f t="shared" si="124"/>
        <v>1610751</v>
      </c>
      <c r="F468" s="23">
        <f t="shared" si="124"/>
        <v>1492490</v>
      </c>
      <c r="G468" s="23">
        <f t="shared" si="124"/>
        <v>2258403</v>
      </c>
      <c r="H468" s="23">
        <f t="shared" si="124"/>
        <v>2923276</v>
      </c>
      <c r="I468" s="23">
        <f t="shared" si="124"/>
        <v>3162157</v>
      </c>
      <c r="J468" s="23">
        <f t="shared" si="124"/>
        <v>3712618</v>
      </c>
      <c r="K468" s="23">
        <f t="shared" si="124"/>
        <v>4094488</v>
      </c>
      <c r="L468" s="23">
        <f t="shared" si="124"/>
        <v>4339655</v>
      </c>
      <c r="M468" s="23">
        <f t="shared" si="124"/>
        <v>4465610</v>
      </c>
      <c r="N468" s="23">
        <f t="shared" si="124"/>
        <v>4787011</v>
      </c>
      <c r="O468" s="23">
        <f t="shared" si="124"/>
        <v>4790420</v>
      </c>
      <c r="P468" s="21"/>
      <c r="Q468" s="25" t="s">
        <v>2916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5">IFERROR(VLOOKUP($B$467,$130:$216,MATCH($Q469&amp;"/"&amp;B$348,$128:$128,0),FALSE),"")</f>
        <v>1178089</v>
      </c>
      <c r="C469" s="23">
        <f t="shared" si="125"/>
        <v>1145514</v>
      </c>
      <c r="D469" s="23">
        <f t="shared" si="125"/>
        <v>1307115</v>
      </c>
      <c r="E469" s="23">
        <f t="shared" si="125"/>
        <v>1590375</v>
      </c>
      <c r="F469" s="23">
        <f t="shared" si="125"/>
        <v>1934688</v>
      </c>
      <c r="G469" s="23">
        <f t="shared" si="125"/>
        <v>2326848</v>
      </c>
      <c r="H469" s="23">
        <f t="shared" si="125"/>
        <v>3126178</v>
      </c>
      <c r="I469" s="23">
        <f t="shared" si="125"/>
        <v>3333320</v>
      </c>
      <c r="J469" s="23">
        <f t="shared" si="125"/>
        <v>4573992</v>
      </c>
      <c r="K469" s="23">
        <f t="shared" si="125"/>
        <v>4464309</v>
      </c>
      <c r="L469" s="23">
        <f t="shared" si="125"/>
        <v>4701357</v>
      </c>
      <c r="M469" s="23">
        <f t="shared" si="125"/>
        <v>4796823</v>
      </c>
      <c r="N469" s="23">
        <f t="shared" si="125"/>
        <v>4888055</v>
      </c>
      <c r="O469" s="23">
        <f t="shared" si="125"/>
        <v>5224269</v>
      </c>
      <c r="P469" s="21"/>
      <c r="Q469" s="25" t="s">
        <v>2917</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6">IFERROR(VLOOKUP($B$467,$130:$216,MATCH($Q470&amp;"/"&amp;B$348,$128:$128,0),FALSE),"")</f>
        <v>1107407</v>
      </c>
      <c r="C470" s="23">
        <f t="shared" si="126"/>
        <v>1186110</v>
      </c>
      <c r="D470" s="23">
        <f t="shared" si="126"/>
        <v>1417359</v>
      </c>
      <c r="E470" s="23">
        <f t="shared" si="126"/>
        <v>1595604</v>
      </c>
      <c r="F470" s="23">
        <f t="shared" si="126"/>
        <v>2540123</v>
      </c>
      <c r="G470" s="23">
        <f t="shared" si="126"/>
        <v>3748413</v>
      </c>
      <c r="H470" s="23">
        <f t="shared" si="126"/>
        <v>3338085</v>
      </c>
      <c r="I470" s="23">
        <f t="shared" si="126"/>
        <v>3630498</v>
      </c>
      <c r="J470" s="23">
        <f t="shared" si="126"/>
        <v>4297996</v>
      </c>
      <c r="K470" s="23">
        <f t="shared" si="126"/>
        <v>4923553</v>
      </c>
      <c r="L470" s="23">
        <f t="shared" si="126"/>
        <v>4941596</v>
      </c>
      <c r="M470" s="23">
        <f t="shared" si="126"/>
        <v>5251591</v>
      </c>
      <c r="N470" s="23">
        <f t="shared" si="126"/>
        <v>5466550</v>
      </c>
      <c r="O470" s="23" t="str">
        <f t="shared" si="126"/>
        <v/>
      </c>
      <c r="P470" s="21"/>
      <c r="Q470" s="25" t="s">
        <v>2918</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7">IFERROR(VLOOKUP($B$467,$130:$216,MATCH($Q471&amp;"/"&amp;B$348,$128:$128,0),FALSE),"")</f>
        <v>1363006</v>
      </c>
      <c r="C471" s="39">
        <f t="shared" si="127"/>
        <v>1447914.82</v>
      </c>
      <c r="D471" s="39">
        <f t="shared" si="127"/>
        <v>1744138.84</v>
      </c>
      <c r="E471" s="39">
        <f t="shared" si="127"/>
        <v>1066243.72</v>
      </c>
      <c r="F471" s="39">
        <f t="shared" si="127"/>
        <v>2375219</v>
      </c>
      <c r="G471" s="39">
        <f t="shared" si="127"/>
        <v>3500872.29</v>
      </c>
      <c r="H471" s="39">
        <f t="shared" si="127"/>
        <v>3532267.8</v>
      </c>
      <c r="I471" s="39">
        <f t="shared" si="127"/>
        <v>3745277.02</v>
      </c>
      <c r="J471" s="39">
        <f t="shared" si="127"/>
        <v>4335431.79</v>
      </c>
      <c r="K471" s="39">
        <f t="shared" si="127"/>
        <v>4612990.4800000004</v>
      </c>
      <c r="L471" s="39">
        <f t="shared" si="127"/>
        <v>5005008.55</v>
      </c>
      <c r="M471" s="39">
        <f t="shared" si="127"/>
        <v>5296947.2300000004</v>
      </c>
      <c r="N471" s="39">
        <f t="shared" si="127"/>
        <v>5181248.3499999996</v>
      </c>
      <c r="O471" s="39" t="str">
        <f t="shared" si="127"/>
        <v/>
      </c>
      <c r="P471" s="21"/>
      <c r="Q471" s="25" t="s">
        <v>2940</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8">SUM(B468:B471)</f>
        <v>4855665</v>
      </c>
      <c r="C472" s="23">
        <f t="shared" si="128"/>
        <v>5086924.82</v>
      </c>
      <c r="D472" s="23">
        <f t="shared" si="128"/>
        <v>5790495.8399999999</v>
      </c>
      <c r="E472" s="23">
        <f t="shared" si="128"/>
        <v>5862973.7199999997</v>
      </c>
      <c r="F472" s="23">
        <f t="shared" si="128"/>
        <v>8342520</v>
      </c>
      <c r="G472" s="23">
        <f t="shared" si="128"/>
        <v>11834536.289999999</v>
      </c>
      <c r="H472" s="23">
        <f t="shared" si="128"/>
        <v>12919806.800000001</v>
      </c>
      <c r="I472" s="23">
        <f t="shared" si="128"/>
        <v>13871252.02</v>
      </c>
      <c r="J472" s="23">
        <f t="shared" si="128"/>
        <v>16920037.789999999</v>
      </c>
      <c r="K472" s="23">
        <f t="shared" si="128"/>
        <v>18095340.48</v>
      </c>
      <c r="L472" s="23">
        <f t="shared" si="128"/>
        <v>18987616.550000001</v>
      </c>
      <c r="M472" s="23">
        <f t="shared" si="128"/>
        <v>19810971.23</v>
      </c>
      <c r="N472" s="23">
        <f t="shared" ref="N472:O472" si="129">IF(N469="",N468*4,IF(N470="",(N469+N468)*2,IF(N471="",((N470+N469+N468)/3)*4,SUM(N468:N471))))</f>
        <v>20322864.350000001</v>
      </c>
      <c r="O472" s="23">
        <f t="shared" si="129"/>
        <v>20029378</v>
      </c>
      <c r="P472" s="21"/>
      <c r="Q472" s="25" t="s">
        <v>2919</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2943</v>
      </c>
      <c r="C473" s="146"/>
      <c r="D473" s="146"/>
      <c r="E473" s="146"/>
      <c r="F473" s="146"/>
      <c r="G473" s="146"/>
      <c r="H473" s="146"/>
      <c r="I473" s="146"/>
      <c r="J473" s="146"/>
      <c r="K473" s="146"/>
      <c r="L473" s="146"/>
      <c r="M473" s="146"/>
      <c r="N473" s="146"/>
      <c r="O473" s="15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30">IFERROR(VLOOKUP($B$473,$130:$216,MATCH($Q474&amp;"/"&amp;B$348,$128:$128,0),FALSE),"")</f>
        <v>64822</v>
      </c>
      <c r="C474" s="23">
        <f t="shared" si="130"/>
        <v>48963</v>
      </c>
      <c r="D474" s="23">
        <f t="shared" si="130"/>
        <v>120957</v>
      </c>
      <c r="E474" s="23">
        <f t="shared" si="130"/>
        <v>74568</v>
      </c>
      <c r="F474" s="23">
        <f t="shared" si="130"/>
        <v>159971</v>
      </c>
      <c r="G474" s="23">
        <f t="shared" si="130"/>
        <v>204422</v>
      </c>
      <c r="H474" s="23">
        <f t="shared" si="130"/>
        <v>67644</v>
      </c>
      <c r="I474" s="23">
        <f t="shared" si="130"/>
        <v>64897</v>
      </c>
      <c r="J474" s="23">
        <f t="shared" si="130"/>
        <v>45562</v>
      </c>
      <c r="K474" s="23">
        <f t="shared" si="130"/>
        <v>84175</v>
      </c>
      <c r="L474" s="23">
        <f t="shared" si="130"/>
        <v>54414</v>
      </c>
      <c r="M474" s="23">
        <f t="shared" si="130"/>
        <v>112436</v>
      </c>
      <c r="N474" s="23">
        <f t="shared" si="130"/>
        <v>42453</v>
      </c>
      <c r="O474" s="23">
        <f t="shared" si="130"/>
        <v>32869</v>
      </c>
      <c r="P474" s="21"/>
      <c r="Q474" s="25" t="s">
        <v>2916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1">IFERROR(VLOOKUP($B$473,$130:$216,MATCH($Q475&amp;"/"&amp;B$348,$128:$128,0),FALSE),"")</f>
        <v>66239</v>
      </c>
      <c r="C475" s="23">
        <f t="shared" si="131"/>
        <v>32030</v>
      </c>
      <c r="D475" s="23">
        <f t="shared" si="131"/>
        <v>132602</v>
      </c>
      <c r="E475" s="23">
        <f t="shared" si="131"/>
        <v>109225</v>
      </c>
      <c r="F475" s="23">
        <f t="shared" si="131"/>
        <v>181430</v>
      </c>
      <c r="G475" s="23">
        <f t="shared" si="131"/>
        <v>152311</v>
      </c>
      <c r="H475" s="23">
        <f t="shared" si="131"/>
        <v>61344</v>
      </c>
      <c r="I475" s="23">
        <f t="shared" si="131"/>
        <v>50589</v>
      </c>
      <c r="J475" s="23">
        <f t="shared" si="131"/>
        <v>49289</v>
      </c>
      <c r="K475" s="23">
        <f t="shared" si="131"/>
        <v>53717</v>
      </c>
      <c r="L475" s="23">
        <f t="shared" si="131"/>
        <v>90025</v>
      </c>
      <c r="M475" s="23">
        <f t="shared" si="131"/>
        <v>74303</v>
      </c>
      <c r="N475" s="23">
        <f t="shared" si="131"/>
        <v>38204</v>
      </c>
      <c r="O475" s="23">
        <f t="shared" si="131"/>
        <v>21512</v>
      </c>
      <c r="P475" s="21"/>
      <c r="Q475" s="25" t="s">
        <v>2917</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2">IFERROR(VLOOKUP($B$473,$130:$216,MATCH($Q476&amp;"/"&amp;B$348,$128:$128,0),FALSE),"")</f>
        <v>68521</v>
      </c>
      <c r="C476" s="23">
        <f t="shared" si="132"/>
        <v>98056</v>
      </c>
      <c r="D476" s="23">
        <f t="shared" si="132"/>
        <v>31459</v>
      </c>
      <c r="E476" s="23">
        <f t="shared" si="132"/>
        <v>120372</v>
      </c>
      <c r="F476" s="23">
        <f t="shared" si="132"/>
        <v>181383</v>
      </c>
      <c r="G476" s="23">
        <f t="shared" si="132"/>
        <v>56740</v>
      </c>
      <c r="H476" s="23">
        <f t="shared" si="132"/>
        <v>54357</v>
      </c>
      <c r="I476" s="23">
        <f t="shared" si="132"/>
        <v>42657</v>
      </c>
      <c r="J476" s="23">
        <f t="shared" si="132"/>
        <v>59447</v>
      </c>
      <c r="K476" s="23">
        <f t="shared" si="132"/>
        <v>45139</v>
      </c>
      <c r="L476" s="23">
        <f t="shared" si="132"/>
        <v>70553</v>
      </c>
      <c r="M476" s="23">
        <f t="shared" si="132"/>
        <v>57951</v>
      </c>
      <c r="N476" s="23">
        <f t="shared" si="132"/>
        <v>32202</v>
      </c>
      <c r="O476" s="23" t="str">
        <f t="shared" si="132"/>
        <v/>
      </c>
      <c r="P476" s="21"/>
      <c r="Q476" s="25" t="s">
        <v>2918</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3">IFERROR(VLOOKUP($B$473,$130:$216,MATCH($Q477&amp;"/"&amp;B$348,$128:$128,0),FALSE),"")</f>
        <v>75066</v>
      </c>
      <c r="C477" s="39">
        <f t="shared" si="133"/>
        <v>117880.13</v>
      </c>
      <c r="D477" s="39">
        <f t="shared" si="133"/>
        <v>54221.64</v>
      </c>
      <c r="E477" s="39">
        <f t="shared" si="133"/>
        <v>146471.91</v>
      </c>
      <c r="F477" s="39">
        <f t="shared" si="133"/>
        <v>209663.48</v>
      </c>
      <c r="G477" s="39">
        <f t="shared" si="133"/>
        <v>65045.48</v>
      </c>
      <c r="H477" s="39">
        <f t="shared" si="133"/>
        <v>54586.32</v>
      </c>
      <c r="I477" s="39">
        <f t="shared" si="133"/>
        <v>46520.29</v>
      </c>
      <c r="J477" s="39">
        <f t="shared" si="133"/>
        <v>75555.539999999994</v>
      </c>
      <c r="K477" s="39">
        <f t="shared" si="133"/>
        <v>55653.120000000003</v>
      </c>
      <c r="L477" s="39">
        <f t="shared" si="133"/>
        <v>64947.82</v>
      </c>
      <c r="M477" s="39">
        <f t="shared" si="133"/>
        <v>50033.760000000002</v>
      </c>
      <c r="N477" s="39">
        <f t="shared" si="133"/>
        <v>43976.25</v>
      </c>
      <c r="O477" s="39" t="str">
        <f t="shared" si="133"/>
        <v/>
      </c>
      <c r="P477" s="21"/>
      <c r="Q477" s="25" t="s">
        <v>2940</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4">SUM(B474:B477)</f>
        <v>274648</v>
      </c>
      <c r="C478" s="23">
        <f t="shared" si="134"/>
        <v>296929.13</v>
      </c>
      <c r="D478" s="23">
        <f t="shared" si="134"/>
        <v>339239.64</v>
      </c>
      <c r="E478" s="23">
        <f t="shared" si="134"/>
        <v>450636.91000000003</v>
      </c>
      <c r="F478" s="23">
        <f t="shared" si="134"/>
        <v>732447.48</v>
      </c>
      <c r="G478" s="23">
        <f t="shared" si="134"/>
        <v>478518.48</v>
      </c>
      <c r="H478" s="23">
        <f t="shared" si="134"/>
        <v>237931.32</v>
      </c>
      <c r="I478" s="23">
        <f t="shared" si="134"/>
        <v>204663.29</v>
      </c>
      <c r="J478" s="23">
        <f t="shared" si="134"/>
        <v>229853.53999999998</v>
      </c>
      <c r="K478" s="23">
        <f t="shared" si="134"/>
        <v>238684.12</v>
      </c>
      <c r="L478" s="23">
        <f t="shared" si="134"/>
        <v>279939.82</v>
      </c>
      <c r="M478" s="23">
        <f t="shared" si="134"/>
        <v>294723.76</v>
      </c>
      <c r="N478" s="23">
        <f t="shared" ref="N478:O478" si="135">IF(N475="",N474*4,IF(N476="",(N475+N474)*2,IF(N477="",((N476+N475+N474)/3)*4,SUM(N474:N477))))</f>
        <v>156835.25</v>
      </c>
      <c r="O478" s="23">
        <f t="shared" si="135"/>
        <v>108762</v>
      </c>
      <c r="P478" s="21"/>
      <c r="Q478" s="25" t="s">
        <v>2919</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2944</v>
      </c>
      <c r="C479" s="146"/>
      <c r="D479" s="146"/>
      <c r="E479" s="146"/>
      <c r="F479" s="146"/>
      <c r="G479" s="146"/>
      <c r="H479" s="146"/>
      <c r="I479" s="146"/>
      <c r="J479" s="146"/>
      <c r="K479" s="146"/>
      <c r="L479" s="146"/>
      <c r="M479" s="146"/>
      <c r="N479" s="146"/>
      <c r="O479" s="15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f t="shared" ref="B480:O480" si="136">IFERROR(VLOOKUP($B$479,$130:$216,MATCH($Q480&amp;"/"&amp;B$348,$128:$128,0),FALSE),"")</f>
        <v>0</v>
      </c>
      <c r="C480" s="23">
        <f t="shared" si="136"/>
        <v>0</v>
      </c>
      <c r="D480" s="23">
        <f t="shared" si="136"/>
        <v>0</v>
      </c>
      <c r="E480" s="23">
        <f t="shared" si="136"/>
        <v>0</v>
      </c>
      <c r="F480" s="23">
        <f t="shared" si="136"/>
        <v>0</v>
      </c>
      <c r="G480" s="23">
        <f t="shared" si="136"/>
        <v>0</v>
      </c>
      <c r="H480" s="23">
        <f t="shared" si="136"/>
        <v>0</v>
      </c>
      <c r="I480" s="23">
        <f t="shared" si="136"/>
        <v>0</v>
      </c>
      <c r="J480" s="23">
        <f t="shared" si="136"/>
        <v>0</v>
      </c>
      <c r="K480" s="23">
        <f t="shared" si="136"/>
        <v>0</v>
      </c>
      <c r="L480" s="23">
        <f t="shared" si="136"/>
        <v>0</v>
      </c>
      <c r="M480" s="23">
        <f t="shared" si="136"/>
        <v>0</v>
      </c>
      <c r="N480" s="23">
        <f t="shared" si="136"/>
        <v>0</v>
      </c>
      <c r="O480" s="23">
        <f t="shared" si="136"/>
        <v>35738</v>
      </c>
      <c r="P480" s="21"/>
      <c r="Q480" s="25" t="s">
        <v>2916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f t="shared" ref="B481:O481" si="137">IFERROR(VLOOKUP($B$479,$130:$216,MATCH($Q481&amp;"/"&amp;B$348,$128:$128,0),FALSE),"")</f>
        <v>0</v>
      </c>
      <c r="C481" s="23">
        <f t="shared" si="137"/>
        <v>0</v>
      </c>
      <c r="D481" s="23">
        <f t="shared" si="137"/>
        <v>0</v>
      </c>
      <c r="E481" s="23">
        <f t="shared" si="137"/>
        <v>0</v>
      </c>
      <c r="F481" s="23">
        <f t="shared" si="137"/>
        <v>0</v>
      </c>
      <c r="G481" s="23">
        <f t="shared" si="137"/>
        <v>0</v>
      </c>
      <c r="H481" s="23">
        <f t="shared" si="137"/>
        <v>0</v>
      </c>
      <c r="I481" s="23">
        <f t="shared" si="137"/>
        <v>0</v>
      </c>
      <c r="J481" s="23">
        <f t="shared" si="137"/>
        <v>0</v>
      </c>
      <c r="K481" s="23">
        <f t="shared" si="137"/>
        <v>0</v>
      </c>
      <c r="L481" s="23">
        <f t="shared" si="137"/>
        <v>0</v>
      </c>
      <c r="M481" s="23">
        <f t="shared" si="137"/>
        <v>0</v>
      </c>
      <c r="N481" s="23">
        <f t="shared" si="137"/>
        <v>-235</v>
      </c>
      <c r="O481" s="23">
        <f t="shared" si="137"/>
        <v>-129095</v>
      </c>
      <c r="P481" s="21"/>
      <c r="Q481" s="25" t="s">
        <v>2917</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f t="shared" ref="B482:O482" si="138">IFERROR(VLOOKUP($B$479,$130:$216,MATCH($Q482&amp;"/"&amp;B$348,$128:$128,0),FALSE),"")</f>
        <v>0</v>
      </c>
      <c r="C482" s="23">
        <f t="shared" si="138"/>
        <v>0</v>
      </c>
      <c r="D482" s="23">
        <f t="shared" si="138"/>
        <v>0</v>
      </c>
      <c r="E482" s="23">
        <f t="shared" si="138"/>
        <v>0</v>
      </c>
      <c r="F482" s="23">
        <f t="shared" si="138"/>
        <v>0</v>
      </c>
      <c r="G482" s="23">
        <f t="shared" si="138"/>
        <v>0</v>
      </c>
      <c r="H482" s="23">
        <f t="shared" si="138"/>
        <v>0</v>
      </c>
      <c r="I482" s="23">
        <f t="shared" si="138"/>
        <v>0</v>
      </c>
      <c r="J482" s="23">
        <f t="shared" si="138"/>
        <v>0</v>
      </c>
      <c r="K482" s="23">
        <f t="shared" si="138"/>
        <v>0</v>
      </c>
      <c r="L482" s="23">
        <f t="shared" si="138"/>
        <v>0</v>
      </c>
      <c r="M482" s="23">
        <f t="shared" si="138"/>
        <v>0</v>
      </c>
      <c r="N482" s="23">
        <f t="shared" si="138"/>
        <v>-523</v>
      </c>
      <c r="O482" s="23" t="str">
        <f t="shared" si="138"/>
        <v/>
      </c>
      <c r="P482" s="21"/>
      <c r="Q482" s="25" t="s">
        <v>2918</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f t="shared" ref="B483:O483" si="139">IFERROR(VLOOKUP($B$479,$130:$216,MATCH($Q483&amp;"/"&amp;B$348,$128:$128,0),FALSE),"")</f>
        <v>0</v>
      </c>
      <c r="C483" s="39">
        <f t="shared" si="139"/>
        <v>0</v>
      </c>
      <c r="D483" s="39">
        <f t="shared" si="139"/>
        <v>0</v>
      </c>
      <c r="E483" s="39">
        <f t="shared" si="139"/>
        <v>0</v>
      </c>
      <c r="F483" s="39">
        <f t="shared" si="139"/>
        <v>0</v>
      </c>
      <c r="G483" s="39">
        <f t="shared" si="139"/>
        <v>0</v>
      </c>
      <c r="H483" s="39">
        <f t="shared" si="139"/>
        <v>0</v>
      </c>
      <c r="I483" s="39">
        <f t="shared" si="139"/>
        <v>0</v>
      </c>
      <c r="J483" s="39">
        <f t="shared" si="139"/>
        <v>0</v>
      </c>
      <c r="K483" s="39">
        <f t="shared" si="139"/>
        <v>0</v>
      </c>
      <c r="L483" s="39">
        <f t="shared" si="139"/>
        <v>0</v>
      </c>
      <c r="M483" s="39">
        <f t="shared" si="139"/>
        <v>0</v>
      </c>
      <c r="N483" s="39">
        <f t="shared" si="139"/>
        <v>-62657.21</v>
      </c>
      <c r="O483" s="39" t="str">
        <f t="shared" si="139"/>
        <v/>
      </c>
      <c r="P483" s="21"/>
      <c r="Q483" s="25" t="s">
        <v>2940</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40">SUM(B480:B483)</f>
        <v>0</v>
      </c>
      <c r="C484" s="23">
        <f t="shared" si="140"/>
        <v>0</v>
      </c>
      <c r="D484" s="23">
        <f t="shared" si="140"/>
        <v>0</v>
      </c>
      <c r="E484" s="23">
        <f t="shared" si="140"/>
        <v>0</v>
      </c>
      <c r="F484" s="23">
        <f t="shared" si="140"/>
        <v>0</v>
      </c>
      <c r="G484" s="23">
        <f t="shared" si="140"/>
        <v>0</v>
      </c>
      <c r="H484" s="23">
        <f t="shared" si="140"/>
        <v>0</v>
      </c>
      <c r="I484" s="23">
        <f t="shared" si="140"/>
        <v>0</v>
      </c>
      <c r="J484" s="23">
        <f t="shared" si="140"/>
        <v>0</v>
      </c>
      <c r="K484" s="23">
        <f t="shared" si="140"/>
        <v>0</v>
      </c>
      <c r="L484" s="23">
        <f t="shared" si="140"/>
        <v>0</v>
      </c>
      <c r="M484" s="23">
        <f t="shared" si="140"/>
        <v>0</v>
      </c>
      <c r="N484" s="23">
        <f t="shared" ref="N484:O484" si="141">IF(N481="",N480*4,IF(N482="",(N481+N480)*2,IF(N483="",((N482+N481+N480)/3)*4,SUM(N480:N483))))</f>
        <v>-63415.21</v>
      </c>
      <c r="O484" s="23">
        <f t="shared" si="141"/>
        <v>-186714</v>
      </c>
      <c r="P484" s="21"/>
      <c r="Q484" s="25" t="s">
        <v>2919</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2945</v>
      </c>
      <c r="C485" s="146"/>
      <c r="D485" s="146"/>
      <c r="E485" s="146"/>
      <c r="F485" s="146"/>
      <c r="G485" s="146"/>
      <c r="H485" s="146"/>
      <c r="I485" s="146"/>
      <c r="J485" s="146"/>
      <c r="K485" s="146"/>
      <c r="L485" s="146"/>
      <c r="M485" s="146"/>
      <c r="N485" s="146"/>
      <c r="O485" s="15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2">IFERROR(VLOOKUP($B$485,$130:$216,MATCH($Q486&amp;"/"&amp;B$348,$128:$128,0),FALSE),"")</f>
        <v>137694</v>
      </c>
      <c r="C486" s="23">
        <f t="shared" si="142"/>
        <v>2294</v>
      </c>
      <c r="D486" s="23">
        <f t="shared" si="142"/>
        <v>-9258</v>
      </c>
      <c r="E486" s="23">
        <f t="shared" si="142"/>
        <v>45073</v>
      </c>
      <c r="F486" s="23">
        <f t="shared" si="142"/>
        <v>7524</v>
      </c>
      <c r="G486" s="23">
        <f t="shared" si="142"/>
        <v>3055</v>
      </c>
      <c r="H486" s="23">
        <f t="shared" si="142"/>
        <v>176962</v>
      </c>
      <c r="I486" s="23">
        <f t="shared" si="142"/>
        <v>-19335</v>
      </c>
      <c r="J486" s="23">
        <f t="shared" si="142"/>
        <v>58587</v>
      </c>
      <c r="K486" s="23">
        <f t="shared" si="142"/>
        <v>5036</v>
      </c>
      <c r="L486" s="23">
        <f t="shared" si="142"/>
        <v>-6799</v>
      </c>
      <c r="M486" s="23">
        <f t="shared" si="142"/>
        <v>-2012</v>
      </c>
      <c r="N486" s="23">
        <f t="shared" si="142"/>
        <v>55990</v>
      </c>
      <c r="O486" s="23">
        <f t="shared" si="142"/>
        <v>59449</v>
      </c>
      <c r="P486" s="21"/>
      <c r="Q486" s="25" t="s">
        <v>2916</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3">IFERROR(VLOOKUP($B$485,$130:$216,MATCH($Q487&amp;"/"&amp;B$348,$128:$128,0),FALSE),"")</f>
        <v>76014</v>
      </c>
      <c r="C487" s="23">
        <f t="shared" si="143"/>
        <v>-4873</v>
      </c>
      <c r="D487" s="23">
        <f t="shared" si="143"/>
        <v>-14876</v>
      </c>
      <c r="E487" s="23">
        <f t="shared" si="143"/>
        <v>57863</v>
      </c>
      <c r="F487" s="23">
        <f t="shared" si="143"/>
        <v>-28559</v>
      </c>
      <c r="G487" s="23">
        <f t="shared" si="143"/>
        <v>37253</v>
      </c>
      <c r="H487" s="23">
        <f t="shared" si="143"/>
        <v>1262</v>
      </c>
      <c r="I487" s="23">
        <f t="shared" si="143"/>
        <v>-36122</v>
      </c>
      <c r="J487" s="23">
        <f t="shared" si="143"/>
        <v>7685</v>
      </c>
      <c r="K487" s="23">
        <f t="shared" si="143"/>
        <v>-18376</v>
      </c>
      <c r="L487" s="23">
        <f t="shared" si="143"/>
        <v>-3933</v>
      </c>
      <c r="M487" s="23">
        <f t="shared" si="143"/>
        <v>58902</v>
      </c>
      <c r="N487" s="23">
        <f t="shared" si="143"/>
        <v>-2482</v>
      </c>
      <c r="O487" s="23">
        <f t="shared" si="143"/>
        <v>283552</v>
      </c>
      <c r="P487" s="21"/>
      <c r="Q487" s="25" t="s">
        <v>2917</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4">IFERROR(VLOOKUP($B$485,$130:$216,MATCH($Q488&amp;"/"&amp;B$348,$128:$128,0),FALSE),"")</f>
        <v>23427</v>
      </c>
      <c r="C488" s="23">
        <f t="shared" si="144"/>
        <v>138</v>
      </c>
      <c r="D488" s="23">
        <f t="shared" si="144"/>
        <v>8351</v>
      </c>
      <c r="E488" s="23">
        <f t="shared" si="144"/>
        <v>53625</v>
      </c>
      <c r="F488" s="23">
        <f t="shared" si="144"/>
        <v>41999</v>
      </c>
      <c r="G488" s="23">
        <f t="shared" si="144"/>
        <v>-391277</v>
      </c>
      <c r="H488" s="23">
        <f t="shared" si="144"/>
        <v>236946</v>
      </c>
      <c r="I488" s="23">
        <f t="shared" si="144"/>
        <v>25535</v>
      </c>
      <c r="J488" s="23">
        <f t="shared" si="144"/>
        <v>28142</v>
      </c>
      <c r="K488" s="23">
        <f t="shared" si="144"/>
        <v>4550</v>
      </c>
      <c r="L488" s="23">
        <f t="shared" si="144"/>
        <v>57790</v>
      </c>
      <c r="M488" s="23">
        <f t="shared" si="144"/>
        <v>-22214</v>
      </c>
      <c r="N488" s="23">
        <f t="shared" si="144"/>
        <v>11306</v>
      </c>
      <c r="O488" s="23" t="str">
        <f t="shared" si="144"/>
        <v/>
      </c>
      <c r="P488" s="21"/>
      <c r="Q488" s="25" t="s">
        <v>2918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5">IFERROR(VLOOKUP($B$485,$130:$216,MATCH($Q489&amp;"/"&amp;B$348,$128:$128,0),FALSE),"")</f>
        <v>4301</v>
      </c>
      <c r="C489" s="39">
        <f t="shared" si="145"/>
        <v>-3582.48</v>
      </c>
      <c r="D489" s="39">
        <f t="shared" si="145"/>
        <v>-90825.25</v>
      </c>
      <c r="E489" s="39">
        <f t="shared" si="145"/>
        <v>59743.49</v>
      </c>
      <c r="F489" s="39">
        <f t="shared" si="145"/>
        <v>17623.25</v>
      </c>
      <c r="G489" s="39">
        <f t="shared" si="145"/>
        <v>-146982.76</v>
      </c>
      <c r="H489" s="39">
        <f t="shared" si="145"/>
        <v>-38190.019999999997</v>
      </c>
      <c r="I489" s="39">
        <f t="shared" si="145"/>
        <v>25740.9</v>
      </c>
      <c r="J489" s="39">
        <f t="shared" si="145"/>
        <v>-17328.46</v>
      </c>
      <c r="K489" s="39">
        <f t="shared" si="145"/>
        <v>8250.56</v>
      </c>
      <c r="L489" s="39">
        <f t="shared" si="145"/>
        <v>-7339.96</v>
      </c>
      <c r="M489" s="39">
        <f t="shared" si="145"/>
        <v>68901.240000000005</v>
      </c>
      <c r="N489" s="39">
        <f t="shared" si="145"/>
        <v>161162.67000000001</v>
      </c>
      <c r="O489" s="39" t="str">
        <f t="shared" si="145"/>
        <v/>
      </c>
      <c r="P489" s="21"/>
      <c r="Q489" s="25" t="s">
        <v>2940</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6">SUM(B486:B489)</f>
        <v>241436</v>
      </c>
      <c r="C490" s="23">
        <f t="shared" si="146"/>
        <v>-6023.48</v>
      </c>
      <c r="D490" s="23">
        <f t="shared" si="146"/>
        <v>-106608.25</v>
      </c>
      <c r="E490" s="23">
        <f t="shared" si="146"/>
        <v>216304.49</v>
      </c>
      <c r="F490" s="23">
        <f t="shared" si="146"/>
        <v>38587.25</v>
      </c>
      <c r="G490" s="23">
        <f t="shared" si="146"/>
        <v>-497951.76</v>
      </c>
      <c r="H490" s="23">
        <f t="shared" si="146"/>
        <v>376979.98</v>
      </c>
      <c r="I490" s="23">
        <f t="shared" si="146"/>
        <v>-4181.0999999999985</v>
      </c>
      <c r="J490" s="23">
        <f t="shared" si="146"/>
        <v>77085.540000000008</v>
      </c>
      <c r="K490" s="23">
        <f t="shared" si="146"/>
        <v>-539.44000000000051</v>
      </c>
      <c r="L490" s="23">
        <f t="shared" si="146"/>
        <v>39718.04</v>
      </c>
      <c r="M490" s="23">
        <f t="shared" si="146"/>
        <v>103577.24</v>
      </c>
      <c r="N490" s="23">
        <f t="shared" ref="N490:O490" si="147">IF(N487="",N486*4,IF(N488="",(N487+N486)*2,IF(N489="",((N488+N487+N486)/3)*4,SUM(N486:N489))))</f>
        <v>225976.67</v>
      </c>
      <c r="O490" s="23">
        <f t="shared" si="147"/>
        <v>686002</v>
      </c>
      <c r="P490" s="21"/>
      <c r="Q490" s="25" t="s">
        <v>2919</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2946</v>
      </c>
      <c r="C491" s="146"/>
      <c r="D491" s="146"/>
      <c r="E491" s="146"/>
      <c r="F491" s="146"/>
      <c r="G491" s="146"/>
      <c r="H491" s="146"/>
      <c r="I491" s="146"/>
      <c r="J491" s="146"/>
      <c r="K491" s="146"/>
      <c r="L491" s="146"/>
      <c r="M491" s="146"/>
      <c r="N491" s="146"/>
      <c r="O491" s="15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8">IFERROR(VLOOKUP($B$491,$130:$216,MATCH($Q492&amp;"/"&amp;B$348,$128:$128,0),FALSE),"")</f>
        <v>32722671</v>
      </c>
      <c r="C492" s="23">
        <f t="shared" si="148"/>
        <v>27274183</v>
      </c>
      <c r="D492" s="23">
        <f t="shared" si="148"/>
        <v>33424788</v>
      </c>
      <c r="E492" s="23">
        <f t="shared" si="148"/>
        <v>38855784</v>
      </c>
      <c r="F492" s="23">
        <f t="shared" si="148"/>
        <v>44666924</v>
      </c>
      <c r="G492" s="23">
        <f t="shared" si="148"/>
        <v>52901939</v>
      </c>
      <c r="H492" s="23">
        <f t="shared" si="148"/>
        <v>89148937</v>
      </c>
      <c r="I492" s="23">
        <f t="shared" si="148"/>
        <v>98780706</v>
      </c>
      <c r="J492" s="23">
        <f t="shared" si="148"/>
        <v>108726947</v>
      </c>
      <c r="K492" s="23">
        <f t="shared" si="148"/>
        <v>117507495</v>
      </c>
      <c r="L492" s="23">
        <f t="shared" si="148"/>
        <v>128045872</v>
      </c>
      <c r="M492" s="23">
        <f t="shared" si="148"/>
        <v>138895714</v>
      </c>
      <c r="N492" s="23">
        <f t="shared" si="148"/>
        <v>145799976</v>
      </c>
      <c r="O492" s="23">
        <f t="shared" si="148"/>
        <v>133371872</v>
      </c>
      <c r="P492" s="21"/>
      <c r="Q492" s="25" t="s">
        <v>2916</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9">IFERROR(VLOOKUP($B$491,$130:$216,MATCH($Q493&amp;"/"&amp;B$348,$128:$128,0),FALSE),"")</f>
        <v>32062250</v>
      </c>
      <c r="C493" s="23">
        <f t="shared" si="149"/>
        <v>28572462</v>
      </c>
      <c r="D493" s="23">
        <f t="shared" si="149"/>
        <v>34628197</v>
      </c>
      <c r="E493" s="23">
        <f t="shared" si="149"/>
        <v>40682579</v>
      </c>
      <c r="F493" s="23">
        <f t="shared" si="149"/>
        <v>47731327</v>
      </c>
      <c r="G493" s="23">
        <f t="shared" si="149"/>
        <v>53561093</v>
      </c>
      <c r="H493" s="23">
        <f t="shared" si="149"/>
        <v>92132640</v>
      </c>
      <c r="I493" s="23">
        <f t="shared" si="149"/>
        <v>100676161</v>
      </c>
      <c r="J493" s="23">
        <f t="shared" si="149"/>
        <v>114620958</v>
      </c>
      <c r="K493" s="23">
        <f t="shared" si="149"/>
        <v>120651938</v>
      </c>
      <c r="L493" s="23">
        <f t="shared" si="149"/>
        <v>129706280</v>
      </c>
      <c r="M493" s="23">
        <f t="shared" si="149"/>
        <v>143266840</v>
      </c>
      <c r="N493" s="23">
        <f t="shared" si="149"/>
        <v>128027320</v>
      </c>
      <c r="O493" s="23">
        <f t="shared" si="149"/>
        <v>137391443</v>
      </c>
      <c r="P493" s="21"/>
      <c r="Q493" s="25" t="s">
        <v>2917</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50">IFERROR(VLOOKUP($B$491,$130:$216,MATCH($Q494&amp;"/"&amp;B$348,$128:$128,0),FALSE),"")</f>
        <v>34219851</v>
      </c>
      <c r="C494" s="23">
        <f t="shared" si="150"/>
        <v>29679784</v>
      </c>
      <c r="D494" s="23">
        <f t="shared" si="150"/>
        <v>34734088</v>
      </c>
      <c r="E494" s="23">
        <f t="shared" si="150"/>
        <v>41762314</v>
      </c>
      <c r="F494" s="23">
        <f t="shared" si="150"/>
        <v>51225042</v>
      </c>
      <c r="G494" s="23">
        <f t="shared" si="150"/>
        <v>86155705</v>
      </c>
      <c r="H494" s="23">
        <f t="shared" si="150"/>
        <v>91064860</v>
      </c>
      <c r="I494" s="23">
        <f t="shared" si="150"/>
        <v>100037019</v>
      </c>
      <c r="J494" s="23">
        <f t="shared" si="150"/>
        <v>112999484</v>
      </c>
      <c r="K494" s="23">
        <f t="shared" si="150"/>
        <v>123210520</v>
      </c>
      <c r="L494" s="23">
        <f t="shared" si="150"/>
        <v>130494486</v>
      </c>
      <c r="M494" s="23">
        <f t="shared" si="150"/>
        <v>141072248</v>
      </c>
      <c r="N494" s="23">
        <f t="shared" si="150"/>
        <v>135488772</v>
      </c>
      <c r="O494" s="23" t="str">
        <f t="shared" si="150"/>
        <v/>
      </c>
      <c r="P494" s="21"/>
      <c r="Q494" s="25" t="s">
        <v>2918</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1">IFERROR(VLOOKUP($B$491,$130:$216,MATCH($Q495&amp;"/"&amp;B$348,$128:$128,0),FALSE),"")</f>
        <v>30208252</v>
      </c>
      <c r="C495" s="23">
        <f t="shared" si="151"/>
        <v>32234348.670000002</v>
      </c>
      <c r="D495" s="23">
        <f t="shared" si="151"/>
        <v>38296476.960000001</v>
      </c>
      <c r="E495" s="23">
        <f t="shared" si="151"/>
        <v>40372800.539999999</v>
      </c>
      <c r="F495" s="23">
        <f t="shared" si="151"/>
        <v>54153721.960000001</v>
      </c>
      <c r="G495" s="23">
        <f t="shared" si="151"/>
        <v>91979850.560000002</v>
      </c>
      <c r="H495" s="23">
        <f t="shared" si="151"/>
        <v>98577658.849999994</v>
      </c>
      <c r="I495" s="23">
        <f t="shared" si="151"/>
        <v>106399352.56999999</v>
      </c>
      <c r="J495" s="23">
        <f t="shared" si="151"/>
        <v>115514373.23999999</v>
      </c>
      <c r="K495" s="23">
        <f t="shared" si="151"/>
        <v>128033296.77</v>
      </c>
      <c r="L495" s="23">
        <f t="shared" si="151"/>
        <v>139573395.33000001</v>
      </c>
      <c r="M495" s="23">
        <f t="shared" si="151"/>
        <v>147857606.53</v>
      </c>
      <c r="N495" s="23">
        <f t="shared" si="151"/>
        <v>137047950.99000001</v>
      </c>
      <c r="O495" s="23" t="str">
        <f t="shared" si="151"/>
        <v/>
      </c>
      <c r="P495" s="21"/>
      <c r="Q495" s="25" t="s">
        <v>2940</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2">SUM(B492:B495)</f>
        <v>129213024</v>
      </c>
      <c r="C496" s="40">
        <f t="shared" si="152"/>
        <v>117760777.67</v>
      </c>
      <c r="D496" s="40">
        <f t="shared" si="152"/>
        <v>141083549.96000001</v>
      </c>
      <c r="E496" s="40">
        <f t="shared" si="152"/>
        <v>161673477.53999999</v>
      </c>
      <c r="F496" s="40">
        <f t="shared" si="152"/>
        <v>197777014.96000001</v>
      </c>
      <c r="G496" s="40">
        <f t="shared" si="152"/>
        <v>284598587.56</v>
      </c>
      <c r="H496" s="40">
        <f t="shared" si="152"/>
        <v>370924095.85000002</v>
      </c>
      <c r="I496" s="40">
        <f t="shared" si="152"/>
        <v>405893238.56999999</v>
      </c>
      <c r="J496" s="40">
        <f t="shared" si="152"/>
        <v>451861762.24000001</v>
      </c>
      <c r="K496" s="40">
        <f t="shared" si="152"/>
        <v>489403249.76999998</v>
      </c>
      <c r="L496" s="40">
        <f t="shared" si="152"/>
        <v>527820033.33000004</v>
      </c>
      <c r="M496" s="40">
        <f t="shared" si="152"/>
        <v>571092408.52999997</v>
      </c>
      <c r="N496" s="40">
        <f t="shared" ref="N496:O496" si="153">IF(N493="",N492*4,IF(N494="",(N493+N492)*2,IF(N495="",((N494+N493+N492)/3)*4,SUM(N492:N495))))</f>
        <v>546364018.99000001</v>
      </c>
      <c r="O496" s="40">
        <f t="shared" si="153"/>
        <v>541526630</v>
      </c>
      <c r="P496" s="21"/>
      <c r="Q496" s="25" t="s">
        <v>2919</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2947</v>
      </c>
      <c r="C497" s="146"/>
      <c r="D497" s="146"/>
      <c r="E497" s="146"/>
      <c r="F497" s="146"/>
      <c r="G497" s="146"/>
      <c r="H497" s="146"/>
      <c r="I497" s="146"/>
      <c r="J497" s="146"/>
      <c r="K497" s="146"/>
      <c r="L497" s="146"/>
      <c r="M497" s="146"/>
      <c r="N497" s="146"/>
      <c r="O497" s="150"/>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2948</v>
      </c>
      <c r="C498" s="146"/>
      <c r="D498" s="146"/>
      <c r="E498" s="146"/>
      <c r="F498" s="146"/>
      <c r="G498" s="146"/>
      <c r="H498" s="146"/>
      <c r="I498" s="146"/>
      <c r="J498" s="146"/>
      <c r="K498" s="146"/>
      <c r="L498" s="146"/>
      <c r="M498" s="146"/>
      <c r="N498" s="146"/>
      <c r="O498" s="15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4">IFERROR(VLOOKUP($B$498,$130:$216,MATCH($Q499&amp;"/"&amp;B$348,$128:$128,0),FALSE),"")</f>
        <v>24190319</v>
      </c>
      <c r="C499" s="23">
        <f t="shared" si="154"/>
        <v>19129633</v>
      </c>
      <c r="D499" s="23">
        <f t="shared" si="154"/>
        <v>23508220</v>
      </c>
      <c r="E499" s="23">
        <f t="shared" si="154"/>
        <v>27958524</v>
      </c>
      <c r="F499" s="23">
        <f t="shared" si="154"/>
        <v>31966248</v>
      </c>
      <c r="G499" s="23">
        <f t="shared" si="154"/>
        <v>37388877</v>
      </c>
      <c r="H499" s="23">
        <f t="shared" si="154"/>
        <v>68151816</v>
      </c>
      <c r="I499" s="23">
        <f t="shared" si="154"/>
        <v>75124884</v>
      </c>
      <c r="J499" s="23">
        <f t="shared" si="154"/>
        <v>82252728</v>
      </c>
      <c r="K499" s="23">
        <f t="shared" si="154"/>
        <v>88434390</v>
      </c>
      <c r="L499" s="23">
        <f t="shared" si="154"/>
        <v>96214167</v>
      </c>
      <c r="M499" s="23">
        <f t="shared" si="154"/>
        <v>104244085</v>
      </c>
      <c r="N499" s="23">
        <f t="shared" si="154"/>
        <v>109788727</v>
      </c>
      <c r="O499" s="23">
        <f t="shared" si="154"/>
        <v>101269499</v>
      </c>
      <c r="P499" s="21"/>
      <c r="Q499" s="25" t="s">
        <v>2916</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5">IFERROR(VLOOKUP($B$498,$130:$216,MATCH($Q500&amp;"/"&amp;B$348,$128:$128,0),FALSE),"")</f>
        <v>23352368</v>
      </c>
      <c r="C500" s="23">
        <f t="shared" si="155"/>
        <v>20099355</v>
      </c>
      <c r="D500" s="23">
        <f t="shared" si="155"/>
        <v>24179394</v>
      </c>
      <c r="E500" s="23">
        <f t="shared" si="155"/>
        <v>29317441</v>
      </c>
      <c r="F500" s="23">
        <f t="shared" si="155"/>
        <v>33724856</v>
      </c>
      <c r="G500" s="23">
        <f t="shared" si="155"/>
        <v>37655206</v>
      </c>
      <c r="H500" s="23">
        <f t="shared" si="155"/>
        <v>70030538</v>
      </c>
      <c r="I500" s="23">
        <f t="shared" si="155"/>
        <v>76134726</v>
      </c>
      <c r="J500" s="23">
        <f t="shared" si="155"/>
        <v>86035371</v>
      </c>
      <c r="K500" s="23">
        <f t="shared" si="155"/>
        <v>90333235</v>
      </c>
      <c r="L500" s="23">
        <f t="shared" si="155"/>
        <v>97508629</v>
      </c>
      <c r="M500" s="23">
        <f t="shared" si="155"/>
        <v>107180802</v>
      </c>
      <c r="N500" s="23">
        <f t="shared" si="155"/>
        <v>96659238</v>
      </c>
      <c r="O500" s="23">
        <f t="shared" si="155"/>
        <v>104082818</v>
      </c>
      <c r="P500" s="21"/>
      <c r="Q500" s="25" t="s">
        <v>2917</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6">IFERROR(VLOOKUP($B$498,$130:$216,MATCH($Q501&amp;"/"&amp;B$348,$128:$128,0),FALSE),"")</f>
        <v>25160698</v>
      </c>
      <c r="C501" s="23">
        <f t="shared" si="156"/>
        <v>20835831</v>
      </c>
      <c r="D501" s="23">
        <f t="shared" si="156"/>
        <v>24302607</v>
      </c>
      <c r="E501" s="23">
        <f t="shared" si="156"/>
        <v>29934076</v>
      </c>
      <c r="F501" s="23">
        <f t="shared" si="156"/>
        <v>35981672</v>
      </c>
      <c r="G501" s="23">
        <f t="shared" si="156"/>
        <v>65137805</v>
      </c>
      <c r="H501" s="23">
        <f t="shared" si="156"/>
        <v>68841769</v>
      </c>
      <c r="I501" s="23">
        <f t="shared" si="156"/>
        <v>75068073</v>
      </c>
      <c r="J501" s="23">
        <f t="shared" si="156"/>
        <v>84599591</v>
      </c>
      <c r="K501" s="23">
        <f t="shared" si="156"/>
        <v>91742078</v>
      </c>
      <c r="L501" s="23">
        <f t="shared" si="156"/>
        <v>97474391</v>
      </c>
      <c r="M501" s="23">
        <f t="shared" si="156"/>
        <v>104585596</v>
      </c>
      <c r="N501" s="23">
        <f t="shared" si="156"/>
        <v>101422483</v>
      </c>
      <c r="O501" s="23" t="str">
        <f t="shared" si="156"/>
        <v/>
      </c>
      <c r="P501" s="21"/>
      <c r="Q501" s="25" t="s">
        <v>2918</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7">IFERROR(VLOOKUP($B$498,$130:$216,MATCH($Q502&amp;"/"&amp;B$348,$128:$128,0),FALSE),"")</f>
        <v>21650557</v>
      </c>
      <c r="C502" s="39">
        <f t="shared" si="157"/>
        <v>22653316.27</v>
      </c>
      <c r="D502" s="39">
        <f t="shared" si="157"/>
        <v>26846817.199999999</v>
      </c>
      <c r="E502" s="39">
        <f t="shared" si="157"/>
        <v>29652526.469999999</v>
      </c>
      <c r="F502" s="39">
        <f t="shared" si="157"/>
        <v>38418391.670000002</v>
      </c>
      <c r="G502" s="39">
        <f t="shared" si="157"/>
        <v>70474869.730000004</v>
      </c>
      <c r="H502" s="39">
        <f t="shared" si="157"/>
        <v>74419302.129999995</v>
      </c>
      <c r="I502" s="39">
        <f t="shared" si="157"/>
        <v>80190984.370000005</v>
      </c>
      <c r="J502" s="39">
        <f t="shared" si="157"/>
        <v>86800357.959999993</v>
      </c>
      <c r="K502" s="39">
        <f t="shared" si="157"/>
        <v>95492591.769999996</v>
      </c>
      <c r="L502" s="39">
        <f t="shared" si="157"/>
        <v>104120052.86</v>
      </c>
      <c r="M502" s="39">
        <f t="shared" si="157"/>
        <v>110138600.89</v>
      </c>
      <c r="N502" s="39">
        <f t="shared" si="157"/>
        <v>103009578.81</v>
      </c>
      <c r="O502" s="39" t="str">
        <f t="shared" si="157"/>
        <v/>
      </c>
      <c r="P502" s="21"/>
      <c r="Q502" s="25" t="s">
        <v>2940</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8">SUM(B499:B502)</f>
        <v>94353942</v>
      </c>
      <c r="C503" s="39">
        <f t="shared" si="158"/>
        <v>82718135.269999996</v>
      </c>
      <c r="D503" s="39">
        <f t="shared" si="158"/>
        <v>98837038.200000003</v>
      </c>
      <c r="E503" s="39">
        <f t="shared" si="158"/>
        <v>116862567.47</v>
      </c>
      <c r="F503" s="39">
        <f t="shared" si="158"/>
        <v>140091167.67000002</v>
      </c>
      <c r="G503" s="39">
        <f t="shared" si="158"/>
        <v>210656757.73000002</v>
      </c>
      <c r="H503" s="39">
        <f t="shared" si="158"/>
        <v>281443425.13</v>
      </c>
      <c r="I503" s="39">
        <f t="shared" si="158"/>
        <v>306518667.37</v>
      </c>
      <c r="J503" s="39">
        <f t="shared" si="158"/>
        <v>339688047.95999998</v>
      </c>
      <c r="K503" s="39">
        <f t="shared" si="158"/>
        <v>366002294.76999998</v>
      </c>
      <c r="L503" s="39">
        <f t="shared" si="158"/>
        <v>395317239.86000001</v>
      </c>
      <c r="M503" s="39">
        <f t="shared" si="158"/>
        <v>426149083.88999999</v>
      </c>
      <c r="N503" s="39">
        <f t="shared" ref="N503:O503" si="159">IF(N500="",N499*4,IF(N501="",(N500+N499)*2,IF(N502="",((N501+N500+N499)/3)*4,SUM(N499:N502))))</f>
        <v>410880026.81</v>
      </c>
      <c r="O503" s="39">
        <f t="shared" si="159"/>
        <v>410704634</v>
      </c>
      <c r="P503" s="21"/>
      <c r="Q503" s="25" t="s">
        <v>2919</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60">B503/B$465</f>
        <v>0.76041167411308408</v>
      </c>
      <c r="C504" s="44">
        <f t="shared" si="160"/>
        <v>0.73607759077034107</v>
      </c>
      <c r="D504" s="44">
        <f t="shared" si="160"/>
        <v>0.73237676593904311</v>
      </c>
      <c r="E504" s="44">
        <f t="shared" si="160"/>
        <v>0.75220563577192323</v>
      </c>
      <c r="F504" s="44">
        <f t="shared" si="160"/>
        <v>0.74239346914041271</v>
      </c>
      <c r="G504" s="44">
        <f t="shared" si="160"/>
        <v>0.77366122089368905</v>
      </c>
      <c r="H504" s="44">
        <f t="shared" si="160"/>
        <v>0.78666822368580669</v>
      </c>
      <c r="I504" s="44">
        <f t="shared" si="160"/>
        <v>0.78229993717404378</v>
      </c>
      <c r="J504" s="44">
        <f t="shared" si="160"/>
        <v>0.78140964324005513</v>
      </c>
      <c r="K504" s="44">
        <f t="shared" si="160"/>
        <v>0.77696074210306698</v>
      </c>
      <c r="L504" s="44">
        <f t="shared" si="160"/>
        <v>0.77733814654312161</v>
      </c>
      <c r="M504" s="44">
        <f t="shared" si="160"/>
        <v>0.77342896555900864</v>
      </c>
      <c r="N504" s="45">
        <f t="shared" si="160"/>
        <v>0.78131256562049156</v>
      </c>
      <c r="O504" s="45">
        <f t="shared" si="160"/>
        <v>0.78771327307206185</v>
      </c>
      <c r="P504" s="21"/>
      <c r="Q504" s="27" t="s">
        <v>2920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26">
        <f t="shared" ref="C505:O505" si="161">C503/B503-1</f>
        <v>-0.12332083306068975</v>
      </c>
      <c r="D505" s="26">
        <f t="shared" si="161"/>
        <v>0.19486540499717919</v>
      </c>
      <c r="E505" s="26">
        <f t="shared" si="161"/>
        <v>0.18237625892355003</v>
      </c>
      <c r="F505" s="26">
        <f t="shared" si="161"/>
        <v>0.19876852531040856</v>
      </c>
      <c r="G505" s="26">
        <f t="shared" si="161"/>
        <v>0.50371191298958218</v>
      </c>
      <c r="H505" s="26">
        <f t="shared" si="161"/>
        <v>0.33602846717468071</v>
      </c>
      <c r="I505" s="26">
        <f t="shared" si="161"/>
        <v>8.9095143112395192E-2</v>
      </c>
      <c r="J505" s="26">
        <f t="shared" si="161"/>
        <v>0.10821324806936161</v>
      </c>
      <c r="K505" s="26">
        <f t="shared" si="161"/>
        <v>7.7465919004305439E-2</v>
      </c>
      <c r="L505" s="26">
        <f t="shared" si="161"/>
        <v>8.0094976203419321E-2</v>
      </c>
      <c r="M505" s="26">
        <f t="shared" si="161"/>
        <v>7.7992662401768609E-2</v>
      </c>
      <c r="N505" s="26">
        <f t="shared" si="161"/>
        <v>-3.5830317739088069E-2</v>
      </c>
      <c r="O505" s="26">
        <f t="shared" si="161"/>
        <v>-4.2687110240358095E-4</v>
      </c>
      <c r="P505" s="37"/>
      <c r="Q505" s="27" t="s">
        <v>2941</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2949</v>
      </c>
      <c r="C506" s="146"/>
      <c r="D506" s="146"/>
      <c r="E506" s="146"/>
      <c r="F506" s="146"/>
      <c r="G506" s="146"/>
      <c r="H506" s="146"/>
      <c r="I506" s="146"/>
      <c r="J506" s="146"/>
      <c r="K506" s="146"/>
      <c r="L506" s="146"/>
      <c r="M506" s="146"/>
      <c r="N506" s="146"/>
      <c r="O506" s="150"/>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23">
        <f t="shared" ref="B507:O507" si="162">IFERROR(B461-B499,"")</f>
        <v>7260367</v>
      </c>
      <c r="C507" s="23">
        <f t="shared" si="162"/>
        <v>6788201</v>
      </c>
      <c r="D507" s="23">
        <f t="shared" si="162"/>
        <v>8473728</v>
      </c>
      <c r="E507" s="23">
        <f t="shared" si="162"/>
        <v>9211941</v>
      </c>
      <c r="F507" s="23">
        <f t="shared" si="162"/>
        <v>11048215</v>
      </c>
      <c r="G507" s="23">
        <f t="shared" si="162"/>
        <v>13050237</v>
      </c>
      <c r="H507" s="23">
        <f t="shared" si="162"/>
        <v>18006201</v>
      </c>
      <c r="I507" s="23">
        <f t="shared" si="162"/>
        <v>20428768</v>
      </c>
      <c r="J507" s="23">
        <f t="shared" si="162"/>
        <v>22716039</v>
      </c>
      <c r="K507" s="23">
        <f t="shared" si="162"/>
        <v>24894442</v>
      </c>
      <c r="L507" s="23">
        <f t="shared" si="162"/>
        <v>27437636</v>
      </c>
      <c r="M507" s="23">
        <f t="shared" si="162"/>
        <v>30073583</v>
      </c>
      <c r="N507" s="23">
        <f t="shared" si="162"/>
        <v>31181785</v>
      </c>
      <c r="O507" s="23">
        <f t="shared" si="162"/>
        <v>27279084</v>
      </c>
      <c r="P507" s="21"/>
      <c r="Q507" s="25" t="s">
        <v>2916</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3">IFERROR(B462-B500,"")</f>
        <v>7465554</v>
      </c>
      <c r="C508" s="23">
        <f t="shared" si="163"/>
        <v>7295563</v>
      </c>
      <c r="D508" s="23">
        <f t="shared" si="163"/>
        <v>9009086</v>
      </c>
      <c r="E508" s="23">
        <f t="shared" si="163"/>
        <v>9665538</v>
      </c>
      <c r="F508" s="23">
        <f t="shared" si="163"/>
        <v>11890353</v>
      </c>
      <c r="G508" s="23">
        <f t="shared" si="163"/>
        <v>13426728</v>
      </c>
      <c r="H508" s="23">
        <f t="shared" si="163"/>
        <v>18914580</v>
      </c>
      <c r="I508" s="23">
        <f t="shared" si="163"/>
        <v>21157526</v>
      </c>
      <c r="J508" s="23">
        <f t="shared" si="163"/>
        <v>23962306</v>
      </c>
      <c r="K508" s="23">
        <f t="shared" si="163"/>
        <v>25800677</v>
      </c>
      <c r="L508" s="23">
        <f t="shared" si="163"/>
        <v>27406269</v>
      </c>
      <c r="M508" s="23">
        <f t="shared" si="163"/>
        <v>31214912</v>
      </c>
      <c r="N508" s="23">
        <f t="shared" si="163"/>
        <v>26441823</v>
      </c>
      <c r="O508" s="23">
        <f t="shared" si="163"/>
        <v>28062844</v>
      </c>
      <c r="P508" s="21"/>
      <c r="Q508" s="25" t="s">
        <v>2917</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4">IFERROR(B463-B501,"")</f>
        <v>7883225</v>
      </c>
      <c r="C509" s="23">
        <f t="shared" si="164"/>
        <v>7559787</v>
      </c>
      <c r="D509" s="23">
        <f t="shared" si="164"/>
        <v>8982663</v>
      </c>
      <c r="E509" s="23">
        <f t="shared" si="164"/>
        <v>10112262</v>
      </c>
      <c r="F509" s="23">
        <f t="shared" si="164"/>
        <v>12521864</v>
      </c>
      <c r="G509" s="23">
        <f t="shared" si="164"/>
        <v>17212747</v>
      </c>
      <c r="H509" s="23">
        <f t="shared" si="164"/>
        <v>18830649</v>
      </c>
      <c r="I509" s="23">
        <f t="shared" si="164"/>
        <v>21295791</v>
      </c>
      <c r="J509" s="23">
        <f t="shared" si="164"/>
        <v>24042450</v>
      </c>
      <c r="K509" s="23">
        <f t="shared" si="164"/>
        <v>26499750</v>
      </c>
      <c r="L509" s="23">
        <f t="shared" si="164"/>
        <v>28007946</v>
      </c>
      <c r="M509" s="23">
        <f t="shared" si="164"/>
        <v>31177110</v>
      </c>
      <c r="N509" s="23">
        <f t="shared" si="164"/>
        <v>28567537</v>
      </c>
      <c r="O509" s="23" t="str">
        <f t="shared" si="164"/>
        <v/>
      </c>
      <c r="P509" s="21"/>
      <c r="Q509" s="25" t="s">
        <v>2918</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5">IFERROR(B464-B502,"")</f>
        <v>7119623</v>
      </c>
      <c r="C510" s="39">
        <f t="shared" si="165"/>
        <v>8015237.4499999993</v>
      </c>
      <c r="D510" s="39">
        <f t="shared" si="165"/>
        <v>9651299.2799999975</v>
      </c>
      <c r="E510" s="39">
        <f t="shared" si="165"/>
        <v>9507558.450000003</v>
      </c>
      <c r="F510" s="39">
        <f t="shared" si="165"/>
        <v>13150447.82</v>
      </c>
      <c r="G510" s="39">
        <f t="shared" si="165"/>
        <v>17939063.060000002</v>
      </c>
      <c r="H510" s="39">
        <f t="shared" si="165"/>
        <v>20571502.600000009</v>
      </c>
      <c r="I510" s="39">
        <f t="shared" si="165"/>
        <v>22416570.890000001</v>
      </c>
      <c r="J510" s="39">
        <f t="shared" si="165"/>
        <v>24303027.950000003</v>
      </c>
      <c r="K510" s="39">
        <f t="shared" si="165"/>
        <v>27872061.400000006</v>
      </c>
      <c r="L510" s="39">
        <f t="shared" si="165"/>
        <v>30383386.100000009</v>
      </c>
      <c r="M510" s="39">
        <f t="shared" si="165"/>
        <v>32372024.649999991</v>
      </c>
      <c r="N510" s="39">
        <f t="shared" si="165"/>
        <v>28813147.590000004</v>
      </c>
      <c r="O510" s="39" t="str">
        <f t="shared" si="165"/>
        <v/>
      </c>
      <c r="P510" s="21"/>
      <c r="Q510" s="25" t="s">
        <v>2940</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6">IFERROR(B465-B503,"")</f>
        <v>29728769</v>
      </c>
      <c r="C511" s="40">
        <f t="shared" si="166"/>
        <v>29658788.450000003</v>
      </c>
      <c r="D511" s="40">
        <f t="shared" si="166"/>
        <v>36116776.279999986</v>
      </c>
      <c r="E511" s="40">
        <f t="shared" si="166"/>
        <v>38497299.450000018</v>
      </c>
      <c r="F511" s="40">
        <f t="shared" si="166"/>
        <v>48610879.819999993</v>
      </c>
      <c r="G511" s="40">
        <f t="shared" si="166"/>
        <v>61628775.060000002</v>
      </c>
      <c r="H511" s="40">
        <f t="shared" si="166"/>
        <v>76322932.600000024</v>
      </c>
      <c r="I511" s="40">
        <f t="shared" si="166"/>
        <v>85298655.889999986</v>
      </c>
      <c r="J511" s="40">
        <f t="shared" si="166"/>
        <v>95023822.949999988</v>
      </c>
      <c r="K511" s="40">
        <f t="shared" si="166"/>
        <v>105066930.40000004</v>
      </c>
      <c r="L511" s="40">
        <f t="shared" si="166"/>
        <v>113235237.10000002</v>
      </c>
      <c r="M511" s="40">
        <f t="shared" si="166"/>
        <v>124837629.64999998</v>
      </c>
      <c r="N511" s="40">
        <f t="shared" si="166"/>
        <v>115004292.58999997</v>
      </c>
      <c r="O511" s="40">
        <f t="shared" si="166"/>
        <v>110683856</v>
      </c>
      <c r="P511" s="21"/>
      <c r="Q511" s="25" t="s">
        <v>2919</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7">B511/B$465</f>
        <v>0.23958832588691586</v>
      </c>
      <c r="C512" s="46">
        <f t="shared" si="167"/>
        <v>0.26392240922965893</v>
      </c>
      <c r="D512" s="46">
        <f t="shared" si="167"/>
        <v>0.26762323406095684</v>
      </c>
      <c r="E512" s="46">
        <f t="shared" si="167"/>
        <v>0.24779436422807677</v>
      </c>
      <c r="F512" s="46">
        <f t="shared" si="167"/>
        <v>0.25760653085958729</v>
      </c>
      <c r="G512" s="46">
        <f t="shared" si="167"/>
        <v>0.22633877910631095</v>
      </c>
      <c r="H512" s="46">
        <f t="shared" si="167"/>
        <v>0.21333177631419328</v>
      </c>
      <c r="I512" s="46">
        <f t="shared" si="167"/>
        <v>0.21770006282595619</v>
      </c>
      <c r="J512" s="46">
        <f t="shared" si="167"/>
        <v>0.21859035675994487</v>
      </c>
      <c r="K512" s="46">
        <f t="shared" si="167"/>
        <v>0.22303925789693299</v>
      </c>
      <c r="L512" s="46">
        <f t="shared" si="167"/>
        <v>0.22266185345687833</v>
      </c>
      <c r="M512" s="46">
        <f t="shared" si="167"/>
        <v>0.22657103444099136</v>
      </c>
      <c r="N512" s="46">
        <f t="shared" si="167"/>
        <v>0.21868743437950849</v>
      </c>
      <c r="O512" s="46">
        <f t="shared" si="167"/>
        <v>0.21228672692793812</v>
      </c>
      <c r="P512" s="21"/>
      <c r="Q512" s="47" t="s">
        <v>2950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26">
        <f t="shared" ref="C513:O513" si="168">C511/B511-1</f>
        <v>-2.3539672967958225E-3</v>
      </c>
      <c r="D513" s="26">
        <f t="shared" si="168"/>
        <v>0.21774280634851695</v>
      </c>
      <c r="E513" s="26">
        <f t="shared" si="168"/>
        <v>6.5911839737431643E-2</v>
      </c>
      <c r="F513" s="26">
        <f t="shared" si="168"/>
        <v>0.26270882670966089</v>
      </c>
      <c r="G513" s="26">
        <f t="shared" si="168"/>
        <v>0.26779797625971069</v>
      </c>
      <c r="H513" s="26">
        <f t="shared" si="168"/>
        <v>0.23843014120748318</v>
      </c>
      <c r="I513" s="26">
        <f t="shared" si="168"/>
        <v>0.11760191837806766</v>
      </c>
      <c r="J513" s="26">
        <f t="shared" si="168"/>
        <v>0.11401313371855992</v>
      </c>
      <c r="K513" s="26">
        <f t="shared" si="168"/>
        <v>0.10569041676301083</v>
      </c>
      <c r="L513" s="26">
        <f t="shared" si="168"/>
        <v>7.7743840701374411E-2</v>
      </c>
      <c r="M513" s="26">
        <f t="shared" si="168"/>
        <v>0.10246273904786074</v>
      </c>
      <c r="N513" s="26">
        <f t="shared" si="168"/>
        <v>-7.8769014499627699E-2</v>
      </c>
      <c r="O513" s="26">
        <f t="shared" si="168"/>
        <v>-3.7567611544750745E-2</v>
      </c>
      <c r="P513" s="37"/>
      <c r="Q513" s="27" t="s">
        <v>2941</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2951</v>
      </c>
      <c r="C514" s="146"/>
      <c r="D514" s="146"/>
      <c r="E514" s="146"/>
      <c r="F514" s="146"/>
      <c r="G514" s="146"/>
      <c r="H514" s="146"/>
      <c r="I514" s="146"/>
      <c r="J514" s="146"/>
      <c r="K514" s="146"/>
      <c r="L514" s="146"/>
      <c r="M514" s="146"/>
      <c r="N514" s="146"/>
      <c r="O514" s="150"/>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2952</v>
      </c>
      <c r="C515" s="146"/>
      <c r="D515" s="146"/>
      <c r="E515" s="146"/>
      <c r="F515" s="146"/>
      <c r="G515" s="146"/>
      <c r="H515" s="146"/>
      <c r="I515" s="146"/>
      <c r="J515" s="146"/>
      <c r="K515" s="146"/>
      <c r="L515" s="146"/>
      <c r="M515" s="146"/>
      <c r="N515" s="146"/>
      <c r="O515" s="15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23">
        <f t="shared" ref="B516:O516" si="169">IFERROR(VLOOKUP($B$515,$130:$216,MATCH($Q516&amp;"/"&amp;B$348,$128:$128,0),FALSE),"")</f>
        <v>0</v>
      </c>
      <c r="C516" s="23">
        <f t="shared" si="169"/>
        <v>0</v>
      </c>
      <c r="D516" s="23">
        <f t="shared" si="169"/>
        <v>5470380</v>
      </c>
      <c r="E516" s="23">
        <f t="shared" si="169"/>
        <v>6297196</v>
      </c>
      <c r="F516" s="23">
        <f t="shared" si="169"/>
        <v>7492022</v>
      </c>
      <c r="G516" s="23">
        <f t="shared" si="169"/>
        <v>9736244</v>
      </c>
      <c r="H516" s="23">
        <f t="shared" si="169"/>
        <v>12262903</v>
      </c>
      <c r="I516" s="23">
        <f t="shared" si="169"/>
        <v>14153287</v>
      </c>
      <c r="J516" s="23">
        <f t="shared" si="169"/>
        <v>16509115</v>
      </c>
      <c r="K516" s="23">
        <f t="shared" si="169"/>
        <v>17840384</v>
      </c>
      <c r="L516" s="23">
        <f t="shared" si="169"/>
        <v>19838773</v>
      </c>
      <c r="M516" s="23">
        <f t="shared" si="169"/>
        <v>21834905</v>
      </c>
      <c r="N516" s="23">
        <f t="shared" si="169"/>
        <v>22878915</v>
      </c>
      <c r="O516" s="23">
        <f t="shared" si="169"/>
        <v>22111956</v>
      </c>
      <c r="P516" s="21"/>
      <c r="Q516" s="25" t="s">
        <v>2916</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70">IFERROR(VLOOKUP($B$515,$130:$216,MATCH($Q517&amp;"/"&amp;B$348,$128:$128,0),FALSE),"")</f>
        <v>0</v>
      </c>
      <c r="C517" s="23">
        <f t="shared" si="170"/>
        <v>4978867</v>
      </c>
      <c r="D517" s="23">
        <f t="shared" si="170"/>
        <v>5829805</v>
      </c>
      <c r="E517" s="23">
        <f t="shared" si="170"/>
        <v>6906899</v>
      </c>
      <c r="F517" s="23">
        <f t="shared" si="170"/>
        <v>8924611</v>
      </c>
      <c r="G517" s="23">
        <f t="shared" si="170"/>
        <v>10551328</v>
      </c>
      <c r="H517" s="23">
        <f t="shared" si="170"/>
        <v>14133158</v>
      </c>
      <c r="I517" s="23">
        <f t="shared" si="170"/>
        <v>15481647</v>
      </c>
      <c r="J517" s="23">
        <f t="shared" si="170"/>
        <v>18435327</v>
      </c>
      <c r="K517" s="23">
        <f t="shared" si="170"/>
        <v>19150619</v>
      </c>
      <c r="L517" s="23">
        <f t="shared" si="170"/>
        <v>20770693</v>
      </c>
      <c r="M517" s="23">
        <f t="shared" si="170"/>
        <v>23869872</v>
      </c>
      <c r="N517" s="23">
        <f t="shared" si="170"/>
        <v>22042799</v>
      </c>
      <c r="O517" s="23">
        <f t="shared" si="170"/>
        <v>23338931</v>
      </c>
      <c r="P517" s="21"/>
      <c r="Q517" s="25" t="s">
        <v>2917</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1">IFERROR(VLOOKUP($B$515,$130:$216,MATCH($Q518&amp;"/"&amp;B$348,$128:$128,0),FALSE),"")</f>
        <v>0</v>
      </c>
      <c r="C518" s="23">
        <f t="shared" si="171"/>
        <v>5119062</v>
      </c>
      <c r="D518" s="23">
        <f t="shared" si="171"/>
        <v>5997966</v>
      </c>
      <c r="E518" s="23">
        <f t="shared" si="171"/>
        <v>7120128</v>
      </c>
      <c r="F518" s="23">
        <f t="shared" si="171"/>
        <v>9747647</v>
      </c>
      <c r="G518" s="23">
        <f t="shared" si="171"/>
        <v>12773097</v>
      </c>
      <c r="H518" s="23">
        <f t="shared" si="171"/>
        <v>13913869</v>
      </c>
      <c r="I518" s="23">
        <f t="shared" si="171"/>
        <v>15994853</v>
      </c>
      <c r="J518" s="23">
        <f t="shared" si="171"/>
        <v>18063436</v>
      </c>
      <c r="K518" s="23">
        <f t="shared" si="171"/>
        <v>20003348</v>
      </c>
      <c r="L518" s="23">
        <f t="shared" si="171"/>
        <v>21170349</v>
      </c>
      <c r="M518" s="23">
        <f t="shared" si="171"/>
        <v>23638917</v>
      </c>
      <c r="N518" s="23">
        <f t="shared" si="171"/>
        <v>23032080</v>
      </c>
      <c r="O518" s="23" t="str">
        <f t="shared" si="171"/>
        <v/>
      </c>
      <c r="P518" s="21"/>
      <c r="Q518" s="25" t="s">
        <v>2918</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2">IFERROR(VLOOKUP($B$515,$130:$216,MATCH($Q519&amp;"/"&amp;B$348,$128:$128,0),FALSE),"")</f>
        <v>0</v>
      </c>
      <c r="C519" s="39">
        <f t="shared" si="172"/>
        <v>5825006.0199999996</v>
      </c>
      <c r="D519" s="39">
        <f t="shared" si="172"/>
        <v>6902481.8899999997</v>
      </c>
      <c r="E519" s="39">
        <f t="shared" si="172"/>
        <v>6809280.0899999999</v>
      </c>
      <c r="F519" s="39">
        <f t="shared" si="172"/>
        <v>10096698.83</v>
      </c>
      <c r="G519" s="39">
        <f t="shared" si="172"/>
        <v>13343917.699999999</v>
      </c>
      <c r="H519" s="39">
        <f t="shared" si="172"/>
        <v>15758619.890000001</v>
      </c>
      <c r="I519" s="39">
        <f t="shared" si="172"/>
        <v>16379404.73</v>
      </c>
      <c r="J519" s="39">
        <f t="shared" si="172"/>
        <v>18182706.100000001</v>
      </c>
      <c r="K519" s="39">
        <f t="shared" si="172"/>
        <v>20305500.359999999</v>
      </c>
      <c r="L519" s="39">
        <f t="shared" si="172"/>
        <v>22706258.989999998</v>
      </c>
      <c r="M519" s="39">
        <f t="shared" si="172"/>
        <v>24046681.350000001</v>
      </c>
      <c r="N519" s="39">
        <f t="shared" si="172"/>
        <v>23181756.809999999</v>
      </c>
      <c r="O519" s="39" t="str">
        <f t="shared" si="172"/>
        <v/>
      </c>
      <c r="P519" s="21"/>
      <c r="Q519" s="25" t="s">
        <v>2940</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3">SUM(B516:B519)</f>
        <v>0</v>
      </c>
      <c r="C520" s="39">
        <f t="shared" si="173"/>
        <v>15922935.02</v>
      </c>
      <c r="D520" s="39">
        <f t="shared" si="173"/>
        <v>24200632.890000001</v>
      </c>
      <c r="E520" s="39">
        <f t="shared" si="173"/>
        <v>27133503.09</v>
      </c>
      <c r="F520" s="39">
        <f t="shared" si="173"/>
        <v>36260978.829999998</v>
      </c>
      <c r="G520" s="39">
        <f t="shared" si="173"/>
        <v>46404586.700000003</v>
      </c>
      <c r="H520" s="39">
        <f t="shared" si="173"/>
        <v>56068549.890000001</v>
      </c>
      <c r="I520" s="39">
        <f t="shared" si="173"/>
        <v>62009191.730000004</v>
      </c>
      <c r="J520" s="39">
        <f t="shared" si="173"/>
        <v>71190584.099999994</v>
      </c>
      <c r="K520" s="39">
        <f t="shared" si="173"/>
        <v>77299851.359999999</v>
      </c>
      <c r="L520" s="39">
        <f t="shared" si="173"/>
        <v>84486073.989999995</v>
      </c>
      <c r="M520" s="39">
        <f t="shared" si="173"/>
        <v>93390375.349999994</v>
      </c>
      <c r="N520" s="39">
        <f t="shared" ref="N520:O520" si="174">IF(N517="",N516*4,IF(N518="",(N517+N516)*2,IF(N519="",((N518+N517+N516)/3)*4,SUM(N516:N519))))</f>
        <v>91135550.810000002</v>
      </c>
      <c r="O520" s="39">
        <f t="shared" si="174"/>
        <v>90901774</v>
      </c>
      <c r="P520" s="21"/>
      <c r="Q520" s="25" t="s">
        <v>2919</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5">+B520/(B$465+B$472)</f>
        <v>0</v>
      </c>
      <c r="C521" s="46">
        <f t="shared" si="175"/>
        <v>0.13555604739595908</v>
      </c>
      <c r="D521" s="46">
        <f t="shared" si="175"/>
        <v>0.17194750420089311</v>
      </c>
      <c r="E521" s="46">
        <f t="shared" si="175"/>
        <v>0.16829813308268973</v>
      </c>
      <c r="F521" s="46">
        <f t="shared" si="175"/>
        <v>0.18402425041147222</v>
      </c>
      <c r="G521" s="46">
        <f t="shared" si="175"/>
        <v>0.16332738074526446</v>
      </c>
      <c r="H521" s="46">
        <f t="shared" si="175"/>
        <v>0.15125611704739605</v>
      </c>
      <c r="I521" s="46">
        <f t="shared" si="175"/>
        <v>0.15284924325808835</v>
      </c>
      <c r="J521" s="46">
        <f t="shared" si="175"/>
        <v>0.1576296597486182</v>
      </c>
      <c r="K521" s="46">
        <f t="shared" si="175"/>
        <v>0.15802422495031759</v>
      </c>
      <c r="L521" s="46">
        <f t="shared" si="175"/>
        <v>0.16015100089904064</v>
      </c>
      <c r="M521" s="46">
        <f t="shared" si="175"/>
        <v>0.16361379494317882</v>
      </c>
      <c r="N521" s="46">
        <f t="shared" si="175"/>
        <v>0.16685161514044258</v>
      </c>
      <c r="O521" s="46">
        <f t="shared" si="175"/>
        <v>0.16789577768423408</v>
      </c>
      <c r="P521" s="21"/>
      <c r="Q521" s="27" t="s">
        <v>2920</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26" t="e">
        <f t="shared" ref="C522:O522" si="176">C520/B520-1</f>
        <v>#DIV/0!</v>
      </c>
      <c r="D522" s="26">
        <f t="shared" si="176"/>
        <v>0.51986005466974516</v>
      </c>
      <c r="E522" s="26">
        <f t="shared" si="176"/>
        <v>0.12118981405696605</v>
      </c>
      <c r="F522" s="26">
        <f t="shared" si="176"/>
        <v>0.33639135019627853</v>
      </c>
      <c r="G522" s="26">
        <f t="shared" si="176"/>
        <v>0.27973894244707576</v>
      </c>
      <c r="H522" s="26">
        <f t="shared" si="176"/>
        <v>0.20825448252510781</v>
      </c>
      <c r="I522" s="26">
        <f t="shared" si="176"/>
        <v>0.10595319214880461</v>
      </c>
      <c r="J522" s="26">
        <f t="shared" si="176"/>
        <v>0.1480650225208151</v>
      </c>
      <c r="K522" s="26">
        <f t="shared" si="176"/>
        <v>8.5815664209447196E-2</v>
      </c>
      <c r="L522" s="26">
        <f t="shared" si="176"/>
        <v>9.2965542670093937E-2</v>
      </c>
      <c r="M522" s="26">
        <f t="shared" si="176"/>
        <v>0.1053937168515362</v>
      </c>
      <c r="N522" s="26">
        <f t="shared" si="176"/>
        <v>-2.4144078354429666E-2</v>
      </c>
      <c r="O522" s="26">
        <f t="shared" si="176"/>
        <v>-2.5651549578866728E-3</v>
      </c>
      <c r="P522" s="37"/>
      <c r="Q522" s="27" t="s">
        <v>2941</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2953</v>
      </c>
      <c r="C523" s="146"/>
      <c r="D523" s="146"/>
      <c r="E523" s="146"/>
      <c r="F523" s="146"/>
      <c r="G523" s="146"/>
      <c r="H523" s="146"/>
      <c r="I523" s="146"/>
      <c r="J523" s="146"/>
      <c r="K523" s="146"/>
      <c r="L523" s="146"/>
      <c r="M523" s="146"/>
      <c r="N523" s="146"/>
      <c r="O523" s="15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23">
        <f t="shared" ref="B524:O524" si="177">IFERROR(VLOOKUP($B$523,$130:$216,MATCH($Q524&amp;"/"&amp;B$348,$128:$128,0),FALSE),"")</f>
        <v>0</v>
      </c>
      <c r="C524" s="23">
        <f t="shared" si="177"/>
        <v>0</v>
      </c>
      <c r="D524" s="23">
        <f t="shared" si="177"/>
        <v>2074622</v>
      </c>
      <c r="E524" s="23">
        <f t="shared" si="177"/>
        <v>1635101</v>
      </c>
      <c r="F524" s="23">
        <f t="shared" si="177"/>
        <v>1578186</v>
      </c>
      <c r="G524" s="23">
        <f t="shared" si="177"/>
        <v>1845280</v>
      </c>
      <c r="H524" s="23">
        <f t="shared" si="177"/>
        <v>4185904</v>
      </c>
      <c r="I524" s="23">
        <f t="shared" si="177"/>
        <v>2932172</v>
      </c>
      <c r="J524" s="23">
        <f t="shared" si="177"/>
        <v>2910563</v>
      </c>
      <c r="K524" s="23">
        <f t="shared" si="177"/>
        <v>3438191</v>
      </c>
      <c r="L524" s="23">
        <f t="shared" si="177"/>
        <v>3565464</v>
      </c>
      <c r="M524" s="23">
        <f t="shared" si="177"/>
        <v>3985139</v>
      </c>
      <c r="N524" s="23">
        <f t="shared" si="177"/>
        <v>4427930</v>
      </c>
      <c r="O524" s="23">
        <f t="shared" si="177"/>
        <v>4105185</v>
      </c>
      <c r="P524" s="21"/>
      <c r="Q524" s="25" t="s">
        <v>2916</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8">IFERROR(VLOOKUP($B$523,$130:$216,MATCH($Q525&amp;"/"&amp;B$348,$128:$128,0),FALSE),"")</f>
        <v>0</v>
      </c>
      <c r="C525" s="23">
        <f t="shared" si="178"/>
        <v>1691075</v>
      </c>
      <c r="D525" s="23">
        <f t="shared" si="178"/>
        <v>2148519</v>
      </c>
      <c r="E525" s="23">
        <f t="shared" si="178"/>
        <v>1385612</v>
      </c>
      <c r="F525" s="23">
        <f t="shared" si="178"/>
        <v>1600694</v>
      </c>
      <c r="G525" s="23">
        <f t="shared" si="178"/>
        <v>2072594</v>
      </c>
      <c r="H525" s="23">
        <f t="shared" si="178"/>
        <v>2752164</v>
      </c>
      <c r="I525" s="23">
        <f t="shared" si="178"/>
        <v>2972431</v>
      </c>
      <c r="J525" s="23">
        <f t="shared" si="178"/>
        <v>3015486</v>
      </c>
      <c r="K525" s="23">
        <f t="shared" si="178"/>
        <v>3593686</v>
      </c>
      <c r="L525" s="23">
        <f t="shared" si="178"/>
        <v>3833537</v>
      </c>
      <c r="M525" s="23">
        <f t="shared" si="178"/>
        <v>4978941</v>
      </c>
      <c r="N525" s="23">
        <f t="shared" si="178"/>
        <v>3969995</v>
      </c>
      <c r="O525" s="23">
        <f t="shared" si="178"/>
        <v>4098901</v>
      </c>
      <c r="P525" s="21"/>
      <c r="Q525" s="25" t="s">
        <v>2917</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9">IFERROR(VLOOKUP($B$523,$130:$216,MATCH($Q526&amp;"/"&amp;B$348,$128:$128,0),FALSE),"")</f>
        <v>0</v>
      </c>
      <c r="C526" s="23">
        <f t="shared" si="179"/>
        <v>1732415</v>
      </c>
      <c r="D526" s="23">
        <f t="shared" si="179"/>
        <v>2106579</v>
      </c>
      <c r="E526" s="23">
        <f t="shared" si="179"/>
        <v>1740916</v>
      </c>
      <c r="F526" s="23">
        <f t="shared" si="179"/>
        <v>1790613</v>
      </c>
      <c r="G526" s="23">
        <f t="shared" si="179"/>
        <v>3662460</v>
      </c>
      <c r="H526" s="23">
        <f t="shared" si="179"/>
        <v>2818995</v>
      </c>
      <c r="I526" s="23">
        <f t="shared" si="179"/>
        <v>2911367</v>
      </c>
      <c r="J526" s="23">
        <f t="shared" si="179"/>
        <v>3219615</v>
      </c>
      <c r="K526" s="23">
        <f t="shared" si="179"/>
        <v>3621147</v>
      </c>
      <c r="L526" s="23">
        <f t="shared" si="179"/>
        <v>3827296</v>
      </c>
      <c r="M526" s="23">
        <f t="shared" si="179"/>
        <v>4390407</v>
      </c>
      <c r="N526" s="23">
        <f t="shared" si="179"/>
        <v>4274607</v>
      </c>
      <c r="O526" s="23" t="str">
        <f t="shared" si="179"/>
        <v/>
      </c>
      <c r="P526" s="21"/>
      <c r="Q526" s="25" t="s">
        <v>2918</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80">IFERROR(VLOOKUP($B$523,$130:$216,MATCH($Q527&amp;"/"&amp;B$348,$128:$128,0),FALSE),"")</f>
        <v>0</v>
      </c>
      <c r="C527" s="39">
        <f t="shared" si="180"/>
        <v>2353796.77</v>
      </c>
      <c r="D527" s="39">
        <f t="shared" si="180"/>
        <v>2191932.77</v>
      </c>
      <c r="E527" s="39">
        <f t="shared" si="180"/>
        <v>1831646.34</v>
      </c>
      <c r="F527" s="39">
        <f t="shared" si="180"/>
        <v>2143274.4500000002</v>
      </c>
      <c r="G527" s="39">
        <f t="shared" si="180"/>
        <v>4324291.6900000004</v>
      </c>
      <c r="H527" s="39">
        <f t="shared" si="180"/>
        <v>3002406.5</v>
      </c>
      <c r="I527" s="39">
        <f t="shared" si="180"/>
        <v>3076004.44</v>
      </c>
      <c r="J527" s="39">
        <f t="shared" si="180"/>
        <v>3329803.99</v>
      </c>
      <c r="K527" s="39">
        <f t="shared" si="180"/>
        <v>3948853.25</v>
      </c>
      <c r="L527" s="39">
        <f t="shared" si="180"/>
        <v>4482760.22</v>
      </c>
      <c r="M527" s="39">
        <f t="shared" si="180"/>
        <v>4817202.34</v>
      </c>
      <c r="N527" s="39">
        <f t="shared" si="180"/>
        <v>4050115.07</v>
      </c>
      <c r="O527" s="39" t="str">
        <f t="shared" si="180"/>
        <v/>
      </c>
      <c r="P527" s="21"/>
      <c r="Q527" s="25" t="s">
        <v>2940</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1">SUM(B524:B527)</f>
        <v>0</v>
      </c>
      <c r="C528" s="39">
        <f t="shared" si="181"/>
        <v>5777286.7699999996</v>
      </c>
      <c r="D528" s="39">
        <f t="shared" si="181"/>
        <v>8521652.7699999996</v>
      </c>
      <c r="E528" s="39">
        <f t="shared" si="181"/>
        <v>6593275.3399999999</v>
      </c>
      <c r="F528" s="39">
        <f t="shared" si="181"/>
        <v>7112767.4500000002</v>
      </c>
      <c r="G528" s="39">
        <f t="shared" si="181"/>
        <v>11904625.690000001</v>
      </c>
      <c r="H528" s="39">
        <f t="shared" si="181"/>
        <v>12759469.5</v>
      </c>
      <c r="I528" s="39">
        <f t="shared" si="181"/>
        <v>11891974.439999999</v>
      </c>
      <c r="J528" s="39">
        <f t="shared" si="181"/>
        <v>12475467.99</v>
      </c>
      <c r="K528" s="39">
        <f t="shared" si="181"/>
        <v>14601877.25</v>
      </c>
      <c r="L528" s="39">
        <f t="shared" si="181"/>
        <v>15709057.219999999</v>
      </c>
      <c r="M528" s="39">
        <f t="shared" si="181"/>
        <v>18171689.34</v>
      </c>
      <c r="N528" s="39">
        <f t="shared" ref="N528:O528" si="182">IF(N525="",N524*4,IF(N526="",(N525+N524)*2,IF(N527="",((N526+N525+N524)/3)*4,SUM(N524:N527))))</f>
        <v>16722647.07</v>
      </c>
      <c r="O528" s="39">
        <f t="shared" si="182"/>
        <v>16408172</v>
      </c>
      <c r="P528" s="21"/>
      <c r="Q528" s="25" t="s">
        <v>2919</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3">+B528/(B$465+B$472)</f>
        <v>0</v>
      </c>
      <c r="C529" s="46">
        <f t="shared" si="183"/>
        <v>4.9183530437730029E-2</v>
      </c>
      <c r="D529" s="46">
        <f t="shared" si="183"/>
        <v>6.0547049828337245E-2</v>
      </c>
      <c r="E529" s="46">
        <f t="shared" si="183"/>
        <v>4.0895417261145706E-2</v>
      </c>
      <c r="F529" s="46">
        <f t="shared" si="183"/>
        <v>3.6097252213568243E-2</v>
      </c>
      <c r="G529" s="46">
        <f t="shared" si="183"/>
        <v>4.1899981682209153E-2</v>
      </c>
      <c r="H529" s="46">
        <f t="shared" si="183"/>
        <v>3.4421218596539668E-2</v>
      </c>
      <c r="I529" s="46">
        <f t="shared" si="183"/>
        <v>2.9313062197505423E-2</v>
      </c>
      <c r="J529" s="46">
        <f t="shared" si="183"/>
        <v>2.7623088071677696E-2</v>
      </c>
      <c r="K529" s="46">
        <f t="shared" si="183"/>
        <v>2.9850643884225508E-2</v>
      </c>
      <c r="L529" s="46">
        <f t="shared" si="183"/>
        <v>2.9777939939084872E-2</v>
      </c>
      <c r="M529" s="46">
        <f t="shared" si="183"/>
        <v>3.1835604496752976E-2</v>
      </c>
      <c r="N529" s="46">
        <f t="shared" si="183"/>
        <v>3.0615941290244884E-2</v>
      </c>
      <c r="O529" s="46">
        <f t="shared" si="183"/>
        <v>3.0305929984564158E-2</v>
      </c>
      <c r="P529" s="21"/>
      <c r="Q529" s="27" t="s">
        <v>2920</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26" t="e">
        <f t="shared" ref="C530:O530" si="184">C528/B528-1</f>
        <v>#DIV/0!</v>
      </c>
      <c r="D530" s="26">
        <f t="shared" si="184"/>
        <v>0.47502679185855956</v>
      </c>
      <c r="E530" s="26">
        <f t="shared" si="184"/>
        <v>-0.22629148148217726</v>
      </c>
      <c r="F530" s="26">
        <f t="shared" si="184"/>
        <v>7.8791205161469868E-2</v>
      </c>
      <c r="G530" s="26">
        <f t="shared" si="184"/>
        <v>0.67369814543845385</v>
      </c>
      <c r="H530" s="26">
        <f t="shared" si="184"/>
        <v>7.1807701666594559E-2</v>
      </c>
      <c r="I530" s="26">
        <f t="shared" si="184"/>
        <v>-6.7988332900517534E-2</v>
      </c>
      <c r="J530" s="26">
        <f t="shared" si="184"/>
        <v>4.9066162473184738E-2</v>
      </c>
      <c r="K530" s="26">
        <f t="shared" si="184"/>
        <v>0.17044725389896964</v>
      </c>
      <c r="L530" s="26">
        <f t="shared" si="184"/>
        <v>7.5824495100450084E-2</v>
      </c>
      <c r="M530" s="26">
        <f t="shared" si="184"/>
        <v>0.15676511234962587</v>
      </c>
      <c r="N530" s="26">
        <f t="shared" si="184"/>
        <v>-7.9741747885284875E-2</v>
      </c>
      <c r="O530" s="26">
        <f t="shared" si="184"/>
        <v>-1.8805340367683776E-2</v>
      </c>
      <c r="P530" s="37"/>
      <c r="Q530" s="27" t="s">
        <v>2941</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2954</v>
      </c>
      <c r="C531" s="146"/>
      <c r="D531" s="146"/>
      <c r="E531" s="146"/>
      <c r="F531" s="146"/>
      <c r="G531" s="146"/>
      <c r="H531" s="146"/>
      <c r="I531" s="146"/>
      <c r="J531" s="146"/>
      <c r="K531" s="146"/>
      <c r="L531" s="146"/>
      <c r="M531" s="146"/>
      <c r="N531" s="146"/>
      <c r="O531" s="150"/>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23">
        <f t="shared" ref="B532:O532" si="185">IFERROR(VLOOKUP($B$531,$130:$216,MATCH($Q532&amp;"/"&amp;B$348,$128:$128,0),FALSE),"")</f>
        <v>7152108</v>
      </c>
      <c r="C532" s="23">
        <f t="shared" si="185"/>
        <v>6305166</v>
      </c>
      <c r="D532" s="23">
        <f t="shared" si="185"/>
        <v>7545002</v>
      </c>
      <c r="E532" s="23">
        <f t="shared" si="185"/>
        <v>7932297</v>
      </c>
      <c r="F532" s="23">
        <f t="shared" si="185"/>
        <v>9070208</v>
      </c>
      <c r="G532" s="23">
        <f t="shared" si="185"/>
        <v>11581524</v>
      </c>
      <c r="H532" s="23">
        <f t="shared" si="185"/>
        <v>16448807</v>
      </c>
      <c r="I532" s="23">
        <f t="shared" si="185"/>
        <v>17085459</v>
      </c>
      <c r="J532" s="23">
        <f t="shared" si="185"/>
        <v>19419678</v>
      </c>
      <c r="K532" s="23">
        <f t="shared" si="185"/>
        <v>21278575</v>
      </c>
      <c r="L532" s="23">
        <f t="shared" si="185"/>
        <v>23404237</v>
      </c>
      <c r="M532" s="23">
        <f t="shared" si="185"/>
        <v>25820044</v>
      </c>
      <c r="N532" s="23">
        <f t="shared" si="185"/>
        <v>27306845</v>
      </c>
      <c r="O532" s="23">
        <f t="shared" si="185"/>
        <v>26217141</v>
      </c>
      <c r="P532" s="21"/>
      <c r="Q532" s="25" t="s">
        <v>2916</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6">IFERROR(VLOOKUP($B$531,$130:$216,MATCH($Q533&amp;"/"&amp;B$348,$128:$128,0),FALSE),"")</f>
        <v>7957131</v>
      </c>
      <c r="C533" s="23">
        <f t="shared" si="186"/>
        <v>6669942</v>
      </c>
      <c r="D533" s="23">
        <f t="shared" si="186"/>
        <v>7978324</v>
      </c>
      <c r="E533" s="23">
        <f t="shared" si="186"/>
        <v>8292511</v>
      </c>
      <c r="F533" s="23">
        <f t="shared" si="186"/>
        <v>10525305</v>
      </c>
      <c r="G533" s="23">
        <f t="shared" si="186"/>
        <v>12623922</v>
      </c>
      <c r="H533" s="23">
        <f t="shared" si="186"/>
        <v>16885322</v>
      </c>
      <c r="I533" s="23">
        <f t="shared" si="186"/>
        <v>18454078</v>
      </c>
      <c r="J533" s="23">
        <f t="shared" si="186"/>
        <v>21450813</v>
      </c>
      <c r="K533" s="23">
        <f t="shared" si="186"/>
        <v>22744305</v>
      </c>
      <c r="L533" s="23">
        <f t="shared" si="186"/>
        <v>24604230</v>
      </c>
      <c r="M533" s="23">
        <f t="shared" si="186"/>
        <v>28848813</v>
      </c>
      <c r="N533" s="23">
        <f t="shared" si="186"/>
        <v>26012794</v>
      </c>
      <c r="O533" s="23">
        <f t="shared" si="186"/>
        <v>27437832</v>
      </c>
      <c r="P533" s="21"/>
      <c r="Q533" s="25" t="s">
        <v>2917</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7">IFERROR(VLOOKUP($B$531,$130:$216,MATCH($Q534&amp;"/"&amp;B$348,$128:$128,0),FALSE),"")</f>
        <v>8184598</v>
      </c>
      <c r="C534" s="23">
        <f t="shared" si="187"/>
        <v>6851477</v>
      </c>
      <c r="D534" s="23">
        <f t="shared" si="187"/>
        <v>8104545</v>
      </c>
      <c r="E534" s="23">
        <f t="shared" si="187"/>
        <v>8861044</v>
      </c>
      <c r="F534" s="23">
        <f t="shared" si="187"/>
        <v>11538260</v>
      </c>
      <c r="G534" s="23">
        <f t="shared" si="187"/>
        <v>16435557</v>
      </c>
      <c r="H534" s="23">
        <f t="shared" si="187"/>
        <v>16732864</v>
      </c>
      <c r="I534" s="23">
        <f t="shared" si="187"/>
        <v>18906220</v>
      </c>
      <c r="J534" s="23">
        <f t="shared" si="187"/>
        <v>21283051</v>
      </c>
      <c r="K534" s="23">
        <f t="shared" si="187"/>
        <v>23624495</v>
      </c>
      <c r="L534" s="23">
        <f t="shared" si="187"/>
        <v>24997645</v>
      </c>
      <c r="M534" s="23">
        <f t="shared" si="187"/>
        <v>28029324</v>
      </c>
      <c r="N534" s="23">
        <f t="shared" si="187"/>
        <v>27306687</v>
      </c>
      <c r="O534" s="23" t="str">
        <f t="shared" si="187"/>
        <v/>
      </c>
      <c r="P534" s="21"/>
      <c r="Q534" s="25" t="s">
        <v>2918</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8">IFERROR(VLOOKUP($B$531,$130:$216,MATCH($Q535&amp;"/"&amp;B$348,$128:$128,0),FALSE),"")</f>
        <v>7773556</v>
      </c>
      <c r="C535" s="39">
        <f t="shared" si="188"/>
        <v>8178802.79</v>
      </c>
      <c r="D535" s="39">
        <f t="shared" si="188"/>
        <v>9094414.6600000001</v>
      </c>
      <c r="E535" s="39">
        <f t="shared" si="188"/>
        <v>8640926.4299999997</v>
      </c>
      <c r="F535" s="39">
        <f t="shared" si="188"/>
        <v>12239973.279999999</v>
      </c>
      <c r="G535" s="39">
        <f t="shared" si="188"/>
        <v>17668209.390000001</v>
      </c>
      <c r="H535" s="39">
        <f t="shared" si="188"/>
        <v>18761026.390000001</v>
      </c>
      <c r="I535" s="39">
        <f t="shared" si="188"/>
        <v>19455409.170000002</v>
      </c>
      <c r="J535" s="39">
        <f t="shared" si="188"/>
        <v>21512510.09</v>
      </c>
      <c r="K535" s="39">
        <f t="shared" si="188"/>
        <v>24254353.609999999</v>
      </c>
      <c r="L535" s="39">
        <f t="shared" si="188"/>
        <v>27189019.210000001</v>
      </c>
      <c r="M535" s="39">
        <f t="shared" si="188"/>
        <v>28863883.68</v>
      </c>
      <c r="N535" s="39">
        <f t="shared" si="188"/>
        <v>27231871.879999999</v>
      </c>
      <c r="O535" s="39" t="str">
        <f t="shared" si="188"/>
        <v/>
      </c>
      <c r="P535" s="21"/>
      <c r="Q535" s="25" t="s">
        <v>2940</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9">SUM(B532:B535)</f>
        <v>31067393</v>
      </c>
      <c r="C536" s="48">
        <f t="shared" si="189"/>
        <v>28005387.789999999</v>
      </c>
      <c r="D536" s="48">
        <f t="shared" si="189"/>
        <v>32722285.66</v>
      </c>
      <c r="E536" s="48">
        <f t="shared" si="189"/>
        <v>33726778.43</v>
      </c>
      <c r="F536" s="48">
        <f t="shared" si="189"/>
        <v>43373746.280000001</v>
      </c>
      <c r="G536" s="48">
        <f t="shared" si="189"/>
        <v>58309212.390000001</v>
      </c>
      <c r="H536" s="48">
        <f t="shared" si="189"/>
        <v>68828019.390000001</v>
      </c>
      <c r="I536" s="48">
        <f t="shared" si="189"/>
        <v>73901166.170000002</v>
      </c>
      <c r="J536" s="48">
        <f t="shared" si="189"/>
        <v>83666052.090000004</v>
      </c>
      <c r="K536" s="48">
        <f t="shared" si="189"/>
        <v>91901728.609999999</v>
      </c>
      <c r="L536" s="48">
        <f t="shared" si="189"/>
        <v>100195131.21000001</v>
      </c>
      <c r="M536" s="48">
        <f t="shared" si="189"/>
        <v>111562064.68000001</v>
      </c>
      <c r="N536" s="48">
        <f t="shared" ref="N536:O536" si="190">IF(N533="",N532*4,IF(N534="",(N533+N532)*2,IF(N535="",((N534+N533+N532)/3)*4,SUM(N532:N535))))</f>
        <v>107858197.88</v>
      </c>
      <c r="O536" s="48">
        <f t="shared" si="190"/>
        <v>107309946</v>
      </c>
      <c r="P536" s="21"/>
      <c r="Q536" s="25" t="s">
        <v>2919</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1">+B536/(B$465+B$472)</f>
        <v>0.24094760585475344</v>
      </c>
      <c r="C537" s="46">
        <f t="shared" si="191"/>
        <v>0.23841708013221888</v>
      </c>
      <c r="D537" s="46">
        <f t="shared" si="191"/>
        <v>0.23249455402923033</v>
      </c>
      <c r="E537" s="46">
        <f t="shared" si="191"/>
        <v>0.20919355034383544</v>
      </c>
      <c r="F537" s="46">
        <f t="shared" si="191"/>
        <v>0.22012150262504046</v>
      </c>
      <c r="G537" s="46">
        <f t="shared" si="191"/>
        <v>0.20522736242747358</v>
      </c>
      <c r="H537" s="46">
        <f t="shared" si="191"/>
        <v>0.18567733564393574</v>
      </c>
      <c r="I537" s="46">
        <f t="shared" si="191"/>
        <v>0.18216230545559378</v>
      </c>
      <c r="J537" s="46">
        <f t="shared" si="191"/>
        <v>0.18525274782029591</v>
      </c>
      <c r="K537" s="46">
        <f t="shared" si="191"/>
        <v>0.1878748688345431</v>
      </c>
      <c r="L537" s="46">
        <f t="shared" si="191"/>
        <v>0.18992894083812553</v>
      </c>
      <c r="M537" s="46">
        <f t="shared" si="191"/>
        <v>0.19544939942241246</v>
      </c>
      <c r="N537" s="46">
        <f t="shared" si="191"/>
        <v>0.19746755643068745</v>
      </c>
      <c r="O537" s="46">
        <f t="shared" si="191"/>
        <v>0.19820170766879824</v>
      </c>
      <c r="P537" s="21"/>
      <c r="Q537" s="27" t="s">
        <v>2920</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26">
        <f t="shared" ref="C538:O538" si="192">C536/B536-1</f>
        <v>-9.8560095145415083E-2</v>
      </c>
      <c r="D538" s="26">
        <f t="shared" si="192"/>
        <v>0.16842822907398847</v>
      </c>
      <c r="E538" s="26">
        <f t="shared" si="192"/>
        <v>3.069751240598384E-2</v>
      </c>
      <c r="F538" s="26">
        <f t="shared" si="192"/>
        <v>0.28603288837747431</v>
      </c>
      <c r="G538" s="26">
        <f t="shared" si="192"/>
        <v>0.34434346559745688</v>
      </c>
      <c r="H538" s="26">
        <f t="shared" si="192"/>
        <v>0.18039700021405136</v>
      </c>
      <c r="I538" s="26">
        <f t="shared" si="192"/>
        <v>7.3707580502266667E-2</v>
      </c>
      <c r="J538" s="26">
        <f t="shared" si="192"/>
        <v>0.13213439551870065</v>
      </c>
      <c r="K538" s="26">
        <f t="shared" si="192"/>
        <v>9.8435103775911914E-2</v>
      </c>
      <c r="L538" s="26">
        <f t="shared" si="192"/>
        <v>9.0242074065814526E-2</v>
      </c>
      <c r="M538" s="26">
        <f t="shared" si="192"/>
        <v>0.1134479623184077</v>
      </c>
      <c r="N538" s="26">
        <f t="shared" si="192"/>
        <v>-3.3200056046148174E-2</v>
      </c>
      <c r="O538" s="26">
        <f t="shared" si="192"/>
        <v>-5.0830802922366969E-3</v>
      </c>
      <c r="P538" s="37"/>
      <c r="Q538" s="27" t="s">
        <v>2941</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2910</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23">
        <f t="shared" ref="B540:O540" si="193">IFERROR(VLOOKUP($B$539,$130:$216,MATCH($Q540&amp;"/"&amp;B$348,$128:$128,0),FALSE),"")</f>
        <v>2160</v>
      </c>
      <c r="C540" s="23">
        <f t="shared" si="193"/>
        <v>118819</v>
      </c>
      <c r="D540" s="23">
        <f t="shared" si="193"/>
        <v>60761</v>
      </c>
      <c r="E540" s="23">
        <f t="shared" si="193"/>
        <v>67241</v>
      </c>
      <c r="F540" s="23">
        <f t="shared" si="193"/>
        <v>96861</v>
      </c>
      <c r="G540" s="23">
        <f t="shared" si="193"/>
        <v>0</v>
      </c>
      <c r="H540" s="23">
        <f t="shared" si="193"/>
        <v>0</v>
      </c>
      <c r="I540" s="23">
        <f t="shared" si="193"/>
        <v>0</v>
      </c>
      <c r="J540" s="23">
        <f t="shared" si="193"/>
        <v>0</v>
      </c>
      <c r="K540" s="23">
        <f t="shared" si="193"/>
        <v>0</v>
      </c>
      <c r="L540" s="23">
        <f t="shared" si="193"/>
        <v>0</v>
      </c>
      <c r="M540" s="23">
        <f t="shared" si="193"/>
        <v>0</v>
      </c>
      <c r="N540" s="23">
        <f t="shared" si="193"/>
        <v>0</v>
      </c>
      <c r="O540" s="23">
        <f t="shared" si="193"/>
        <v>0</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4">IFERROR(VLOOKUP($B$539,$130:$216,MATCH($Q541&amp;"/"&amp;B$348,$128:$128,0),FALSE),"")</f>
        <v>2160</v>
      </c>
      <c r="C541" s="23">
        <f t="shared" si="194"/>
        <v>118032</v>
      </c>
      <c r="D541" s="23">
        <f t="shared" si="194"/>
        <v>63978</v>
      </c>
      <c r="E541" s="23">
        <f t="shared" si="194"/>
        <v>130668</v>
      </c>
      <c r="F541" s="23">
        <f t="shared" si="194"/>
        <v>126754</v>
      </c>
      <c r="G541" s="23">
        <f t="shared" si="194"/>
        <v>0</v>
      </c>
      <c r="H541" s="23">
        <f t="shared" si="194"/>
        <v>0</v>
      </c>
      <c r="I541" s="23">
        <f t="shared" si="194"/>
        <v>0</v>
      </c>
      <c r="J541" s="23">
        <f t="shared" si="194"/>
        <v>0</v>
      </c>
      <c r="K541" s="23">
        <f t="shared" si="194"/>
        <v>0</v>
      </c>
      <c r="L541" s="23">
        <f t="shared" si="194"/>
        <v>0</v>
      </c>
      <c r="M541" s="23">
        <f t="shared" si="194"/>
        <v>0</v>
      </c>
      <c r="N541" s="23">
        <f t="shared" si="194"/>
        <v>0</v>
      </c>
      <c r="O541" s="23">
        <f t="shared" si="194"/>
        <v>0</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5">IFERROR(VLOOKUP($B$539,$130:$216,MATCH($Q542&amp;"/"&amp;B$348,$128:$128,0),FALSE),"")</f>
        <v>2162</v>
      </c>
      <c r="C542" s="23">
        <f t="shared" si="195"/>
        <v>118991</v>
      </c>
      <c r="D542" s="23">
        <f t="shared" si="195"/>
        <v>66508</v>
      </c>
      <c r="E542" s="23">
        <f t="shared" si="195"/>
        <v>54529</v>
      </c>
      <c r="F542" s="23">
        <f t="shared" si="195"/>
        <v>76860</v>
      </c>
      <c r="G542" s="23">
        <f t="shared" si="195"/>
        <v>0</v>
      </c>
      <c r="H542" s="23">
        <f t="shared" si="195"/>
        <v>0</v>
      </c>
      <c r="I542" s="23">
        <f t="shared" si="195"/>
        <v>0</v>
      </c>
      <c r="J542" s="23">
        <f t="shared" si="195"/>
        <v>0</v>
      </c>
      <c r="K542" s="23">
        <f t="shared" si="195"/>
        <v>0</v>
      </c>
      <c r="L542" s="23">
        <f t="shared" si="195"/>
        <v>0</v>
      </c>
      <c r="M542" s="23">
        <f t="shared" si="195"/>
        <v>0</v>
      </c>
      <c r="N542" s="23">
        <f t="shared" si="195"/>
        <v>0</v>
      </c>
      <c r="O542" s="23" t="str">
        <f t="shared" si="195"/>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6">IFERROR(VLOOKUP($B$539,$130:$216,MATCH($Q543&amp;"/"&amp;B$348,$128:$128,0),FALSE),"")</f>
        <v>2159</v>
      </c>
      <c r="C543" s="39">
        <f t="shared" si="196"/>
        <v>-114189.02</v>
      </c>
      <c r="D543" s="39">
        <f t="shared" si="196"/>
        <v>69133.48</v>
      </c>
      <c r="E543" s="39">
        <f t="shared" si="196"/>
        <v>53214.68</v>
      </c>
      <c r="F543" s="39">
        <f t="shared" si="196"/>
        <v>62064.15</v>
      </c>
      <c r="G543" s="39">
        <f t="shared" si="196"/>
        <v>0</v>
      </c>
      <c r="H543" s="39">
        <f t="shared" si="196"/>
        <v>0</v>
      </c>
      <c r="I543" s="39">
        <f t="shared" si="196"/>
        <v>0</v>
      </c>
      <c r="J543" s="39">
        <f t="shared" si="196"/>
        <v>0</v>
      </c>
      <c r="K543" s="39">
        <f t="shared" si="196"/>
        <v>0</v>
      </c>
      <c r="L543" s="39">
        <f t="shared" si="196"/>
        <v>0</v>
      </c>
      <c r="M543" s="39">
        <f t="shared" si="196"/>
        <v>0</v>
      </c>
      <c r="N543" s="39">
        <f t="shared" si="196"/>
        <v>0</v>
      </c>
      <c r="O543" s="39" t="str">
        <f t="shared" si="196"/>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7">SUM(B540:B543)</f>
        <v>8641</v>
      </c>
      <c r="C544" s="39">
        <f t="shared" si="197"/>
        <v>241652.97999999998</v>
      </c>
      <c r="D544" s="39">
        <f t="shared" si="197"/>
        <v>260380.47999999998</v>
      </c>
      <c r="E544" s="39">
        <f t="shared" si="197"/>
        <v>305652.68</v>
      </c>
      <c r="F544" s="39">
        <f t="shared" si="197"/>
        <v>362539.15</v>
      </c>
      <c r="G544" s="39">
        <f t="shared" si="197"/>
        <v>0</v>
      </c>
      <c r="H544" s="39">
        <f t="shared" si="197"/>
        <v>0</v>
      </c>
      <c r="I544" s="39">
        <f t="shared" si="197"/>
        <v>0</v>
      </c>
      <c r="J544" s="39">
        <f t="shared" si="197"/>
        <v>0</v>
      </c>
      <c r="K544" s="39">
        <f t="shared" si="197"/>
        <v>0</v>
      </c>
      <c r="L544" s="39">
        <f t="shared" si="197"/>
        <v>0</v>
      </c>
      <c r="M544" s="39">
        <f t="shared" si="197"/>
        <v>0</v>
      </c>
      <c r="N544" s="39">
        <f t="shared" ref="N544:O544" si="198">IF(N541="",N540*4,IF(N542="",(N541+N540)*2,IF(N543="",((N542+N541+N540)/3)*4,SUM(N540:N543))))</f>
        <v>0</v>
      </c>
      <c r="O544" s="39">
        <f t="shared" si="198"/>
        <v>0</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9">+B544/(B$465+B$472)</f>
        <v>6.7016510274644692E-5</v>
      </c>
      <c r="C545" s="44">
        <f t="shared" si="199"/>
        <v>2.0572540658559289E-3</v>
      </c>
      <c r="D545" s="44">
        <f t="shared" si="199"/>
        <v>1.8500249097671659E-3</v>
      </c>
      <c r="E545" s="44">
        <f t="shared" si="199"/>
        <v>1.8958398126882176E-3</v>
      </c>
      <c r="F545" s="44">
        <f t="shared" si="199"/>
        <v>1.8398840151652436E-3</v>
      </c>
      <c r="G545" s="44">
        <f t="shared" si="199"/>
        <v>0</v>
      </c>
      <c r="H545" s="44">
        <f t="shared" si="199"/>
        <v>0</v>
      </c>
      <c r="I545" s="44">
        <f t="shared" si="199"/>
        <v>0</v>
      </c>
      <c r="J545" s="44">
        <f t="shared" si="199"/>
        <v>0</v>
      </c>
      <c r="K545" s="44">
        <f t="shared" si="199"/>
        <v>0</v>
      </c>
      <c r="L545" s="44">
        <f t="shared" si="199"/>
        <v>0</v>
      </c>
      <c r="M545" s="44">
        <f t="shared" si="199"/>
        <v>0</v>
      </c>
      <c r="N545" s="45">
        <f t="shared" si="199"/>
        <v>0</v>
      </c>
      <c r="O545" s="45">
        <f t="shared" si="199"/>
        <v>0</v>
      </c>
      <c r="P545" s="21"/>
      <c r="Q545" s="27" t="s">
        <v>2920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2955</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23">
        <f t="shared" ref="B547:O547" si="200">IFERROR(B507+B468-B532-B540,"")</f>
        <v>1313262</v>
      </c>
      <c r="C547" s="23">
        <f t="shared" si="200"/>
        <v>1671602</v>
      </c>
      <c r="D547" s="23">
        <f t="shared" si="200"/>
        <v>2189848</v>
      </c>
      <c r="E547" s="23">
        <f t="shared" si="200"/>
        <v>2823154</v>
      </c>
      <c r="F547" s="23">
        <f t="shared" si="200"/>
        <v>3373636</v>
      </c>
      <c r="G547" s="23">
        <f t="shared" si="200"/>
        <v>3727116</v>
      </c>
      <c r="H547" s="23">
        <f t="shared" si="200"/>
        <v>4480670</v>
      </c>
      <c r="I547" s="23">
        <f t="shared" si="200"/>
        <v>6505466</v>
      </c>
      <c r="J547" s="23">
        <f t="shared" si="200"/>
        <v>7008979</v>
      </c>
      <c r="K547" s="23">
        <f t="shared" si="200"/>
        <v>7710355</v>
      </c>
      <c r="L547" s="23">
        <f t="shared" si="200"/>
        <v>8373054</v>
      </c>
      <c r="M547" s="23">
        <f t="shared" si="200"/>
        <v>8719149</v>
      </c>
      <c r="N547" s="23">
        <f t="shared" si="200"/>
        <v>8661951</v>
      </c>
      <c r="O547" s="23">
        <f t="shared" si="200"/>
        <v>5852363</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1">IFERROR(B508+B469-B533-B541,"")</f>
        <v>684352</v>
      </c>
      <c r="C548" s="23">
        <f t="shared" si="201"/>
        <v>1653103</v>
      </c>
      <c r="D548" s="23">
        <f t="shared" si="201"/>
        <v>2273899</v>
      </c>
      <c r="E548" s="23">
        <f t="shared" si="201"/>
        <v>2832734</v>
      </c>
      <c r="F548" s="23">
        <f t="shared" si="201"/>
        <v>3172982</v>
      </c>
      <c r="G548" s="23">
        <f t="shared" si="201"/>
        <v>3129654</v>
      </c>
      <c r="H548" s="23">
        <f t="shared" si="201"/>
        <v>5155436</v>
      </c>
      <c r="I548" s="23">
        <f t="shared" si="201"/>
        <v>6036768</v>
      </c>
      <c r="J548" s="23">
        <f t="shared" si="201"/>
        <v>7085485</v>
      </c>
      <c r="K548" s="23">
        <f t="shared" si="201"/>
        <v>7520681</v>
      </c>
      <c r="L548" s="23">
        <f t="shared" si="201"/>
        <v>7503396</v>
      </c>
      <c r="M548" s="23">
        <f t="shared" si="201"/>
        <v>7162922</v>
      </c>
      <c r="N548" s="23">
        <f t="shared" si="201"/>
        <v>5317084</v>
      </c>
      <c r="O548" s="23">
        <f t="shared" si="201"/>
        <v>5849281</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2">IFERROR(B509+B470-B534-B542,"")</f>
        <v>803872</v>
      </c>
      <c r="C549" s="23">
        <f t="shared" si="202"/>
        <v>1775429</v>
      </c>
      <c r="D549" s="23">
        <f t="shared" si="202"/>
        <v>2228969</v>
      </c>
      <c r="E549" s="23">
        <f t="shared" si="202"/>
        <v>2792293</v>
      </c>
      <c r="F549" s="23">
        <f t="shared" si="202"/>
        <v>3446867</v>
      </c>
      <c r="G549" s="23">
        <f t="shared" si="202"/>
        <v>4525603</v>
      </c>
      <c r="H549" s="23">
        <f t="shared" si="202"/>
        <v>5435870</v>
      </c>
      <c r="I549" s="23">
        <f t="shared" si="202"/>
        <v>6020069</v>
      </c>
      <c r="J549" s="23">
        <f t="shared" si="202"/>
        <v>7057395</v>
      </c>
      <c r="K549" s="23">
        <f t="shared" si="202"/>
        <v>7798808</v>
      </c>
      <c r="L549" s="23">
        <f t="shared" si="202"/>
        <v>7951897</v>
      </c>
      <c r="M549" s="23">
        <f t="shared" si="202"/>
        <v>8399377</v>
      </c>
      <c r="N549" s="23">
        <f t="shared" si="202"/>
        <v>6727400</v>
      </c>
      <c r="O549" s="23" t="str">
        <f t="shared" si="202"/>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3">IFERROR(B510+B471-B535-B543,"")</f>
        <v>706914</v>
      </c>
      <c r="C550" s="39">
        <f t="shared" si="203"/>
        <v>1398538.4999999995</v>
      </c>
      <c r="D550" s="39">
        <f t="shared" si="203"/>
        <v>2231889.9799999972</v>
      </c>
      <c r="E550" s="39">
        <f t="shared" si="203"/>
        <v>1879661.060000004</v>
      </c>
      <c r="F550" s="39">
        <f t="shared" si="203"/>
        <v>3223629.3900000011</v>
      </c>
      <c r="G550" s="39">
        <f t="shared" si="203"/>
        <v>3771725.9600000009</v>
      </c>
      <c r="H550" s="39">
        <f t="shared" si="203"/>
        <v>5342744.0100000091</v>
      </c>
      <c r="I550" s="39">
        <f t="shared" si="203"/>
        <v>6706438.7399999984</v>
      </c>
      <c r="J550" s="39">
        <f t="shared" si="203"/>
        <v>7125949.6500000022</v>
      </c>
      <c r="K550" s="39">
        <f t="shared" si="203"/>
        <v>8230698.270000007</v>
      </c>
      <c r="L550" s="39">
        <f t="shared" si="203"/>
        <v>8199375.4400000051</v>
      </c>
      <c r="M550" s="39">
        <f t="shared" si="203"/>
        <v>8805088.1999999955</v>
      </c>
      <c r="N550" s="39">
        <f t="shared" si="203"/>
        <v>6762524.0600000061</v>
      </c>
      <c r="O550" s="39" t="str">
        <f t="shared" si="203"/>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4">IFERROR(B511+B472-B536-B544,"")</f>
        <v>3508400</v>
      </c>
      <c r="C551" s="39">
        <f t="shared" si="204"/>
        <v>6498672.5000000037</v>
      </c>
      <c r="D551" s="39">
        <f t="shared" si="204"/>
        <v>8924605.9799999893</v>
      </c>
      <c r="E551" s="39">
        <f t="shared" si="204"/>
        <v>10327842.060000017</v>
      </c>
      <c r="F551" s="39">
        <f t="shared" si="204"/>
        <v>13217114.389999991</v>
      </c>
      <c r="G551" s="39">
        <f t="shared" si="204"/>
        <v>15154098.959999993</v>
      </c>
      <c r="H551" s="39">
        <f t="shared" si="204"/>
        <v>20414720.01000002</v>
      </c>
      <c r="I551" s="39">
        <f t="shared" si="204"/>
        <v>25268741.73999998</v>
      </c>
      <c r="J551" s="39">
        <f t="shared" si="204"/>
        <v>28277808.649999976</v>
      </c>
      <c r="K551" s="39">
        <f t="shared" si="204"/>
        <v>31260542.270000041</v>
      </c>
      <c r="L551" s="39">
        <f t="shared" si="204"/>
        <v>32027722.440000013</v>
      </c>
      <c r="M551" s="39">
        <f t="shared" si="204"/>
        <v>33086536.199999958</v>
      </c>
      <c r="N551" s="39">
        <f t="shared" si="204"/>
        <v>27468959.059999973</v>
      </c>
      <c r="O551" s="39">
        <f t="shared" si="204"/>
        <v>23403288</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5">+B551/(B$465+B$472)</f>
        <v>2.720989754051191E-2</v>
      </c>
      <c r="C552" s="46">
        <f t="shared" si="205"/>
        <v>5.5324872978148754E-2</v>
      </c>
      <c r="D552" s="46">
        <f t="shared" si="205"/>
        <v>6.3410065811603814E-2</v>
      </c>
      <c r="E552" s="46">
        <f t="shared" si="205"/>
        <v>6.4059422467697413E-2</v>
      </c>
      <c r="F552" s="46">
        <f t="shared" si="205"/>
        <v>6.7076776377865674E-2</v>
      </c>
      <c r="G552" s="46">
        <f t="shared" si="205"/>
        <v>5.3336953665645614E-2</v>
      </c>
      <c r="H552" s="46">
        <f t="shared" si="205"/>
        <v>5.5072786533277358E-2</v>
      </c>
      <c r="I552" s="46">
        <f t="shared" si="205"/>
        <v>6.2286057039096766E-2</v>
      </c>
      <c r="J552" s="46">
        <f t="shared" si="205"/>
        <v>6.2612512768188244E-2</v>
      </c>
      <c r="K552" s="46">
        <f t="shared" si="205"/>
        <v>6.3905982700241476E-2</v>
      </c>
      <c r="L552" s="46">
        <f t="shared" si="205"/>
        <v>6.0711447023680858E-2</v>
      </c>
      <c r="M552" s="46">
        <f t="shared" si="205"/>
        <v>5.7965435184503263E-2</v>
      </c>
      <c r="N552" s="46">
        <f t="shared" si="205"/>
        <v>5.0290365775512325E-2</v>
      </c>
      <c r="O552" s="46">
        <f t="shared" si="205"/>
        <v>4.3225924712185525E-2</v>
      </c>
      <c r="P552" s="21"/>
      <c r="Q552" s="27" t="s">
        <v>2956</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26">
        <f t="shared" ref="C553:O553" si="206">C551/B551-1</f>
        <v>0.85231800820887127</v>
      </c>
      <c r="D553" s="26">
        <f t="shared" si="206"/>
        <v>0.37329677407193307</v>
      </c>
      <c r="E553" s="26">
        <f t="shared" si="206"/>
        <v>0.15723227256695416</v>
      </c>
      <c r="F553" s="26">
        <f t="shared" si="206"/>
        <v>0.27975566562836929</v>
      </c>
      <c r="G553" s="26">
        <f t="shared" si="206"/>
        <v>0.14655124506340922</v>
      </c>
      <c r="H553" s="26">
        <f t="shared" si="206"/>
        <v>0.34714179073831453</v>
      </c>
      <c r="I553" s="26">
        <f t="shared" si="206"/>
        <v>0.23777067369144667</v>
      </c>
      <c r="J553" s="26">
        <f t="shared" si="206"/>
        <v>0.11908257803105005</v>
      </c>
      <c r="K553" s="26">
        <f t="shared" si="206"/>
        <v>0.10547965922387936</v>
      </c>
      <c r="L553" s="26">
        <f t="shared" si="206"/>
        <v>2.4541486304804572E-2</v>
      </c>
      <c r="M553" s="26">
        <f t="shared" si="206"/>
        <v>3.3059289869378006E-2</v>
      </c>
      <c r="N553" s="26">
        <f t="shared" si="206"/>
        <v>-0.16978438317154498</v>
      </c>
      <c r="O553" s="26">
        <f t="shared" si="206"/>
        <v>-0.14800965158961421</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2957</v>
      </c>
      <c r="C554" s="146"/>
      <c r="D554" s="146"/>
      <c r="E554" s="146"/>
      <c r="F554" s="146"/>
      <c r="G554" s="146"/>
      <c r="H554" s="146"/>
      <c r="I554" s="146"/>
      <c r="J554" s="146"/>
      <c r="K554" s="146"/>
      <c r="L554" s="146"/>
      <c r="M554" s="146"/>
      <c r="N554" s="146"/>
      <c r="O554" s="150"/>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23">
        <f t="shared" ref="B555:O555" si="207">IFERROR(B547+B593,"")</f>
        <v>2025992</v>
      </c>
      <c r="C555" s="23">
        <f t="shared" si="207"/>
        <v>2349468</v>
      </c>
      <c r="D555" s="23">
        <f t="shared" si="207"/>
        <v>2928620</v>
      </c>
      <c r="E555" s="23">
        <f t="shared" si="207"/>
        <v>3606852</v>
      </c>
      <c r="F555" s="23">
        <f t="shared" si="207"/>
        <v>4196691</v>
      </c>
      <c r="G555" s="23">
        <f t="shared" si="207"/>
        <v>4616891</v>
      </c>
      <c r="H555" s="23">
        <f t="shared" si="207"/>
        <v>5966643</v>
      </c>
      <c r="I555" s="23">
        <f t="shared" si="207"/>
        <v>8209391</v>
      </c>
      <c r="J555" s="23">
        <f t="shared" si="207"/>
        <v>8948947</v>
      </c>
      <c r="K555" s="23">
        <f t="shared" si="207"/>
        <v>9997126</v>
      </c>
      <c r="L555" s="23">
        <f t="shared" si="207"/>
        <v>10863481</v>
      </c>
      <c r="M555" s="23">
        <f t="shared" si="207"/>
        <v>11390494</v>
      </c>
      <c r="N555" s="23">
        <f t="shared" si="207"/>
        <v>13642128</v>
      </c>
      <c r="O555" s="23">
        <f t="shared" si="207"/>
        <v>11221440</v>
      </c>
      <c r="P555" s="21"/>
      <c r="Q555" s="25" t="s">
        <v>2916</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8">IFERROR(B548+B594-B593,"")</f>
        <v>1437410</v>
      </c>
      <c r="C556" s="23">
        <f t="shared" si="208"/>
        <v>2353496</v>
      </c>
      <c r="D556" s="23">
        <f t="shared" si="208"/>
        <v>3034184</v>
      </c>
      <c r="E556" s="23">
        <f t="shared" si="208"/>
        <v>3641427</v>
      </c>
      <c r="F556" s="23">
        <f t="shared" si="208"/>
        <v>3998433</v>
      </c>
      <c r="G556" s="23">
        <f t="shared" si="208"/>
        <v>4062979</v>
      </c>
      <c r="H556" s="23">
        <f t="shared" si="208"/>
        <v>6680072</v>
      </c>
      <c r="I556" s="23">
        <f t="shared" si="208"/>
        <v>7827480</v>
      </c>
      <c r="J556" s="23">
        <f t="shared" si="208"/>
        <v>9127112</v>
      </c>
      <c r="K556" s="23">
        <f t="shared" si="208"/>
        <v>9885444</v>
      </c>
      <c r="L556" s="23">
        <f t="shared" si="208"/>
        <v>10114497</v>
      </c>
      <c r="M556" s="23">
        <f t="shared" si="208"/>
        <v>9893140</v>
      </c>
      <c r="N556" s="23">
        <f t="shared" si="208"/>
        <v>10448293</v>
      </c>
      <c r="O556" s="23">
        <f t="shared" si="208"/>
        <v>11340711</v>
      </c>
      <c r="P556" s="21"/>
      <c r="Q556" s="25" t="s">
        <v>2917</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9">IFERROR(B549+B595-B594,"")</f>
        <v>1592974</v>
      </c>
      <c r="C557" s="23">
        <f t="shared" si="209"/>
        <v>2501230</v>
      </c>
      <c r="D557" s="23">
        <f t="shared" si="209"/>
        <v>3018175</v>
      </c>
      <c r="E557" s="23">
        <f t="shared" si="209"/>
        <v>3622293</v>
      </c>
      <c r="F557" s="23">
        <f t="shared" si="209"/>
        <v>4296661</v>
      </c>
      <c r="G557" s="23">
        <f t="shared" si="209"/>
        <v>5854106</v>
      </c>
      <c r="H557" s="23">
        <f t="shared" si="209"/>
        <v>7055464</v>
      </c>
      <c r="I557" s="23">
        <f t="shared" si="209"/>
        <v>7905782</v>
      </c>
      <c r="J557" s="23">
        <f t="shared" si="209"/>
        <v>9203446</v>
      </c>
      <c r="K557" s="23">
        <f t="shared" si="209"/>
        <v>10226628</v>
      </c>
      <c r="L557" s="23">
        <f t="shared" si="209"/>
        <v>10612206</v>
      </c>
      <c r="M557" s="23">
        <f t="shared" si="209"/>
        <v>11265011</v>
      </c>
      <c r="N557" s="23">
        <f t="shared" si="209"/>
        <v>11896594</v>
      </c>
      <c r="O557" s="23" t="str">
        <f t="shared" si="209"/>
        <v/>
      </c>
      <c r="P557" s="21"/>
      <c r="Q557" s="25" t="s">
        <v>2918</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10">IFERROR(B550+B596-B595,"")</f>
        <v>1469313</v>
      </c>
      <c r="C558" s="39">
        <f t="shared" si="210"/>
        <v>2153167.629999999</v>
      </c>
      <c r="D558" s="39">
        <f t="shared" si="210"/>
        <v>3036619.8399999971</v>
      </c>
      <c r="E558" s="39">
        <f t="shared" si="210"/>
        <v>2759271.9400000041</v>
      </c>
      <c r="F558" s="39">
        <f t="shared" si="210"/>
        <v>4093771.4100000011</v>
      </c>
      <c r="G558" s="39">
        <f t="shared" si="210"/>
        <v>5245441.07</v>
      </c>
      <c r="H558" s="39">
        <f t="shared" si="210"/>
        <v>7022310.4200000092</v>
      </c>
      <c r="I558" s="39">
        <f t="shared" si="210"/>
        <v>8683585.0699999984</v>
      </c>
      <c r="J558" s="39">
        <f t="shared" si="210"/>
        <v>9312311.6900000013</v>
      </c>
      <c r="K558" s="39">
        <f t="shared" si="210"/>
        <v>10709521.970000006</v>
      </c>
      <c r="L558" s="39">
        <f t="shared" si="210"/>
        <v>10881687.510000005</v>
      </c>
      <c r="M558" s="39">
        <f t="shared" si="210"/>
        <v>11757741.159999996</v>
      </c>
      <c r="N558" s="39">
        <f t="shared" si="210"/>
        <v>12131894.720000006</v>
      </c>
      <c r="O558" s="39" t="str">
        <f t="shared" si="210"/>
        <v/>
      </c>
      <c r="P558" s="21"/>
      <c r="Q558" s="25" t="s">
        <v>2940</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1">IFERROR(B551+B596,"")</f>
        <v>6525689</v>
      </c>
      <c r="C559" s="39">
        <f t="shared" si="211"/>
        <v>9357361.6300000027</v>
      </c>
      <c r="D559" s="39">
        <f t="shared" si="211"/>
        <v>12017598.839999989</v>
      </c>
      <c r="E559" s="39">
        <f t="shared" si="211"/>
        <v>13629843.940000016</v>
      </c>
      <c r="F559" s="39">
        <f t="shared" si="211"/>
        <v>16585556.409999991</v>
      </c>
      <c r="G559" s="39">
        <f t="shared" si="211"/>
        <v>19779417.069999993</v>
      </c>
      <c r="H559" s="39">
        <f t="shared" si="211"/>
        <v>26724489.42000002</v>
      </c>
      <c r="I559" s="39">
        <f t="shared" si="211"/>
        <v>32626238.069999978</v>
      </c>
      <c r="J559" s="39">
        <f t="shared" si="211"/>
        <v>36591816.689999975</v>
      </c>
      <c r="K559" s="39">
        <f t="shared" si="211"/>
        <v>40818719.970000044</v>
      </c>
      <c r="L559" s="39">
        <f t="shared" si="211"/>
        <v>42471871.510000013</v>
      </c>
      <c r="M559" s="39">
        <f t="shared" si="211"/>
        <v>44306386.159999959</v>
      </c>
      <c r="N559" s="39">
        <f t="shared" si="211"/>
        <v>48118909.719999969</v>
      </c>
      <c r="O559" s="39">
        <f t="shared" si="211"/>
        <v>45124302</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2">+B559/(B$465+B$472)</f>
        <v>5.0610913542140472E-2</v>
      </c>
      <c r="C560" s="46">
        <f t="shared" si="212"/>
        <v>7.9661629908316323E-2</v>
      </c>
      <c r="D560" s="46">
        <f t="shared" si="212"/>
        <v>8.5386036655239972E-2</v>
      </c>
      <c r="E560" s="46">
        <f t="shared" si="212"/>
        <v>8.4540403120886329E-2</v>
      </c>
      <c r="F560" s="46">
        <f t="shared" si="212"/>
        <v>8.417159945727358E-2</v>
      </c>
      <c r="G560" s="46">
        <f t="shared" si="212"/>
        <v>6.9616402438754429E-2</v>
      </c>
      <c r="H560" s="46">
        <f t="shared" si="212"/>
        <v>7.2094650346296321E-2</v>
      </c>
      <c r="I560" s="46">
        <f t="shared" si="212"/>
        <v>8.0421880373342663E-2</v>
      </c>
      <c r="J560" s="46">
        <f t="shared" si="212"/>
        <v>8.1021327291350392E-2</v>
      </c>
      <c r="K560" s="46">
        <f t="shared" si="212"/>
        <v>8.3445782536926569E-2</v>
      </c>
      <c r="L560" s="46">
        <f t="shared" si="212"/>
        <v>8.0509276986726164E-2</v>
      </c>
      <c r="M560" s="46">
        <f t="shared" si="212"/>
        <v>7.7621874338633642E-2</v>
      </c>
      <c r="N560" s="46">
        <f t="shared" si="212"/>
        <v>8.8096442433507213E-2</v>
      </c>
      <c r="O560" s="46">
        <f t="shared" si="212"/>
        <v>8.334468562459782E-2</v>
      </c>
      <c r="P560" s="21"/>
      <c r="Q560" s="27" t="s">
        <v>2958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26">
        <f t="shared" ref="C561:O561" si="213">C559/B559-1</f>
        <v>0.43392699682746194</v>
      </c>
      <c r="D561" s="26">
        <f t="shared" si="213"/>
        <v>0.28429351297818606</v>
      </c>
      <c r="E561" s="26">
        <f t="shared" si="213"/>
        <v>0.13415700769056693</v>
      </c>
      <c r="F561" s="26">
        <f t="shared" si="213"/>
        <v>0.21685592901953443</v>
      </c>
      <c r="G561" s="26">
        <f t="shared" si="213"/>
        <v>0.19256879787730941</v>
      </c>
      <c r="H561" s="26">
        <f t="shared" si="213"/>
        <v>0.35112624024364281</v>
      </c>
      <c r="I561" s="26">
        <f t="shared" si="213"/>
        <v>0.22083672235037044</v>
      </c>
      <c r="J561" s="26">
        <f t="shared" si="213"/>
        <v>0.12154569005141824</v>
      </c>
      <c r="K561" s="26">
        <f t="shared" si="213"/>
        <v>0.11551498838687668</v>
      </c>
      <c r="L561" s="26">
        <f t="shared" si="213"/>
        <v>4.0499837849275133E-2</v>
      </c>
      <c r="M561" s="26">
        <f t="shared" si="213"/>
        <v>4.319363816044719E-2</v>
      </c>
      <c r="N561" s="26">
        <f t="shared" si="213"/>
        <v>8.6049075323637592E-2</v>
      </c>
      <c r="O561" s="26">
        <f t="shared" si="213"/>
        <v>-6.2233490688491266E-2</v>
      </c>
      <c r="P561" s="37"/>
      <c r="Q561" s="27" t="s">
        <v>2941</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2959</v>
      </c>
      <c r="C562" s="146"/>
      <c r="D562" s="146"/>
      <c r="E562" s="146"/>
      <c r="F562" s="146"/>
      <c r="G562" s="146"/>
      <c r="H562" s="146"/>
      <c r="I562" s="146"/>
      <c r="J562" s="146"/>
      <c r="K562" s="146"/>
      <c r="L562" s="146"/>
      <c r="M562" s="146"/>
      <c r="N562" s="146"/>
      <c r="O562" s="15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23">
        <f t="shared" ref="B563:O563" si="214">IFERROR(VLOOKUP($B$562,$130:$216,MATCH($Q563&amp;"/"&amp;B$348,$128:$128,0),FALSE),"")</f>
        <v>148861</v>
      </c>
      <c r="C563" s="23">
        <f t="shared" si="214"/>
        <v>902</v>
      </c>
      <c r="D563" s="23">
        <f t="shared" si="214"/>
        <v>50</v>
      </c>
      <c r="E563" s="23">
        <f t="shared" si="214"/>
        <v>0</v>
      </c>
      <c r="F563" s="23">
        <f t="shared" si="214"/>
        <v>1</v>
      </c>
      <c r="G563" s="23">
        <f t="shared" si="214"/>
        <v>13</v>
      </c>
      <c r="H563" s="23">
        <f t="shared" si="214"/>
        <v>1345661</v>
      </c>
      <c r="I563" s="23">
        <f t="shared" si="214"/>
        <v>2263162</v>
      </c>
      <c r="J563" s="23">
        <f t="shared" si="214"/>
        <v>2054419</v>
      </c>
      <c r="K563" s="23">
        <f t="shared" si="214"/>
        <v>2040296</v>
      </c>
      <c r="L563" s="23">
        <f t="shared" si="214"/>
        <v>1788503</v>
      </c>
      <c r="M563" s="23">
        <f t="shared" si="214"/>
        <v>1749106</v>
      </c>
      <c r="N563" s="23">
        <f t="shared" si="214"/>
        <v>1880584</v>
      </c>
      <c r="O563" s="23">
        <f t="shared" si="214"/>
        <v>2900760</v>
      </c>
      <c r="P563" s="21"/>
      <c r="Q563" s="25" t="s">
        <v>2916</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5">IFERROR(VLOOKUP($B$562,$130:$216,MATCH($Q564&amp;"/"&amp;B$348,$128:$128,0),FALSE),"")</f>
        <v>154714</v>
      </c>
      <c r="C564" s="23">
        <f t="shared" si="215"/>
        <v>1220</v>
      </c>
      <c r="D564" s="23">
        <f t="shared" si="215"/>
        <v>58</v>
      </c>
      <c r="E564" s="23">
        <f t="shared" si="215"/>
        <v>3</v>
      </c>
      <c r="F564" s="23">
        <f t="shared" si="215"/>
        <v>10</v>
      </c>
      <c r="G564" s="23">
        <f t="shared" si="215"/>
        <v>127413</v>
      </c>
      <c r="H564" s="23">
        <f t="shared" si="215"/>
        <v>2397968</v>
      </c>
      <c r="I564" s="23">
        <f t="shared" si="215"/>
        <v>2166959</v>
      </c>
      <c r="J564" s="23">
        <f t="shared" si="215"/>
        <v>2096779</v>
      </c>
      <c r="K564" s="23">
        <f t="shared" si="215"/>
        <v>2013538</v>
      </c>
      <c r="L564" s="23">
        <f t="shared" si="215"/>
        <v>1832776</v>
      </c>
      <c r="M564" s="23">
        <f t="shared" si="215"/>
        <v>1683829</v>
      </c>
      <c r="N564" s="23">
        <f t="shared" si="215"/>
        <v>1976254</v>
      </c>
      <c r="O564" s="23">
        <f t="shared" si="215"/>
        <v>3529316</v>
      </c>
      <c r="P564" s="21"/>
      <c r="Q564" s="25" t="s">
        <v>2917</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6">IFERROR(VLOOKUP($B$562,$130:$216,MATCH($Q565&amp;"/"&amp;B$348,$128:$128,0),FALSE),"")</f>
        <v>165490</v>
      </c>
      <c r="C565" s="23">
        <f t="shared" si="216"/>
        <v>346</v>
      </c>
      <c r="D565" s="23">
        <f t="shared" si="216"/>
        <v>1</v>
      </c>
      <c r="E565" s="23">
        <f t="shared" si="216"/>
        <v>2</v>
      </c>
      <c r="F565" s="23">
        <f t="shared" si="216"/>
        <v>8</v>
      </c>
      <c r="G565" s="23">
        <f t="shared" si="216"/>
        <v>910001</v>
      </c>
      <c r="H565" s="23">
        <f t="shared" si="216"/>
        <v>2415337</v>
      </c>
      <c r="I565" s="23">
        <f t="shared" si="216"/>
        <v>2073650</v>
      </c>
      <c r="J565" s="23">
        <f t="shared" si="216"/>
        <v>2159679</v>
      </c>
      <c r="K565" s="23">
        <f t="shared" si="216"/>
        <v>2000204</v>
      </c>
      <c r="L565" s="23">
        <f t="shared" si="216"/>
        <v>1834799</v>
      </c>
      <c r="M565" s="23">
        <f t="shared" si="216"/>
        <v>1671569</v>
      </c>
      <c r="N565" s="23">
        <f t="shared" si="216"/>
        <v>1991291</v>
      </c>
      <c r="O565" s="23" t="str">
        <f t="shared" si="216"/>
        <v/>
      </c>
      <c r="P565" s="21"/>
      <c r="Q565" s="25" t="s">
        <v>2918</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7">IFERROR(VLOOKUP($B$562,$130:$216,MATCH($Q566&amp;"/"&amp;B$348,$128:$128,0),FALSE),"")</f>
        <v>60897</v>
      </c>
      <c r="C566" s="39">
        <f t="shared" si="217"/>
        <v>5.53</v>
      </c>
      <c r="D566" s="39">
        <f t="shared" si="217"/>
        <v>2.71</v>
      </c>
      <c r="E566" s="39">
        <f t="shared" si="217"/>
        <v>6.87</v>
      </c>
      <c r="F566" s="39">
        <f t="shared" si="217"/>
        <v>6.26</v>
      </c>
      <c r="G566" s="39">
        <f t="shared" si="217"/>
        <v>1176603.3899999999</v>
      </c>
      <c r="H566" s="39">
        <f t="shared" si="217"/>
        <v>2359528.7400000002</v>
      </c>
      <c r="I566" s="39">
        <f t="shared" si="217"/>
        <v>2081732.36</v>
      </c>
      <c r="J566" s="39">
        <f t="shared" si="217"/>
        <v>2131442.83</v>
      </c>
      <c r="K566" s="39">
        <f t="shared" si="217"/>
        <v>1938561.23</v>
      </c>
      <c r="L566" s="39">
        <f t="shared" si="217"/>
        <v>1739592.76</v>
      </c>
      <c r="M566" s="39">
        <f t="shared" si="217"/>
        <v>1616475.7</v>
      </c>
      <c r="N566" s="39">
        <f t="shared" si="217"/>
        <v>2677863.02</v>
      </c>
      <c r="O566" s="39" t="str">
        <f t="shared" si="217"/>
        <v/>
      </c>
      <c r="P566" s="21"/>
      <c r="Q566" s="25" t="s">
        <v>2940</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8">SUM(B563:B566)</f>
        <v>529962</v>
      </c>
      <c r="C567" s="39">
        <f t="shared" si="218"/>
        <v>2473.5300000000002</v>
      </c>
      <c r="D567" s="39">
        <f t="shared" si="218"/>
        <v>111.71</v>
      </c>
      <c r="E567" s="39">
        <f t="shared" si="218"/>
        <v>11.870000000000001</v>
      </c>
      <c r="F567" s="39">
        <f t="shared" si="218"/>
        <v>25.259999999999998</v>
      </c>
      <c r="G567" s="39">
        <f t="shared" si="218"/>
        <v>2214030.3899999997</v>
      </c>
      <c r="H567" s="39">
        <f t="shared" si="218"/>
        <v>8518494.7400000002</v>
      </c>
      <c r="I567" s="39">
        <f t="shared" si="218"/>
        <v>8585503.3599999994</v>
      </c>
      <c r="J567" s="39">
        <f t="shared" si="218"/>
        <v>8442319.8300000001</v>
      </c>
      <c r="K567" s="39">
        <f t="shared" si="218"/>
        <v>7992599.2300000004</v>
      </c>
      <c r="L567" s="39">
        <f t="shared" si="218"/>
        <v>7195670.7599999998</v>
      </c>
      <c r="M567" s="39">
        <f t="shared" si="218"/>
        <v>6720979.7000000002</v>
      </c>
      <c r="N567" s="39">
        <f t="shared" ref="N567:O567" si="219">IF(N564="",N563*4,IF(N565="",(N564+N563)*2,IF(N566="",((N565+N564+N563)/3)*4,SUM(N563:N566))))</f>
        <v>8525992.0199999996</v>
      </c>
      <c r="O567" s="39">
        <f t="shared" si="219"/>
        <v>12860152</v>
      </c>
      <c r="P567" s="21"/>
      <c r="Q567" s="25" t="s">
        <v>2919</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26">
        <f t="shared" ref="B568:O568" si="220">+B567/(B$465+B$472)</f>
        <v>4.110196021082195E-3</v>
      </c>
      <c r="C568" s="26">
        <f t="shared" si="220"/>
        <v>2.1057798043775897E-5</v>
      </c>
      <c r="D568" s="26">
        <f t="shared" si="220"/>
        <v>7.9370881669044506E-7</v>
      </c>
      <c r="E568" s="26">
        <f t="shared" si="220"/>
        <v>7.3624803736741806E-8</v>
      </c>
      <c r="F568" s="26">
        <f t="shared" si="220"/>
        <v>1.2819434872916221E-7</v>
      </c>
      <c r="G568" s="26">
        <f t="shared" si="220"/>
        <v>7.7925871170212635E-3</v>
      </c>
      <c r="H568" s="26">
        <f t="shared" si="220"/>
        <v>2.2980341742187115E-2</v>
      </c>
      <c r="I568" s="26">
        <f t="shared" si="220"/>
        <v>2.1162793046549111E-2</v>
      </c>
      <c r="J568" s="26">
        <f t="shared" si="220"/>
        <v>1.8692921530502126E-2</v>
      </c>
      <c r="K568" s="26">
        <f t="shared" si="220"/>
        <v>1.6339284958998338E-2</v>
      </c>
      <c r="L568" s="26">
        <f t="shared" si="220"/>
        <v>1.3640045275276501E-2</v>
      </c>
      <c r="M568" s="26">
        <f t="shared" si="220"/>
        <v>1.1774714367855547E-2</v>
      </c>
      <c r="N568" s="26">
        <f t="shared" si="220"/>
        <v>1.5609446879597177E-2</v>
      </c>
      <c r="O568" s="26">
        <f t="shared" si="220"/>
        <v>2.375272919511404E-2</v>
      </c>
      <c r="P568" s="21"/>
      <c r="Q568" s="27" t="s">
        <v>2920</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2960</v>
      </c>
      <c r="C569" s="146"/>
      <c r="D569" s="146"/>
      <c r="E569" s="146"/>
      <c r="F569" s="146"/>
      <c r="G569" s="146"/>
      <c r="H569" s="146"/>
      <c r="I569" s="146"/>
      <c r="J569" s="146"/>
      <c r="K569" s="146"/>
      <c r="L569" s="146"/>
      <c r="M569" s="146"/>
      <c r="N569" s="146"/>
      <c r="O569" s="150"/>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23">
        <f t="shared" ref="B570:O570" si="221">IFERROR(B547-B563,"")</f>
        <v>1164401</v>
      </c>
      <c r="C570" s="23">
        <f t="shared" si="221"/>
        <v>1670700</v>
      </c>
      <c r="D570" s="23">
        <f t="shared" si="221"/>
        <v>2189798</v>
      </c>
      <c r="E570" s="23">
        <f t="shared" si="221"/>
        <v>2823154</v>
      </c>
      <c r="F570" s="23">
        <f t="shared" si="221"/>
        <v>3373635</v>
      </c>
      <c r="G570" s="23">
        <f t="shared" si="221"/>
        <v>3727103</v>
      </c>
      <c r="H570" s="23">
        <f t="shared" si="221"/>
        <v>3135009</v>
      </c>
      <c r="I570" s="23">
        <f t="shared" si="221"/>
        <v>4242304</v>
      </c>
      <c r="J570" s="23">
        <f t="shared" si="221"/>
        <v>4954560</v>
      </c>
      <c r="K570" s="23">
        <f t="shared" si="221"/>
        <v>5670059</v>
      </c>
      <c r="L570" s="23">
        <f t="shared" si="221"/>
        <v>6584551</v>
      </c>
      <c r="M570" s="23">
        <f t="shared" si="221"/>
        <v>6970043</v>
      </c>
      <c r="N570" s="23">
        <f t="shared" si="221"/>
        <v>6781367</v>
      </c>
      <c r="O570" s="23">
        <f t="shared" si="221"/>
        <v>2951603</v>
      </c>
      <c r="P570" s="21"/>
      <c r="Q570" s="25" t="s">
        <v>2916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2">IFERROR(B548-B564,"")</f>
        <v>529638</v>
      </c>
      <c r="C571" s="23">
        <f t="shared" si="222"/>
        <v>1651883</v>
      </c>
      <c r="D571" s="23">
        <f t="shared" si="222"/>
        <v>2273841</v>
      </c>
      <c r="E571" s="23">
        <f t="shared" si="222"/>
        <v>2832731</v>
      </c>
      <c r="F571" s="23">
        <f t="shared" si="222"/>
        <v>3172972</v>
      </c>
      <c r="G571" s="23">
        <f t="shared" si="222"/>
        <v>3002241</v>
      </c>
      <c r="H571" s="23">
        <f t="shared" si="222"/>
        <v>2757468</v>
      </c>
      <c r="I571" s="23">
        <f t="shared" si="222"/>
        <v>3869809</v>
      </c>
      <c r="J571" s="23">
        <f t="shared" si="222"/>
        <v>4988706</v>
      </c>
      <c r="K571" s="23">
        <f t="shared" si="222"/>
        <v>5507143</v>
      </c>
      <c r="L571" s="23">
        <f t="shared" si="222"/>
        <v>5670620</v>
      </c>
      <c r="M571" s="23">
        <f t="shared" si="222"/>
        <v>5479093</v>
      </c>
      <c r="N571" s="23">
        <f t="shared" si="222"/>
        <v>3340830</v>
      </c>
      <c r="O571" s="23">
        <f t="shared" si="222"/>
        <v>2319965</v>
      </c>
      <c r="P571" s="21"/>
      <c r="Q571" s="25" t="s">
        <v>2917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3">IFERROR(B549-B565,"")</f>
        <v>638382</v>
      </c>
      <c r="C572" s="23">
        <f t="shared" si="223"/>
        <v>1775083</v>
      </c>
      <c r="D572" s="23">
        <f t="shared" si="223"/>
        <v>2228968</v>
      </c>
      <c r="E572" s="23">
        <f t="shared" si="223"/>
        <v>2792291</v>
      </c>
      <c r="F572" s="23">
        <f t="shared" si="223"/>
        <v>3446859</v>
      </c>
      <c r="G572" s="23">
        <f t="shared" si="223"/>
        <v>3615602</v>
      </c>
      <c r="H572" s="23">
        <f t="shared" si="223"/>
        <v>3020533</v>
      </c>
      <c r="I572" s="23">
        <f t="shared" si="223"/>
        <v>3946419</v>
      </c>
      <c r="J572" s="23">
        <f t="shared" si="223"/>
        <v>4897716</v>
      </c>
      <c r="K572" s="23">
        <f t="shared" si="223"/>
        <v>5798604</v>
      </c>
      <c r="L572" s="23">
        <f t="shared" si="223"/>
        <v>6117098</v>
      </c>
      <c r="M572" s="23">
        <f t="shared" si="223"/>
        <v>6727808</v>
      </c>
      <c r="N572" s="23">
        <f t="shared" si="223"/>
        <v>4736109</v>
      </c>
      <c r="O572" s="23" t="str">
        <f t="shared" si="223"/>
        <v/>
      </c>
      <c r="P572" s="21"/>
      <c r="Q572" s="25" t="s">
        <v>2918</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4">IFERROR(B550-B566,"")</f>
        <v>646017</v>
      </c>
      <c r="C573" s="39">
        <f t="shared" si="224"/>
        <v>1398532.9699999995</v>
      </c>
      <c r="D573" s="39">
        <f t="shared" si="224"/>
        <v>2231887.2699999972</v>
      </c>
      <c r="E573" s="39">
        <f t="shared" si="224"/>
        <v>1879654.1900000039</v>
      </c>
      <c r="F573" s="39">
        <f t="shared" si="224"/>
        <v>3223623.1300000013</v>
      </c>
      <c r="G573" s="39">
        <f t="shared" si="224"/>
        <v>2595122.5700000012</v>
      </c>
      <c r="H573" s="39">
        <f t="shared" si="224"/>
        <v>2983215.2700000089</v>
      </c>
      <c r="I573" s="39">
        <f t="shared" si="224"/>
        <v>4624706.379999998</v>
      </c>
      <c r="J573" s="39">
        <f t="shared" si="224"/>
        <v>4994506.8200000022</v>
      </c>
      <c r="K573" s="39">
        <f t="shared" si="224"/>
        <v>6292137.0400000066</v>
      </c>
      <c r="L573" s="39">
        <f t="shared" si="224"/>
        <v>6459782.6800000053</v>
      </c>
      <c r="M573" s="39">
        <f t="shared" si="224"/>
        <v>7188612.4999999953</v>
      </c>
      <c r="N573" s="39">
        <f t="shared" si="224"/>
        <v>4084661.0400000061</v>
      </c>
      <c r="O573" s="39" t="str">
        <f t="shared" si="224"/>
        <v/>
      </c>
      <c r="P573" s="21"/>
      <c r="Q573" s="25" t="s">
        <v>2940</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5">B551-B567</f>
        <v>2978438</v>
      </c>
      <c r="C574" s="39">
        <f t="shared" si="225"/>
        <v>6496198.9700000035</v>
      </c>
      <c r="D574" s="39">
        <f t="shared" si="225"/>
        <v>8924494.2699999884</v>
      </c>
      <c r="E574" s="39">
        <f t="shared" si="225"/>
        <v>10327830.190000018</v>
      </c>
      <c r="F574" s="39">
        <f t="shared" si="225"/>
        <v>13217089.129999992</v>
      </c>
      <c r="G574" s="39">
        <f t="shared" si="225"/>
        <v>12940068.569999993</v>
      </c>
      <c r="H574" s="39">
        <f t="shared" si="225"/>
        <v>11896225.27000002</v>
      </c>
      <c r="I574" s="39">
        <f t="shared" si="225"/>
        <v>16683238.37999998</v>
      </c>
      <c r="J574" s="39">
        <f t="shared" si="225"/>
        <v>19835488.819999978</v>
      </c>
      <c r="K574" s="39">
        <f t="shared" si="225"/>
        <v>23267943.04000004</v>
      </c>
      <c r="L574" s="39">
        <f t="shared" si="225"/>
        <v>24832051.680000015</v>
      </c>
      <c r="M574" s="39">
        <f t="shared" si="225"/>
        <v>26365556.499999959</v>
      </c>
      <c r="N574" s="39">
        <f t="shared" ref="N574:O574" si="226">IFERROR(N551-N567,"")</f>
        <v>18942967.039999973</v>
      </c>
      <c r="O574" s="39">
        <f t="shared" si="226"/>
        <v>10543136</v>
      </c>
      <c r="P574" s="21"/>
      <c r="Q574" s="25" t="s">
        <v>2919</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26">
        <f t="shared" ref="B575:O575" si="227">+B574/(B$465+B$472)</f>
        <v>2.3099701519429715E-2</v>
      </c>
      <c r="C575" s="26">
        <f t="shared" si="227"/>
        <v>5.5303815180104979E-2</v>
      </c>
      <c r="D575" s="26">
        <f t="shared" si="227"/>
        <v>6.3409272102787115E-2</v>
      </c>
      <c r="E575" s="26">
        <f t="shared" si="227"/>
        <v>6.4059348842893687E-2</v>
      </c>
      <c r="F575" s="26">
        <f t="shared" si="227"/>
        <v>6.707664818351694E-2</v>
      </c>
      <c r="G575" s="26">
        <f t="shared" si="227"/>
        <v>4.554436654862435E-2</v>
      </c>
      <c r="H575" s="26">
        <f t="shared" si="227"/>
        <v>3.209244479109024E-2</v>
      </c>
      <c r="I575" s="26">
        <f t="shared" si="227"/>
        <v>4.1123263992547655E-2</v>
      </c>
      <c r="J575" s="26">
        <f t="shared" si="227"/>
        <v>4.3919591237686122E-2</v>
      </c>
      <c r="K575" s="26">
        <f t="shared" si="227"/>
        <v>4.7566697741243141E-2</v>
      </c>
      <c r="L575" s="26">
        <f t="shared" si="227"/>
        <v>4.7071401748404358E-2</v>
      </c>
      <c r="M575" s="26">
        <f t="shared" si="227"/>
        <v>4.6190720816647719E-2</v>
      </c>
      <c r="N575" s="26">
        <f t="shared" si="227"/>
        <v>3.4680918895915153E-2</v>
      </c>
      <c r="O575" s="26">
        <f t="shared" si="227"/>
        <v>1.9473195517071482E-2</v>
      </c>
      <c r="P575" s="21"/>
      <c r="Q575" s="27" t="s">
        <v>2961</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2962</v>
      </c>
      <c r="C576" s="146"/>
      <c r="D576" s="146"/>
      <c r="E576" s="146"/>
      <c r="F576" s="146"/>
      <c r="G576" s="146"/>
      <c r="H576" s="146"/>
      <c r="I576" s="146"/>
      <c r="J576" s="146"/>
      <c r="K576" s="146"/>
      <c r="L576" s="146"/>
      <c r="M576" s="146"/>
      <c r="N576" s="146"/>
      <c r="O576" s="150"/>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23">
        <f t="shared" ref="B577:O577" si="228">IFERROR(VLOOKUP($B$576,$130:$216,MATCH($Q577&amp;"/"&amp;B$348,$128:$128,0),FALSE),"")</f>
        <v>369633</v>
      </c>
      <c r="C577" s="23">
        <f t="shared" si="228"/>
        <v>482430</v>
      </c>
      <c r="D577" s="23">
        <f t="shared" si="228"/>
        <v>624226</v>
      </c>
      <c r="E577" s="23">
        <f t="shared" si="228"/>
        <v>856238</v>
      </c>
      <c r="F577" s="23">
        <f t="shared" si="228"/>
        <v>781712</v>
      </c>
      <c r="G577" s="23">
        <f t="shared" si="228"/>
        <v>741250</v>
      </c>
      <c r="H577" s="23">
        <f t="shared" si="228"/>
        <v>643191</v>
      </c>
      <c r="I577" s="23">
        <f t="shared" si="228"/>
        <v>842338</v>
      </c>
      <c r="J577" s="23">
        <f t="shared" si="228"/>
        <v>959576</v>
      </c>
      <c r="K577" s="23">
        <f t="shared" si="228"/>
        <v>950989</v>
      </c>
      <c r="L577" s="23">
        <f t="shared" si="228"/>
        <v>1181100</v>
      </c>
      <c r="M577" s="23">
        <f t="shared" si="228"/>
        <v>1231745</v>
      </c>
      <c r="N577" s="23">
        <f t="shared" si="228"/>
        <v>1132252</v>
      </c>
      <c r="O577" s="23">
        <f t="shared" si="228"/>
        <v>370232</v>
      </c>
      <c r="P577" s="21"/>
      <c r="Q577" s="25" t="s">
        <v>2916</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9">IFERROR(VLOOKUP($B$576,$130:$216,MATCH($Q578&amp;"/"&amp;B$348,$128:$128,0),FALSE),"")</f>
        <v>322281</v>
      </c>
      <c r="C578" s="23">
        <f t="shared" si="229"/>
        <v>452289</v>
      </c>
      <c r="D578" s="23">
        <f t="shared" si="229"/>
        <v>624261</v>
      </c>
      <c r="E578" s="23">
        <f t="shared" si="229"/>
        <v>827936</v>
      </c>
      <c r="F578" s="23">
        <f t="shared" si="229"/>
        <v>720238</v>
      </c>
      <c r="G578" s="23">
        <f t="shared" si="229"/>
        <v>534474</v>
      </c>
      <c r="H578" s="23">
        <f t="shared" si="229"/>
        <v>542107</v>
      </c>
      <c r="I578" s="23">
        <f t="shared" si="229"/>
        <v>715648</v>
      </c>
      <c r="J578" s="23">
        <f t="shared" si="229"/>
        <v>817142</v>
      </c>
      <c r="K578" s="23">
        <f t="shared" si="229"/>
        <v>866259</v>
      </c>
      <c r="L578" s="23">
        <f t="shared" si="229"/>
        <v>927663</v>
      </c>
      <c r="M578" s="23">
        <f t="shared" si="229"/>
        <v>761854</v>
      </c>
      <c r="N578" s="23">
        <f t="shared" si="229"/>
        <v>433981</v>
      </c>
      <c r="O578" s="23">
        <f t="shared" si="229"/>
        <v>234466</v>
      </c>
      <c r="P578" s="21"/>
      <c r="Q578" s="25" t="s">
        <v>2917</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30">IFERROR(VLOOKUP($B$576,$130:$216,MATCH($Q579&amp;"/"&amp;B$348,$128:$128,0),FALSE),"")</f>
        <v>284741</v>
      </c>
      <c r="C579" s="23">
        <f t="shared" si="230"/>
        <v>461807</v>
      </c>
      <c r="D579" s="23">
        <f t="shared" si="230"/>
        <v>599821</v>
      </c>
      <c r="E579" s="23">
        <f t="shared" si="230"/>
        <v>791566</v>
      </c>
      <c r="F579" s="23">
        <f t="shared" si="230"/>
        <v>749605</v>
      </c>
      <c r="G579" s="23">
        <f t="shared" si="230"/>
        <v>585600</v>
      </c>
      <c r="H579" s="23">
        <f t="shared" si="230"/>
        <v>595915</v>
      </c>
      <c r="I579" s="23">
        <f t="shared" si="230"/>
        <v>718076</v>
      </c>
      <c r="J579" s="23">
        <f t="shared" si="230"/>
        <v>832198</v>
      </c>
      <c r="K579" s="23">
        <f t="shared" si="230"/>
        <v>852968</v>
      </c>
      <c r="L579" s="23">
        <f t="shared" si="230"/>
        <v>998129</v>
      </c>
      <c r="M579" s="23">
        <f t="shared" si="230"/>
        <v>1067705</v>
      </c>
      <c r="N579" s="23">
        <f t="shared" si="230"/>
        <v>682325</v>
      </c>
      <c r="O579" s="23" t="str">
        <f t="shared" si="230"/>
        <v/>
      </c>
      <c r="P579" s="21"/>
      <c r="Q579" s="25" t="s">
        <v>2918</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1">IFERROR(VLOOKUP($B$576,$130:$216,MATCH($Q580&amp;"/"&amp;B$348,$128:$128,0),FALSE),"")</f>
        <v>228248</v>
      </c>
      <c r="C580" s="39">
        <f t="shared" si="231"/>
        <v>377440.79</v>
      </c>
      <c r="D580" s="39">
        <f t="shared" si="231"/>
        <v>639050.31999999995</v>
      </c>
      <c r="E580" s="39">
        <f t="shared" si="231"/>
        <v>505720.79</v>
      </c>
      <c r="F580" s="39">
        <f t="shared" si="231"/>
        <v>679257.36</v>
      </c>
      <c r="G580" s="39">
        <f t="shared" si="231"/>
        <v>431070.52</v>
      </c>
      <c r="H580" s="39">
        <f t="shared" si="231"/>
        <v>449775.64</v>
      </c>
      <c r="I580" s="39">
        <f t="shared" si="231"/>
        <v>790152.37</v>
      </c>
      <c r="J580" s="39">
        <f t="shared" si="231"/>
        <v>714419.94</v>
      </c>
      <c r="K580" s="39">
        <f t="shared" si="231"/>
        <v>816829.68</v>
      </c>
      <c r="L580" s="39">
        <f t="shared" si="231"/>
        <v>861779.45</v>
      </c>
      <c r="M580" s="39">
        <f t="shared" si="231"/>
        <v>1008438.97</v>
      </c>
      <c r="N580" s="39">
        <f t="shared" si="231"/>
        <v>510933.19</v>
      </c>
      <c r="O580" s="39" t="str">
        <f t="shared" si="231"/>
        <v/>
      </c>
      <c r="P580" s="21"/>
      <c r="Q580" s="25" t="s">
        <v>2940</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2">SUM(B577:B580)</f>
        <v>1204903</v>
      </c>
      <c r="C581" s="39">
        <f t="shared" si="232"/>
        <v>1773966.79</v>
      </c>
      <c r="D581" s="39">
        <f t="shared" si="232"/>
        <v>2487358.3199999998</v>
      </c>
      <c r="E581" s="39">
        <f t="shared" si="232"/>
        <v>2981460.79</v>
      </c>
      <c r="F581" s="39">
        <f t="shared" si="232"/>
        <v>2930812.36</v>
      </c>
      <c r="G581" s="39">
        <f t="shared" si="232"/>
        <v>2292394.52</v>
      </c>
      <c r="H581" s="39">
        <f t="shared" si="232"/>
        <v>2230988.64</v>
      </c>
      <c r="I581" s="39">
        <f t="shared" si="232"/>
        <v>3066214.37</v>
      </c>
      <c r="J581" s="39">
        <f t="shared" si="232"/>
        <v>3323335.94</v>
      </c>
      <c r="K581" s="39">
        <f t="shared" si="232"/>
        <v>3487045.68</v>
      </c>
      <c r="L581" s="39">
        <f t="shared" si="232"/>
        <v>3968671.45</v>
      </c>
      <c r="M581" s="39">
        <f t="shared" si="232"/>
        <v>4069742.9699999997</v>
      </c>
      <c r="N581" s="39">
        <f t="shared" ref="N581:O581" si="233">IF(N578="",N577*4,IF(N579="",(N578+N577)*2,IF(N580="",((N579+N578+N577)/3)*4,SUM(N577:N580))))</f>
        <v>2759491.19</v>
      </c>
      <c r="O581" s="39">
        <f t="shared" si="233"/>
        <v>1209396</v>
      </c>
      <c r="P581" s="21"/>
      <c r="Q581" s="25" t="s">
        <v>2919</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26">
        <f t="shared" ref="B582:O582" si="234">+B581/B$574</f>
        <v>0.4045419108942338</v>
      </c>
      <c r="C582" s="26">
        <f t="shared" si="234"/>
        <v>0.27307765636371806</v>
      </c>
      <c r="D582" s="26">
        <f t="shared" si="234"/>
        <v>0.27871140310564657</v>
      </c>
      <c r="E582" s="26">
        <f t="shared" si="234"/>
        <v>0.28868220479523538</v>
      </c>
      <c r="F582" s="26">
        <f t="shared" si="234"/>
        <v>0.22174416251364129</v>
      </c>
      <c r="G582" s="26">
        <f t="shared" si="234"/>
        <v>0.17715474285156754</v>
      </c>
      <c r="H582" s="26">
        <f t="shared" si="234"/>
        <v>0.18753752466558632</v>
      </c>
      <c r="I582" s="26">
        <f t="shared" si="234"/>
        <v>0.18379011916989726</v>
      </c>
      <c r="J582" s="26">
        <f t="shared" si="234"/>
        <v>0.1675449478537229</v>
      </c>
      <c r="K582" s="26">
        <f t="shared" si="234"/>
        <v>0.14986480214453859</v>
      </c>
      <c r="L582" s="26">
        <f t="shared" si="234"/>
        <v>0.15982052152365681</v>
      </c>
      <c r="M582" s="26">
        <f t="shared" si="234"/>
        <v>0.15435831858887583</v>
      </c>
      <c r="N582" s="26">
        <f t="shared" si="234"/>
        <v>0.14567365208275229</v>
      </c>
      <c r="O582" s="26">
        <f t="shared" si="234"/>
        <v>0.11470932367750923</v>
      </c>
      <c r="P582" s="21"/>
      <c r="Q582" s="27" t="s">
        <v>2963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2964</v>
      </c>
      <c r="C583" s="146"/>
      <c r="D583" s="146"/>
      <c r="E583" s="146"/>
      <c r="F583" s="146"/>
      <c r="G583" s="146"/>
      <c r="H583" s="146"/>
      <c r="I583" s="146"/>
      <c r="J583" s="146"/>
      <c r="K583" s="146"/>
      <c r="L583" s="146"/>
      <c r="M583" s="146"/>
      <c r="N583" s="146"/>
      <c r="O583" s="150"/>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23">
        <f t="shared" ref="B584:O584" si="235">IFERROR(VLOOKUP($B$583,$130:$216,MATCH($Q584&amp;"/"&amp;B$348,$128:$128,0),FALSE),"")</f>
        <v>1084194</v>
      </c>
      <c r="C584" s="23">
        <f t="shared" si="235"/>
        <v>1246607</v>
      </c>
      <c r="D584" s="23">
        <f t="shared" si="235"/>
        <v>1675894</v>
      </c>
      <c r="E584" s="23">
        <f t="shared" si="235"/>
        <v>2083933</v>
      </c>
      <c r="F584" s="23">
        <f t="shared" si="235"/>
        <v>2758326</v>
      </c>
      <c r="G584" s="23">
        <f t="shared" si="235"/>
        <v>3185739</v>
      </c>
      <c r="H584" s="23">
        <f t="shared" si="235"/>
        <v>2705199</v>
      </c>
      <c r="I584" s="23">
        <f t="shared" si="235"/>
        <v>3408344</v>
      </c>
      <c r="J584" s="23">
        <f t="shared" si="235"/>
        <v>4064685</v>
      </c>
      <c r="K584" s="23">
        <f t="shared" si="235"/>
        <v>4764990</v>
      </c>
      <c r="L584" s="23">
        <f t="shared" si="235"/>
        <v>5416836</v>
      </c>
      <c r="M584" s="23">
        <f t="shared" si="235"/>
        <v>5769185</v>
      </c>
      <c r="N584" s="23">
        <f t="shared" si="235"/>
        <v>5645110</v>
      </c>
      <c r="O584" s="23">
        <f t="shared" si="235"/>
        <v>2599055</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6">IFERROR(VLOOKUP($B$583,$130:$216,MATCH($Q585&amp;"/"&amp;B$348,$128:$128,0),FALSE),"")</f>
        <v>864441</v>
      </c>
      <c r="C585" s="23">
        <f t="shared" si="236"/>
        <v>1234393</v>
      </c>
      <c r="D585" s="23">
        <f t="shared" si="236"/>
        <v>1769347</v>
      </c>
      <c r="E585" s="23">
        <f t="shared" si="236"/>
        <v>2169777</v>
      </c>
      <c r="F585" s="23">
        <f t="shared" si="236"/>
        <v>2600389</v>
      </c>
      <c r="G585" s="23">
        <f t="shared" si="236"/>
        <v>2649212</v>
      </c>
      <c r="H585" s="23">
        <f t="shared" si="236"/>
        <v>2251570</v>
      </c>
      <c r="I585" s="23">
        <f t="shared" si="236"/>
        <v>3139595</v>
      </c>
      <c r="J585" s="23">
        <f t="shared" si="236"/>
        <v>4195948</v>
      </c>
      <c r="K585" s="23">
        <f t="shared" si="236"/>
        <v>4647184</v>
      </c>
      <c r="L585" s="23">
        <f t="shared" si="236"/>
        <v>4779175</v>
      </c>
      <c r="M585" s="23">
        <f t="shared" si="236"/>
        <v>4794614</v>
      </c>
      <c r="N585" s="23">
        <f t="shared" si="236"/>
        <v>2887028</v>
      </c>
      <c r="O585" s="23">
        <f t="shared" si="236"/>
        <v>2189699</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7">IFERROR(VLOOKUP($B$583,$130:$216,MATCH($Q586&amp;"/"&amp;B$348,$128:$128,0),FALSE),"")</f>
        <v>843667</v>
      </c>
      <c r="C586" s="23">
        <f t="shared" si="237"/>
        <v>1415969</v>
      </c>
      <c r="D586" s="23">
        <f t="shared" si="237"/>
        <v>1670264</v>
      </c>
      <c r="E586" s="23">
        <f t="shared" si="237"/>
        <v>2173034</v>
      </c>
      <c r="F586" s="23">
        <f t="shared" si="237"/>
        <v>2902488</v>
      </c>
      <c r="G586" s="23">
        <f t="shared" si="237"/>
        <v>2659581</v>
      </c>
      <c r="H586" s="23">
        <f t="shared" si="237"/>
        <v>2687650</v>
      </c>
      <c r="I586" s="23">
        <f t="shared" si="237"/>
        <v>3257896</v>
      </c>
      <c r="J586" s="23">
        <f t="shared" si="237"/>
        <v>4115162</v>
      </c>
      <c r="K586" s="23">
        <f t="shared" si="237"/>
        <v>4970338</v>
      </c>
      <c r="L586" s="23">
        <f t="shared" si="237"/>
        <v>5181786</v>
      </c>
      <c r="M586" s="23">
        <f t="shared" si="237"/>
        <v>5611835</v>
      </c>
      <c r="N586" s="23">
        <f t="shared" si="237"/>
        <v>3997703</v>
      </c>
      <c r="O586" s="23" t="str">
        <f t="shared" si="237"/>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8">IFERROR(VLOOKUP($B$583,$130:$216,MATCH($Q587&amp;"/"&amp;B$348,$128:$128,0),FALSE),"")</f>
        <v>509169</v>
      </c>
      <c r="C587" s="39">
        <f t="shared" si="238"/>
        <v>1095102.55</v>
      </c>
      <c r="D587" s="39">
        <f t="shared" si="238"/>
        <v>1547957.78</v>
      </c>
      <c r="E587" s="39">
        <f t="shared" si="238"/>
        <v>1580824.68</v>
      </c>
      <c r="F587" s="39">
        <f t="shared" si="238"/>
        <v>2762028.09</v>
      </c>
      <c r="G587" s="39">
        <f t="shared" si="238"/>
        <v>2042456.83</v>
      </c>
      <c r="H587" s="39">
        <f t="shared" si="238"/>
        <v>2515555.12</v>
      </c>
      <c r="I587" s="39">
        <f t="shared" si="238"/>
        <v>3876624.32</v>
      </c>
      <c r="J587" s="39">
        <f t="shared" si="238"/>
        <v>4300715.41</v>
      </c>
      <c r="K587" s="39">
        <f t="shared" si="238"/>
        <v>5525196.1600000001</v>
      </c>
      <c r="L587" s="39">
        <f t="shared" si="238"/>
        <v>5551853.2999999998</v>
      </c>
      <c r="M587" s="39">
        <f t="shared" si="238"/>
        <v>6167450.75</v>
      </c>
      <c r="N587" s="39">
        <f t="shared" si="238"/>
        <v>3572575.9</v>
      </c>
      <c r="O587" s="39" t="str">
        <f t="shared" si="238"/>
        <v/>
      </c>
      <c r="P587" s="21"/>
      <c r="Q587" s="25" t="s">
        <v>2940</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9">SUM(B584:B587)</f>
        <v>3301471</v>
      </c>
      <c r="C588" s="39">
        <f t="shared" si="239"/>
        <v>4992071.55</v>
      </c>
      <c r="D588" s="39">
        <f t="shared" si="239"/>
        <v>6663462.7800000003</v>
      </c>
      <c r="E588" s="39">
        <f t="shared" si="239"/>
        <v>8007568.6799999997</v>
      </c>
      <c r="F588" s="39">
        <f t="shared" si="239"/>
        <v>11023231.09</v>
      </c>
      <c r="G588" s="39">
        <f t="shared" si="239"/>
        <v>10536988.83</v>
      </c>
      <c r="H588" s="39">
        <f t="shared" si="239"/>
        <v>10159974.120000001</v>
      </c>
      <c r="I588" s="39">
        <f t="shared" si="239"/>
        <v>13682459.32</v>
      </c>
      <c r="J588" s="39">
        <f t="shared" si="239"/>
        <v>16676510.41</v>
      </c>
      <c r="K588" s="39">
        <f t="shared" si="239"/>
        <v>19907708.16</v>
      </c>
      <c r="L588" s="39">
        <f t="shared" si="239"/>
        <v>20929650.300000001</v>
      </c>
      <c r="M588" s="39">
        <f t="shared" si="239"/>
        <v>22343084.75</v>
      </c>
      <c r="N588" s="39">
        <f t="shared" ref="N588:O588" si="240">IF(N585="",N584*4,IF(N586="",(N585+N584)*2,IF(N587="",((N586+N585+N584)/3)*4,SUM(N584:N587))))</f>
        <v>16102416.9</v>
      </c>
      <c r="O588" s="39">
        <f t="shared" si="240"/>
        <v>9577508</v>
      </c>
      <c r="P588" s="21"/>
      <c r="Q588" s="25" t="s">
        <v>2919</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1">+B588/(B$465+B$472)</f>
        <v>2.5605030111438661E-2</v>
      </c>
      <c r="C589" s="46">
        <f t="shared" si="241"/>
        <v>4.2498791007175699E-2</v>
      </c>
      <c r="D589" s="46">
        <f t="shared" si="241"/>
        <v>4.7344455806773107E-2</v>
      </c>
      <c r="E589" s="46">
        <f t="shared" si="241"/>
        <v>4.9667706189846721E-2</v>
      </c>
      <c r="F589" s="46">
        <f t="shared" si="241"/>
        <v>5.5942831768551179E-2</v>
      </c>
      <c r="G589" s="46">
        <f t="shared" si="241"/>
        <v>3.708639401686576E-2</v>
      </c>
      <c r="H589" s="46">
        <f t="shared" si="241"/>
        <v>2.7408560373117848E-2</v>
      </c>
      <c r="I589" s="46">
        <f t="shared" si="241"/>
        <v>3.3726508838846592E-2</v>
      </c>
      <c r="J589" s="46">
        <f t="shared" si="241"/>
        <v>3.6925004829712997E-2</v>
      </c>
      <c r="K589" s="46">
        <f t="shared" si="241"/>
        <v>4.0697363541749416E-2</v>
      </c>
      <c r="L589" s="46">
        <f t="shared" si="241"/>
        <v>3.9674046688554218E-2</v>
      </c>
      <c r="M589" s="46">
        <f t="shared" si="241"/>
        <v>3.9143614885198831E-2</v>
      </c>
      <c r="N589" s="46">
        <f t="shared" si="241"/>
        <v>2.9480419480110875E-2</v>
      </c>
      <c r="O589" s="46">
        <f t="shared" si="241"/>
        <v>1.7689678464767624E-2</v>
      </c>
      <c r="P589" s="21"/>
      <c r="Q589" s="27" t="s">
        <v>2965</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26">
        <f t="shared" ref="C590:O590" si="242">C588/B588-1</f>
        <v>0.51207493568775853</v>
      </c>
      <c r="D590" s="26">
        <f t="shared" si="242"/>
        <v>0.33480914952030294</v>
      </c>
      <c r="E590" s="26">
        <f t="shared" si="242"/>
        <v>0.20171282475445884</v>
      </c>
      <c r="F590" s="26">
        <f t="shared" si="242"/>
        <v>0.3766015042158839</v>
      </c>
      <c r="G590" s="26">
        <f t="shared" si="242"/>
        <v>-4.4110683703356912E-2</v>
      </c>
      <c r="H590" s="26">
        <f t="shared" si="242"/>
        <v>-3.5780118597696142E-2</v>
      </c>
      <c r="I590" s="26">
        <f t="shared" si="242"/>
        <v>0.3467021823476848</v>
      </c>
      <c r="J590" s="26">
        <f t="shared" si="242"/>
        <v>0.21882404471128369</v>
      </c>
      <c r="K590" s="26">
        <f t="shared" si="242"/>
        <v>0.19375742709712362</v>
      </c>
      <c r="L590" s="26">
        <f t="shared" si="242"/>
        <v>5.1333992430799169E-2</v>
      </c>
      <c r="M590" s="26">
        <f t="shared" si="242"/>
        <v>6.7532635745949365E-2</v>
      </c>
      <c r="N590" s="26">
        <f t="shared" si="242"/>
        <v>-0.27931093310649502</v>
      </c>
      <c r="O590" s="26">
        <f t="shared" si="242"/>
        <v>-0.40521301494808526</v>
      </c>
      <c r="P590" s="37"/>
      <c r="Q590" s="27" t="s">
        <v>2941</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2966</v>
      </c>
      <c r="C591" s="146"/>
      <c r="D591" s="146"/>
      <c r="E591" s="146"/>
      <c r="F591" s="146"/>
      <c r="G591" s="146"/>
      <c r="H591" s="146"/>
      <c r="I591" s="146"/>
      <c r="J591" s="146"/>
      <c r="K591" s="146"/>
      <c r="L591" s="146"/>
      <c r="M591" s="146"/>
      <c r="N591" s="146"/>
      <c r="O591" s="15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2967</v>
      </c>
      <c r="C592" s="146"/>
      <c r="D592" s="146"/>
      <c r="E592" s="146"/>
      <c r="F592" s="146"/>
      <c r="G592" s="146"/>
      <c r="H592" s="146"/>
      <c r="I592" s="146"/>
      <c r="J592" s="146"/>
      <c r="K592" s="146"/>
      <c r="L592" s="146"/>
      <c r="M592" s="146"/>
      <c r="N592" s="146"/>
      <c r="O592" s="150"/>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3">IFERROR(VLOOKUP($B$592,$221:$343,MATCH($Q593&amp;"/"&amp;B$348,$219:$219,0),FALSE),"")</f>
        <v>712730</v>
      </c>
      <c r="C593" s="23">
        <f t="shared" si="243"/>
        <v>677866</v>
      </c>
      <c r="D593" s="23">
        <f t="shared" si="243"/>
        <v>738772</v>
      </c>
      <c r="E593" s="23">
        <f t="shared" si="243"/>
        <v>783698</v>
      </c>
      <c r="F593" s="23">
        <f t="shared" si="243"/>
        <v>823055</v>
      </c>
      <c r="G593" s="23">
        <f t="shared" si="243"/>
        <v>889775</v>
      </c>
      <c r="H593" s="23">
        <f t="shared" si="243"/>
        <v>1485973</v>
      </c>
      <c r="I593" s="23">
        <f t="shared" si="243"/>
        <v>1703925</v>
      </c>
      <c r="J593" s="23">
        <f t="shared" si="243"/>
        <v>1939968</v>
      </c>
      <c r="K593" s="23">
        <f t="shared" si="243"/>
        <v>2286771</v>
      </c>
      <c r="L593" s="23">
        <f t="shared" si="243"/>
        <v>2490427</v>
      </c>
      <c r="M593" s="23">
        <f t="shared" si="243"/>
        <v>2671345</v>
      </c>
      <c r="N593" s="24">
        <f t="shared" si="243"/>
        <v>4980177</v>
      </c>
      <c r="O593" s="24">
        <f t="shared" si="243"/>
        <v>5369077</v>
      </c>
      <c r="P593" s="21"/>
      <c r="Q593" s="25" t="s">
        <v>2916</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4">IFERROR(VLOOKUP($B$592,$221:$343,MATCH($Q594&amp;"/"&amp;B$348,$219:$219,0),FALSE),"")</f>
        <v>1465788</v>
      </c>
      <c r="C594" s="23">
        <f t="shared" si="244"/>
        <v>1378259</v>
      </c>
      <c r="D594" s="23">
        <f t="shared" si="244"/>
        <v>1499057</v>
      </c>
      <c r="E594" s="23">
        <f t="shared" si="244"/>
        <v>1592391</v>
      </c>
      <c r="F594" s="23">
        <f t="shared" si="244"/>
        <v>1648506</v>
      </c>
      <c r="G594" s="23">
        <f t="shared" si="244"/>
        <v>1823100</v>
      </c>
      <c r="H594" s="23">
        <f t="shared" si="244"/>
        <v>3010609</v>
      </c>
      <c r="I594" s="23">
        <f t="shared" si="244"/>
        <v>3494637</v>
      </c>
      <c r="J594" s="23">
        <f t="shared" si="244"/>
        <v>3981595</v>
      </c>
      <c r="K594" s="23">
        <f t="shared" si="244"/>
        <v>4651534</v>
      </c>
      <c r="L594" s="23">
        <f t="shared" si="244"/>
        <v>5101528</v>
      </c>
      <c r="M594" s="23">
        <f t="shared" si="244"/>
        <v>5401563</v>
      </c>
      <c r="N594" s="24">
        <f t="shared" si="244"/>
        <v>10111386</v>
      </c>
      <c r="O594" s="24">
        <f t="shared" si="244"/>
        <v>10860507</v>
      </c>
      <c r="P594" s="21"/>
      <c r="Q594" s="25" t="s">
        <v>2917</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5">IFERROR(VLOOKUP($B$592,$221:$343,MATCH($Q595&amp;"/"&amp;B$348,$219:$219,0),FALSE),"")</f>
        <v>2254890</v>
      </c>
      <c r="C595" s="23">
        <f t="shared" si="245"/>
        <v>2104060</v>
      </c>
      <c r="D595" s="23">
        <f t="shared" si="245"/>
        <v>2288263</v>
      </c>
      <c r="E595" s="23">
        <f t="shared" si="245"/>
        <v>2422391</v>
      </c>
      <c r="F595" s="23">
        <f t="shared" si="245"/>
        <v>2498300</v>
      </c>
      <c r="G595" s="23">
        <f t="shared" si="245"/>
        <v>3151603</v>
      </c>
      <c r="H595" s="23">
        <f t="shared" si="245"/>
        <v>4630203</v>
      </c>
      <c r="I595" s="23">
        <f t="shared" si="245"/>
        <v>5380350</v>
      </c>
      <c r="J595" s="23">
        <f t="shared" si="245"/>
        <v>6127646</v>
      </c>
      <c r="K595" s="23">
        <f t="shared" si="245"/>
        <v>7079354</v>
      </c>
      <c r="L595" s="23">
        <f t="shared" si="245"/>
        <v>7761837</v>
      </c>
      <c r="M595" s="23">
        <f t="shared" si="245"/>
        <v>8267197</v>
      </c>
      <c r="N595" s="24">
        <f t="shared" si="245"/>
        <v>15280580</v>
      </c>
      <c r="O595" s="24" t="str">
        <f t="shared" si="245"/>
        <v/>
      </c>
      <c r="P595" s="21"/>
      <c r="Q595" s="25" t="s">
        <v>2918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6">IFERROR(VLOOKUP($B$592,$221:$343,MATCH($Q596&amp;"/"&amp;B$348,$219:$219,0),FALSE),"")</f>
        <v>3017289</v>
      </c>
      <c r="C596" s="23">
        <f t="shared" si="246"/>
        <v>2858689.13</v>
      </c>
      <c r="D596" s="23">
        <f t="shared" si="246"/>
        <v>3092992.86</v>
      </c>
      <c r="E596" s="23">
        <f t="shared" si="246"/>
        <v>3302001.88</v>
      </c>
      <c r="F596" s="23">
        <f t="shared" si="246"/>
        <v>3368442.02</v>
      </c>
      <c r="G596" s="23">
        <f t="shared" si="246"/>
        <v>4625318.1100000003</v>
      </c>
      <c r="H596" s="23">
        <f t="shared" si="246"/>
        <v>6309769.4100000001</v>
      </c>
      <c r="I596" s="23">
        <f t="shared" si="246"/>
        <v>7357496.3300000001</v>
      </c>
      <c r="J596" s="23">
        <f t="shared" si="246"/>
        <v>8314008.04</v>
      </c>
      <c r="K596" s="23">
        <f t="shared" si="246"/>
        <v>9558177.6999999993</v>
      </c>
      <c r="L596" s="23">
        <f t="shared" si="246"/>
        <v>10444149.07</v>
      </c>
      <c r="M596" s="23">
        <f t="shared" si="246"/>
        <v>11219849.960000001</v>
      </c>
      <c r="N596" s="24">
        <f t="shared" ref="N596:O596" si="247">IFERROR(VLOOKUP($B$592,$221:$343,MATCH($Q596&amp;"/"&amp;N$348,$219:$219,0),FALSE),IFERROR((VLOOKUP($B$592,$221:$343,MATCH($Q595&amp;"/"&amp;N$348,$219:$219,0),FALSE)/3)*4,IFERROR(VLOOKUP($B$592,$221:$343,MATCH($Q594&amp;"/"&amp;N$348,$219:$219,0),FALSE)*2,IFERROR(VLOOKUP($B$592,$221:$343,MATCH($Q593&amp;"/"&amp;N$348,$219:$219,0),FALSE)*4,""))))</f>
        <v>20649950.66</v>
      </c>
      <c r="O596" s="24">
        <f t="shared" si="247"/>
        <v>21721014</v>
      </c>
      <c r="P596" s="21"/>
      <c r="Q596" s="25" t="s">
        <v>2919</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26">
        <f t="shared" ref="B597:O597" si="248">B596/(B$465+B472)</f>
        <v>2.3401016001628562E-2</v>
      </c>
      <c r="C597" s="26">
        <f t="shared" si="248"/>
        <v>2.4336756930167579E-2</v>
      </c>
      <c r="D597" s="26">
        <f t="shared" si="248"/>
        <v>2.1975970843636162E-2</v>
      </c>
      <c r="E597" s="26">
        <f t="shared" si="248"/>
        <v>2.0480980653188915E-2</v>
      </c>
      <c r="F597" s="26">
        <f t="shared" si="248"/>
        <v>1.7094823079407902E-2</v>
      </c>
      <c r="G597" s="26">
        <f t="shared" si="248"/>
        <v>1.6279448773108822E-2</v>
      </c>
      <c r="H597" s="26">
        <f t="shared" si="248"/>
        <v>1.7021863813018959E-2</v>
      </c>
      <c r="I597" s="26">
        <f t="shared" si="248"/>
        <v>1.8135823334245904E-2</v>
      </c>
      <c r="J597" s="26">
        <f t="shared" si="248"/>
        <v>1.8408814523162145E-2</v>
      </c>
      <c r="K597" s="26">
        <f t="shared" si="248"/>
        <v>1.9539799836685082E-2</v>
      </c>
      <c r="L597" s="26">
        <f t="shared" si="248"/>
        <v>1.9797829963045303E-2</v>
      </c>
      <c r="M597" s="26">
        <f t="shared" si="248"/>
        <v>1.9656439154130387E-2</v>
      </c>
      <c r="N597" s="26">
        <f t="shared" si="248"/>
        <v>3.7806076657994889E-2</v>
      </c>
      <c r="O597" s="26">
        <f t="shared" si="248"/>
        <v>4.0118760912412295E-2</v>
      </c>
      <c r="P597" s="21"/>
      <c r="Q597" s="27" t="s">
        <v>2920</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2968</v>
      </c>
      <c r="C598" s="146"/>
      <c r="D598" s="146"/>
      <c r="E598" s="146"/>
      <c r="F598" s="146"/>
      <c r="G598" s="146"/>
      <c r="H598" s="146"/>
      <c r="I598" s="146"/>
      <c r="J598" s="146"/>
      <c r="K598" s="146"/>
      <c r="L598" s="146"/>
      <c r="M598" s="146"/>
      <c r="N598" s="146"/>
      <c r="O598" s="15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9">IFERROR(VLOOKUP($B$598,$221:$343,MATCH($Q599&amp;"/"&amp;B$348,$219:$219,0),FALSE),"")</f>
        <v>1073773</v>
      </c>
      <c r="C599" s="23">
        <f t="shared" si="249"/>
        <v>1005441</v>
      </c>
      <c r="D599" s="23">
        <f t="shared" si="249"/>
        <v>3227391</v>
      </c>
      <c r="E599" s="23">
        <f t="shared" si="249"/>
        <v>3703861</v>
      </c>
      <c r="F599" s="23">
        <f t="shared" si="249"/>
        <v>5868232</v>
      </c>
      <c r="G599" s="23">
        <f t="shared" si="249"/>
        <v>2180334</v>
      </c>
      <c r="H599" s="23">
        <f t="shared" si="249"/>
        <v>-803855</v>
      </c>
      <c r="I599" s="23">
        <f t="shared" si="249"/>
        <v>4198684</v>
      </c>
      <c r="J599" s="23">
        <f t="shared" si="249"/>
        <v>4820491</v>
      </c>
      <c r="K599" s="23">
        <f t="shared" si="249"/>
        <v>4950853</v>
      </c>
      <c r="L599" s="23">
        <f t="shared" si="249"/>
        <v>6353457</v>
      </c>
      <c r="M599" s="23">
        <f t="shared" si="249"/>
        <v>8705827</v>
      </c>
      <c r="N599" s="24">
        <f t="shared" si="249"/>
        <v>7331636</v>
      </c>
      <c r="O599" s="24">
        <f t="shared" si="249"/>
        <v>6086426</v>
      </c>
      <c r="P599" s="21"/>
      <c r="Q599" s="25" t="s">
        <v>2916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50">IFERROR(VLOOKUP($B$598,$221:$343,MATCH($Q600&amp;"/"&amp;B$348,$219:$219,0),FALSE),"")</f>
        <v>1604786</v>
      </c>
      <c r="C600" s="23">
        <f t="shared" si="250"/>
        <v>2765467</v>
      </c>
      <c r="D600" s="23">
        <f t="shared" si="250"/>
        <v>5631756</v>
      </c>
      <c r="E600" s="23">
        <f t="shared" si="250"/>
        <v>5845350</v>
      </c>
      <c r="F600" s="23">
        <f t="shared" si="250"/>
        <v>10424265</v>
      </c>
      <c r="G600" s="23">
        <f t="shared" si="250"/>
        <v>3432569</v>
      </c>
      <c r="H600" s="23">
        <f t="shared" si="250"/>
        <v>4162378</v>
      </c>
      <c r="I600" s="23">
        <f t="shared" si="250"/>
        <v>8915105</v>
      </c>
      <c r="J600" s="23">
        <f t="shared" si="250"/>
        <v>13043882</v>
      </c>
      <c r="K600" s="23">
        <f t="shared" si="250"/>
        <v>13314855</v>
      </c>
      <c r="L600" s="23">
        <f t="shared" si="250"/>
        <v>12600414</v>
      </c>
      <c r="M600" s="23">
        <f t="shared" si="250"/>
        <v>16764995</v>
      </c>
      <c r="N600" s="24">
        <f t="shared" si="250"/>
        <v>9351412</v>
      </c>
      <c r="O600" s="24">
        <f t="shared" si="250"/>
        <v>14152430</v>
      </c>
      <c r="P600" s="21"/>
      <c r="Q600" s="25" t="s">
        <v>2917</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1">IFERROR(VLOOKUP($B$598,$221:$343,MATCH($Q601&amp;"/"&amp;B$348,$219:$219,0),FALSE),"")</f>
        <v>3642917</v>
      </c>
      <c r="C601" s="23">
        <f t="shared" si="251"/>
        <v>5089701</v>
      </c>
      <c r="D601" s="23">
        <f t="shared" si="251"/>
        <v>8056122</v>
      </c>
      <c r="E601" s="23">
        <f t="shared" si="251"/>
        <v>9580761</v>
      </c>
      <c r="F601" s="23">
        <f t="shared" si="251"/>
        <v>16664977</v>
      </c>
      <c r="G601" s="23">
        <f t="shared" si="251"/>
        <v>10239503</v>
      </c>
      <c r="H601" s="23">
        <f t="shared" si="251"/>
        <v>11777700</v>
      </c>
      <c r="I601" s="23">
        <f t="shared" si="251"/>
        <v>17740280</v>
      </c>
      <c r="J601" s="23">
        <f t="shared" si="251"/>
        <v>24240614</v>
      </c>
      <c r="K601" s="23">
        <f t="shared" si="251"/>
        <v>30581994</v>
      </c>
      <c r="L601" s="23">
        <f t="shared" si="251"/>
        <v>23586649</v>
      </c>
      <c r="M601" s="23">
        <f t="shared" si="251"/>
        <v>24275142</v>
      </c>
      <c r="N601" s="24">
        <f t="shared" si="251"/>
        <v>21969675</v>
      </c>
      <c r="O601" s="24" t="str">
        <f t="shared" si="251"/>
        <v/>
      </c>
      <c r="P601" s="21"/>
      <c r="Q601" s="25" t="s">
        <v>2918</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2">IFERROR(VLOOKUP($B$598,$221:$343,MATCH($Q602&amp;"/"&amp;B$348,$219:$219,0),FALSE),"")</f>
        <v>9435312</v>
      </c>
      <c r="C602" s="23">
        <f t="shared" si="252"/>
        <v>9005390.7200000007</v>
      </c>
      <c r="D602" s="23">
        <f t="shared" si="252"/>
        <v>12339909.73</v>
      </c>
      <c r="E602" s="23">
        <f t="shared" si="252"/>
        <v>12590123.02</v>
      </c>
      <c r="F602" s="23">
        <f t="shared" si="252"/>
        <v>23031587.399999999</v>
      </c>
      <c r="G602" s="23">
        <f t="shared" si="252"/>
        <v>21624113.460000001</v>
      </c>
      <c r="H602" s="23">
        <f t="shared" si="252"/>
        <v>26370577.27</v>
      </c>
      <c r="I602" s="23">
        <f t="shared" si="252"/>
        <v>31418878.690000001</v>
      </c>
      <c r="J602" s="23">
        <f t="shared" si="252"/>
        <v>37939450.549999997</v>
      </c>
      <c r="K602" s="23">
        <f t="shared" si="252"/>
        <v>46157946.149999999</v>
      </c>
      <c r="L602" s="23">
        <f t="shared" si="252"/>
        <v>41226837.310000002</v>
      </c>
      <c r="M602" s="23">
        <f t="shared" si="252"/>
        <v>40476858.899999999</v>
      </c>
      <c r="N602" s="24">
        <f t="shared" si="252"/>
        <v>39148344.310000002</v>
      </c>
      <c r="O602" s="24" t="str">
        <f t="shared" si="252"/>
        <v/>
      </c>
      <c r="P602" s="21"/>
      <c r="Q602" s="25" t="s">
        <v>2919</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33">
        <f t="shared" ref="B603:M603" si="253">B602/B$588</f>
        <v>2.8579115188350888</v>
      </c>
      <c r="C603" s="33">
        <f t="shared" si="253"/>
        <v>1.8039386314485018</v>
      </c>
      <c r="D603" s="33">
        <f t="shared" si="253"/>
        <v>1.8518764398350853</v>
      </c>
      <c r="E603" s="33">
        <f t="shared" si="253"/>
        <v>1.5722778689923145</v>
      </c>
      <c r="F603" s="33">
        <f t="shared" si="253"/>
        <v>2.0893681001474858</v>
      </c>
      <c r="G603" s="33">
        <f t="shared" si="253"/>
        <v>2.0522099632898634</v>
      </c>
      <c r="H603" s="33">
        <f t="shared" si="253"/>
        <v>2.5955358703216853</v>
      </c>
      <c r="I603" s="33">
        <f t="shared" si="253"/>
        <v>2.2962888436345814</v>
      </c>
      <c r="J603" s="33">
        <f t="shared" si="253"/>
        <v>2.275023348244952</v>
      </c>
      <c r="K603" s="33">
        <f t="shared" si="253"/>
        <v>2.3185966852148185</v>
      </c>
      <c r="L603" s="33">
        <f t="shared" si="253"/>
        <v>1.9697814688284592</v>
      </c>
      <c r="M603" s="33">
        <f t="shared" si="253"/>
        <v>1.8116056647012448</v>
      </c>
      <c r="N603" s="33">
        <f t="shared" ref="N603:O603" si="254">IFERROR(N602/N$588,IFERROR(N601/N$588,IFERROR(N600/N$588,N599/N$588)))</f>
        <v>2.4312092124505855</v>
      </c>
      <c r="O603" s="33">
        <f t="shared" si="254"/>
        <v>1.4776735242612171</v>
      </c>
      <c r="P603" s="21"/>
      <c r="Q603" s="27" t="s">
        <v>2969</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2970</v>
      </c>
      <c r="C604" s="146"/>
      <c r="D604" s="146"/>
      <c r="E604" s="146"/>
      <c r="F604" s="146"/>
      <c r="G604" s="146"/>
      <c r="H604" s="146"/>
      <c r="I604" s="146"/>
      <c r="J604" s="146"/>
      <c r="K604" s="146"/>
      <c r="L604" s="146"/>
      <c r="M604" s="146"/>
      <c r="N604" s="146"/>
      <c r="O604" s="150"/>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5">IFERROR(B599+B611,"")</f>
        <v>318695</v>
      </c>
      <c r="C605" s="23">
        <f t="shared" si="255"/>
        <v>98330</v>
      </c>
      <c r="D605" s="23">
        <f t="shared" si="255"/>
        <v>2181442</v>
      </c>
      <c r="E605" s="23">
        <f t="shared" si="255"/>
        <v>2573107</v>
      </c>
      <c r="F605" s="23">
        <f t="shared" si="255"/>
        <v>4556333</v>
      </c>
      <c r="G605" s="23">
        <f t="shared" si="255"/>
        <v>-101445</v>
      </c>
      <c r="H605" s="23">
        <f t="shared" si="255"/>
        <v>-4690926</v>
      </c>
      <c r="I605" s="23">
        <f t="shared" si="255"/>
        <v>-326648</v>
      </c>
      <c r="J605" s="23">
        <f t="shared" si="255"/>
        <v>650382</v>
      </c>
      <c r="K605" s="23">
        <f t="shared" si="255"/>
        <v>1633309</v>
      </c>
      <c r="L605" s="23">
        <f t="shared" si="255"/>
        <v>3231344</v>
      </c>
      <c r="M605" s="23">
        <f t="shared" si="255"/>
        <v>3589317</v>
      </c>
      <c r="N605" s="24">
        <f t="shared" si="255"/>
        <v>3048922</v>
      </c>
      <c r="O605" s="24">
        <f t="shared" si="255"/>
        <v>2565937</v>
      </c>
      <c r="P605" s="21"/>
      <c r="Q605" s="25" t="s">
        <v>2916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6">IFERROR(B600+B612,"")</f>
        <v>-336850</v>
      </c>
      <c r="C606" s="23">
        <f t="shared" si="256"/>
        <v>812607</v>
      </c>
      <c r="D606" s="23">
        <f t="shared" si="256"/>
        <v>3746781</v>
      </c>
      <c r="E606" s="23">
        <f t="shared" si="256"/>
        <v>3689948</v>
      </c>
      <c r="F606" s="23">
        <f t="shared" si="256"/>
        <v>7689874</v>
      </c>
      <c r="G606" s="23">
        <f t="shared" si="256"/>
        <v>-1321147</v>
      </c>
      <c r="H606" s="23">
        <f t="shared" si="256"/>
        <v>-3174808</v>
      </c>
      <c r="I606" s="23">
        <f t="shared" si="256"/>
        <v>865771</v>
      </c>
      <c r="J606" s="23">
        <f t="shared" si="256"/>
        <v>4545279</v>
      </c>
      <c r="K606" s="23">
        <f t="shared" si="256"/>
        <v>4828729</v>
      </c>
      <c r="L606" s="23">
        <f t="shared" si="256"/>
        <v>6020199</v>
      </c>
      <c r="M606" s="23">
        <f t="shared" si="256"/>
        <v>7893031</v>
      </c>
      <c r="N606" s="24">
        <f t="shared" si="256"/>
        <v>613020</v>
      </c>
      <c r="O606" s="24">
        <f t="shared" si="256"/>
        <v>7017506</v>
      </c>
      <c r="P606" s="21"/>
      <c r="Q606" s="25" t="s">
        <v>2917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7">IFERROR(B601+B613,"")</f>
        <v>685279</v>
      </c>
      <c r="C607" s="23">
        <f t="shared" si="257"/>
        <v>2289436</v>
      </c>
      <c r="D607" s="23">
        <f t="shared" si="257"/>
        <v>4872886</v>
      </c>
      <c r="E607" s="23">
        <f t="shared" si="257"/>
        <v>6277227</v>
      </c>
      <c r="F607" s="23">
        <f t="shared" si="257"/>
        <v>12175779</v>
      </c>
      <c r="G607" s="23">
        <f t="shared" si="257"/>
        <v>1668108</v>
      </c>
      <c r="H607" s="23">
        <f t="shared" si="257"/>
        <v>963462</v>
      </c>
      <c r="I607" s="23">
        <f t="shared" si="257"/>
        <v>5338782</v>
      </c>
      <c r="J607" s="23">
        <f t="shared" si="257"/>
        <v>10936098</v>
      </c>
      <c r="K607" s="23">
        <f t="shared" si="257"/>
        <v>17690302</v>
      </c>
      <c r="L607" s="23">
        <f t="shared" si="257"/>
        <v>12722987</v>
      </c>
      <c r="M607" s="23">
        <f t="shared" si="257"/>
        <v>11344082</v>
      </c>
      <c r="N607" s="24">
        <f t="shared" si="257"/>
        <v>9434549</v>
      </c>
      <c r="O607" s="24" t="str">
        <f t="shared" si="257"/>
        <v/>
      </c>
      <c r="P607" s="21"/>
      <c r="Q607" s="25" t="s">
        <v>2918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8">IFERROR(B602+B614,"")</f>
        <v>5478512</v>
      </c>
      <c r="C608" s="23">
        <f t="shared" si="258"/>
        <v>5103090.5500000007</v>
      </c>
      <c r="D608" s="23">
        <f t="shared" si="258"/>
        <v>8080138.04</v>
      </c>
      <c r="E608" s="23">
        <f t="shared" si="258"/>
        <v>8434368.4299999997</v>
      </c>
      <c r="F608" s="23">
        <f t="shared" si="258"/>
        <v>16261286.649999999</v>
      </c>
      <c r="G608" s="23">
        <f t="shared" si="258"/>
        <v>9899381.540000001</v>
      </c>
      <c r="H608" s="23">
        <f t="shared" si="258"/>
        <v>9967679.5499999989</v>
      </c>
      <c r="I608" s="23">
        <f t="shared" si="258"/>
        <v>13758073.920000002</v>
      </c>
      <c r="J608" s="23">
        <f t="shared" si="258"/>
        <v>18631333.239999998</v>
      </c>
      <c r="K608" s="23">
        <f t="shared" si="258"/>
        <v>29119162.349999998</v>
      </c>
      <c r="L608" s="23">
        <f t="shared" si="258"/>
        <v>25455500.18</v>
      </c>
      <c r="M608" s="23">
        <f t="shared" si="258"/>
        <v>22575133.539999999</v>
      </c>
      <c r="N608" s="23">
        <f t="shared" si="258"/>
        <v>22741474.160000004</v>
      </c>
      <c r="O608" s="23" t="str">
        <f t="shared" si="258"/>
        <v/>
      </c>
      <c r="P608" s="21"/>
      <c r="Q608" s="25" t="s">
        <v>2919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2971</v>
      </c>
      <c r="C609" s="146"/>
      <c r="D609" s="146"/>
      <c r="E609" s="146"/>
      <c r="F609" s="146"/>
      <c r="G609" s="146"/>
      <c r="H609" s="146"/>
      <c r="I609" s="146"/>
      <c r="J609" s="146"/>
      <c r="K609" s="146"/>
      <c r="L609" s="146"/>
      <c r="M609" s="146"/>
      <c r="N609" s="146"/>
      <c r="O609" s="150"/>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2972</v>
      </c>
      <c r="C610" s="146"/>
      <c r="D610" s="146"/>
      <c r="E610" s="146"/>
      <c r="F610" s="146"/>
      <c r="G610" s="146"/>
      <c r="H610" s="146"/>
      <c r="I610" s="146"/>
      <c r="J610" s="146"/>
      <c r="K610" s="146"/>
      <c r="L610" s="146"/>
      <c r="M610" s="146"/>
      <c r="N610" s="146"/>
      <c r="O610" s="15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9">IFERROR(VLOOKUP($B$610,$221:$343,MATCH($Q611&amp;"/"&amp;B$348,$219:$219,0),FALSE),"")</f>
        <v>-755078</v>
      </c>
      <c r="C611" s="23">
        <f t="shared" si="259"/>
        <v>-907111</v>
      </c>
      <c r="D611" s="23">
        <f t="shared" si="259"/>
        <v>-1045949</v>
      </c>
      <c r="E611" s="23">
        <f t="shared" si="259"/>
        <v>-1130754</v>
      </c>
      <c r="F611" s="23">
        <f t="shared" si="259"/>
        <v>-1311899</v>
      </c>
      <c r="G611" s="23">
        <f t="shared" si="259"/>
        <v>-2281779</v>
      </c>
      <c r="H611" s="23">
        <f t="shared" si="259"/>
        <v>-3887071</v>
      </c>
      <c r="I611" s="23">
        <f t="shared" si="259"/>
        <v>-4525332</v>
      </c>
      <c r="J611" s="23">
        <f t="shared" si="259"/>
        <v>-4170109</v>
      </c>
      <c r="K611" s="23">
        <f t="shared" si="259"/>
        <v>-3317544</v>
      </c>
      <c r="L611" s="23">
        <f t="shared" si="259"/>
        <v>-3122113</v>
      </c>
      <c r="M611" s="23">
        <f t="shared" si="259"/>
        <v>-5116510</v>
      </c>
      <c r="N611" s="24">
        <f t="shared" si="259"/>
        <v>-4282714</v>
      </c>
      <c r="O611" s="24">
        <f t="shared" si="259"/>
        <v>-3520489</v>
      </c>
      <c r="P611" s="21"/>
      <c r="Q611" s="25" t="s">
        <v>2916</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60">IFERROR(VLOOKUP($B$610,$221:$343,MATCH($Q612&amp;"/"&amp;B$348,$219:$219,0),FALSE),"")</f>
        <v>-1941636</v>
      </c>
      <c r="C612" s="23">
        <f t="shared" si="260"/>
        <v>-1952860</v>
      </c>
      <c r="D612" s="23">
        <f t="shared" si="260"/>
        <v>-1884975</v>
      </c>
      <c r="E612" s="23">
        <f t="shared" si="260"/>
        <v>-2155402</v>
      </c>
      <c r="F612" s="23">
        <f t="shared" si="260"/>
        <v>-2734391</v>
      </c>
      <c r="G612" s="23">
        <f t="shared" si="260"/>
        <v>-4753716</v>
      </c>
      <c r="H612" s="23">
        <f t="shared" si="260"/>
        <v>-7337186</v>
      </c>
      <c r="I612" s="23">
        <f t="shared" si="260"/>
        <v>-8049334</v>
      </c>
      <c r="J612" s="23">
        <f t="shared" si="260"/>
        <v>-8498603</v>
      </c>
      <c r="K612" s="23">
        <f t="shared" si="260"/>
        <v>-8486126</v>
      </c>
      <c r="L612" s="23">
        <f t="shared" si="260"/>
        <v>-6580215</v>
      </c>
      <c r="M612" s="23">
        <f t="shared" si="260"/>
        <v>-8871964</v>
      </c>
      <c r="N612" s="24">
        <f t="shared" si="260"/>
        <v>-8738392</v>
      </c>
      <c r="O612" s="24">
        <f t="shared" si="260"/>
        <v>-7134924</v>
      </c>
      <c r="P612" s="21"/>
      <c r="Q612" s="25" t="s">
        <v>2917</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1">IFERROR(VLOOKUP($B$610,$221:$343,MATCH($Q613&amp;"/"&amp;B$348,$219:$219,0),FALSE),"")</f>
        <v>-2957638</v>
      </c>
      <c r="C613" s="23">
        <f t="shared" si="261"/>
        <v>-2800265</v>
      </c>
      <c r="D613" s="23">
        <f t="shared" si="261"/>
        <v>-3183236</v>
      </c>
      <c r="E613" s="23">
        <f t="shared" si="261"/>
        <v>-3303534</v>
      </c>
      <c r="F613" s="23">
        <f t="shared" si="261"/>
        <v>-4489198</v>
      </c>
      <c r="G613" s="23">
        <f t="shared" si="261"/>
        <v>-8571395</v>
      </c>
      <c r="H613" s="23">
        <f t="shared" si="261"/>
        <v>-10814238</v>
      </c>
      <c r="I613" s="23">
        <f t="shared" si="261"/>
        <v>-12401498</v>
      </c>
      <c r="J613" s="23">
        <f t="shared" si="261"/>
        <v>-13304516</v>
      </c>
      <c r="K613" s="23">
        <f t="shared" si="261"/>
        <v>-12891692</v>
      </c>
      <c r="L613" s="23">
        <f t="shared" si="261"/>
        <v>-10863662</v>
      </c>
      <c r="M613" s="23">
        <f t="shared" si="261"/>
        <v>-12931060</v>
      </c>
      <c r="N613" s="24">
        <f t="shared" si="261"/>
        <v>-12535126</v>
      </c>
      <c r="O613" s="24" t="str">
        <f t="shared" si="261"/>
        <v/>
      </c>
      <c r="P613" s="21"/>
      <c r="Q613" s="25" t="s">
        <v>2918</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2">IFERROR(VLOOKUP($B$610,$221:$343,MATCH($Q614&amp;"/"&amp;B$348,$219:$219,0),FALSE),"")</f>
        <v>-3956800</v>
      </c>
      <c r="C614" s="23">
        <f t="shared" si="262"/>
        <v>-3902300.17</v>
      </c>
      <c r="D614" s="23">
        <f t="shared" si="262"/>
        <v>-4259771.6900000004</v>
      </c>
      <c r="E614" s="23">
        <f t="shared" si="262"/>
        <v>-4155754.59</v>
      </c>
      <c r="F614" s="23">
        <f t="shared" si="262"/>
        <v>-6770300.75</v>
      </c>
      <c r="G614" s="23">
        <f t="shared" si="262"/>
        <v>-11724731.92</v>
      </c>
      <c r="H614" s="23">
        <f t="shared" si="262"/>
        <v>-16402897.720000001</v>
      </c>
      <c r="I614" s="23">
        <f t="shared" si="262"/>
        <v>-17660804.77</v>
      </c>
      <c r="J614" s="23">
        <f t="shared" si="262"/>
        <v>-19308117.309999999</v>
      </c>
      <c r="K614" s="23">
        <f t="shared" si="262"/>
        <v>-17038783.800000001</v>
      </c>
      <c r="L614" s="23">
        <f t="shared" si="262"/>
        <v>-15771337.130000001</v>
      </c>
      <c r="M614" s="23">
        <f t="shared" si="262"/>
        <v>-17901725.359999999</v>
      </c>
      <c r="N614" s="24">
        <f t="shared" si="262"/>
        <v>-16406870.15</v>
      </c>
      <c r="O614" s="24" t="str">
        <f t="shared" si="262"/>
        <v/>
      </c>
      <c r="P614" s="21"/>
      <c r="Q614" s="25" t="s">
        <v>2919</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2973</v>
      </c>
      <c r="C615" s="146"/>
      <c r="D615" s="146"/>
      <c r="E615" s="146"/>
      <c r="F615" s="146"/>
      <c r="G615" s="146"/>
      <c r="H615" s="146"/>
      <c r="I615" s="146"/>
      <c r="J615" s="146"/>
      <c r="K615" s="146"/>
      <c r="L615" s="146"/>
      <c r="M615" s="146"/>
      <c r="N615" s="146"/>
      <c r="O615" s="150"/>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3">IFERROR(VLOOKUP($B$615,$221:$343,MATCH($Q616&amp;"/"&amp;B$348,$219:$219,0),FALSE),"")</f>
        <v>-1594648</v>
      </c>
      <c r="C616" s="23">
        <f t="shared" si="263"/>
        <v>-732716</v>
      </c>
      <c r="D616" s="23">
        <f t="shared" si="263"/>
        <v>-798183</v>
      </c>
      <c r="E616" s="23">
        <f t="shared" si="263"/>
        <v>-1042463</v>
      </c>
      <c r="F616" s="23">
        <f t="shared" si="263"/>
        <v>-1052029</v>
      </c>
      <c r="G616" s="23">
        <f t="shared" si="263"/>
        <v>-2637304</v>
      </c>
      <c r="H616" s="23">
        <f t="shared" si="263"/>
        <v>-3771134</v>
      </c>
      <c r="I616" s="23">
        <f t="shared" si="263"/>
        <v>-4355885</v>
      </c>
      <c r="J616" s="23">
        <f t="shared" si="263"/>
        <v>-4226906</v>
      </c>
      <c r="K616" s="23">
        <f t="shared" si="263"/>
        <v>-5856133</v>
      </c>
      <c r="L616" s="23">
        <f t="shared" si="263"/>
        <v>-3412370</v>
      </c>
      <c r="M616" s="23">
        <f t="shared" si="263"/>
        <v>-5124822</v>
      </c>
      <c r="N616" s="24">
        <f t="shared" si="263"/>
        <v>-4173403</v>
      </c>
      <c r="O616" s="24">
        <f t="shared" si="263"/>
        <v>-3392352</v>
      </c>
      <c r="P616" s="21"/>
      <c r="Q616" s="25" t="s">
        <v>2916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4">IFERROR(VLOOKUP($B$615,$221:$343,MATCH($Q617&amp;"/"&amp;B$348,$219:$219,0),FALSE),"")</f>
        <v>-2979075</v>
      </c>
      <c r="C617" s="23">
        <f t="shared" si="264"/>
        <v>-1461025</v>
      </c>
      <c r="D617" s="23">
        <f t="shared" si="264"/>
        <v>-760703</v>
      </c>
      <c r="E617" s="23">
        <f t="shared" si="264"/>
        <v>-2257931</v>
      </c>
      <c r="F617" s="23">
        <f t="shared" si="264"/>
        <v>-470286</v>
      </c>
      <c r="G617" s="23">
        <f t="shared" si="264"/>
        <v>-126867047</v>
      </c>
      <c r="H617" s="23">
        <f t="shared" si="264"/>
        <v>-7233778</v>
      </c>
      <c r="I617" s="23">
        <f t="shared" si="264"/>
        <v>-7885625</v>
      </c>
      <c r="J617" s="23">
        <f t="shared" si="264"/>
        <v>-8502554</v>
      </c>
      <c r="K617" s="23">
        <f t="shared" si="264"/>
        <v>-10861730</v>
      </c>
      <c r="L617" s="23">
        <f t="shared" si="264"/>
        <v>-6338621</v>
      </c>
      <c r="M617" s="23">
        <f t="shared" si="264"/>
        <v>-7788295</v>
      </c>
      <c r="N617" s="24">
        <f t="shared" si="264"/>
        <v>-8828313</v>
      </c>
      <c r="O617" s="24">
        <f t="shared" si="264"/>
        <v>-6954966</v>
      </c>
      <c r="P617" s="21"/>
      <c r="Q617" s="25" t="s">
        <v>2917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5">IFERROR(VLOOKUP($B$615,$221:$343,MATCH($Q618&amp;"/"&amp;B$348,$219:$219,0),FALSE),"")</f>
        <v>-2876447</v>
      </c>
      <c r="C618" s="23">
        <f t="shared" si="265"/>
        <v>-4017244</v>
      </c>
      <c r="D618" s="23">
        <f t="shared" si="265"/>
        <v>1097691</v>
      </c>
      <c r="E618" s="23">
        <f t="shared" si="265"/>
        <v>-5972792</v>
      </c>
      <c r="F618" s="23">
        <f t="shared" si="265"/>
        <v>-4375562</v>
      </c>
      <c r="G618" s="23">
        <f t="shared" si="265"/>
        <v>-187952402</v>
      </c>
      <c r="H618" s="23">
        <f t="shared" si="265"/>
        <v>-10712114</v>
      </c>
      <c r="I618" s="23">
        <f t="shared" si="265"/>
        <v>-12190968</v>
      </c>
      <c r="J618" s="23">
        <f t="shared" si="265"/>
        <v>-12940369</v>
      </c>
      <c r="K618" s="23">
        <f t="shared" si="265"/>
        <v>-15196012</v>
      </c>
      <c r="L618" s="23">
        <f t="shared" si="265"/>
        <v>-10601684</v>
      </c>
      <c r="M618" s="23">
        <f t="shared" si="265"/>
        <v>-11673898</v>
      </c>
      <c r="N618" s="24">
        <f t="shared" si="265"/>
        <v>-13044803</v>
      </c>
      <c r="O618" s="24" t="str">
        <f t="shared" si="265"/>
        <v/>
      </c>
      <c r="P618" s="21"/>
      <c r="Q618" s="25" t="s">
        <v>2918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6">IFERROR(VLOOKUP($B$615,$221:$343,MATCH($Q619&amp;"/"&amp;B$348,$219:$219,0),FALSE),"")</f>
        <v>-5872673</v>
      </c>
      <c r="C619" s="23">
        <f t="shared" si="266"/>
        <v>-5338565.32</v>
      </c>
      <c r="D619" s="23">
        <f t="shared" si="266"/>
        <v>-3872619.94</v>
      </c>
      <c r="E619" s="23">
        <f t="shared" si="266"/>
        <v>-9637814.3300000001</v>
      </c>
      <c r="F619" s="23">
        <f t="shared" si="266"/>
        <v>-8502236.5299999993</v>
      </c>
      <c r="G619" s="23">
        <f t="shared" si="266"/>
        <v>-191408846.59</v>
      </c>
      <c r="H619" s="23">
        <f t="shared" si="266"/>
        <v>-15957966.52</v>
      </c>
      <c r="I619" s="23">
        <f t="shared" si="266"/>
        <v>-17409311.02</v>
      </c>
      <c r="J619" s="23">
        <f t="shared" si="266"/>
        <v>-18794163.34</v>
      </c>
      <c r="K619" s="23">
        <f t="shared" si="266"/>
        <v>-20382290.989999998</v>
      </c>
      <c r="L619" s="23">
        <f t="shared" si="266"/>
        <v>-15353922.949999999</v>
      </c>
      <c r="M619" s="23">
        <f t="shared" si="266"/>
        <v>-16583560.300000001</v>
      </c>
      <c r="N619" s="24">
        <f t="shared" si="266"/>
        <v>-97404501.810000002</v>
      </c>
      <c r="O619" s="24" t="str">
        <f t="shared" si="266"/>
        <v/>
      </c>
      <c r="P619" s="21"/>
      <c r="Q619" s="25" t="s">
        <v>2919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2974</v>
      </c>
      <c r="C620" s="146"/>
      <c r="D620" s="146"/>
      <c r="E620" s="146"/>
      <c r="F620" s="146"/>
      <c r="G620" s="146"/>
      <c r="H620" s="146"/>
      <c r="I620" s="146"/>
      <c r="J620" s="146"/>
      <c r="K620" s="146"/>
      <c r="L620" s="146"/>
      <c r="M620" s="146"/>
      <c r="N620" s="146"/>
      <c r="O620" s="150"/>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7">IFERROR(VLOOKUP($B$620,$221:$343,MATCH($Q621&amp;"/"&amp;B$348,$219:$219,0),FALSE),"")</f>
        <v>-263302</v>
      </c>
      <c r="C621" s="23">
        <f t="shared" si="267"/>
        <v>-11130</v>
      </c>
      <c r="D621" s="23">
        <f t="shared" si="267"/>
        <v>7724</v>
      </c>
      <c r="E621" s="23">
        <f t="shared" si="267"/>
        <v>3197</v>
      </c>
      <c r="F621" s="23">
        <f t="shared" si="267"/>
        <v>5233</v>
      </c>
      <c r="G621" s="23">
        <f t="shared" si="267"/>
        <v>9</v>
      </c>
      <c r="H621" s="23">
        <f t="shared" si="267"/>
        <v>633172</v>
      </c>
      <c r="I621" s="23">
        <f t="shared" si="267"/>
        <v>-12967277</v>
      </c>
      <c r="J621" s="23">
        <f t="shared" si="267"/>
        <v>-544060</v>
      </c>
      <c r="K621" s="23">
        <f t="shared" si="267"/>
        <v>-9138729</v>
      </c>
      <c r="L621" s="23">
        <f t="shared" si="267"/>
        <v>7354762</v>
      </c>
      <c r="M621" s="23">
        <f t="shared" si="267"/>
        <v>-1753049</v>
      </c>
      <c r="N621" s="23">
        <f t="shared" si="267"/>
        <v>-3808102</v>
      </c>
      <c r="O621" s="23">
        <f t="shared" si="267"/>
        <v>-6803335</v>
      </c>
      <c r="P621" s="21"/>
      <c r="Q621" s="25" t="s">
        <v>2916</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8">IFERROR(VLOOKUP($B$620,$221:$343,MATCH($Q622&amp;"/"&amp;B$348,$219:$219,0),FALSE),"")</f>
        <v>-454386</v>
      </c>
      <c r="C622" s="23">
        <f t="shared" si="268"/>
        <v>-2763133</v>
      </c>
      <c r="D622" s="23">
        <f t="shared" si="268"/>
        <v>-3604841</v>
      </c>
      <c r="E622" s="23">
        <f t="shared" si="268"/>
        <v>-4493114</v>
      </c>
      <c r="F622" s="23">
        <f t="shared" si="268"/>
        <v>-5614187</v>
      </c>
      <c r="G622" s="23">
        <f t="shared" si="268"/>
        <v>132399077</v>
      </c>
      <c r="H622" s="23">
        <f t="shared" si="268"/>
        <v>-6682692</v>
      </c>
      <c r="I622" s="23">
        <f t="shared" si="268"/>
        <v>-17709582</v>
      </c>
      <c r="J622" s="23">
        <f t="shared" si="268"/>
        <v>-8946532</v>
      </c>
      <c r="K622" s="23">
        <f t="shared" si="268"/>
        <v>-17194735</v>
      </c>
      <c r="L622" s="23">
        <f t="shared" si="268"/>
        <v>-4348812</v>
      </c>
      <c r="M622" s="23">
        <f t="shared" si="268"/>
        <v>-11544450</v>
      </c>
      <c r="N622" s="23">
        <f t="shared" si="268"/>
        <v>-903966</v>
      </c>
      <c r="O622" s="23">
        <f t="shared" si="268"/>
        <v>-16813313</v>
      </c>
      <c r="P622" s="21"/>
      <c r="Q622" s="25" t="s">
        <v>2917</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9">IFERROR(VLOOKUP($B$620,$221:$343,MATCH($Q623&amp;"/"&amp;B$348,$219:$219,0),FALSE),"")</f>
        <v>-3234263</v>
      </c>
      <c r="C623" s="23">
        <f t="shared" si="269"/>
        <v>-2855298</v>
      </c>
      <c r="D623" s="23">
        <f t="shared" si="269"/>
        <v>-3604846</v>
      </c>
      <c r="E623" s="23">
        <f t="shared" si="269"/>
        <v>-4493105</v>
      </c>
      <c r="F623" s="23">
        <f t="shared" si="269"/>
        <v>-5593501</v>
      </c>
      <c r="G623" s="23">
        <f t="shared" si="269"/>
        <v>172910161</v>
      </c>
      <c r="H623" s="23">
        <f t="shared" si="269"/>
        <v>-11212401</v>
      </c>
      <c r="I623" s="23">
        <f t="shared" si="269"/>
        <v>-23429009</v>
      </c>
      <c r="J623" s="23">
        <f t="shared" si="269"/>
        <v>-2546826</v>
      </c>
      <c r="K623" s="23">
        <f t="shared" si="269"/>
        <v>-19964978</v>
      </c>
      <c r="L623" s="23">
        <f t="shared" si="269"/>
        <v>-4858007</v>
      </c>
      <c r="M623" s="23">
        <f t="shared" si="269"/>
        <v>-20914140</v>
      </c>
      <c r="N623" s="23">
        <f t="shared" si="269"/>
        <v>9749712</v>
      </c>
      <c r="O623" s="23" t="str">
        <f t="shared" si="269"/>
        <v/>
      </c>
      <c r="P623" s="21"/>
      <c r="Q623" s="25" t="s">
        <v>2918</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70">IFERROR(VLOOKUP($B$620,$221:$343,MATCH($Q624&amp;"/"&amp;B$348,$219:$219,0),FALSE),"")</f>
        <v>-3832951</v>
      </c>
      <c r="C624" s="23">
        <f t="shared" si="270"/>
        <v>-2856774.52</v>
      </c>
      <c r="D624" s="23">
        <f t="shared" si="270"/>
        <v>-5402160.9900000002</v>
      </c>
      <c r="E624" s="23">
        <f t="shared" si="270"/>
        <v>-4490981.82</v>
      </c>
      <c r="F624" s="23">
        <f t="shared" si="270"/>
        <v>-5614643.7400000002</v>
      </c>
      <c r="G624" s="23">
        <f t="shared" si="270"/>
        <v>171177068.19</v>
      </c>
      <c r="H624" s="23">
        <f t="shared" si="270"/>
        <v>-2829870.74</v>
      </c>
      <c r="I624" s="23">
        <f t="shared" si="270"/>
        <v>-24779610.739999998</v>
      </c>
      <c r="J624" s="23">
        <f t="shared" si="270"/>
        <v>-7232891.4500000002</v>
      </c>
      <c r="K624" s="23">
        <f t="shared" si="270"/>
        <v>-30119511.149999999</v>
      </c>
      <c r="L624" s="23">
        <f t="shared" si="270"/>
        <v>-20714333.140000001</v>
      </c>
      <c r="M624" s="23">
        <f t="shared" si="270"/>
        <v>-27938607.210000001</v>
      </c>
      <c r="N624" s="23">
        <f t="shared" si="270"/>
        <v>68959483.799999997</v>
      </c>
      <c r="O624" s="23" t="str">
        <f t="shared" si="270"/>
        <v/>
      </c>
      <c r="P624" s="21"/>
      <c r="Q624" s="25" t="s">
        <v>2919</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6" t="s">
        <v>2975</v>
      </c>
      <c r="C625" s="146"/>
      <c r="D625" s="146"/>
      <c r="E625" s="146"/>
      <c r="F625" s="146"/>
      <c r="G625" s="146"/>
      <c r="H625" s="146"/>
      <c r="I625" s="146"/>
      <c r="J625" s="146"/>
      <c r="K625" s="146"/>
      <c r="L625" s="146"/>
      <c r="M625" s="146"/>
      <c r="N625" s="146"/>
      <c r="O625" s="150"/>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1">IFERROR(VLOOKUP($B$625,$221:$343,MATCH($Q626&amp;"/"&amp;B$348,$219:$219,0),FALSE),"")</f>
        <v>-784177</v>
      </c>
      <c r="C626" s="23">
        <f t="shared" si="271"/>
        <v>261595</v>
      </c>
      <c r="D626" s="23">
        <f t="shared" si="271"/>
        <v>2436932</v>
      </c>
      <c r="E626" s="23">
        <f t="shared" si="271"/>
        <v>2664595</v>
      </c>
      <c r="F626" s="23">
        <f t="shared" si="271"/>
        <v>4821436</v>
      </c>
      <c r="G626" s="23">
        <f t="shared" si="271"/>
        <v>-456961</v>
      </c>
      <c r="H626" s="23">
        <f t="shared" si="271"/>
        <v>-3941817</v>
      </c>
      <c r="I626" s="23">
        <f t="shared" si="271"/>
        <v>-13124478</v>
      </c>
      <c r="J626" s="23">
        <f t="shared" si="271"/>
        <v>49525</v>
      </c>
      <c r="K626" s="23">
        <f t="shared" si="271"/>
        <v>-10044009</v>
      </c>
      <c r="L626" s="23">
        <f t="shared" si="271"/>
        <v>10295849</v>
      </c>
      <c r="M626" s="23">
        <f t="shared" si="271"/>
        <v>1827956</v>
      </c>
      <c r="N626" s="24">
        <f t="shared" si="271"/>
        <v>-649869</v>
      </c>
      <c r="O626" s="24">
        <f t="shared" si="271"/>
        <v>-4109261</v>
      </c>
      <c r="P626" s="21"/>
      <c r="Q626" s="25" t="s">
        <v>2916</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2">IFERROR(VLOOKUP($B$625,$221:$343,MATCH($Q627&amp;"/"&amp;B$348,$219:$219,0),FALSE),"")</f>
        <v>-1828675</v>
      </c>
      <c r="C627" s="23">
        <f t="shared" si="272"/>
        <v>-1458691</v>
      </c>
      <c r="D627" s="23">
        <f t="shared" si="272"/>
        <v>1266212</v>
      </c>
      <c r="E627" s="23">
        <f t="shared" si="272"/>
        <v>-905695</v>
      </c>
      <c r="F627" s="23">
        <f t="shared" si="272"/>
        <v>4339792</v>
      </c>
      <c r="G627" s="23">
        <f t="shared" si="272"/>
        <v>8964599</v>
      </c>
      <c r="H627" s="23">
        <f t="shared" si="272"/>
        <v>-9754092</v>
      </c>
      <c r="I627" s="23">
        <f t="shared" si="272"/>
        <v>-16680102</v>
      </c>
      <c r="J627" s="23">
        <f t="shared" si="272"/>
        <v>-4405204</v>
      </c>
      <c r="K627" s="23">
        <f t="shared" si="272"/>
        <v>-14741610</v>
      </c>
      <c r="L627" s="23">
        <f t="shared" si="272"/>
        <v>1912981</v>
      </c>
      <c r="M627" s="23">
        <f t="shared" si="272"/>
        <v>-2567750</v>
      </c>
      <c r="N627" s="24">
        <f t="shared" si="272"/>
        <v>-380867</v>
      </c>
      <c r="O627" s="24">
        <f t="shared" si="272"/>
        <v>-9615849</v>
      </c>
      <c r="P627" s="21"/>
      <c r="Q627" s="25" t="s">
        <v>2917</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3">IFERROR(VLOOKUP($B$625,$221:$343,MATCH($Q628&amp;"/"&amp;B$348,$219:$219,0),FALSE),"")</f>
        <v>-2467793</v>
      </c>
      <c r="C628" s="23">
        <f t="shared" si="273"/>
        <v>-1782841</v>
      </c>
      <c r="D628" s="23">
        <f t="shared" si="273"/>
        <v>5548967</v>
      </c>
      <c r="E628" s="23">
        <f t="shared" si="273"/>
        <v>-885136</v>
      </c>
      <c r="F628" s="23">
        <f t="shared" si="273"/>
        <v>6695914</v>
      </c>
      <c r="G628" s="23">
        <f t="shared" si="273"/>
        <v>-4802738</v>
      </c>
      <c r="H628" s="23">
        <f t="shared" si="273"/>
        <v>-10146815</v>
      </c>
      <c r="I628" s="23">
        <f t="shared" si="273"/>
        <v>-17879697</v>
      </c>
      <c r="J628" s="23">
        <f t="shared" si="273"/>
        <v>8753419</v>
      </c>
      <c r="K628" s="23">
        <f t="shared" si="273"/>
        <v>-4578996</v>
      </c>
      <c r="L628" s="23">
        <f t="shared" si="273"/>
        <v>8126958</v>
      </c>
      <c r="M628" s="23">
        <f t="shared" si="273"/>
        <v>-8312896</v>
      </c>
      <c r="N628" s="24">
        <f t="shared" si="273"/>
        <v>18674584</v>
      </c>
      <c r="O628" s="24" t="str">
        <f t="shared" si="273"/>
        <v/>
      </c>
      <c r="P628" s="21"/>
      <c r="Q628" s="25" t="s">
        <v>2918</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4">IFERROR(VLOOKUP($B$625,$221:$343,MATCH($Q629&amp;"/"&amp;B$348,$219:$219,0),FALSE),"")</f>
        <v>-270312</v>
      </c>
      <c r="C629" s="23">
        <f t="shared" si="274"/>
        <v>810050.88</v>
      </c>
      <c r="D629" s="23">
        <f t="shared" si="274"/>
        <v>3065128.81</v>
      </c>
      <c r="E629" s="23">
        <f t="shared" si="274"/>
        <v>-1538673.13</v>
      </c>
      <c r="F629" s="23">
        <f t="shared" si="274"/>
        <v>8914707.1199999992</v>
      </c>
      <c r="G629" s="23">
        <f t="shared" si="274"/>
        <v>1392335.07</v>
      </c>
      <c r="H629" s="23">
        <f t="shared" si="274"/>
        <v>7582740.0199999996</v>
      </c>
      <c r="I629" s="23">
        <f t="shared" si="274"/>
        <v>-10770043.07</v>
      </c>
      <c r="J629" s="23">
        <f t="shared" si="274"/>
        <v>11912395.76</v>
      </c>
      <c r="K629" s="23">
        <f t="shared" si="274"/>
        <v>-4343855.9800000004</v>
      </c>
      <c r="L629" s="23">
        <f t="shared" si="274"/>
        <v>5158581.22</v>
      </c>
      <c r="M629" s="23">
        <f t="shared" si="274"/>
        <v>-4045308.62</v>
      </c>
      <c r="N629" s="24">
        <f t="shared" si="274"/>
        <v>10703326.289999999</v>
      </c>
      <c r="O629" s="24" t="str">
        <f t="shared" si="274"/>
        <v/>
      </c>
      <c r="P629" s="21"/>
      <c r="Q629" s="25" t="s">
        <v>2919</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2976</v>
      </c>
      <c r="C630" s="146"/>
      <c r="D630" s="146"/>
      <c r="E630" s="146"/>
      <c r="F630" s="146"/>
      <c r="G630" s="146"/>
      <c r="H630" s="146"/>
      <c r="I630" s="146"/>
      <c r="J630" s="146"/>
      <c r="K630" s="146"/>
      <c r="L630" s="146"/>
      <c r="M630" s="146"/>
      <c r="N630" s="146"/>
      <c r="O630" s="150"/>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2977</v>
      </c>
      <c r="C631" s="146"/>
      <c r="D631" s="146"/>
      <c r="E631" s="146"/>
      <c r="F631" s="146"/>
      <c r="G631" s="146"/>
      <c r="H631" s="146"/>
      <c r="I631" s="146"/>
      <c r="J631" s="146"/>
      <c r="K631" s="146"/>
      <c r="L631" s="146"/>
      <c r="M631" s="146"/>
      <c r="N631" s="146"/>
      <c r="O631" s="150"/>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130">
        <f t="shared" ref="B632:O632" si="275">B588/B402</f>
        <v>8.2210739538600835E-2</v>
      </c>
      <c r="C632" s="130">
        <f t="shared" si="275"/>
        <v>0.11232914620591267</v>
      </c>
      <c r="D632" s="130">
        <f t="shared" si="275"/>
        <v>0.13910000199488073</v>
      </c>
      <c r="E632" s="130">
        <f t="shared" si="275"/>
        <v>0.14469539487539002</v>
      </c>
      <c r="F632" s="130">
        <f t="shared" si="275"/>
        <v>0.15353017761394749</v>
      </c>
      <c r="G632" s="130">
        <f t="shared" si="275"/>
        <v>3.6502420657837951E-2</v>
      </c>
      <c r="H632" s="130">
        <f t="shared" si="275"/>
        <v>3.1126413738602178E-2</v>
      </c>
      <c r="I632" s="130">
        <f t="shared" si="275"/>
        <v>4.1577540867126284E-2</v>
      </c>
      <c r="J632" s="130">
        <f t="shared" si="275"/>
        <v>4.7340399687324855E-2</v>
      </c>
      <c r="K632" s="130">
        <f t="shared" si="275"/>
        <v>5.5253365004181217E-2</v>
      </c>
      <c r="L632" s="130">
        <f t="shared" si="275"/>
        <v>5.6000320394182866E-2</v>
      </c>
      <c r="M632" s="130">
        <f t="shared" si="275"/>
        <v>5.9483616901170669E-2</v>
      </c>
      <c r="N632" s="130">
        <f t="shared" si="275"/>
        <v>3.0767715075411029E-2</v>
      </c>
      <c r="O632" s="130">
        <f t="shared" si="275"/>
        <v>1.8666432325745656E-2</v>
      </c>
      <c r="P632" s="21"/>
      <c r="Q632" s="54" t="s">
        <v>2978</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6">((B551*(1-B582))/(B457+B432))</f>
        <v>0.1235669139015404</v>
      </c>
      <c r="C633" s="56">
        <f t="shared" si="276"/>
        <v>0.25194106289062351</v>
      </c>
      <c r="D633" s="56">
        <f t="shared" si="276"/>
        <v>0.36254424619485204</v>
      </c>
      <c r="E633" s="56">
        <f t="shared" si="276"/>
        <v>0.34180680402926722</v>
      </c>
      <c r="F633" s="56">
        <f t="shared" si="276"/>
        <v>0.3846240791610589</v>
      </c>
      <c r="G633" s="56">
        <f t="shared" si="276"/>
        <v>5.8289213332602639E-2</v>
      </c>
      <c r="H633" s="56">
        <f t="shared" si="276"/>
        <v>6.7968430628316409E-2</v>
      </c>
      <c r="I633" s="56">
        <f t="shared" si="276"/>
        <v>9.116616902509575E-2</v>
      </c>
      <c r="J633" s="56">
        <f t="shared" si="276"/>
        <v>9.6690955288177408E-2</v>
      </c>
      <c r="K633" s="56">
        <f t="shared" si="276"/>
        <v>0.11001464561320011</v>
      </c>
      <c r="L633" s="56">
        <f t="shared" si="276"/>
        <v>0.11287552551422507</v>
      </c>
      <c r="M633" s="56">
        <f t="shared" si="276"/>
        <v>0.11716565694360874</v>
      </c>
      <c r="N633" s="56">
        <f t="shared" si="276"/>
        <v>6.9196364087894272E-2</v>
      </c>
      <c r="O633" s="56">
        <f t="shared" si="276"/>
        <v>6.0456683796589868E-2</v>
      </c>
      <c r="P633" s="21"/>
      <c r="Q633" s="54" t="s">
        <v>2979</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7">B588/B457</f>
        <v>0.19723608964054265</v>
      </c>
      <c r="C634" s="56">
        <f t="shared" si="277"/>
        <v>0.26638126773966359</v>
      </c>
      <c r="D634" s="56">
        <f t="shared" si="277"/>
        <v>0.37528644270150285</v>
      </c>
      <c r="E634" s="56">
        <f t="shared" si="277"/>
        <v>0.37260787967457093</v>
      </c>
      <c r="F634" s="56">
        <f t="shared" si="277"/>
        <v>0.41217945999725997</v>
      </c>
      <c r="G634" s="56">
        <f t="shared" si="277"/>
        <v>0.36610987138026796</v>
      </c>
      <c r="H634" s="56">
        <f t="shared" si="277"/>
        <v>0.33005996911238966</v>
      </c>
      <c r="I634" s="56">
        <f t="shared" si="277"/>
        <v>0.36633638376235039</v>
      </c>
      <c r="J634" s="56">
        <f t="shared" si="277"/>
        <v>0.30213167274779784</v>
      </c>
      <c r="K634" s="56">
        <f t="shared" si="277"/>
        <v>0.26426307811721017</v>
      </c>
      <c r="L634" s="56">
        <f t="shared" si="277"/>
        <v>0.24672229239151844</v>
      </c>
      <c r="M634" s="56">
        <f t="shared" si="277"/>
        <v>0.23835456366934915</v>
      </c>
      <c r="N634" s="56">
        <f t="shared" si="277"/>
        <v>0.16641820922487754</v>
      </c>
      <c r="O634" s="56">
        <f t="shared" si="277"/>
        <v>0.10205771518546244</v>
      </c>
      <c r="P634" s="21"/>
      <c r="Q634" s="54" t="s">
        <v>2980</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2981</v>
      </c>
      <c r="C635" s="146"/>
      <c r="D635" s="146"/>
      <c r="E635" s="146"/>
      <c r="F635" s="146"/>
      <c r="G635" s="146"/>
      <c r="H635" s="146"/>
      <c r="I635" s="146"/>
      <c r="J635" s="146"/>
      <c r="K635" s="146"/>
      <c r="L635" s="146"/>
      <c r="M635" s="146"/>
      <c r="N635" s="146"/>
      <c r="O635" s="150"/>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62">
        <f t="shared" ref="B636:O636" si="278">B378/B414</f>
        <v>0.96453473686832913</v>
      </c>
      <c r="C636" s="62">
        <f t="shared" si="278"/>
        <v>0.98111876176284429</v>
      </c>
      <c r="D636" s="62">
        <f t="shared" si="278"/>
        <v>1.1221644464451286</v>
      </c>
      <c r="E636" s="62">
        <f t="shared" si="278"/>
        <v>1.1943945387485846</v>
      </c>
      <c r="F636" s="62">
        <f t="shared" si="278"/>
        <v>1.1908489175529613</v>
      </c>
      <c r="G636" s="62">
        <f t="shared" si="278"/>
        <v>0.26874024188466855</v>
      </c>
      <c r="H636" s="62">
        <f t="shared" si="278"/>
        <v>0.70297547803755867</v>
      </c>
      <c r="I636" s="62">
        <f t="shared" si="278"/>
        <v>0.56335735358429984</v>
      </c>
      <c r="J636" s="62">
        <f t="shared" si="278"/>
        <v>0.61413013675608974</v>
      </c>
      <c r="K636" s="62">
        <f t="shared" si="278"/>
        <v>0.5938370785818966</v>
      </c>
      <c r="L636" s="62">
        <f t="shared" si="278"/>
        <v>0.60600150550156617</v>
      </c>
      <c r="M636" s="62">
        <f t="shared" si="278"/>
        <v>0.63695543841643587</v>
      </c>
      <c r="N636" s="62">
        <f t="shared" si="278"/>
        <v>0.65976819754257565</v>
      </c>
      <c r="O636" s="62">
        <f t="shared" si="278"/>
        <v>0.62083744844511446</v>
      </c>
      <c r="P636" s="21"/>
      <c r="Q636" s="54" t="s">
        <v>2982</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33">
        <f t="shared" ref="B637:O637" si="279">(B378-B372)/B414</f>
        <v>0.71338276954263857</v>
      </c>
      <c r="C637" s="33">
        <f t="shared" si="279"/>
        <v>0.73078617640197019</v>
      </c>
      <c r="D637" s="33">
        <f t="shared" si="279"/>
        <v>0.88403075129078701</v>
      </c>
      <c r="E637" s="33">
        <f t="shared" si="279"/>
        <v>0.91084900994511719</v>
      </c>
      <c r="F637" s="33">
        <f t="shared" si="279"/>
        <v>0.96785323509551835</v>
      </c>
      <c r="G637" s="33">
        <f t="shared" si="279"/>
        <v>0.16955682014449122</v>
      </c>
      <c r="H637" s="33">
        <f t="shared" si="279"/>
        <v>0.46206697234014976</v>
      </c>
      <c r="I637" s="33">
        <f t="shared" si="279"/>
        <v>0.31543921364628014</v>
      </c>
      <c r="J637" s="33">
        <f t="shared" si="279"/>
        <v>0.37950561305536756</v>
      </c>
      <c r="K637" s="33">
        <f t="shared" si="279"/>
        <v>0.34963913963589632</v>
      </c>
      <c r="L637" s="33">
        <f t="shared" si="279"/>
        <v>0.3670547171204912</v>
      </c>
      <c r="M637" s="33">
        <f t="shared" si="279"/>
        <v>0.35765466085348319</v>
      </c>
      <c r="N637" s="33">
        <f t="shared" si="279"/>
        <v>0.40244853692872756</v>
      </c>
      <c r="O637" s="33">
        <f t="shared" si="279"/>
        <v>0.35385224156284445</v>
      </c>
      <c r="P637" s="21"/>
      <c r="Q637" s="54" t="s">
        <v>2983</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2984</v>
      </c>
      <c r="C638" s="146"/>
      <c r="D638" s="146"/>
      <c r="E638" s="146"/>
      <c r="F638" s="146"/>
      <c r="G638" s="146"/>
      <c r="H638" s="146"/>
      <c r="I638" s="146"/>
      <c r="J638" s="146"/>
      <c r="K638" s="146"/>
      <c r="L638" s="146"/>
      <c r="M638" s="146"/>
      <c r="N638" s="146"/>
      <c r="O638" s="150"/>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62">
        <f t="shared" ref="B639:O639" si="280">B432/B457</f>
        <v>1.0036337402074096E-2</v>
      </c>
      <c r="C639" s="62">
        <f t="shared" si="280"/>
        <v>5.4492224451045766E-4</v>
      </c>
      <c r="D639" s="62">
        <f t="shared" si="280"/>
        <v>0</v>
      </c>
      <c r="E639" s="62">
        <f t="shared" si="280"/>
        <v>1.0113582294448578E-4</v>
      </c>
      <c r="F639" s="62">
        <f t="shared" si="280"/>
        <v>0</v>
      </c>
      <c r="G639" s="62">
        <f t="shared" si="280"/>
        <v>6.4328439366397818</v>
      </c>
      <c r="H639" s="62">
        <f t="shared" si="280"/>
        <v>6.9275638800795933</v>
      </c>
      <c r="I639" s="62">
        <f t="shared" si="280"/>
        <v>5.0571405026842395</v>
      </c>
      <c r="J639" s="62">
        <f t="shared" si="280"/>
        <v>3.4107431670543948</v>
      </c>
      <c r="K639" s="62">
        <f t="shared" si="280"/>
        <v>2.2066327554963241</v>
      </c>
      <c r="L639" s="62">
        <f t="shared" si="280"/>
        <v>1.8102487287675515</v>
      </c>
      <c r="M639" s="62">
        <f t="shared" si="280"/>
        <v>1.5475205235547767</v>
      </c>
      <c r="N639" s="62">
        <f t="shared" si="280"/>
        <v>2.5050361800903564</v>
      </c>
      <c r="O639" s="62">
        <f t="shared" si="280"/>
        <v>2.6518401909755864</v>
      </c>
      <c r="P639" s="21"/>
      <c r="Q639" s="54" t="s">
        <v>2985</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33">
        <f t="shared" ref="B640:O640" si="281">B432/B588</f>
        <v>5.0884893430837345E-2</v>
      </c>
      <c r="C640" s="33">
        <f t="shared" si="281"/>
        <v>2.0456477632016315E-3</v>
      </c>
      <c r="D640" s="33">
        <f t="shared" si="281"/>
        <v>0</v>
      </c>
      <c r="E640" s="33">
        <f t="shared" si="281"/>
        <v>2.7142695702736075E-4</v>
      </c>
      <c r="F640" s="33">
        <f t="shared" si="281"/>
        <v>0</v>
      </c>
      <c r="G640" s="33">
        <f t="shared" si="281"/>
        <v>17.570801662318928</v>
      </c>
      <c r="H640" s="33">
        <f t="shared" si="281"/>
        <v>20.988803636834458</v>
      </c>
      <c r="I640" s="33">
        <f t="shared" si="281"/>
        <v>13.804636194598968</v>
      </c>
      <c r="J640" s="33">
        <f t="shared" si="281"/>
        <v>11.288929545302876</v>
      </c>
      <c r="K640" s="33">
        <f t="shared" si="281"/>
        <v>8.3501364292653957</v>
      </c>
      <c r="L640" s="33">
        <f t="shared" si="281"/>
        <v>7.3371915898661717</v>
      </c>
      <c r="M640" s="33">
        <f t="shared" si="281"/>
        <v>6.4925147634325651</v>
      </c>
      <c r="N640" s="33">
        <f t="shared" si="281"/>
        <v>15.052656748068669</v>
      </c>
      <c r="O640" s="33">
        <f t="shared" si="281"/>
        <v>25.983730736638382</v>
      </c>
      <c r="P640" s="21"/>
      <c r="Q640" s="54" t="s">
        <v>2986</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2987</v>
      </c>
      <c r="C641" s="146"/>
      <c r="D641" s="146"/>
      <c r="E641" s="146"/>
      <c r="F641" s="146"/>
      <c r="G641" s="146"/>
      <c r="H641" s="146"/>
      <c r="I641" s="146"/>
      <c r="J641" s="146"/>
      <c r="K641" s="146"/>
      <c r="L641" s="146"/>
      <c r="M641" s="146"/>
      <c r="N641" s="146"/>
      <c r="O641" s="150"/>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2">365/(C465/((C366+B366)/2))</f>
        <v>2.3861428276246461</v>
      </c>
      <c r="D642" s="60">
        <f t="shared" si="282"/>
        <v>2.9078194981895558</v>
      </c>
      <c r="E642" s="60">
        <f t="shared" si="282"/>
        <v>2.5867943830496682</v>
      </c>
      <c r="F642" s="60">
        <f t="shared" si="282"/>
        <v>2.7711338218400168</v>
      </c>
      <c r="G642" s="60">
        <f t="shared" si="282"/>
        <v>2.8910894555574083</v>
      </c>
      <c r="H642" s="60">
        <f t="shared" si="282"/>
        <v>2.6232207634885265</v>
      </c>
      <c r="I642" s="60">
        <f t="shared" si="282"/>
        <v>2.6111748983877736</v>
      </c>
      <c r="J642" s="60">
        <f t="shared" si="282"/>
        <v>2.6070192145952049</v>
      </c>
      <c r="K642" s="60">
        <f t="shared" si="282"/>
        <v>4.5073432972271776</v>
      </c>
      <c r="L642" s="60">
        <f t="shared" si="282"/>
        <v>6.3729722620246303</v>
      </c>
      <c r="M642" s="60">
        <f t="shared" si="282"/>
        <v>6.2578696467509021</v>
      </c>
      <c r="N642" s="61">
        <f t="shared" si="282"/>
        <v>6.3420589459298489</v>
      </c>
      <c r="O642" s="61">
        <f t="shared" si="282"/>
        <v>6.2347054989169406</v>
      </c>
      <c r="P642" s="36"/>
      <c r="Q642" s="58" t="s">
        <v>2988</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3">365/(C503/((C372+B372)/2))</f>
        <v>25.028676892524928</v>
      </c>
      <c r="D643" s="60">
        <f t="shared" si="283"/>
        <v>22.929330652484083</v>
      </c>
      <c r="E643" s="60">
        <f t="shared" si="283"/>
        <v>23.674454699407775</v>
      </c>
      <c r="F643" s="60">
        <f t="shared" si="283"/>
        <v>23.176146934352978</v>
      </c>
      <c r="G643" s="60">
        <f t="shared" si="283"/>
        <v>25.179419693117286</v>
      </c>
      <c r="H643" s="60">
        <f t="shared" si="283"/>
        <v>27.288429393145368</v>
      </c>
      <c r="I643" s="60">
        <f t="shared" si="283"/>
        <v>28.126131644352125</v>
      </c>
      <c r="J643" s="60">
        <f t="shared" si="283"/>
        <v>27.817448364823537</v>
      </c>
      <c r="K643" s="60">
        <f t="shared" si="283"/>
        <v>26.966354149096965</v>
      </c>
      <c r="L643" s="60">
        <f t="shared" si="283"/>
        <v>26.289544315359318</v>
      </c>
      <c r="M643" s="60">
        <f t="shared" si="283"/>
        <v>26.169703083835955</v>
      </c>
      <c r="N643" s="61">
        <f t="shared" si="283"/>
        <v>28.109933194479389</v>
      </c>
      <c r="O643" s="61">
        <f t="shared" si="283"/>
        <v>27.596489143582442</v>
      </c>
      <c r="P643" s="36"/>
      <c r="Q643" s="58" t="s">
        <v>2989</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4">365/(C503/((C408+B408)/2))</f>
        <v>81.461275622394737</v>
      </c>
      <c r="D644" s="60">
        <f t="shared" si="284"/>
        <v>75.339323174649721</v>
      </c>
      <c r="E644" s="60">
        <f t="shared" si="284"/>
        <v>71.8455959728539</v>
      </c>
      <c r="F644" s="60">
        <f t="shared" si="284"/>
        <v>76.532634222028662</v>
      </c>
      <c r="G644" s="60">
        <f t="shared" si="284"/>
        <v>79.759970990630123</v>
      </c>
      <c r="H644" s="60">
        <f t="shared" si="284"/>
        <v>78.164015694677104</v>
      </c>
      <c r="I644" s="60">
        <f t="shared" si="284"/>
        <v>76.863939540786077</v>
      </c>
      <c r="J644" s="60">
        <f t="shared" si="284"/>
        <v>73.211770176790182</v>
      </c>
      <c r="K644" s="60">
        <f t="shared" si="284"/>
        <v>79.19465073412934</v>
      </c>
      <c r="L644" s="60">
        <f t="shared" si="284"/>
        <v>84.703661648891185</v>
      </c>
      <c r="M644" s="60">
        <f t="shared" si="284"/>
        <v>80.67291249181477</v>
      </c>
      <c r="N644" s="61">
        <f t="shared" si="284"/>
        <v>80.526273429993196</v>
      </c>
      <c r="O644" s="61">
        <f t="shared" si="284"/>
        <v>74.11713488330156</v>
      </c>
      <c r="P644" s="36"/>
      <c r="Q644" s="58" t="s">
        <v>2990</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59"/>
      <c r="C645" s="60">
        <f t="shared" ref="C645:O645" si="285">C643+C642-C644</f>
        <v>-54.046455902245164</v>
      </c>
      <c r="D645" s="60">
        <f t="shared" si="285"/>
        <v>-49.502173023976084</v>
      </c>
      <c r="E645" s="60">
        <f t="shared" si="285"/>
        <v>-45.584346890396461</v>
      </c>
      <c r="F645" s="60">
        <f t="shared" si="285"/>
        <v>-50.585353465835666</v>
      </c>
      <c r="G645" s="60">
        <f t="shared" si="285"/>
        <v>-51.689461841955428</v>
      </c>
      <c r="H645" s="60">
        <f t="shared" si="285"/>
        <v>-48.252365538043207</v>
      </c>
      <c r="I645" s="60">
        <f t="shared" si="285"/>
        <v>-46.126632998046176</v>
      </c>
      <c r="J645" s="60">
        <f t="shared" si="285"/>
        <v>-42.787302597371436</v>
      </c>
      <c r="K645" s="60">
        <f t="shared" si="285"/>
        <v>-47.720953287805202</v>
      </c>
      <c r="L645" s="60">
        <f t="shared" si="285"/>
        <v>-52.041145071507238</v>
      </c>
      <c r="M645" s="60">
        <f t="shared" si="285"/>
        <v>-48.24533976122791</v>
      </c>
      <c r="N645" s="61">
        <f t="shared" si="285"/>
        <v>-46.074281289583958</v>
      </c>
      <c r="O645" s="61">
        <f t="shared" si="285"/>
        <v>-40.285940240802177</v>
      </c>
      <c r="P645" s="36"/>
      <c r="Q645" s="58" t="s">
        <v>2991</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64" t="s">
        <v>2992</v>
      </c>
      <c r="C646" s="146"/>
      <c r="D646" s="146"/>
      <c r="E646" s="146"/>
      <c r="F646" s="146"/>
      <c r="G646" s="146"/>
      <c r="H646" s="146"/>
      <c r="I646" s="146"/>
      <c r="J646" s="146"/>
      <c r="K646" s="146"/>
      <c r="L646" s="146"/>
      <c r="M646" s="146"/>
      <c r="N646" s="146"/>
      <c r="O646" s="150"/>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137">
        <v>8983101.3479999993</v>
      </c>
      <c r="C647" s="137">
        <v>8983101.3479999993</v>
      </c>
      <c r="D647" s="137">
        <v>8983101.3479999993</v>
      </c>
      <c r="E647" s="137">
        <v>8983101.3479999993</v>
      </c>
      <c r="F647" s="137">
        <v>8983101.3479999993</v>
      </c>
      <c r="G647" s="137">
        <v>8983101.3479999993</v>
      </c>
      <c r="H647" s="137">
        <v>8983101.3479999993</v>
      </c>
      <c r="I647" s="137">
        <v>8983101.3479999993</v>
      </c>
      <c r="J647" s="137">
        <v>8983101.3479999993</v>
      </c>
      <c r="K647" s="137">
        <v>8983101.3479999993</v>
      </c>
      <c r="L647" s="137">
        <v>8983101.3479999993</v>
      </c>
      <c r="M647" s="137">
        <v>8983101.3479999993</v>
      </c>
      <c r="N647" s="131">
        <v>8983101.3479999993</v>
      </c>
      <c r="O647" s="131">
        <v>8983101.3479999993</v>
      </c>
      <c r="P647" s="67"/>
      <c r="Q647" s="68" t="s">
        <v>2993</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6">B457/B647</f>
        <v>1.8633515699705097</v>
      </c>
      <c r="C648" s="33">
        <f t="shared" si="286"/>
        <v>2.086175402459681</v>
      </c>
      <c r="D648" s="33">
        <f t="shared" si="286"/>
        <v>1.9765636356705616</v>
      </c>
      <c r="E648" s="33">
        <f t="shared" si="286"/>
        <v>2.3923368942937149</v>
      </c>
      <c r="F648" s="33">
        <f t="shared" si="286"/>
        <v>2.9771194951456534</v>
      </c>
      <c r="G648" s="33">
        <f t="shared" si="286"/>
        <v>3.2038987377569552</v>
      </c>
      <c r="H648" s="33">
        <f t="shared" si="286"/>
        <v>3.4266791932446985</v>
      </c>
      <c r="I648" s="33">
        <f t="shared" si="286"/>
        <v>4.1577446377486869</v>
      </c>
      <c r="J648" s="33">
        <f t="shared" si="286"/>
        <v>6.1444444787755721</v>
      </c>
      <c r="K648" s="33">
        <f t="shared" si="286"/>
        <v>8.386069875163118</v>
      </c>
      <c r="L648" s="33">
        <f t="shared" si="286"/>
        <v>9.4433759782624254</v>
      </c>
      <c r="M648" s="33">
        <f t="shared" si="286"/>
        <v>10.435021826940654</v>
      </c>
      <c r="N648" s="33">
        <f t="shared" si="286"/>
        <v>10.771195852259019</v>
      </c>
      <c r="O648" s="33">
        <f t="shared" si="286"/>
        <v>10.446730295533564</v>
      </c>
      <c r="P648" s="21"/>
      <c r="Q648" s="68" t="s">
        <v>2994</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7">B588/B647</f>
        <v>0.36752017728654934</v>
      </c>
      <c r="C649" s="33">
        <f t="shared" si="287"/>
        <v>0.55571804843451267</v>
      </c>
      <c r="D649" s="33">
        <f t="shared" si="287"/>
        <v>0.74177753560395443</v>
      </c>
      <c r="E649" s="33">
        <f t="shared" si="287"/>
        <v>0.8914035776500292</v>
      </c>
      <c r="F649" s="33">
        <f t="shared" si="287"/>
        <v>1.2271075058564507</v>
      </c>
      <c r="G649" s="33">
        <f t="shared" si="287"/>
        <v>1.1729789547956018</v>
      </c>
      <c r="H649" s="33">
        <f t="shared" si="287"/>
        <v>1.1310096286804134</v>
      </c>
      <c r="I649" s="33">
        <f t="shared" si="287"/>
        <v>1.5231331352001576</v>
      </c>
      <c r="J649" s="33">
        <f t="shared" si="287"/>
        <v>1.8564312884784344</v>
      </c>
      <c r="K649" s="33">
        <f t="shared" si="287"/>
        <v>2.2161286385166141</v>
      </c>
      <c r="L649" s="33">
        <f t="shared" si="287"/>
        <v>2.3298913692719037</v>
      </c>
      <c r="M649" s="33">
        <f t="shared" si="287"/>
        <v>2.4872350744405742</v>
      </c>
      <c r="N649" s="33">
        <f t="shared" si="287"/>
        <v>1.7925231249433746</v>
      </c>
      <c r="O649" s="33">
        <f t="shared" si="287"/>
        <v>1.0661694251209066</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8">+C649/B649-1</f>
        <v>0.5120749356877583</v>
      </c>
      <c r="D650" s="70">
        <f t="shared" si="288"/>
        <v>0.33480914952030294</v>
      </c>
      <c r="E650" s="69">
        <f t="shared" si="288"/>
        <v>0.20171282475445884</v>
      </c>
      <c r="F650" s="70">
        <f t="shared" si="288"/>
        <v>0.3766015042158839</v>
      </c>
      <c r="G650" s="69">
        <f t="shared" si="288"/>
        <v>-4.4110683703356801E-2</v>
      </c>
      <c r="H650" s="70">
        <f t="shared" si="288"/>
        <v>-3.5780118597696142E-2</v>
      </c>
      <c r="I650" s="69">
        <f t="shared" si="288"/>
        <v>0.34670218234768502</v>
      </c>
      <c r="J650" s="70">
        <f t="shared" si="288"/>
        <v>0.21882404471128369</v>
      </c>
      <c r="K650" s="69">
        <f t="shared" si="288"/>
        <v>0.19375742709712362</v>
      </c>
      <c r="L650" s="70">
        <f t="shared" si="288"/>
        <v>5.1333992430799391E-2</v>
      </c>
      <c r="M650" s="69">
        <f t="shared" si="288"/>
        <v>6.7532635745949365E-2</v>
      </c>
      <c r="N650" s="71">
        <f t="shared" si="288"/>
        <v>-0.27931093310649513</v>
      </c>
      <c r="O650" s="71">
        <f t="shared" si="288"/>
        <v>-0.40521301494808515</v>
      </c>
      <c r="P650" s="21"/>
      <c r="Q650" s="72" t="s">
        <v>2995</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v>
      </c>
      <c r="C651" s="73">
        <v>0.4</v>
      </c>
      <c r="D651" s="73">
        <v>0.7</v>
      </c>
      <c r="E651" s="73">
        <v>1.25</v>
      </c>
      <c r="F651" s="73">
        <v>0.9</v>
      </c>
      <c r="G651" s="73">
        <v>0.9</v>
      </c>
      <c r="H651" s="73">
        <v>0.8</v>
      </c>
      <c r="I651" s="73">
        <v>0.9</v>
      </c>
      <c r="J651" s="73">
        <v>1</v>
      </c>
      <c r="K651" s="73">
        <v>1.1000000000000001</v>
      </c>
      <c r="L651" s="73">
        <v>1.2</v>
      </c>
      <c r="M651" s="73">
        <v>1.25</v>
      </c>
      <c r="N651" s="73">
        <v>0.9</v>
      </c>
      <c r="O651" s="73"/>
      <c r="P651" s="21"/>
      <c r="Q651" s="68" t="s">
        <v>2996</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9">+B651/B661</f>
        <v>5.7151729958545741E-2</v>
      </c>
      <c r="C652" s="69">
        <f t="shared" si="289"/>
        <v>4.9046886269618825E-2</v>
      </c>
      <c r="D652" s="70">
        <f t="shared" si="289"/>
        <v>4.3230789526657147E-2</v>
      </c>
      <c r="E652" s="69">
        <f t="shared" si="289"/>
        <v>5.6931756978425806E-2</v>
      </c>
      <c r="F652" s="70">
        <f t="shared" si="289"/>
        <v>2.5014514798673053E-2</v>
      </c>
      <c r="G652" s="69">
        <f t="shared" si="289"/>
        <v>2.196820092257977E-2</v>
      </c>
      <c r="H652" s="70">
        <f t="shared" si="289"/>
        <v>1.8472353252397759E-2</v>
      </c>
      <c r="I652" s="69">
        <f t="shared" si="289"/>
        <v>2.00314599954085E-2</v>
      </c>
      <c r="J652" s="70">
        <f t="shared" si="289"/>
        <v>1.9284684036958082E-2</v>
      </c>
      <c r="K652" s="69">
        <f t="shared" si="289"/>
        <v>1.7218119498978595E-2</v>
      </c>
      <c r="L652" s="70">
        <f t="shared" si="289"/>
        <v>1.6025284004624937E-2</v>
      </c>
      <c r="M652" s="69">
        <f t="shared" si="289"/>
        <v>1.574761594682873E-2</v>
      </c>
      <c r="N652" s="71">
        <f t="shared" si="289"/>
        <v>1.381694429138457E-2</v>
      </c>
      <c r="O652" s="71">
        <f t="shared" si="289"/>
        <v>0</v>
      </c>
      <c r="P652" s="21"/>
      <c r="Q652" s="72" t="s">
        <v>2997</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90">+B651/B649</f>
        <v>0.81628171333323829</v>
      </c>
      <c r="C653" s="74">
        <f t="shared" si="290"/>
        <v>0.71978947080596234</v>
      </c>
      <c r="D653" s="75">
        <f t="shared" si="290"/>
        <v>0.94367915770064503</v>
      </c>
      <c r="E653" s="74">
        <f t="shared" si="290"/>
        <v>1.4022829068011191</v>
      </c>
      <c r="F653" s="75">
        <f t="shared" si="290"/>
        <v>0.73343207152159962</v>
      </c>
      <c r="G653" s="74">
        <f t="shared" si="290"/>
        <v>0.76727719309919773</v>
      </c>
      <c r="H653" s="75">
        <f t="shared" si="290"/>
        <v>0.70733261655197988</v>
      </c>
      <c r="I653" s="74">
        <f t="shared" si="290"/>
        <v>0.59088728306191662</v>
      </c>
      <c r="J653" s="75">
        <f t="shared" si="290"/>
        <v>0.53866793034910465</v>
      </c>
      <c r="K653" s="74">
        <f t="shared" si="290"/>
        <v>0.49636107799964857</v>
      </c>
      <c r="L653" s="75">
        <f t="shared" si="290"/>
        <v>0.51504547200198547</v>
      </c>
      <c r="M653" s="74">
        <f t="shared" si="290"/>
        <v>0.50256608747814013</v>
      </c>
      <c r="N653" s="76">
        <f t="shared" si="290"/>
        <v>0.50208557283099531</v>
      </c>
      <c r="O653" s="76">
        <f t="shared" si="290"/>
        <v>0</v>
      </c>
      <c r="P653" s="53"/>
      <c r="Q653" s="77" t="s">
        <v>2998</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1">+B661*B647</f>
        <v>47153960.280025333</v>
      </c>
      <c r="C654" s="40">
        <f t="shared" si="291"/>
        <v>73261338.537320465</v>
      </c>
      <c r="D654" s="40">
        <f t="shared" si="291"/>
        <v>145455843.2184673</v>
      </c>
      <c r="E654" s="40">
        <f t="shared" si="291"/>
        <v>197233974.16410604</v>
      </c>
      <c r="F654" s="40">
        <f t="shared" si="291"/>
        <v>323203998.88903201</v>
      </c>
      <c r="G654" s="40">
        <f t="shared" si="291"/>
        <v>368022453.98666835</v>
      </c>
      <c r="H654" s="40">
        <f t="shared" si="291"/>
        <v>389039825.09468174</v>
      </c>
      <c r="I654" s="40">
        <f t="shared" si="291"/>
        <v>403604690.57438403</v>
      </c>
      <c r="J654" s="40">
        <f t="shared" si="291"/>
        <v>465815324.26377106</v>
      </c>
      <c r="K654" s="40">
        <f t="shared" si="291"/>
        <v>573896091.46261191</v>
      </c>
      <c r="L654" s="40">
        <f t="shared" si="291"/>
        <v>672669614.74685538</v>
      </c>
      <c r="M654" s="40">
        <f t="shared" si="291"/>
        <v>713052485.08179939</v>
      </c>
      <c r="N654" s="40">
        <f t="shared" si="291"/>
        <v>585135978.16567862</v>
      </c>
      <c r="O654" s="40">
        <f t="shared" si="291"/>
        <v>521019878.18399996</v>
      </c>
      <c r="P654" s="21"/>
      <c r="Q654" s="54" t="s">
        <v>2999</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2">+B661/B$648</f>
        <v>2.8170663127732043</v>
      </c>
      <c r="C655" s="59">
        <f t="shared" si="292"/>
        <v>3.9092885669629669</v>
      </c>
      <c r="D655" s="78">
        <f t="shared" si="292"/>
        <v>8.1920778690994815</v>
      </c>
      <c r="E655" s="59">
        <f t="shared" si="292"/>
        <v>9.1776837452084976</v>
      </c>
      <c r="F655" s="78">
        <f t="shared" si="292"/>
        <v>12.085208832452793</v>
      </c>
      <c r="G655" s="59">
        <f t="shared" si="292"/>
        <v>12.787016809821344</v>
      </c>
      <c r="H655" s="78">
        <f t="shared" si="292"/>
        <v>12.638464541112446</v>
      </c>
      <c r="I655" s="59">
        <f t="shared" si="292"/>
        <v>10.806177409818329</v>
      </c>
      <c r="J655" s="78">
        <f t="shared" si="292"/>
        <v>8.4392693466001329</v>
      </c>
      <c r="K655" s="59">
        <f t="shared" si="292"/>
        <v>7.6181319532336271</v>
      </c>
      <c r="L655" s="78">
        <f t="shared" si="292"/>
        <v>7.9295443064552158</v>
      </c>
      <c r="M655" s="59">
        <f t="shared" si="292"/>
        <v>7.6067971749074355</v>
      </c>
      <c r="N655" s="79">
        <f t="shared" si="292"/>
        <v>6.0473705434480012</v>
      </c>
      <c r="O655" s="79">
        <f t="shared" si="292"/>
        <v>5.5519763944511462</v>
      </c>
      <c r="P655" s="80">
        <f t="shared" ref="P655:P658" si="293">(SUM(INDEX($B655:$O655,,$Q$348-$B$348-$P$348+1):INDEX($B655:$O655,$Q$348-$B$348+1))-MAX(INDEX($B655:$O655,,$Q$348-$B$348-$P$348+1):INDEX($B655:$O655,$Q$348-$B$348+1))-MIN(INDEX($B655:$O655,,$Q$348-$B$348-$P$348+1):INDEX($B655:$O655,$Q$348-$B$348+1)))/(COUNT(INDEX($B655:$O655,,$Q$348-$B$348-$P$348+1):INDEX($B655:$O655,$Q$348-$B$348+1))-2)</f>
        <v>8.7265364679393134</v>
      </c>
      <c r="Q655" s="81" t="s">
        <v>10</v>
      </c>
      <c r="R655" s="174">
        <f>(SUM(B655:O655)-MAX(B655:O655)-MIN(B655:O655))/(COUNT(B655:O655)-2)</f>
        <v>8.3334992236458394</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4">+B661/B$649</f>
        <v>14.28271224554913</v>
      </c>
      <c r="C656" s="59">
        <f t="shared" si="294"/>
        <v>14.6755385622068</v>
      </c>
      <c r="D656" s="78">
        <f t="shared" si="294"/>
        <v>21.828867065190881</v>
      </c>
      <c r="E656" s="59">
        <f t="shared" si="294"/>
        <v>24.63094380404441</v>
      </c>
      <c r="F656" s="78">
        <f t="shared" si="294"/>
        <v>29.320259754169047</v>
      </c>
      <c r="G656" s="59">
        <f t="shared" si="294"/>
        <v>34.926719570857543</v>
      </c>
      <c r="H656" s="78">
        <f t="shared" si="294"/>
        <v>38.291418905177458</v>
      </c>
      <c r="I656" s="59">
        <f t="shared" si="294"/>
        <v>29.497963862711782</v>
      </c>
      <c r="J656" s="78">
        <f t="shared" si="294"/>
        <v>27.932421880326167</v>
      </c>
      <c r="K656" s="59">
        <f t="shared" si="294"/>
        <v>28.827833261878194</v>
      </c>
      <c r="L656" s="78">
        <f t="shared" si="294"/>
        <v>32.139553461476389</v>
      </c>
      <c r="M656" s="59">
        <f t="shared" si="294"/>
        <v>31.913788676015265</v>
      </c>
      <c r="N656" s="79">
        <f t="shared" si="294"/>
        <v>36.338394527946832</v>
      </c>
      <c r="O656" s="79">
        <f t="shared" si="294"/>
        <v>54.400359486413372</v>
      </c>
      <c r="P656" s="80">
        <f t="shared" si="293"/>
        <v>33.133667466580498</v>
      </c>
      <c r="Q656" s="81" t="s">
        <v>9</v>
      </c>
      <c r="R656" s="174">
        <f>(SUM(B656:O656)-MAX(B656:O656)-MIN(B656:O656))/(COUNT(B656:O656)-2)</f>
        <v>29.193641944333393</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5">+(B654+B432-B354-B360)/B559</f>
        <v>5.3136015645283328</v>
      </c>
      <c r="C657" s="59">
        <f t="shared" si="295"/>
        <v>6.3472226537557095</v>
      </c>
      <c r="D657" s="78">
        <f t="shared" si="295"/>
        <v>10.426751027950557</v>
      </c>
      <c r="E657" s="59">
        <f t="shared" si="295"/>
        <v>12.703087981512562</v>
      </c>
      <c r="F657" s="78">
        <f t="shared" si="295"/>
        <v>17.373451129158241</v>
      </c>
      <c r="G657" s="59">
        <f t="shared" si="295"/>
        <v>26.66830575036095</v>
      </c>
      <c r="H657" s="78">
        <f t="shared" si="295"/>
        <v>21.285687273372847</v>
      </c>
      <c r="I657" s="59">
        <f t="shared" si="295"/>
        <v>17.457279731802814</v>
      </c>
      <c r="J657" s="78">
        <f t="shared" si="295"/>
        <v>16.92335501022022</v>
      </c>
      <c r="K657" s="59">
        <f t="shared" si="295"/>
        <v>17.390661364548691</v>
      </c>
      <c r="L657" s="78">
        <f t="shared" si="295"/>
        <v>18.618066624181477</v>
      </c>
      <c r="M657" s="59">
        <f t="shared" si="295"/>
        <v>18.678937280805759</v>
      </c>
      <c r="N657" s="79">
        <f t="shared" si="295"/>
        <v>16.353123692007024</v>
      </c>
      <c r="O657" s="79">
        <f t="shared" si="295"/>
        <v>16.373473570494234</v>
      </c>
      <c r="P657" s="80">
        <f t="shared" si="293"/>
        <v>18.103922979346578</v>
      </c>
      <c r="Q657" s="81" t="s">
        <v>3000</v>
      </c>
      <c r="R657" s="174">
        <f t="shared" ref="R657:R658" si="296">(SUM(B657:O657)-MAX(B657:O657)-MIN(B657:O657))/(COUNT(B657:O657)-2)</f>
        <v>15.827591444984177</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7">B654/B465</f>
        <v>0.38002039043155122</v>
      </c>
      <c r="C658" s="59">
        <f t="shared" si="297"/>
        <v>0.65192511159906363</v>
      </c>
      <c r="D658" s="78">
        <f t="shared" si="297"/>
        <v>1.0778194286610825</v>
      </c>
      <c r="E658" s="59">
        <f t="shared" si="297"/>
        <v>1.2695297574222846</v>
      </c>
      <c r="F658" s="78">
        <f t="shared" si="297"/>
        <v>1.7127742024429264</v>
      </c>
      <c r="G658" s="59">
        <f t="shared" si="297"/>
        <v>1.3516048767471804</v>
      </c>
      <c r="H658" s="78">
        <f t="shared" si="297"/>
        <v>1.0874131026827381</v>
      </c>
      <c r="I658" s="59">
        <f t="shared" si="297"/>
        <v>1.0300838340079268</v>
      </c>
      <c r="J658" s="78">
        <f t="shared" si="297"/>
        <v>1.071549583609624</v>
      </c>
      <c r="K658" s="59">
        <f t="shared" si="297"/>
        <v>1.2182839820527516</v>
      </c>
      <c r="L658" s="78">
        <f t="shared" si="297"/>
        <v>1.3227142629761763</v>
      </c>
      <c r="M658" s="59">
        <f t="shared" si="297"/>
        <v>1.2941373495207411</v>
      </c>
      <c r="N658" s="79">
        <f t="shared" si="297"/>
        <v>1.1126705181726677</v>
      </c>
      <c r="O658" s="79">
        <f t="shared" si="297"/>
        <v>0.99929301888501598</v>
      </c>
      <c r="P658" s="80">
        <f t="shared" si="293"/>
        <v>1.1624075190032321</v>
      </c>
      <c r="Q658" s="81" t="s">
        <v>3001</v>
      </c>
      <c r="R658" s="174">
        <f t="shared" si="296"/>
        <v>1.1239187355281042</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6.2</v>
      </c>
      <c r="C659" s="73">
        <v>12.5</v>
      </c>
      <c r="D659" s="73">
        <v>22.625</v>
      </c>
      <c r="E659" s="73">
        <v>26.75</v>
      </c>
      <c r="F659" s="73">
        <v>47.25</v>
      </c>
      <c r="G659" s="73">
        <v>52</v>
      </c>
      <c r="H659" s="73">
        <v>48.25</v>
      </c>
      <c r="I659" s="73">
        <v>51.75</v>
      </c>
      <c r="J659" s="73">
        <v>64</v>
      </c>
      <c r="K659" s="73">
        <v>78.25</v>
      </c>
      <c r="L659" s="73">
        <v>90</v>
      </c>
      <c r="M659" s="73">
        <v>88.25</v>
      </c>
      <c r="N659" s="83">
        <v>76</v>
      </c>
      <c r="O659" s="83">
        <v>70.25</v>
      </c>
      <c r="P659" s="21"/>
      <c r="Q659" s="84" t="s">
        <v>3002</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3.5</v>
      </c>
      <c r="C660" s="73">
        <v>5.45</v>
      </c>
      <c r="D660" s="73">
        <v>11.2</v>
      </c>
      <c r="E660" s="73">
        <v>16</v>
      </c>
      <c r="F660" s="73">
        <v>25.875</v>
      </c>
      <c r="G660" s="73">
        <v>32</v>
      </c>
      <c r="H660" s="73">
        <v>38</v>
      </c>
      <c r="I660" s="73">
        <v>37.5</v>
      </c>
      <c r="J660" s="73">
        <v>39</v>
      </c>
      <c r="K660" s="73">
        <v>57.5</v>
      </c>
      <c r="L660" s="73">
        <v>61.5</v>
      </c>
      <c r="M660" s="73">
        <v>68.75</v>
      </c>
      <c r="N660" s="83">
        <v>53.5</v>
      </c>
      <c r="O660" s="83">
        <v>56.25</v>
      </c>
      <c r="P660" s="86"/>
      <c r="Q660" s="87" t="s">
        <v>3003</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138">
        <v>5.2491849366169854</v>
      </c>
      <c r="C661" s="138">
        <v>8.1554616495149972</v>
      </c>
      <c r="D661" s="138">
        <v>16.192163216643618</v>
      </c>
      <c r="E661" s="138">
        <v>21.956111427822005</v>
      </c>
      <c r="F661" s="138">
        <v>35.979110818001651</v>
      </c>
      <c r="G661" s="138">
        <v>40.968307016663573</v>
      </c>
      <c r="H661" s="138">
        <v>43.307963477590924</v>
      </c>
      <c r="I661" s="138">
        <v>44.929326180233147</v>
      </c>
      <c r="J661" s="138">
        <v>51.854621941617118</v>
      </c>
      <c r="K661" s="138">
        <v>63.886186878030081</v>
      </c>
      <c r="L661" s="138">
        <v>74.881668222146772</v>
      </c>
      <c r="M661" s="138">
        <v>79.377094553269586</v>
      </c>
      <c r="N661" s="139">
        <v>65.137412514660483</v>
      </c>
      <c r="O661" s="140">
        <f>VLOOKUP($P661,Price!$A:$E,5,FALSE)</f>
        <v>58</v>
      </c>
      <c r="P661" s="141" t="s">
        <v>348</v>
      </c>
      <c r="Q661" s="81" t="s">
        <v>3004</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3005</v>
      </c>
      <c r="C662" s="146"/>
      <c r="D662" s="146"/>
      <c r="E662" s="146"/>
      <c r="F662" s="146"/>
      <c r="G662" s="146"/>
      <c r="H662" s="146"/>
      <c r="I662" s="146"/>
      <c r="J662" s="146"/>
      <c r="K662" s="146"/>
      <c r="L662" s="146"/>
      <c r="M662" s="146"/>
      <c r="N662" s="146"/>
      <c r="O662" s="150"/>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9"/>
      <c r="C663" s="8">
        <f t="shared" ref="C663:O663" si="298">+C656/C650/100</f>
        <v>0.28658966763324117</v>
      </c>
      <c r="D663" s="99">
        <f t="shared" si="298"/>
        <v>0.65197940666992349</v>
      </c>
      <c r="E663" s="8">
        <f t="shared" si="298"/>
        <v>1.2210896274952863</v>
      </c>
      <c r="F663" s="99">
        <f t="shared" si="298"/>
        <v>0.77854866286889379</v>
      </c>
      <c r="G663" s="8">
        <f t="shared" si="298"/>
        <v>-7.9179728443428408</v>
      </c>
      <c r="H663" s="99">
        <f t="shared" si="298"/>
        <v>-10.701870313991362</v>
      </c>
      <c r="I663" s="8">
        <f t="shared" si="298"/>
        <v>0.85081563845278008</v>
      </c>
      <c r="J663" s="99">
        <f t="shared" si="298"/>
        <v>1.2764786391358494</v>
      </c>
      <c r="K663" s="8">
        <f t="shared" si="298"/>
        <v>1.487831134722275</v>
      </c>
      <c r="L663" s="99">
        <f t="shared" si="298"/>
        <v>6.2608715861720681</v>
      </c>
      <c r="M663" s="8">
        <f t="shared" si="298"/>
        <v>4.7256838598853985</v>
      </c>
      <c r="N663" s="100">
        <f t="shared" si="298"/>
        <v>-1.3010015083831967</v>
      </c>
      <c r="O663" s="100">
        <f t="shared" si="298"/>
        <v>-1.3425126409965633</v>
      </c>
      <c r="P663" s="53"/>
      <c r="Q663" s="54" t="s">
        <v>3006</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67.00</v>
      </c>
      <c r="P664" s="67"/>
      <c r="Q664" s="68" t="s">
        <v>3007</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9">($P655-B655)/$P655</f>
        <v>0.67718391791257515</v>
      </c>
      <c r="C665" s="102">
        <f t="shared" si="299"/>
        <v>0.55202289232097745</v>
      </c>
      <c r="D665" s="101">
        <f t="shared" si="299"/>
        <v>6.1245214616749206E-2</v>
      </c>
      <c r="E665" s="102">
        <f t="shared" si="299"/>
        <v>-5.1698320281668209E-2</v>
      </c>
      <c r="F665" s="101">
        <f t="shared" si="299"/>
        <v>-0.38488034477974248</v>
      </c>
      <c r="G665" s="102">
        <f t="shared" si="299"/>
        <v>-0.46530262685544854</v>
      </c>
      <c r="H665" s="101">
        <f t="shared" si="299"/>
        <v>-0.44827957661613904</v>
      </c>
      <c r="I665" s="102">
        <f t="shared" si="299"/>
        <v>-0.23831229600878551</v>
      </c>
      <c r="J665" s="101">
        <f t="shared" si="299"/>
        <v>3.2918801450561717E-2</v>
      </c>
      <c r="K665" s="102">
        <f t="shared" si="299"/>
        <v>0.12701539938300691</v>
      </c>
      <c r="L665" s="101">
        <f t="shared" si="299"/>
        <v>9.132972335727825E-2</v>
      </c>
      <c r="M665" s="102">
        <f t="shared" si="299"/>
        <v>0.12831428564422118</v>
      </c>
      <c r="N665" s="103">
        <f t="shared" si="299"/>
        <v>0.30701366278985726</v>
      </c>
      <c r="O665" s="103">
        <f t="shared" si="299"/>
        <v>0.3637823648765211</v>
      </c>
      <c r="P665" s="21"/>
      <c r="Q665" s="104" t="s">
        <v>3008</v>
      </c>
      <c r="R665" s="173">
        <f>(R655-O655)/R655</f>
        <v>0.33377609507687683</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300">($P656-B656)/$P656</f>
        <v>0.5689365730505066</v>
      </c>
      <c r="C666" s="102">
        <f t="shared" si="300"/>
        <v>0.55708076756039937</v>
      </c>
      <c r="D666" s="101">
        <f t="shared" si="300"/>
        <v>0.34118771828660199</v>
      </c>
      <c r="E666" s="102">
        <f t="shared" si="300"/>
        <v>0.2566188506331864</v>
      </c>
      <c r="F666" s="101">
        <f t="shared" si="300"/>
        <v>0.11509162745892092</v>
      </c>
      <c r="G666" s="102">
        <f t="shared" si="300"/>
        <v>-5.411571496229825E-2</v>
      </c>
      <c r="H666" s="101">
        <f t="shared" si="300"/>
        <v>-0.15566497260827544</v>
      </c>
      <c r="I666" s="102">
        <f t="shared" si="300"/>
        <v>0.10972837846989876</v>
      </c>
      <c r="J666" s="101">
        <f t="shared" si="300"/>
        <v>0.15697766000399579</v>
      </c>
      <c r="K666" s="102">
        <f t="shared" si="300"/>
        <v>0.12995344415299886</v>
      </c>
      <c r="L666" s="101">
        <f t="shared" si="300"/>
        <v>3.0003138231129978E-2</v>
      </c>
      <c r="M666" s="102">
        <f t="shared" si="300"/>
        <v>3.6816896040730615E-2</v>
      </c>
      <c r="N666" s="103">
        <f t="shared" si="300"/>
        <v>-9.6721169324183856E-2</v>
      </c>
      <c r="O666" s="103">
        <f t="shared" si="300"/>
        <v>-0.64184539913316352</v>
      </c>
      <c r="P666" s="21"/>
      <c r="Q666" s="104" t="s">
        <v>3009</v>
      </c>
      <c r="R666" s="173">
        <f t="shared" ref="R666:R668" si="301">(R656-O656)/R656</f>
        <v>-0.86343175648123294</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302">($P657-B657)/$P657</f>
        <v>0.70649446694010865</v>
      </c>
      <c r="C667" s="102">
        <f t="shared" si="302"/>
        <v>0.64940070386972015</v>
      </c>
      <c r="D667" s="101">
        <f t="shared" si="302"/>
        <v>0.42406123579703342</v>
      </c>
      <c r="E667" s="102">
        <f t="shared" si="302"/>
        <v>0.2983240154078996</v>
      </c>
      <c r="F667" s="101">
        <f t="shared" si="302"/>
        <v>4.0348815614255448E-2</v>
      </c>
      <c r="G667" s="102">
        <f t="shared" si="302"/>
        <v>-0.47306778651151143</v>
      </c>
      <c r="H667" s="101">
        <f t="shared" si="302"/>
        <v>-0.17574999063220209</v>
      </c>
      <c r="I667" s="102">
        <f t="shared" si="302"/>
        <v>3.5718404695019502E-2</v>
      </c>
      <c r="J667" s="101">
        <f t="shared" si="302"/>
        <v>6.5210615979375303E-2</v>
      </c>
      <c r="K667" s="102">
        <f t="shared" si="302"/>
        <v>3.9398179919987161E-2</v>
      </c>
      <c r="L667" s="101">
        <f t="shared" si="302"/>
        <v>-2.839957093395986E-2</v>
      </c>
      <c r="M667" s="102">
        <f t="shared" si="302"/>
        <v>-3.1761861896737617E-2</v>
      </c>
      <c r="N667" s="103">
        <f t="shared" si="302"/>
        <v>9.6708281919720418E-2</v>
      </c>
      <c r="O667" s="103">
        <f t="shared" si="302"/>
        <v>9.5584222868517796E-2</v>
      </c>
      <c r="P667" s="21"/>
      <c r="Q667" s="104" t="s">
        <v>3010</v>
      </c>
      <c r="R667" s="173">
        <f t="shared" si="301"/>
        <v>-3.4489273204170834E-2</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3">($P658-B658)/$P658</f>
        <v>0.67307473134944973</v>
      </c>
      <c r="C668" s="102">
        <f t="shared" si="303"/>
        <v>0.43915958823279866</v>
      </c>
      <c r="D668" s="101">
        <f t="shared" si="303"/>
        <v>7.2769737772071699E-2</v>
      </c>
      <c r="E668" s="102">
        <f t="shared" si="303"/>
        <v>-9.2155493377150621E-2</v>
      </c>
      <c r="F668" s="101">
        <f t="shared" si="303"/>
        <v>-0.47347137251110982</v>
      </c>
      <c r="G668" s="102">
        <f t="shared" si="303"/>
        <v>-0.16276336366628599</v>
      </c>
      <c r="H668" s="101">
        <f t="shared" si="303"/>
        <v>6.4516458380105821E-2</v>
      </c>
      <c r="I668" s="102">
        <f t="shared" si="303"/>
        <v>0.11383588185043167</v>
      </c>
      <c r="J668" s="101">
        <f t="shared" si="303"/>
        <v>7.8163581969530826E-2</v>
      </c>
      <c r="K668" s="102">
        <f t="shared" si="303"/>
        <v>-4.8069598773271584E-2</v>
      </c>
      <c r="L668" s="101">
        <f t="shared" si="303"/>
        <v>-0.13790924555478418</v>
      </c>
      <c r="M668" s="102">
        <f t="shared" si="303"/>
        <v>-0.11332499864631614</v>
      </c>
      <c r="N668" s="103">
        <f t="shared" si="303"/>
        <v>4.2787920774303018E-2</v>
      </c>
      <c r="O668" s="103">
        <f t="shared" si="303"/>
        <v>0.14032471181714939</v>
      </c>
      <c r="P668" s="21"/>
      <c r="Q668" s="104" t="s">
        <v>3011</v>
      </c>
      <c r="R668" s="173">
        <f t="shared" si="301"/>
        <v>0.11088498901526841</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4">N664/N661-1</f>
        <v>-1</v>
      </c>
      <c r="O669" s="76">
        <f t="shared" si="304"/>
        <v>0.15517241379310343</v>
      </c>
      <c r="P669" s="53"/>
      <c r="Q669" s="77" t="s">
        <v>3012</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74">
        <f t="shared" ref="B670:O670" si="305">AVERAGE(B665:B669)</f>
        <v>0.65642242231315995</v>
      </c>
      <c r="C670" s="75">
        <f t="shared" si="305"/>
        <v>0.54941598799597391</v>
      </c>
      <c r="D670" s="74">
        <f t="shared" si="305"/>
        <v>0.22481597661811409</v>
      </c>
      <c r="E670" s="75">
        <f t="shared" si="305"/>
        <v>0.10277226309556679</v>
      </c>
      <c r="F670" s="74">
        <f t="shared" si="305"/>
        <v>-0.17572781855441899</v>
      </c>
      <c r="G670" s="75">
        <f t="shared" si="305"/>
        <v>-0.28881237299888607</v>
      </c>
      <c r="H670" s="74">
        <f t="shared" si="305"/>
        <v>-0.17879452036912769</v>
      </c>
      <c r="I670" s="75">
        <f t="shared" si="305"/>
        <v>5.2425922516411011E-3</v>
      </c>
      <c r="J670" s="101">
        <f t="shared" si="305"/>
        <v>8.3317664850865905E-2</v>
      </c>
      <c r="K670" s="102">
        <f t="shared" si="305"/>
        <v>6.2074356170680349E-2</v>
      </c>
      <c r="L670" s="101">
        <f t="shared" si="305"/>
        <v>-1.1243988725083955E-2</v>
      </c>
      <c r="M670" s="102">
        <f t="shared" si="305"/>
        <v>5.0110802854745028E-3</v>
      </c>
      <c r="N670" s="103">
        <f t="shared" si="305"/>
        <v>-0.13004226076806064</v>
      </c>
      <c r="O670" s="103">
        <f t="shared" si="305"/>
        <v>2.2603662844425644E-2</v>
      </c>
      <c r="P670" s="21"/>
      <c r="Q670" s="104" t="s">
        <v>3013</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3014</v>
      </c>
      <c r="C671" s="146"/>
      <c r="D671" s="146"/>
      <c r="E671" s="146"/>
      <c r="F671" s="146"/>
      <c r="G671" s="146"/>
      <c r="H671" s="146"/>
      <c r="I671" s="146"/>
      <c r="J671" s="146"/>
      <c r="K671" s="146"/>
      <c r="L671" s="146"/>
      <c r="M671" s="146"/>
      <c r="N671" s="146"/>
      <c r="O671" s="15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4"/>
      <c r="C672" s="115">
        <f t="shared" ref="C672:O672" si="306">+B$651+B672</f>
        <v>0.3</v>
      </c>
      <c r="D672" s="115">
        <f t="shared" si="306"/>
        <v>0.7</v>
      </c>
      <c r="E672" s="115">
        <f t="shared" si="306"/>
        <v>1.4</v>
      </c>
      <c r="F672" s="115">
        <f t="shared" si="306"/>
        <v>2.65</v>
      </c>
      <c r="G672" s="115">
        <f t="shared" si="306"/>
        <v>3.55</v>
      </c>
      <c r="H672" s="115">
        <f t="shared" si="306"/>
        <v>4.45</v>
      </c>
      <c r="I672" s="115">
        <f t="shared" si="306"/>
        <v>5.25</v>
      </c>
      <c r="J672" s="115">
        <f t="shared" si="306"/>
        <v>6.15</v>
      </c>
      <c r="K672" s="115">
        <f t="shared" si="306"/>
        <v>7.15</v>
      </c>
      <c r="L672" s="115">
        <f t="shared" si="306"/>
        <v>8.25</v>
      </c>
      <c r="M672" s="115">
        <f t="shared" si="306"/>
        <v>9.4499999999999993</v>
      </c>
      <c r="N672" s="116">
        <f t="shared" si="306"/>
        <v>10.7</v>
      </c>
      <c r="O672" s="116">
        <f t="shared" si="306"/>
        <v>11.6</v>
      </c>
      <c r="P672" s="21"/>
      <c r="Q672" s="81" t="s">
        <v>3015</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7">+B$661+B672</f>
        <v>5.2491849366169854</v>
      </c>
      <c r="C673" s="115">
        <f t="shared" si="307"/>
        <v>8.4554616495149979</v>
      </c>
      <c r="D673" s="115">
        <f t="shared" si="307"/>
        <v>16.892163216643617</v>
      </c>
      <c r="E673" s="115">
        <f t="shared" si="307"/>
        <v>23.356111427822004</v>
      </c>
      <c r="F673" s="115">
        <f t="shared" si="307"/>
        <v>38.629110818001649</v>
      </c>
      <c r="G673" s="115">
        <f t="shared" si="307"/>
        <v>44.51830701666357</v>
      </c>
      <c r="H673" s="115">
        <f t="shared" si="307"/>
        <v>47.757963477590927</v>
      </c>
      <c r="I673" s="115">
        <f t="shared" si="307"/>
        <v>50.179326180233147</v>
      </c>
      <c r="J673" s="115">
        <f t="shared" si="307"/>
        <v>58.004621941617117</v>
      </c>
      <c r="K673" s="115">
        <f t="shared" si="307"/>
        <v>71.03618687803008</v>
      </c>
      <c r="L673" s="115">
        <f t="shared" si="307"/>
        <v>83.131668222146772</v>
      </c>
      <c r="M673" s="115">
        <f t="shared" si="307"/>
        <v>88.827094553269589</v>
      </c>
      <c r="N673" s="116">
        <f t="shared" si="307"/>
        <v>75.837412514660485</v>
      </c>
      <c r="O673" s="116">
        <f t="shared" si="307"/>
        <v>69.599999999999994</v>
      </c>
      <c r="P673" s="21"/>
      <c r="Q673" s="81" t="s">
        <v>3016</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12.259201350382611</v>
      </c>
      <c r="P674" s="21"/>
      <c r="Q674" s="120" t="s">
        <v>3017</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8">RATE(C$348-$B$348,,-$B673,C673)</f>
        <v>0.61081420289306954</v>
      </c>
      <c r="D675" s="122">
        <f t="shared" si="308"/>
        <v>0.79389367073685213</v>
      </c>
      <c r="E675" s="122">
        <f t="shared" si="308"/>
        <v>0.64476133561168381</v>
      </c>
      <c r="F675" s="122">
        <f t="shared" si="308"/>
        <v>0.64704592696150798</v>
      </c>
      <c r="G675" s="122">
        <f t="shared" si="308"/>
        <v>0.53351967829334057</v>
      </c>
      <c r="H675" s="122">
        <f t="shared" si="308"/>
        <v>0.44485962113084365</v>
      </c>
      <c r="I675" s="122">
        <f t="shared" si="308"/>
        <v>0.38058086647367179</v>
      </c>
      <c r="J675" s="122">
        <f t="shared" si="308"/>
        <v>0.35027224516553751</v>
      </c>
      <c r="K675" s="122">
        <f t="shared" si="308"/>
        <v>0.33570254022908108</v>
      </c>
      <c r="L675" s="122">
        <f t="shared" si="308"/>
        <v>0.31815797701067056</v>
      </c>
      <c r="M675" s="122">
        <f t="shared" si="308"/>
        <v>0.29323544267235696</v>
      </c>
      <c r="N675" s="123">
        <f t="shared" si="308"/>
        <v>0.24924984076117274</v>
      </c>
      <c r="O675" s="123">
        <f t="shared" si="308"/>
        <v>0.21996533271639546</v>
      </c>
      <c r="P675" s="37"/>
      <c r="Q675" s="124" t="s">
        <v>3018</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9">+C$651+C676</f>
        <v>0.4</v>
      </c>
      <c r="E676" s="112">
        <f t="shared" si="309"/>
        <v>1.1000000000000001</v>
      </c>
      <c r="F676" s="112">
        <f t="shared" si="309"/>
        <v>2.35</v>
      </c>
      <c r="G676" s="112">
        <f t="shared" si="309"/>
        <v>3.25</v>
      </c>
      <c r="H676" s="112">
        <f t="shared" si="309"/>
        <v>4.1500000000000004</v>
      </c>
      <c r="I676" s="112">
        <f t="shared" si="309"/>
        <v>4.95</v>
      </c>
      <c r="J676" s="112">
        <f t="shared" si="309"/>
        <v>5.8500000000000005</v>
      </c>
      <c r="K676" s="112">
        <f t="shared" si="309"/>
        <v>6.8500000000000005</v>
      </c>
      <c r="L676" s="112">
        <f t="shared" si="309"/>
        <v>7.9500000000000011</v>
      </c>
      <c r="M676" s="112">
        <f t="shared" si="309"/>
        <v>9.15</v>
      </c>
      <c r="N676" s="113">
        <f t="shared" si="309"/>
        <v>10.4</v>
      </c>
      <c r="O676" s="113">
        <f t="shared" si="309"/>
        <v>11.3</v>
      </c>
      <c r="P676" s="21"/>
      <c r="Q676" s="81" t="s">
        <v>3015</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10">+C$661+C676</f>
        <v>8.1554616495149972</v>
      </c>
      <c r="D677" s="115">
        <f t="shared" si="310"/>
        <v>16.592163216643616</v>
      </c>
      <c r="E677" s="115">
        <f t="shared" si="310"/>
        <v>23.056111427822007</v>
      </c>
      <c r="F677" s="115">
        <f t="shared" si="310"/>
        <v>38.329110818001652</v>
      </c>
      <c r="G677" s="115">
        <f t="shared" si="310"/>
        <v>44.218307016663573</v>
      </c>
      <c r="H677" s="115">
        <f t="shared" si="310"/>
        <v>47.457963477590923</v>
      </c>
      <c r="I677" s="115">
        <f t="shared" si="310"/>
        <v>49.87932618023315</v>
      </c>
      <c r="J677" s="115">
        <f t="shared" si="310"/>
        <v>57.70462194161712</v>
      </c>
      <c r="K677" s="115">
        <f t="shared" si="310"/>
        <v>70.736186878030082</v>
      </c>
      <c r="L677" s="115">
        <f t="shared" si="310"/>
        <v>82.831668222146774</v>
      </c>
      <c r="M677" s="115">
        <f t="shared" si="310"/>
        <v>88.527094553269592</v>
      </c>
      <c r="N677" s="116">
        <f t="shared" si="310"/>
        <v>75.537412514660488</v>
      </c>
      <c r="O677" s="116">
        <f t="shared" si="310"/>
        <v>69.3</v>
      </c>
      <c r="P677" s="21"/>
      <c r="Q677" s="81" t="s">
        <v>3016</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7.4973730462114609</v>
      </c>
      <c r="P678" s="21"/>
      <c r="Q678" s="120" t="s">
        <v>3017</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11">RATE(D$348-$C$348,,-$C677,D677)</f>
        <v>1.034484855634181</v>
      </c>
      <c r="E679" s="122">
        <f t="shared" si="311"/>
        <v>0.68139114650638344</v>
      </c>
      <c r="F679" s="122">
        <f t="shared" si="311"/>
        <v>0.67504597456300908</v>
      </c>
      <c r="G679" s="122">
        <f t="shared" si="311"/>
        <v>0.52594327731752133</v>
      </c>
      <c r="H679" s="122">
        <f t="shared" si="311"/>
        <v>0.42223744804477514</v>
      </c>
      <c r="I679" s="122">
        <f t="shared" si="311"/>
        <v>0.35231750993439498</v>
      </c>
      <c r="J679" s="122">
        <f t="shared" si="311"/>
        <v>0.32249664390946181</v>
      </c>
      <c r="K679" s="122">
        <f t="shared" si="311"/>
        <v>0.31000857028235462</v>
      </c>
      <c r="L679" s="122">
        <f t="shared" si="311"/>
        <v>0.29378131036263799</v>
      </c>
      <c r="M679" s="122">
        <f t="shared" si="311"/>
        <v>0.26929557526968173</v>
      </c>
      <c r="N679" s="123">
        <f t="shared" si="311"/>
        <v>0.22428647117978173</v>
      </c>
      <c r="O679" s="123">
        <f t="shared" si="311"/>
        <v>0.19519946590364051</v>
      </c>
      <c r="P679" s="37"/>
      <c r="Q679" s="124" t="s">
        <v>3018</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12">+D$651+D680</f>
        <v>0.7</v>
      </c>
      <c r="F680" s="112">
        <f t="shared" si="312"/>
        <v>1.95</v>
      </c>
      <c r="G680" s="112">
        <f t="shared" si="312"/>
        <v>2.85</v>
      </c>
      <c r="H680" s="112">
        <f t="shared" si="312"/>
        <v>3.75</v>
      </c>
      <c r="I680" s="112">
        <f t="shared" si="312"/>
        <v>4.55</v>
      </c>
      <c r="J680" s="112">
        <f t="shared" si="312"/>
        <v>5.45</v>
      </c>
      <c r="K680" s="112">
        <f t="shared" si="312"/>
        <v>6.45</v>
      </c>
      <c r="L680" s="112">
        <f t="shared" si="312"/>
        <v>7.5500000000000007</v>
      </c>
      <c r="M680" s="112">
        <f t="shared" si="312"/>
        <v>8.75</v>
      </c>
      <c r="N680" s="113">
        <f t="shared" si="312"/>
        <v>10</v>
      </c>
      <c r="O680" s="113">
        <f t="shared" si="312"/>
        <v>10.9</v>
      </c>
      <c r="P680" s="21"/>
      <c r="Q680" s="81" t="s">
        <v>3015</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3">+D$661+D680</f>
        <v>16.192163216643618</v>
      </c>
      <c r="E681" s="115">
        <f t="shared" si="313"/>
        <v>22.656111427822005</v>
      </c>
      <c r="F681" s="115">
        <f t="shared" si="313"/>
        <v>37.929110818001654</v>
      </c>
      <c r="G681" s="115">
        <f t="shared" si="313"/>
        <v>43.818307016663574</v>
      </c>
      <c r="H681" s="115">
        <f t="shared" si="313"/>
        <v>47.057963477590924</v>
      </c>
      <c r="I681" s="115">
        <f t="shared" si="313"/>
        <v>49.479326180233144</v>
      </c>
      <c r="J681" s="115">
        <f t="shared" si="313"/>
        <v>57.304621941617121</v>
      </c>
      <c r="K681" s="115">
        <f t="shared" si="313"/>
        <v>70.336186878030077</v>
      </c>
      <c r="L681" s="115">
        <f t="shared" si="313"/>
        <v>82.431668222146769</v>
      </c>
      <c r="M681" s="115">
        <f t="shared" si="313"/>
        <v>88.127094553269586</v>
      </c>
      <c r="N681" s="116">
        <f t="shared" si="313"/>
        <v>75.137412514660483</v>
      </c>
      <c r="O681" s="116">
        <f t="shared" si="313"/>
        <v>68.900000000000006</v>
      </c>
      <c r="P681" s="21"/>
      <c r="Q681" s="81" t="s">
        <v>3016</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3.255144854838111</v>
      </c>
      <c r="P682" s="21"/>
      <c r="Q682" s="120" t="s">
        <v>3017</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4">RATE(E$348-$D$348,,-$D681,E681)</f>
        <v>0.39920226375523549</v>
      </c>
      <c r="F683" s="122">
        <f t="shared" si="314"/>
        <v>0.53050197493982065</v>
      </c>
      <c r="G683" s="122">
        <f t="shared" si="314"/>
        <v>0.39353187506124004</v>
      </c>
      <c r="H683" s="122">
        <f t="shared" si="314"/>
        <v>0.30566590616328515</v>
      </c>
      <c r="I683" s="122">
        <f t="shared" si="314"/>
        <v>0.2503274928183965</v>
      </c>
      <c r="J683" s="122">
        <f t="shared" si="314"/>
        <v>0.23447072843299499</v>
      </c>
      <c r="K683" s="122">
        <f t="shared" si="314"/>
        <v>0.23345937334935229</v>
      </c>
      <c r="L683" s="122">
        <f t="shared" si="314"/>
        <v>0.2255997170395877</v>
      </c>
      <c r="M683" s="122">
        <f t="shared" si="314"/>
        <v>0.20713561764356639</v>
      </c>
      <c r="N683" s="123">
        <f t="shared" si="314"/>
        <v>0.16588344682281442</v>
      </c>
      <c r="O683" s="123">
        <f t="shared" si="314"/>
        <v>0.1407068032916832</v>
      </c>
      <c r="P683" s="37"/>
      <c r="Q683" s="124" t="s">
        <v>3018</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5">+E$651+E684</f>
        <v>1.25</v>
      </c>
      <c r="G684" s="112">
        <f t="shared" si="315"/>
        <v>2.15</v>
      </c>
      <c r="H684" s="112">
        <f t="shared" si="315"/>
        <v>3.05</v>
      </c>
      <c r="I684" s="112">
        <f t="shared" si="315"/>
        <v>3.8499999999999996</v>
      </c>
      <c r="J684" s="112">
        <f t="shared" si="315"/>
        <v>4.75</v>
      </c>
      <c r="K684" s="112">
        <f t="shared" si="315"/>
        <v>5.75</v>
      </c>
      <c r="L684" s="112">
        <f t="shared" si="315"/>
        <v>6.85</v>
      </c>
      <c r="M684" s="112">
        <f t="shared" si="315"/>
        <v>8.0499999999999989</v>
      </c>
      <c r="N684" s="113">
        <f t="shared" si="315"/>
        <v>9.2999999999999989</v>
      </c>
      <c r="O684" s="113">
        <f t="shared" si="315"/>
        <v>10.199999999999999</v>
      </c>
      <c r="P684" s="21"/>
      <c r="Q684" s="81" t="s">
        <v>3015</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6">+E$661+E684</f>
        <v>21.956111427822005</v>
      </c>
      <c r="F685" s="115">
        <f t="shared" si="316"/>
        <v>37.229110818001651</v>
      </c>
      <c r="G685" s="115">
        <f t="shared" si="316"/>
        <v>43.118307016663572</v>
      </c>
      <c r="H685" s="115">
        <f t="shared" si="316"/>
        <v>46.357963477590921</v>
      </c>
      <c r="I685" s="115">
        <f t="shared" si="316"/>
        <v>48.779326180233149</v>
      </c>
      <c r="J685" s="115">
        <f t="shared" si="316"/>
        <v>56.604621941617118</v>
      </c>
      <c r="K685" s="115">
        <f t="shared" si="316"/>
        <v>69.636186878030088</v>
      </c>
      <c r="L685" s="115">
        <f t="shared" si="316"/>
        <v>81.731668222146766</v>
      </c>
      <c r="M685" s="115">
        <f t="shared" si="316"/>
        <v>87.427094553269583</v>
      </c>
      <c r="N685" s="116">
        <f t="shared" si="316"/>
        <v>74.43741251466048</v>
      </c>
      <c r="O685" s="116">
        <f t="shared" si="316"/>
        <v>68.2</v>
      </c>
      <c r="P685" s="21"/>
      <c r="Q685" s="81" t="s">
        <v>3016</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2.1061966607429121</v>
      </c>
      <c r="P686" s="21"/>
      <c r="Q686" s="120" t="s">
        <v>3017</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7">RATE(F$348-$E$348,,-$E685,F685)</f>
        <v>0.69561495169068244</v>
      </c>
      <c r="G687" s="122">
        <f t="shared" si="317"/>
        <v>0.40137103620528491</v>
      </c>
      <c r="H687" s="122">
        <f t="shared" si="317"/>
        <v>0.2828906530482273</v>
      </c>
      <c r="I687" s="122">
        <f t="shared" si="317"/>
        <v>0.22087188505773908</v>
      </c>
      <c r="J687" s="122">
        <f t="shared" si="317"/>
        <v>0.20853517030007226</v>
      </c>
      <c r="K687" s="122">
        <f t="shared" si="317"/>
        <v>0.21212272263170787</v>
      </c>
      <c r="L687" s="122">
        <f t="shared" si="317"/>
        <v>0.2065570126728746</v>
      </c>
      <c r="M687" s="122">
        <f t="shared" si="317"/>
        <v>0.18853322686361185</v>
      </c>
      <c r="N687" s="123">
        <f t="shared" si="317"/>
        <v>0.14528901068407407</v>
      </c>
      <c r="O687" s="123">
        <f t="shared" si="317"/>
        <v>0.12001256490847077</v>
      </c>
      <c r="P687" s="37"/>
      <c r="Q687" s="124" t="s">
        <v>3018</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8">+F$651+F688</f>
        <v>0.9</v>
      </c>
      <c r="H688" s="112">
        <f t="shared" si="318"/>
        <v>1.8</v>
      </c>
      <c r="I688" s="112">
        <f t="shared" si="318"/>
        <v>2.6</v>
      </c>
      <c r="J688" s="112">
        <f t="shared" si="318"/>
        <v>3.5</v>
      </c>
      <c r="K688" s="112">
        <f t="shared" si="318"/>
        <v>4.5</v>
      </c>
      <c r="L688" s="112">
        <f t="shared" si="318"/>
        <v>5.6</v>
      </c>
      <c r="M688" s="112">
        <f t="shared" si="318"/>
        <v>6.8</v>
      </c>
      <c r="N688" s="113">
        <f t="shared" si="318"/>
        <v>8.0500000000000007</v>
      </c>
      <c r="O688" s="113">
        <f t="shared" si="318"/>
        <v>8.9500000000000011</v>
      </c>
      <c r="P688" s="21"/>
      <c r="Q688" s="81" t="s">
        <v>3015</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9">+F$661+F688</f>
        <v>35.979110818001651</v>
      </c>
      <c r="G689" s="115">
        <f t="shared" si="319"/>
        <v>41.868307016663572</v>
      </c>
      <c r="H689" s="115">
        <f t="shared" si="319"/>
        <v>45.107963477590921</v>
      </c>
      <c r="I689" s="115">
        <f t="shared" si="319"/>
        <v>47.529326180233149</v>
      </c>
      <c r="J689" s="115">
        <f t="shared" si="319"/>
        <v>55.354621941617118</v>
      </c>
      <c r="K689" s="115">
        <f t="shared" si="319"/>
        <v>68.386186878030088</v>
      </c>
      <c r="L689" s="115">
        <f t="shared" si="319"/>
        <v>80.481668222146766</v>
      </c>
      <c r="M689" s="115">
        <f t="shared" si="319"/>
        <v>86.177094553269583</v>
      </c>
      <c r="N689" s="116">
        <f t="shared" si="319"/>
        <v>73.18741251466048</v>
      </c>
      <c r="O689" s="116">
        <f t="shared" si="319"/>
        <v>66.95</v>
      </c>
      <c r="P689" s="21"/>
      <c r="Q689" s="81" t="s">
        <v>3016</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0.86080196196795655</v>
      </c>
      <c r="P690" s="21"/>
      <c r="Q690" s="120" t="s">
        <v>3017</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20">RATE(G$348-$F$348,,-$F689,G689)</f>
        <v>0.16368376162635315</v>
      </c>
      <c r="H691" s="122">
        <f t="shared" si="320"/>
        <v>0.11969927507751532</v>
      </c>
      <c r="I691" s="122">
        <f t="shared" si="320"/>
        <v>9.7245336717340439E-2</v>
      </c>
      <c r="J691" s="122">
        <f t="shared" si="320"/>
        <v>0.11371960767601957</v>
      </c>
      <c r="K691" s="122">
        <f t="shared" si="320"/>
        <v>0.13706055122324365</v>
      </c>
      <c r="L691" s="122">
        <f t="shared" si="320"/>
        <v>0.14360073014292099</v>
      </c>
      <c r="M691" s="122">
        <f t="shared" si="320"/>
        <v>0.13290014317427937</v>
      </c>
      <c r="N691" s="123">
        <f t="shared" si="320"/>
        <v>9.2819022034638335E-2</v>
      </c>
      <c r="O691" s="123">
        <f t="shared" si="320"/>
        <v>7.143710881585992E-2</v>
      </c>
      <c r="P691" s="37"/>
      <c r="Q691" s="124" t="s">
        <v>3018</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21">+G$651+G692</f>
        <v>0.9</v>
      </c>
      <c r="I692" s="112">
        <f t="shared" si="321"/>
        <v>1.7000000000000002</v>
      </c>
      <c r="J692" s="112">
        <f t="shared" si="321"/>
        <v>2.6</v>
      </c>
      <c r="K692" s="112">
        <f t="shared" si="321"/>
        <v>3.6</v>
      </c>
      <c r="L692" s="112">
        <f t="shared" si="321"/>
        <v>4.7</v>
      </c>
      <c r="M692" s="112">
        <f t="shared" si="321"/>
        <v>5.9</v>
      </c>
      <c r="N692" s="113">
        <f t="shared" si="321"/>
        <v>7.15</v>
      </c>
      <c r="O692" s="113">
        <f t="shared" si="321"/>
        <v>8.0500000000000007</v>
      </c>
      <c r="P692" s="21"/>
      <c r="Q692" s="81" t="s">
        <v>3015</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22">+G$661+G692</f>
        <v>40.968307016663573</v>
      </c>
      <c r="H693" s="115">
        <f t="shared" si="322"/>
        <v>44.207963477590923</v>
      </c>
      <c r="I693" s="115">
        <f t="shared" si="322"/>
        <v>46.62932618023315</v>
      </c>
      <c r="J693" s="115">
        <f t="shared" si="322"/>
        <v>54.45462194161712</v>
      </c>
      <c r="K693" s="115">
        <f t="shared" si="322"/>
        <v>67.486186878030082</v>
      </c>
      <c r="L693" s="115">
        <f t="shared" si="322"/>
        <v>79.581668222146774</v>
      </c>
      <c r="M693" s="115">
        <f t="shared" si="322"/>
        <v>85.277094553269592</v>
      </c>
      <c r="N693" s="116">
        <f t="shared" si="322"/>
        <v>72.287412514660488</v>
      </c>
      <c r="O693" s="116">
        <f t="shared" si="322"/>
        <v>66.05</v>
      </c>
      <c r="P693" s="21"/>
      <c r="Q693" s="81" t="s">
        <v>3016</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0.61222185659599315</v>
      </c>
      <c r="P694" s="21"/>
      <c r="Q694" s="120" t="s">
        <v>3017</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3">RATE(H$348-$G$348,,-$G693,H693)</f>
        <v>7.9077137837539724E-2</v>
      </c>
      <c r="I695" s="122">
        <f t="shared" si="323"/>
        <v>6.6855403308602762E-2</v>
      </c>
      <c r="J695" s="122">
        <f t="shared" si="323"/>
        <v>9.9500868125061606E-2</v>
      </c>
      <c r="K695" s="122">
        <f t="shared" si="323"/>
        <v>0.13290036884720022</v>
      </c>
      <c r="L695" s="122">
        <f t="shared" si="323"/>
        <v>0.14201814498225895</v>
      </c>
      <c r="M695" s="122">
        <f t="shared" si="323"/>
        <v>0.12996258364549093</v>
      </c>
      <c r="N695" s="123">
        <f t="shared" si="323"/>
        <v>8.4502771069444649E-2</v>
      </c>
      <c r="O695" s="123">
        <f t="shared" si="323"/>
        <v>6.1519803195598514E-2</v>
      </c>
      <c r="P695" s="37"/>
      <c r="Q695" s="124" t="s">
        <v>3018</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4">+H$651+H696</f>
        <v>0.8</v>
      </c>
      <c r="J696" s="112">
        <f t="shared" si="324"/>
        <v>1.7000000000000002</v>
      </c>
      <c r="K696" s="112">
        <f t="shared" si="324"/>
        <v>2.7</v>
      </c>
      <c r="L696" s="112">
        <f t="shared" si="324"/>
        <v>3.8000000000000003</v>
      </c>
      <c r="M696" s="112">
        <f t="shared" si="324"/>
        <v>5</v>
      </c>
      <c r="N696" s="113">
        <f t="shared" si="324"/>
        <v>6.25</v>
      </c>
      <c r="O696" s="113">
        <f t="shared" si="324"/>
        <v>7.15</v>
      </c>
      <c r="P696" s="21"/>
      <c r="Q696" s="81" t="s">
        <v>3015</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5">+H$661+H696</f>
        <v>43.307963477590924</v>
      </c>
      <c r="I697" s="115">
        <f t="shared" si="325"/>
        <v>45.729326180233144</v>
      </c>
      <c r="J697" s="115">
        <f t="shared" si="325"/>
        <v>53.554621941617121</v>
      </c>
      <c r="K697" s="115">
        <f t="shared" si="325"/>
        <v>66.586186878030077</v>
      </c>
      <c r="L697" s="115">
        <f t="shared" si="325"/>
        <v>78.681668222146769</v>
      </c>
      <c r="M697" s="115">
        <f t="shared" si="325"/>
        <v>84.377094553269586</v>
      </c>
      <c r="N697" s="116">
        <f t="shared" si="325"/>
        <v>71.387412514660483</v>
      </c>
      <c r="O697" s="116">
        <f t="shared" si="325"/>
        <v>65.150000000000006</v>
      </c>
      <c r="P697" s="21"/>
      <c r="Q697" s="81" t="s">
        <v>3016</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0.50434226799214255</v>
      </c>
      <c r="P698" s="21"/>
      <c r="Q698" s="120" t="s">
        <v>3017</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6">RATE(I$348-$H$348,,-$H697,I697)</f>
        <v>5.5910333994234625E-2</v>
      </c>
      <c r="J699" s="122">
        <f t="shared" si="326"/>
        <v>0.11202512044701775</v>
      </c>
      <c r="K699" s="122">
        <f t="shared" si="326"/>
        <v>0.15417623518459161</v>
      </c>
      <c r="L699" s="122">
        <f t="shared" si="326"/>
        <v>0.16098457416328055</v>
      </c>
      <c r="M699" s="122">
        <f t="shared" si="326"/>
        <v>0.14269772036982387</v>
      </c>
      <c r="N699" s="123">
        <f t="shared" si="326"/>
        <v>8.6865107599332941E-2</v>
      </c>
      <c r="O699" s="123">
        <f t="shared" si="326"/>
        <v>6.0071690916749632E-2</v>
      </c>
      <c r="P699" s="37"/>
      <c r="Q699" s="124" t="s">
        <v>3018</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7">+I$651+I700</f>
        <v>0.9</v>
      </c>
      <c r="K700" s="112">
        <f t="shared" si="327"/>
        <v>1.9</v>
      </c>
      <c r="L700" s="112">
        <f t="shared" si="327"/>
        <v>3</v>
      </c>
      <c r="M700" s="112">
        <f t="shared" si="327"/>
        <v>4.2</v>
      </c>
      <c r="N700" s="113">
        <f t="shared" si="327"/>
        <v>5.45</v>
      </c>
      <c r="O700" s="113">
        <f t="shared" si="327"/>
        <v>6.3500000000000005</v>
      </c>
      <c r="P700" s="21"/>
      <c r="Q700" s="81" t="s">
        <v>3015</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8">+I$661+I700</f>
        <v>44.929326180233147</v>
      </c>
      <c r="J701" s="115">
        <f t="shared" si="328"/>
        <v>52.754621941617117</v>
      </c>
      <c r="K701" s="115">
        <f t="shared" si="328"/>
        <v>65.78618687803008</v>
      </c>
      <c r="L701" s="115">
        <f t="shared" si="328"/>
        <v>77.881668222146772</v>
      </c>
      <c r="M701" s="115">
        <f t="shared" si="328"/>
        <v>83.577094553269589</v>
      </c>
      <c r="N701" s="116">
        <f t="shared" si="328"/>
        <v>70.587412514660485</v>
      </c>
      <c r="O701" s="116">
        <f t="shared" si="328"/>
        <v>64.349999999999994</v>
      </c>
      <c r="P701" s="21"/>
      <c r="Q701" s="81" t="s">
        <v>3016</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0.43224938967170745</v>
      </c>
      <c r="P702" s="21"/>
      <c r="Q702" s="120" t="s">
        <v>3017</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9">RATE(J$348-$I$348,,-$I701,J701)</f>
        <v>0.17416899888489185</v>
      </c>
      <c r="K703" s="122">
        <f t="shared" si="329"/>
        <v>0.2100474603629427</v>
      </c>
      <c r="L703" s="122">
        <f t="shared" si="329"/>
        <v>0.201254737305744</v>
      </c>
      <c r="M703" s="122">
        <f t="shared" si="329"/>
        <v>0.16785612015673168</v>
      </c>
      <c r="N703" s="123">
        <f t="shared" si="329"/>
        <v>9.4559743782949471E-2</v>
      </c>
      <c r="O703" s="123">
        <f t="shared" si="329"/>
        <v>6.1703154306475862E-2</v>
      </c>
      <c r="P703" s="37"/>
      <c r="Q703" s="124" t="s">
        <v>3018</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30">+J$651+J704</f>
        <v>1</v>
      </c>
      <c r="L704" s="112">
        <f t="shared" si="330"/>
        <v>2.1</v>
      </c>
      <c r="M704" s="112">
        <f t="shared" si="330"/>
        <v>3.3</v>
      </c>
      <c r="N704" s="113">
        <f t="shared" si="330"/>
        <v>4.55</v>
      </c>
      <c r="O704" s="113">
        <f t="shared" si="330"/>
        <v>5.45</v>
      </c>
      <c r="P704" s="21"/>
      <c r="Q704" s="81" t="s">
        <v>3015</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31">+J$661+J704</f>
        <v>51.854621941617118</v>
      </c>
      <c r="K705" s="115">
        <f t="shared" si="331"/>
        <v>64.886186878030088</v>
      </c>
      <c r="L705" s="115">
        <f t="shared" si="331"/>
        <v>76.981668222146766</v>
      </c>
      <c r="M705" s="115">
        <f t="shared" si="331"/>
        <v>82.677094553269583</v>
      </c>
      <c r="N705" s="116">
        <f t="shared" si="331"/>
        <v>69.68741251466048</v>
      </c>
      <c r="O705" s="116">
        <f t="shared" si="331"/>
        <v>63.45</v>
      </c>
      <c r="P705" s="21"/>
      <c r="Q705" s="81" t="s">
        <v>3016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0.22361320214499036</v>
      </c>
      <c r="P706" s="21"/>
      <c r="Q706" s="120" t="s">
        <v>3017</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32">RATE(K$348-$J$348,,-$J705,K705)</f>
        <v>0.25130961230582571</v>
      </c>
      <c r="L707" s="122">
        <f t="shared" si="332"/>
        <v>0.21842814654867401</v>
      </c>
      <c r="M707" s="122">
        <f t="shared" si="332"/>
        <v>0.16824136051320293</v>
      </c>
      <c r="N707" s="123">
        <f t="shared" si="332"/>
        <v>7.669257175717073E-2</v>
      </c>
      <c r="O707" s="123">
        <f t="shared" si="332"/>
        <v>4.1187224999563676E-2</v>
      </c>
      <c r="P707" s="37"/>
      <c r="Q707" s="124" t="s">
        <v>3018</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3">+K$651+K708</f>
        <v>1.1000000000000001</v>
      </c>
      <c r="M708" s="112">
        <f t="shared" si="333"/>
        <v>2.2999999999999998</v>
      </c>
      <c r="N708" s="113">
        <f t="shared" si="333"/>
        <v>3.55</v>
      </c>
      <c r="O708" s="113">
        <f t="shared" si="333"/>
        <v>4.45</v>
      </c>
      <c r="P708" s="21"/>
      <c r="Q708" s="81" t="s">
        <v>3015</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4">+K$661+K708</f>
        <v>63.886186878030081</v>
      </c>
      <c r="L709" s="115">
        <f t="shared" si="334"/>
        <v>75.981668222146766</v>
      </c>
      <c r="M709" s="115">
        <f t="shared" si="334"/>
        <v>81.677094553269583</v>
      </c>
      <c r="N709" s="116">
        <f t="shared" si="334"/>
        <v>68.68741251466048</v>
      </c>
      <c r="O709" s="116">
        <f t="shared" si="334"/>
        <v>62.45</v>
      </c>
      <c r="P709" s="21"/>
      <c r="Q709" s="81" t="s">
        <v>3016</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-2.2480397535260765E-2</v>
      </c>
      <c r="P710" s="21"/>
      <c r="Q710" s="120" t="s">
        <v>3017</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5">RATE(L$348-$K$348,,-$K709,L709)</f>
        <v>0.18932858470969743</v>
      </c>
      <c r="M711" s="122">
        <f t="shared" si="335"/>
        <v>0.13069808459101834</v>
      </c>
      <c r="N711" s="123">
        <f t="shared" si="335"/>
        <v>2.4448339926219829E-2</v>
      </c>
      <c r="O711" s="123">
        <f t="shared" si="335"/>
        <v>-5.6681087247147438E-3</v>
      </c>
      <c r="P711" s="37"/>
      <c r="Q711" s="124" t="s">
        <v>3018</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6">+L$651+L712</f>
        <v>1.2</v>
      </c>
      <c r="N712" s="113">
        <f t="shared" si="336"/>
        <v>2.4500000000000002</v>
      </c>
      <c r="O712" s="113">
        <f t="shared" si="336"/>
        <v>3.35</v>
      </c>
      <c r="P712" s="21"/>
      <c r="Q712" s="81" t="s">
        <v>3015</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7">+L$661+L712</f>
        <v>74.881668222146772</v>
      </c>
      <c r="M713" s="115">
        <f t="shared" si="337"/>
        <v>80.577094553269589</v>
      </c>
      <c r="N713" s="116">
        <f t="shared" si="337"/>
        <v>67.587412514660485</v>
      </c>
      <c r="O713" s="116">
        <f t="shared" si="337"/>
        <v>61.35</v>
      </c>
      <c r="P713" s="21"/>
      <c r="Q713" s="81" t="s">
        <v>3016</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-0.1807073552635502</v>
      </c>
      <c r="P714" s="21"/>
      <c r="Q714" s="120" t="s">
        <v>3017</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8">RATE(M$348-$L$348,,-$L713,M713)</f>
        <v>7.605902040305175E-2</v>
      </c>
      <c r="N715" s="123">
        <f t="shared" si="338"/>
        <v>-4.9952860518146042E-2</v>
      </c>
      <c r="O715" s="123">
        <f t="shared" si="338"/>
        <v>-6.4279052334202572E-2</v>
      </c>
      <c r="P715" s="37"/>
      <c r="Q715" s="124" t="s">
        <v>3018</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9">+M$651+M716</f>
        <v>1.25</v>
      </c>
      <c r="O716" s="113">
        <f t="shared" si="339"/>
        <v>2.15</v>
      </c>
      <c r="P716" s="21"/>
      <c r="Q716" s="81" t="s">
        <v>3015</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40">+M$661+M716</f>
        <v>79.377094553269586</v>
      </c>
      <c r="N717" s="116">
        <f t="shared" si="340"/>
        <v>66.387412514660483</v>
      </c>
      <c r="O717" s="116">
        <f t="shared" si="340"/>
        <v>60.15</v>
      </c>
      <c r="P717" s="21"/>
      <c r="Q717" s="81" t="s">
        <v>3016</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-0.24222472063860156</v>
      </c>
      <c r="P718" s="21"/>
      <c r="Q718" s="120" t="s">
        <v>3017</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41">RATE(N$348-$M$348,,-$M717,N717)</f>
        <v>-0.16364521921234837</v>
      </c>
      <c r="O719" s="123">
        <f t="shared" si="341"/>
        <v>-0.12949711122612237</v>
      </c>
      <c r="P719" s="37"/>
      <c r="Q719" s="124" t="s">
        <v>3018</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0.9</v>
      </c>
      <c r="P720" s="21"/>
      <c r="Q720" s="81" t="s">
        <v>3015</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42">+N$661+N720</f>
        <v>65.137412514660483</v>
      </c>
      <c r="O721" s="116">
        <f t="shared" si="342"/>
        <v>58.9</v>
      </c>
      <c r="P721" s="21"/>
      <c r="Q721" s="81" t="s">
        <v>3016</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-9.5757756930498705E-2</v>
      </c>
      <c r="P722" s="21"/>
      <c r="Q722" s="120" t="s">
        <v>3017</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-9.5757756930498691E-2</v>
      </c>
      <c r="P723" s="37"/>
      <c r="Q723" s="124" t="s">
        <v>3018</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O646"/>
    <mergeCell ref="B662:O662"/>
    <mergeCell ref="B671:O671"/>
    <mergeCell ref="B620:O620"/>
    <mergeCell ref="B625:O625"/>
    <mergeCell ref="B630:O630"/>
    <mergeCell ref="B631:O631"/>
    <mergeCell ref="B635:O635"/>
    <mergeCell ref="B638:O638"/>
    <mergeCell ref="B641:O641"/>
    <mergeCell ref="B349:O349"/>
    <mergeCell ref="B350:O350"/>
    <mergeCell ref="B356:O356"/>
    <mergeCell ref="B362:O362"/>
    <mergeCell ref="B368:O368"/>
    <mergeCell ref="B374:O374"/>
    <mergeCell ref="B380:O380"/>
    <mergeCell ref="B386:O386"/>
    <mergeCell ref="B392:O392"/>
    <mergeCell ref="B398:O398"/>
    <mergeCell ref="B403:O403"/>
    <mergeCell ref="B404:O404"/>
    <mergeCell ref="B410:O410"/>
    <mergeCell ref="B416:O416"/>
    <mergeCell ref="B422:O422"/>
    <mergeCell ref="B428:O428"/>
    <mergeCell ref="B434:O434"/>
    <mergeCell ref="B440:O440"/>
    <mergeCell ref="B446:O446"/>
    <mergeCell ref="B447:O447"/>
    <mergeCell ref="B453:O453"/>
    <mergeCell ref="B459:O459"/>
    <mergeCell ref="B460:O460"/>
    <mergeCell ref="B467:O467"/>
    <mergeCell ref="B473:O473"/>
    <mergeCell ref="B479:O479"/>
    <mergeCell ref="B485:O485"/>
    <mergeCell ref="B491:O491"/>
    <mergeCell ref="B497:O497"/>
    <mergeCell ref="B498:O498"/>
    <mergeCell ref="B506:O506"/>
    <mergeCell ref="B514:O514"/>
    <mergeCell ref="B515:O515"/>
    <mergeCell ref="B523:O523"/>
    <mergeCell ref="B531:O531"/>
    <mergeCell ref="B539:O539"/>
    <mergeCell ref="B546:O546"/>
    <mergeCell ref="B554:O554"/>
    <mergeCell ref="B562:O562"/>
    <mergeCell ref="B569:O569"/>
    <mergeCell ref="B604:O604"/>
    <mergeCell ref="B609:O609"/>
    <mergeCell ref="B610:O610"/>
    <mergeCell ref="B615:O615"/>
    <mergeCell ref="B576:O576"/>
    <mergeCell ref="B583:O583"/>
    <mergeCell ref="B591:O591"/>
    <mergeCell ref="B592:O592"/>
    <mergeCell ref="B598:O59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8535" priority="1" operator="lessThan">
      <formula>0</formula>
    </cfRule>
  </conditionalFormatting>
  <conditionalFormatting sqref="P583">
    <cfRule type="cellIs" dxfId="8534" priority="2" operator="lessThan">
      <formula>0</formula>
    </cfRule>
  </conditionalFormatting>
  <conditionalFormatting sqref="B348:N348">
    <cfRule type="cellIs" dxfId="8533" priority="3" operator="lessThan">
      <formula>0</formula>
    </cfRule>
  </conditionalFormatting>
  <conditionalFormatting sqref="P514:P515">
    <cfRule type="cellIs" dxfId="8532" priority="4" operator="lessThan">
      <formula>0</formula>
    </cfRule>
  </conditionalFormatting>
  <conditionalFormatting sqref="P523 Q529 Q539:Q545">
    <cfRule type="cellIs" dxfId="8531" priority="5" operator="lessThan">
      <formula>0</formula>
    </cfRule>
  </conditionalFormatting>
  <conditionalFormatting sqref="P531">
    <cfRule type="cellIs" dxfId="8530" priority="6" operator="lessThan">
      <formula>0</formula>
    </cfRule>
  </conditionalFormatting>
  <conditionalFormatting sqref="P562">
    <cfRule type="cellIs" dxfId="8529" priority="7" operator="lessThan">
      <formula>0</formula>
    </cfRule>
  </conditionalFormatting>
  <conditionalFormatting sqref="B348:N348">
    <cfRule type="cellIs" dxfId="8528" priority="8" operator="lessThan">
      <formula>0</formula>
    </cfRule>
  </conditionalFormatting>
  <conditionalFormatting sqref="Q588">
    <cfRule type="cellIs" dxfId="8527" priority="9" operator="lessThan">
      <formula>0</formula>
    </cfRule>
  </conditionalFormatting>
  <conditionalFormatting sqref="Q499:Q502">
    <cfRule type="cellIs" dxfId="8526" priority="10" operator="lessThan">
      <formula>0</formula>
    </cfRule>
  </conditionalFormatting>
  <conditionalFormatting sqref="Q503">
    <cfRule type="cellIs" dxfId="8525" priority="11" operator="lessThan">
      <formula>0</formula>
    </cfRule>
  </conditionalFormatting>
  <conditionalFormatting sqref="Q503">
    <cfRule type="cellIs" dxfId="8524" priority="12" operator="lessThan">
      <formula>0</formula>
    </cfRule>
  </conditionalFormatting>
  <conditionalFormatting sqref="B514">
    <cfRule type="cellIs" dxfId="8523" priority="13" operator="lessThan">
      <formula>0</formula>
    </cfRule>
  </conditionalFormatting>
  <conditionalFormatting sqref="B531">
    <cfRule type="cellIs" dxfId="8522" priority="14" operator="lessThan">
      <formula>0</formula>
    </cfRule>
  </conditionalFormatting>
  <conditionalFormatting sqref="Q520">
    <cfRule type="cellIs" dxfId="8521" priority="15" operator="lessThan">
      <formula>0</formula>
    </cfRule>
  </conditionalFormatting>
  <conditionalFormatting sqref="Q520">
    <cfRule type="cellIs" dxfId="8520" priority="16" operator="lessThan">
      <formula>0</formula>
    </cfRule>
  </conditionalFormatting>
  <conditionalFormatting sqref="Q567">
    <cfRule type="cellIs" dxfId="8519" priority="17" operator="lessThan">
      <formula>0</formula>
    </cfRule>
  </conditionalFormatting>
  <conditionalFormatting sqref="B523 B515">
    <cfRule type="cellIs" dxfId="8518" priority="18" operator="lessThan">
      <formula>0</formula>
    </cfRule>
  </conditionalFormatting>
  <conditionalFormatting sqref="Q528">
    <cfRule type="cellIs" dxfId="8517" priority="19" operator="lessThan">
      <formula>0</formula>
    </cfRule>
  </conditionalFormatting>
  <conditionalFormatting sqref="Q536">
    <cfRule type="cellIs" dxfId="8516" priority="20" operator="lessThan">
      <formula>0</formula>
    </cfRule>
  </conditionalFormatting>
  <conditionalFormatting sqref="Q536">
    <cfRule type="cellIs" dxfId="8515" priority="21" operator="lessThan">
      <formula>0</formula>
    </cfRule>
  </conditionalFormatting>
  <conditionalFormatting sqref="P539">
    <cfRule type="cellIs" dxfId="8514" priority="22" operator="lessThan">
      <formula>0</formula>
    </cfRule>
  </conditionalFormatting>
  <conditionalFormatting sqref="Q528">
    <cfRule type="cellIs" dxfId="8513" priority="23" operator="lessThan">
      <formula>0</formula>
    </cfRule>
  </conditionalFormatting>
  <conditionalFormatting sqref="Q567">
    <cfRule type="cellIs" dxfId="8512" priority="24" operator="lessThan">
      <formula>0</formula>
    </cfRule>
  </conditionalFormatting>
  <conditionalFormatting sqref="P584:P587">
    <cfRule type="cellIs" dxfId="8511" priority="25" operator="lessThan">
      <formula>0</formula>
    </cfRule>
  </conditionalFormatting>
  <conditionalFormatting sqref="P563:P566">
    <cfRule type="cellIs" dxfId="8510" priority="26" operator="lessThan">
      <formula>0</formula>
    </cfRule>
  </conditionalFormatting>
  <conditionalFormatting sqref="Q366">
    <cfRule type="cellIs" dxfId="8509" priority="27" operator="lessThan">
      <formula>0</formula>
    </cfRule>
  </conditionalFormatting>
  <conditionalFormatting sqref="Q588">
    <cfRule type="cellIs" dxfId="8508" priority="28" operator="lessThan">
      <formula>0</formula>
    </cfRule>
  </conditionalFormatting>
  <conditionalFormatting sqref="Q544">
    <cfRule type="cellIs" dxfId="8507" priority="29" operator="lessThan">
      <formula>0</formula>
    </cfRule>
  </conditionalFormatting>
  <conditionalFormatting sqref="J353:N354 K351:N352">
    <cfRule type="cellIs" dxfId="8506" priority="30" operator="lessThan">
      <formula>0</formula>
    </cfRule>
  </conditionalFormatting>
  <conditionalFormatting sqref="P516:P519">
    <cfRule type="cellIs" dxfId="8505" priority="31" operator="lessThan">
      <formula>0</formula>
    </cfRule>
  </conditionalFormatting>
  <conditionalFormatting sqref="P524:P527">
    <cfRule type="cellIs" dxfId="8504" priority="32" operator="lessThan">
      <formula>0</formula>
    </cfRule>
  </conditionalFormatting>
  <conditionalFormatting sqref="P539:P543">
    <cfRule type="cellIs" dxfId="8503" priority="33" operator="lessThan">
      <formula>0</formula>
    </cfRule>
  </conditionalFormatting>
  <conditionalFormatting sqref="P532:P535">
    <cfRule type="cellIs" dxfId="8502" priority="34" operator="lessThan">
      <formula>0</formula>
    </cfRule>
  </conditionalFormatting>
  <conditionalFormatting sqref="Q544">
    <cfRule type="cellIs" dxfId="8501" priority="35" operator="lessThan">
      <formula>0</formula>
    </cfRule>
  </conditionalFormatting>
  <conditionalFormatting sqref="Q354">
    <cfRule type="cellIs" dxfId="8500" priority="36" operator="lessThan">
      <formula>0</formula>
    </cfRule>
  </conditionalFormatting>
  <conditionalFormatting sqref="Q540:Q543 B539">
    <cfRule type="cellIs" dxfId="8499" priority="37" operator="lessThan">
      <formula>0</formula>
    </cfRule>
  </conditionalFormatting>
  <conditionalFormatting sqref="P555:P558">
    <cfRule type="cellIs" dxfId="8498" priority="38" operator="lessThan">
      <formula>0</formula>
    </cfRule>
  </conditionalFormatting>
  <conditionalFormatting sqref="Q555:Q558 Q560">
    <cfRule type="cellIs" dxfId="8497" priority="39" operator="lessThan">
      <formula>0</formula>
    </cfRule>
  </conditionalFormatting>
  <conditionalFormatting sqref="Q559">
    <cfRule type="cellIs" dxfId="8496" priority="40" operator="lessThan">
      <formula>0</formula>
    </cfRule>
  </conditionalFormatting>
  <conditionalFormatting sqref="Q468:Q472">
    <cfRule type="cellIs" dxfId="8495" priority="41" operator="lessThan">
      <formula>0</formula>
    </cfRule>
  </conditionalFormatting>
  <conditionalFormatting sqref="Q559">
    <cfRule type="cellIs" dxfId="8494" priority="42" operator="lessThan">
      <formula>0</formula>
    </cfRule>
  </conditionalFormatting>
  <conditionalFormatting sqref="J351">
    <cfRule type="cellIs" dxfId="8493" priority="43" operator="lessThan">
      <formula>0</formula>
    </cfRule>
  </conditionalFormatting>
  <conditionalFormatting sqref="P540:P543">
    <cfRule type="cellIs" dxfId="8492" priority="44" operator="lessThan">
      <formula>0</formula>
    </cfRule>
  </conditionalFormatting>
  <conditionalFormatting sqref="P349:Q350 Q351:Q353">
    <cfRule type="cellIs" dxfId="8491" priority="45" operator="lessThan">
      <formula>0</formula>
    </cfRule>
  </conditionalFormatting>
  <conditionalFormatting sqref="Q396">
    <cfRule type="cellIs" dxfId="8490" priority="46" operator="lessThan">
      <formula>0</formula>
    </cfRule>
  </conditionalFormatting>
  <conditionalFormatting sqref="B349">
    <cfRule type="cellIs" dxfId="8489" priority="47" operator="lessThan">
      <formula>0</formula>
    </cfRule>
  </conditionalFormatting>
  <conditionalFormatting sqref="P393:P395">
    <cfRule type="cellIs" dxfId="8488" priority="48" operator="lessThan">
      <formula>0</formula>
    </cfRule>
  </conditionalFormatting>
  <conditionalFormatting sqref="Q397">
    <cfRule type="cellIs" dxfId="8487" priority="49" operator="lessThan">
      <formula>0</formula>
    </cfRule>
  </conditionalFormatting>
  <conditionalFormatting sqref="P349:P350">
    <cfRule type="cellIs" dxfId="8486" priority="50" operator="lessThan">
      <formula>0</formula>
    </cfRule>
  </conditionalFormatting>
  <conditionalFormatting sqref="P351:P354">
    <cfRule type="cellIs" dxfId="8485" priority="51" operator="lessThan">
      <formula>0</formula>
    </cfRule>
  </conditionalFormatting>
  <conditionalFormatting sqref="C397:M397">
    <cfRule type="cellIs" dxfId="8484" priority="52" operator="lessThan">
      <formula>0</formula>
    </cfRule>
  </conditionalFormatting>
  <conditionalFormatting sqref="Q355">
    <cfRule type="cellIs" dxfId="8483" priority="53" operator="lessThan">
      <formula>0</formula>
    </cfRule>
  </conditionalFormatting>
  <conditionalFormatting sqref="P398:Q398 Q399:Q401">
    <cfRule type="cellIs" dxfId="8482" priority="54" operator="lessThan">
      <formula>0</formula>
    </cfRule>
  </conditionalFormatting>
  <conditionalFormatting sqref="P399:P401">
    <cfRule type="cellIs" dxfId="8481" priority="55" operator="lessThan">
      <formula>0</formula>
    </cfRule>
  </conditionalFormatting>
  <conditionalFormatting sqref="C357:J357">
    <cfRule type="cellIs" dxfId="8480" priority="56" operator="lessThan">
      <formula>0</formula>
    </cfRule>
  </conditionalFormatting>
  <conditionalFormatting sqref="H385">
    <cfRule type="cellIs" dxfId="8479" priority="57" operator="lessThan">
      <formula>0</formula>
    </cfRule>
  </conditionalFormatting>
  <conditionalFormatting sqref="Q402">
    <cfRule type="cellIs" dxfId="8478" priority="58" operator="lessThan">
      <formula>0</formula>
    </cfRule>
  </conditionalFormatting>
  <conditionalFormatting sqref="B350">
    <cfRule type="cellIs" dxfId="8477" priority="59" operator="lessThan">
      <formula>0</formula>
    </cfRule>
  </conditionalFormatting>
  <conditionalFormatting sqref="J352">
    <cfRule type="cellIs" dxfId="8476" priority="60" operator="lessThan">
      <formula>0</formula>
    </cfRule>
  </conditionalFormatting>
  <conditionalFormatting sqref="P355">
    <cfRule type="cellIs" dxfId="8475" priority="61" operator="lessThan">
      <formula>0</formula>
    </cfRule>
  </conditionalFormatting>
  <conditionalFormatting sqref="P440">
    <cfRule type="cellIs" dxfId="8474" priority="62" operator="lessThan">
      <formula>0</formula>
    </cfRule>
  </conditionalFormatting>
  <conditionalFormatting sqref="Q354">
    <cfRule type="cellIs" dxfId="8473" priority="63" operator="lessThan">
      <formula>0</formula>
    </cfRule>
  </conditionalFormatting>
  <conditionalFormatting sqref="P356:Q356 Q357:Q359">
    <cfRule type="cellIs" dxfId="8472" priority="64" operator="lessThan">
      <formula>0</formula>
    </cfRule>
  </conditionalFormatting>
  <conditionalFormatting sqref="P356">
    <cfRule type="cellIs" dxfId="8471" priority="65" operator="lessThan">
      <formula>0</formula>
    </cfRule>
  </conditionalFormatting>
  <conditionalFormatting sqref="P357:P360">
    <cfRule type="cellIs" dxfId="8470" priority="66" operator="lessThan">
      <formula>0</formula>
    </cfRule>
  </conditionalFormatting>
  <conditionalFormatting sqref="I358 K358:N358 C359:M360 K357:M357">
    <cfRule type="cellIs" dxfId="8469" priority="67" operator="lessThan">
      <formula>0</formula>
    </cfRule>
  </conditionalFormatting>
  <conditionalFormatting sqref="B356">
    <cfRule type="cellIs" dxfId="8468" priority="68" operator="lessThan">
      <formula>0</formula>
    </cfRule>
  </conditionalFormatting>
  <conditionalFormatting sqref="I357">
    <cfRule type="cellIs" dxfId="8467" priority="69" operator="lessThan">
      <formula>0</formula>
    </cfRule>
  </conditionalFormatting>
  <conditionalFormatting sqref="Q361">
    <cfRule type="cellIs" dxfId="8466" priority="70" operator="lessThan">
      <formula>0</formula>
    </cfRule>
  </conditionalFormatting>
  <conditionalFormatting sqref="C358:J358">
    <cfRule type="cellIs" dxfId="8465" priority="71" operator="lessThan">
      <formula>0</formula>
    </cfRule>
  </conditionalFormatting>
  <conditionalFormatting sqref="Q360">
    <cfRule type="cellIs" dxfId="8464" priority="72" operator="lessThan">
      <formula>0</formula>
    </cfRule>
  </conditionalFormatting>
  <conditionalFormatting sqref="Q360">
    <cfRule type="cellIs" dxfId="8463" priority="73" operator="lessThan">
      <formula>0</formula>
    </cfRule>
  </conditionalFormatting>
  <conditionalFormatting sqref="P362:Q362 Q363:Q365">
    <cfRule type="cellIs" dxfId="8462" priority="74" operator="lessThan">
      <formula>0</formula>
    </cfRule>
  </conditionalFormatting>
  <conditionalFormatting sqref="P362">
    <cfRule type="cellIs" dxfId="8461" priority="75" operator="lessThan">
      <formula>0</formula>
    </cfRule>
  </conditionalFormatting>
  <conditionalFormatting sqref="J363">
    <cfRule type="cellIs" dxfId="8460" priority="76" operator="lessThan">
      <formula>0</formula>
    </cfRule>
  </conditionalFormatting>
  <conditionalFormatting sqref="K363:N364 J365:M366">
    <cfRule type="cellIs" dxfId="8459" priority="77" operator="lessThan">
      <formula>0</formula>
    </cfRule>
  </conditionalFormatting>
  <conditionalFormatting sqref="P368">
    <cfRule type="cellIs" dxfId="8458" priority="78" operator="lessThan">
      <formula>0</formula>
    </cfRule>
  </conditionalFormatting>
  <conditionalFormatting sqref="Q367">
    <cfRule type="cellIs" dxfId="8457" priority="79" operator="lessThan">
      <formula>0</formula>
    </cfRule>
  </conditionalFormatting>
  <conditionalFormatting sqref="B362">
    <cfRule type="cellIs" dxfId="8456" priority="80" operator="lessThan">
      <formula>0</formula>
    </cfRule>
  </conditionalFormatting>
  <conditionalFormatting sqref="P405:P407">
    <cfRule type="cellIs" dxfId="8455" priority="81" operator="lessThan">
      <formula>0</formula>
    </cfRule>
  </conditionalFormatting>
  <conditionalFormatting sqref="J364">
    <cfRule type="cellIs" dxfId="8454" priority="82" operator="lessThan">
      <formula>0</formula>
    </cfRule>
  </conditionalFormatting>
  <conditionalFormatting sqref="Q366">
    <cfRule type="cellIs" dxfId="8453" priority="83" operator="lessThan">
      <formula>0</formula>
    </cfRule>
  </conditionalFormatting>
  <conditionalFormatting sqref="P368:Q368 Q369:Q371">
    <cfRule type="cellIs" dxfId="8452" priority="84" operator="lessThan">
      <formula>0</formula>
    </cfRule>
  </conditionalFormatting>
  <conditionalFormatting sqref="Q372">
    <cfRule type="cellIs" dxfId="8451" priority="85" operator="lessThan">
      <formula>0</formula>
    </cfRule>
  </conditionalFormatting>
  <conditionalFormatting sqref="I370 K369:N370 C371:M372">
    <cfRule type="cellIs" dxfId="8450" priority="86" operator="lessThan">
      <formula>0</formula>
    </cfRule>
  </conditionalFormatting>
  <conditionalFormatting sqref="I369">
    <cfRule type="cellIs" dxfId="8449" priority="87" operator="lessThan">
      <formula>0</formula>
    </cfRule>
  </conditionalFormatting>
  <conditionalFormatting sqref="C369:J369">
    <cfRule type="cellIs" dxfId="8448" priority="88" operator="lessThan">
      <formula>0</formula>
    </cfRule>
  </conditionalFormatting>
  <conditionalFormatting sqref="B368">
    <cfRule type="cellIs" dxfId="8447" priority="89" operator="lessThan">
      <formula>0</formula>
    </cfRule>
  </conditionalFormatting>
  <conditionalFormatting sqref="Q373">
    <cfRule type="cellIs" dxfId="8446" priority="90" operator="lessThan">
      <formula>0</formula>
    </cfRule>
  </conditionalFormatting>
  <conditionalFormatting sqref="P411:P413">
    <cfRule type="cellIs" dxfId="8445" priority="91" operator="lessThan">
      <formula>0</formula>
    </cfRule>
  </conditionalFormatting>
  <conditionalFormatting sqref="C370:J370">
    <cfRule type="cellIs" dxfId="8444" priority="92" operator="lessThan">
      <formula>0</formula>
    </cfRule>
  </conditionalFormatting>
  <conditionalFormatting sqref="Q372">
    <cfRule type="cellIs" dxfId="8443" priority="93" operator="lessThan">
      <formula>0</formula>
    </cfRule>
  </conditionalFormatting>
  <conditionalFormatting sqref="P374:Q374 Q375:Q377">
    <cfRule type="cellIs" dxfId="8442" priority="94" operator="lessThan">
      <formula>0</formula>
    </cfRule>
  </conditionalFormatting>
  <conditionalFormatting sqref="P374">
    <cfRule type="cellIs" dxfId="8441" priority="95" operator="lessThan">
      <formula>0</formula>
    </cfRule>
  </conditionalFormatting>
  <conditionalFormatting sqref="P375:P377">
    <cfRule type="cellIs" dxfId="8440" priority="96" operator="lessThan">
      <formula>0</formula>
    </cfRule>
  </conditionalFormatting>
  <conditionalFormatting sqref="I376 K375:N376 C377:M378">
    <cfRule type="cellIs" dxfId="8439" priority="97" operator="lessThan">
      <formula>0</formula>
    </cfRule>
  </conditionalFormatting>
  <conditionalFormatting sqref="I375">
    <cfRule type="cellIs" dxfId="8438" priority="98" operator="lessThan">
      <formula>0</formula>
    </cfRule>
  </conditionalFormatting>
  <conditionalFormatting sqref="C375:J375">
    <cfRule type="cellIs" dxfId="8437" priority="99" operator="lessThan">
      <formula>0</formula>
    </cfRule>
  </conditionalFormatting>
  <conditionalFormatting sqref="B374">
    <cfRule type="cellIs" dxfId="8436" priority="100" operator="lessThan">
      <formula>0</formula>
    </cfRule>
  </conditionalFormatting>
  <conditionalFormatting sqref="Q379">
    <cfRule type="cellIs" dxfId="8435" priority="101" operator="lessThan">
      <formula>0</formula>
    </cfRule>
  </conditionalFormatting>
  <conditionalFormatting sqref="C376:J376">
    <cfRule type="cellIs" dxfId="8434" priority="102" operator="lessThan">
      <formula>0</formula>
    </cfRule>
  </conditionalFormatting>
  <conditionalFormatting sqref="Q378">
    <cfRule type="cellIs" dxfId="8433" priority="103" operator="lessThan">
      <formula>0</formula>
    </cfRule>
  </conditionalFormatting>
  <conditionalFormatting sqref="Q378">
    <cfRule type="cellIs" dxfId="8432" priority="104" operator="lessThan">
      <formula>0</formula>
    </cfRule>
  </conditionalFormatting>
  <conditionalFormatting sqref="P380:Q380 Q381:Q383">
    <cfRule type="cellIs" dxfId="8431" priority="105" operator="lessThan">
      <formula>0</formula>
    </cfRule>
  </conditionalFormatting>
  <conditionalFormatting sqref="P380">
    <cfRule type="cellIs" dxfId="8430" priority="106" operator="lessThan">
      <formula>0</formula>
    </cfRule>
  </conditionalFormatting>
  <conditionalFormatting sqref="P381:P383">
    <cfRule type="cellIs" dxfId="8429" priority="107" operator="lessThan">
      <formula>0</formula>
    </cfRule>
  </conditionalFormatting>
  <conditionalFormatting sqref="I382 K381:N382 C383:N383 C384:M384">
    <cfRule type="cellIs" dxfId="8428" priority="108" operator="lessThan">
      <formula>0</formula>
    </cfRule>
  </conditionalFormatting>
  <conditionalFormatting sqref="I381">
    <cfRule type="cellIs" dxfId="8427" priority="109" operator="lessThan">
      <formula>0</formula>
    </cfRule>
  </conditionalFormatting>
  <conditionalFormatting sqref="C381:J381">
    <cfRule type="cellIs" dxfId="8426" priority="110" operator="lessThan">
      <formula>0</formula>
    </cfRule>
  </conditionalFormatting>
  <conditionalFormatting sqref="B380">
    <cfRule type="cellIs" dxfId="8425" priority="111" operator="lessThan">
      <formula>0</formula>
    </cfRule>
  </conditionalFormatting>
  <conditionalFormatting sqref="Q385">
    <cfRule type="cellIs" dxfId="8424" priority="112" operator="lessThan">
      <formula>0</formula>
    </cfRule>
  </conditionalFormatting>
  <conditionalFormatting sqref="C382:J382">
    <cfRule type="cellIs" dxfId="8423" priority="113" operator="lessThan">
      <formula>0</formula>
    </cfRule>
  </conditionalFormatting>
  <conditionalFormatting sqref="Q384">
    <cfRule type="cellIs" dxfId="8422" priority="114" operator="lessThan">
      <formula>0</formula>
    </cfRule>
  </conditionalFormatting>
  <conditionalFormatting sqref="Q384">
    <cfRule type="cellIs" dxfId="8421" priority="115" operator="lessThan">
      <formula>0</formula>
    </cfRule>
  </conditionalFormatting>
  <conditionalFormatting sqref="P386:Q386 Q387:Q389">
    <cfRule type="cellIs" dxfId="8420" priority="116" operator="lessThan">
      <formula>0</formula>
    </cfRule>
  </conditionalFormatting>
  <conditionalFormatting sqref="P386">
    <cfRule type="cellIs" dxfId="8419" priority="117" operator="lessThan">
      <formula>0</formula>
    </cfRule>
  </conditionalFormatting>
  <conditionalFormatting sqref="P387:P389">
    <cfRule type="cellIs" dxfId="8418" priority="118" operator="lessThan">
      <formula>0</formula>
    </cfRule>
  </conditionalFormatting>
  <conditionalFormatting sqref="B386">
    <cfRule type="cellIs" dxfId="8417" priority="119" operator="lessThan">
      <formula>0</formula>
    </cfRule>
  </conditionalFormatting>
  <conditionalFormatting sqref="Q391">
    <cfRule type="cellIs" dxfId="8416" priority="120" operator="lessThan">
      <formula>0</formula>
    </cfRule>
  </conditionalFormatting>
  <conditionalFormatting sqref="Q390">
    <cfRule type="cellIs" dxfId="8415" priority="121" operator="lessThan">
      <formula>0</formula>
    </cfRule>
  </conditionalFormatting>
  <conditionalFormatting sqref="Q390">
    <cfRule type="cellIs" dxfId="8414" priority="122" operator="lessThan">
      <formula>0</formula>
    </cfRule>
  </conditionalFormatting>
  <conditionalFormatting sqref="P392:Q392 Q393:Q395">
    <cfRule type="cellIs" dxfId="8413" priority="123" operator="lessThan">
      <formula>0</formula>
    </cfRule>
  </conditionalFormatting>
  <conditionalFormatting sqref="P392">
    <cfRule type="cellIs" dxfId="8412" priority="124" operator="lessThan">
      <formula>0</formula>
    </cfRule>
  </conditionalFormatting>
  <conditionalFormatting sqref="H397">
    <cfRule type="cellIs" dxfId="8411" priority="125" operator="lessThan">
      <formula>0</formula>
    </cfRule>
  </conditionalFormatting>
  <conditionalFormatting sqref="B392">
    <cfRule type="cellIs" dxfId="8410" priority="126" operator="lessThan">
      <formula>0</formula>
    </cfRule>
  </conditionalFormatting>
  <conditionalFormatting sqref="H378">
    <cfRule type="cellIs" dxfId="8409" priority="127" operator="lessThan">
      <formula>0</formula>
    </cfRule>
  </conditionalFormatting>
  <conditionalFormatting sqref="Q396">
    <cfRule type="cellIs" dxfId="8408" priority="128" operator="lessThan">
      <formula>0</formula>
    </cfRule>
  </conditionalFormatting>
  <conditionalFormatting sqref="H360">
    <cfRule type="cellIs" dxfId="8407" priority="129" operator="lessThan">
      <formula>0</formula>
    </cfRule>
  </conditionalFormatting>
  <conditionalFormatting sqref="H361">
    <cfRule type="cellIs" dxfId="8406" priority="130" operator="lessThan">
      <formula>0</formula>
    </cfRule>
  </conditionalFormatting>
  <conditionalFormatting sqref="P398">
    <cfRule type="cellIs" dxfId="8405" priority="131" operator="lessThan">
      <formula>0</formula>
    </cfRule>
  </conditionalFormatting>
  <conditionalFormatting sqref="Q438">
    <cfRule type="cellIs" dxfId="8404" priority="132" operator="lessThan">
      <formula>0</formula>
    </cfRule>
  </conditionalFormatting>
  <conditionalFormatting sqref="H372">
    <cfRule type="cellIs" dxfId="8403" priority="133" operator="lessThan">
      <formula>0</formula>
    </cfRule>
  </conditionalFormatting>
  <conditionalFormatting sqref="Q402">
    <cfRule type="cellIs" dxfId="8402" priority="134" operator="lessThan">
      <formula>0</formula>
    </cfRule>
  </conditionalFormatting>
  <conditionalFormatting sqref="P440:Q440 Q441:Q443">
    <cfRule type="cellIs" dxfId="8401" priority="135" operator="lessThan">
      <formula>0</formula>
    </cfRule>
  </conditionalFormatting>
  <conditionalFormatting sqref="C391:M391">
    <cfRule type="cellIs" dxfId="8400" priority="136" operator="lessThan">
      <formula>0</formula>
    </cfRule>
  </conditionalFormatting>
  <conditionalFormatting sqref="C385:M385">
    <cfRule type="cellIs" dxfId="8399" priority="137" operator="lessThan">
      <formula>0</formula>
    </cfRule>
  </conditionalFormatting>
  <conditionalFormatting sqref="C379:M379">
    <cfRule type="cellIs" dxfId="8398" priority="138" operator="lessThan">
      <formula>0</formula>
    </cfRule>
  </conditionalFormatting>
  <conditionalFormatting sqref="C373:M373">
    <cfRule type="cellIs" dxfId="8397" priority="139" operator="lessThan">
      <formula>0</formula>
    </cfRule>
  </conditionalFormatting>
  <conditionalFormatting sqref="J367:M367">
    <cfRule type="cellIs" dxfId="8396" priority="140" operator="lessThan">
      <formula>0</formula>
    </cfRule>
  </conditionalFormatting>
  <conditionalFormatting sqref="C361:M361">
    <cfRule type="cellIs" dxfId="8395" priority="141" operator="lessThan">
      <formula>0</formula>
    </cfRule>
  </conditionalFormatting>
  <conditionalFormatting sqref="J355:N355">
    <cfRule type="cellIs" dxfId="8394" priority="142" operator="lessThan">
      <formula>0</formula>
    </cfRule>
  </conditionalFormatting>
  <conditionalFormatting sqref="B398">
    <cfRule type="cellIs" dxfId="8393" priority="143" operator="lessThan">
      <formula>0</formula>
    </cfRule>
  </conditionalFormatting>
  <conditionalFormatting sqref="B403">
    <cfRule type="cellIs" dxfId="8392" priority="144" operator="lessThan">
      <formula>0</formula>
    </cfRule>
  </conditionalFormatting>
  <conditionalFormatting sqref="Q408">
    <cfRule type="cellIs" dxfId="8391" priority="145" operator="lessThan">
      <formula>0</formula>
    </cfRule>
  </conditionalFormatting>
  <conditionalFormatting sqref="Q409">
    <cfRule type="cellIs" dxfId="8390" priority="146" operator="lessThan">
      <formula>0</formula>
    </cfRule>
  </conditionalFormatting>
  <conditionalFormatting sqref="P404:Q404 Q405:Q407">
    <cfRule type="cellIs" dxfId="8389" priority="147" operator="lessThan">
      <formula>0</formula>
    </cfRule>
  </conditionalFormatting>
  <conditionalFormatting sqref="P404">
    <cfRule type="cellIs" dxfId="8388" priority="148" operator="lessThan">
      <formula>0</formula>
    </cfRule>
  </conditionalFormatting>
  <conditionalFormatting sqref="Q408">
    <cfRule type="cellIs" dxfId="8387" priority="149" operator="lessThan">
      <formula>0</formula>
    </cfRule>
  </conditionalFormatting>
  <conditionalFormatting sqref="B404">
    <cfRule type="cellIs" dxfId="8386" priority="150" operator="lessThan">
      <formula>0</formula>
    </cfRule>
  </conditionalFormatting>
  <conditionalFormatting sqref="Q414">
    <cfRule type="cellIs" dxfId="8385" priority="151" operator="lessThan">
      <formula>0</formula>
    </cfRule>
  </conditionalFormatting>
  <conditionalFormatting sqref="Q415">
    <cfRule type="cellIs" dxfId="8384" priority="152" operator="lessThan">
      <formula>0</formula>
    </cfRule>
  </conditionalFormatting>
  <conditionalFormatting sqref="P410:Q410 Q411:Q413">
    <cfRule type="cellIs" dxfId="8383" priority="153" operator="lessThan">
      <formula>0</formula>
    </cfRule>
  </conditionalFormatting>
  <conditionalFormatting sqref="P410">
    <cfRule type="cellIs" dxfId="8382" priority="154" operator="lessThan">
      <formula>0</formula>
    </cfRule>
  </conditionalFormatting>
  <conditionalFormatting sqref="Q414">
    <cfRule type="cellIs" dxfId="8381" priority="155" operator="lessThan">
      <formula>0</formula>
    </cfRule>
  </conditionalFormatting>
  <conditionalFormatting sqref="B410">
    <cfRule type="cellIs" dxfId="8380" priority="156" operator="lessThan">
      <formula>0</formula>
    </cfRule>
  </conditionalFormatting>
  <conditionalFormatting sqref="Q432">
    <cfRule type="cellIs" dxfId="8379" priority="157" operator="lessThan">
      <formula>0</formula>
    </cfRule>
  </conditionalFormatting>
  <conditionalFormatting sqref="P429:P431">
    <cfRule type="cellIs" dxfId="8378" priority="158" operator="lessThan">
      <formula>0</formula>
    </cfRule>
  </conditionalFormatting>
  <conditionalFormatting sqref="Q433">
    <cfRule type="cellIs" dxfId="8377" priority="159" operator="lessThan">
      <formula>0</formula>
    </cfRule>
  </conditionalFormatting>
  <conditionalFormatting sqref="P428:Q428 Q429:Q431">
    <cfRule type="cellIs" dxfId="8376" priority="160" operator="lessThan">
      <formula>0</formula>
    </cfRule>
  </conditionalFormatting>
  <conditionalFormatting sqref="P428">
    <cfRule type="cellIs" dxfId="8375" priority="161" operator="lessThan">
      <formula>0</formula>
    </cfRule>
  </conditionalFormatting>
  <conditionalFormatting sqref="Q432">
    <cfRule type="cellIs" dxfId="8374" priority="162" operator="lessThan">
      <formula>0</formula>
    </cfRule>
  </conditionalFormatting>
  <conditionalFormatting sqref="H391">
    <cfRule type="cellIs" dxfId="8373" priority="163" operator="lessThan">
      <formula>0</formula>
    </cfRule>
  </conditionalFormatting>
  <conditionalFormatting sqref="P435:P437">
    <cfRule type="cellIs" dxfId="8372" priority="164" operator="lessThan">
      <formula>0</formula>
    </cfRule>
  </conditionalFormatting>
  <conditionalFormatting sqref="Q444">
    <cfRule type="cellIs" dxfId="8371" priority="165" operator="lessThan">
      <formula>0</formula>
    </cfRule>
  </conditionalFormatting>
  <conditionalFormatting sqref="H384">
    <cfRule type="cellIs" dxfId="8370" priority="166" operator="lessThan">
      <formula>0</formula>
    </cfRule>
  </conditionalFormatting>
  <conditionalFormatting sqref="H379">
    <cfRule type="cellIs" dxfId="8369" priority="167" operator="lessThan">
      <formula>0</formula>
    </cfRule>
  </conditionalFormatting>
  <conditionalFormatting sqref="Q438">
    <cfRule type="cellIs" dxfId="8368" priority="168" operator="lessThan">
      <formula>0</formula>
    </cfRule>
  </conditionalFormatting>
  <conditionalFormatting sqref="H373">
    <cfRule type="cellIs" dxfId="8367" priority="169" operator="lessThan">
      <formula>0</formula>
    </cfRule>
  </conditionalFormatting>
  <conditionalFormatting sqref="P441:P443">
    <cfRule type="cellIs" dxfId="8366" priority="170" operator="lessThan">
      <formula>0</formula>
    </cfRule>
  </conditionalFormatting>
  <conditionalFormatting sqref="P434:Q434 Q435:Q437">
    <cfRule type="cellIs" dxfId="8365" priority="171" operator="lessThan">
      <formula>0</formula>
    </cfRule>
  </conditionalFormatting>
  <conditionalFormatting sqref="P434">
    <cfRule type="cellIs" dxfId="8364" priority="172" operator="lessThan">
      <formula>0</formula>
    </cfRule>
  </conditionalFormatting>
  <conditionalFormatting sqref="B434">
    <cfRule type="cellIs" dxfId="8363" priority="173" operator="lessThan">
      <formula>0</formula>
    </cfRule>
  </conditionalFormatting>
  <conditionalFormatting sqref="Q445:Q446">
    <cfRule type="cellIs" dxfId="8362" priority="174" operator="lessThan">
      <formula>0</formula>
    </cfRule>
  </conditionalFormatting>
  <conditionalFormatting sqref="Q444">
    <cfRule type="cellIs" dxfId="8361" priority="175" operator="lessThan">
      <formula>0</formula>
    </cfRule>
  </conditionalFormatting>
  <conditionalFormatting sqref="B446">
    <cfRule type="cellIs" dxfId="8360" priority="176" operator="lessThan">
      <formula>0</formula>
    </cfRule>
  </conditionalFormatting>
  <conditionalFormatting sqref="B440">
    <cfRule type="cellIs" dxfId="8359" priority="177" operator="lessThan">
      <formula>0</formula>
    </cfRule>
  </conditionalFormatting>
  <conditionalFormatting sqref="P446">
    <cfRule type="cellIs" dxfId="8358" priority="178" operator="lessThan">
      <formula>0</formula>
    </cfRule>
  </conditionalFormatting>
  <conditionalFormatting sqref="B447">
    <cfRule type="cellIs" dxfId="8357" priority="179" operator="lessThan">
      <formula>0</formula>
    </cfRule>
  </conditionalFormatting>
  <conditionalFormatting sqref="Q439">
    <cfRule type="cellIs" dxfId="8356" priority="180" operator="lessThan">
      <formula>0</formula>
    </cfRule>
  </conditionalFormatting>
  <conditionalFormatting sqref="Q448:Q450">
    <cfRule type="cellIs" dxfId="8355" priority="181" operator="lessThan">
      <formula>0</formula>
    </cfRule>
  </conditionalFormatting>
  <conditionalFormatting sqref="P448:P450">
    <cfRule type="cellIs" dxfId="8354" priority="182" operator="lessThan">
      <formula>0</formula>
    </cfRule>
  </conditionalFormatting>
  <conditionalFormatting sqref="Q603">
    <cfRule type="cellIs" dxfId="8353" priority="183" operator="lessThan">
      <formula>0</formula>
    </cfRule>
  </conditionalFormatting>
  <conditionalFormatting sqref="B625">
    <cfRule type="cellIs" dxfId="8352" priority="184" operator="lessThan">
      <formula>0</formula>
    </cfRule>
  </conditionalFormatting>
  <conditionalFormatting sqref="P454:P456">
    <cfRule type="cellIs" dxfId="8351" priority="185" operator="lessThan">
      <formula>0</formula>
    </cfRule>
  </conditionalFormatting>
  <conditionalFormatting sqref="Q457">
    <cfRule type="cellIs" dxfId="8350" priority="186" operator="lessThan">
      <formula>0</formula>
    </cfRule>
  </conditionalFormatting>
  <conditionalFormatting sqref="Q597">
    <cfRule type="cellIs" dxfId="8349" priority="187" operator="lessThan">
      <formula>0</formula>
    </cfRule>
  </conditionalFormatting>
  <conditionalFormatting sqref="Q451">
    <cfRule type="cellIs" dxfId="8348" priority="188" operator="lessThan">
      <formula>0</formula>
    </cfRule>
  </conditionalFormatting>
  <conditionalFormatting sqref="Q451">
    <cfRule type="cellIs" dxfId="8347" priority="189" operator="lessThan">
      <formula>0</formula>
    </cfRule>
  </conditionalFormatting>
  <conditionalFormatting sqref="Q457">
    <cfRule type="cellIs" dxfId="8346" priority="190" operator="lessThan">
      <formula>0</formula>
    </cfRule>
  </conditionalFormatting>
  <conditionalFormatting sqref="J593:N595 J596:M596">
    <cfRule type="cellIs" dxfId="8345" priority="191" operator="lessThan">
      <formula>0</formula>
    </cfRule>
  </conditionalFormatting>
  <conditionalFormatting sqref="B453">
    <cfRule type="cellIs" dxfId="8344" priority="192" operator="lessThan">
      <formula>0</formula>
    </cfRule>
  </conditionalFormatting>
  <conditionalFormatting sqref="P599:P602">
    <cfRule type="cellIs" dxfId="8343" priority="193" operator="lessThan">
      <formula>0</formula>
    </cfRule>
  </conditionalFormatting>
  <conditionalFormatting sqref="Q454:Q456">
    <cfRule type="cellIs" dxfId="8342" priority="194" operator="lessThan">
      <formula>0</formula>
    </cfRule>
  </conditionalFormatting>
  <conditionalFormatting sqref="Q593:Q595">
    <cfRule type="cellIs" dxfId="8341" priority="195" operator="lessThan">
      <formula>0</formula>
    </cfRule>
  </conditionalFormatting>
  <conditionalFormatting sqref="Q596">
    <cfRule type="cellIs" dxfId="8340" priority="196" operator="lessThan">
      <formula>0</formula>
    </cfRule>
  </conditionalFormatting>
  <conditionalFormatting sqref="Q452">
    <cfRule type="cellIs" dxfId="8339" priority="197" operator="lessThan">
      <formula>0</formula>
    </cfRule>
  </conditionalFormatting>
  <conditionalFormatting sqref="B592">
    <cfRule type="cellIs" dxfId="8338" priority="198" operator="lessThan">
      <formula>0</formula>
    </cfRule>
  </conditionalFormatting>
  <conditionalFormatting sqref="P593:P595">
    <cfRule type="cellIs" dxfId="8337" priority="199" operator="lessThan">
      <formula>0</formula>
    </cfRule>
  </conditionalFormatting>
  <conditionalFormatting sqref="J594">
    <cfRule type="cellIs" dxfId="8336" priority="200" operator="lessThan">
      <formula>0</formula>
    </cfRule>
  </conditionalFormatting>
  <conditionalFormatting sqref="Q602">
    <cfRule type="cellIs" dxfId="8335" priority="201" operator="lessThan">
      <formula>0</formula>
    </cfRule>
  </conditionalFormatting>
  <conditionalFormatting sqref="J595:N595 K593:N594 J596:M596">
    <cfRule type="cellIs" dxfId="8334" priority="202" operator="lessThan">
      <formula>0</formula>
    </cfRule>
  </conditionalFormatting>
  <conditionalFormatting sqref="Q596">
    <cfRule type="cellIs" dxfId="8333" priority="203" operator="lessThan">
      <formula>0</formula>
    </cfRule>
  </conditionalFormatting>
  <conditionalFormatting sqref="J599:N599 J601:N602 J600:M600">
    <cfRule type="cellIs" dxfId="8332" priority="204" operator="lessThan">
      <formula>0</formula>
    </cfRule>
  </conditionalFormatting>
  <conditionalFormatting sqref="P616:P619">
    <cfRule type="cellIs" dxfId="8331" priority="205" operator="lessThan">
      <formula>0</formula>
    </cfRule>
  </conditionalFormatting>
  <conditionalFormatting sqref="Q602">
    <cfRule type="cellIs" dxfId="8330" priority="206" operator="lessThan">
      <formula>0</formula>
    </cfRule>
  </conditionalFormatting>
  <conditionalFormatting sqref="J600">
    <cfRule type="cellIs" dxfId="8329" priority="207" operator="lessThan">
      <formula>0</formula>
    </cfRule>
  </conditionalFormatting>
  <conditionalFormatting sqref="J601:N602 K599:N599 K600:M600">
    <cfRule type="cellIs" dxfId="8328" priority="208" operator="lessThan">
      <formula>0</formula>
    </cfRule>
  </conditionalFormatting>
  <conditionalFormatting sqref="Q599:Q601">
    <cfRule type="cellIs" dxfId="8327" priority="209" operator="lessThan">
      <formula>0</formula>
    </cfRule>
  </conditionalFormatting>
  <conditionalFormatting sqref="Q629">
    <cfRule type="cellIs" dxfId="8326" priority="210" operator="lessThan">
      <formula>0</formula>
    </cfRule>
  </conditionalFormatting>
  <conditionalFormatting sqref="I626">
    <cfRule type="cellIs" dxfId="8325" priority="211" operator="lessThan">
      <formula>0</formula>
    </cfRule>
  </conditionalFormatting>
  <conditionalFormatting sqref="C616:N619">
    <cfRule type="cellIs" dxfId="8324" priority="212" operator="lessThan">
      <formula>0</formula>
    </cfRule>
  </conditionalFormatting>
  <conditionalFormatting sqref="Q619">
    <cfRule type="cellIs" dxfId="8323" priority="213" operator="lessThan">
      <formula>0</formula>
    </cfRule>
  </conditionalFormatting>
  <conditionalFormatting sqref="I616">
    <cfRule type="cellIs" dxfId="8322" priority="214" operator="lessThan">
      <formula>0</formula>
    </cfRule>
  </conditionalFormatting>
  <conditionalFormatting sqref="H621:H624">
    <cfRule type="cellIs" dxfId="8321" priority="215" operator="lessThan">
      <formula>0</formula>
    </cfRule>
  </conditionalFormatting>
  <conditionalFormatting sqref="Q619">
    <cfRule type="cellIs" dxfId="8320" priority="216" operator="lessThan">
      <formula>0</formula>
    </cfRule>
  </conditionalFormatting>
  <conditionalFormatting sqref="H616">
    <cfRule type="cellIs" dxfId="8319" priority="217" operator="lessThan">
      <formula>0</formula>
    </cfRule>
  </conditionalFormatting>
  <conditionalFormatting sqref="H616:H619">
    <cfRule type="cellIs" dxfId="8318" priority="218" operator="lessThan">
      <formula>0</formula>
    </cfRule>
  </conditionalFormatting>
  <conditionalFormatting sqref="C617:J617">
    <cfRule type="cellIs" dxfId="8317" priority="219" operator="lessThan">
      <formula>0</formula>
    </cfRule>
  </conditionalFormatting>
  <conditionalFormatting sqref="H617:H619">
    <cfRule type="cellIs" dxfId="8316" priority="220" operator="lessThan">
      <formula>0</formula>
    </cfRule>
  </conditionalFormatting>
  <conditionalFormatting sqref="I617 K616:N617 C618:N619">
    <cfRule type="cellIs" dxfId="8315" priority="221" operator="lessThan">
      <formula>0</formula>
    </cfRule>
  </conditionalFormatting>
  <conditionalFormatting sqref="Q616:Q618">
    <cfRule type="cellIs" dxfId="8314" priority="222" operator="lessThan">
      <formula>0</formula>
    </cfRule>
  </conditionalFormatting>
  <conditionalFormatting sqref="B615">
    <cfRule type="cellIs" dxfId="8313" priority="223" operator="lessThan">
      <formula>0</formula>
    </cfRule>
  </conditionalFormatting>
  <conditionalFormatting sqref="Q624">
    <cfRule type="cellIs" dxfId="8312" priority="224" operator="lessThan">
      <formula>0</formula>
    </cfRule>
  </conditionalFormatting>
  <conditionalFormatting sqref="I621">
    <cfRule type="cellIs" dxfId="8311" priority="225" operator="lessThan">
      <formula>0</formula>
    </cfRule>
  </conditionalFormatting>
  <conditionalFormatting sqref="C621:N624">
    <cfRule type="cellIs" dxfId="8310" priority="226" operator="lessThan">
      <formula>0</formula>
    </cfRule>
  </conditionalFormatting>
  <conditionalFormatting sqref="Q624">
    <cfRule type="cellIs" dxfId="8309" priority="227" operator="lessThan">
      <formula>0</formula>
    </cfRule>
  </conditionalFormatting>
  <conditionalFormatting sqref="H621">
    <cfRule type="cellIs" dxfId="8308" priority="228" operator="lessThan">
      <formula>0</formula>
    </cfRule>
  </conditionalFormatting>
  <conditionalFormatting sqref="P621:P624">
    <cfRule type="cellIs" dxfId="8307" priority="229" operator="lessThan">
      <formula>0</formula>
    </cfRule>
  </conditionalFormatting>
  <conditionalFormatting sqref="C622:J622">
    <cfRule type="cellIs" dxfId="8306" priority="230" operator="lessThan">
      <formula>0</formula>
    </cfRule>
  </conditionalFormatting>
  <conditionalFormatting sqref="H622:H624">
    <cfRule type="cellIs" dxfId="8305" priority="231" operator="lessThan">
      <formula>0</formula>
    </cfRule>
  </conditionalFormatting>
  <conditionalFormatting sqref="I622 K621:N622 C623:N624">
    <cfRule type="cellIs" dxfId="8304" priority="232" operator="lessThan">
      <formula>0</formula>
    </cfRule>
  </conditionalFormatting>
  <conditionalFormatting sqref="Q621:Q623">
    <cfRule type="cellIs" dxfId="8303" priority="233" operator="lessThan">
      <formula>0</formula>
    </cfRule>
  </conditionalFormatting>
  <conditionalFormatting sqref="B620">
    <cfRule type="cellIs" dxfId="8302" priority="234" operator="lessThan">
      <formula>0</formula>
    </cfRule>
  </conditionalFormatting>
  <conditionalFormatting sqref="C626:N629">
    <cfRule type="cellIs" dxfId="8301" priority="235" operator="lessThan">
      <formula>0</formula>
    </cfRule>
  </conditionalFormatting>
  <conditionalFormatting sqref="Q629">
    <cfRule type="cellIs" dxfId="8300" priority="236" operator="lessThan">
      <formula>0</formula>
    </cfRule>
  </conditionalFormatting>
  <conditionalFormatting sqref="H626">
    <cfRule type="cellIs" dxfId="8299" priority="237" operator="lessThan">
      <formula>0</formula>
    </cfRule>
  </conditionalFormatting>
  <conditionalFormatting sqref="H626:H629">
    <cfRule type="cellIs" dxfId="8298" priority="238" operator="lessThan">
      <formula>0</formula>
    </cfRule>
  </conditionalFormatting>
  <conditionalFormatting sqref="P626:P629">
    <cfRule type="cellIs" dxfId="8297" priority="239" operator="lessThan">
      <formula>0</formula>
    </cfRule>
  </conditionalFormatting>
  <conditionalFormatting sqref="C627:J627">
    <cfRule type="cellIs" dxfId="8296" priority="240" operator="lessThan">
      <formula>0</formula>
    </cfRule>
  </conditionalFormatting>
  <conditionalFormatting sqref="H627:H629">
    <cfRule type="cellIs" dxfId="8295" priority="241" operator="lessThan">
      <formula>0</formula>
    </cfRule>
  </conditionalFormatting>
  <conditionalFormatting sqref="I627 K626:N627 C628:N629">
    <cfRule type="cellIs" dxfId="8294" priority="242" operator="lessThan">
      <formula>0</formula>
    </cfRule>
  </conditionalFormatting>
  <conditionalFormatting sqref="Q626:Q628">
    <cfRule type="cellIs" dxfId="8293" priority="243" operator="lessThan">
      <formula>0</formula>
    </cfRule>
  </conditionalFormatting>
  <conditionalFormatting sqref="C351:I351">
    <cfRule type="cellIs" dxfId="8292" priority="244" operator="lessThan">
      <formula>0</formula>
    </cfRule>
  </conditionalFormatting>
  <conditionalFormatting sqref="C353:I354">
    <cfRule type="cellIs" dxfId="8291" priority="245" operator="lessThan">
      <formula>0</formula>
    </cfRule>
  </conditionalFormatting>
  <conditionalFormatting sqref="P506:Q506">
    <cfRule type="cellIs" dxfId="8290" priority="246" operator="lessThan">
      <formula>0</formula>
    </cfRule>
  </conditionalFormatting>
  <conditionalFormatting sqref="P499:P502">
    <cfRule type="cellIs" dxfId="8289" priority="247" operator="lessThan">
      <formula>0</formula>
    </cfRule>
  </conditionalFormatting>
  <conditionalFormatting sqref="Q611:Q613">
    <cfRule type="cellIs" dxfId="8288" priority="248" operator="lessThan">
      <formula>0</formula>
    </cfRule>
  </conditionalFormatting>
  <conditionalFormatting sqref="B498">
    <cfRule type="cellIs" dxfId="8287" priority="249" operator="lessThan">
      <formula>0</formula>
    </cfRule>
  </conditionalFormatting>
  <conditionalFormatting sqref="N427">
    <cfRule type="cellIs" dxfId="8286" priority="250" operator="lessThan">
      <formula>0</formula>
    </cfRule>
  </conditionalFormatting>
  <conditionalFormatting sqref="C352:I352">
    <cfRule type="cellIs" dxfId="8285" priority="251" operator="lessThan">
      <formula>0</formula>
    </cfRule>
  </conditionalFormatting>
  <conditionalFormatting sqref="C355:I355">
    <cfRule type="cellIs" dxfId="8284" priority="252" operator="lessThan">
      <formula>0</formula>
    </cfRule>
  </conditionalFormatting>
  <conditionalFormatting sqref="C365:I366">
    <cfRule type="cellIs" dxfId="8283" priority="253" operator="lessThan">
      <formula>0</formula>
    </cfRule>
  </conditionalFormatting>
  <conditionalFormatting sqref="C363:I363">
    <cfRule type="cellIs" dxfId="8282" priority="254" operator="lessThan">
      <formula>0</formula>
    </cfRule>
  </conditionalFormatting>
  <conditionalFormatting sqref="C364:I364">
    <cfRule type="cellIs" dxfId="8281" priority="255" operator="lessThan">
      <formula>0</formula>
    </cfRule>
  </conditionalFormatting>
  <conditionalFormatting sqref="C367:I367">
    <cfRule type="cellIs" dxfId="8280" priority="256" operator="lessThan">
      <formula>0</formula>
    </cfRule>
  </conditionalFormatting>
  <conditionalFormatting sqref="C593:I596">
    <cfRule type="cellIs" dxfId="8279" priority="257" operator="lessThan">
      <formula>0</formula>
    </cfRule>
  </conditionalFormatting>
  <conditionalFormatting sqref="C594:I594">
    <cfRule type="cellIs" dxfId="8278" priority="258" operator="lessThan">
      <formula>0</formula>
    </cfRule>
  </conditionalFormatting>
  <conditionalFormatting sqref="C595:I596">
    <cfRule type="cellIs" dxfId="8277" priority="259" operator="lessThan">
      <formula>0</formula>
    </cfRule>
  </conditionalFormatting>
  <conditionalFormatting sqref="Q551">
    <cfRule type="cellIs" dxfId="8276" priority="260" operator="lessThan">
      <formula>0</formula>
    </cfRule>
  </conditionalFormatting>
  <conditionalFormatting sqref="Q551">
    <cfRule type="cellIs" dxfId="8275" priority="261" operator="lessThan">
      <formula>0</formula>
    </cfRule>
  </conditionalFormatting>
  <conditionalFormatting sqref="C599:I602">
    <cfRule type="cellIs" dxfId="8274" priority="262" operator="lessThan">
      <formula>0</formula>
    </cfRule>
  </conditionalFormatting>
  <conditionalFormatting sqref="C600:I600">
    <cfRule type="cellIs" dxfId="8273" priority="263" operator="lessThan">
      <formula>0</formula>
    </cfRule>
  </conditionalFormatting>
  <conditionalFormatting sqref="C601:I602">
    <cfRule type="cellIs" dxfId="8272" priority="264" operator="lessThan">
      <formula>0</formula>
    </cfRule>
  </conditionalFormatting>
  <conditionalFormatting sqref="C461:C464">
    <cfRule type="cellIs" dxfId="8271" priority="265" operator="lessThan">
      <formula>0</formula>
    </cfRule>
  </conditionalFormatting>
  <conditionalFormatting sqref="P468:P471">
    <cfRule type="cellIs" dxfId="8270" priority="266" operator="lessThan">
      <formula>0</formula>
    </cfRule>
  </conditionalFormatting>
  <conditionalFormatting sqref="Q507:Q510">
    <cfRule type="cellIs" dxfId="8269" priority="267" operator="lessThan">
      <formula>0</formula>
    </cfRule>
  </conditionalFormatting>
  <conditionalFormatting sqref="Q511:Q512">
    <cfRule type="cellIs" dxfId="8268" priority="268" operator="lessThan">
      <formula>0</formula>
    </cfRule>
  </conditionalFormatting>
  <conditionalFormatting sqref="Q512">
    <cfRule type="cellIs" dxfId="8267" priority="269" operator="lessThan">
      <formula>0</formula>
    </cfRule>
  </conditionalFormatting>
  <conditionalFormatting sqref="Q511">
    <cfRule type="cellIs" dxfId="8266" priority="270" operator="lessThan">
      <formula>0</formula>
    </cfRule>
  </conditionalFormatting>
  <conditionalFormatting sqref="P507:P510">
    <cfRule type="cellIs" dxfId="8265" priority="271" operator="lessThan">
      <formula>0</formula>
    </cfRule>
  </conditionalFormatting>
  <conditionalFormatting sqref="B506">
    <cfRule type="cellIs" dxfId="8264" priority="272" operator="lessThan">
      <formula>0</formula>
    </cfRule>
  </conditionalFormatting>
  <conditionalFormatting sqref="C611:N614">
    <cfRule type="cellIs" dxfId="8263" priority="273" operator="lessThan">
      <formula>0</formula>
    </cfRule>
  </conditionalFormatting>
  <conditionalFormatting sqref="Q614">
    <cfRule type="cellIs" dxfId="8262" priority="274" operator="lessThan">
      <formula>0</formula>
    </cfRule>
  </conditionalFormatting>
  <conditionalFormatting sqref="P547:P550">
    <cfRule type="cellIs" dxfId="8261" priority="275" operator="lessThan">
      <formula>0</formula>
    </cfRule>
  </conditionalFormatting>
  <conditionalFormatting sqref="H611:H614">
    <cfRule type="cellIs" dxfId="8260" priority="276" operator="lessThan">
      <formula>0</formula>
    </cfRule>
  </conditionalFormatting>
  <conditionalFormatting sqref="Q504">
    <cfRule type="cellIs" dxfId="8259" priority="277" operator="lessThan">
      <formula>0</formula>
    </cfRule>
  </conditionalFormatting>
  <conditionalFormatting sqref="Q547:Q550 Q552 Q554:Q560">
    <cfRule type="cellIs" dxfId="8258" priority="278" operator="lessThan">
      <formula>0</formula>
    </cfRule>
  </conditionalFormatting>
  <conditionalFormatting sqref="P546">
    <cfRule type="cellIs" dxfId="8257" priority="279" operator="lessThan">
      <formula>0</formula>
    </cfRule>
  </conditionalFormatting>
  <conditionalFormatting sqref="P554:P558">
    <cfRule type="cellIs" dxfId="8256" priority="280" operator="lessThan">
      <formula>0</formula>
    </cfRule>
  </conditionalFormatting>
  <conditionalFormatting sqref="Q570:Q573 Q575">
    <cfRule type="cellIs" dxfId="8255" priority="281" operator="lessThan">
      <formula>0</formula>
    </cfRule>
  </conditionalFormatting>
  <conditionalFormatting sqref="B546">
    <cfRule type="cellIs" dxfId="8254" priority="282" operator="lessThan">
      <formula>0</formula>
    </cfRule>
  </conditionalFormatting>
  <conditionalFormatting sqref="P569">
    <cfRule type="cellIs" dxfId="8253" priority="283" operator="lessThan">
      <formula>0</formula>
    </cfRule>
  </conditionalFormatting>
  <conditionalFormatting sqref="Q574">
    <cfRule type="cellIs" dxfId="8252" priority="284" operator="lessThan">
      <formula>0</formula>
    </cfRule>
  </conditionalFormatting>
  <conditionalFormatting sqref="Q574">
    <cfRule type="cellIs" dxfId="8251" priority="285" operator="lessThan">
      <formula>0</formula>
    </cfRule>
  </conditionalFormatting>
  <conditionalFormatting sqref="P570:P573">
    <cfRule type="cellIs" dxfId="8250" priority="286" operator="lessThan">
      <formula>0</formula>
    </cfRule>
  </conditionalFormatting>
  <conditionalFormatting sqref="Q582 Q577:Q580">
    <cfRule type="cellIs" dxfId="8249" priority="287" operator="lessThan">
      <formula>0</formula>
    </cfRule>
  </conditionalFormatting>
  <conditionalFormatting sqref="Q581">
    <cfRule type="cellIs" dxfId="8248" priority="288" operator="lessThan">
      <formula>0</formula>
    </cfRule>
  </conditionalFormatting>
  <conditionalFormatting sqref="B569">
    <cfRule type="cellIs" dxfId="8247" priority="289" operator="lessThan">
      <formula>0</formula>
    </cfRule>
  </conditionalFormatting>
  <conditionalFormatting sqref="P576">
    <cfRule type="cellIs" dxfId="8246" priority="290" operator="lessThan">
      <formula>0</formula>
    </cfRule>
  </conditionalFormatting>
  <conditionalFormatting sqref="P577:P580">
    <cfRule type="cellIs" dxfId="8245" priority="291" operator="lessThan">
      <formula>0</formula>
    </cfRule>
  </conditionalFormatting>
  <conditionalFormatting sqref="Q581">
    <cfRule type="cellIs" dxfId="8244" priority="292" operator="lessThan">
      <formula>0</formula>
    </cfRule>
  </conditionalFormatting>
  <conditionalFormatting sqref="P605:P607 P609">
    <cfRule type="cellIs" dxfId="8243" priority="293" operator="lessThan">
      <formula>0</formula>
    </cfRule>
  </conditionalFormatting>
  <conditionalFormatting sqref="Q605:Q607">
    <cfRule type="cellIs" dxfId="8242" priority="294" operator="lessThan">
      <formula>0</formula>
    </cfRule>
  </conditionalFormatting>
  <conditionalFormatting sqref="C607:I607">
    <cfRule type="cellIs" dxfId="8241" priority="295" operator="lessThan">
      <formula>0</formula>
    </cfRule>
  </conditionalFormatting>
  <conditionalFormatting sqref="C605:I607">
    <cfRule type="cellIs" dxfId="8240" priority="296" operator="lessThan">
      <formula>0</formula>
    </cfRule>
  </conditionalFormatting>
  <conditionalFormatting sqref="B604">
    <cfRule type="cellIs" dxfId="8239" priority="297" operator="lessThan">
      <formula>0</formula>
    </cfRule>
  </conditionalFormatting>
  <conditionalFormatting sqref="J605:N607">
    <cfRule type="cellIs" dxfId="8238" priority="298" operator="lessThan">
      <formula>0</formula>
    </cfRule>
  </conditionalFormatting>
  <conditionalFormatting sqref="P611:P614">
    <cfRule type="cellIs" dxfId="8237" priority="299" operator="lessThan">
      <formula>0</formula>
    </cfRule>
  </conditionalFormatting>
  <conditionalFormatting sqref="Q608:Q609">
    <cfRule type="cellIs" dxfId="8236" priority="300" operator="lessThan">
      <formula>0</formula>
    </cfRule>
  </conditionalFormatting>
  <conditionalFormatting sqref="C433:M433">
    <cfRule type="cellIs" dxfId="8235" priority="301" operator="lessThan">
      <formula>0</formula>
    </cfRule>
  </conditionalFormatting>
  <conditionalFormatting sqref="Q608:Q609">
    <cfRule type="cellIs" dxfId="8234" priority="302" operator="lessThan">
      <formula>0</formula>
    </cfRule>
  </conditionalFormatting>
  <conditionalFormatting sqref="J606">
    <cfRule type="cellIs" dxfId="8233" priority="303" operator="lessThan">
      <formula>0</formula>
    </cfRule>
  </conditionalFormatting>
  <conditionalFormatting sqref="J607:N607 K605:N606">
    <cfRule type="cellIs" dxfId="8232" priority="304" operator="lessThan">
      <formula>0</formula>
    </cfRule>
  </conditionalFormatting>
  <conditionalFormatting sqref="I612 K611:N612 C613:N614">
    <cfRule type="cellIs" dxfId="8231" priority="305" operator="lessThan">
      <formula>0</formula>
    </cfRule>
  </conditionalFormatting>
  <conditionalFormatting sqref="N427">
    <cfRule type="cellIs" dxfId="8230" priority="306" operator="lessThan">
      <formula>0</formula>
    </cfRule>
  </conditionalFormatting>
  <conditionalFormatting sqref="B429:N429">
    <cfRule type="cellIs" dxfId="8229" priority="307" operator="lessThan">
      <formula>0</formula>
    </cfRule>
  </conditionalFormatting>
  <conditionalFormatting sqref="C606:I606">
    <cfRule type="cellIs" dxfId="8228" priority="308" operator="lessThan">
      <formula>0</formula>
    </cfRule>
  </conditionalFormatting>
  <conditionalFormatting sqref="B429:N429">
    <cfRule type="cellIs" dxfId="8227" priority="309" operator="lessThan">
      <formula>0</formula>
    </cfRule>
  </conditionalFormatting>
  <conditionalFormatting sqref="H433">
    <cfRule type="cellIs" dxfId="8226" priority="310" operator="lessThan">
      <formula>0</formula>
    </cfRule>
  </conditionalFormatting>
  <conditionalFormatting sqref="B433">
    <cfRule type="cellIs" dxfId="8225" priority="311" operator="lessThan">
      <formula>0</formula>
    </cfRule>
  </conditionalFormatting>
  <conditionalFormatting sqref="B433">
    <cfRule type="cellIs" dxfId="8224" priority="312" operator="lessThan">
      <formula>0</formula>
    </cfRule>
  </conditionalFormatting>
  <conditionalFormatting sqref="B429:N429">
    <cfRule type="cellIs" dxfId="8223" priority="313" operator="lessThan">
      <formula>0</formula>
    </cfRule>
  </conditionalFormatting>
  <conditionalFormatting sqref="B429:N429">
    <cfRule type="cellIs" dxfId="8222" priority="314" operator="lessThan">
      <formula>0</formula>
    </cfRule>
  </conditionalFormatting>
  <conditionalFormatting sqref="B435:N435">
    <cfRule type="cellIs" dxfId="8221" priority="315" operator="lessThan">
      <formula>0</formula>
    </cfRule>
  </conditionalFormatting>
  <conditionalFormatting sqref="H611">
    <cfRule type="cellIs" dxfId="8220" priority="316" operator="lessThan">
      <formula>0</formula>
    </cfRule>
  </conditionalFormatting>
  <conditionalFormatting sqref="C433:M433">
    <cfRule type="cellIs" dxfId="8219" priority="317" operator="lessThan">
      <formula>0</formula>
    </cfRule>
  </conditionalFormatting>
  <conditionalFormatting sqref="H612:H614">
    <cfRule type="cellIs" dxfId="8218" priority="318" operator="lessThan">
      <formula>0</formula>
    </cfRule>
  </conditionalFormatting>
  <conditionalFormatting sqref="Q614">
    <cfRule type="cellIs" dxfId="8217" priority="319" operator="lessThan">
      <formula>0</formula>
    </cfRule>
  </conditionalFormatting>
  <conditionalFormatting sqref="I611">
    <cfRule type="cellIs" dxfId="8216" priority="320" operator="lessThan">
      <formula>0</formula>
    </cfRule>
  </conditionalFormatting>
  <conditionalFormatting sqref="N439">
    <cfRule type="cellIs" dxfId="8215" priority="321" operator="lessThan">
      <formula>0</formula>
    </cfRule>
  </conditionalFormatting>
  <conditionalFormatting sqref="C612:J612">
    <cfRule type="cellIs" dxfId="8214" priority="322" operator="lessThan">
      <formula>0</formula>
    </cfRule>
  </conditionalFormatting>
  <conditionalFormatting sqref="B610">
    <cfRule type="cellIs" dxfId="8213" priority="323" operator="lessThan">
      <formula>0</formula>
    </cfRule>
  </conditionalFormatting>
  <conditionalFormatting sqref="B435:N435">
    <cfRule type="cellIs" dxfId="8212" priority="324" operator="lessThan">
      <formula>0</formula>
    </cfRule>
  </conditionalFormatting>
  <conditionalFormatting sqref="C445:M445">
    <cfRule type="cellIs" dxfId="8211" priority="325" operator="lessThan">
      <formula>0</formula>
    </cfRule>
  </conditionalFormatting>
  <conditionalFormatting sqref="C445:M445">
    <cfRule type="cellIs" dxfId="8210" priority="326" operator="lessThan">
      <formula>0</formula>
    </cfRule>
  </conditionalFormatting>
  <conditionalFormatting sqref="B435:N435">
    <cfRule type="cellIs" dxfId="8209" priority="327" operator="lessThan">
      <formula>0</formula>
    </cfRule>
  </conditionalFormatting>
  <conditionalFormatting sqref="N438">
    <cfRule type="cellIs" dxfId="8208" priority="328" operator="lessThan">
      <formula>0</formula>
    </cfRule>
  </conditionalFormatting>
  <conditionalFormatting sqref="B435:N435">
    <cfRule type="cellIs" dxfId="8207" priority="329" operator="lessThan">
      <formula>0</formula>
    </cfRule>
  </conditionalFormatting>
  <conditionalFormatting sqref="B435:N435">
    <cfRule type="cellIs" dxfId="8206" priority="330" operator="lessThan">
      <formula>0</formula>
    </cfRule>
  </conditionalFormatting>
  <conditionalFormatting sqref="B598">
    <cfRule type="cellIs" dxfId="8205" priority="331" operator="lessThan">
      <formula>0</formula>
    </cfRule>
  </conditionalFormatting>
  <conditionalFormatting sqref="N439">
    <cfRule type="cellIs" dxfId="8204" priority="332" operator="lessThan">
      <formula>0</formula>
    </cfRule>
  </conditionalFormatting>
  <conditionalFormatting sqref="B435:N435">
    <cfRule type="cellIs" dxfId="8203" priority="333" operator="lessThan">
      <formula>0</formula>
    </cfRule>
  </conditionalFormatting>
  <conditionalFormatting sqref="B598">
    <cfRule type="cellIs" dxfId="8202" priority="334" operator="lessThan">
      <formula>0</formula>
    </cfRule>
  </conditionalFormatting>
  <conditionalFormatting sqref="B641">
    <cfRule type="cellIs" dxfId="8201" priority="335" operator="lessThan">
      <formula>0</formula>
    </cfRule>
  </conditionalFormatting>
  <conditionalFormatting sqref="B591">
    <cfRule type="cellIs" dxfId="8200" priority="336" operator="lessThan">
      <formula>0</formula>
    </cfRule>
  </conditionalFormatting>
  <conditionalFormatting sqref="B591">
    <cfRule type="cellIs" dxfId="8199" priority="337" operator="lessThan">
      <formula>0</formula>
    </cfRule>
  </conditionalFormatting>
  <conditionalFormatting sqref="B609">
    <cfRule type="cellIs" dxfId="8198" priority="338" operator="lessThan">
      <formula>0</formula>
    </cfRule>
  </conditionalFormatting>
  <conditionalFormatting sqref="B609">
    <cfRule type="cellIs" dxfId="8197" priority="339"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196" priority="340" operator="lessThan">
      <formula>0</formula>
    </cfRule>
  </conditionalFormatting>
  <conditionalFormatting sqref="B646">
    <cfRule type="cellIs" dxfId="8195" priority="341" operator="lessThan">
      <formula>0</formula>
    </cfRule>
  </conditionalFormatting>
  <conditionalFormatting sqref="B631">
    <cfRule type="cellIs" dxfId="8194" priority="342" operator="lessThan">
      <formula>0</formula>
    </cfRule>
  </conditionalFormatting>
  <conditionalFormatting sqref="B635">
    <cfRule type="cellIs" dxfId="8193" priority="343" operator="lessThan">
      <formula>0</formula>
    </cfRule>
  </conditionalFormatting>
  <conditionalFormatting sqref="B662">
    <cfRule type="cellIs" dxfId="8192" priority="344" operator="lessThan">
      <formula>0</formula>
    </cfRule>
  </conditionalFormatting>
  <conditionalFormatting sqref="B671">
    <cfRule type="cellIs" dxfId="8191" priority="345" operator="lessThan">
      <formula>0</formula>
    </cfRule>
  </conditionalFormatting>
  <conditionalFormatting sqref="I674:N674 P672:Q675">
    <cfRule type="cellIs" dxfId="8190" priority="346" operator="lessThan">
      <formula>0</formula>
    </cfRule>
  </conditionalFormatting>
  <conditionalFormatting sqref="P641">
    <cfRule type="cellIs" dxfId="8189" priority="347" operator="lessThan">
      <formula>0</formula>
    </cfRule>
  </conditionalFormatting>
  <conditionalFormatting sqref="P641">
    <cfRule type="cellIs" dxfId="8188" priority="348" operator="lessThan">
      <formula>0</formula>
    </cfRule>
  </conditionalFormatting>
  <conditionalFormatting sqref="P422:Q422 Q423:Q425">
    <cfRule type="cellIs" dxfId="8187" priority="349" operator="lessThan">
      <formula>0</formula>
    </cfRule>
  </conditionalFormatting>
  <conditionalFormatting sqref="B416">
    <cfRule type="cellIs" dxfId="8186" priority="350" operator="lessThan">
      <formula>0</formula>
    </cfRule>
  </conditionalFormatting>
  <conditionalFormatting sqref="P423:P425">
    <cfRule type="cellIs" dxfId="8185" priority="351" operator="lessThan">
      <formula>0</formula>
    </cfRule>
  </conditionalFormatting>
  <conditionalFormatting sqref="P422">
    <cfRule type="cellIs" dxfId="8184" priority="352" operator="lessThan">
      <formula>0</formula>
    </cfRule>
  </conditionalFormatting>
  <conditionalFormatting sqref="Q426">
    <cfRule type="cellIs" dxfId="8183" priority="353" operator="lessThan">
      <formula>0</formula>
    </cfRule>
  </conditionalFormatting>
  <conditionalFormatting sqref="Q427">
    <cfRule type="cellIs" dxfId="8182" priority="354" operator="lessThan">
      <formula>0</formula>
    </cfRule>
  </conditionalFormatting>
  <conditionalFormatting sqref="B422">
    <cfRule type="cellIs" dxfId="8181" priority="355" operator="lessThan">
      <formula>0</formula>
    </cfRule>
  </conditionalFormatting>
  <conditionalFormatting sqref="Q426">
    <cfRule type="cellIs" dxfId="8180" priority="356" operator="lessThan">
      <formula>0</formula>
    </cfRule>
  </conditionalFormatting>
  <conditionalFormatting sqref="B454:N454">
    <cfRule type="cellIs" dxfId="8179" priority="357" operator="lessThan">
      <formula>0</formula>
    </cfRule>
  </conditionalFormatting>
  <conditionalFormatting sqref="B454:N454">
    <cfRule type="cellIs" dxfId="8178" priority="358" operator="lessThan">
      <formula>0</formula>
    </cfRule>
  </conditionalFormatting>
  <conditionalFormatting sqref="C652:I652">
    <cfRule type="cellIs" dxfId="8177" priority="359" operator="lessThan">
      <formula>0</formula>
    </cfRule>
  </conditionalFormatting>
  <conditionalFormatting sqref="C653:I653">
    <cfRule type="cellIs" dxfId="8176" priority="360" operator="lessThan">
      <formula>0</formula>
    </cfRule>
  </conditionalFormatting>
  <conditionalFormatting sqref="C658:M658">
    <cfRule type="cellIs" dxfId="8175" priority="361" operator="lessThan">
      <formula>0</formula>
    </cfRule>
  </conditionalFormatting>
  <conditionalFormatting sqref="B647:N647">
    <cfRule type="cellIs" dxfId="8174" priority="362" operator="lessThan">
      <formula>0</formula>
    </cfRule>
  </conditionalFormatting>
  <conditionalFormatting sqref="P650">
    <cfRule type="cellIs" dxfId="8173" priority="363" operator="lessThan">
      <formula>0</formula>
    </cfRule>
  </conditionalFormatting>
  <conditionalFormatting sqref="P417:P419">
    <cfRule type="cellIs" dxfId="8172" priority="364" operator="lessThan">
      <formula>0</formula>
    </cfRule>
  </conditionalFormatting>
  <conditionalFormatting sqref="Q420">
    <cfRule type="cellIs" dxfId="8171" priority="365" operator="lessThan">
      <formula>0</formula>
    </cfRule>
  </conditionalFormatting>
  <conditionalFormatting sqref="Q421">
    <cfRule type="cellIs" dxfId="8170" priority="366" operator="lessThan">
      <formula>0</formula>
    </cfRule>
  </conditionalFormatting>
  <conditionalFormatting sqref="P416:Q416 Q417:Q419">
    <cfRule type="cellIs" dxfId="8169" priority="367" operator="lessThan">
      <formula>0</formula>
    </cfRule>
  </conditionalFormatting>
  <conditionalFormatting sqref="P416">
    <cfRule type="cellIs" dxfId="8168" priority="368" operator="lessThan">
      <formula>0</formula>
    </cfRule>
  </conditionalFormatting>
  <conditionalFormatting sqref="Q420">
    <cfRule type="cellIs" dxfId="8167" priority="369" operator="lessThan">
      <formula>0</formula>
    </cfRule>
  </conditionalFormatting>
  <conditionalFormatting sqref="B454:N454">
    <cfRule type="cellIs" dxfId="8166" priority="370" operator="lessThan">
      <formula>0</formula>
    </cfRule>
  </conditionalFormatting>
  <conditionalFormatting sqref="B454:N454">
    <cfRule type="cellIs" dxfId="8165" priority="371" operator="lessThan">
      <formula>0</formula>
    </cfRule>
  </conditionalFormatting>
  <conditionalFormatting sqref="B454:N454">
    <cfRule type="cellIs" dxfId="8164" priority="372" operator="lessThan">
      <formula>0</formula>
    </cfRule>
  </conditionalFormatting>
  <conditionalFormatting sqref="B454:N454">
    <cfRule type="cellIs" dxfId="8163" priority="373" operator="lessThan">
      <formula>0</formula>
    </cfRule>
  </conditionalFormatting>
  <conditionalFormatting sqref="B454:N454">
    <cfRule type="cellIs" dxfId="8162" priority="374" operator="lessThan">
      <formula>0</formula>
    </cfRule>
  </conditionalFormatting>
  <conditionalFormatting sqref="N457">
    <cfRule type="cellIs" dxfId="8161" priority="375" operator="lessThan">
      <formula>0</formula>
    </cfRule>
  </conditionalFormatting>
  <conditionalFormatting sqref="B454:N454">
    <cfRule type="cellIs" dxfId="8160" priority="376" operator="lessThan">
      <formula>0</formula>
    </cfRule>
  </conditionalFormatting>
  <conditionalFormatting sqref="N458">
    <cfRule type="cellIs" dxfId="8159" priority="377" operator="lessThan">
      <formula>0</formula>
    </cfRule>
  </conditionalFormatting>
  <conditionalFormatting sqref="P530">
    <cfRule type="cellIs" dxfId="8158" priority="378" operator="lessThan">
      <formula>0</formula>
    </cfRule>
  </conditionalFormatting>
  <conditionalFormatting sqref="N458">
    <cfRule type="cellIs" dxfId="8157" priority="379" operator="lessThan">
      <formula>0</formula>
    </cfRule>
  </conditionalFormatting>
  <conditionalFormatting sqref="D461:N464">
    <cfRule type="cellIs" dxfId="8156" priority="380" operator="lessThan">
      <formula>0</formula>
    </cfRule>
  </conditionalFormatting>
  <conditionalFormatting sqref="P538">
    <cfRule type="cellIs" dxfId="8155" priority="381" operator="lessThan">
      <formula>0</formula>
    </cfRule>
  </conditionalFormatting>
  <conditionalFormatting sqref="B461:B464">
    <cfRule type="cellIs" dxfId="8154" priority="382" operator="lessThan">
      <formula>0</formula>
    </cfRule>
  </conditionalFormatting>
  <conditionalFormatting sqref="P553">
    <cfRule type="cellIs" dxfId="8153" priority="383" operator="lessThan">
      <formula>0</formula>
    </cfRule>
  </conditionalFormatting>
  <conditionalFormatting sqref="B512">
    <cfRule type="cellIs" dxfId="8152" priority="384" operator="lessThan">
      <formula>0</formula>
    </cfRule>
  </conditionalFormatting>
  <conditionalFormatting sqref="C512">
    <cfRule type="cellIs" dxfId="8151" priority="385" operator="lessThan">
      <formula>0</formula>
    </cfRule>
  </conditionalFormatting>
  <conditionalFormatting sqref="P561">
    <cfRule type="cellIs" dxfId="8150" priority="386" operator="lessThan">
      <formula>0</formula>
    </cfRule>
  </conditionalFormatting>
  <conditionalFormatting sqref="P590">
    <cfRule type="cellIs" dxfId="8149" priority="387" operator="lessThan">
      <formula>0</formula>
    </cfRule>
  </conditionalFormatting>
  <conditionalFormatting sqref="N365">
    <cfRule type="cellIs" dxfId="8148" priority="388" operator="lessThan">
      <formula>0</formula>
    </cfRule>
  </conditionalFormatting>
  <conditionalFormatting sqref="N371">
    <cfRule type="cellIs" dxfId="8147" priority="389" operator="lessThan">
      <formula>0</formula>
    </cfRule>
  </conditionalFormatting>
  <conditionalFormatting sqref="N377">
    <cfRule type="cellIs" dxfId="8146" priority="390" operator="lessThan">
      <formula>0</formula>
    </cfRule>
  </conditionalFormatting>
  <conditionalFormatting sqref="N359">
    <cfRule type="cellIs" dxfId="8145" priority="391" operator="lessThan">
      <formula>0</formula>
    </cfRule>
  </conditionalFormatting>
  <conditionalFormatting sqref="B376">
    <cfRule type="cellIs" dxfId="8144" priority="392" operator="lessThan">
      <formula>0</formula>
    </cfRule>
  </conditionalFormatting>
  <conditionalFormatting sqref="B588">
    <cfRule type="cellIs" dxfId="8143" priority="393" operator="lessThan">
      <formula>0</formula>
    </cfRule>
  </conditionalFormatting>
  <conditionalFormatting sqref="B371:B372">
    <cfRule type="cellIs" dxfId="8142" priority="394" operator="lessThan">
      <formula>0</formula>
    </cfRule>
  </conditionalFormatting>
  <conditionalFormatting sqref="B377:B378">
    <cfRule type="cellIs" dxfId="8141" priority="395" operator="lessThan">
      <formula>0</formula>
    </cfRule>
  </conditionalFormatting>
  <conditionalFormatting sqref="C351:M354">
    <cfRule type="cellIs" dxfId="8140" priority="396" operator="lessThan">
      <formula>0</formula>
    </cfRule>
  </conditionalFormatting>
  <conditionalFormatting sqref="B428">
    <cfRule type="cellIs" dxfId="8139" priority="397" operator="lessThan">
      <formula>0</formula>
    </cfRule>
  </conditionalFormatting>
  <conditionalFormatting sqref="B428">
    <cfRule type="cellIs" dxfId="8138" priority="398" operator="lessThan">
      <formula>0</formula>
    </cfRule>
  </conditionalFormatting>
  <conditionalFormatting sqref="B391 B397 B381:B385 B375:B379 B369:B373 B363:B367 B357:B361 B351:B355">
    <cfRule type="cellIs" dxfId="8137" priority="399" operator="lessThan">
      <formula>0</formula>
    </cfRule>
  </conditionalFormatting>
  <conditionalFormatting sqref="B359:B360">
    <cfRule type="cellIs" dxfId="8136" priority="400" operator="lessThan">
      <formula>0</formula>
    </cfRule>
  </conditionalFormatting>
  <conditionalFormatting sqref="B357">
    <cfRule type="cellIs" dxfId="8135" priority="401" operator="lessThan">
      <formula>0</formula>
    </cfRule>
  </conditionalFormatting>
  <conditionalFormatting sqref="B585:B587">
    <cfRule type="cellIs" dxfId="8134" priority="402" operator="lessThan">
      <formula>0</formula>
    </cfRule>
  </conditionalFormatting>
  <conditionalFormatting sqref="B584">
    <cfRule type="cellIs" dxfId="8133" priority="403" operator="lessThan">
      <formula>0</formula>
    </cfRule>
  </conditionalFormatting>
  <conditionalFormatting sqref="B397">
    <cfRule type="cellIs" dxfId="8132" priority="404" operator="lessThan">
      <formula>0</formula>
    </cfRule>
  </conditionalFormatting>
  <conditionalFormatting sqref="B358">
    <cfRule type="cellIs" dxfId="8131" priority="405" operator="lessThan">
      <formula>0</formula>
    </cfRule>
  </conditionalFormatting>
  <conditionalFormatting sqref="B369">
    <cfRule type="cellIs" dxfId="8130" priority="406" operator="lessThan">
      <formula>0</formula>
    </cfRule>
  </conditionalFormatting>
  <conditionalFormatting sqref="B370">
    <cfRule type="cellIs" dxfId="8129" priority="407" operator="lessThan">
      <formula>0</formula>
    </cfRule>
  </conditionalFormatting>
  <conditionalFormatting sqref="B375">
    <cfRule type="cellIs" dxfId="8128" priority="408" operator="lessThan">
      <formula>0</formula>
    </cfRule>
  </conditionalFormatting>
  <conditionalFormatting sqref="B383:B384">
    <cfRule type="cellIs" dxfId="8127" priority="409" operator="lessThan">
      <formula>0</formula>
    </cfRule>
  </conditionalFormatting>
  <conditionalFormatting sqref="B381">
    <cfRule type="cellIs" dxfId="8126" priority="410" operator="lessThan">
      <formula>0</formula>
    </cfRule>
  </conditionalFormatting>
  <conditionalFormatting sqref="B382">
    <cfRule type="cellIs" dxfId="8125" priority="411" operator="lessThan">
      <formula>0</formula>
    </cfRule>
  </conditionalFormatting>
  <conditionalFormatting sqref="B391">
    <cfRule type="cellIs" dxfId="8124" priority="412" operator="lessThan">
      <formula>0</formula>
    </cfRule>
  </conditionalFormatting>
  <conditionalFormatting sqref="B385">
    <cfRule type="cellIs" dxfId="8123" priority="413" operator="lessThan">
      <formula>0</formula>
    </cfRule>
  </conditionalFormatting>
  <conditionalFormatting sqref="B379">
    <cfRule type="cellIs" dxfId="8122" priority="414" operator="lessThan">
      <formula>0</formula>
    </cfRule>
  </conditionalFormatting>
  <conditionalFormatting sqref="B373">
    <cfRule type="cellIs" dxfId="8121" priority="415" operator="lessThan">
      <formula>0</formula>
    </cfRule>
  </conditionalFormatting>
  <conditionalFormatting sqref="B361">
    <cfRule type="cellIs" dxfId="8120" priority="416" operator="lessThan">
      <formula>0</formula>
    </cfRule>
  </conditionalFormatting>
  <conditionalFormatting sqref="B621:B624">
    <cfRule type="cellIs" dxfId="8119" priority="417" operator="lessThan">
      <formula>0</formula>
    </cfRule>
  </conditionalFormatting>
  <conditionalFormatting sqref="B616:B619">
    <cfRule type="cellIs" dxfId="8118" priority="418" operator="lessThan">
      <formula>0</formula>
    </cfRule>
  </conditionalFormatting>
  <conditionalFormatting sqref="B617">
    <cfRule type="cellIs" dxfId="8117" priority="419" operator="lessThan">
      <formula>0</formula>
    </cfRule>
  </conditionalFormatting>
  <conditionalFormatting sqref="B618:B619">
    <cfRule type="cellIs" dxfId="8116" priority="420" operator="lessThan">
      <formula>0</formula>
    </cfRule>
  </conditionalFormatting>
  <conditionalFormatting sqref="B628:B629">
    <cfRule type="cellIs" dxfId="8115" priority="421" operator="lessThan">
      <formula>0</formula>
    </cfRule>
  </conditionalFormatting>
  <conditionalFormatting sqref="B622">
    <cfRule type="cellIs" dxfId="8114" priority="422" operator="lessThan">
      <formula>0</formula>
    </cfRule>
  </conditionalFormatting>
  <conditionalFormatting sqref="B623:B624">
    <cfRule type="cellIs" dxfId="8113" priority="423" operator="lessThan">
      <formula>0</formula>
    </cfRule>
  </conditionalFormatting>
  <conditionalFormatting sqref="B626:B629">
    <cfRule type="cellIs" dxfId="8112" priority="424" operator="lessThan">
      <formula>0</formula>
    </cfRule>
  </conditionalFormatting>
  <conditionalFormatting sqref="B627">
    <cfRule type="cellIs" dxfId="8111" priority="425" operator="lessThan">
      <formula>0</formula>
    </cfRule>
  </conditionalFormatting>
  <conditionalFormatting sqref="B365:B366">
    <cfRule type="cellIs" dxfId="8110" priority="426" operator="lessThan">
      <formula>0</formula>
    </cfRule>
  </conditionalFormatting>
  <conditionalFormatting sqref="B355">
    <cfRule type="cellIs" dxfId="8109" priority="427" operator="lessThan">
      <formula>0</formula>
    </cfRule>
  </conditionalFormatting>
  <conditionalFormatting sqref="B393:N393">
    <cfRule type="cellIs" dxfId="8108" priority="428" operator="lessThan">
      <formula>0</formula>
    </cfRule>
  </conditionalFormatting>
  <conditionalFormatting sqref="B387:N387">
    <cfRule type="cellIs" dxfId="8107" priority="429" operator="lessThan">
      <formula>0</formula>
    </cfRule>
  </conditionalFormatting>
  <conditionalFormatting sqref="B387:N387">
    <cfRule type="cellIs" dxfId="8106" priority="430" operator="lessThan">
      <formula>0</formula>
    </cfRule>
  </conditionalFormatting>
  <conditionalFormatting sqref="B353:B354">
    <cfRule type="cellIs" dxfId="8105" priority="431" operator="lessThan">
      <formula>0</formula>
    </cfRule>
  </conditionalFormatting>
  <conditionalFormatting sqref="B351">
    <cfRule type="cellIs" dxfId="8104" priority="432" operator="lessThan">
      <formula>0</formula>
    </cfRule>
  </conditionalFormatting>
  <conditionalFormatting sqref="B352">
    <cfRule type="cellIs" dxfId="8103" priority="433" operator="lessThan">
      <formula>0</formula>
    </cfRule>
  </conditionalFormatting>
  <conditionalFormatting sqref="B363">
    <cfRule type="cellIs" dxfId="8102" priority="434" operator="lessThan">
      <formula>0</formula>
    </cfRule>
  </conditionalFormatting>
  <conditionalFormatting sqref="B364">
    <cfRule type="cellIs" dxfId="8101" priority="435" operator="lessThan">
      <formula>0</formula>
    </cfRule>
  </conditionalFormatting>
  <conditionalFormatting sqref="B367">
    <cfRule type="cellIs" dxfId="8100" priority="436" operator="lessThan">
      <formula>0</formula>
    </cfRule>
  </conditionalFormatting>
  <conditionalFormatting sqref="B593:B596">
    <cfRule type="cellIs" dxfId="8099" priority="437" operator="lessThan">
      <formula>0</formula>
    </cfRule>
  </conditionalFormatting>
  <conditionalFormatting sqref="B594">
    <cfRule type="cellIs" dxfId="8098" priority="438" operator="lessThan">
      <formula>0</formula>
    </cfRule>
  </conditionalFormatting>
  <conditionalFormatting sqref="B595:B596">
    <cfRule type="cellIs" dxfId="8097" priority="439" operator="lessThan">
      <formula>0</formula>
    </cfRule>
  </conditionalFormatting>
  <conditionalFormatting sqref="B603">
    <cfRule type="cellIs" dxfId="8096" priority="440" operator="lessThan">
      <formula>0</formula>
    </cfRule>
  </conditionalFormatting>
  <conditionalFormatting sqref="B603">
    <cfRule type="cellIs" dxfId="8095" priority="441" operator="lessThan">
      <formula>0</formula>
    </cfRule>
  </conditionalFormatting>
  <conditionalFormatting sqref="B599:B602">
    <cfRule type="cellIs" dxfId="8094" priority="442" operator="lessThan">
      <formula>0</formula>
    </cfRule>
  </conditionalFormatting>
  <conditionalFormatting sqref="B600">
    <cfRule type="cellIs" dxfId="8093" priority="443" operator="lessThan">
      <formula>0</formula>
    </cfRule>
  </conditionalFormatting>
  <conditionalFormatting sqref="B601:B602">
    <cfRule type="cellIs" dxfId="8092" priority="444" operator="lessThan">
      <formula>0</formula>
    </cfRule>
  </conditionalFormatting>
  <conditionalFormatting sqref="N390">
    <cfRule type="cellIs" dxfId="8091" priority="445" operator="lessThan">
      <formula>0</formula>
    </cfRule>
  </conditionalFormatting>
  <conditionalFormatting sqref="B393:N393">
    <cfRule type="cellIs" dxfId="8090" priority="446" operator="lessThan">
      <formula>0</formula>
    </cfRule>
  </conditionalFormatting>
  <conditionalFormatting sqref="B571:B573">
    <cfRule type="cellIs" dxfId="8089" priority="447" operator="lessThan">
      <formula>0</formula>
    </cfRule>
  </conditionalFormatting>
  <conditionalFormatting sqref="B574">
    <cfRule type="cellIs" dxfId="8088" priority="448" operator="lessThan">
      <formula>0</formula>
    </cfRule>
  </conditionalFormatting>
  <conditionalFormatting sqref="B570">
    <cfRule type="cellIs" dxfId="8087" priority="449" operator="lessThan">
      <formula>0</formula>
    </cfRule>
  </conditionalFormatting>
  <conditionalFormatting sqref="B607:B608">
    <cfRule type="cellIs" dxfId="8086" priority="450" operator="lessThan">
      <formula>0</formula>
    </cfRule>
  </conditionalFormatting>
  <conditionalFormatting sqref="B605:B608">
    <cfRule type="cellIs" dxfId="8085" priority="451" operator="lessThan">
      <formula>0</formula>
    </cfRule>
  </conditionalFormatting>
  <conditionalFormatting sqref="B589">
    <cfRule type="cellIs" dxfId="8084" priority="452" operator="lessThan">
      <formula>0</formula>
    </cfRule>
  </conditionalFormatting>
  <conditionalFormatting sqref="B613:B614">
    <cfRule type="cellIs" dxfId="8083" priority="453" operator="lessThan">
      <formula>0</formula>
    </cfRule>
  </conditionalFormatting>
  <conditionalFormatting sqref="B606">
    <cfRule type="cellIs" dxfId="8082" priority="454" operator="lessThan">
      <formula>0</formula>
    </cfRule>
  </conditionalFormatting>
  <conditionalFormatting sqref="B611:B614">
    <cfRule type="cellIs" dxfId="8081" priority="455" operator="lessThan">
      <formula>0</formula>
    </cfRule>
  </conditionalFormatting>
  <conditionalFormatting sqref="O616:O619">
    <cfRule type="cellIs" dxfId="8080" priority="456" operator="lessThan">
      <formula>0</formula>
    </cfRule>
  </conditionalFormatting>
  <conditionalFormatting sqref="O599 O601:O602">
    <cfRule type="cellIs" dxfId="8079" priority="457" operator="lessThan">
      <formula>0</formula>
    </cfRule>
  </conditionalFormatting>
  <conditionalFormatting sqref="B612">
    <cfRule type="cellIs" dxfId="8078" priority="458" operator="lessThan">
      <formula>0</formula>
    </cfRule>
  </conditionalFormatting>
  <conditionalFormatting sqref="D589">
    <cfRule type="cellIs" dxfId="8077" priority="459" operator="lessThan">
      <formula>0</formula>
    </cfRule>
  </conditionalFormatting>
  <conditionalFormatting sqref="O605:O607">
    <cfRule type="cellIs" dxfId="8076" priority="460" operator="lessThan">
      <formula>0</formula>
    </cfRule>
  </conditionalFormatting>
  <conditionalFormatting sqref="O626:O629">
    <cfRule type="cellIs" dxfId="8075" priority="461" operator="lessThan">
      <formula>0</formula>
    </cfRule>
  </conditionalFormatting>
  <conditionalFormatting sqref="B650 B655:B657 B663 B665:B668 B642:B645 B670">
    <cfRule type="cellIs" dxfId="8074" priority="462" operator="lessThan">
      <formula>0</formula>
    </cfRule>
  </conditionalFormatting>
  <conditionalFormatting sqref="N378">
    <cfRule type="cellIs" dxfId="8073" priority="463" operator="lessThan">
      <formula>0</formula>
    </cfRule>
  </conditionalFormatting>
  <conditionalFormatting sqref="N372">
    <cfRule type="cellIs" dxfId="8072" priority="464" operator="lessThan">
      <formula>0</formula>
    </cfRule>
  </conditionalFormatting>
  <conditionalFormatting sqref="B387:N387">
    <cfRule type="cellIs" dxfId="8071" priority="465" operator="lessThan">
      <formula>0</formula>
    </cfRule>
  </conditionalFormatting>
  <conditionalFormatting sqref="N384">
    <cfRule type="cellIs" dxfId="8070" priority="466" operator="lessThan">
      <formula>0</formula>
    </cfRule>
  </conditionalFormatting>
  <conditionalFormatting sqref="B387:N387">
    <cfRule type="cellIs" dxfId="8069" priority="467" operator="lessThan">
      <formula>0</formula>
    </cfRule>
  </conditionalFormatting>
  <conditionalFormatting sqref="B387:N387">
    <cfRule type="cellIs" dxfId="8068" priority="468" operator="lessThan">
      <formula>0</formula>
    </cfRule>
  </conditionalFormatting>
  <conditionalFormatting sqref="B652">
    <cfRule type="cellIs" dxfId="8067" priority="469" operator="lessThan">
      <formula>0</formula>
    </cfRule>
  </conditionalFormatting>
  <conditionalFormatting sqref="B653">
    <cfRule type="cellIs" dxfId="8066" priority="470" operator="lessThan">
      <formula>0</formula>
    </cfRule>
  </conditionalFormatting>
  <conditionalFormatting sqref="B658">
    <cfRule type="cellIs" dxfId="8065" priority="471" operator="lessThan">
      <formula>0</formula>
    </cfRule>
  </conditionalFormatting>
  <conditionalFormatting sqref="O365">
    <cfRule type="cellIs" dxfId="8064" priority="472" operator="lessThan">
      <formula>0</formula>
    </cfRule>
  </conditionalFormatting>
  <conditionalFormatting sqref="O371">
    <cfRule type="cellIs" dxfId="8063" priority="473" operator="lessThan">
      <formula>0</formula>
    </cfRule>
  </conditionalFormatting>
  <conditionalFormatting sqref="G589">
    <cfRule type="cellIs" dxfId="8062" priority="474" operator="lessThan">
      <formula>0</formula>
    </cfRule>
  </conditionalFormatting>
  <conditionalFormatting sqref="H589">
    <cfRule type="cellIs" dxfId="8061" priority="475" operator="lessThan">
      <formula>0</formula>
    </cfRule>
  </conditionalFormatting>
  <conditionalFormatting sqref="B351:B354">
    <cfRule type="cellIs" dxfId="8060" priority="476" operator="lessThan">
      <formula>0</formula>
    </cfRule>
  </conditionalFormatting>
  <conditionalFormatting sqref="N360">
    <cfRule type="cellIs" dxfId="8059" priority="477" operator="lessThan">
      <formula>0</formula>
    </cfRule>
  </conditionalFormatting>
  <conditionalFormatting sqref="N366">
    <cfRule type="cellIs" dxfId="8058" priority="478" operator="lessThan">
      <formula>0</formula>
    </cfRule>
  </conditionalFormatting>
  <conditionalFormatting sqref="B387:N387">
    <cfRule type="cellIs" dxfId="8057" priority="479" operator="lessThan">
      <formula>0</formula>
    </cfRule>
  </conditionalFormatting>
  <conditionalFormatting sqref="B387:N387">
    <cfRule type="cellIs" dxfId="8056" priority="480" operator="lessThan">
      <formula>0</formula>
    </cfRule>
  </conditionalFormatting>
  <conditionalFormatting sqref="B387:N387">
    <cfRule type="cellIs" dxfId="8055" priority="481" operator="lessThan">
      <formula>0</formula>
    </cfRule>
  </conditionalFormatting>
  <conditionalFormatting sqref="B393:N393">
    <cfRule type="cellIs" dxfId="8054" priority="482" operator="lessThan">
      <formula>0</formula>
    </cfRule>
  </conditionalFormatting>
  <conditionalFormatting sqref="B393:N393">
    <cfRule type="cellIs" dxfId="8053" priority="483" operator="lessThan">
      <formula>0</formula>
    </cfRule>
  </conditionalFormatting>
  <conditionalFormatting sqref="B393:N393">
    <cfRule type="cellIs" dxfId="8052" priority="484" operator="lessThan">
      <formula>0</formula>
    </cfRule>
  </conditionalFormatting>
  <conditionalFormatting sqref="B393:N393">
    <cfRule type="cellIs" dxfId="8051" priority="485" operator="lessThan">
      <formula>0</formula>
    </cfRule>
  </conditionalFormatting>
  <conditionalFormatting sqref="B393:N393">
    <cfRule type="cellIs" dxfId="8050" priority="486" operator="lessThan">
      <formula>0</formula>
    </cfRule>
  </conditionalFormatting>
  <conditionalFormatting sqref="B393:N393">
    <cfRule type="cellIs" dxfId="8049" priority="487" operator="lessThan">
      <formula>0</formula>
    </cfRule>
  </conditionalFormatting>
  <conditionalFormatting sqref="B399:N399">
    <cfRule type="cellIs" dxfId="8048" priority="488" operator="lessThan">
      <formula>0</formula>
    </cfRule>
  </conditionalFormatting>
  <conditionalFormatting sqref="N396">
    <cfRule type="cellIs" dxfId="8047" priority="489" operator="lessThan">
      <formula>0</formula>
    </cfRule>
  </conditionalFormatting>
  <conditionalFormatting sqref="B399:N399">
    <cfRule type="cellIs" dxfId="8046" priority="490" operator="lessThan">
      <formula>0</formula>
    </cfRule>
  </conditionalFormatting>
  <conditionalFormatting sqref="B399:N399">
    <cfRule type="cellIs" dxfId="8045" priority="491" operator="lessThan">
      <formula>0</formula>
    </cfRule>
  </conditionalFormatting>
  <conditionalFormatting sqref="B399:N399">
    <cfRule type="cellIs" dxfId="8044" priority="492" operator="lessThan">
      <formula>0</formula>
    </cfRule>
  </conditionalFormatting>
  <conditionalFormatting sqref="B399:N399">
    <cfRule type="cellIs" dxfId="8043" priority="493" operator="lessThan">
      <formula>0</formula>
    </cfRule>
  </conditionalFormatting>
  <conditionalFormatting sqref="B399:N399">
    <cfRule type="cellIs" dxfId="8042" priority="494" operator="lessThan">
      <formula>0</formula>
    </cfRule>
  </conditionalFormatting>
  <conditionalFormatting sqref="B399:N399">
    <cfRule type="cellIs" dxfId="8041" priority="495" operator="lessThan">
      <formula>0</formula>
    </cfRule>
  </conditionalFormatting>
  <conditionalFormatting sqref="B399:N399">
    <cfRule type="cellIs" dxfId="8040" priority="496" operator="lessThan">
      <formula>0</formula>
    </cfRule>
  </conditionalFormatting>
  <conditionalFormatting sqref="N402">
    <cfRule type="cellIs" dxfId="8039" priority="497" operator="lessThan">
      <formula>0</formula>
    </cfRule>
  </conditionalFormatting>
  <conditionalFormatting sqref="N355">
    <cfRule type="cellIs" dxfId="8038" priority="498" operator="lessThan">
      <formula>0</formula>
    </cfRule>
  </conditionalFormatting>
  <conditionalFormatting sqref="N361">
    <cfRule type="cellIs" dxfId="8037" priority="499" operator="lessThan">
      <formula>0</formula>
    </cfRule>
  </conditionalFormatting>
  <conditionalFormatting sqref="N361">
    <cfRule type="cellIs" dxfId="8036" priority="500" operator="lessThan">
      <formula>0</formula>
    </cfRule>
  </conditionalFormatting>
  <conditionalFormatting sqref="N367">
    <cfRule type="cellIs" dxfId="8035" priority="501" operator="lessThan">
      <formula>0</formula>
    </cfRule>
  </conditionalFormatting>
  <conditionalFormatting sqref="N367">
    <cfRule type="cellIs" dxfId="8034" priority="502" operator="lessThan">
      <formula>0</formula>
    </cfRule>
  </conditionalFormatting>
  <conditionalFormatting sqref="N373">
    <cfRule type="cellIs" dxfId="8033" priority="503" operator="lessThan">
      <formula>0</formula>
    </cfRule>
  </conditionalFormatting>
  <conditionalFormatting sqref="N373">
    <cfRule type="cellIs" dxfId="8032" priority="504" operator="lessThan">
      <formula>0</formula>
    </cfRule>
  </conditionalFormatting>
  <conditionalFormatting sqref="N379">
    <cfRule type="cellIs" dxfId="8031" priority="505" operator="lessThan">
      <formula>0</formula>
    </cfRule>
  </conditionalFormatting>
  <conditionalFormatting sqref="N379">
    <cfRule type="cellIs" dxfId="8030" priority="506" operator="lessThan">
      <formula>0</formula>
    </cfRule>
  </conditionalFormatting>
  <conditionalFormatting sqref="N385">
    <cfRule type="cellIs" dxfId="8029" priority="507" operator="lessThan">
      <formula>0</formula>
    </cfRule>
  </conditionalFormatting>
  <conditionalFormatting sqref="N385">
    <cfRule type="cellIs" dxfId="8028" priority="508" operator="lessThan">
      <formula>0</formula>
    </cfRule>
  </conditionalFormatting>
  <conditionalFormatting sqref="N391">
    <cfRule type="cellIs" dxfId="8027" priority="509" operator="lessThan">
      <formula>0</formula>
    </cfRule>
  </conditionalFormatting>
  <conditionalFormatting sqref="N391">
    <cfRule type="cellIs" dxfId="8026" priority="510" operator="lessThan">
      <formula>0</formula>
    </cfRule>
  </conditionalFormatting>
  <conditionalFormatting sqref="N397">
    <cfRule type="cellIs" dxfId="8025" priority="511" operator="lessThan">
      <formula>0</formula>
    </cfRule>
  </conditionalFormatting>
  <conditionalFormatting sqref="N397">
    <cfRule type="cellIs" dxfId="8024" priority="512" operator="lessThan">
      <formula>0</formula>
    </cfRule>
  </conditionalFormatting>
  <conditionalFormatting sqref="C409:M409">
    <cfRule type="cellIs" dxfId="8023" priority="513" operator="lessThan">
      <formula>0</formula>
    </cfRule>
  </conditionalFormatting>
  <conditionalFormatting sqref="C409:M409">
    <cfRule type="cellIs" dxfId="8022" priority="514" operator="lessThan">
      <formula>0</formula>
    </cfRule>
  </conditionalFormatting>
  <conditionalFormatting sqref="H409">
    <cfRule type="cellIs" dxfId="8021" priority="515" operator="lessThan">
      <formula>0</formula>
    </cfRule>
  </conditionalFormatting>
  <conditionalFormatting sqref="B409">
    <cfRule type="cellIs" dxfId="8020" priority="516" operator="lessThan">
      <formula>0</formula>
    </cfRule>
  </conditionalFormatting>
  <conditionalFormatting sqref="B409">
    <cfRule type="cellIs" dxfId="8019" priority="517" operator="lessThan">
      <formula>0</formula>
    </cfRule>
  </conditionalFormatting>
  <conditionalFormatting sqref="B405:N405">
    <cfRule type="cellIs" dxfId="8018" priority="518" operator="lessThan">
      <formula>0</formula>
    </cfRule>
  </conditionalFormatting>
  <conditionalFormatting sqref="B405:N405">
    <cfRule type="cellIs" dxfId="8017" priority="519" operator="lessThan">
      <formula>0</formula>
    </cfRule>
  </conditionalFormatting>
  <conditionalFormatting sqref="B405:N405">
    <cfRule type="cellIs" dxfId="8016" priority="520" operator="lessThan">
      <formula>0</formula>
    </cfRule>
  </conditionalFormatting>
  <conditionalFormatting sqref="B405:N405">
    <cfRule type="cellIs" dxfId="8015" priority="521" operator="lessThan">
      <formula>0</formula>
    </cfRule>
  </conditionalFormatting>
  <conditionalFormatting sqref="B405:N405">
    <cfRule type="cellIs" dxfId="8014" priority="522" operator="lessThan">
      <formula>0</formula>
    </cfRule>
  </conditionalFormatting>
  <conditionalFormatting sqref="B405:N405">
    <cfRule type="cellIs" dxfId="8013" priority="523" operator="lessThan">
      <formula>0</formula>
    </cfRule>
  </conditionalFormatting>
  <conditionalFormatting sqref="B405:N405">
    <cfRule type="cellIs" dxfId="8012" priority="524" operator="lessThan">
      <formula>0</formula>
    </cfRule>
  </conditionalFormatting>
  <conditionalFormatting sqref="B405:N405">
    <cfRule type="cellIs" dxfId="8011" priority="525" operator="lessThan">
      <formula>0</formula>
    </cfRule>
  </conditionalFormatting>
  <conditionalFormatting sqref="N408">
    <cfRule type="cellIs" dxfId="8010" priority="526" operator="lessThan">
      <formula>0</formula>
    </cfRule>
  </conditionalFormatting>
  <conditionalFormatting sqref="N409">
    <cfRule type="cellIs" dxfId="8009" priority="527" operator="lessThan">
      <formula>0</formula>
    </cfRule>
  </conditionalFormatting>
  <conditionalFormatting sqref="N409">
    <cfRule type="cellIs" dxfId="8008" priority="528" operator="lessThan">
      <formula>0</formula>
    </cfRule>
  </conditionalFormatting>
  <conditionalFormatting sqref="C415:M415">
    <cfRule type="cellIs" dxfId="8007" priority="529" operator="lessThan">
      <formula>0</formula>
    </cfRule>
  </conditionalFormatting>
  <conditionalFormatting sqref="C415:M415">
    <cfRule type="cellIs" dxfId="8006" priority="530" operator="lessThan">
      <formula>0</formula>
    </cfRule>
  </conditionalFormatting>
  <conditionalFormatting sqref="H415">
    <cfRule type="cellIs" dxfId="8005" priority="531" operator="lessThan">
      <formula>0</formula>
    </cfRule>
  </conditionalFormatting>
  <conditionalFormatting sqref="B415">
    <cfRule type="cellIs" dxfId="8004" priority="532" operator="lessThan">
      <formula>0</formula>
    </cfRule>
  </conditionalFormatting>
  <conditionalFormatting sqref="B415">
    <cfRule type="cellIs" dxfId="8003" priority="533" operator="lessThan">
      <formula>0</formula>
    </cfRule>
  </conditionalFormatting>
  <conditionalFormatting sqref="B411:N411">
    <cfRule type="cellIs" dxfId="8002" priority="534" operator="lessThan">
      <formula>0</formula>
    </cfRule>
  </conditionalFormatting>
  <conditionalFormatting sqref="B411:N411">
    <cfRule type="cellIs" dxfId="8001" priority="535" operator="lessThan">
      <formula>0</formula>
    </cfRule>
  </conditionalFormatting>
  <conditionalFormatting sqref="B411:N411">
    <cfRule type="cellIs" dxfId="8000" priority="536" operator="lessThan">
      <formula>0</formula>
    </cfRule>
  </conditionalFormatting>
  <conditionalFormatting sqref="B411:N411">
    <cfRule type="cellIs" dxfId="7999" priority="537" operator="lessThan">
      <formula>0</formula>
    </cfRule>
  </conditionalFormatting>
  <conditionalFormatting sqref="B411:N411">
    <cfRule type="cellIs" dxfId="7998" priority="538" operator="lessThan">
      <formula>0</formula>
    </cfRule>
  </conditionalFormatting>
  <conditionalFormatting sqref="B411:N411">
    <cfRule type="cellIs" dxfId="7997" priority="539" operator="lessThan">
      <formula>0</formula>
    </cfRule>
  </conditionalFormatting>
  <conditionalFormatting sqref="B411:N411">
    <cfRule type="cellIs" dxfId="7996" priority="540" operator="lessThan">
      <formula>0</formula>
    </cfRule>
  </conditionalFormatting>
  <conditionalFormatting sqref="B411:N411">
    <cfRule type="cellIs" dxfId="7995" priority="541" operator="lessThan">
      <formula>0</formula>
    </cfRule>
  </conditionalFormatting>
  <conditionalFormatting sqref="N414">
    <cfRule type="cellIs" dxfId="7994" priority="542" operator="lessThan">
      <formula>0</formula>
    </cfRule>
  </conditionalFormatting>
  <conditionalFormatting sqref="N415">
    <cfRule type="cellIs" dxfId="7993" priority="543" operator="lessThan">
      <formula>0</formula>
    </cfRule>
  </conditionalFormatting>
  <conditionalFormatting sqref="N415">
    <cfRule type="cellIs" dxfId="7992" priority="544" operator="lessThan">
      <formula>0</formula>
    </cfRule>
  </conditionalFormatting>
  <conditionalFormatting sqref="C421:M421">
    <cfRule type="cellIs" dxfId="7991" priority="545" operator="lessThan">
      <formula>0</formula>
    </cfRule>
  </conditionalFormatting>
  <conditionalFormatting sqref="C421:M421">
    <cfRule type="cellIs" dxfId="7990" priority="546" operator="lessThan">
      <formula>0</formula>
    </cfRule>
  </conditionalFormatting>
  <conditionalFormatting sqref="H421">
    <cfRule type="cellIs" dxfId="7989" priority="547" operator="lessThan">
      <formula>0</formula>
    </cfRule>
  </conditionalFormatting>
  <conditionalFormatting sqref="B421">
    <cfRule type="cellIs" dxfId="7988" priority="548" operator="lessThan">
      <formula>0</formula>
    </cfRule>
  </conditionalFormatting>
  <conditionalFormatting sqref="B421">
    <cfRule type="cellIs" dxfId="7987" priority="549" operator="lessThan">
      <formula>0</formula>
    </cfRule>
  </conditionalFormatting>
  <conditionalFormatting sqref="B417:N417">
    <cfRule type="cellIs" dxfId="7986" priority="550" operator="lessThan">
      <formula>0</formula>
    </cfRule>
  </conditionalFormatting>
  <conditionalFormatting sqref="B417:N417">
    <cfRule type="cellIs" dxfId="7985" priority="551" operator="lessThan">
      <formula>0</formula>
    </cfRule>
  </conditionalFormatting>
  <conditionalFormatting sqref="B417:N417">
    <cfRule type="cellIs" dxfId="7984" priority="552" operator="lessThan">
      <formula>0</formula>
    </cfRule>
  </conditionalFormatting>
  <conditionalFormatting sqref="B417:N417">
    <cfRule type="cellIs" dxfId="7983" priority="553" operator="lessThan">
      <formula>0</formula>
    </cfRule>
  </conditionalFormatting>
  <conditionalFormatting sqref="B417:N417">
    <cfRule type="cellIs" dxfId="7982" priority="554" operator="lessThan">
      <formula>0</formula>
    </cfRule>
  </conditionalFormatting>
  <conditionalFormatting sqref="B417:N417">
    <cfRule type="cellIs" dxfId="7981" priority="555" operator="lessThan">
      <formula>0</formula>
    </cfRule>
  </conditionalFormatting>
  <conditionalFormatting sqref="B417:N417">
    <cfRule type="cellIs" dxfId="7980" priority="556" operator="lessThan">
      <formula>0</formula>
    </cfRule>
  </conditionalFormatting>
  <conditionalFormatting sqref="B417:N417">
    <cfRule type="cellIs" dxfId="7979" priority="557" operator="lessThan">
      <formula>0</formula>
    </cfRule>
  </conditionalFormatting>
  <conditionalFormatting sqref="N420">
    <cfRule type="cellIs" dxfId="7978" priority="558" operator="lessThan">
      <formula>0</formula>
    </cfRule>
  </conditionalFormatting>
  <conditionalFormatting sqref="N421">
    <cfRule type="cellIs" dxfId="7977" priority="559" operator="lessThan">
      <formula>0</formula>
    </cfRule>
  </conditionalFormatting>
  <conditionalFormatting sqref="N421">
    <cfRule type="cellIs" dxfId="7976" priority="560" operator="lessThan">
      <formula>0</formula>
    </cfRule>
  </conditionalFormatting>
  <conditionalFormatting sqref="C427:M427">
    <cfRule type="cellIs" dxfId="7975" priority="561" operator="lessThan">
      <formula>0</formula>
    </cfRule>
  </conditionalFormatting>
  <conditionalFormatting sqref="C427:M427">
    <cfRule type="cellIs" dxfId="7974" priority="562" operator="lessThan">
      <formula>0</formula>
    </cfRule>
  </conditionalFormatting>
  <conditionalFormatting sqref="H427">
    <cfRule type="cellIs" dxfId="7973" priority="563" operator="lessThan">
      <formula>0</formula>
    </cfRule>
  </conditionalFormatting>
  <conditionalFormatting sqref="B427">
    <cfRule type="cellIs" dxfId="7972" priority="564" operator="lessThan">
      <formula>0</formula>
    </cfRule>
  </conditionalFormatting>
  <conditionalFormatting sqref="B427">
    <cfRule type="cellIs" dxfId="7971" priority="565" operator="lessThan">
      <formula>0</formula>
    </cfRule>
  </conditionalFormatting>
  <conditionalFormatting sqref="B423:N423">
    <cfRule type="cellIs" dxfId="7970" priority="566" operator="lessThan">
      <formula>0</formula>
    </cfRule>
  </conditionalFormatting>
  <conditionalFormatting sqref="B423:N423">
    <cfRule type="cellIs" dxfId="7969" priority="567" operator="lessThan">
      <formula>0</formula>
    </cfRule>
  </conditionalFormatting>
  <conditionalFormatting sqref="B423:N423">
    <cfRule type="cellIs" dxfId="7968" priority="568" operator="lessThan">
      <formula>0</formula>
    </cfRule>
  </conditionalFormatting>
  <conditionalFormatting sqref="B423:N423">
    <cfRule type="cellIs" dxfId="7967" priority="569" operator="lessThan">
      <formula>0</formula>
    </cfRule>
  </conditionalFormatting>
  <conditionalFormatting sqref="B423:N423">
    <cfRule type="cellIs" dxfId="7966" priority="570" operator="lessThan">
      <formula>0</formula>
    </cfRule>
  </conditionalFormatting>
  <conditionalFormatting sqref="B423:N423">
    <cfRule type="cellIs" dxfId="7965" priority="571" operator="lessThan">
      <formula>0</formula>
    </cfRule>
  </conditionalFormatting>
  <conditionalFormatting sqref="B423:N423">
    <cfRule type="cellIs" dxfId="7964" priority="572" operator="lessThan">
      <formula>0</formula>
    </cfRule>
  </conditionalFormatting>
  <conditionalFormatting sqref="B423:N423">
    <cfRule type="cellIs" dxfId="7963" priority="573" operator="lessThan">
      <formula>0</formula>
    </cfRule>
  </conditionalFormatting>
  <conditionalFormatting sqref="N426">
    <cfRule type="cellIs" dxfId="7962" priority="574" operator="lessThan">
      <formula>0</formula>
    </cfRule>
  </conditionalFormatting>
  <conditionalFormatting sqref="C537:N537">
    <cfRule type="cellIs" dxfId="7961" priority="575" operator="lessThan">
      <formula>0</formula>
    </cfRule>
  </conditionalFormatting>
  <conditionalFormatting sqref="C568:N568">
    <cfRule type="cellIs" dxfId="7960" priority="576" operator="lessThan">
      <formula>0</formula>
    </cfRule>
  </conditionalFormatting>
  <conditionalFormatting sqref="I552:N552">
    <cfRule type="cellIs" dxfId="7959" priority="577" operator="lessThan">
      <formula>0</formula>
    </cfRule>
  </conditionalFormatting>
  <conditionalFormatting sqref="I560:N560">
    <cfRule type="cellIs" dxfId="7958" priority="578" operator="lessThan">
      <formula>0</formula>
    </cfRule>
  </conditionalFormatting>
  <conditionalFormatting sqref="B429:N429">
    <cfRule type="cellIs" dxfId="7957" priority="579" operator="lessThan">
      <formula>0</formula>
    </cfRule>
  </conditionalFormatting>
  <conditionalFormatting sqref="B429:N429">
    <cfRule type="cellIs" dxfId="7956" priority="580" operator="lessThan">
      <formula>0</formula>
    </cfRule>
  </conditionalFormatting>
  <conditionalFormatting sqref="B429:N429">
    <cfRule type="cellIs" dxfId="7955" priority="581" operator="lessThan">
      <formula>0</formula>
    </cfRule>
  </conditionalFormatting>
  <conditionalFormatting sqref="B429:N429">
    <cfRule type="cellIs" dxfId="7954" priority="582" operator="lessThan">
      <formula>0</formula>
    </cfRule>
  </conditionalFormatting>
  <conditionalFormatting sqref="N432">
    <cfRule type="cellIs" dxfId="7953" priority="583" operator="lessThan">
      <formula>0</formula>
    </cfRule>
  </conditionalFormatting>
  <conditionalFormatting sqref="C439:M439">
    <cfRule type="cellIs" dxfId="7952" priority="584" operator="lessThan">
      <formula>0</formula>
    </cfRule>
  </conditionalFormatting>
  <conditionalFormatting sqref="C439:M439">
    <cfRule type="cellIs" dxfId="7951" priority="585" operator="lessThan">
      <formula>0</formula>
    </cfRule>
  </conditionalFormatting>
  <conditionalFormatting sqref="H439">
    <cfRule type="cellIs" dxfId="7950" priority="586" operator="lessThan">
      <formula>0</formula>
    </cfRule>
  </conditionalFormatting>
  <conditionalFormatting sqref="B439">
    <cfRule type="cellIs" dxfId="7949" priority="587" operator="lessThan">
      <formula>0</formula>
    </cfRule>
  </conditionalFormatting>
  <conditionalFormatting sqref="B439">
    <cfRule type="cellIs" dxfId="7948" priority="588" operator="lessThan">
      <formula>0</formula>
    </cfRule>
  </conditionalFormatting>
  <conditionalFormatting sqref="B435:N435">
    <cfRule type="cellIs" dxfId="7947" priority="589" operator="lessThan">
      <formula>0</formula>
    </cfRule>
  </conditionalFormatting>
  <conditionalFormatting sqref="B435:N435">
    <cfRule type="cellIs" dxfId="7946" priority="590" operator="lessThan">
      <formula>0</formula>
    </cfRule>
  </conditionalFormatting>
  <conditionalFormatting sqref="C642:N645">
    <cfRule type="cellIs" dxfId="7945" priority="591" operator="lessThan">
      <formula>0</formula>
    </cfRule>
  </conditionalFormatting>
  <conditionalFormatting sqref="C597:N597">
    <cfRule type="cellIs" dxfId="7944" priority="592" operator="lessThan">
      <formula>0</formula>
    </cfRule>
  </conditionalFormatting>
  <conditionalFormatting sqref="C603:N603">
    <cfRule type="cellIs" dxfId="7943" priority="593" operator="lessThan">
      <formula>0</formula>
    </cfRule>
  </conditionalFormatting>
  <conditionalFormatting sqref="C603:N603">
    <cfRule type="cellIs" dxfId="7942" priority="594" operator="lessThan">
      <formula>0</formula>
    </cfRule>
  </conditionalFormatting>
  <conditionalFormatting sqref="C603:N603">
    <cfRule type="cellIs" dxfId="7941" priority="595" operator="lessThan">
      <formula>0</formula>
    </cfRule>
  </conditionalFormatting>
  <conditionalFormatting sqref="H445">
    <cfRule type="cellIs" dxfId="7940" priority="596" operator="lessThan">
      <formula>0</formula>
    </cfRule>
  </conditionalFormatting>
  <conditionalFormatting sqref="B445">
    <cfRule type="cellIs" dxfId="7939" priority="597" operator="lessThan">
      <formula>0</formula>
    </cfRule>
  </conditionalFormatting>
  <conditionalFormatting sqref="B445">
    <cfRule type="cellIs" dxfId="7938" priority="598" operator="lessThan">
      <formula>0</formula>
    </cfRule>
  </conditionalFormatting>
  <conditionalFormatting sqref="B441:N441">
    <cfRule type="cellIs" dxfId="7937" priority="599" operator="lessThan">
      <formula>0</formula>
    </cfRule>
  </conditionalFormatting>
  <conditionalFormatting sqref="B441:N441">
    <cfRule type="cellIs" dxfId="7936" priority="600" operator="lessThan">
      <formula>0</formula>
    </cfRule>
  </conditionalFormatting>
  <conditionalFormatting sqref="B441:N441">
    <cfRule type="cellIs" dxfId="7935" priority="601" operator="lessThan">
      <formula>0</formula>
    </cfRule>
  </conditionalFormatting>
  <conditionalFormatting sqref="B441:N441">
    <cfRule type="cellIs" dxfId="7934" priority="602" operator="lessThan">
      <formula>0</formula>
    </cfRule>
  </conditionalFormatting>
  <conditionalFormatting sqref="B441:N441">
    <cfRule type="cellIs" dxfId="7933" priority="603" operator="lessThan">
      <formula>0</formula>
    </cfRule>
  </conditionalFormatting>
  <conditionalFormatting sqref="B441:N441">
    <cfRule type="cellIs" dxfId="7932" priority="604" operator="lessThan">
      <formula>0</formula>
    </cfRule>
  </conditionalFormatting>
  <conditionalFormatting sqref="B441:N441">
    <cfRule type="cellIs" dxfId="7931" priority="605" operator="lessThan">
      <formula>0</formula>
    </cfRule>
  </conditionalFormatting>
  <conditionalFormatting sqref="B441:N441">
    <cfRule type="cellIs" dxfId="7930" priority="606" operator="lessThan">
      <formula>0</formula>
    </cfRule>
  </conditionalFormatting>
  <conditionalFormatting sqref="N444">
    <cfRule type="cellIs" dxfId="7929" priority="607" operator="lessThan">
      <formula>0</formula>
    </cfRule>
  </conditionalFormatting>
  <conditionalFormatting sqref="N445">
    <cfRule type="cellIs" dxfId="7928" priority="608" operator="lessThan">
      <formula>0</formula>
    </cfRule>
  </conditionalFormatting>
  <conditionalFormatting sqref="N445">
    <cfRule type="cellIs" dxfId="7927" priority="609" operator="lessThan">
      <formula>0</formula>
    </cfRule>
  </conditionalFormatting>
  <conditionalFormatting sqref="C452:M452">
    <cfRule type="cellIs" dxfId="7926" priority="610" operator="lessThan">
      <formula>0</formula>
    </cfRule>
  </conditionalFormatting>
  <conditionalFormatting sqref="C452:M452">
    <cfRule type="cellIs" dxfId="7925" priority="611" operator="lessThan">
      <formula>0</formula>
    </cfRule>
  </conditionalFormatting>
  <conditionalFormatting sqref="H452">
    <cfRule type="cellIs" dxfId="7924" priority="612" operator="lessThan">
      <formula>0</formula>
    </cfRule>
  </conditionalFormatting>
  <conditionalFormatting sqref="B452">
    <cfRule type="cellIs" dxfId="7923" priority="613" operator="lessThan">
      <formula>0</formula>
    </cfRule>
  </conditionalFormatting>
  <conditionalFormatting sqref="B452">
    <cfRule type="cellIs" dxfId="7922" priority="614" operator="lessThan">
      <formula>0</formula>
    </cfRule>
  </conditionalFormatting>
  <conditionalFormatting sqref="B448:N448">
    <cfRule type="cellIs" dxfId="7921" priority="615" operator="lessThan">
      <formula>0</formula>
    </cfRule>
  </conditionalFormatting>
  <conditionalFormatting sqref="B448:N448">
    <cfRule type="cellIs" dxfId="7920" priority="616" operator="lessThan">
      <formula>0</formula>
    </cfRule>
  </conditionalFormatting>
  <conditionalFormatting sqref="B448:N448">
    <cfRule type="cellIs" dxfId="7919" priority="617" operator="lessThan">
      <formula>0</formula>
    </cfRule>
  </conditionalFormatting>
  <conditionalFormatting sqref="B448:N448">
    <cfRule type="cellIs" dxfId="7918" priority="618" operator="lessThan">
      <formula>0</formula>
    </cfRule>
  </conditionalFormatting>
  <conditionalFormatting sqref="B448:N448">
    <cfRule type="cellIs" dxfId="7917" priority="619" operator="lessThan">
      <formula>0</formula>
    </cfRule>
  </conditionalFormatting>
  <conditionalFormatting sqref="B448:N448">
    <cfRule type="cellIs" dxfId="7916" priority="620" operator="lessThan">
      <formula>0</formula>
    </cfRule>
  </conditionalFormatting>
  <conditionalFormatting sqref="B448:N448">
    <cfRule type="cellIs" dxfId="7915" priority="621" operator="lessThan">
      <formula>0</formula>
    </cfRule>
  </conditionalFormatting>
  <conditionalFormatting sqref="B448:N448">
    <cfRule type="cellIs" dxfId="7914" priority="622" operator="lessThan">
      <formula>0</formula>
    </cfRule>
  </conditionalFormatting>
  <conditionalFormatting sqref="N451">
    <cfRule type="cellIs" dxfId="7913" priority="623" operator="lessThan">
      <formula>0</formula>
    </cfRule>
  </conditionalFormatting>
  <conditionalFormatting sqref="N452">
    <cfRule type="cellIs" dxfId="7912" priority="624" operator="lessThan">
      <formula>0</formula>
    </cfRule>
  </conditionalFormatting>
  <conditionalFormatting sqref="N452">
    <cfRule type="cellIs" dxfId="7911" priority="625" operator="lessThan">
      <formula>0</formula>
    </cfRule>
  </conditionalFormatting>
  <conditionalFormatting sqref="C458:M458">
    <cfRule type="cellIs" dxfId="7910" priority="626" operator="lessThan">
      <formula>0</formula>
    </cfRule>
  </conditionalFormatting>
  <conditionalFormatting sqref="C458:M458">
    <cfRule type="cellIs" dxfId="7909" priority="627" operator="lessThan">
      <formula>0</formula>
    </cfRule>
  </conditionalFormatting>
  <conditionalFormatting sqref="H458">
    <cfRule type="cellIs" dxfId="7908" priority="628" operator="lessThan">
      <formula>0</formula>
    </cfRule>
  </conditionalFormatting>
  <conditionalFormatting sqref="B458">
    <cfRule type="cellIs" dxfId="7907" priority="629" operator="lessThan">
      <formula>0</formula>
    </cfRule>
  </conditionalFormatting>
  <conditionalFormatting sqref="B458">
    <cfRule type="cellIs" dxfId="7906" priority="630" operator="lessThan">
      <formula>0</formula>
    </cfRule>
  </conditionalFormatting>
  <conditionalFormatting sqref="Q505">
    <cfRule type="cellIs" dxfId="7905" priority="631" operator="lessThan">
      <formula>0</formula>
    </cfRule>
  </conditionalFormatting>
  <conditionalFormatting sqref="P505">
    <cfRule type="cellIs" dxfId="7904" priority="632" operator="lessThan">
      <formula>0</formula>
    </cfRule>
  </conditionalFormatting>
  <conditionalFormatting sqref="Q513">
    <cfRule type="cellIs" dxfId="7903" priority="633" operator="lessThan">
      <formula>0</formula>
    </cfRule>
  </conditionalFormatting>
  <conditionalFormatting sqref="P513">
    <cfRule type="cellIs" dxfId="7902" priority="634" operator="lessThan">
      <formula>0</formula>
    </cfRule>
  </conditionalFormatting>
  <conditionalFormatting sqref="Q522">
    <cfRule type="cellIs" dxfId="7901" priority="635" operator="lessThan">
      <formula>0</formula>
    </cfRule>
  </conditionalFormatting>
  <conditionalFormatting sqref="P522">
    <cfRule type="cellIs" dxfId="7900" priority="636" operator="lessThan">
      <formula>0</formula>
    </cfRule>
  </conditionalFormatting>
  <conditionalFormatting sqref="Q530">
    <cfRule type="cellIs" dxfId="7899" priority="637" operator="lessThan">
      <formula>0</formula>
    </cfRule>
  </conditionalFormatting>
  <conditionalFormatting sqref="C461:C464">
    <cfRule type="expression" dxfId="7898" priority="638">
      <formula>C461/B461&gt;1</formula>
    </cfRule>
  </conditionalFormatting>
  <conditionalFormatting sqref="C461:C464">
    <cfRule type="expression" dxfId="7897" priority="639">
      <formula>C461/B461&lt;1</formula>
    </cfRule>
  </conditionalFormatting>
  <conditionalFormatting sqref="Q538">
    <cfRule type="cellIs" dxfId="7896" priority="640" operator="lessThan">
      <formula>0</formula>
    </cfRule>
  </conditionalFormatting>
  <conditionalFormatting sqref="D461:N464">
    <cfRule type="expression" dxfId="7895" priority="641">
      <formula>D461/C461&gt;1</formula>
    </cfRule>
  </conditionalFormatting>
  <conditionalFormatting sqref="D461:N464">
    <cfRule type="expression" dxfId="7894" priority="642">
      <formula>D461/C461&lt;1</formula>
    </cfRule>
  </conditionalFormatting>
  <conditionalFormatting sqref="Q553">
    <cfRule type="cellIs" dxfId="7893" priority="643" operator="lessThan">
      <formula>0</formula>
    </cfRule>
  </conditionalFormatting>
  <conditionalFormatting sqref="B461:B464 B552:N552 B560:N560 B575:N575 B589:N589">
    <cfRule type="expression" dxfId="7892" priority="644">
      <formula>B461/#REF!&gt;1</formula>
    </cfRule>
  </conditionalFormatting>
  <conditionalFormatting sqref="B461:B464 B552:N552 B560:N560 B575:N575 B589:N589">
    <cfRule type="expression" dxfId="7891" priority="645">
      <formula>B461/#REF!&lt;1</formula>
    </cfRule>
  </conditionalFormatting>
  <conditionalFormatting sqref="Q561">
    <cfRule type="cellIs" dxfId="7890" priority="646" operator="lessThan">
      <formula>0</formula>
    </cfRule>
  </conditionalFormatting>
  <conditionalFormatting sqref="B512">
    <cfRule type="expression" dxfId="7889" priority="647">
      <formula>B512/#REF!&gt;1</formula>
    </cfRule>
  </conditionalFormatting>
  <conditionalFormatting sqref="B512">
    <cfRule type="expression" dxfId="7888" priority="648">
      <formula>B512/#REF!&lt;1</formula>
    </cfRule>
  </conditionalFormatting>
  <conditionalFormatting sqref="Q590">
    <cfRule type="cellIs" dxfId="7887" priority="649" operator="lessThan">
      <formula>0</formula>
    </cfRule>
  </conditionalFormatting>
  <conditionalFormatting sqref="C512">
    <cfRule type="expression" dxfId="7886" priority="650">
      <formula>C512/B512&gt;1</formula>
    </cfRule>
  </conditionalFormatting>
  <conditionalFormatting sqref="C512">
    <cfRule type="expression" dxfId="7885" priority="651">
      <formula>C512/B512&lt;1</formula>
    </cfRule>
  </conditionalFormatting>
  <conditionalFormatting sqref="D512">
    <cfRule type="cellIs" dxfId="7884" priority="652" operator="lessThan">
      <formula>0</formula>
    </cfRule>
  </conditionalFormatting>
  <conditionalFormatting sqref="D512">
    <cfRule type="expression" dxfId="7883" priority="653">
      <formula>D512/C512&gt;1</formula>
    </cfRule>
  </conditionalFormatting>
  <conditionalFormatting sqref="D512">
    <cfRule type="expression" dxfId="7882" priority="654">
      <formula>D512/C512&lt;1</formula>
    </cfRule>
  </conditionalFormatting>
  <conditionalFormatting sqref="E512">
    <cfRule type="cellIs" dxfId="7881" priority="655" operator="lessThan">
      <formula>0</formula>
    </cfRule>
  </conditionalFormatting>
  <conditionalFormatting sqref="E512">
    <cfRule type="expression" dxfId="7880" priority="656">
      <formula>E512/D512&gt;1</formula>
    </cfRule>
  </conditionalFormatting>
  <conditionalFormatting sqref="E512">
    <cfRule type="expression" dxfId="7879" priority="657">
      <formula>E512/D512&lt;1</formula>
    </cfRule>
  </conditionalFormatting>
  <conditionalFormatting sqref="F512">
    <cfRule type="cellIs" dxfId="7878" priority="658" operator="lessThan">
      <formula>0</formula>
    </cfRule>
  </conditionalFormatting>
  <conditionalFormatting sqref="F512">
    <cfRule type="expression" dxfId="7877" priority="659">
      <formula>F512/E512&gt;1</formula>
    </cfRule>
  </conditionalFormatting>
  <conditionalFormatting sqref="F512">
    <cfRule type="expression" dxfId="7876" priority="660">
      <formula>F512/E512&lt;1</formula>
    </cfRule>
  </conditionalFormatting>
  <conditionalFormatting sqref="G512">
    <cfRule type="cellIs" dxfId="7875" priority="661" operator="lessThan">
      <formula>0</formula>
    </cfRule>
  </conditionalFormatting>
  <conditionalFormatting sqref="G512">
    <cfRule type="expression" dxfId="7874" priority="662">
      <formula>G512/F512&gt;1</formula>
    </cfRule>
  </conditionalFormatting>
  <conditionalFormatting sqref="G512">
    <cfRule type="expression" dxfId="7873" priority="663">
      <formula>G512/F512&lt;1</formula>
    </cfRule>
  </conditionalFormatting>
  <conditionalFormatting sqref="H512">
    <cfRule type="cellIs" dxfId="7872" priority="664" operator="lessThan">
      <formula>0</formula>
    </cfRule>
  </conditionalFormatting>
  <conditionalFormatting sqref="H512">
    <cfRule type="expression" dxfId="7871" priority="665">
      <formula>H512/G512&gt;1</formula>
    </cfRule>
  </conditionalFormatting>
  <conditionalFormatting sqref="H512">
    <cfRule type="expression" dxfId="7870" priority="666">
      <formula>H512/G512&lt;1</formula>
    </cfRule>
  </conditionalFormatting>
  <conditionalFormatting sqref="I512:N512">
    <cfRule type="cellIs" dxfId="7869" priority="667" operator="lessThan">
      <formula>0</formula>
    </cfRule>
  </conditionalFormatting>
  <conditionalFormatting sqref="I512:N512">
    <cfRule type="expression" dxfId="7868" priority="668">
      <formula>I512/H512&gt;1</formula>
    </cfRule>
  </conditionalFormatting>
  <conditionalFormatting sqref="I512:N512">
    <cfRule type="expression" dxfId="7867" priority="669">
      <formula>I512/H512&lt;1</formula>
    </cfRule>
  </conditionalFormatting>
  <conditionalFormatting sqref="B552">
    <cfRule type="cellIs" dxfId="7866" priority="670" operator="lessThan">
      <formula>0</formula>
    </cfRule>
  </conditionalFormatting>
  <conditionalFormatting sqref="B552">
    <cfRule type="expression" dxfId="7865" priority="671">
      <formula>B552/#REF!&gt;1</formula>
    </cfRule>
  </conditionalFormatting>
  <conditionalFormatting sqref="B552">
    <cfRule type="expression" dxfId="7864" priority="672">
      <formula>B552/#REF!&lt;1</formula>
    </cfRule>
  </conditionalFormatting>
  <conditionalFormatting sqref="C552">
    <cfRule type="cellIs" dxfId="7863" priority="673" operator="lessThan">
      <formula>0</formula>
    </cfRule>
  </conditionalFormatting>
  <conditionalFormatting sqref="C552">
    <cfRule type="expression" dxfId="7862" priority="674">
      <formula>C552/B552&gt;1</formula>
    </cfRule>
  </conditionalFormatting>
  <conditionalFormatting sqref="C552">
    <cfRule type="expression" dxfId="7861" priority="675">
      <formula>C552/B552&lt;1</formula>
    </cfRule>
  </conditionalFormatting>
  <conditionalFormatting sqref="D552">
    <cfRule type="cellIs" dxfId="7860" priority="676" operator="lessThan">
      <formula>0</formula>
    </cfRule>
  </conditionalFormatting>
  <conditionalFormatting sqref="D552">
    <cfRule type="expression" dxfId="7859" priority="677">
      <formula>D552/C552&gt;1</formula>
    </cfRule>
  </conditionalFormatting>
  <conditionalFormatting sqref="D552">
    <cfRule type="expression" dxfId="7858" priority="678">
      <formula>D552/C552&lt;1</formula>
    </cfRule>
  </conditionalFormatting>
  <conditionalFormatting sqref="E552">
    <cfRule type="cellIs" dxfId="7857" priority="679" operator="lessThan">
      <formula>0</formula>
    </cfRule>
  </conditionalFormatting>
  <conditionalFormatting sqref="E552">
    <cfRule type="expression" dxfId="7856" priority="680">
      <formula>E552/D552&gt;1</formula>
    </cfRule>
  </conditionalFormatting>
  <conditionalFormatting sqref="E552">
    <cfRule type="expression" dxfId="7855" priority="681">
      <formula>E552/D552&lt;1</formula>
    </cfRule>
  </conditionalFormatting>
  <conditionalFormatting sqref="F552">
    <cfRule type="cellIs" dxfId="7854" priority="682" operator="lessThan">
      <formula>0</formula>
    </cfRule>
  </conditionalFormatting>
  <conditionalFormatting sqref="F552">
    <cfRule type="expression" dxfId="7853" priority="683">
      <formula>F552/E552&gt;1</formula>
    </cfRule>
  </conditionalFormatting>
  <conditionalFormatting sqref="F552">
    <cfRule type="expression" dxfId="7852" priority="684">
      <formula>F552/E552&lt;1</formula>
    </cfRule>
  </conditionalFormatting>
  <conditionalFormatting sqref="G552">
    <cfRule type="cellIs" dxfId="7851" priority="685" operator="lessThan">
      <formula>0</formula>
    </cfRule>
  </conditionalFormatting>
  <conditionalFormatting sqref="G552">
    <cfRule type="expression" dxfId="7850" priority="686">
      <formula>G552/F552&gt;1</formula>
    </cfRule>
  </conditionalFormatting>
  <conditionalFormatting sqref="G552">
    <cfRule type="expression" dxfId="7849" priority="687">
      <formula>G552/F552&lt;1</formula>
    </cfRule>
  </conditionalFormatting>
  <conditionalFormatting sqref="H552">
    <cfRule type="cellIs" dxfId="7848" priority="688" operator="lessThan">
      <formula>0</formula>
    </cfRule>
  </conditionalFormatting>
  <conditionalFormatting sqref="H552">
    <cfRule type="expression" dxfId="7847" priority="689">
      <formula>H552/G552&gt;1</formula>
    </cfRule>
  </conditionalFormatting>
  <conditionalFormatting sqref="H552">
    <cfRule type="expression" dxfId="7846" priority="690">
      <formula>H552/G552&lt;1</formula>
    </cfRule>
  </conditionalFormatting>
  <conditionalFormatting sqref="B560">
    <cfRule type="cellIs" dxfId="7845" priority="691" operator="lessThan">
      <formula>0</formula>
    </cfRule>
  </conditionalFormatting>
  <conditionalFormatting sqref="B560">
    <cfRule type="expression" dxfId="7844" priority="692">
      <formula>B560/#REF!&gt;1</formula>
    </cfRule>
  </conditionalFormatting>
  <conditionalFormatting sqref="B560">
    <cfRule type="expression" dxfId="7843" priority="693">
      <formula>B560/#REF!&lt;1</formula>
    </cfRule>
  </conditionalFormatting>
  <conditionalFormatting sqref="C560">
    <cfRule type="cellIs" dxfId="7842" priority="694" operator="lessThan">
      <formula>0</formula>
    </cfRule>
  </conditionalFormatting>
  <conditionalFormatting sqref="C560">
    <cfRule type="expression" dxfId="7841" priority="695">
      <formula>C560/B560&gt;1</formula>
    </cfRule>
  </conditionalFormatting>
  <conditionalFormatting sqref="C560">
    <cfRule type="expression" dxfId="7840" priority="696">
      <formula>C560/B560&lt;1</formula>
    </cfRule>
  </conditionalFormatting>
  <conditionalFormatting sqref="D560">
    <cfRule type="cellIs" dxfId="7839" priority="697" operator="lessThan">
      <formula>0</formula>
    </cfRule>
  </conditionalFormatting>
  <conditionalFormatting sqref="D560">
    <cfRule type="expression" dxfId="7838" priority="698">
      <formula>D560/C560&gt;1</formula>
    </cfRule>
  </conditionalFormatting>
  <conditionalFormatting sqref="D560">
    <cfRule type="expression" dxfId="7837" priority="699">
      <formula>D560/C560&lt;1</formula>
    </cfRule>
  </conditionalFormatting>
  <conditionalFormatting sqref="E560">
    <cfRule type="cellIs" dxfId="7836" priority="700" operator="lessThan">
      <formula>0</formula>
    </cfRule>
  </conditionalFormatting>
  <conditionalFormatting sqref="E560">
    <cfRule type="expression" dxfId="7835" priority="701">
      <formula>E560/D560&gt;1</formula>
    </cfRule>
  </conditionalFormatting>
  <conditionalFormatting sqref="E560">
    <cfRule type="expression" dxfId="7834" priority="702">
      <formula>E560/D560&lt;1</formula>
    </cfRule>
  </conditionalFormatting>
  <conditionalFormatting sqref="F560">
    <cfRule type="cellIs" dxfId="7833" priority="703" operator="lessThan">
      <formula>0</formula>
    </cfRule>
  </conditionalFormatting>
  <conditionalFormatting sqref="F560">
    <cfRule type="expression" dxfId="7832" priority="704">
      <formula>F560/E560&gt;1</formula>
    </cfRule>
  </conditionalFormatting>
  <conditionalFormatting sqref="F560">
    <cfRule type="expression" dxfId="7831" priority="705">
      <formula>F560/E560&lt;1</formula>
    </cfRule>
  </conditionalFormatting>
  <conditionalFormatting sqref="G560">
    <cfRule type="cellIs" dxfId="7830" priority="706" operator="lessThan">
      <formula>0</formula>
    </cfRule>
  </conditionalFormatting>
  <conditionalFormatting sqref="G560">
    <cfRule type="expression" dxfId="7829" priority="707">
      <formula>G560/F560&gt;1</formula>
    </cfRule>
  </conditionalFormatting>
  <conditionalFormatting sqref="G560">
    <cfRule type="expression" dxfId="7828" priority="708">
      <formula>G560/F560&lt;1</formula>
    </cfRule>
  </conditionalFormatting>
  <conditionalFormatting sqref="H560">
    <cfRule type="cellIs" dxfId="7827" priority="709" operator="lessThan">
      <formula>0</formula>
    </cfRule>
  </conditionalFormatting>
  <conditionalFormatting sqref="H560">
    <cfRule type="expression" dxfId="7826" priority="710">
      <formula>H560/G560&gt;1</formula>
    </cfRule>
  </conditionalFormatting>
  <conditionalFormatting sqref="H560">
    <cfRule type="expression" dxfId="7825" priority="711">
      <formula>H560/G560&lt;1</formula>
    </cfRule>
  </conditionalFormatting>
  <conditionalFormatting sqref="O616:O619">
    <cfRule type="cellIs" dxfId="7824" priority="712" operator="lessThan">
      <formula>0</formula>
    </cfRule>
  </conditionalFormatting>
  <conditionalFormatting sqref="B589">
    <cfRule type="expression" dxfId="7823" priority="713">
      <formula>B589/#REF!&gt;1</formula>
    </cfRule>
  </conditionalFormatting>
  <conditionalFormatting sqref="B589">
    <cfRule type="expression" dxfId="7822" priority="714">
      <formula>B589/#REF!&lt;1</formula>
    </cfRule>
  </conditionalFormatting>
  <conditionalFormatting sqref="C589">
    <cfRule type="cellIs" dxfId="7821" priority="715" operator="lessThan">
      <formula>0</formula>
    </cfRule>
  </conditionalFormatting>
  <conditionalFormatting sqref="C589">
    <cfRule type="expression" dxfId="7820" priority="716">
      <formula>C589/B589&gt;1</formula>
    </cfRule>
  </conditionalFormatting>
  <conditionalFormatting sqref="C589">
    <cfRule type="expression" dxfId="7819" priority="717">
      <formula>C589/B589&lt;1</formula>
    </cfRule>
  </conditionalFormatting>
  <conditionalFormatting sqref="O605:O607">
    <cfRule type="cellIs" dxfId="7818" priority="718" operator="lessThan">
      <formula>0</formula>
    </cfRule>
  </conditionalFormatting>
  <conditionalFormatting sqref="D589">
    <cfRule type="expression" dxfId="7817" priority="719">
      <formula>D589/C589&gt;1</formula>
    </cfRule>
  </conditionalFormatting>
  <conditionalFormatting sqref="D589">
    <cfRule type="expression" dxfId="7816" priority="720">
      <formula>D589/C589&lt;1</formula>
    </cfRule>
  </conditionalFormatting>
  <conditionalFormatting sqref="E589">
    <cfRule type="cellIs" dxfId="7815" priority="721" operator="lessThan">
      <formula>0</formula>
    </cfRule>
  </conditionalFormatting>
  <conditionalFormatting sqref="E589">
    <cfRule type="expression" dxfId="7814" priority="722">
      <formula>E589/D589&gt;1</formula>
    </cfRule>
  </conditionalFormatting>
  <conditionalFormatting sqref="E589">
    <cfRule type="expression" dxfId="7813" priority="723">
      <formula>E589/D589&lt;1</formula>
    </cfRule>
  </conditionalFormatting>
  <conditionalFormatting sqref="F589">
    <cfRule type="cellIs" dxfId="7812" priority="724" operator="lessThan">
      <formula>0</formula>
    </cfRule>
  </conditionalFormatting>
  <conditionalFormatting sqref="F589">
    <cfRule type="expression" dxfId="7811" priority="725">
      <formula>F589/E589&gt;1</formula>
    </cfRule>
  </conditionalFormatting>
  <conditionalFormatting sqref="F589">
    <cfRule type="expression" dxfId="7810" priority="726">
      <formula>F589/E589&lt;1</formula>
    </cfRule>
  </conditionalFormatting>
  <conditionalFormatting sqref="O377">
    <cfRule type="cellIs" dxfId="7809" priority="727" operator="lessThan">
      <formula>0</formula>
    </cfRule>
  </conditionalFormatting>
  <conditionalFormatting sqref="G589">
    <cfRule type="expression" dxfId="7808" priority="728">
      <formula>G589/F589&gt;1</formula>
    </cfRule>
  </conditionalFormatting>
  <conditionalFormatting sqref="G589">
    <cfRule type="expression" dxfId="7807" priority="729">
      <formula>G589/F589&lt;1</formula>
    </cfRule>
  </conditionalFormatting>
  <conditionalFormatting sqref="O366">
    <cfRule type="cellIs" dxfId="7806" priority="730" operator="lessThan">
      <formula>0</formula>
    </cfRule>
  </conditionalFormatting>
  <conditionalFormatting sqref="H589">
    <cfRule type="expression" dxfId="7805" priority="731">
      <formula>H589/G589&gt;1</formula>
    </cfRule>
  </conditionalFormatting>
  <conditionalFormatting sqref="H589">
    <cfRule type="expression" dxfId="7804" priority="732">
      <formula>H589/G589&lt;1</formula>
    </cfRule>
  </conditionalFormatting>
  <conditionalFormatting sqref="N596">
    <cfRule type="cellIs" dxfId="7803" priority="733" operator="lessThan">
      <formula>0</formula>
    </cfRule>
  </conditionalFormatting>
  <conditionalFormatting sqref="O387">
    <cfRule type="cellIs" dxfId="7802" priority="734" operator="lessThan">
      <formula>0</formula>
    </cfRule>
  </conditionalFormatting>
  <conditionalFormatting sqref="O387">
    <cfRule type="cellIs" dxfId="7801" priority="735" operator="lessThan">
      <formula>0</formula>
    </cfRule>
  </conditionalFormatting>
  <conditionalFormatting sqref="O387">
    <cfRule type="cellIs" dxfId="7800" priority="736" operator="lessThan">
      <formula>0</formula>
    </cfRule>
  </conditionalFormatting>
  <conditionalFormatting sqref="O387">
    <cfRule type="cellIs" dxfId="7799" priority="737" operator="lessThan">
      <formula>0</formula>
    </cfRule>
  </conditionalFormatting>
  <conditionalFormatting sqref="N600">
    <cfRule type="cellIs" dxfId="7798" priority="738" operator="lessThan">
      <formula>0</formula>
    </cfRule>
  </conditionalFormatting>
  <conditionalFormatting sqref="N600">
    <cfRule type="cellIs" dxfId="7797" priority="739" operator="lessThan">
      <formula>0</formula>
    </cfRule>
  </conditionalFormatting>
  <conditionalFormatting sqref="P363">
    <cfRule type="cellIs" dxfId="7796" priority="740" operator="lessThan">
      <formula>0</formula>
    </cfRule>
  </conditionalFormatting>
  <conditionalFormatting sqref="P364:P365">
    <cfRule type="cellIs" dxfId="7795" priority="741" operator="lessThan">
      <formula>0</formula>
    </cfRule>
  </conditionalFormatting>
  <conditionalFormatting sqref="P461:P464">
    <cfRule type="cellIs" dxfId="7794" priority="742" operator="lessThan">
      <formula>0</formula>
    </cfRule>
  </conditionalFormatting>
  <conditionalFormatting sqref="P361">
    <cfRule type="cellIs" dxfId="7793" priority="743" operator="lessThan">
      <formula>0</formula>
    </cfRule>
  </conditionalFormatting>
  <conditionalFormatting sqref="P366:P367">
    <cfRule type="cellIs" dxfId="7792" priority="744" operator="lessThan">
      <formula>0</formula>
    </cfRule>
  </conditionalFormatting>
  <conditionalFormatting sqref="P369:P373">
    <cfRule type="cellIs" dxfId="7791" priority="745" operator="lessThan">
      <formula>0</formula>
    </cfRule>
  </conditionalFormatting>
  <conditionalFormatting sqref="P378:P379">
    <cfRule type="cellIs" dxfId="7790" priority="746" operator="lessThan">
      <formula>0</formula>
    </cfRule>
  </conditionalFormatting>
  <conditionalFormatting sqref="P384:P385">
    <cfRule type="cellIs" dxfId="7789" priority="747" operator="lessThan">
      <formula>0</formula>
    </cfRule>
  </conditionalFormatting>
  <conditionalFormatting sqref="P390:P391">
    <cfRule type="cellIs" dxfId="7788" priority="748" operator="lessThan">
      <formula>0</formula>
    </cfRule>
  </conditionalFormatting>
  <conditionalFormatting sqref="P396:P397">
    <cfRule type="cellIs" dxfId="7787" priority="749" operator="lessThan">
      <formula>0</formula>
    </cfRule>
  </conditionalFormatting>
  <conditionalFormatting sqref="P402">
    <cfRule type="cellIs" dxfId="7786" priority="750" operator="lessThan">
      <formula>0</formula>
    </cfRule>
  </conditionalFormatting>
  <conditionalFormatting sqref="P408:P409">
    <cfRule type="cellIs" dxfId="7785" priority="751" operator="lessThan">
      <formula>0</formula>
    </cfRule>
  </conditionalFormatting>
  <conditionalFormatting sqref="P414:P415">
    <cfRule type="cellIs" dxfId="7784" priority="752" operator="lessThan">
      <formula>0</formula>
    </cfRule>
  </conditionalFormatting>
  <conditionalFormatting sqref="P420:P421">
    <cfRule type="cellIs" dxfId="7783" priority="753" operator="lessThan">
      <formula>0</formula>
    </cfRule>
  </conditionalFormatting>
  <conditionalFormatting sqref="P426:P427">
    <cfRule type="cellIs" dxfId="7782" priority="754" operator="lessThan">
      <formula>0</formula>
    </cfRule>
  </conditionalFormatting>
  <conditionalFormatting sqref="P432:P433">
    <cfRule type="cellIs" dxfId="7781" priority="755" operator="lessThan">
      <formula>0</formula>
    </cfRule>
  </conditionalFormatting>
  <conditionalFormatting sqref="P438:P439">
    <cfRule type="cellIs" dxfId="7780" priority="756" operator="lessThan">
      <formula>0</formula>
    </cfRule>
  </conditionalFormatting>
  <conditionalFormatting sqref="P444:P445">
    <cfRule type="cellIs" dxfId="7779" priority="757" operator="lessThan">
      <formula>0</formula>
    </cfRule>
  </conditionalFormatting>
  <conditionalFormatting sqref="P451:P452">
    <cfRule type="cellIs" dxfId="7778" priority="758" operator="lessThan">
      <formula>0</formula>
    </cfRule>
  </conditionalFormatting>
  <conditionalFormatting sqref="P457:P458">
    <cfRule type="cellIs" dxfId="7777" priority="759" operator="lessThan">
      <formula>0</formula>
    </cfRule>
  </conditionalFormatting>
  <conditionalFormatting sqref="P465">
    <cfRule type="cellIs" dxfId="7776" priority="760" operator="lessThan">
      <formula>0</formula>
    </cfRule>
  </conditionalFormatting>
  <conditionalFormatting sqref="P472">
    <cfRule type="cellIs" dxfId="7775" priority="761" operator="lessThan">
      <formula>0</formula>
    </cfRule>
  </conditionalFormatting>
  <conditionalFormatting sqref="P503:P504">
    <cfRule type="cellIs" dxfId="7774" priority="762" operator="lessThan">
      <formula>0</formula>
    </cfRule>
  </conditionalFormatting>
  <conditionalFormatting sqref="P511:P512">
    <cfRule type="cellIs" dxfId="7773" priority="763" operator="lessThan">
      <formula>0</formula>
    </cfRule>
  </conditionalFormatting>
  <conditionalFormatting sqref="P520:P521">
    <cfRule type="cellIs" dxfId="7772" priority="764" operator="lessThan">
      <formula>0</formula>
    </cfRule>
  </conditionalFormatting>
  <conditionalFormatting sqref="P528:P529">
    <cfRule type="cellIs" dxfId="7771" priority="765" operator="lessThan">
      <formula>0</formula>
    </cfRule>
  </conditionalFormatting>
  <conditionalFormatting sqref="P544:P545">
    <cfRule type="cellIs" dxfId="7770" priority="766" operator="lessThan">
      <formula>0</formula>
    </cfRule>
  </conditionalFormatting>
  <conditionalFormatting sqref="P536:P537">
    <cfRule type="cellIs" dxfId="7769" priority="767" operator="lessThan">
      <formula>0</formula>
    </cfRule>
  </conditionalFormatting>
  <conditionalFormatting sqref="P551:P552">
    <cfRule type="cellIs" dxfId="7768" priority="768" operator="lessThan">
      <formula>0</formula>
    </cfRule>
  </conditionalFormatting>
  <conditionalFormatting sqref="P559:P560">
    <cfRule type="cellIs" dxfId="7767" priority="769" operator="lessThan">
      <formula>0</formula>
    </cfRule>
  </conditionalFormatting>
  <conditionalFormatting sqref="P567:P568">
    <cfRule type="cellIs" dxfId="7766" priority="770" operator="lessThan">
      <formula>0</formula>
    </cfRule>
  </conditionalFormatting>
  <conditionalFormatting sqref="P574:P575">
    <cfRule type="cellIs" dxfId="7765" priority="771" operator="lessThan">
      <formula>0</formula>
    </cfRule>
  </conditionalFormatting>
  <conditionalFormatting sqref="P581:P582">
    <cfRule type="cellIs" dxfId="7764" priority="772" operator="lessThan">
      <formula>0</formula>
    </cfRule>
  </conditionalFormatting>
  <conditionalFormatting sqref="P588:P589">
    <cfRule type="cellIs" dxfId="7763" priority="773" operator="lessThan">
      <formula>0</formula>
    </cfRule>
  </conditionalFormatting>
  <conditionalFormatting sqref="P596:P597">
    <cfRule type="cellIs" dxfId="7762" priority="774" operator="lessThan">
      <formula>0</formula>
    </cfRule>
  </conditionalFormatting>
  <conditionalFormatting sqref="P603">
    <cfRule type="cellIs" dxfId="7761" priority="775" operator="lessThan">
      <formula>0</formula>
    </cfRule>
  </conditionalFormatting>
  <conditionalFormatting sqref="P608">
    <cfRule type="cellIs" dxfId="7760" priority="776" operator="lessThan">
      <formula>0</formula>
    </cfRule>
  </conditionalFormatting>
  <conditionalFormatting sqref="O405">
    <cfRule type="cellIs" dxfId="7759" priority="777" operator="lessThan">
      <formula>0</formula>
    </cfRule>
  </conditionalFormatting>
  <conditionalFormatting sqref="P632:P634">
    <cfRule type="cellIs" dxfId="7758" priority="778" operator="lessThan">
      <formula>0</formula>
    </cfRule>
  </conditionalFormatting>
  <conditionalFormatting sqref="I710:N710 P708:Q711">
    <cfRule type="cellIs" dxfId="7757" priority="779" operator="lessThan">
      <formula>0</formula>
    </cfRule>
  </conditionalFormatting>
  <conditionalFormatting sqref="P636:P637 P641:P645">
    <cfRule type="cellIs" dxfId="7756" priority="780" operator="lessThan">
      <formula>0</formula>
    </cfRule>
  </conditionalFormatting>
  <conditionalFormatting sqref="P648">
    <cfRule type="cellIs" dxfId="7755" priority="781" operator="lessThan">
      <formula>0</formula>
    </cfRule>
  </conditionalFormatting>
  <conditionalFormatting sqref="P649">
    <cfRule type="cellIs" dxfId="7754" priority="782" operator="lessThan">
      <formula>0</formula>
    </cfRule>
  </conditionalFormatting>
  <conditionalFormatting sqref="P651">
    <cfRule type="cellIs" dxfId="7753" priority="783" operator="lessThan">
      <formula>0</formula>
    </cfRule>
  </conditionalFormatting>
  <conditionalFormatting sqref="P652">
    <cfRule type="cellIs" dxfId="7752" priority="784" operator="lessThan">
      <formula>0</formula>
    </cfRule>
  </conditionalFormatting>
  <conditionalFormatting sqref="D654:N654 D651:N651 D648:N649 D632:N634">
    <cfRule type="expression" dxfId="7751" priority="785">
      <formula>D632/C632&gt;1</formula>
    </cfRule>
  </conditionalFormatting>
  <conditionalFormatting sqref="D654:N654 D651:N651 D648:N649 D632:N634">
    <cfRule type="expression" dxfId="7750" priority="786">
      <formula>D632/C632&lt;1</formula>
    </cfRule>
  </conditionalFormatting>
  <conditionalFormatting sqref="C507:C510">
    <cfRule type="cellIs" dxfId="7749" priority="787" operator="lessThan">
      <formula>0</formula>
    </cfRule>
  </conditionalFormatting>
  <conditionalFormatting sqref="C507:C510">
    <cfRule type="expression" dxfId="7748" priority="788">
      <formula>C507/B507&gt;1</formula>
    </cfRule>
  </conditionalFormatting>
  <conditionalFormatting sqref="C507:C510">
    <cfRule type="expression" dxfId="7747" priority="789">
      <formula>C507/B507&lt;1</formula>
    </cfRule>
  </conditionalFormatting>
  <conditionalFormatting sqref="D507:N510">
    <cfRule type="cellIs" dxfId="7746" priority="790" operator="lessThan">
      <formula>0</formula>
    </cfRule>
  </conditionalFormatting>
  <conditionalFormatting sqref="D507:N510">
    <cfRule type="expression" dxfId="7745" priority="791">
      <formula>D507/C507&gt;1</formula>
    </cfRule>
  </conditionalFormatting>
  <conditionalFormatting sqref="D507:N510">
    <cfRule type="expression" dxfId="7744" priority="792">
      <formula>D507/C507&lt;1</formula>
    </cfRule>
  </conditionalFormatting>
  <conditionalFormatting sqref="B507:B510">
    <cfRule type="cellIs" dxfId="7743" priority="793" operator="lessThan">
      <formula>0</formula>
    </cfRule>
  </conditionalFormatting>
  <conditionalFormatting sqref="B507:B510">
    <cfRule type="expression" dxfId="7742" priority="794">
      <formula>B507/#REF!&gt;1</formula>
    </cfRule>
  </conditionalFormatting>
  <conditionalFormatting sqref="B507:B510">
    <cfRule type="expression" dxfId="7741" priority="795">
      <formula>B507/#REF!&lt;1</formula>
    </cfRule>
  </conditionalFormatting>
  <conditionalFormatting sqref="J588:N588 J574:N574 J559:N559 J551:N551">
    <cfRule type="cellIs" dxfId="7740" priority="796" operator="lessThan">
      <formula>0</formula>
    </cfRule>
  </conditionalFormatting>
  <conditionalFormatting sqref="C588:I588 C584:C587 C574:I574 C570:C573 C559:I559 C555:C558 C551:I551 C547:C550">
    <cfRule type="cellIs" dxfId="7739" priority="797" operator="lessThan">
      <formula>0</formula>
    </cfRule>
  </conditionalFormatting>
  <conditionalFormatting sqref="C588:M588 C574:M574 C559:M559 C551:M551">
    <cfRule type="cellIs" dxfId="7738" priority="798" operator="lessThan">
      <formula>0</formula>
    </cfRule>
  </conditionalFormatting>
  <conditionalFormatting sqref="C584:C587 C570:C573 C555:C558 C547:C550">
    <cfRule type="expression" dxfId="7737" priority="799">
      <formula>C547/B547&gt;1</formula>
    </cfRule>
  </conditionalFormatting>
  <conditionalFormatting sqref="C584:C587 C570:C573 C555:C558 C547:C550">
    <cfRule type="expression" dxfId="7736" priority="800">
      <formula>C547/B547&lt;1</formula>
    </cfRule>
  </conditionalFormatting>
  <conditionalFormatting sqref="D584:N587 D570:N573 D555:N558 D547:N550">
    <cfRule type="cellIs" dxfId="7735" priority="801" operator="lessThan">
      <formula>0</formula>
    </cfRule>
  </conditionalFormatting>
  <conditionalFormatting sqref="D584:N587 D570:N573 D555:N558 D547:N550">
    <cfRule type="expression" dxfId="7734" priority="802">
      <formula>D547/C547&gt;1</formula>
    </cfRule>
  </conditionalFormatting>
  <conditionalFormatting sqref="D584:N587 D570:N573 D555:N558 D547:N550">
    <cfRule type="expression" dxfId="7733" priority="803">
      <formula>D547/C547&lt;1</formula>
    </cfRule>
  </conditionalFormatting>
  <conditionalFormatting sqref="C588:N588 C574:N574 C559:N559 C551:N551">
    <cfRule type="cellIs" dxfId="7732" priority="804" operator="lessThan">
      <formula>0</formula>
    </cfRule>
  </conditionalFormatting>
  <conditionalFormatting sqref="C588:N588 C574:N574 C559:N559 C551:N551">
    <cfRule type="expression" dxfId="7731" priority="805">
      <formula>C551/B551&gt;1</formula>
    </cfRule>
  </conditionalFormatting>
  <conditionalFormatting sqref="C588:N588 C574:N574 C559:N559 C551:N551">
    <cfRule type="expression" dxfId="7730" priority="806">
      <formula>C551/B551&lt;1</formula>
    </cfRule>
  </conditionalFormatting>
  <conditionalFormatting sqref="B654 B651 B648:B649 B632:B634 B641:B645">
    <cfRule type="cellIs" dxfId="7729" priority="807" operator="lessThan">
      <formula>0</formula>
    </cfRule>
  </conditionalFormatting>
  <conditionalFormatting sqref="C654 C651 C648:C649 C632:C634">
    <cfRule type="cellIs" dxfId="7728" priority="808" operator="lessThan">
      <formula>0</formula>
    </cfRule>
  </conditionalFormatting>
  <conditionalFormatting sqref="C654 C651 C648:C649 C632:C634">
    <cfRule type="expression" dxfId="7727" priority="809">
      <formula>C632/B632&gt;1</formula>
    </cfRule>
  </conditionalFormatting>
  <conditionalFormatting sqref="C654 C651 C648:C649 C632:C634">
    <cfRule type="expression" dxfId="7726" priority="810">
      <formula>C632/B632&lt;1</formula>
    </cfRule>
  </conditionalFormatting>
  <conditionalFormatting sqref="D654:N654 D651:N651 D648:N649 D632:N634">
    <cfRule type="cellIs" dxfId="7725" priority="811" operator="lessThan">
      <formula>0</formula>
    </cfRule>
  </conditionalFormatting>
  <conditionalFormatting sqref="B504:N504 B537 B568 B597">
    <cfRule type="expression" dxfId="7724" priority="812">
      <formula>B504/#REF!&gt;1</formula>
    </cfRule>
  </conditionalFormatting>
  <conditionalFormatting sqref="B504:N504 B537 B568 B597">
    <cfRule type="expression" dxfId="7723" priority="813">
      <formula>B504/#REF!&lt;1</formula>
    </cfRule>
  </conditionalFormatting>
  <conditionalFormatting sqref="C465">
    <cfRule type="cellIs" dxfId="7722" priority="814" operator="lessThan">
      <formula>0</formula>
    </cfRule>
  </conditionalFormatting>
  <conditionalFormatting sqref="C465">
    <cfRule type="expression" dxfId="7721" priority="815">
      <formula>C465/B465&gt;1</formula>
    </cfRule>
  </conditionalFormatting>
  <conditionalFormatting sqref="C465">
    <cfRule type="expression" dxfId="7720" priority="816">
      <formula>C465/B465&lt;1</formula>
    </cfRule>
  </conditionalFormatting>
  <conditionalFormatting sqref="D465:N465">
    <cfRule type="cellIs" dxfId="7719" priority="817" operator="lessThan">
      <formula>0</formula>
    </cfRule>
  </conditionalFormatting>
  <conditionalFormatting sqref="D465:N465">
    <cfRule type="expression" dxfId="7718" priority="818">
      <formula>D465/C465&gt;1</formula>
    </cfRule>
  </conditionalFormatting>
  <conditionalFormatting sqref="D465:N465">
    <cfRule type="expression" dxfId="7717" priority="819">
      <formula>D465/C465&lt;1</formula>
    </cfRule>
  </conditionalFormatting>
  <conditionalFormatting sqref="B465">
    <cfRule type="cellIs" dxfId="7716" priority="820" operator="lessThan">
      <formula>0</formula>
    </cfRule>
  </conditionalFormatting>
  <conditionalFormatting sqref="B465">
    <cfRule type="expression" dxfId="7715" priority="821">
      <formula>B465/#REF!&gt;1</formula>
    </cfRule>
  </conditionalFormatting>
  <conditionalFormatting sqref="B465">
    <cfRule type="expression" dxfId="7714" priority="822">
      <formula>B465/#REF!&lt;1</formula>
    </cfRule>
  </conditionalFormatting>
  <conditionalFormatting sqref="C511">
    <cfRule type="cellIs" dxfId="7713" priority="823" operator="lessThan">
      <formula>0</formula>
    </cfRule>
  </conditionalFormatting>
  <conditionalFormatting sqref="D511:N511">
    <cfRule type="cellIs" dxfId="7712" priority="824" operator="lessThan">
      <formula>0</formula>
    </cfRule>
  </conditionalFormatting>
  <conditionalFormatting sqref="C511">
    <cfRule type="expression" dxfId="7711" priority="825">
      <formula>C511/B511&gt;1</formula>
    </cfRule>
  </conditionalFormatting>
  <conditionalFormatting sqref="C511">
    <cfRule type="expression" dxfId="7710" priority="826">
      <formula>C511/B511&lt;1</formula>
    </cfRule>
  </conditionalFormatting>
  <conditionalFormatting sqref="D511:N511">
    <cfRule type="expression" dxfId="7709" priority="827">
      <formula>D511/C511&gt;1</formula>
    </cfRule>
  </conditionalFormatting>
  <conditionalFormatting sqref="D511:N511">
    <cfRule type="expression" dxfId="7708" priority="828">
      <formula>D511/C511&lt;1</formula>
    </cfRule>
  </conditionalFormatting>
  <conditionalFormatting sqref="B511">
    <cfRule type="cellIs" dxfId="7707" priority="829" operator="lessThan">
      <formula>0</formula>
    </cfRule>
  </conditionalFormatting>
  <conditionalFormatting sqref="B511">
    <cfRule type="expression" dxfId="7706" priority="830">
      <formula>B511/#REF!&gt;1</formula>
    </cfRule>
  </conditionalFormatting>
  <conditionalFormatting sqref="B511">
    <cfRule type="expression" dxfId="7705" priority="831">
      <formula>B511/#REF!&lt;1</formula>
    </cfRule>
  </conditionalFormatting>
  <conditionalFormatting sqref="B529 B521">
    <cfRule type="cellIs" dxfId="7704" priority="832" operator="lessThan">
      <formula>0</formula>
    </cfRule>
  </conditionalFormatting>
  <conditionalFormatting sqref="B529 B521">
    <cfRule type="expression" dxfId="7703" priority="833">
      <formula>B521/#REF!&gt;1</formula>
    </cfRule>
  </conditionalFormatting>
  <conditionalFormatting sqref="B529 B521">
    <cfRule type="expression" dxfId="7702" priority="834">
      <formula>B521/#REF!&lt;1</formula>
    </cfRule>
  </conditionalFormatting>
  <conditionalFormatting sqref="C521">
    <cfRule type="cellIs" dxfId="7701" priority="835" operator="lessThan">
      <formula>0</formula>
    </cfRule>
  </conditionalFormatting>
  <conditionalFormatting sqref="C521 B636:O637">
    <cfRule type="expression" dxfId="7700" priority="836">
      <formula>B521/A521&gt;1</formula>
    </cfRule>
  </conditionalFormatting>
  <conditionalFormatting sqref="C521 B636:O637">
    <cfRule type="expression" dxfId="7699" priority="837">
      <formula>B521/A521&lt;1</formula>
    </cfRule>
  </conditionalFormatting>
  <conditionalFormatting sqref="C603:N603">
    <cfRule type="expression" dxfId="7698" priority="838">
      <formula>C603/B603&gt;1</formula>
    </cfRule>
  </conditionalFormatting>
  <conditionalFormatting sqref="C603:N603">
    <cfRule type="expression" dxfId="7697" priority="839">
      <formula>C603/B603&lt;1</formula>
    </cfRule>
  </conditionalFormatting>
  <conditionalFormatting sqref="I552:N552">
    <cfRule type="expression" dxfId="7696" priority="840">
      <formula>I552/H552&gt;1</formula>
    </cfRule>
  </conditionalFormatting>
  <conditionalFormatting sqref="I552:N552">
    <cfRule type="expression" dxfId="7695" priority="841">
      <formula>I552/H552&lt;1</formula>
    </cfRule>
  </conditionalFormatting>
  <conditionalFormatting sqref="I560:N560">
    <cfRule type="expression" dxfId="7694" priority="842">
      <formula>I560/H560&gt;1</formula>
    </cfRule>
  </conditionalFormatting>
  <conditionalFormatting sqref="I560:N560">
    <cfRule type="expression" dxfId="7693" priority="843">
      <formula>I560/H560&lt;1</formula>
    </cfRule>
  </conditionalFormatting>
  <conditionalFormatting sqref="B575:N575">
    <cfRule type="cellIs" dxfId="7692" priority="844" operator="lessThan">
      <formula>0</formula>
    </cfRule>
  </conditionalFormatting>
  <conditionalFormatting sqref="B575:N575">
    <cfRule type="expression" dxfId="7691" priority="845">
      <formula>B575/A575&gt;1</formula>
    </cfRule>
  </conditionalFormatting>
  <conditionalFormatting sqref="B575:N575">
    <cfRule type="expression" dxfId="7690" priority="846">
      <formula>B575/A575&lt;1</formula>
    </cfRule>
  </conditionalFormatting>
  <conditionalFormatting sqref="B589:N589">
    <cfRule type="cellIs" dxfId="7689" priority="847" operator="lessThan">
      <formula>0</formula>
    </cfRule>
  </conditionalFormatting>
  <conditionalFormatting sqref="B589:N589">
    <cfRule type="expression" dxfId="7688" priority="848">
      <formula>B589/A589&gt;1</formula>
    </cfRule>
  </conditionalFormatting>
  <conditionalFormatting sqref="B589:N589">
    <cfRule type="expression" dxfId="7687" priority="849">
      <formula>B589/A589&lt;1</formula>
    </cfRule>
  </conditionalFormatting>
  <conditionalFormatting sqref="N608">
    <cfRule type="cellIs" dxfId="7686" priority="850" operator="lessThan">
      <formula>0</formula>
    </cfRule>
  </conditionalFormatting>
  <conditionalFormatting sqref="D521:N521">
    <cfRule type="cellIs" dxfId="7685" priority="851" operator="lessThan">
      <formula>0</formula>
    </cfRule>
  </conditionalFormatting>
  <conditionalFormatting sqref="D521:N521">
    <cfRule type="expression" dxfId="7684" priority="852">
      <formula>D521/C521&gt;1</formula>
    </cfRule>
  </conditionalFormatting>
  <conditionalFormatting sqref="D521:N521">
    <cfRule type="expression" dxfId="7683" priority="853">
      <formula>D521/C521&lt;1</formula>
    </cfRule>
  </conditionalFormatting>
  <conditionalFormatting sqref="C529:N529">
    <cfRule type="cellIs" dxfId="7682" priority="854" operator="lessThan">
      <formula>0</formula>
    </cfRule>
  </conditionalFormatting>
  <conditionalFormatting sqref="C529:N529">
    <cfRule type="expression" dxfId="7681" priority="855">
      <formula>C529/B529&gt;1</formula>
    </cfRule>
  </conditionalFormatting>
  <conditionalFormatting sqref="C529:N529">
    <cfRule type="expression" dxfId="7680" priority="856">
      <formula>C529/B529&lt;1</formula>
    </cfRule>
  </conditionalFormatting>
  <conditionalFormatting sqref="C582:N582">
    <cfRule type="expression" dxfId="7679" priority="857">
      <formula>C582/B582&gt;1</formula>
    </cfRule>
  </conditionalFormatting>
  <conditionalFormatting sqref="C582:N582">
    <cfRule type="expression" dxfId="7678" priority="858">
      <formula>C582/B582&lt;1</formula>
    </cfRule>
  </conditionalFormatting>
  <conditionalFormatting sqref="C537:N537">
    <cfRule type="expression" dxfId="7677" priority="859">
      <formula>C537/B537&gt;1</formula>
    </cfRule>
  </conditionalFormatting>
  <conditionalFormatting sqref="C537:N537">
    <cfRule type="expression" dxfId="7676" priority="860">
      <formula>C537/B537&lt;1</formula>
    </cfRule>
  </conditionalFormatting>
  <conditionalFormatting sqref="C568:N568">
    <cfRule type="expression" dxfId="7675" priority="861">
      <formula>C568/B568&gt;1</formula>
    </cfRule>
  </conditionalFormatting>
  <conditionalFormatting sqref="C568:N568">
    <cfRule type="expression" dxfId="7674" priority="862">
      <formula>C568/B568&lt;1</formula>
    </cfRule>
  </conditionalFormatting>
  <conditionalFormatting sqref="C608:M608">
    <cfRule type="expression" dxfId="7673" priority="863">
      <formula>C608/B608&gt;1</formula>
    </cfRule>
  </conditionalFormatting>
  <conditionalFormatting sqref="C608:M608">
    <cfRule type="expression" dxfId="7672" priority="864">
      <formula>C608/B608&lt;1</formula>
    </cfRule>
  </conditionalFormatting>
  <conditionalFormatting sqref="N608">
    <cfRule type="expression" dxfId="7671" priority="865">
      <formula>N608/M608&gt;1</formula>
    </cfRule>
  </conditionalFormatting>
  <conditionalFormatting sqref="N608">
    <cfRule type="expression" dxfId="7670" priority="866">
      <formula>N608/M608&lt;1</formula>
    </cfRule>
  </conditionalFormatting>
  <conditionalFormatting sqref="C608:M608">
    <cfRule type="cellIs" dxfId="7669" priority="867" operator="lessThan">
      <formula>0</formula>
    </cfRule>
  </conditionalFormatting>
  <conditionalFormatting sqref="C608:M608">
    <cfRule type="cellIs" dxfId="7668" priority="868" operator="lessThan">
      <formula>0</formula>
    </cfRule>
  </conditionalFormatting>
  <conditionalFormatting sqref="B582">
    <cfRule type="cellIs" dxfId="7667" priority="869" operator="lessThan">
      <formula>0</formula>
    </cfRule>
  </conditionalFormatting>
  <conditionalFormatting sqref="B582">
    <cfRule type="expression" dxfId="7666" priority="870">
      <formula>B582/#REF!&gt;1</formula>
    </cfRule>
  </conditionalFormatting>
  <conditionalFormatting sqref="B582">
    <cfRule type="expression" dxfId="7665" priority="871">
      <formula>B582/#REF!&lt;1</formula>
    </cfRule>
  </conditionalFormatting>
  <conditionalFormatting sqref="C582:N582">
    <cfRule type="cellIs" dxfId="7664" priority="872" operator="lessThan">
      <formula>0</formula>
    </cfRule>
  </conditionalFormatting>
  <conditionalFormatting sqref="C597:N597">
    <cfRule type="expression" dxfId="7663" priority="873">
      <formula>C597/B597&gt;1</formula>
    </cfRule>
  </conditionalFormatting>
  <conditionalFormatting sqref="C597:N597">
    <cfRule type="expression" dxfId="7662" priority="874">
      <formula>C597/B597&lt;1</formula>
    </cfRule>
  </conditionalFormatting>
  <conditionalFormatting sqref="N608">
    <cfRule type="cellIs" dxfId="7661" priority="875" operator="lessThan">
      <formula>0</formula>
    </cfRule>
  </conditionalFormatting>
  <conditionalFormatting sqref="C608:M608">
    <cfRule type="cellIs" dxfId="7660" priority="876" operator="lessThan">
      <formula>0</formula>
    </cfRule>
  </conditionalFormatting>
  <conditionalFormatting sqref="N608">
    <cfRule type="cellIs" dxfId="7659" priority="877" operator="lessThan">
      <formula>0</formula>
    </cfRule>
  </conditionalFormatting>
  <conditionalFormatting sqref="B676:N679">
    <cfRule type="cellIs" dxfId="7658" priority="878" operator="lessThan">
      <formula>0</formula>
    </cfRule>
  </conditionalFormatting>
  <conditionalFormatting sqref="I678:N678 P676:Q679">
    <cfRule type="cellIs" dxfId="7657" priority="879" operator="lessThan">
      <formula>0</formula>
    </cfRule>
  </conditionalFormatting>
  <conditionalFormatting sqref="B680:N683">
    <cfRule type="cellIs" dxfId="7656" priority="880" operator="lessThan">
      <formula>0</formula>
    </cfRule>
  </conditionalFormatting>
  <conditionalFormatting sqref="I682:N682 P680:Q683">
    <cfRule type="cellIs" dxfId="7655" priority="881" operator="lessThan">
      <formula>0</formula>
    </cfRule>
  </conditionalFormatting>
  <conditionalFormatting sqref="B684:N687">
    <cfRule type="cellIs" dxfId="7654" priority="882" operator="lessThan">
      <formula>0</formula>
    </cfRule>
  </conditionalFormatting>
  <conditionalFormatting sqref="I686:N686 P684:Q687">
    <cfRule type="cellIs" dxfId="7653" priority="883" operator="lessThan">
      <formula>0</formula>
    </cfRule>
  </conditionalFormatting>
  <conditionalFormatting sqref="B688:N691">
    <cfRule type="cellIs" dxfId="7652" priority="884" operator="lessThan">
      <formula>0</formula>
    </cfRule>
  </conditionalFormatting>
  <conditionalFormatting sqref="I690:N690 P688:Q691">
    <cfRule type="cellIs" dxfId="7651" priority="885" operator="lessThan">
      <formula>0</formula>
    </cfRule>
  </conditionalFormatting>
  <conditionalFormatting sqref="B692:N695 O694">
    <cfRule type="cellIs" dxfId="7650" priority="886" operator="lessThan">
      <formula>0</formula>
    </cfRule>
  </conditionalFormatting>
  <conditionalFormatting sqref="P692:Q695 I694:O694">
    <cfRule type="cellIs" dxfId="7649" priority="887" operator="lessThan">
      <formula>0</formula>
    </cfRule>
  </conditionalFormatting>
  <conditionalFormatting sqref="B696:N699">
    <cfRule type="cellIs" dxfId="7648" priority="888" operator="lessThan">
      <formula>0</formula>
    </cfRule>
  </conditionalFormatting>
  <conditionalFormatting sqref="I698:N698 P696:Q699">
    <cfRule type="cellIs" dxfId="7647" priority="889" operator="lessThan">
      <formula>0</formula>
    </cfRule>
  </conditionalFormatting>
  <conditionalFormatting sqref="B700:N703">
    <cfRule type="cellIs" dxfId="7646" priority="890" operator="lessThan">
      <formula>0</formula>
    </cfRule>
  </conditionalFormatting>
  <conditionalFormatting sqref="I702:N702 P700:Q703">
    <cfRule type="cellIs" dxfId="7645" priority="891" operator="lessThan">
      <formula>0</formula>
    </cfRule>
  </conditionalFormatting>
  <conditionalFormatting sqref="B704:N707">
    <cfRule type="cellIs" dxfId="7644" priority="892" operator="lessThan">
      <formula>0</formula>
    </cfRule>
  </conditionalFormatting>
  <conditionalFormatting sqref="I706:N706 P704:Q707">
    <cfRule type="cellIs" dxfId="7643" priority="893" operator="lessThan">
      <formula>0</formula>
    </cfRule>
  </conditionalFormatting>
  <conditionalFormatting sqref="B712:N715">
    <cfRule type="cellIs" dxfId="7642" priority="894" operator="lessThan">
      <formula>0</formula>
    </cfRule>
  </conditionalFormatting>
  <conditionalFormatting sqref="I714:N714 P712:Q715">
    <cfRule type="cellIs" dxfId="7641" priority="895" operator="lessThan">
      <formula>0</formula>
    </cfRule>
  </conditionalFormatting>
  <conditionalFormatting sqref="B716:N719">
    <cfRule type="cellIs" dxfId="7640" priority="896" operator="lessThan">
      <formula>0</formula>
    </cfRule>
  </conditionalFormatting>
  <conditionalFormatting sqref="I718:N718 P716:Q719">
    <cfRule type="cellIs" dxfId="7639" priority="897" operator="lessThan">
      <formula>0</formula>
    </cfRule>
  </conditionalFormatting>
  <conditionalFormatting sqref="P654">
    <cfRule type="cellIs" dxfId="7638" priority="898" operator="lessThan">
      <formula>0</formula>
    </cfRule>
  </conditionalFormatting>
  <conditionalFormatting sqref="Q466">
    <cfRule type="cellIs" dxfId="7637" priority="899" operator="lessThan">
      <formula>0</formula>
    </cfRule>
  </conditionalFormatting>
  <conditionalFormatting sqref="P466">
    <cfRule type="cellIs" dxfId="7636" priority="900" operator="lessThan">
      <formula>0</formula>
    </cfRule>
  </conditionalFormatting>
  <conditionalFormatting sqref="B466:N466">
    <cfRule type="cellIs" dxfId="7635" priority="901" operator="lessThan">
      <formula>0</formula>
    </cfRule>
  </conditionalFormatting>
  <conditionalFormatting sqref="B505:N505">
    <cfRule type="cellIs" dxfId="7634" priority="902" operator="lessThan">
      <formula>0</formula>
    </cfRule>
  </conditionalFormatting>
  <conditionalFormatting sqref="B513:N513">
    <cfRule type="cellIs" dxfId="7633" priority="903" operator="lessThan">
      <formula>0</formula>
    </cfRule>
  </conditionalFormatting>
  <conditionalFormatting sqref="B522:N522">
    <cfRule type="cellIs" dxfId="7632" priority="904" operator="lessThan">
      <formula>0</formula>
    </cfRule>
  </conditionalFormatting>
  <conditionalFormatting sqref="B530:N530">
    <cfRule type="cellIs" dxfId="7631" priority="905" operator="lessThan">
      <formula>0</formula>
    </cfRule>
  </conditionalFormatting>
  <conditionalFormatting sqref="B538:N538">
    <cfRule type="cellIs" dxfId="7630" priority="906" operator="lessThan">
      <formula>0</formula>
    </cfRule>
  </conditionalFormatting>
  <conditionalFormatting sqref="B553:N553">
    <cfRule type="cellIs" dxfId="7629" priority="907" operator="lessThan">
      <formula>0</formula>
    </cfRule>
  </conditionalFormatting>
  <conditionalFormatting sqref="B561:N561">
    <cfRule type="cellIs" dxfId="7628" priority="908" operator="lessThan">
      <formula>0</formula>
    </cfRule>
  </conditionalFormatting>
  <conditionalFormatting sqref="B590:N590">
    <cfRule type="cellIs" dxfId="7627" priority="909" operator="lessThan">
      <formula>0</formula>
    </cfRule>
  </conditionalFormatting>
  <conditionalFormatting sqref="O608">
    <cfRule type="cellIs" dxfId="7626" priority="910" operator="lessThan">
      <formula>0</formula>
    </cfRule>
  </conditionalFormatting>
  <conditionalFormatting sqref="O608">
    <cfRule type="cellIs" dxfId="7625" priority="911" operator="lessThan">
      <formula>0</formula>
    </cfRule>
  </conditionalFormatting>
  <conditionalFormatting sqref="O603">
    <cfRule type="cellIs" dxfId="7624" priority="912" operator="lessThan">
      <formula>0</formula>
    </cfRule>
  </conditionalFormatting>
  <conditionalFormatting sqref="O603">
    <cfRule type="cellIs" dxfId="7623" priority="913" operator="lessThan">
      <formula>0</formula>
    </cfRule>
  </conditionalFormatting>
  <conditionalFormatting sqref="O603">
    <cfRule type="cellIs" dxfId="7622" priority="914" operator="lessThan">
      <formula>0</formula>
    </cfRule>
  </conditionalFormatting>
  <conditionalFormatting sqref="O608">
    <cfRule type="cellIs" dxfId="7621" priority="915" operator="lessThan">
      <formula>0</formula>
    </cfRule>
  </conditionalFormatting>
  <conditionalFormatting sqref="P491:Q491 B491">
    <cfRule type="cellIs" dxfId="7620" priority="916" operator="lessThan">
      <formula>0</formula>
    </cfRule>
  </conditionalFormatting>
  <conditionalFormatting sqref="Q492:Q496">
    <cfRule type="cellIs" dxfId="7619" priority="917" operator="lessThan">
      <formula>0</formula>
    </cfRule>
  </conditionalFormatting>
  <conditionalFormatting sqref="P492:P495">
    <cfRule type="cellIs" dxfId="7618" priority="918" operator="lessThan">
      <formula>0</formula>
    </cfRule>
  </conditionalFormatting>
  <conditionalFormatting sqref="P496">
    <cfRule type="cellIs" dxfId="7617" priority="919" operator="lessThan">
      <formula>0</formula>
    </cfRule>
  </conditionalFormatting>
  <conditionalFormatting sqref="P473:Q473 B473">
    <cfRule type="cellIs" dxfId="7616" priority="920" operator="lessThan">
      <formula>0</formula>
    </cfRule>
  </conditionalFormatting>
  <conditionalFormatting sqref="Q474:Q478">
    <cfRule type="cellIs" dxfId="7615" priority="921" operator="lessThan">
      <formula>0</formula>
    </cfRule>
  </conditionalFormatting>
  <conditionalFormatting sqref="P474:P477">
    <cfRule type="cellIs" dxfId="7614" priority="922" operator="lessThan">
      <formula>0</formula>
    </cfRule>
  </conditionalFormatting>
  <conditionalFormatting sqref="P478">
    <cfRule type="cellIs" dxfId="7613" priority="923" operator="lessThan">
      <formula>0</formula>
    </cfRule>
  </conditionalFormatting>
  <conditionalFormatting sqref="P479:Q479 B479">
    <cfRule type="cellIs" dxfId="7612" priority="924" operator="lessThan">
      <formula>0</formula>
    </cfRule>
  </conditionalFormatting>
  <conditionalFormatting sqref="Q480:Q484">
    <cfRule type="cellIs" dxfId="7611" priority="925" operator="lessThan">
      <formula>0</formula>
    </cfRule>
  </conditionalFormatting>
  <conditionalFormatting sqref="P480:P483">
    <cfRule type="cellIs" dxfId="7610" priority="926" operator="lessThan">
      <formula>0</formula>
    </cfRule>
  </conditionalFormatting>
  <conditionalFormatting sqref="P484">
    <cfRule type="cellIs" dxfId="7609" priority="927" operator="lessThan">
      <formula>0</formula>
    </cfRule>
  </conditionalFormatting>
  <conditionalFormatting sqref="P485:Q485 B485">
    <cfRule type="cellIs" dxfId="7608" priority="928" operator="lessThan">
      <formula>0</formula>
    </cfRule>
  </conditionalFormatting>
  <conditionalFormatting sqref="Q486:Q490">
    <cfRule type="cellIs" dxfId="7607" priority="929" operator="lessThan">
      <formula>0</formula>
    </cfRule>
  </conditionalFormatting>
  <conditionalFormatting sqref="P486:P489">
    <cfRule type="cellIs" dxfId="7606" priority="930" operator="lessThan">
      <formula>0</formula>
    </cfRule>
  </conditionalFormatting>
  <conditionalFormatting sqref="P490">
    <cfRule type="cellIs" dxfId="7605" priority="93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604" priority="932" operator="lessThan">
      <formula>0</formula>
    </cfRule>
  </conditionalFormatting>
  <conditionalFormatting sqref="O348">
    <cfRule type="cellIs" dxfId="7603" priority="933" operator="lessThan">
      <formula>0</formula>
    </cfRule>
  </conditionalFormatting>
  <conditionalFormatting sqref="O348">
    <cfRule type="cellIs" dxfId="7602" priority="934" operator="lessThan">
      <formula>0</formula>
    </cfRule>
  </conditionalFormatting>
  <conditionalFormatting sqref="O351:O354">
    <cfRule type="cellIs" dxfId="7601" priority="935" operator="lessThan">
      <formula>0</formula>
    </cfRule>
  </conditionalFormatting>
  <conditionalFormatting sqref="O363:O364">
    <cfRule type="cellIs" dxfId="7600" priority="936" operator="lessThan">
      <formula>0</formula>
    </cfRule>
  </conditionalFormatting>
  <conditionalFormatting sqref="O369:O370">
    <cfRule type="cellIs" dxfId="7599" priority="937" operator="lessThan">
      <formula>0</formula>
    </cfRule>
  </conditionalFormatting>
  <conditionalFormatting sqref="O375:O376">
    <cfRule type="cellIs" dxfId="7598" priority="938" operator="lessThan">
      <formula>0</formula>
    </cfRule>
  </conditionalFormatting>
  <conditionalFormatting sqref="O381:O383">
    <cfRule type="cellIs" dxfId="7597" priority="939" operator="lessThan">
      <formula>0</formula>
    </cfRule>
  </conditionalFormatting>
  <conditionalFormatting sqref="O355">
    <cfRule type="cellIs" dxfId="7596" priority="940" operator="lessThan">
      <formula>0</formula>
    </cfRule>
  </conditionalFormatting>
  <conditionalFormatting sqref="O593:O595">
    <cfRule type="cellIs" dxfId="7595" priority="941" operator="lessThan">
      <formula>0</formula>
    </cfRule>
  </conditionalFormatting>
  <conditionalFormatting sqref="O593:O595">
    <cfRule type="cellIs" dxfId="7594" priority="942" operator="lessThan">
      <formula>0</formula>
    </cfRule>
  </conditionalFormatting>
  <conditionalFormatting sqref="O601:O602 O599">
    <cfRule type="cellIs" dxfId="7593" priority="943" operator="lessThan">
      <formula>0</formula>
    </cfRule>
  </conditionalFormatting>
  <conditionalFormatting sqref="O621:O624">
    <cfRule type="cellIs" dxfId="7592" priority="944" operator="lessThan">
      <formula>0</formula>
    </cfRule>
  </conditionalFormatting>
  <conditionalFormatting sqref="O621:O624">
    <cfRule type="cellIs" dxfId="7591" priority="945" operator="lessThan">
      <formula>0</formula>
    </cfRule>
  </conditionalFormatting>
  <conditionalFormatting sqref="O626:O629">
    <cfRule type="cellIs" dxfId="7590" priority="946" operator="lessThan">
      <formula>0</formula>
    </cfRule>
  </conditionalFormatting>
  <conditionalFormatting sqref="O611:O614">
    <cfRule type="cellIs" dxfId="7589" priority="947" operator="lessThan">
      <formula>0</formula>
    </cfRule>
  </conditionalFormatting>
  <conditionalFormatting sqref="O611:O614">
    <cfRule type="cellIs" dxfId="7588" priority="948" operator="lessThan">
      <formula>0</formula>
    </cfRule>
  </conditionalFormatting>
  <conditionalFormatting sqref="O650 O663 O655:O661 O642:O645 O652:O653 O672:O675 O708:O711 O665:O670">
    <cfRule type="cellIs" dxfId="7587" priority="949" operator="lessThan">
      <formula>0</formula>
    </cfRule>
  </conditionalFormatting>
  <conditionalFormatting sqref="O674">
    <cfRule type="cellIs" dxfId="7586" priority="950" operator="lessThan">
      <formula>0</formula>
    </cfRule>
  </conditionalFormatting>
  <conditionalFormatting sqref="O647">
    <cfRule type="cellIs" dxfId="7585" priority="951" operator="lessThan">
      <formula>0</formula>
    </cfRule>
  </conditionalFormatting>
  <conditionalFormatting sqref="O393">
    <cfRule type="cellIs" dxfId="7584" priority="952" operator="lessThan">
      <formula>0</formula>
    </cfRule>
  </conditionalFormatting>
  <conditionalFormatting sqref="O390">
    <cfRule type="cellIs" dxfId="7583" priority="953" operator="lessThan">
      <formula>0</formula>
    </cfRule>
  </conditionalFormatting>
  <conditionalFormatting sqref="O393">
    <cfRule type="cellIs" dxfId="7582" priority="954" operator="lessThan">
      <formula>0</formula>
    </cfRule>
  </conditionalFormatting>
  <conditionalFormatting sqref="O378">
    <cfRule type="cellIs" dxfId="7581" priority="955" operator="lessThan">
      <formula>0</formula>
    </cfRule>
  </conditionalFormatting>
  <conditionalFormatting sqref="O372">
    <cfRule type="cellIs" dxfId="7580" priority="956" operator="lessThan">
      <formula>0</formula>
    </cfRule>
  </conditionalFormatting>
  <conditionalFormatting sqref="O384">
    <cfRule type="cellIs" dxfId="7579" priority="957" operator="lessThan">
      <formula>0</formula>
    </cfRule>
  </conditionalFormatting>
  <conditionalFormatting sqref="O387">
    <cfRule type="cellIs" dxfId="7578" priority="958" operator="lessThan">
      <formula>0</formula>
    </cfRule>
  </conditionalFormatting>
  <conditionalFormatting sqref="O387">
    <cfRule type="cellIs" dxfId="7577" priority="959" operator="lessThan">
      <formula>0</formula>
    </cfRule>
  </conditionalFormatting>
  <conditionalFormatting sqref="O387">
    <cfRule type="cellIs" dxfId="7576" priority="960" operator="lessThan">
      <formula>0</formula>
    </cfRule>
  </conditionalFormatting>
  <conditionalFormatting sqref="O387">
    <cfRule type="cellIs" dxfId="7575" priority="961" operator="lessThan">
      <formula>0</formula>
    </cfRule>
  </conditionalFormatting>
  <conditionalFormatting sqref="O393">
    <cfRule type="cellIs" dxfId="7574" priority="962" operator="lessThan">
      <formula>0</formula>
    </cfRule>
  </conditionalFormatting>
  <conditionalFormatting sqref="O393">
    <cfRule type="cellIs" dxfId="7573" priority="963" operator="lessThan">
      <formula>0</formula>
    </cfRule>
  </conditionalFormatting>
  <conditionalFormatting sqref="O393">
    <cfRule type="cellIs" dxfId="7572" priority="964" operator="lessThan">
      <formula>0</formula>
    </cfRule>
  </conditionalFormatting>
  <conditionalFormatting sqref="O393">
    <cfRule type="cellIs" dxfId="7571" priority="965" operator="lessThan">
      <formula>0</formula>
    </cfRule>
  </conditionalFormatting>
  <conditionalFormatting sqref="O393">
    <cfRule type="cellIs" dxfId="7570" priority="966" operator="lessThan">
      <formula>0</formula>
    </cfRule>
  </conditionalFormatting>
  <conditionalFormatting sqref="O393">
    <cfRule type="cellIs" dxfId="7569" priority="967" operator="lessThan">
      <formula>0</formula>
    </cfRule>
  </conditionalFormatting>
  <conditionalFormatting sqref="O399">
    <cfRule type="cellIs" dxfId="7568" priority="968" operator="lessThan">
      <formula>0</formula>
    </cfRule>
  </conditionalFormatting>
  <conditionalFormatting sqref="O396">
    <cfRule type="cellIs" dxfId="7567" priority="969" operator="lessThan">
      <formula>0</formula>
    </cfRule>
  </conditionalFormatting>
  <conditionalFormatting sqref="O399">
    <cfRule type="cellIs" dxfId="7566" priority="970" operator="lessThan">
      <formula>0</formula>
    </cfRule>
  </conditionalFormatting>
  <conditionalFormatting sqref="O399">
    <cfRule type="cellIs" dxfId="7565" priority="971" operator="lessThan">
      <formula>0</formula>
    </cfRule>
  </conditionalFormatting>
  <conditionalFormatting sqref="O399">
    <cfRule type="cellIs" dxfId="7564" priority="972" operator="lessThan">
      <formula>0</formula>
    </cfRule>
  </conditionalFormatting>
  <conditionalFormatting sqref="O399">
    <cfRule type="cellIs" dxfId="7563" priority="973" operator="lessThan">
      <formula>0</formula>
    </cfRule>
  </conditionalFormatting>
  <conditionalFormatting sqref="O399">
    <cfRule type="cellIs" dxfId="7562" priority="974" operator="lessThan">
      <formula>0</formula>
    </cfRule>
  </conditionalFormatting>
  <conditionalFormatting sqref="O399">
    <cfRule type="cellIs" dxfId="7561" priority="975" operator="lessThan">
      <formula>0</formula>
    </cfRule>
  </conditionalFormatting>
  <conditionalFormatting sqref="O399">
    <cfRule type="cellIs" dxfId="7560" priority="976" operator="lessThan">
      <formula>0</formula>
    </cfRule>
  </conditionalFormatting>
  <conditionalFormatting sqref="O402">
    <cfRule type="cellIs" dxfId="7559" priority="977" operator="lessThan">
      <formula>0</formula>
    </cfRule>
  </conditionalFormatting>
  <conditionalFormatting sqref="O355">
    <cfRule type="cellIs" dxfId="7558" priority="978" operator="lessThan">
      <formula>0</formula>
    </cfRule>
  </conditionalFormatting>
  <conditionalFormatting sqref="O361">
    <cfRule type="cellIs" dxfId="7557" priority="979" operator="lessThan">
      <formula>0</formula>
    </cfRule>
  </conditionalFormatting>
  <conditionalFormatting sqref="O361">
    <cfRule type="cellIs" dxfId="7556" priority="980" operator="lessThan">
      <formula>0</formula>
    </cfRule>
  </conditionalFormatting>
  <conditionalFormatting sqref="O367">
    <cfRule type="cellIs" dxfId="7555" priority="981" operator="lessThan">
      <formula>0</formula>
    </cfRule>
  </conditionalFormatting>
  <conditionalFormatting sqref="O367">
    <cfRule type="cellIs" dxfId="7554" priority="982" operator="lessThan">
      <formula>0</formula>
    </cfRule>
  </conditionalFormatting>
  <conditionalFormatting sqref="O373">
    <cfRule type="cellIs" dxfId="7553" priority="983" operator="lessThan">
      <formula>0</formula>
    </cfRule>
  </conditionalFormatting>
  <conditionalFormatting sqref="O373">
    <cfRule type="cellIs" dxfId="7552" priority="984" operator="lessThan">
      <formula>0</formula>
    </cfRule>
  </conditionalFormatting>
  <conditionalFormatting sqref="O379">
    <cfRule type="cellIs" dxfId="7551" priority="985" operator="lessThan">
      <formula>0</formula>
    </cfRule>
  </conditionalFormatting>
  <conditionalFormatting sqref="O379">
    <cfRule type="cellIs" dxfId="7550" priority="986" operator="lessThan">
      <formula>0</formula>
    </cfRule>
  </conditionalFormatting>
  <conditionalFormatting sqref="O385">
    <cfRule type="cellIs" dxfId="7549" priority="987" operator="lessThan">
      <formula>0</formula>
    </cfRule>
  </conditionalFormatting>
  <conditionalFormatting sqref="O385">
    <cfRule type="cellIs" dxfId="7548" priority="988" operator="lessThan">
      <formula>0</formula>
    </cfRule>
  </conditionalFormatting>
  <conditionalFormatting sqref="O391">
    <cfRule type="cellIs" dxfId="7547" priority="989" operator="lessThan">
      <formula>0</formula>
    </cfRule>
  </conditionalFormatting>
  <conditionalFormatting sqref="O391">
    <cfRule type="cellIs" dxfId="7546" priority="990" operator="lessThan">
      <formula>0</formula>
    </cfRule>
  </conditionalFormatting>
  <conditionalFormatting sqref="O397">
    <cfRule type="cellIs" dxfId="7545" priority="991" operator="lessThan">
      <formula>0</formula>
    </cfRule>
  </conditionalFormatting>
  <conditionalFormatting sqref="O397">
    <cfRule type="cellIs" dxfId="7544" priority="992" operator="lessThan">
      <formula>0</formula>
    </cfRule>
  </conditionalFormatting>
  <conditionalFormatting sqref="O405">
    <cfRule type="cellIs" dxfId="7543" priority="993" operator="lessThan">
      <formula>0</formula>
    </cfRule>
  </conditionalFormatting>
  <conditionalFormatting sqref="O405">
    <cfRule type="cellIs" dxfId="7542" priority="994" operator="lessThan">
      <formula>0</formula>
    </cfRule>
  </conditionalFormatting>
  <conditionalFormatting sqref="O405">
    <cfRule type="cellIs" dxfId="7541" priority="995" operator="lessThan">
      <formula>0</formula>
    </cfRule>
  </conditionalFormatting>
  <conditionalFormatting sqref="O405">
    <cfRule type="cellIs" dxfId="7540" priority="996" operator="lessThan">
      <formula>0</formula>
    </cfRule>
  </conditionalFormatting>
  <conditionalFormatting sqref="O405">
    <cfRule type="cellIs" dxfId="7539" priority="997" operator="lessThan">
      <formula>0</formula>
    </cfRule>
  </conditionalFormatting>
  <conditionalFormatting sqref="O405">
    <cfRule type="cellIs" dxfId="7538" priority="998" operator="lessThan">
      <formula>0</formula>
    </cfRule>
  </conditionalFormatting>
  <conditionalFormatting sqref="O405">
    <cfRule type="cellIs" dxfId="7537" priority="999" operator="lessThan">
      <formula>0</formula>
    </cfRule>
  </conditionalFormatting>
  <conditionalFormatting sqref="O408">
    <cfRule type="cellIs" dxfId="7536" priority="1000" operator="lessThan">
      <formula>0</formula>
    </cfRule>
  </conditionalFormatting>
  <conditionalFormatting sqref="O409">
    <cfRule type="cellIs" dxfId="7535" priority="1001" operator="lessThan">
      <formula>0</formula>
    </cfRule>
  </conditionalFormatting>
  <conditionalFormatting sqref="O409">
    <cfRule type="cellIs" dxfId="7534" priority="1002" operator="lessThan">
      <formula>0</formula>
    </cfRule>
  </conditionalFormatting>
  <conditionalFormatting sqref="O411">
    <cfRule type="cellIs" dxfId="7533" priority="1003" operator="lessThan">
      <formula>0</formula>
    </cfRule>
  </conditionalFormatting>
  <conditionalFormatting sqref="O411">
    <cfRule type="cellIs" dxfId="7532" priority="1004" operator="lessThan">
      <formula>0</formula>
    </cfRule>
  </conditionalFormatting>
  <conditionalFormatting sqref="O411">
    <cfRule type="cellIs" dxfId="7531" priority="1005" operator="lessThan">
      <formula>0</formula>
    </cfRule>
  </conditionalFormatting>
  <conditionalFormatting sqref="O411">
    <cfRule type="cellIs" dxfId="7530" priority="1006" operator="lessThan">
      <formula>0</formula>
    </cfRule>
  </conditionalFormatting>
  <conditionalFormatting sqref="O411">
    <cfRule type="cellIs" dxfId="7529" priority="1007" operator="lessThan">
      <formula>0</formula>
    </cfRule>
  </conditionalFormatting>
  <conditionalFormatting sqref="O411">
    <cfRule type="cellIs" dxfId="7528" priority="1008" operator="lessThan">
      <formula>0</formula>
    </cfRule>
  </conditionalFormatting>
  <conditionalFormatting sqref="O411">
    <cfRule type="cellIs" dxfId="7527" priority="1009" operator="lessThan">
      <formula>0</formula>
    </cfRule>
  </conditionalFormatting>
  <conditionalFormatting sqref="O411">
    <cfRule type="cellIs" dxfId="7526" priority="1010" operator="lessThan">
      <formula>0</formula>
    </cfRule>
  </conditionalFormatting>
  <conditionalFormatting sqref="O414">
    <cfRule type="cellIs" dxfId="7525" priority="1011" operator="lessThan">
      <formula>0</formula>
    </cfRule>
  </conditionalFormatting>
  <conditionalFormatting sqref="O415">
    <cfRule type="cellIs" dxfId="7524" priority="1012" operator="lessThan">
      <formula>0</formula>
    </cfRule>
  </conditionalFormatting>
  <conditionalFormatting sqref="O415">
    <cfRule type="cellIs" dxfId="7523" priority="1013" operator="lessThan">
      <formula>0</formula>
    </cfRule>
  </conditionalFormatting>
  <conditionalFormatting sqref="O417">
    <cfRule type="cellIs" dxfId="7522" priority="1014" operator="lessThan">
      <formula>0</formula>
    </cfRule>
  </conditionalFormatting>
  <conditionalFormatting sqref="O417">
    <cfRule type="cellIs" dxfId="7521" priority="1015" operator="lessThan">
      <formula>0</formula>
    </cfRule>
  </conditionalFormatting>
  <conditionalFormatting sqref="O417">
    <cfRule type="cellIs" dxfId="7520" priority="1016" operator="lessThan">
      <formula>0</formula>
    </cfRule>
  </conditionalFormatting>
  <conditionalFormatting sqref="O417">
    <cfRule type="cellIs" dxfId="7519" priority="1017" operator="lessThan">
      <formula>0</formula>
    </cfRule>
  </conditionalFormatting>
  <conditionalFormatting sqref="O417">
    <cfRule type="cellIs" dxfId="7518" priority="1018" operator="lessThan">
      <formula>0</formula>
    </cfRule>
  </conditionalFormatting>
  <conditionalFormatting sqref="O417">
    <cfRule type="cellIs" dxfId="7517" priority="1019" operator="lessThan">
      <formula>0</formula>
    </cfRule>
  </conditionalFormatting>
  <conditionalFormatting sqref="O417">
    <cfRule type="cellIs" dxfId="7516" priority="1020" operator="lessThan">
      <formula>0</formula>
    </cfRule>
  </conditionalFormatting>
  <conditionalFormatting sqref="O417">
    <cfRule type="cellIs" dxfId="7515" priority="1021" operator="lessThan">
      <formula>0</formula>
    </cfRule>
  </conditionalFormatting>
  <conditionalFormatting sqref="O420">
    <cfRule type="cellIs" dxfId="7514" priority="1022" operator="lessThan">
      <formula>0</formula>
    </cfRule>
  </conditionalFormatting>
  <conditionalFormatting sqref="O421">
    <cfRule type="cellIs" dxfId="7513" priority="1023" operator="lessThan">
      <formula>0</formula>
    </cfRule>
  </conditionalFormatting>
  <conditionalFormatting sqref="O421">
    <cfRule type="cellIs" dxfId="7512" priority="1024" operator="lessThan">
      <formula>0</formula>
    </cfRule>
  </conditionalFormatting>
  <conditionalFormatting sqref="O423">
    <cfRule type="cellIs" dxfId="7511" priority="1025" operator="lessThan">
      <formula>0</formula>
    </cfRule>
  </conditionalFormatting>
  <conditionalFormatting sqref="O423">
    <cfRule type="cellIs" dxfId="7510" priority="1026" operator="lessThan">
      <formula>0</formula>
    </cfRule>
  </conditionalFormatting>
  <conditionalFormatting sqref="O423">
    <cfRule type="cellIs" dxfId="7509" priority="1027" operator="lessThan">
      <formula>0</formula>
    </cfRule>
  </conditionalFormatting>
  <conditionalFormatting sqref="O423">
    <cfRule type="cellIs" dxfId="7508" priority="1028" operator="lessThan">
      <formula>0</formula>
    </cfRule>
  </conditionalFormatting>
  <conditionalFormatting sqref="O423">
    <cfRule type="cellIs" dxfId="7507" priority="1029" operator="lessThan">
      <formula>0</formula>
    </cfRule>
  </conditionalFormatting>
  <conditionalFormatting sqref="O423">
    <cfRule type="cellIs" dxfId="7506" priority="1030" operator="lessThan">
      <formula>0</formula>
    </cfRule>
  </conditionalFormatting>
  <conditionalFormatting sqref="O423">
    <cfRule type="cellIs" dxfId="7505" priority="1031" operator="lessThan">
      <formula>0</formula>
    </cfRule>
  </conditionalFormatting>
  <conditionalFormatting sqref="O423">
    <cfRule type="cellIs" dxfId="7504" priority="1032" operator="lessThan">
      <formula>0</formula>
    </cfRule>
  </conditionalFormatting>
  <conditionalFormatting sqref="O426">
    <cfRule type="cellIs" dxfId="7503" priority="1033" operator="lessThan">
      <formula>0</formula>
    </cfRule>
  </conditionalFormatting>
  <conditionalFormatting sqref="O427">
    <cfRule type="cellIs" dxfId="7502" priority="1034" operator="lessThan">
      <formula>0</formula>
    </cfRule>
  </conditionalFormatting>
  <conditionalFormatting sqref="O427">
    <cfRule type="cellIs" dxfId="7501" priority="1035" operator="lessThan">
      <formula>0</formula>
    </cfRule>
  </conditionalFormatting>
  <conditionalFormatting sqref="O429">
    <cfRule type="cellIs" dxfId="7500" priority="1036" operator="lessThan">
      <formula>0</formula>
    </cfRule>
  </conditionalFormatting>
  <conditionalFormatting sqref="O429">
    <cfRule type="cellIs" dxfId="7499" priority="1037" operator="lessThan">
      <formula>0</formula>
    </cfRule>
  </conditionalFormatting>
  <conditionalFormatting sqref="O429">
    <cfRule type="cellIs" dxfId="7498" priority="1038" operator="lessThan">
      <formula>0</formula>
    </cfRule>
  </conditionalFormatting>
  <conditionalFormatting sqref="O429">
    <cfRule type="cellIs" dxfId="7497" priority="1039" operator="lessThan">
      <formula>0</formula>
    </cfRule>
  </conditionalFormatting>
  <conditionalFormatting sqref="O429">
    <cfRule type="cellIs" dxfId="7496" priority="1040" operator="lessThan">
      <formula>0</formula>
    </cfRule>
  </conditionalFormatting>
  <conditionalFormatting sqref="O429">
    <cfRule type="cellIs" dxfId="7495" priority="1041" operator="lessThan">
      <formula>0</formula>
    </cfRule>
  </conditionalFormatting>
  <conditionalFormatting sqref="O429">
    <cfRule type="cellIs" dxfId="7494" priority="1042" operator="lessThan">
      <formula>0</formula>
    </cfRule>
  </conditionalFormatting>
  <conditionalFormatting sqref="O429">
    <cfRule type="cellIs" dxfId="7493" priority="1043" operator="lessThan">
      <formula>0</formula>
    </cfRule>
  </conditionalFormatting>
  <conditionalFormatting sqref="O432">
    <cfRule type="cellIs" dxfId="7492" priority="1044" operator="lessThan">
      <formula>0</formula>
    </cfRule>
  </conditionalFormatting>
  <conditionalFormatting sqref="O435">
    <cfRule type="cellIs" dxfId="7491" priority="1045" operator="lessThan">
      <formula>0</formula>
    </cfRule>
  </conditionalFormatting>
  <conditionalFormatting sqref="O435">
    <cfRule type="cellIs" dxfId="7490" priority="1046" operator="lessThan">
      <formula>0</formula>
    </cfRule>
  </conditionalFormatting>
  <conditionalFormatting sqref="O435">
    <cfRule type="cellIs" dxfId="7489" priority="1047" operator="lessThan">
      <formula>0</formula>
    </cfRule>
  </conditionalFormatting>
  <conditionalFormatting sqref="O435">
    <cfRule type="cellIs" dxfId="7488" priority="1048" operator="lessThan">
      <formula>0</formula>
    </cfRule>
  </conditionalFormatting>
  <conditionalFormatting sqref="O435">
    <cfRule type="cellIs" dxfId="7487" priority="1049" operator="lessThan">
      <formula>0</formula>
    </cfRule>
  </conditionalFormatting>
  <conditionalFormatting sqref="O435">
    <cfRule type="cellIs" dxfId="7486" priority="1050" operator="lessThan">
      <formula>0</formula>
    </cfRule>
  </conditionalFormatting>
  <conditionalFormatting sqref="O435">
    <cfRule type="cellIs" dxfId="7485" priority="1051" operator="lessThan">
      <formula>0</formula>
    </cfRule>
  </conditionalFormatting>
  <conditionalFormatting sqref="O435">
    <cfRule type="cellIs" dxfId="7484" priority="1052" operator="lessThan">
      <formula>0</formula>
    </cfRule>
  </conditionalFormatting>
  <conditionalFormatting sqref="O438">
    <cfRule type="cellIs" dxfId="7483" priority="1053" operator="lessThan">
      <formula>0</formula>
    </cfRule>
  </conditionalFormatting>
  <conditionalFormatting sqref="O439">
    <cfRule type="cellIs" dxfId="7482" priority="1054" operator="lessThan">
      <formula>0</formula>
    </cfRule>
  </conditionalFormatting>
  <conditionalFormatting sqref="O439">
    <cfRule type="cellIs" dxfId="7481" priority="1055" operator="lessThan">
      <formula>0</formula>
    </cfRule>
  </conditionalFormatting>
  <conditionalFormatting sqref="O441">
    <cfRule type="cellIs" dxfId="7480" priority="1056" operator="lessThan">
      <formula>0</formula>
    </cfRule>
  </conditionalFormatting>
  <conditionalFormatting sqref="O441">
    <cfRule type="cellIs" dxfId="7479" priority="1057" operator="lessThan">
      <formula>0</formula>
    </cfRule>
  </conditionalFormatting>
  <conditionalFormatting sqref="O441">
    <cfRule type="cellIs" dxfId="7478" priority="1058" operator="lessThan">
      <formula>0</formula>
    </cfRule>
  </conditionalFormatting>
  <conditionalFormatting sqref="O441">
    <cfRule type="cellIs" dxfId="7477" priority="1059" operator="lessThan">
      <formula>0</formula>
    </cfRule>
  </conditionalFormatting>
  <conditionalFormatting sqref="O441">
    <cfRule type="cellIs" dxfId="7476" priority="1060" operator="lessThan">
      <formula>0</formula>
    </cfRule>
  </conditionalFormatting>
  <conditionalFormatting sqref="O441">
    <cfRule type="cellIs" dxfId="7475" priority="1061" operator="lessThan">
      <formula>0</formula>
    </cfRule>
  </conditionalFormatting>
  <conditionalFormatting sqref="O441">
    <cfRule type="cellIs" dxfId="7474" priority="1062" operator="lessThan">
      <formula>0</formula>
    </cfRule>
  </conditionalFormatting>
  <conditionalFormatting sqref="O441">
    <cfRule type="cellIs" dxfId="7473" priority="1063" operator="lessThan">
      <formula>0</formula>
    </cfRule>
  </conditionalFormatting>
  <conditionalFormatting sqref="O444">
    <cfRule type="cellIs" dxfId="7472" priority="1064" operator="lessThan">
      <formula>0</formula>
    </cfRule>
  </conditionalFormatting>
  <conditionalFormatting sqref="O445">
    <cfRule type="cellIs" dxfId="7471" priority="1065" operator="lessThan">
      <formula>0</formula>
    </cfRule>
  </conditionalFormatting>
  <conditionalFormatting sqref="O445">
    <cfRule type="cellIs" dxfId="7470" priority="1066" operator="lessThan">
      <formula>0</formula>
    </cfRule>
  </conditionalFormatting>
  <conditionalFormatting sqref="O448">
    <cfRule type="cellIs" dxfId="7469" priority="1067" operator="lessThan">
      <formula>0</formula>
    </cfRule>
  </conditionalFormatting>
  <conditionalFormatting sqref="O448">
    <cfRule type="cellIs" dxfId="7468" priority="1068" operator="lessThan">
      <formula>0</formula>
    </cfRule>
  </conditionalFormatting>
  <conditionalFormatting sqref="O448">
    <cfRule type="cellIs" dxfId="7467" priority="1069" operator="lessThan">
      <formula>0</formula>
    </cfRule>
  </conditionalFormatting>
  <conditionalFormatting sqref="O448">
    <cfRule type="cellIs" dxfId="7466" priority="1070" operator="lessThan">
      <formula>0</formula>
    </cfRule>
  </conditionalFormatting>
  <conditionalFormatting sqref="O448">
    <cfRule type="cellIs" dxfId="7465" priority="1071" operator="lessThan">
      <formula>0</formula>
    </cfRule>
  </conditionalFormatting>
  <conditionalFormatting sqref="O448">
    <cfRule type="cellIs" dxfId="7464" priority="1072" operator="lessThan">
      <formula>0</formula>
    </cfRule>
  </conditionalFormatting>
  <conditionalFormatting sqref="O448">
    <cfRule type="cellIs" dxfId="7463" priority="1073" operator="lessThan">
      <formula>0</formula>
    </cfRule>
  </conditionalFormatting>
  <conditionalFormatting sqref="O448">
    <cfRule type="cellIs" dxfId="7462" priority="1074" operator="lessThan">
      <formula>0</formula>
    </cfRule>
  </conditionalFormatting>
  <conditionalFormatting sqref="O451">
    <cfRule type="cellIs" dxfId="7461" priority="1075" operator="lessThan">
      <formula>0</formula>
    </cfRule>
  </conditionalFormatting>
  <conditionalFormatting sqref="O452">
    <cfRule type="cellIs" dxfId="7460" priority="1076" operator="lessThan">
      <formula>0</formula>
    </cfRule>
  </conditionalFormatting>
  <conditionalFormatting sqref="O452">
    <cfRule type="cellIs" dxfId="7459" priority="1077" operator="lessThan">
      <formula>0</formula>
    </cfRule>
  </conditionalFormatting>
  <conditionalFormatting sqref="O454">
    <cfRule type="cellIs" dxfId="7458" priority="1078" operator="lessThan">
      <formula>0</formula>
    </cfRule>
  </conditionalFormatting>
  <conditionalFormatting sqref="O454">
    <cfRule type="cellIs" dxfId="7457" priority="1079" operator="lessThan">
      <formula>0</formula>
    </cfRule>
  </conditionalFormatting>
  <conditionalFormatting sqref="O454">
    <cfRule type="cellIs" dxfId="7456" priority="1080" operator="lessThan">
      <formula>0</formula>
    </cfRule>
  </conditionalFormatting>
  <conditionalFormatting sqref="O454">
    <cfRule type="cellIs" dxfId="7455" priority="1081" operator="lessThan">
      <formula>0</formula>
    </cfRule>
  </conditionalFormatting>
  <conditionalFormatting sqref="O454">
    <cfRule type="cellIs" dxfId="7454" priority="1082" operator="lessThan">
      <formula>0</formula>
    </cfRule>
  </conditionalFormatting>
  <conditionalFormatting sqref="O454">
    <cfRule type="cellIs" dxfId="7453" priority="1083" operator="lessThan">
      <formula>0</formula>
    </cfRule>
  </conditionalFormatting>
  <conditionalFormatting sqref="O454">
    <cfRule type="cellIs" dxfId="7452" priority="1084" operator="lessThan">
      <formula>0</formula>
    </cfRule>
  </conditionalFormatting>
  <conditionalFormatting sqref="O454">
    <cfRule type="cellIs" dxfId="7451" priority="1085" operator="lessThan">
      <formula>0</formula>
    </cfRule>
  </conditionalFormatting>
  <conditionalFormatting sqref="O457">
    <cfRule type="cellIs" dxfId="7450" priority="1086" operator="lessThan">
      <formula>0</formula>
    </cfRule>
  </conditionalFormatting>
  <conditionalFormatting sqref="O458">
    <cfRule type="cellIs" dxfId="7449" priority="1087" operator="lessThan">
      <formula>0</formula>
    </cfRule>
  </conditionalFormatting>
  <conditionalFormatting sqref="O458">
    <cfRule type="cellIs" dxfId="7448" priority="1088" operator="lessThan">
      <formula>0</formula>
    </cfRule>
  </conditionalFormatting>
  <conditionalFormatting sqref="O461:O464">
    <cfRule type="cellIs" dxfId="7447" priority="1089" operator="lessThan">
      <formula>0</formula>
    </cfRule>
  </conditionalFormatting>
  <conditionalFormatting sqref="O461:O464">
    <cfRule type="expression" dxfId="7446" priority="1090">
      <formula>O461/N461&gt;1</formula>
    </cfRule>
  </conditionalFormatting>
  <conditionalFormatting sqref="O461:O464">
    <cfRule type="expression" dxfId="7445" priority="1091">
      <formula>O461/N461&lt;1</formula>
    </cfRule>
  </conditionalFormatting>
  <conditionalFormatting sqref="O552 O560 O575 O589">
    <cfRule type="expression" dxfId="7444" priority="1092">
      <formula>O552/#REF!&gt;1</formula>
    </cfRule>
  </conditionalFormatting>
  <conditionalFormatting sqref="O552 O560 O575 O589">
    <cfRule type="expression" dxfId="7443" priority="1093">
      <formula>O552/#REF!&lt;1</formula>
    </cfRule>
  </conditionalFormatting>
  <conditionalFormatting sqref="O512">
    <cfRule type="cellIs" dxfId="7442" priority="1094" operator="lessThan">
      <formula>0</formula>
    </cfRule>
  </conditionalFormatting>
  <conditionalFormatting sqref="O512">
    <cfRule type="expression" dxfId="7441" priority="1095">
      <formula>O512/N512&gt;1</formula>
    </cfRule>
  </conditionalFormatting>
  <conditionalFormatting sqref="O512">
    <cfRule type="expression" dxfId="7440" priority="1096">
      <formula>O512/N512&lt;1</formula>
    </cfRule>
  </conditionalFormatting>
  <conditionalFormatting sqref="O596">
    <cfRule type="cellIs" dxfId="7439" priority="1097" operator="lessThan">
      <formula>0</formula>
    </cfRule>
  </conditionalFormatting>
  <conditionalFormatting sqref="O600">
    <cfRule type="cellIs" dxfId="7438" priority="1098" operator="lessThan">
      <formula>0</formula>
    </cfRule>
  </conditionalFormatting>
  <conditionalFormatting sqref="O600">
    <cfRule type="cellIs" dxfId="7437" priority="1099" operator="lessThan">
      <formula>0</formula>
    </cfRule>
  </conditionalFormatting>
  <conditionalFormatting sqref="O710">
    <cfRule type="cellIs" dxfId="7436" priority="1100" operator="lessThan">
      <formula>0</formula>
    </cfRule>
  </conditionalFormatting>
  <conditionalFormatting sqref="O654 O651 O648:O649 O632:O634">
    <cfRule type="expression" dxfId="7435" priority="1101">
      <formula>O632/N632&gt;1</formula>
    </cfRule>
  </conditionalFormatting>
  <conditionalFormatting sqref="O654 O651 O648:O649 O632:O634">
    <cfRule type="expression" dxfId="7434" priority="1102">
      <formula>O632/N632&lt;1</formula>
    </cfRule>
  </conditionalFormatting>
  <conditionalFormatting sqref="O507:O510">
    <cfRule type="cellIs" dxfId="7433" priority="1103" operator="lessThan">
      <formula>0</formula>
    </cfRule>
  </conditionalFormatting>
  <conditionalFormatting sqref="O507:O510">
    <cfRule type="expression" dxfId="7432" priority="1104">
      <formula>O507/N507&gt;1</formula>
    </cfRule>
  </conditionalFormatting>
  <conditionalFormatting sqref="O507:O510">
    <cfRule type="expression" dxfId="7431" priority="1105">
      <formula>O507/N507&lt;1</formula>
    </cfRule>
  </conditionalFormatting>
  <conditionalFormatting sqref="O588 O574 O559 O551">
    <cfRule type="cellIs" dxfId="7430" priority="1106" operator="lessThan">
      <formula>0</formula>
    </cfRule>
  </conditionalFormatting>
  <conditionalFormatting sqref="O584:O587 O570:O573 O555:O558 O547:O550">
    <cfRule type="cellIs" dxfId="7429" priority="1107" operator="lessThan">
      <formula>0</formula>
    </cfRule>
  </conditionalFormatting>
  <conditionalFormatting sqref="O584:O587 O570:O573 O555:O558 O547:O550">
    <cfRule type="expression" dxfId="7428" priority="1108">
      <formula>O547/N547&gt;1</formula>
    </cfRule>
  </conditionalFormatting>
  <conditionalFormatting sqref="O584:O587 O570:O573 O555:O558 O547:O550">
    <cfRule type="expression" dxfId="7427" priority="1109">
      <formula>O547/N547&lt;1</formula>
    </cfRule>
  </conditionalFormatting>
  <conditionalFormatting sqref="O588 O574 O559 O551">
    <cfRule type="cellIs" dxfId="7426" priority="1110" operator="lessThan">
      <formula>0</formula>
    </cfRule>
  </conditionalFormatting>
  <conditionalFormatting sqref="O588 O574 O559 O551">
    <cfRule type="expression" dxfId="7425" priority="1111">
      <formula>O551/N551&gt;1</formula>
    </cfRule>
  </conditionalFormatting>
  <conditionalFormatting sqref="O588 O574 O559 O551">
    <cfRule type="expression" dxfId="7424" priority="1112">
      <formula>O551/N551&lt;1</formula>
    </cfRule>
  </conditionalFormatting>
  <conditionalFormatting sqref="O654 O651 O648:O649 O632:O634">
    <cfRule type="cellIs" dxfId="7423" priority="1113" operator="lessThan">
      <formula>0</formula>
    </cfRule>
  </conditionalFormatting>
  <conditionalFormatting sqref="O504">
    <cfRule type="expression" dxfId="7422" priority="1114">
      <formula>O504/#REF!&gt;1</formula>
    </cfRule>
  </conditionalFormatting>
  <conditionalFormatting sqref="O504">
    <cfRule type="expression" dxfId="7421" priority="1115">
      <formula>O504/#REF!&lt;1</formula>
    </cfRule>
  </conditionalFormatting>
  <conditionalFormatting sqref="O465">
    <cfRule type="cellIs" dxfId="7420" priority="1116" operator="lessThan">
      <formula>0</formula>
    </cfRule>
  </conditionalFormatting>
  <conditionalFormatting sqref="O465">
    <cfRule type="expression" dxfId="7419" priority="1117">
      <formula>O465/N465&gt;1</formula>
    </cfRule>
  </conditionalFormatting>
  <conditionalFormatting sqref="O465">
    <cfRule type="expression" dxfId="7418" priority="1118">
      <formula>O465/N465&lt;1</formula>
    </cfRule>
  </conditionalFormatting>
  <conditionalFormatting sqref="O511">
    <cfRule type="cellIs" dxfId="7417" priority="1119" operator="lessThan">
      <formula>0</formula>
    </cfRule>
  </conditionalFormatting>
  <conditionalFormatting sqref="O511">
    <cfRule type="expression" dxfId="7416" priority="1120">
      <formula>O511/N511&gt;1</formula>
    </cfRule>
  </conditionalFormatting>
  <conditionalFormatting sqref="O511">
    <cfRule type="expression" dxfId="7415" priority="1121">
      <formula>O511/N511&lt;1</formula>
    </cfRule>
  </conditionalFormatting>
  <conditionalFormatting sqref="O568">
    <cfRule type="cellIs" dxfId="7414" priority="1122" operator="lessThan">
      <formula>0</formula>
    </cfRule>
  </conditionalFormatting>
  <conditionalFormatting sqref="O603">
    <cfRule type="expression" dxfId="7413" priority="1123">
      <formula>O603/N603&gt;1</formula>
    </cfRule>
  </conditionalFormatting>
  <conditionalFormatting sqref="O603">
    <cfRule type="expression" dxfId="7412" priority="1124">
      <formula>O603/N603&lt;1</formula>
    </cfRule>
  </conditionalFormatting>
  <conditionalFormatting sqref="O552">
    <cfRule type="cellIs" dxfId="7411" priority="1125" operator="lessThan">
      <formula>0</formula>
    </cfRule>
  </conditionalFormatting>
  <conditionalFormatting sqref="O552">
    <cfRule type="expression" dxfId="7410" priority="1126">
      <formula>O552/N552&gt;1</formula>
    </cfRule>
  </conditionalFormatting>
  <conditionalFormatting sqref="O552">
    <cfRule type="expression" dxfId="7409" priority="1127">
      <formula>O552/N552&lt;1</formula>
    </cfRule>
  </conditionalFormatting>
  <conditionalFormatting sqref="O560">
    <cfRule type="cellIs" dxfId="7408" priority="1128" operator="lessThan">
      <formula>0</formula>
    </cfRule>
  </conditionalFormatting>
  <conditionalFormatting sqref="O560">
    <cfRule type="expression" dxfId="7407" priority="1129">
      <formula>O560/N560&gt;1</formula>
    </cfRule>
  </conditionalFormatting>
  <conditionalFormatting sqref="O560">
    <cfRule type="expression" dxfId="7406" priority="1130">
      <formula>O560/N560&lt;1</formula>
    </cfRule>
  </conditionalFormatting>
  <conditionalFormatting sqref="O575">
    <cfRule type="cellIs" dxfId="7405" priority="1131" operator="lessThan">
      <formula>0</formula>
    </cfRule>
  </conditionalFormatting>
  <conditionalFormatting sqref="O575">
    <cfRule type="expression" dxfId="7404" priority="1132">
      <formula>O575/N575&gt;1</formula>
    </cfRule>
  </conditionalFormatting>
  <conditionalFormatting sqref="O575">
    <cfRule type="expression" dxfId="7403" priority="1133">
      <formula>O575/N575&lt;1</formula>
    </cfRule>
  </conditionalFormatting>
  <conditionalFormatting sqref="O589">
    <cfRule type="cellIs" dxfId="7402" priority="1134" operator="lessThan">
      <formula>0</formula>
    </cfRule>
  </conditionalFormatting>
  <conditionalFormatting sqref="O589">
    <cfRule type="expression" dxfId="7401" priority="1135">
      <formula>O589/N589&gt;1</formula>
    </cfRule>
  </conditionalFormatting>
  <conditionalFormatting sqref="O589">
    <cfRule type="expression" dxfId="7400" priority="1136">
      <formula>O589/N589&lt;1</formula>
    </cfRule>
  </conditionalFormatting>
  <conditionalFormatting sqref="O521">
    <cfRule type="cellIs" dxfId="7399" priority="1137" operator="lessThan">
      <formula>0</formula>
    </cfRule>
  </conditionalFormatting>
  <conditionalFormatting sqref="O521">
    <cfRule type="expression" dxfId="7398" priority="1138">
      <formula>O521/N521&gt;1</formula>
    </cfRule>
  </conditionalFormatting>
  <conditionalFormatting sqref="O521">
    <cfRule type="expression" dxfId="7397" priority="1139">
      <formula>O521/N521&lt;1</formula>
    </cfRule>
  </conditionalFormatting>
  <conditionalFormatting sqref="O529">
    <cfRule type="cellIs" dxfId="7396" priority="1140" operator="lessThan">
      <formula>0</formula>
    </cfRule>
  </conditionalFormatting>
  <conditionalFormatting sqref="O529">
    <cfRule type="expression" dxfId="7395" priority="1141">
      <formula>O529/N529&gt;1</formula>
    </cfRule>
  </conditionalFormatting>
  <conditionalFormatting sqref="O529">
    <cfRule type="expression" dxfId="7394" priority="1142">
      <formula>O529/N529&lt;1</formula>
    </cfRule>
  </conditionalFormatting>
  <conditionalFormatting sqref="O582">
    <cfRule type="expression" dxfId="7393" priority="1143">
      <formula>O582/N582&gt;1</formula>
    </cfRule>
  </conditionalFormatting>
  <conditionalFormatting sqref="O582">
    <cfRule type="expression" dxfId="7392" priority="1144">
      <formula>O582/N582&lt;1</formula>
    </cfRule>
  </conditionalFormatting>
  <conditionalFormatting sqref="O537">
    <cfRule type="cellIs" dxfId="7391" priority="1145" operator="lessThan">
      <formula>0</formula>
    </cfRule>
  </conditionalFormatting>
  <conditionalFormatting sqref="O537">
    <cfRule type="expression" dxfId="7390" priority="1146">
      <formula>O537/N537&gt;1</formula>
    </cfRule>
  </conditionalFormatting>
  <conditionalFormatting sqref="O537">
    <cfRule type="expression" dxfId="7389" priority="1147">
      <formula>O537/N537&lt;1</formula>
    </cfRule>
  </conditionalFormatting>
  <conditionalFormatting sqref="O642:O645 B636:O637">
    <cfRule type="cellIs" dxfId="7388" priority="1148" operator="lessThan">
      <formula>0</formula>
    </cfRule>
  </conditionalFormatting>
  <conditionalFormatting sqref="O568">
    <cfRule type="expression" dxfId="7387" priority="1149">
      <formula>O568/N568&gt;1</formula>
    </cfRule>
  </conditionalFormatting>
  <conditionalFormatting sqref="O568">
    <cfRule type="expression" dxfId="7386" priority="1150">
      <formula>O568/N568&lt;1</formula>
    </cfRule>
  </conditionalFormatting>
  <conditionalFormatting sqref="O597">
    <cfRule type="cellIs" dxfId="7385" priority="1151" operator="lessThan">
      <formula>0</formula>
    </cfRule>
  </conditionalFormatting>
  <conditionalFormatting sqref="O608">
    <cfRule type="expression" dxfId="7384" priority="1152">
      <formula>O608/N608&gt;1</formula>
    </cfRule>
  </conditionalFormatting>
  <conditionalFormatting sqref="O608">
    <cfRule type="expression" dxfId="7383" priority="1153">
      <formula>O608/N608&lt;1</formula>
    </cfRule>
  </conditionalFormatting>
  <conditionalFormatting sqref="O582">
    <cfRule type="cellIs" dxfId="7382" priority="1154" operator="lessThan">
      <formula>0</formula>
    </cfRule>
  </conditionalFormatting>
  <conditionalFormatting sqref="O597">
    <cfRule type="expression" dxfId="7381" priority="1155">
      <formula>O597/N597&gt;1</formula>
    </cfRule>
  </conditionalFormatting>
  <conditionalFormatting sqref="O597">
    <cfRule type="expression" dxfId="7380" priority="1156">
      <formula>O597/N597&lt;1</formula>
    </cfRule>
  </conditionalFormatting>
  <conditionalFormatting sqref="O676:O679">
    <cfRule type="cellIs" dxfId="7379" priority="1157" operator="lessThan">
      <formula>0</formula>
    </cfRule>
  </conditionalFormatting>
  <conditionalFormatting sqref="O678">
    <cfRule type="cellIs" dxfId="7378" priority="1158" operator="lessThan">
      <formula>0</formula>
    </cfRule>
  </conditionalFormatting>
  <conditionalFormatting sqref="O680:O683">
    <cfRule type="cellIs" dxfId="7377" priority="1159" operator="lessThan">
      <formula>0</formula>
    </cfRule>
  </conditionalFormatting>
  <conditionalFormatting sqref="O682">
    <cfRule type="cellIs" dxfId="7376" priority="1160" operator="lessThan">
      <formula>0</formula>
    </cfRule>
  </conditionalFormatting>
  <conditionalFormatting sqref="O684:O687">
    <cfRule type="cellIs" dxfId="7375" priority="1161" operator="lessThan">
      <formula>0</formula>
    </cfRule>
  </conditionalFormatting>
  <conditionalFormatting sqref="O686">
    <cfRule type="cellIs" dxfId="7374" priority="1162" operator="lessThan">
      <formula>0</formula>
    </cfRule>
  </conditionalFormatting>
  <conditionalFormatting sqref="O688:O691">
    <cfRule type="cellIs" dxfId="7373" priority="1163" operator="lessThan">
      <formula>0</formula>
    </cfRule>
  </conditionalFormatting>
  <conditionalFormatting sqref="O690">
    <cfRule type="cellIs" dxfId="7372" priority="1164" operator="lessThan">
      <formula>0</formula>
    </cfRule>
  </conditionalFormatting>
  <conditionalFormatting sqref="O692:O693 O695">
    <cfRule type="cellIs" dxfId="7371" priority="1165" operator="lessThan">
      <formula>0</formula>
    </cfRule>
  </conditionalFormatting>
  <conditionalFormatting sqref="O696:O699">
    <cfRule type="cellIs" dxfId="7370" priority="1166" operator="lessThan">
      <formula>0</formula>
    </cfRule>
  </conditionalFormatting>
  <conditionalFormatting sqref="O698">
    <cfRule type="cellIs" dxfId="7369" priority="1167" operator="lessThan">
      <formula>0</formula>
    </cfRule>
  </conditionalFormatting>
  <conditionalFormatting sqref="O700:O703">
    <cfRule type="cellIs" dxfId="7368" priority="1168" operator="lessThan">
      <formula>0</formula>
    </cfRule>
  </conditionalFormatting>
  <conditionalFormatting sqref="O702">
    <cfRule type="cellIs" dxfId="7367" priority="1169" operator="lessThan">
      <formula>0</formula>
    </cfRule>
  </conditionalFormatting>
  <conditionalFormatting sqref="O704:O707">
    <cfRule type="cellIs" dxfId="7366" priority="1170" operator="lessThan">
      <formula>0</formula>
    </cfRule>
  </conditionalFormatting>
  <conditionalFormatting sqref="O706">
    <cfRule type="cellIs" dxfId="7365" priority="1171" operator="lessThan">
      <formula>0</formula>
    </cfRule>
  </conditionalFormatting>
  <conditionalFormatting sqref="O712:O715">
    <cfRule type="cellIs" dxfId="7364" priority="1172" operator="lessThan">
      <formula>0</formula>
    </cfRule>
  </conditionalFormatting>
  <conditionalFormatting sqref="O714">
    <cfRule type="cellIs" dxfId="7363" priority="1173" operator="lessThan">
      <formula>0</formula>
    </cfRule>
  </conditionalFormatting>
  <conditionalFormatting sqref="O716:O719">
    <cfRule type="cellIs" dxfId="7362" priority="1174" operator="lessThan">
      <formula>0</formula>
    </cfRule>
  </conditionalFormatting>
  <conditionalFormatting sqref="O718">
    <cfRule type="cellIs" dxfId="7361" priority="1175" operator="lessThan">
      <formula>0</formula>
    </cfRule>
  </conditionalFormatting>
  <conditionalFormatting sqref="O466">
    <cfRule type="cellIs" dxfId="7360" priority="1176" operator="lessThan">
      <formula>0</formula>
    </cfRule>
  </conditionalFormatting>
  <conditionalFormatting sqref="O505">
    <cfRule type="cellIs" dxfId="7359" priority="1177" operator="lessThan">
      <formula>0</formula>
    </cfRule>
  </conditionalFormatting>
  <conditionalFormatting sqref="O513">
    <cfRule type="cellIs" dxfId="7358" priority="1178" operator="lessThan">
      <formula>0</formula>
    </cfRule>
  </conditionalFormatting>
  <conditionalFormatting sqref="O522">
    <cfRule type="cellIs" dxfId="7357" priority="1179" operator="lessThan">
      <formula>0</formula>
    </cfRule>
  </conditionalFormatting>
  <conditionalFormatting sqref="O530">
    <cfRule type="cellIs" dxfId="7356" priority="1180" operator="lessThan">
      <formula>0</formula>
    </cfRule>
  </conditionalFormatting>
  <conditionalFormatting sqref="O538">
    <cfRule type="cellIs" dxfId="7355" priority="1181" operator="lessThan">
      <formula>0</formula>
    </cfRule>
  </conditionalFormatting>
  <conditionalFormatting sqref="O553">
    <cfRule type="cellIs" dxfId="7354" priority="1182" operator="lessThan">
      <formula>0</formula>
    </cfRule>
  </conditionalFormatting>
  <conditionalFormatting sqref="O561">
    <cfRule type="cellIs" dxfId="7353" priority="1183" operator="lessThan">
      <formula>0</formula>
    </cfRule>
  </conditionalFormatting>
  <conditionalFormatting sqref="O590">
    <cfRule type="cellIs" dxfId="7352" priority="1184" operator="lessThan">
      <formula>0</formula>
    </cfRule>
  </conditionalFormatting>
  <conditionalFormatting sqref="B492:N496">
    <cfRule type="cellIs" dxfId="7351" priority="1185" operator="lessThan">
      <formula>0</formula>
    </cfRule>
  </conditionalFormatting>
  <conditionalFormatting sqref="B492:N496">
    <cfRule type="expression" dxfId="7350" priority="1186">
      <formula>B492/A492&gt;1</formula>
    </cfRule>
  </conditionalFormatting>
  <conditionalFormatting sqref="B492:N496">
    <cfRule type="expression" dxfId="7349" priority="1187">
      <formula>B492/A492&lt;1</formula>
    </cfRule>
  </conditionalFormatting>
  <conditionalFormatting sqref="O492:O496">
    <cfRule type="cellIs" dxfId="7348" priority="1188" operator="lessThan">
      <formula>0</formula>
    </cfRule>
  </conditionalFormatting>
  <conditionalFormatting sqref="O492:O496">
    <cfRule type="expression" dxfId="7347" priority="1189">
      <formula>O492/N492&gt;1</formula>
    </cfRule>
  </conditionalFormatting>
  <conditionalFormatting sqref="O492:O496">
    <cfRule type="expression" dxfId="7346" priority="1190">
      <formula>O492/N492&lt;1</formula>
    </cfRule>
  </conditionalFormatting>
  <conditionalFormatting sqref="B720:N723">
    <cfRule type="cellIs" dxfId="7345" priority="1191" operator="lessThan">
      <formula>0</formula>
    </cfRule>
  </conditionalFormatting>
  <conditionalFormatting sqref="I722:N722 P720:Q723">
    <cfRule type="cellIs" dxfId="7344" priority="1192" operator="lessThan">
      <formula>0</formula>
    </cfRule>
  </conditionalFormatting>
  <conditionalFormatting sqref="O720:O723">
    <cfRule type="cellIs" dxfId="7343" priority="1193" operator="lessThan">
      <formula>0</formula>
    </cfRule>
  </conditionalFormatting>
  <conditionalFormatting sqref="O722">
    <cfRule type="cellIs" dxfId="7342" priority="1194" operator="lessThan">
      <formula>0</formula>
    </cfRule>
  </conditionalFormatting>
  <conditionalFormatting sqref="P655:P658">
    <cfRule type="cellIs" dxfId="7341" priority="1195" operator="lessThan">
      <formula>0</formula>
    </cfRule>
  </conditionalFormatting>
  <conditionalFormatting sqref="P638:Q638 Q639:Q640">
    <cfRule type="cellIs" dxfId="7340" priority="1196" operator="lessThan">
      <formula>0</formula>
    </cfRule>
  </conditionalFormatting>
  <conditionalFormatting sqref="B638">
    <cfRule type="cellIs" dxfId="7339" priority="1197" operator="lessThan">
      <formula>0</formula>
    </cfRule>
  </conditionalFormatting>
  <conditionalFormatting sqref="P639:P640">
    <cfRule type="cellIs" dxfId="7338" priority="1198" operator="lessThan">
      <formula>0</formula>
    </cfRule>
  </conditionalFormatting>
  <conditionalFormatting sqref="B639:O640">
    <cfRule type="expression" dxfId="7337" priority="1199">
      <formula>B639/A639&gt;1</formula>
    </cfRule>
  </conditionalFormatting>
  <conditionalFormatting sqref="B639:O640">
    <cfRule type="expression" dxfId="7336" priority="1200">
      <formula>B639/A639&lt;1</formula>
    </cfRule>
  </conditionalFormatting>
  <conditionalFormatting sqref="B639:O640">
    <cfRule type="cellIs" dxfId="7335" priority="1201" operator="lessThan">
      <formula>0</formula>
    </cfRule>
  </conditionalFormatting>
  <conditionalFormatting sqref="O357:O360">
    <cfRule type="cellIs" dxfId="7334" priority="1202" operator="lessThan">
      <formula>0</formula>
    </cfRule>
  </conditionalFormatting>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CF723"/>
  <sheetViews>
    <sheetView topLeftCell="G652" workbookViewId="0">
      <selection activeCell="O661" sqref="O66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3029</v>
      </c>
      <c r="C2" s="128" t="s">
        <v>3030</v>
      </c>
      <c r="D2" s="128" t="s">
        <v>3031</v>
      </c>
      <c r="E2" s="128" t="s">
        <v>3032</v>
      </c>
      <c r="F2" s="128" t="s">
        <v>3033</v>
      </c>
      <c r="G2" s="128" t="s">
        <v>3034</v>
      </c>
      <c r="H2" s="128" t="s">
        <v>3035</v>
      </c>
      <c r="I2" s="128" t="s">
        <v>3036</v>
      </c>
      <c r="J2" s="128" t="s">
        <v>3037</v>
      </c>
      <c r="K2" s="128" t="s">
        <v>3038</v>
      </c>
      <c r="L2" s="128" t="s">
        <v>3039</v>
      </c>
      <c r="M2" s="128" t="s">
        <v>3040</v>
      </c>
      <c r="N2" s="128" t="s">
        <v>3041</v>
      </c>
      <c r="O2" s="128" t="s">
        <v>3042</v>
      </c>
      <c r="P2" s="128" t="s">
        <v>3043</v>
      </c>
      <c r="Q2" s="128" t="s">
        <v>3044</v>
      </c>
      <c r="R2" s="128" t="s">
        <v>3045</v>
      </c>
      <c r="S2" s="128" t="s">
        <v>3046</v>
      </c>
      <c r="T2" s="128" t="s">
        <v>3047</v>
      </c>
      <c r="U2" s="128" t="s">
        <v>3048</v>
      </c>
      <c r="V2" s="128" t="s">
        <v>3049</v>
      </c>
      <c r="W2" s="128" t="s">
        <v>3050</v>
      </c>
      <c r="X2" s="128" t="s">
        <v>3051</v>
      </c>
      <c r="Y2" s="128" t="s">
        <v>3052</v>
      </c>
      <c r="Z2" s="128" t="s">
        <v>3053</v>
      </c>
      <c r="AA2" s="128" t="s">
        <v>3054</v>
      </c>
      <c r="AB2" s="128" t="s">
        <v>3055</v>
      </c>
      <c r="AC2" s="128" t="s">
        <v>3056</v>
      </c>
      <c r="AD2" s="128" t="s">
        <v>3057</v>
      </c>
      <c r="AE2" s="128" t="s">
        <v>3058</v>
      </c>
      <c r="AF2" s="128" t="s">
        <v>3059</v>
      </c>
      <c r="AG2" s="128" t="s">
        <v>3060</v>
      </c>
      <c r="AH2" s="128" t="s">
        <v>3061</v>
      </c>
      <c r="AI2" s="128" t="s">
        <v>3062</v>
      </c>
      <c r="AJ2" s="128" t="s">
        <v>3063</v>
      </c>
      <c r="AK2" s="128" t="s">
        <v>3064</v>
      </c>
      <c r="AL2" s="128" t="s">
        <v>3065</v>
      </c>
      <c r="AM2" s="128" t="s">
        <v>3066</v>
      </c>
      <c r="AN2" s="128" t="s">
        <v>3067</v>
      </c>
      <c r="AO2" s="128" t="s">
        <v>3068</v>
      </c>
      <c r="AP2" s="128" t="s">
        <v>3069</v>
      </c>
      <c r="AQ2" s="128" t="s">
        <v>3070</v>
      </c>
      <c r="AR2" s="128" t="s">
        <v>3071</v>
      </c>
      <c r="AS2" s="128" t="s">
        <v>3072</v>
      </c>
      <c r="AT2" s="128" t="s">
        <v>3073</v>
      </c>
      <c r="AU2" s="128" t="s">
        <v>3074</v>
      </c>
      <c r="AV2" s="128" t="s">
        <v>3075</v>
      </c>
      <c r="AW2" s="128" t="s">
        <v>3076</v>
      </c>
      <c r="AX2" s="128" t="s">
        <v>3077</v>
      </c>
      <c r="AY2" s="128" t="s">
        <v>3078</v>
      </c>
      <c r="AZ2" s="128" t="s">
        <v>3079</v>
      </c>
      <c r="BA2" s="128" t="s">
        <v>3080</v>
      </c>
      <c r="BB2" s="128" t="s">
        <v>3081</v>
      </c>
      <c r="BC2" s="128" t="s">
        <v>3082</v>
      </c>
      <c r="BU2" s="6"/>
      <c r="BV2" s="6"/>
      <c r="BW2" s="6"/>
      <c r="BX2" s="6"/>
      <c r="BY2" s="6"/>
      <c r="BZ2" s="6"/>
      <c r="CA2" s="6"/>
      <c r="CB2" s="6"/>
      <c r="CC2" s="6"/>
      <c r="CD2" s="6"/>
      <c r="CE2" s="6"/>
      <c r="CF2" s="6"/>
    </row>
    <row r="3" spans="1:84" ht="16.5" customHeight="1" x14ac:dyDescent="0.3">
      <c r="A3" s="128" t="s">
        <v>3083</v>
      </c>
      <c r="BU3" s="5"/>
      <c r="BV3" s="5"/>
      <c r="BW3" s="5"/>
      <c r="BX3" s="5"/>
      <c r="BY3" s="5"/>
      <c r="BZ3" s="5"/>
      <c r="CA3" s="5"/>
      <c r="CB3" s="5"/>
      <c r="CC3" s="5"/>
      <c r="CD3" s="5"/>
      <c r="CE3" s="5"/>
      <c r="CF3" s="5"/>
    </row>
    <row r="4" spans="1:84" ht="16.5" customHeight="1" x14ac:dyDescent="0.3">
      <c r="A4" s="128" t="s">
        <v>3084</v>
      </c>
      <c r="BU4" s="5"/>
      <c r="BV4" s="5"/>
      <c r="BW4" s="5"/>
      <c r="BX4" s="5"/>
      <c r="BY4" s="5"/>
      <c r="BZ4" s="5"/>
      <c r="CA4" s="5"/>
      <c r="CB4" s="5"/>
      <c r="CC4" s="5"/>
      <c r="CD4" s="5"/>
      <c r="CE4" s="5"/>
      <c r="CF4" s="5"/>
    </row>
    <row r="5" spans="1:84" ht="16.5" customHeight="1" x14ac:dyDescent="0.3">
      <c r="A5" s="128" t="s">
        <v>2915</v>
      </c>
      <c r="B5" s="128">
        <v>7442128</v>
      </c>
      <c r="C5" s="128">
        <v>12244788</v>
      </c>
      <c r="D5" s="128">
        <v>10483774.49</v>
      </c>
      <c r="E5" s="128">
        <v>6004787</v>
      </c>
      <c r="F5" s="128">
        <v>9658371</v>
      </c>
      <c r="G5" s="128">
        <v>7168096</v>
      </c>
      <c r="H5" s="128">
        <v>4800158.22</v>
      </c>
      <c r="I5" s="128">
        <v>2541408</v>
      </c>
      <c r="J5" s="128">
        <v>3481335</v>
      </c>
      <c r="K5" s="128">
        <v>4424035</v>
      </c>
      <c r="L5" s="128">
        <v>5095611.51</v>
      </c>
      <c r="M5" s="128">
        <v>3109517</v>
      </c>
      <c r="N5" s="128">
        <v>2520625</v>
      </c>
      <c r="O5" s="128">
        <v>3303580</v>
      </c>
      <c r="P5" s="128">
        <v>4360986.0199999996</v>
      </c>
      <c r="Q5" s="128">
        <v>2413829</v>
      </c>
      <c r="R5" s="128">
        <v>1663704</v>
      </c>
      <c r="S5" s="128">
        <v>2218360</v>
      </c>
      <c r="T5" s="128">
        <v>2550133.04</v>
      </c>
      <c r="U5" s="128">
        <v>926726</v>
      </c>
      <c r="V5" s="128">
        <v>931015</v>
      </c>
      <c r="W5" s="128">
        <v>2576093</v>
      </c>
      <c r="X5" s="128">
        <v>2229533</v>
      </c>
      <c r="Y5" s="128">
        <v>895185</v>
      </c>
      <c r="Z5" s="128">
        <v>1259600</v>
      </c>
      <c r="AA5" s="128">
        <v>3973460</v>
      </c>
      <c r="AB5" s="128">
        <v>4564232.9400000004</v>
      </c>
      <c r="AC5" s="128">
        <v>2781446</v>
      </c>
      <c r="AD5" s="128">
        <v>2282000</v>
      </c>
      <c r="AE5" s="128">
        <v>4388480</v>
      </c>
      <c r="AF5" s="128">
        <v>5010819.82</v>
      </c>
      <c r="AG5" s="128">
        <v>4099110</v>
      </c>
      <c r="AH5" s="128">
        <v>2541220</v>
      </c>
      <c r="AI5" s="128">
        <v>7286502</v>
      </c>
      <c r="AJ5" s="128">
        <v>6055828.7999999998</v>
      </c>
      <c r="AK5" s="128">
        <v>2450546</v>
      </c>
      <c r="AL5" s="128">
        <v>4611300</v>
      </c>
      <c r="AM5" s="128">
        <v>6100432</v>
      </c>
      <c r="AN5" s="128">
        <v>6288326.2400000002</v>
      </c>
      <c r="AO5" s="128">
        <v>3181708</v>
      </c>
      <c r="AP5" s="128">
        <v>4509791</v>
      </c>
      <c r="AQ5" s="128">
        <v>5872685</v>
      </c>
      <c r="AR5" s="128">
        <v>5293591.1399999997</v>
      </c>
      <c r="AS5" s="128">
        <v>2657185</v>
      </c>
      <c r="AT5" s="128">
        <v>2705223</v>
      </c>
      <c r="AU5" s="128">
        <v>3029795</v>
      </c>
      <c r="AV5" s="128">
        <v>3007843.98</v>
      </c>
      <c r="AW5" s="128">
        <v>2470665</v>
      </c>
      <c r="AX5" s="128">
        <v>2003182</v>
      </c>
      <c r="AY5" s="128">
        <v>2230704</v>
      </c>
      <c r="AZ5" s="128">
        <v>1925385</v>
      </c>
      <c r="BA5" s="128">
        <v>1744589</v>
      </c>
      <c r="BB5" s="128">
        <v>835550</v>
      </c>
      <c r="BC5" s="128">
        <v>769698</v>
      </c>
      <c r="BU5" s="5"/>
      <c r="BV5" s="5"/>
      <c r="BW5" s="5"/>
      <c r="BX5" s="5"/>
      <c r="BY5" s="5"/>
      <c r="BZ5" s="5"/>
      <c r="CA5" s="5"/>
      <c r="CB5" s="5"/>
      <c r="CC5" s="5"/>
      <c r="CD5" s="5"/>
      <c r="CE5" s="5"/>
      <c r="CF5" s="5"/>
    </row>
    <row r="6" spans="1:84" ht="16.5" customHeight="1" x14ac:dyDescent="0.3">
      <c r="A6" s="128" t="s">
        <v>2921</v>
      </c>
      <c r="B6" s="128">
        <v>0</v>
      </c>
      <c r="C6" s="128">
        <v>0</v>
      </c>
      <c r="D6" s="128">
        <v>34568.949999999997</v>
      </c>
      <c r="E6" s="128">
        <v>16758</v>
      </c>
      <c r="F6" s="128">
        <v>40016</v>
      </c>
      <c r="G6" s="128">
        <v>1605</v>
      </c>
      <c r="H6" s="128">
        <v>42764.28</v>
      </c>
      <c r="I6" s="128">
        <v>59</v>
      </c>
      <c r="J6" s="128">
        <v>44821</v>
      </c>
      <c r="K6" s="128">
        <v>46</v>
      </c>
      <c r="L6" s="128">
        <v>43.4</v>
      </c>
      <c r="M6" s="128">
        <v>42</v>
      </c>
      <c r="N6" s="128">
        <v>45</v>
      </c>
      <c r="O6" s="128">
        <v>269025</v>
      </c>
      <c r="P6" s="128">
        <v>2520.15</v>
      </c>
      <c r="Q6" s="128">
        <v>0</v>
      </c>
      <c r="R6" s="128">
        <v>0</v>
      </c>
      <c r="S6" s="128">
        <v>0</v>
      </c>
      <c r="T6" s="128">
        <v>0</v>
      </c>
      <c r="U6" s="128">
        <v>0</v>
      </c>
      <c r="V6" s="128">
        <v>0</v>
      </c>
      <c r="W6" s="128">
        <v>0</v>
      </c>
      <c r="X6" s="128">
        <v>0</v>
      </c>
      <c r="Y6" s="128">
        <v>0</v>
      </c>
      <c r="Z6" s="128">
        <v>0</v>
      </c>
      <c r="AA6" s="128">
        <v>0</v>
      </c>
      <c r="AB6" s="128">
        <v>0</v>
      </c>
      <c r="AC6" s="128">
        <v>0</v>
      </c>
      <c r="AD6" s="128">
        <v>0</v>
      </c>
      <c r="AE6" s="128">
        <v>0</v>
      </c>
      <c r="AF6" s="128">
        <v>0</v>
      </c>
      <c r="AG6" s="128">
        <v>0</v>
      </c>
      <c r="AH6" s="128">
        <v>0</v>
      </c>
      <c r="AI6" s="128">
        <v>0</v>
      </c>
      <c r="AJ6" s="128">
        <v>0</v>
      </c>
      <c r="AK6" s="128">
        <v>0</v>
      </c>
      <c r="AL6" s="128">
        <v>0</v>
      </c>
      <c r="AM6" s="128">
        <v>0</v>
      </c>
      <c r="AN6" s="128">
        <v>0</v>
      </c>
      <c r="AO6" s="128">
        <v>0</v>
      </c>
      <c r="AP6" s="128">
        <v>0</v>
      </c>
      <c r="AQ6" s="128">
        <v>0</v>
      </c>
      <c r="AR6" s="128">
        <v>0</v>
      </c>
      <c r="AS6" s="128">
        <v>0</v>
      </c>
      <c r="AT6" s="128">
        <v>0</v>
      </c>
      <c r="AU6" s="128">
        <v>0</v>
      </c>
      <c r="AV6" s="128">
        <v>0</v>
      </c>
      <c r="AW6" s="128">
        <v>0</v>
      </c>
      <c r="AX6" s="128">
        <v>0</v>
      </c>
      <c r="AY6" s="128">
        <v>0</v>
      </c>
      <c r="AZ6" s="128">
        <v>0</v>
      </c>
      <c r="BA6" s="128">
        <v>0</v>
      </c>
      <c r="BB6" s="128">
        <v>0</v>
      </c>
      <c r="BC6" s="128">
        <v>0</v>
      </c>
      <c r="BU6" s="5"/>
      <c r="BV6" s="5"/>
      <c r="BW6" s="5"/>
      <c r="BX6" s="5"/>
      <c r="BY6" s="5"/>
      <c r="BZ6" s="5"/>
      <c r="CA6" s="5"/>
      <c r="CB6" s="5"/>
      <c r="CC6" s="5"/>
      <c r="CD6" s="5"/>
      <c r="CE6" s="5"/>
      <c r="CF6" s="5"/>
    </row>
    <row r="7" spans="1:84" ht="16.5" customHeight="1" x14ac:dyDescent="0.3">
      <c r="A7" s="128" t="s">
        <v>2922</v>
      </c>
      <c r="B7" s="128">
        <v>1591249</v>
      </c>
      <c r="C7" s="128">
        <v>1548935</v>
      </c>
      <c r="D7" s="128">
        <v>1427520.98</v>
      </c>
      <c r="E7" s="128">
        <v>1279190</v>
      </c>
      <c r="F7" s="128">
        <v>1240779</v>
      </c>
      <c r="G7" s="128">
        <v>1328038</v>
      </c>
      <c r="H7" s="128">
        <v>1670072.12</v>
      </c>
      <c r="I7" s="128">
        <v>1544654</v>
      </c>
      <c r="J7" s="128">
        <v>1681471</v>
      </c>
      <c r="K7" s="128">
        <v>1678971</v>
      </c>
      <c r="L7" s="128">
        <v>1639318.32</v>
      </c>
      <c r="M7" s="128">
        <v>1415354</v>
      </c>
      <c r="N7" s="128">
        <v>1347024</v>
      </c>
      <c r="O7" s="128">
        <v>1336240</v>
      </c>
      <c r="P7" s="128">
        <v>1275132.18</v>
      </c>
      <c r="Q7" s="128">
        <v>1160814</v>
      </c>
      <c r="R7" s="128">
        <v>1270114</v>
      </c>
      <c r="S7" s="128">
        <v>1165069</v>
      </c>
      <c r="T7" s="128">
        <v>445412.67</v>
      </c>
      <c r="U7" s="128">
        <v>321431</v>
      </c>
      <c r="V7" s="128">
        <v>284567</v>
      </c>
      <c r="W7" s="128">
        <v>350403</v>
      </c>
      <c r="X7" s="128">
        <v>394235.96</v>
      </c>
      <c r="Y7" s="128">
        <v>254736</v>
      </c>
      <c r="Z7" s="128">
        <v>244984</v>
      </c>
      <c r="AA7" s="128">
        <v>258336</v>
      </c>
      <c r="AB7" s="128">
        <v>311797.2</v>
      </c>
      <c r="AC7" s="128">
        <v>242224</v>
      </c>
      <c r="AD7" s="128">
        <v>211259</v>
      </c>
      <c r="AE7" s="128">
        <v>229873</v>
      </c>
      <c r="AF7" s="128">
        <v>278302.94</v>
      </c>
      <c r="AG7" s="128">
        <v>183421</v>
      </c>
      <c r="AH7" s="128">
        <v>183069</v>
      </c>
      <c r="AI7" s="128">
        <v>190974</v>
      </c>
      <c r="AJ7" s="128">
        <v>234939.82</v>
      </c>
      <c r="AK7" s="128">
        <v>190680</v>
      </c>
      <c r="AL7" s="128">
        <v>148093</v>
      </c>
      <c r="AM7" s="128">
        <v>156172</v>
      </c>
      <c r="AN7" s="128">
        <v>174916.82</v>
      </c>
      <c r="AO7" s="128">
        <v>156679</v>
      </c>
      <c r="AP7" s="128">
        <v>129987</v>
      </c>
      <c r="AQ7" s="128">
        <v>138338</v>
      </c>
      <c r="AR7" s="128">
        <v>172130.83</v>
      </c>
      <c r="AS7" s="128">
        <v>130733</v>
      </c>
      <c r="AT7" s="128">
        <v>129939</v>
      </c>
      <c r="AU7" s="128">
        <v>139269</v>
      </c>
      <c r="AV7" s="128">
        <v>151553.17000000001</v>
      </c>
      <c r="AW7" s="128">
        <v>90983</v>
      </c>
      <c r="AX7" s="128">
        <v>74102</v>
      </c>
      <c r="AY7" s="128">
        <v>129688</v>
      </c>
      <c r="AZ7" s="128">
        <v>151089</v>
      </c>
      <c r="BA7" s="128">
        <v>108549</v>
      </c>
      <c r="BB7" s="128">
        <v>144033</v>
      </c>
      <c r="BC7" s="128">
        <v>180241</v>
      </c>
      <c r="BU7" s="5"/>
      <c r="BV7" s="5"/>
      <c r="BW7" s="5"/>
      <c r="BX7" s="5"/>
      <c r="BY7" s="5"/>
      <c r="BZ7" s="5"/>
      <c r="CA7" s="5"/>
      <c r="CB7" s="5"/>
      <c r="CC7" s="5"/>
      <c r="CD7" s="5"/>
      <c r="CE7" s="5"/>
      <c r="CF7" s="5"/>
    </row>
    <row r="8" spans="1:84" ht="16.5" customHeight="1" x14ac:dyDescent="0.3">
      <c r="A8" s="128" t="s">
        <v>3085</v>
      </c>
      <c r="B8" s="128">
        <v>0</v>
      </c>
      <c r="C8" s="128">
        <v>0</v>
      </c>
      <c r="D8" s="128">
        <v>1422021.61</v>
      </c>
      <c r="E8" s="128">
        <v>1263986</v>
      </c>
      <c r="F8" s="128">
        <v>1217312</v>
      </c>
      <c r="G8" s="128">
        <v>1282570</v>
      </c>
      <c r="H8" s="128">
        <v>1611137.89</v>
      </c>
      <c r="I8" s="128">
        <v>1544654</v>
      </c>
      <c r="J8" s="128">
        <v>1601428</v>
      </c>
      <c r="K8" s="128">
        <v>1586220</v>
      </c>
      <c r="L8" s="128">
        <v>1563609.24</v>
      </c>
      <c r="M8" s="128">
        <v>1344034</v>
      </c>
      <c r="N8" s="128">
        <v>1276903</v>
      </c>
      <c r="O8" s="128">
        <v>771506</v>
      </c>
      <c r="P8" s="128">
        <v>1218040.47</v>
      </c>
      <c r="Q8" s="128">
        <v>1119748</v>
      </c>
      <c r="R8" s="128">
        <v>1230736</v>
      </c>
      <c r="S8" s="128">
        <v>1113048</v>
      </c>
      <c r="T8" s="128">
        <v>412999.88</v>
      </c>
      <c r="U8" s="128">
        <v>284123</v>
      </c>
      <c r="V8" s="128">
        <v>271859</v>
      </c>
      <c r="W8" s="128">
        <v>347937</v>
      </c>
      <c r="X8" s="128">
        <v>381845.4</v>
      </c>
      <c r="Y8" s="128">
        <v>249897</v>
      </c>
      <c r="Z8" s="128">
        <v>237502</v>
      </c>
      <c r="AA8" s="128">
        <v>251055</v>
      </c>
      <c r="AB8" s="128">
        <v>303693.93</v>
      </c>
      <c r="AC8" s="128">
        <v>240074</v>
      </c>
      <c r="AD8" s="128">
        <v>0</v>
      </c>
      <c r="AE8" s="128">
        <v>228799</v>
      </c>
      <c r="AF8" s="128">
        <v>276544.43</v>
      </c>
      <c r="AG8" s="128">
        <v>0</v>
      </c>
      <c r="AH8" s="128">
        <v>181349</v>
      </c>
      <c r="AI8" s="128">
        <v>191017</v>
      </c>
      <c r="AJ8" s="128">
        <v>235065.86</v>
      </c>
      <c r="AK8" s="128">
        <v>190925</v>
      </c>
      <c r="AL8" s="128">
        <v>148238</v>
      </c>
      <c r="AM8" s="128">
        <v>156408</v>
      </c>
      <c r="AN8" s="128">
        <v>175158.43</v>
      </c>
      <c r="AO8" s="128">
        <v>157199</v>
      </c>
      <c r="AP8" s="128">
        <v>130930</v>
      </c>
      <c r="AQ8" s="128">
        <v>139499</v>
      </c>
      <c r="AR8" s="128">
        <v>173499.68</v>
      </c>
      <c r="AS8" s="128">
        <v>133365</v>
      </c>
      <c r="AT8" s="128">
        <v>136086</v>
      </c>
      <c r="AU8" s="128">
        <v>144926</v>
      </c>
      <c r="AV8" s="128">
        <v>156810.91</v>
      </c>
      <c r="AW8" s="128">
        <v>97665</v>
      </c>
      <c r="AX8" s="128">
        <v>80784</v>
      </c>
      <c r="AY8" s="128">
        <v>129688</v>
      </c>
      <c r="AZ8" s="128">
        <v>151089</v>
      </c>
      <c r="BA8" s="128">
        <v>108549</v>
      </c>
      <c r="BB8" s="128">
        <v>0</v>
      </c>
      <c r="BC8" s="128">
        <v>0</v>
      </c>
      <c r="BU8" s="5"/>
      <c r="BV8" s="5"/>
      <c r="BW8" s="5"/>
      <c r="BX8" s="5"/>
      <c r="BY8" s="5"/>
      <c r="BZ8" s="5"/>
      <c r="CA8" s="5"/>
      <c r="CB8" s="5"/>
      <c r="CC8" s="5"/>
      <c r="CD8" s="5"/>
      <c r="CE8" s="5"/>
      <c r="CF8" s="5"/>
    </row>
    <row r="9" spans="1:84" ht="16.5" customHeight="1" x14ac:dyDescent="0.3">
      <c r="A9" s="128" t="s">
        <v>3113</v>
      </c>
      <c r="B9" s="128">
        <v>0</v>
      </c>
      <c r="C9" s="128">
        <v>0</v>
      </c>
      <c r="D9" s="128">
        <v>71432.460000000006</v>
      </c>
      <c r="E9" s="128">
        <v>84902</v>
      </c>
      <c r="F9" s="128">
        <v>84356</v>
      </c>
      <c r="G9" s="128">
        <v>77642</v>
      </c>
      <c r="H9" s="128">
        <v>88829.13</v>
      </c>
      <c r="I9" s="128">
        <v>0</v>
      </c>
      <c r="J9" s="128">
        <v>94399</v>
      </c>
      <c r="K9" s="128">
        <v>101664</v>
      </c>
      <c r="L9" s="128">
        <v>83337.42</v>
      </c>
      <c r="M9" s="128">
        <v>77947</v>
      </c>
      <c r="N9" s="128">
        <v>78090</v>
      </c>
      <c r="O9" s="128">
        <v>45336</v>
      </c>
      <c r="P9" s="128">
        <v>67068.58</v>
      </c>
      <c r="Q9" s="128">
        <v>51092</v>
      </c>
      <c r="R9" s="128">
        <v>49379</v>
      </c>
      <c r="S9" s="128">
        <v>60601</v>
      </c>
      <c r="T9" s="128">
        <v>39419.14</v>
      </c>
      <c r="U9" s="128">
        <v>43708</v>
      </c>
      <c r="V9" s="128">
        <v>17921</v>
      </c>
      <c r="W9" s="128">
        <v>7227</v>
      </c>
      <c r="X9" s="128">
        <v>17009.5</v>
      </c>
      <c r="Y9" s="128">
        <v>8785</v>
      </c>
      <c r="Z9" s="128">
        <v>9454</v>
      </c>
      <c r="AA9" s="128">
        <v>8338</v>
      </c>
      <c r="AB9" s="128">
        <v>8442.43</v>
      </c>
      <c r="AC9" s="128">
        <v>2290</v>
      </c>
      <c r="AD9" s="128">
        <v>0</v>
      </c>
      <c r="AE9" s="128">
        <v>1476</v>
      </c>
      <c r="AF9" s="128">
        <v>2172.9499999999998</v>
      </c>
      <c r="AG9" s="128">
        <v>0</v>
      </c>
      <c r="AH9" s="128">
        <v>1762</v>
      </c>
      <c r="AI9" s="128">
        <v>0</v>
      </c>
      <c r="AJ9" s="128">
        <v>0</v>
      </c>
      <c r="AK9" s="128">
        <v>0</v>
      </c>
      <c r="AL9" s="128">
        <v>0</v>
      </c>
      <c r="AM9" s="128">
        <v>0</v>
      </c>
      <c r="AN9" s="128">
        <v>0</v>
      </c>
      <c r="AO9" s="128">
        <v>0</v>
      </c>
      <c r="AP9" s="128">
        <v>0</v>
      </c>
      <c r="AQ9" s="128">
        <v>0</v>
      </c>
      <c r="AR9" s="128">
        <v>0</v>
      </c>
      <c r="AS9" s="128">
        <v>0</v>
      </c>
      <c r="AT9" s="128">
        <v>0</v>
      </c>
      <c r="AU9" s="128">
        <v>0</v>
      </c>
      <c r="AV9" s="128">
        <v>0</v>
      </c>
      <c r="AW9" s="128">
        <v>0</v>
      </c>
      <c r="AX9" s="128">
        <v>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3086</v>
      </c>
      <c r="B10" s="128">
        <v>769723</v>
      </c>
      <c r="C10" s="128">
        <v>700170</v>
      </c>
      <c r="D10" s="128">
        <v>-65933.08</v>
      </c>
      <c r="E10" s="128">
        <v>-69698</v>
      </c>
      <c r="F10" s="128">
        <v>-60889</v>
      </c>
      <c r="G10" s="128">
        <v>-32174</v>
      </c>
      <c r="H10" s="128">
        <v>-29894.9</v>
      </c>
      <c r="I10" s="128">
        <v>0</v>
      </c>
      <c r="J10" s="128">
        <v>-14356</v>
      </c>
      <c r="K10" s="128">
        <v>-8913</v>
      </c>
      <c r="L10" s="128">
        <v>-7628.34</v>
      </c>
      <c r="M10" s="128">
        <v>-6627</v>
      </c>
      <c r="N10" s="128">
        <v>-7969</v>
      </c>
      <c r="O10" s="128">
        <v>519398</v>
      </c>
      <c r="P10" s="128">
        <v>-9976.8799999999992</v>
      </c>
      <c r="Q10" s="128">
        <v>-10026</v>
      </c>
      <c r="R10" s="128">
        <v>-10001</v>
      </c>
      <c r="S10" s="128">
        <v>-8580</v>
      </c>
      <c r="T10" s="128">
        <v>-7006.34</v>
      </c>
      <c r="U10" s="128">
        <v>-6400</v>
      </c>
      <c r="V10" s="128">
        <v>-5213</v>
      </c>
      <c r="W10" s="128">
        <v>-4761</v>
      </c>
      <c r="X10" s="128">
        <v>-4618.9399999999996</v>
      </c>
      <c r="Y10" s="128">
        <v>-3946</v>
      </c>
      <c r="Z10" s="128">
        <v>-1972</v>
      </c>
      <c r="AA10" s="128">
        <v>-1057</v>
      </c>
      <c r="AB10" s="128">
        <v>-339.17</v>
      </c>
      <c r="AC10" s="128">
        <v>-140</v>
      </c>
      <c r="AD10" s="128">
        <v>211259</v>
      </c>
      <c r="AE10" s="128">
        <v>-402</v>
      </c>
      <c r="AF10" s="128">
        <v>-414.45</v>
      </c>
      <c r="AG10" s="128">
        <v>183421</v>
      </c>
      <c r="AH10" s="128">
        <v>-42</v>
      </c>
      <c r="AI10" s="128">
        <v>-43</v>
      </c>
      <c r="AJ10" s="128">
        <v>-126.04</v>
      </c>
      <c r="AK10" s="128">
        <v>-245</v>
      </c>
      <c r="AL10" s="128">
        <v>-145</v>
      </c>
      <c r="AM10" s="128">
        <v>-236</v>
      </c>
      <c r="AN10" s="128">
        <v>-241.61</v>
      </c>
      <c r="AO10" s="128">
        <v>-520</v>
      </c>
      <c r="AP10" s="128">
        <v>-943</v>
      </c>
      <c r="AQ10" s="128">
        <v>-1161</v>
      </c>
      <c r="AR10" s="128">
        <v>-1368.86</v>
      </c>
      <c r="AS10" s="128">
        <v>-2632</v>
      </c>
      <c r="AT10" s="128">
        <v>-6147</v>
      </c>
      <c r="AU10" s="128">
        <v>-5657</v>
      </c>
      <c r="AV10" s="128">
        <v>-5257.75</v>
      </c>
      <c r="AW10" s="128">
        <v>-6682</v>
      </c>
      <c r="AX10" s="128">
        <v>-6682</v>
      </c>
      <c r="AY10" s="128">
        <v>0</v>
      </c>
      <c r="AZ10" s="128">
        <v>0</v>
      </c>
      <c r="BA10" s="128">
        <v>0</v>
      </c>
      <c r="BB10" s="128">
        <v>144033</v>
      </c>
      <c r="BC10" s="128">
        <v>180241</v>
      </c>
      <c r="BU10" s="5"/>
      <c r="BV10" s="5"/>
      <c r="BW10" s="5"/>
      <c r="BX10" s="5"/>
      <c r="BY10" s="5"/>
      <c r="BZ10" s="5"/>
      <c r="CA10" s="5"/>
      <c r="CB10" s="5"/>
      <c r="CC10" s="5"/>
      <c r="CD10" s="5"/>
      <c r="CE10" s="5"/>
      <c r="CF10" s="5"/>
    </row>
    <row r="11" spans="1:84" ht="16.5" customHeight="1" x14ac:dyDescent="0.3">
      <c r="A11" s="128" t="s">
        <v>3329</v>
      </c>
      <c r="B11" s="128">
        <v>0</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0</v>
      </c>
      <c r="V11" s="128">
        <v>0</v>
      </c>
      <c r="W11" s="128">
        <v>0</v>
      </c>
      <c r="X11" s="128">
        <v>0</v>
      </c>
      <c r="Y11" s="128">
        <v>0</v>
      </c>
      <c r="Z11" s="128">
        <v>0</v>
      </c>
      <c r="AA11" s="128">
        <v>0</v>
      </c>
      <c r="AB11" s="128">
        <v>0</v>
      </c>
      <c r="AC11" s="128">
        <v>0</v>
      </c>
      <c r="AD11" s="128">
        <v>0</v>
      </c>
      <c r="AE11" s="128">
        <v>0</v>
      </c>
      <c r="AF11" s="128">
        <v>215.07</v>
      </c>
      <c r="AG11" s="128">
        <v>40</v>
      </c>
      <c r="AH11" s="128">
        <v>0</v>
      </c>
      <c r="AI11" s="128">
        <v>0</v>
      </c>
      <c r="AJ11" s="128">
        <v>0</v>
      </c>
      <c r="AK11" s="128">
        <v>0</v>
      </c>
      <c r="AL11" s="128">
        <v>0</v>
      </c>
      <c r="AM11" s="128">
        <v>0</v>
      </c>
      <c r="AN11" s="128">
        <v>0</v>
      </c>
      <c r="AO11" s="128">
        <v>0</v>
      </c>
      <c r="AP11" s="128">
        <v>0</v>
      </c>
      <c r="AQ11" s="128">
        <v>0</v>
      </c>
      <c r="AR11" s="128">
        <v>0</v>
      </c>
      <c r="AS11" s="128">
        <v>0</v>
      </c>
      <c r="AT11" s="128">
        <v>0</v>
      </c>
      <c r="AU11" s="128">
        <v>0</v>
      </c>
      <c r="AV11" s="128">
        <v>0</v>
      </c>
      <c r="AW11" s="128">
        <v>0</v>
      </c>
      <c r="AX11" s="128">
        <v>0</v>
      </c>
      <c r="AY11" s="128">
        <v>0</v>
      </c>
      <c r="AZ11" s="128">
        <v>0</v>
      </c>
      <c r="BA11" s="128">
        <v>0</v>
      </c>
      <c r="BB11" s="128">
        <v>5</v>
      </c>
      <c r="BC11" s="128">
        <v>25</v>
      </c>
      <c r="BU11" s="5"/>
      <c r="BV11" s="5"/>
      <c r="BW11" s="5"/>
      <c r="BX11" s="5"/>
      <c r="BY11" s="5"/>
      <c r="BZ11" s="5"/>
      <c r="CA11" s="5"/>
      <c r="CB11" s="5"/>
      <c r="CC11" s="5"/>
      <c r="CD11" s="5"/>
      <c r="CE11" s="5"/>
      <c r="CF11" s="5"/>
    </row>
    <row r="12" spans="1:84" ht="16.5" customHeight="1" x14ac:dyDescent="0.3">
      <c r="A12" s="128" t="s">
        <v>3113</v>
      </c>
      <c r="B12" s="128">
        <v>0</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215.07</v>
      </c>
      <c r="AG12" s="128">
        <v>40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5</v>
      </c>
      <c r="BC12" s="128">
        <v>25</v>
      </c>
      <c r="BU12" s="5"/>
      <c r="BV12" s="5"/>
      <c r="BW12" s="5"/>
      <c r="BX12" s="5"/>
      <c r="BY12" s="5"/>
      <c r="BZ12" s="5"/>
      <c r="CA12" s="5"/>
      <c r="CB12" s="5"/>
      <c r="CC12" s="5"/>
      <c r="CD12" s="5"/>
      <c r="CE12" s="5"/>
      <c r="CF12" s="5"/>
    </row>
    <row r="13" spans="1:84" ht="16.5" customHeight="1" x14ac:dyDescent="0.3">
      <c r="A13" s="128" t="s">
        <v>2923</v>
      </c>
      <c r="B13" s="128">
        <v>13883785</v>
      </c>
      <c r="C13" s="128">
        <v>14054409</v>
      </c>
      <c r="D13" s="128">
        <v>14477505.76</v>
      </c>
      <c r="E13" s="128">
        <v>13130878</v>
      </c>
      <c r="F13" s="128">
        <v>12258137</v>
      </c>
      <c r="G13" s="128">
        <v>14772895</v>
      </c>
      <c r="H13" s="128">
        <v>14774350.109999999</v>
      </c>
      <c r="I13" s="128">
        <v>13205940</v>
      </c>
      <c r="J13" s="128">
        <v>12943464</v>
      </c>
      <c r="K13" s="128">
        <v>14402067</v>
      </c>
      <c r="L13" s="128">
        <v>14361295.74</v>
      </c>
      <c r="M13" s="128">
        <v>12553968</v>
      </c>
      <c r="N13" s="128">
        <v>12451225</v>
      </c>
      <c r="O13" s="128">
        <v>13626758</v>
      </c>
      <c r="P13" s="128">
        <v>13043042.93</v>
      </c>
      <c r="Q13" s="128">
        <v>11143981</v>
      </c>
      <c r="R13" s="128">
        <v>10894969</v>
      </c>
      <c r="S13" s="128">
        <v>13217298</v>
      </c>
      <c r="T13" s="128">
        <v>13485409.9</v>
      </c>
      <c r="U13" s="128">
        <v>10736631</v>
      </c>
      <c r="V13" s="128">
        <v>11426436</v>
      </c>
      <c r="W13" s="128">
        <v>12315849</v>
      </c>
      <c r="X13" s="128">
        <v>12953701.15</v>
      </c>
      <c r="Y13" s="128">
        <v>10475965</v>
      </c>
      <c r="Z13" s="128">
        <v>9620682</v>
      </c>
      <c r="AA13" s="128">
        <v>10124332</v>
      </c>
      <c r="AB13" s="128">
        <v>10627814.800000001</v>
      </c>
      <c r="AC13" s="128">
        <v>8905525</v>
      </c>
      <c r="AD13" s="128">
        <v>9520625</v>
      </c>
      <c r="AE13" s="128">
        <v>9652195</v>
      </c>
      <c r="AF13" s="128">
        <v>9791948.8200000003</v>
      </c>
      <c r="AG13" s="128">
        <v>7884890</v>
      </c>
      <c r="AH13" s="128">
        <v>7535879</v>
      </c>
      <c r="AI13" s="128">
        <v>7639452</v>
      </c>
      <c r="AJ13" s="128">
        <v>7275507.8700000001</v>
      </c>
      <c r="AK13" s="128">
        <v>6559221</v>
      </c>
      <c r="AL13" s="128">
        <v>6887375</v>
      </c>
      <c r="AM13" s="128">
        <v>6813305</v>
      </c>
      <c r="AN13" s="128">
        <v>7212129.3700000001</v>
      </c>
      <c r="AO13" s="128">
        <v>6257471</v>
      </c>
      <c r="AP13" s="128">
        <v>6123499</v>
      </c>
      <c r="AQ13" s="128">
        <v>6061291</v>
      </c>
      <c r="AR13" s="128">
        <v>5898395.4299999997</v>
      </c>
      <c r="AS13" s="128">
        <v>5371292</v>
      </c>
      <c r="AT13" s="128">
        <v>5203173</v>
      </c>
      <c r="AU13" s="128">
        <v>5551007</v>
      </c>
      <c r="AV13" s="128">
        <v>5931668.79</v>
      </c>
      <c r="AW13" s="128">
        <v>4676452</v>
      </c>
      <c r="AX13" s="128">
        <v>4944888</v>
      </c>
      <c r="AY13" s="128">
        <v>5212266</v>
      </c>
      <c r="AZ13" s="128">
        <v>5617378</v>
      </c>
      <c r="BA13" s="128">
        <v>5011623</v>
      </c>
      <c r="BB13" s="128">
        <v>5063428</v>
      </c>
      <c r="BC13" s="128">
        <v>5249056</v>
      </c>
      <c r="BU13" s="5"/>
      <c r="BV13" s="5"/>
      <c r="BW13" s="5"/>
      <c r="BX13" s="5"/>
      <c r="BY13" s="5"/>
      <c r="BZ13" s="5"/>
      <c r="CA13" s="5"/>
      <c r="CB13" s="5"/>
      <c r="CC13" s="5"/>
      <c r="CD13" s="5"/>
      <c r="CE13" s="5"/>
      <c r="CF13" s="5"/>
    </row>
    <row r="14" spans="1:84" ht="16.5" customHeight="1" x14ac:dyDescent="0.3">
      <c r="A14" s="128" t="s">
        <v>3087</v>
      </c>
      <c r="B14" s="128">
        <v>0</v>
      </c>
      <c r="C14" s="128">
        <v>0</v>
      </c>
      <c r="D14" s="128">
        <v>14410817.130000001</v>
      </c>
      <c r="E14" s="128">
        <v>13040930</v>
      </c>
      <c r="F14" s="128">
        <v>12127227</v>
      </c>
      <c r="G14" s="128">
        <v>14628563</v>
      </c>
      <c r="H14" s="128">
        <v>14397672.390000001</v>
      </c>
      <c r="I14" s="128">
        <v>0</v>
      </c>
      <c r="J14" s="128">
        <v>12746753</v>
      </c>
      <c r="K14" s="128">
        <v>14123530</v>
      </c>
      <c r="L14" s="128">
        <v>14038167.550000001</v>
      </c>
      <c r="M14" s="128">
        <v>12283484</v>
      </c>
      <c r="N14" s="128">
        <v>12152804</v>
      </c>
      <c r="O14" s="128">
        <v>13114682</v>
      </c>
      <c r="P14" s="128">
        <v>12533427.01</v>
      </c>
      <c r="Q14" s="128">
        <v>11110393</v>
      </c>
      <c r="R14" s="128">
        <v>10931417</v>
      </c>
      <c r="S14" s="128">
        <v>13215265</v>
      </c>
      <c r="T14" s="128">
        <v>13228722.32</v>
      </c>
      <c r="U14" s="128">
        <v>10899749</v>
      </c>
      <c r="V14" s="128">
        <v>11630613</v>
      </c>
      <c r="W14" s="128">
        <v>12530215</v>
      </c>
      <c r="X14" s="128">
        <v>12817723.550000001</v>
      </c>
      <c r="Y14" s="128">
        <v>10606087</v>
      </c>
      <c r="Z14" s="128">
        <v>9736258</v>
      </c>
      <c r="AA14" s="128">
        <v>10277549</v>
      </c>
      <c r="AB14" s="128">
        <v>10648241.34</v>
      </c>
      <c r="AC14" s="128">
        <v>9130626</v>
      </c>
      <c r="AD14" s="128">
        <v>0</v>
      </c>
      <c r="AE14" s="128">
        <v>9755080</v>
      </c>
      <c r="AF14" s="128">
        <v>9822618.1199999992</v>
      </c>
      <c r="AG14" s="128">
        <v>0</v>
      </c>
      <c r="AH14" s="128">
        <v>7666009</v>
      </c>
      <c r="AI14" s="128">
        <v>7779376</v>
      </c>
      <c r="AJ14" s="128">
        <v>7386913.4699999997</v>
      </c>
      <c r="AK14" s="128">
        <v>6715673</v>
      </c>
      <c r="AL14" s="128">
        <v>7088904</v>
      </c>
      <c r="AM14" s="128">
        <v>7081604</v>
      </c>
      <c r="AN14" s="128">
        <v>7457300.25</v>
      </c>
      <c r="AO14" s="128">
        <v>6364155</v>
      </c>
      <c r="AP14" s="128">
        <v>6472249</v>
      </c>
      <c r="AQ14" s="128">
        <v>6168468</v>
      </c>
      <c r="AR14" s="128">
        <v>6010601.8799999999</v>
      </c>
      <c r="AS14" s="128">
        <v>5497631</v>
      </c>
      <c r="AT14" s="128">
        <v>5330820</v>
      </c>
      <c r="AU14" s="128">
        <v>5707804</v>
      </c>
      <c r="AV14" s="128">
        <v>6074089.5199999996</v>
      </c>
      <c r="AW14" s="128">
        <v>4803225</v>
      </c>
      <c r="AX14" s="128">
        <v>5113115</v>
      </c>
      <c r="AY14" s="128">
        <v>5187808</v>
      </c>
      <c r="AZ14" s="128">
        <v>5588811</v>
      </c>
      <c r="BA14" s="128">
        <v>4935944</v>
      </c>
      <c r="BB14" s="128">
        <v>0</v>
      </c>
      <c r="BC14" s="128">
        <v>0</v>
      </c>
      <c r="BU14" s="5"/>
      <c r="BV14" s="5"/>
      <c r="BW14" s="5"/>
      <c r="BX14" s="5"/>
      <c r="BY14" s="5"/>
      <c r="BZ14" s="5"/>
      <c r="CA14" s="5"/>
      <c r="CB14" s="5"/>
      <c r="CC14" s="5"/>
      <c r="CD14" s="5"/>
      <c r="CE14" s="5"/>
      <c r="CF14" s="5"/>
    </row>
    <row r="15" spans="1:84" ht="16.5" customHeight="1" x14ac:dyDescent="0.3">
      <c r="A15" s="128" t="s">
        <v>3330</v>
      </c>
      <c r="B15" s="128">
        <v>0</v>
      </c>
      <c r="C15" s="128">
        <v>0</v>
      </c>
      <c r="D15" s="128">
        <v>310629.06</v>
      </c>
      <c r="E15" s="128">
        <v>319628</v>
      </c>
      <c r="F15" s="128">
        <v>346533</v>
      </c>
      <c r="G15" s="128">
        <v>313461</v>
      </c>
      <c r="H15" s="128">
        <v>579595.38</v>
      </c>
      <c r="I15" s="128">
        <v>0</v>
      </c>
      <c r="J15" s="128">
        <v>463212</v>
      </c>
      <c r="K15" s="128">
        <v>530316</v>
      </c>
      <c r="L15" s="128">
        <v>548318.06999999995</v>
      </c>
      <c r="M15" s="128">
        <v>380408</v>
      </c>
      <c r="N15" s="128">
        <v>419959</v>
      </c>
      <c r="O15" s="128">
        <v>619756</v>
      </c>
      <c r="P15" s="128">
        <v>759198.16</v>
      </c>
      <c r="Q15" s="128">
        <v>272555</v>
      </c>
      <c r="R15" s="128">
        <v>190511</v>
      </c>
      <c r="S15" s="128">
        <v>245453</v>
      </c>
      <c r="T15" s="128">
        <v>513339.88</v>
      </c>
      <c r="U15" s="128">
        <v>139440</v>
      </c>
      <c r="V15" s="128">
        <v>124249</v>
      </c>
      <c r="W15" s="128">
        <v>98767</v>
      </c>
      <c r="X15" s="128">
        <v>420843.06</v>
      </c>
      <c r="Y15" s="128">
        <v>91981</v>
      </c>
      <c r="Z15" s="128">
        <v>119029</v>
      </c>
      <c r="AA15" s="128">
        <v>72281</v>
      </c>
      <c r="AB15" s="128">
        <v>262768.15999999997</v>
      </c>
      <c r="AC15" s="128">
        <v>71887</v>
      </c>
      <c r="AD15" s="128">
        <v>0</v>
      </c>
      <c r="AE15" s="128">
        <v>67824</v>
      </c>
      <c r="AF15" s="128">
        <v>139300.07</v>
      </c>
      <c r="AG15" s="128">
        <v>0</v>
      </c>
      <c r="AH15" s="128">
        <v>35208</v>
      </c>
      <c r="AI15" s="128">
        <v>33825</v>
      </c>
      <c r="AJ15" s="128">
        <v>76965.36</v>
      </c>
      <c r="AK15" s="128">
        <v>33921</v>
      </c>
      <c r="AL15" s="128">
        <v>12221</v>
      </c>
      <c r="AM15" s="128">
        <v>77298</v>
      </c>
      <c r="AN15" s="128">
        <v>23087.73</v>
      </c>
      <c r="AO15" s="128">
        <v>59729</v>
      </c>
      <c r="AP15" s="128">
        <v>0</v>
      </c>
      <c r="AQ15" s="128">
        <v>61745</v>
      </c>
      <c r="AR15" s="128">
        <v>49638.48</v>
      </c>
      <c r="AS15" s="128">
        <v>44334</v>
      </c>
      <c r="AT15" s="128">
        <v>63838</v>
      </c>
      <c r="AU15" s="128">
        <v>20882</v>
      </c>
      <c r="AV15" s="128">
        <v>26099.41</v>
      </c>
      <c r="AW15" s="128">
        <v>42643</v>
      </c>
      <c r="AX15" s="128">
        <v>15861</v>
      </c>
      <c r="AY15" s="128">
        <v>24458</v>
      </c>
      <c r="AZ15" s="128">
        <v>28567</v>
      </c>
      <c r="BA15" s="128">
        <v>75679</v>
      </c>
      <c r="BB15" s="128">
        <v>0</v>
      </c>
      <c r="BC15" s="128">
        <v>0</v>
      </c>
      <c r="BU15" s="5"/>
      <c r="BV15" s="5"/>
      <c r="BW15" s="5"/>
      <c r="BX15" s="5"/>
      <c r="BY15" s="5"/>
      <c r="BZ15" s="5"/>
      <c r="CA15" s="5"/>
      <c r="CB15" s="5"/>
      <c r="CC15" s="5"/>
      <c r="CD15" s="5"/>
      <c r="CE15" s="5"/>
      <c r="CF15" s="5"/>
    </row>
    <row r="16" spans="1:84" ht="16.5" customHeight="1" x14ac:dyDescent="0.3">
      <c r="A16" s="128" t="s">
        <v>3331</v>
      </c>
      <c r="B16" s="128">
        <v>0</v>
      </c>
      <c r="C16" s="128">
        <v>0</v>
      </c>
      <c r="D16" s="128">
        <v>8446.0300000000007</v>
      </c>
      <c r="E16" s="128">
        <v>7048</v>
      </c>
      <c r="F16" s="128">
        <v>7699</v>
      </c>
      <c r="G16" s="128">
        <v>9496</v>
      </c>
      <c r="H16" s="128">
        <v>9856.65</v>
      </c>
      <c r="I16" s="128">
        <v>0</v>
      </c>
      <c r="J16" s="128">
        <v>11148</v>
      </c>
      <c r="K16" s="128">
        <v>11313</v>
      </c>
      <c r="L16" s="128">
        <v>10601.55</v>
      </c>
      <c r="M16" s="128">
        <v>10639</v>
      </c>
      <c r="N16" s="128">
        <v>10559</v>
      </c>
      <c r="O16" s="128">
        <v>8520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0</v>
      </c>
      <c r="BA16" s="128">
        <v>0</v>
      </c>
      <c r="BB16" s="128">
        <v>0</v>
      </c>
      <c r="BC16" s="128">
        <v>0</v>
      </c>
      <c r="BU16" s="5"/>
      <c r="BV16" s="5"/>
      <c r="BW16" s="5"/>
      <c r="BX16" s="5"/>
      <c r="BY16" s="5"/>
      <c r="BZ16" s="5"/>
      <c r="CA16" s="5"/>
      <c r="CB16" s="5"/>
      <c r="CC16" s="5"/>
      <c r="CD16" s="5"/>
      <c r="CE16" s="5"/>
      <c r="CF16" s="5"/>
    </row>
    <row r="17" spans="1:84" ht="16.5" customHeight="1" x14ac:dyDescent="0.3">
      <c r="A17" s="128" t="s">
        <v>3332</v>
      </c>
      <c r="B17" s="128">
        <v>0</v>
      </c>
      <c r="C17" s="128">
        <v>0</v>
      </c>
      <c r="D17" s="128">
        <v>0</v>
      </c>
      <c r="E17" s="128">
        <v>40515</v>
      </c>
      <c r="F17" s="128">
        <v>60716</v>
      </c>
      <c r="G17" s="128">
        <v>69740</v>
      </c>
      <c r="H17" s="128">
        <v>0</v>
      </c>
      <c r="I17" s="128">
        <v>0</v>
      </c>
      <c r="J17" s="128">
        <v>1911</v>
      </c>
      <c r="K17" s="128">
        <v>2573</v>
      </c>
      <c r="L17" s="128">
        <v>646.20000000000005</v>
      </c>
      <c r="M17" s="128">
        <v>97184</v>
      </c>
      <c r="N17" s="128">
        <v>96050</v>
      </c>
      <c r="O17" s="128">
        <v>96020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3333</v>
      </c>
      <c r="B18" s="128">
        <v>0</v>
      </c>
      <c r="C18" s="128">
        <v>0</v>
      </c>
      <c r="D18" s="128">
        <v>252386.46</v>
      </c>
      <c r="E18" s="128">
        <v>277243</v>
      </c>
      <c r="F18" s="128">
        <v>284038</v>
      </c>
      <c r="G18" s="128">
        <v>248365</v>
      </c>
      <c r="H18" s="128">
        <v>212774.32</v>
      </c>
      <c r="I18" s="128">
        <v>0</v>
      </c>
      <c r="J18" s="128">
        <v>279560</v>
      </c>
      <c r="K18" s="128">
        <v>265665</v>
      </c>
      <c r="L18" s="128">
        <v>236437.62</v>
      </c>
      <c r="M18" s="128">
        <v>217747</v>
      </c>
      <c r="N18" s="128">
        <v>228147</v>
      </c>
      <c r="O18" s="128">
        <v>212220</v>
      </c>
      <c r="P18" s="128">
        <v>249582.24</v>
      </c>
      <c r="Q18" s="128">
        <v>238967</v>
      </c>
      <c r="R18" s="128">
        <v>226959</v>
      </c>
      <c r="S18" s="128">
        <v>243420</v>
      </c>
      <c r="T18" s="128">
        <v>256652.3</v>
      </c>
      <c r="U18" s="128">
        <v>302558</v>
      </c>
      <c r="V18" s="128">
        <v>328426</v>
      </c>
      <c r="W18" s="128">
        <v>313133</v>
      </c>
      <c r="X18" s="128">
        <v>284865.46000000002</v>
      </c>
      <c r="Y18" s="128">
        <v>222103</v>
      </c>
      <c r="Z18" s="128">
        <v>234605</v>
      </c>
      <c r="AA18" s="128">
        <v>225498</v>
      </c>
      <c r="AB18" s="128">
        <v>283194.7</v>
      </c>
      <c r="AC18" s="128">
        <v>296988</v>
      </c>
      <c r="AD18" s="128">
        <v>0</v>
      </c>
      <c r="AE18" s="128">
        <v>170709</v>
      </c>
      <c r="AF18" s="128">
        <v>169969.36</v>
      </c>
      <c r="AG18" s="128">
        <v>0</v>
      </c>
      <c r="AH18" s="128">
        <v>165338</v>
      </c>
      <c r="AI18" s="128">
        <v>173749</v>
      </c>
      <c r="AJ18" s="128">
        <v>188370.96</v>
      </c>
      <c r="AK18" s="128">
        <v>190373</v>
      </c>
      <c r="AL18" s="128">
        <v>213750</v>
      </c>
      <c r="AM18" s="128">
        <v>345597</v>
      </c>
      <c r="AN18" s="128">
        <v>268258.61</v>
      </c>
      <c r="AO18" s="128">
        <v>166413</v>
      </c>
      <c r="AP18" s="128">
        <v>348750</v>
      </c>
      <c r="AQ18" s="128">
        <v>168922</v>
      </c>
      <c r="AR18" s="128">
        <v>161844.93</v>
      </c>
      <c r="AS18" s="128">
        <v>170673</v>
      </c>
      <c r="AT18" s="128">
        <v>191485</v>
      </c>
      <c r="AU18" s="128">
        <v>177679</v>
      </c>
      <c r="AV18" s="128">
        <v>168520.14</v>
      </c>
      <c r="AW18" s="128">
        <v>169416</v>
      </c>
      <c r="AX18" s="128">
        <v>184088</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3334</v>
      </c>
      <c r="B19" s="128">
        <v>737838</v>
      </c>
      <c r="C19" s="128">
        <v>777404</v>
      </c>
      <c r="D19" s="128">
        <v>0</v>
      </c>
      <c r="E19" s="128">
        <v>0</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3335</v>
      </c>
      <c r="B20" s="128">
        <v>737838</v>
      </c>
      <c r="C20" s="128">
        <v>777404</v>
      </c>
      <c r="D20" s="128">
        <v>0</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28">
        <v>0</v>
      </c>
      <c r="AD20" s="128">
        <v>0</v>
      </c>
      <c r="AE20" s="128">
        <v>0</v>
      </c>
      <c r="AF20" s="128">
        <v>0</v>
      </c>
      <c r="AG20" s="128">
        <v>0</v>
      </c>
      <c r="AH20" s="128">
        <v>0</v>
      </c>
      <c r="AI20" s="128">
        <v>0</v>
      </c>
      <c r="AJ20" s="128">
        <v>0</v>
      </c>
      <c r="AK20" s="128">
        <v>0</v>
      </c>
      <c r="AL20" s="128">
        <v>0</v>
      </c>
      <c r="AM20" s="128">
        <v>0</v>
      </c>
      <c r="AN20" s="128">
        <v>0</v>
      </c>
      <c r="AO20" s="128">
        <v>0</v>
      </c>
      <c r="AP20" s="128">
        <v>0</v>
      </c>
      <c r="AQ20" s="128">
        <v>0</v>
      </c>
      <c r="AR20" s="128">
        <v>0</v>
      </c>
      <c r="AS20" s="128">
        <v>0</v>
      </c>
      <c r="AT20" s="128">
        <v>0</v>
      </c>
      <c r="AU20" s="128">
        <v>0</v>
      </c>
      <c r="AV20" s="128">
        <v>0</v>
      </c>
      <c r="AW20" s="128">
        <v>0</v>
      </c>
      <c r="AX20" s="128">
        <v>0</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3336</v>
      </c>
      <c r="B21" s="128">
        <v>533819</v>
      </c>
      <c r="C21" s="128">
        <v>601393</v>
      </c>
      <c r="D21" s="128">
        <v>1819807.98</v>
      </c>
      <c r="E21" s="128">
        <v>1375862</v>
      </c>
      <c r="F21" s="128">
        <v>1302827</v>
      </c>
      <c r="G21" s="128">
        <v>1455908</v>
      </c>
      <c r="H21" s="128">
        <v>1912514.79</v>
      </c>
      <c r="I21" s="128">
        <v>1299394</v>
      </c>
      <c r="J21" s="128">
        <v>1211836</v>
      </c>
      <c r="K21" s="128">
        <v>1362154</v>
      </c>
      <c r="L21" s="128">
        <v>1765691.03</v>
      </c>
      <c r="M21" s="128">
        <v>1130002</v>
      </c>
      <c r="N21" s="128">
        <v>1081039</v>
      </c>
      <c r="O21" s="128">
        <v>1156412</v>
      </c>
      <c r="P21" s="128">
        <v>1614726.46</v>
      </c>
      <c r="Q21" s="128">
        <v>1176769</v>
      </c>
      <c r="R21" s="128">
        <v>1155059</v>
      </c>
      <c r="S21" s="128">
        <v>1340255</v>
      </c>
      <c r="T21" s="128">
        <v>1665722.65</v>
      </c>
      <c r="U21" s="128">
        <v>1213585</v>
      </c>
      <c r="V21" s="128">
        <v>1249844</v>
      </c>
      <c r="W21" s="128">
        <v>1247680</v>
      </c>
      <c r="X21" s="128">
        <v>1402864.89</v>
      </c>
      <c r="Y21" s="128">
        <v>1197499</v>
      </c>
      <c r="Z21" s="128">
        <v>1110563</v>
      </c>
      <c r="AA21" s="128">
        <v>1230545</v>
      </c>
      <c r="AB21" s="128">
        <v>1594629.24</v>
      </c>
      <c r="AC21" s="128">
        <v>1062793</v>
      </c>
      <c r="AD21" s="128">
        <v>885399</v>
      </c>
      <c r="AE21" s="128">
        <v>994407</v>
      </c>
      <c r="AF21" s="128">
        <v>835303.01</v>
      </c>
      <c r="AG21" s="128">
        <v>459317</v>
      </c>
      <c r="AH21" s="128">
        <v>450390</v>
      </c>
      <c r="AI21" s="128">
        <v>448200</v>
      </c>
      <c r="AJ21" s="128">
        <v>652563.29</v>
      </c>
      <c r="AK21" s="128">
        <v>699644</v>
      </c>
      <c r="AL21" s="128">
        <v>598440</v>
      </c>
      <c r="AM21" s="128">
        <v>656348</v>
      </c>
      <c r="AN21" s="128">
        <v>768423.94</v>
      </c>
      <c r="AO21" s="128">
        <v>402662</v>
      </c>
      <c r="AP21" s="128">
        <v>340536</v>
      </c>
      <c r="AQ21" s="128">
        <v>300505</v>
      </c>
      <c r="AR21" s="128">
        <v>714020.44</v>
      </c>
      <c r="AS21" s="128">
        <v>551175</v>
      </c>
      <c r="AT21" s="128">
        <v>526894</v>
      </c>
      <c r="AU21" s="128">
        <v>499384</v>
      </c>
      <c r="AV21" s="128">
        <v>697804.62</v>
      </c>
      <c r="AW21" s="128">
        <v>353960</v>
      </c>
      <c r="AX21" s="128">
        <v>285746</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3089</v>
      </c>
      <c r="B22" s="128">
        <v>11435</v>
      </c>
      <c r="C22" s="128">
        <v>14232</v>
      </c>
      <c r="D22" s="128">
        <v>7854</v>
      </c>
      <c r="E22" s="128">
        <v>9567</v>
      </c>
      <c r="F22" s="128">
        <v>11585</v>
      </c>
      <c r="G22" s="128">
        <v>12042</v>
      </c>
      <c r="H22" s="128">
        <v>133291.12</v>
      </c>
      <c r="I22" s="128">
        <v>131136</v>
      </c>
      <c r="J22" s="128">
        <v>128649</v>
      </c>
      <c r="K22" s="128">
        <v>129906</v>
      </c>
      <c r="L22" s="128">
        <v>136601.71</v>
      </c>
      <c r="M22" s="128">
        <v>123500</v>
      </c>
      <c r="N22" s="128">
        <v>124160</v>
      </c>
      <c r="O22" s="128">
        <v>121651</v>
      </c>
      <c r="P22" s="128">
        <v>116286.17</v>
      </c>
      <c r="Q22" s="128">
        <v>117458</v>
      </c>
      <c r="R22" s="128">
        <v>107958</v>
      </c>
      <c r="S22" s="128">
        <v>103201</v>
      </c>
      <c r="T22" s="128">
        <v>381941.39</v>
      </c>
      <c r="U22" s="128">
        <v>418338</v>
      </c>
      <c r="V22" s="128">
        <v>435120</v>
      </c>
      <c r="W22" s="128">
        <v>388944</v>
      </c>
      <c r="X22" s="128">
        <v>345347.24</v>
      </c>
      <c r="Y22" s="128">
        <v>390096</v>
      </c>
      <c r="Z22" s="128">
        <v>365070</v>
      </c>
      <c r="AA22" s="128">
        <v>345081</v>
      </c>
      <c r="AB22" s="128">
        <v>307216.82</v>
      </c>
      <c r="AC22" s="128">
        <v>280381</v>
      </c>
      <c r="AD22" s="128">
        <v>282048</v>
      </c>
      <c r="AE22" s="128">
        <v>205041</v>
      </c>
      <c r="AF22" s="128">
        <v>519173.14</v>
      </c>
      <c r="AG22" s="128">
        <v>571449</v>
      </c>
      <c r="AH22" s="128">
        <v>1014195</v>
      </c>
      <c r="AI22" s="128">
        <v>549525</v>
      </c>
      <c r="AJ22" s="128">
        <v>468702.43</v>
      </c>
      <c r="AK22" s="128">
        <v>575909</v>
      </c>
      <c r="AL22" s="128">
        <v>225362</v>
      </c>
      <c r="AM22" s="128">
        <v>163631</v>
      </c>
      <c r="AN22" s="128">
        <v>141667.98000000001</v>
      </c>
      <c r="AO22" s="128">
        <v>452392</v>
      </c>
      <c r="AP22" s="128">
        <v>430505</v>
      </c>
      <c r="AQ22" s="128">
        <v>448359</v>
      </c>
      <c r="AR22" s="128">
        <v>149003.51999999999</v>
      </c>
      <c r="AS22" s="128">
        <v>113989</v>
      </c>
      <c r="AT22" s="128">
        <v>117810</v>
      </c>
      <c r="AU22" s="128">
        <v>102578</v>
      </c>
      <c r="AV22" s="128">
        <v>98090.1</v>
      </c>
      <c r="AW22" s="128">
        <v>298545</v>
      </c>
      <c r="AX22" s="128">
        <v>297877</v>
      </c>
      <c r="AY22" s="128">
        <v>844829</v>
      </c>
      <c r="AZ22" s="128">
        <v>1040643</v>
      </c>
      <c r="BA22" s="128">
        <v>661341</v>
      </c>
      <c r="BB22" s="128">
        <v>693601</v>
      </c>
      <c r="BC22" s="128">
        <v>735603</v>
      </c>
      <c r="BU22" s="5"/>
      <c r="BV22" s="5"/>
      <c r="BW22" s="5"/>
      <c r="BX22" s="5"/>
      <c r="BY22" s="5"/>
      <c r="BZ22" s="5"/>
      <c r="CA22" s="5"/>
      <c r="CB22" s="5"/>
      <c r="CC22" s="5"/>
      <c r="CD22" s="5"/>
      <c r="CE22" s="5"/>
      <c r="CF22" s="5"/>
    </row>
    <row r="23" spans="1:84" ht="16.5" customHeight="1" x14ac:dyDescent="0.3">
      <c r="A23" s="128" t="s">
        <v>3090</v>
      </c>
      <c r="B23" s="128">
        <v>11435</v>
      </c>
      <c r="C23" s="128">
        <v>14232</v>
      </c>
      <c r="D23" s="128">
        <v>7854</v>
      </c>
      <c r="E23" s="128">
        <v>9567</v>
      </c>
      <c r="F23" s="128">
        <v>11585</v>
      </c>
      <c r="G23" s="128">
        <v>12042</v>
      </c>
      <c r="H23" s="128">
        <v>133291.12</v>
      </c>
      <c r="I23" s="128">
        <v>131136</v>
      </c>
      <c r="J23" s="128">
        <v>128649</v>
      </c>
      <c r="K23" s="128">
        <v>129906</v>
      </c>
      <c r="L23" s="128">
        <v>136601.71</v>
      </c>
      <c r="M23" s="128">
        <v>123500</v>
      </c>
      <c r="N23" s="128">
        <v>124160</v>
      </c>
      <c r="O23" s="128">
        <v>121651</v>
      </c>
      <c r="P23" s="128">
        <v>116286.17</v>
      </c>
      <c r="Q23" s="128">
        <v>117458</v>
      </c>
      <c r="R23" s="128">
        <v>107958</v>
      </c>
      <c r="S23" s="128">
        <v>103201</v>
      </c>
      <c r="T23" s="128">
        <v>381941.39</v>
      </c>
      <c r="U23" s="128">
        <v>418338</v>
      </c>
      <c r="V23" s="128">
        <v>435120</v>
      </c>
      <c r="W23" s="128">
        <v>388944</v>
      </c>
      <c r="X23" s="128">
        <v>345347.24</v>
      </c>
      <c r="Y23" s="128">
        <v>390096</v>
      </c>
      <c r="Z23" s="128">
        <v>365070</v>
      </c>
      <c r="AA23" s="128">
        <v>345081</v>
      </c>
      <c r="AB23" s="128">
        <v>307216.82</v>
      </c>
      <c r="AC23" s="128">
        <v>280381</v>
      </c>
      <c r="AD23" s="128">
        <v>282048</v>
      </c>
      <c r="AE23" s="128">
        <v>205041</v>
      </c>
      <c r="AF23" s="128">
        <v>519173.14</v>
      </c>
      <c r="AG23" s="128">
        <v>571449</v>
      </c>
      <c r="AH23" s="128">
        <v>1014195</v>
      </c>
      <c r="AI23" s="128">
        <v>549525</v>
      </c>
      <c r="AJ23" s="128">
        <v>468702.43</v>
      </c>
      <c r="AK23" s="128">
        <v>575909</v>
      </c>
      <c r="AL23" s="128">
        <v>225362</v>
      </c>
      <c r="AM23" s="128">
        <v>163631</v>
      </c>
      <c r="AN23" s="128">
        <v>141667.98000000001</v>
      </c>
      <c r="AO23" s="128">
        <v>452392</v>
      </c>
      <c r="AP23" s="128">
        <v>430505</v>
      </c>
      <c r="AQ23" s="128">
        <v>448359</v>
      </c>
      <c r="AR23" s="128">
        <v>149003.51999999999</v>
      </c>
      <c r="AS23" s="128">
        <v>113989</v>
      </c>
      <c r="AT23" s="128">
        <v>117810</v>
      </c>
      <c r="AU23" s="128">
        <v>102578</v>
      </c>
      <c r="AV23" s="128">
        <v>98090.1</v>
      </c>
      <c r="AW23" s="128">
        <v>298545</v>
      </c>
      <c r="AX23" s="128">
        <v>297877</v>
      </c>
      <c r="AY23" s="128">
        <v>0</v>
      </c>
      <c r="AZ23" s="128">
        <v>0</v>
      </c>
      <c r="BA23" s="128">
        <v>0</v>
      </c>
      <c r="BB23" s="128">
        <v>0</v>
      </c>
      <c r="BC23" s="128">
        <v>0</v>
      </c>
      <c r="BU23" s="5"/>
      <c r="BV23" s="5"/>
      <c r="BW23" s="5"/>
      <c r="BX23" s="5"/>
      <c r="BY23" s="5"/>
      <c r="BZ23" s="5"/>
      <c r="CA23" s="5"/>
      <c r="CB23" s="5"/>
      <c r="CC23" s="5"/>
      <c r="CD23" s="5"/>
      <c r="CE23" s="5"/>
      <c r="CF23" s="5"/>
    </row>
    <row r="24" spans="1:84" ht="16.5" customHeight="1" x14ac:dyDescent="0.3">
      <c r="A24" s="128" t="s">
        <v>2924</v>
      </c>
      <c r="B24" s="128">
        <v>24200254</v>
      </c>
      <c r="C24" s="128">
        <v>29241161</v>
      </c>
      <c r="D24" s="128">
        <v>28251032.16</v>
      </c>
      <c r="E24" s="128">
        <v>21817042</v>
      </c>
      <c r="F24" s="128">
        <v>24511715</v>
      </c>
      <c r="G24" s="128">
        <v>24738584</v>
      </c>
      <c r="H24" s="128">
        <v>23333150.620000001</v>
      </c>
      <c r="I24" s="128">
        <v>18722591</v>
      </c>
      <c r="J24" s="128">
        <v>19491576</v>
      </c>
      <c r="K24" s="128">
        <v>21997179</v>
      </c>
      <c r="L24" s="128">
        <v>22998561.710000001</v>
      </c>
      <c r="M24" s="128">
        <v>18332383</v>
      </c>
      <c r="N24" s="128">
        <v>17524118</v>
      </c>
      <c r="O24" s="128">
        <v>19813666</v>
      </c>
      <c r="P24" s="128">
        <v>20412693.899999999</v>
      </c>
      <c r="Q24" s="128">
        <v>16012851</v>
      </c>
      <c r="R24" s="128">
        <v>15091804</v>
      </c>
      <c r="S24" s="128">
        <v>18044183</v>
      </c>
      <c r="T24" s="128">
        <v>18528619.66</v>
      </c>
      <c r="U24" s="128">
        <v>13616711</v>
      </c>
      <c r="V24" s="128">
        <v>14326982</v>
      </c>
      <c r="W24" s="128">
        <v>16878969</v>
      </c>
      <c r="X24" s="128">
        <v>17325682.239999998</v>
      </c>
      <c r="Y24" s="128">
        <v>13213481</v>
      </c>
      <c r="Z24" s="128">
        <v>12600899</v>
      </c>
      <c r="AA24" s="128">
        <v>15931754</v>
      </c>
      <c r="AB24" s="128">
        <v>17405690.989999998</v>
      </c>
      <c r="AC24" s="128">
        <v>13272369</v>
      </c>
      <c r="AD24" s="128">
        <v>13181331</v>
      </c>
      <c r="AE24" s="128">
        <v>15469996</v>
      </c>
      <c r="AF24" s="128">
        <v>16435762.810000001</v>
      </c>
      <c r="AG24" s="128">
        <v>13198227</v>
      </c>
      <c r="AH24" s="128">
        <v>11724753</v>
      </c>
      <c r="AI24" s="128">
        <v>16114653</v>
      </c>
      <c r="AJ24" s="128">
        <v>14687542.210000001</v>
      </c>
      <c r="AK24" s="128">
        <v>10476000</v>
      </c>
      <c r="AL24" s="128">
        <v>12470570</v>
      </c>
      <c r="AM24" s="128">
        <v>13889888</v>
      </c>
      <c r="AN24" s="128">
        <v>14585464.34</v>
      </c>
      <c r="AO24" s="128">
        <v>10450912</v>
      </c>
      <c r="AP24" s="128">
        <v>11534318</v>
      </c>
      <c r="AQ24" s="128">
        <v>12821178</v>
      </c>
      <c r="AR24" s="128">
        <v>12227141.35</v>
      </c>
      <c r="AS24" s="128">
        <v>8824374</v>
      </c>
      <c r="AT24" s="128">
        <v>8683039</v>
      </c>
      <c r="AU24" s="128">
        <v>9322033</v>
      </c>
      <c r="AV24" s="128">
        <v>9886960.6500000004</v>
      </c>
      <c r="AW24" s="128">
        <v>7890605</v>
      </c>
      <c r="AX24" s="128">
        <v>7605795</v>
      </c>
      <c r="AY24" s="128">
        <v>8417487</v>
      </c>
      <c r="AZ24" s="128">
        <v>8734495</v>
      </c>
      <c r="BA24" s="128">
        <v>7526102</v>
      </c>
      <c r="BB24" s="128">
        <v>6736617</v>
      </c>
      <c r="BC24" s="128">
        <v>6934623</v>
      </c>
      <c r="BU24" s="5"/>
      <c r="BV24" s="5"/>
      <c r="BW24" s="5"/>
      <c r="BX24" s="5"/>
      <c r="BY24" s="5"/>
      <c r="BZ24" s="5"/>
      <c r="CA24" s="5"/>
      <c r="CB24" s="5"/>
      <c r="CC24" s="5"/>
      <c r="CD24" s="5"/>
      <c r="CE24" s="5"/>
      <c r="CF24" s="5"/>
    </row>
    <row r="25" spans="1:84" ht="16.5" customHeight="1" x14ac:dyDescent="0.3">
      <c r="A25" s="128" t="s">
        <v>3091</v>
      </c>
      <c r="BU25" s="5"/>
      <c r="BV25" s="5"/>
      <c r="BW25" s="5"/>
      <c r="BX25" s="5"/>
      <c r="BY25" s="5"/>
      <c r="BZ25" s="5"/>
      <c r="CA25" s="5"/>
      <c r="CB25" s="5"/>
      <c r="CC25" s="5"/>
      <c r="CD25" s="5"/>
      <c r="CE25" s="5"/>
      <c r="CF25" s="5"/>
    </row>
    <row r="26" spans="1:84" ht="16.5" customHeight="1" x14ac:dyDescent="0.3">
      <c r="A26" s="128" t="s">
        <v>3092</v>
      </c>
      <c r="B26" s="128">
        <v>15800</v>
      </c>
      <c r="C26" s="128">
        <v>13742</v>
      </c>
      <c r="D26" s="128">
        <v>13265.92</v>
      </c>
      <c r="E26" s="128">
        <v>12308</v>
      </c>
      <c r="F26" s="128">
        <v>12116</v>
      </c>
      <c r="G26" s="128">
        <v>13945</v>
      </c>
      <c r="H26" s="128">
        <v>416800.52</v>
      </c>
      <c r="I26" s="128">
        <v>427980</v>
      </c>
      <c r="J26" s="128">
        <v>424784</v>
      </c>
      <c r="K26" s="128">
        <v>235118</v>
      </c>
      <c r="L26" s="128">
        <v>231937.27</v>
      </c>
      <c r="M26" s="128">
        <v>228157</v>
      </c>
      <c r="N26" s="128">
        <v>230589</v>
      </c>
      <c r="O26" s="128">
        <v>237629</v>
      </c>
      <c r="P26" s="128">
        <v>240644.5</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3085</v>
      </c>
      <c r="B27" s="128">
        <v>0</v>
      </c>
      <c r="C27" s="128">
        <v>0</v>
      </c>
      <c r="D27" s="128">
        <v>13265.92</v>
      </c>
      <c r="E27" s="128">
        <v>12308</v>
      </c>
      <c r="F27" s="128">
        <v>12116</v>
      </c>
      <c r="G27" s="128">
        <v>13945</v>
      </c>
      <c r="H27" s="128">
        <v>416800.52</v>
      </c>
      <c r="I27" s="128">
        <v>427980</v>
      </c>
      <c r="J27" s="128">
        <v>424784</v>
      </c>
      <c r="K27" s="128">
        <v>235118</v>
      </c>
      <c r="L27" s="128">
        <v>231937.27</v>
      </c>
      <c r="M27" s="128">
        <v>228157</v>
      </c>
      <c r="N27" s="128">
        <v>230589</v>
      </c>
      <c r="O27" s="128">
        <v>237629</v>
      </c>
      <c r="P27" s="128">
        <v>240644.5</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3093</v>
      </c>
      <c r="B28" s="128">
        <v>15800</v>
      </c>
      <c r="C28" s="128">
        <v>13742</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3101</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0</v>
      </c>
      <c r="W29" s="128">
        <v>0</v>
      </c>
      <c r="X29" s="128">
        <v>0</v>
      </c>
      <c r="Y29" s="128">
        <v>0</v>
      </c>
      <c r="Z29" s="128">
        <v>0</v>
      </c>
      <c r="AA29" s="128">
        <v>0</v>
      </c>
      <c r="AB29" s="128">
        <v>0</v>
      </c>
      <c r="AC29" s="128">
        <v>0</v>
      </c>
      <c r="AD29" s="128">
        <v>0</v>
      </c>
      <c r="AE29" s="128">
        <v>0</v>
      </c>
      <c r="AF29" s="128">
        <v>0</v>
      </c>
      <c r="AG29" s="128">
        <v>0</v>
      </c>
      <c r="AH29" s="128">
        <v>0</v>
      </c>
      <c r="AI29" s="128">
        <v>0</v>
      </c>
      <c r="AJ29" s="128">
        <v>0</v>
      </c>
      <c r="AK29" s="128">
        <v>0</v>
      </c>
      <c r="AL29" s="128">
        <v>0</v>
      </c>
      <c r="AM29" s="128">
        <v>0</v>
      </c>
      <c r="AN29" s="128">
        <v>0</v>
      </c>
      <c r="AO29" s="128">
        <v>0</v>
      </c>
      <c r="AP29" s="128">
        <v>6790</v>
      </c>
      <c r="AQ29" s="128">
        <v>0</v>
      </c>
      <c r="AR29" s="128">
        <v>0</v>
      </c>
      <c r="AS29" s="128">
        <v>14904</v>
      </c>
      <c r="AT29" s="128">
        <v>6912</v>
      </c>
      <c r="AU29" s="128">
        <v>0</v>
      </c>
      <c r="AV29" s="128">
        <v>0</v>
      </c>
      <c r="AW29" s="128">
        <v>14057</v>
      </c>
      <c r="AX29" s="128">
        <v>13010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3102</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0</v>
      </c>
      <c r="AK30" s="128">
        <v>0</v>
      </c>
      <c r="AL30" s="128">
        <v>0</v>
      </c>
      <c r="AM30" s="128">
        <v>0</v>
      </c>
      <c r="AN30" s="128">
        <v>0</v>
      </c>
      <c r="AO30" s="128">
        <v>0</v>
      </c>
      <c r="AP30" s="128">
        <v>6790</v>
      </c>
      <c r="AQ30" s="128">
        <v>0</v>
      </c>
      <c r="AR30" s="128">
        <v>0</v>
      </c>
      <c r="AS30" s="128">
        <v>14904</v>
      </c>
      <c r="AT30" s="128">
        <v>6912</v>
      </c>
      <c r="AU30" s="128">
        <v>0</v>
      </c>
      <c r="AV30" s="128">
        <v>0</v>
      </c>
      <c r="AW30" s="128">
        <v>14057</v>
      </c>
      <c r="AX30" s="128">
        <v>13010</v>
      </c>
      <c r="AY30" s="128">
        <v>0</v>
      </c>
      <c r="AZ30" s="128">
        <v>0</v>
      </c>
      <c r="BA30" s="128">
        <v>0</v>
      </c>
      <c r="BB30" s="128">
        <v>0</v>
      </c>
      <c r="BC30" s="128">
        <v>0</v>
      </c>
      <c r="BU30" s="5"/>
      <c r="BV30" s="5"/>
      <c r="BW30" s="5"/>
      <c r="BX30" s="5"/>
      <c r="BY30" s="5"/>
      <c r="BZ30" s="5"/>
      <c r="CA30" s="5"/>
      <c r="CB30" s="5"/>
      <c r="CC30" s="5"/>
      <c r="CD30" s="5"/>
      <c r="CE30" s="5"/>
      <c r="CF30" s="5"/>
    </row>
    <row r="31" spans="1:84" ht="16.5" customHeight="1" x14ac:dyDescent="0.3">
      <c r="A31" s="128" t="s">
        <v>3103</v>
      </c>
      <c r="B31" s="128">
        <v>112498</v>
      </c>
      <c r="C31" s="128">
        <v>112498</v>
      </c>
      <c r="D31" s="128">
        <v>112498.5</v>
      </c>
      <c r="E31" s="128">
        <v>112498</v>
      </c>
      <c r="F31" s="128">
        <v>112498</v>
      </c>
      <c r="G31" s="128">
        <v>112498</v>
      </c>
      <c r="H31" s="128">
        <v>112498.5</v>
      </c>
      <c r="I31" s="128">
        <v>112498</v>
      </c>
      <c r="J31" s="128">
        <v>112498</v>
      </c>
      <c r="K31" s="128">
        <v>112498</v>
      </c>
      <c r="L31" s="128">
        <v>112498.5</v>
      </c>
      <c r="M31" s="128">
        <v>112498</v>
      </c>
      <c r="N31" s="128">
        <v>112498</v>
      </c>
      <c r="O31" s="128">
        <v>112498</v>
      </c>
      <c r="P31" s="128">
        <v>112498.5</v>
      </c>
      <c r="Q31" s="128">
        <v>112498</v>
      </c>
      <c r="R31" s="128">
        <v>112498</v>
      </c>
      <c r="S31" s="128">
        <v>112498</v>
      </c>
      <c r="T31" s="128">
        <v>112498.5</v>
      </c>
      <c r="U31" s="128">
        <v>112498</v>
      </c>
      <c r="V31" s="128">
        <v>112498</v>
      </c>
      <c r="W31" s="128">
        <v>112866</v>
      </c>
      <c r="X31" s="128">
        <v>112866.01</v>
      </c>
      <c r="Y31" s="128">
        <v>112866</v>
      </c>
      <c r="Z31" s="128">
        <v>112866</v>
      </c>
      <c r="AA31" s="128">
        <v>112866</v>
      </c>
      <c r="AB31" s="128">
        <v>112866.01</v>
      </c>
      <c r="AC31" s="128">
        <v>112866</v>
      </c>
      <c r="AD31" s="128">
        <v>112866</v>
      </c>
      <c r="AE31" s="128">
        <v>112866</v>
      </c>
      <c r="AF31" s="128">
        <v>112866.01</v>
      </c>
      <c r="AG31" s="128">
        <v>112866</v>
      </c>
      <c r="AH31" s="128">
        <v>112866</v>
      </c>
      <c r="AI31" s="128">
        <v>112866</v>
      </c>
      <c r="AJ31" s="128">
        <v>112866.01</v>
      </c>
      <c r="AK31" s="128">
        <v>119200</v>
      </c>
      <c r="AL31" s="128">
        <v>119200</v>
      </c>
      <c r="AM31" s="128">
        <v>119200</v>
      </c>
      <c r="AN31" s="128">
        <v>119200</v>
      </c>
      <c r="AO31" s="128">
        <v>135500</v>
      </c>
      <c r="AP31" s="128">
        <v>135500</v>
      </c>
      <c r="AQ31" s="128">
        <v>135500</v>
      </c>
      <c r="AR31" s="128">
        <v>0</v>
      </c>
      <c r="AS31" s="128">
        <v>0</v>
      </c>
      <c r="AT31" s="128">
        <v>0</v>
      </c>
      <c r="AU31" s="128">
        <v>0</v>
      </c>
      <c r="AV31" s="128">
        <v>0</v>
      </c>
      <c r="AW31" s="128">
        <v>0</v>
      </c>
      <c r="AX31" s="128">
        <v>0</v>
      </c>
      <c r="AY31" s="128">
        <v>135500</v>
      </c>
      <c r="AZ31" s="128">
        <v>135500</v>
      </c>
      <c r="BA31" s="128">
        <v>135500</v>
      </c>
      <c r="BB31" s="128">
        <v>135500</v>
      </c>
      <c r="BC31" s="128">
        <v>135500</v>
      </c>
      <c r="BU31" s="5"/>
      <c r="BV31" s="5"/>
      <c r="BW31" s="5"/>
      <c r="BX31" s="5"/>
      <c r="BY31" s="5"/>
      <c r="BZ31" s="5"/>
      <c r="CA31" s="5"/>
      <c r="CB31" s="5"/>
      <c r="CC31" s="5"/>
      <c r="CD31" s="5"/>
      <c r="CE31" s="5"/>
      <c r="CF31" s="5"/>
    </row>
    <row r="32" spans="1:84" ht="16.5" customHeight="1" x14ac:dyDescent="0.3">
      <c r="A32" s="128" t="s">
        <v>2925</v>
      </c>
      <c r="B32" s="128">
        <v>30205080</v>
      </c>
      <c r="C32" s="128">
        <v>30399618</v>
      </c>
      <c r="D32" s="128">
        <v>30564324.559999999</v>
      </c>
      <c r="E32" s="128">
        <v>30876310</v>
      </c>
      <c r="F32" s="128">
        <v>31041516</v>
      </c>
      <c r="G32" s="128">
        <v>31113397</v>
      </c>
      <c r="H32" s="128">
        <v>33823811.299999997</v>
      </c>
      <c r="I32" s="128">
        <v>33619838</v>
      </c>
      <c r="J32" s="128">
        <v>33476969</v>
      </c>
      <c r="K32" s="128">
        <v>33528650</v>
      </c>
      <c r="L32" s="128">
        <v>33798120.659999996</v>
      </c>
      <c r="M32" s="128">
        <v>33043963</v>
      </c>
      <c r="N32" s="128">
        <v>33023177</v>
      </c>
      <c r="O32" s="128">
        <v>33139430</v>
      </c>
      <c r="P32" s="128">
        <v>33429593.359999999</v>
      </c>
      <c r="Q32" s="128">
        <v>33184986</v>
      </c>
      <c r="R32" s="128">
        <v>32875448</v>
      </c>
      <c r="S32" s="128">
        <v>32448172</v>
      </c>
      <c r="T32" s="128">
        <v>32313110.34</v>
      </c>
      <c r="U32" s="128">
        <v>31751196</v>
      </c>
      <c r="V32" s="128">
        <v>30673107</v>
      </c>
      <c r="W32" s="128">
        <v>29540488</v>
      </c>
      <c r="X32" s="128">
        <v>28874190.640000001</v>
      </c>
      <c r="Y32" s="128">
        <v>27900119</v>
      </c>
      <c r="Z32" s="128">
        <v>26951833</v>
      </c>
      <c r="AA32" s="128">
        <v>26135450</v>
      </c>
      <c r="AB32" s="128">
        <v>24990109.609999999</v>
      </c>
      <c r="AC32" s="128">
        <v>22678355</v>
      </c>
      <c r="AD32" s="128">
        <v>21245045</v>
      </c>
      <c r="AE32" s="128">
        <v>20070334</v>
      </c>
      <c r="AF32" s="128">
        <v>18826523.91</v>
      </c>
      <c r="AG32" s="128">
        <v>18053087</v>
      </c>
      <c r="AH32" s="128">
        <v>17739393</v>
      </c>
      <c r="AI32" s="128">
        <v>17609670</v>
      </c>
      <c r="AJ32" s="128">
        <v>17028582.16</v>
      </c>
      <c r="AK32" s="128">
        <v>16587554</v>
      </c>
      <c r="AL32" s="128">
        <v>15912857</v>
      </c>
      <c r="AM32" s="128">
        <v>15599756</v>
      </c>
      <c r="AN32" s="128">
        <v>15379404.210000001</v>
      </c>
      <c r="AO32" s="128">
        <v>15183065</v>
      </c>
      <c r="AP32" s="128">
        <v>14336638</v>
      </c>
      <c r="AQ32" s="128">
        <v>13505625</v>
      </c>
      <c r="AR32" s="128">
        <v>12909088.130000001</v>
      </c>
      <c r="AS32" s="128">
        <v>13025481</v>
      </c>
      <c r="AT32" s="128">
        <v>12970436</v>
      </c>
      <c r="AU32" s="128">
        <v>12844224</v>
      </c>
      <c r="AV32" s="128">
        <v>12685087.93</v>
      </c>
      <c r="AW32" s="128">
        <v>12234463</v>
      </c>
      <c r="AX32" s="128">
        <v>12005811</v>
      </c>
      <c r="AY32" s="128">
        <v>10925697</v>
      </c>
      <c r="AZ32" s="128">
        <v>11035245</v>
      </c>
      <c r="BA32" s="128">
        <v>11413345</v>
      </c>
      <c r="BB32" s="128">
        <v>11664152</v>
      </c>
      <c r="BC32" s="128">
        <v>11837499</v>
      </c>
      <c r="BU32" s="5"/>
      <c r="BV32" s="5"/>
      <c r="BW32" s="5"/>
      <c r="BX32" s="5"/>
      <c r="BY32" s="5"/>
      <c r="BZ32" s="5"/>
      <c r="CA32" s="5"/>
      <c r="CB32" s="5"/>
      <c r="CC32" s="5"/>
      <c r="CD32" s="5"/>
      <c r="CE32" s="5"/>
      <c r="CF32" s="5"/>
    </row>
    <row r="33" spans="1:84" ht="16.5" customHeight="1" x14ac:dyDescent="0.3">
      <c r="A33" s="128" t="s">
        <v>3104</v>
      </c>
      <c r="B33" s="128">
        <v>10722040</v>
      </c>
      <c r="C33" s="128">
        <v>10522708</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28">
        <v>0</v>
      </c>
      <c r="AP33" s="128">
        <v>0</v>
      </c>
      <c r="AQ33" s="128">
        <v>0</v>
      </c>
      <c r="AR33" s="128">
        <v>0</v>
      </c>
      <c r="AS33" s="128">
        <v>0</v>
      </c>
      <c r="AT33" s="128">
        <v>0</v>
      </c>
      <c r="AU33" s="128">
        <v>0</v>
      </c>
      <c r="AV33" s="128">
        <v>0</v>
      </c>
      <c r="AW33" s="128">
        <v>0</v>
      </c>
      <c r="AX33" s="128">
        <v>0</v>
      </c>
      <c r="AY33" s="128">
        <v>0</v>
      </c>
      <c r="AZ33" s="128">
        <v>0</v>
      </c>
      <c r="BA33" s="128">
        <v>0</v>
      </c>
      <c r="BB33" s="128">
        <v>0</v>
      </c>
      <c r="BC33" s="128">
        <v>0</v>
      </c>
      <c r="BU33" s="5"/>
      <c r="BV33" s="5"/>
      <c r="BW33" s="5"/>
      <c r="BX33" s="5"/>
      <c r="BY33" s="5"/>
      <c r="BZ33" s="5"/>
      <c r="CA33" s="5"/>
      <c r="CB33" s="5"/>
      <c r="CC33" s="5"/>
      <c r="CD33" s="5"/>
      <c r="CE33" s="5"/>
      <c r="CF33" s="5"/>
    </row>
    <row r="34" spans="1:84" ht="16.5" customHeight="1" x14ac:dyDescent="0.3">
      <c r="A34" s="128" t="s">
        <v>2926</v>
      </c>
      <c r="B34" s="128">
        <v>2115253</v>
      </c>
      <c r="C34" s="128">
        <v>2146223</v>
      </c>
      <c r="D34" s="128">
        <v>2200651.0299999998</v>
      </c>
      <c r="E34" s="128">
        <v>2223516</v>
      </c>
      <c r="F34" s="128">
        <v>2209285</v>
      </c>
      <c r="G34" s="128">
        <v>2244446</v>
      </c>
      <c r="H34" s="128">
        <v>2277397.85</v>
      </c>
      <c r="I34" s="128">
        <v>2314333</v>
      </c>
      <c r="J34" s="128">
        <v>2284726</v>
      </c>
      <c r="K34" s="128">
        <v>2293907</v>
      </c>
      <c r="L34" s="128">
        <v>2312363.4900000002</v>
      </c>
      <c r="M34" s="128">
        <v>2159731</v>
      </c>
      <c r="N34" s="128">
        <v>2113053</v>
      </c>
      <c r="O34" s="128">
        <v>2062380</v>
      </c>
      <c r="P34" s="128">
        <v>1998011.64</v>
      </c>
      <c r="Q34" s="128">
        <v>1904089</v>
      </c>
      <c r="R34" s="128">
        <v>1770106</v>
      </c>
      <c r="S34" s="128">
        <v>1623283</v>
      </c>
      <c r="T34" s="128">
        <v>1154491.67</v>
      </c>
      <c r="U34" s="128">
        <v>1107846</v>
      </c>
      <c r="V34" s="128">
        <v>1048462</v>
      </c>
      <c r="W34" s="128">
        <v>1068668</v>
      </c>
      <c r="X34" s="128">
        <v>1095389.1599999999</v>
      </c>
      <c r="Y34" s="128">
        <v>890735</v>
      </c>
      <c r="Z34" s="128">
        <v>793861</v>
      </c>
      <c r="AA34" s="128">
        <v>723374</v>
      </c>
      <c r="AB34" s="128">
        <v>680265.63</v>
      </c>
      <c r="AC34" s="128">
        <v>573941</v>
      </c>
      <c r="AD34" s="128">
        <v>467607</v>
      </c>
      <c r="AE34" s="128">
        <v>376436</v>
      </c>
      <c r="AF34" s="128">
        <v>341298.18</v>
      </c>
      <c r="AG34" s="128">
        <v>281522</v>
      </c>
      <c r="AH34" s="128">
        <v>68750</v>
      </c>
      <c r="AI34" s="128">
        <v>69178</v>
      </c>
      <c r="AJ34" s="128">
        <v>69528.679999999993</v>
      </c>
      <c r="AK34" s="128">
        <v>64854</v>
      </c>
      <c r="AL34" s="128">
        <v>58689</v>
      </c>
      <c r="AM34" s="128">
        <v>60391</v>
      </c>
      <c r="AN34" s="128">
        <v>55657.24</v>
      </c>
      <c r="AO34" s="128">
        <v>50582</v>
      </c>
      <c r="AP34" s="128">
        <v>50116</v>
      </c>
      <c r="AQ34" s="128">
        <v>48772</v>
      </c>
      <c r="AR34" s="128">
        <v>45016.54</v>
      </c>
      <c r="AS34" s="128">
        <v>33387</v>
      </c>
      <c r="AT34" s="128">
        <v>39978</v>
      </c>
      <c r="AU34" s="128">
        <v>42168</v>
      </c>
      <c r="AV34" s="128">
        <v>31765.02</v>
      </c>
      <c r="AW34" s="128">
        <v>39800</v>
      </c>
      <c r="AX34" s="128">
        <v>33992</v>
      </c>
      <c r="AY34" s="128">
        <v>204603</v>
      </c>
      <c r="AZ34" s="128">
        <v>206222</v>
      </c>
      <c r="BA34" s="128">
        <v>200999</v>
      </c>
      <c r="BB34" s="128">
        <v>204321</v>
      </c>
      <c r="BC34" s="128">
        <v>208142</v>
      </c>
      <c r="BU34" s="5"/>
      <c r="BV34" s="5"/>
      <c r="BW34" s="5"/>
      <c r="BX34" s="5"/>
      <c r="BY34" s="5"/>
      <c r="BZ34" s="5"/>
      <c r="CA34" s="5"/>
      <c r="CB34" s="5"/>
      <c r="CC34" s="5"/>
      <c r="CD34" s="5"/>
      <c r="CE34" s="5"/>
      <c r="CF34" s="5"/>
    </row>
    <row r="35" spans="1:84" ht="16.5" customHeight="1" x14ac:dyDescent="0.3">
      <c r="A35" s="128" t="s">
        <v>3337</v>
      </c>
      <c r="B35" s="128">
        <v>0</v>
      </c>
      <c r="C35" s="128">
        <v>0</v>
      </c>
      <c r="D35" s="128">
        <v>3130801.17</v>
      </c>
      <c r="E35" s="128">
        <v>3073038</v>
      </c>
      <c r="F35" s="128">
        <v>2966754</v>
      </c>
      <c r="G35" s="128">
        <v>2916147</v>
      </c>
      <c r="H35" s="128">
        <v>2852160.52</v>
      </c>
      <c r="I35" s="128">
        <v>0</v>
      </c>
      <c r="J35" s="128">
        <v>2699421</v>
      </c>
      <c r="K35" s="128">
        <v>2646660</v>
      </c>
      <c r="L35" s="128">
        <v>2604887.09</v>
      </c>
      <c r="M35" s="128">
        <v>2405399</v>
      </c>
      <c r="N35" s="128">
        <v>2309721</v>
      </c>
      <c r="O35" s="128">
        <v>2208959</v>
      </c>
      <c r="P35" s="128">
        <v>2087885.43</v>
      </c>
      <c r="Q35" s="128">
        <v>2469519</v>
      </c>
      <c r="R35" s="128">
        <v>1763466</v>
      </c>
      <c r="S35" s="128">
        <v>1672169</v>
      </c>
      <c r="T35" s="128">
        <v>1600207.67</v>
      </c>
      <c r="U35" s="128">
        <v>1519982</v>
      </c>
      <c r="V35" s="128">
        <v>1426153</v>
      </c>
      <c r="W35" s="128">
        <v>1408505</v>
      </c>
      <c r="X35" s="128">
        <v>1397250.67</v>
      </c>
      <c r="Y35" s="128">
        <v>0</v>
      </c>
      <c r="Z35" s="128">
        <v>1047475</v>
      </c>
      <c r="AA35" s="128">
        <v>964545</v>
      </c>
      <c r="AB35" s="128">
        <v>911151.06</v>
      </c>
      <c r="AC35" s="128">
        <v>790962</v>
      </c>
      <c r="AD35" s="128">
        <v>0</v>
      </c>
      <c r="AE35" s="128">
        <v>564781</v>
      </c>
      <c r="AF35" s="128">
        <v>519070</v>
      </c>
      <c r="AG35" s="128">
        <v>0</v>
      </c>
      <c r="AH35" s="128">
        <v>225040</v>
      </c>
      <c r="AI35" s="128">
        <v>220541</v>
      </c>
      <c r="AJ35" s="128">
        <v>213957.91</v>
      </c>
      <c r="AK35" s="128">
        <v>202224</v>
      </c>
      <c r="AL35" s="128">
        <v>189255</v>
      </c>
      <c r="AM35" s="128">
        <v>184578</v>
      </c>
      <c r="AN35" s="128">
        <v>173878.76</v>
      </c>
      <c r="AO35" s="128">
        <v>165429</v>
      </c>
      <c r="AP35" s="128">
        <v>159377</v>
      </c>
      <c r="AQ35" s="128">
        <v>153077</v>
      </c>
      <c r="AR35" s="128">
        <v>143554.79999999999</v>
      </c>
      <c r="AS35" s="128">
        <v>132331</v>
      </c>
      <c r="AT35" s="128">
        <v>133632</v>
      </c>
      <c r="AU35" s="128">
        <v>127786</v>
      </c>
      <c r="AV35" s="128">
        <v>113021.38</v>
      </c>
      <c r="AW35" s="128">
        <v>107588</v>
      </c>
      <c r="AX35" s="128">
        <v>98395</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3105</v>
      </c>
      <c r="B36" s="128">
        <v>2115253</v>
      </c>
      <c r="C36" s="128">
        <v>2146223</v>
      </c>
      <c r="D36" s="128">
        <v>-930150.13</v>
      </c>
      <c r="E36" s="128">
        <v>-849522</v>
      </c>
      <c r="F36" s="128">
        <v>-757469</v>
      </c>
      <c r="G36" s="128">
        <v>-671701</v>
      </c>
      <c r="H36" s="128">
        <v>-574762.67000000004</v>
      </c>
      <c r="I36" s="128">
        <v>2314333</v>
      </c>
      <c r="J36" s="128">
        <v>-414695</v>
      </c>
      <c r="K36" s="128">
        <v>-352753</v>
      </c>
      <c r="L36" s="128">
        <v>-292523.59999999998</v>
      </c>
      <c r="M36" s="128">
        <v>-245668</v>
      </c>
      <c r="N36" s="128">
        <v>-196668</v>
      </c>
      <c r="O36" s="128">
        <v>-146579</v>
      </c>
      <c r="P36" s="128">
        <v>-89873.79</v>
      </c>
      <c r="Q36" s="128">
        <v>-565430</v>
      </c>
      <c r="R36" s="128">
        <v>6640</v>
      </c>
      <c r="S36" s="128">
        <v>-48886</v>
      </c>
      <c r="T36" s="128">
        <v>-445716</v>
      </c>
      <c r="U36" s="128">
        <v>-412136</v>
      </c>
      <c r="V36" s="128">
        <v>-377691</v>
      </c>
      <c r="W36" s="128">
        <v>-339837</v>
      </c>
      <c r="X36" s="128">
        <v>-301861.51</v>
      </c>
      <c r="Y36" s="128">
        <v>890735</v>
      </c>
      <c r="Z36" s="128">
        <v>-253614</v>
      </c>
      <c r="AA36" s="128">
        <v>-241171</v>
      </c>
      <c r="AB36" s="128">
        <v>-230885.43</v>
      </c>
      <c r="AC36" s="128">
        <v>-217021</v>
      </c>
      <c r="AD36" s="128">
        <v>467607</v>
      </c>
      <c r="AE36" s="128">
        <v>-188345</v>
      </c>
      <c r="AF36" s="128">
        <v>-177771.83</v>
      </c>
      <c r="AG36" s="128">
        <v>281522</v>
      </c>
      <c r="AH36" s="128">
        <v>-156290</v>
      </c>
      <c r="AI36" s="128">
        <v>-151363</v>
      </c>
      <c r="AJ36" s="128">
        <v>-144429.23000000001</v>
      </c>
      <c r="AK36" s="128">
        <v>-137370</v>
      </c>
      <c r="AL36" s="128">
        <v>-130566</v>
      </c>
      <c r="AM36" s="128">
        <v>-124187</v>
      </c>
      <c r="AN36" s="128">
        <v>-118221.52</v>
      </c>
      <c r="AO36" s="128">
        <v>-114847</v>
      </c>
      <c r="AP36" s="128">
        <v>-109261</v>
      </c>
      <c r="AQ36" s="128">
        <v>-104305</v>
      </c>
      <c r="AR36" s="128">
        <v>-98538.27</v>
      </c>
      <c r="AS36" s="128">
        <v>-98944</v>
      </c>
      <c r="AT36" s="128">
        <v>-93654</v>
      </c>
      <c r="AU36" s="128">
        <v>-85618</v>
      </c>
      <c r="AV36" s="128">
        <v>-81256.37</v>
      </c>
      <c r="AW36" s="128">
        <v>-67788</v>
      </c>
      <c r="AX36" s="128">
        <v>-64403</v>
      </c>
      <c r="AY36" s="128">
        <v>204603</v>
      </c>
      <c r="AZ36" s="128">
        <v>206222</v>
      </c>
      <c r="BA36" s="128">
        <v>200999</v>
      </c>
      <c r="BB36" s="128">
        <v>204321</v>
      </c>
      <c r="BC36" s="128">
        <v>208142</v>
      </c>
      <c r="BU36" s="5"/>
      <c r="BV36" s="5"/>
      <c r="BW36" s="5"/>
      <c r="BX36" s="5"/>
      <c r="BY36" s="5"/>
      <c r="BZ36" s="5"/>
      <c r="CA36" s="5"/>
      <c r="CB36" s="5"/>
      <c r="CC36" s="5"/>
      <c r="CD36" s="5"/>
      <c r="CE36" s="5"/>
      <c r="CF36" s="5"/>
    </row>
    <row r="37" spans="1:84" ht="16.5" customHeight="1" x14ac:dyDescent="0.3">
      <c r="A37" s="128" t="s">
        <v>3106</v>
      </c>
      <c r="B37" s="128">
        <v>2190599</v>
      </c>
      <c r="C37" s="128">
        <v>2190599</v>
      </c>
      <c r="D37" s="128">
        <v>2190598.8199999998</v>
      </c>
      <c r="E37" s="128">
        <v>2190599</v>
      </c>
      <c r="F37" s="128">
        <v>2190599</v>
      </c>
      <c r="G37" s="128">
        <v>2190599</v>
      </c>
      <c r="H37" s="128">
        <v>2190598.8199999998</v>
      </c>
      <c r="I37" s="128">
        <v>2190599</v>
      </c>
      <c r="J37" s="128">
        <v>2190599</v>
      </c>
      <c r="K37" s="128">
        <v>2190599</v>
      </c>
      <c r="L37" s="128">
        <v>2190598.8199999998</v>
      </c>
      <c r="M37" s="128">
        <v>2422599</v>
      </c>
      <c r="N37" s="128">
        <v>2422599</v>
      </c>
      <c r="O37" s="128">
        <v>2422599</v>
      </c>
      <c r="P37" s="128">
        <v>2422598.52</v>
      </c>
      <c r="Q37" s="128">
        <v>2404371</v>
      </c>
      <c r="R37" s="128">
        <v>2404371</v>
      </c>
      <c r="S37" s="128">
        <v>2447731</v>
      </c>
      <c r="T37" s="128">
        <v>167384.41</v>
      </c>
      <c r="U37" s="128">
        <v>167384</v>
      </c>
      <c r="V37" s="128">
        <v>167384</v>
      </c>
      <c r="W37" s="128">
        <v>167384</v>
      </c>
      <c r="X37" s="128">
        <v>167384.41</v>
      </c>
      <c r="Y37" s="128">
        <v>167384</v>
      </c>
      <c r="Z37" s="128">
        <v>167384</v>
      </c>
      <c r="AA37" s="128">
        <v>167384</v>
      </c>
      <c r="AB37" s="128">
        <v>167384.41</v>
      </c>
      <c r="AC37" s="128">
        <v>167384</v>
      </c>
      <c r="AD37" s="128">
        <v>167384</v>
      </c>
      <c r="AE37" s="128">
        <v>167384</v>
      </c>
      <c r="AF37" s="128">
        <v>167384.41</v>
      </c>
      <c r="AG37" s="128">
        <v>167384</v>
      </c>
      <c r="AH37" s="128">
        <v>167384</v>
      </c>
      <c r="AI37" s="128">
        <v>167384</v>
      </c>
      <c r="AJ37" s="128">
        <v>167384.41</v>
      </c>
      <c r="AK37" s="128">
        <v>167384</v>
      </c>
      <c r="AL37" s="128">
        <v>167384</v>
      </c>
      <c r="AM37" s="128">
        <v>167384</v>
      </c>
      <c r="AN37" s="128">
        <v>167384.41</v>
      </c>
      <c r="AO37" s="128">
        <v>167384</v>
      </c>
      <c r="AP37" s="128">
        <v>167384</v>
      </c>
      <c r="AQ37" s="128">
        <v>167384</v>
      </c>
      <c r="AR37" s="128">
        <v>167384.41</v>
      </c>
      <c r="AS37" s="128">
        <v>167384</v>
      </c>
      <c r="AT37" s="128">
        <v>167384</v>
      </c>
      <c r="AU37" s="128">
        <v>167384</v>
      </c>
      <c r="AV37" s="128">
        <v>167384.41</v>
      </c>
      <c r="AW37" s="128">
        <v>167384</v>
      </c>
      <c r="AX37" s="128">
        <v>167384</v>
      </c>
      <c r="AY37" s="128">
        <v>0</v>
      </c>
      <c r="AZ37" s="128">
        <v>0</v>
      </c>
      <c r="BA37" s="128">
        <v>0</v>
      </c>
      <c r="BB37" s="128">
        <v>0</v>
      </c>
      <c r="BC37" s="128">
        <v>0</v>
      </c>
      <c r="BU37" s="5"/>
      <c r="BV37" s="5"/>
      <c r="BW37" s="5"/>
      <c r="BX37" s="5"/>
      <c r="BY37" s="5"/>
      <c r="BZ37" s="5"/>
      <c r="CA37" s="5"/>
      <c r="CB37" s="5"/>
      <c r="CC37" s="5"/>
      <c r="CD37" s="5"/>
      <c r="CE37" s="5"/>
      <c r="CF37" s="5"/>
    </row>
    <row r="38" spans="1:84" ht="16.5" customHeight="1" x14ac:dyDescent="0.3">
      <c r="A38" s="128" t="s">
        <v>3107</v>
      </c>
      <c r="B38" s="128">
        <v>503230</v>
      </c>
      <c r="C38" s="128">
        <v>468431</v>
      </c>
      <c r="D38" s="128">
        <v>453031.11</v>
      </c>
      <c r="E38" s="128">
        <v>458524</v>
      </c>
      <c r="F38" s="128">
        <v>458451</v>
      </c>
      <c r="G38" s="128">
        <v>439619</v>
      </c>
      <c r="H38" s="128">
        <v>440648.66</v>
      </c>
      <c r="I38" s="128">
        <v>412864</v>
      </c>
      <c r="J38" s="128">
        <v>409791</v>
      </c>
      <c r="K38" s="128">
        <v>378598</v>
      </c>
      <c r="L38" s="128">
        <v>369651.18</v>
      </c>
      <c r="M38" s="128">
        <v>359902</v>
      </c>
      <c r="N38" s="128">
        <v>351627</v>
      </c>
      <c r="O38" s="128">
        <v>338014</v>
      </c>
      <c r="P38" s="128">
        <v>329954.61</v>
      </c>
      <c r="Q38" s="128">
        <v>349477</v>
      </c>
      <c r="R38" s="128">
        <v>339486</v>
      </c>
      <c r="S38" s="128">
        <v>325219</v>
      </c>
      <c r="T38" s="128">
        <v>310478.96999999997</v>
      </c>
      <c r="U38" s="128">
        <v>295440</v>
      </c>
      <c r="V38" s="128">
        <v>284028</v>
      </c>
      <c r="W38" s="128">
        <v>269150</v>
      </c>
      <c r="X38" s="128">
        <v>266614.84999999998</v>
      </c>
      <c r="Y38" s="128">
        <v>281886</v>
      </c>
      <c r="Z38" s="128">
        <v>280824</v>
      </c>
      <c r="AA38" s="128">
        <v>274573</v>
      </c>
      <c r="AB38" s="128">
        <v>286603.61</v>
      </c>
      <c r="AC38" s="128">
        <v>229884</v>
      </c>
      <c r="AD38" s="128">
        <v>210877</v>
      </c>
      <c r="AE38" s="128">
        <v>205285</v>
      </c>
      <c r="AF38" s="128">
        <v>207145.44</v>
      </c>
      <c r="AG38" s="128">
        <v>203350</v>
      </c>
      <c r="AH38" s="128">
        <v>198456</v>
      </c>
      <c r="AI38" s="128">
        <v>204143</v>
      </c>
      <c r="AJ38" s="128">
        <v>0</v>
      </c>
      <c r="AK38" s="128">
        <v>0</v>
      </c>
      <c r="AL38" s="128">
        <v>0</v>
      </c>
      <c r="AM38" s="128">
        <v>0</v>
      </c>
      <c r="AN38" s="128">
        <v>0</v>
      </c>
      <c r="AO38" s="128">
        <v>0</v>
      </c>
      <c r="AP38" s="128">
        <v>0</v>
      </c>
      <c r="AQ38" s="128">
        <v>0</v>
      </c>
      <c r="AR38" s="128">
        <v>0</v>
      </c>
      <c r="AS38" s="128">
        <v>0</v>
      </c>
      <c r="AT38" s="128">
        <v>0</v>
      </c>
      <c r="AU38" s="128">
        <v>0</v>
      </c>
      <c r="AV38" s="128">
        <v>0</v>
      </c>
      <c r="AW38" s="128">
        <v>0</v>
      </c>
      <c r="AX38" s="128">
        <v>0</v>
      </c>
      <c r="AY38" s="128">
        <v>0</v>
      </c>
      <c r="AZ38" s="128">
        <v>0</v>
      </c>
      <c r="BA38" s="128">
        <v>0</v>
      </c>
      <c r="BB38" s="128">
        <v>0</v>
      </c>
      <c r="BC38" s="128">
        <v>0</v>
      </c>
      <c r="BU38" s="5"/>
      <c r="BV38" s="5"/>
      <c r="BW38" s="5"/>
      <c r="BX38" s="5"/>
      <c r="BY38" s="5"/>
      <c r="BZ38" s="5"/>
      <c r="CA38" s="5"/>
      <c r="CB38" s="5"/>
      <c r="CC38" s="5"/>
      <c r="CD38" s="5"/>
      <c r="CE38" s="5"/>
      <c r="CF38" s="5"/>
    </row>
    <row r="39" spans="1:84" ht="16.5" customHeight="1" x14ac:dyDescent="0.3">
      <c r="A39" s="128" t="s">
        <v>3108</v>
      </c>
      <c r="B39" s="128">
        <v>66223</v>
      </c>
      <c r="C39" s="128">
        <v>46423</v>
      </c>
      <c r="D39" s="128">
        <v>10248752.76</v>
      </c>
      <c r="E39" s="128">
        <v>10257711</v>
      </c>
      <c r="F39" s="128">
        <v>10348604</v>
      </c>
      <c r="G39" s="128">
        <v>10663516</v>
      </c>
      <c r="H39" s="128">
        <v>46425.82</v>
      </c>
      <c r="I39" s="128">
        <v>51873</v>
      </c>
      <c r="J39" s="128">
        <v>53141</v>
      </c>
      <c r="K39" s="128">
        <v>55733</v>
      </c>
      <c r="L39" s="128">
        <v>51523.66</v>
      </c>
      <c r="M39" s="128">
        <v>42141</v>
      </c>
      <c r="N39" s="128">
        <v>49791</v>
      </c>
      <c r="O39" s="128">
        <v>33012</v>
      </c>
      <c r="P39" s="128">
        <v>29977.77</v>
      </c>
      <c r="Q39" s="128">
        <v>264845</v>
      </c>
      <c r="R39" s="128">
        <v>270148</v>
      </c>
      <c r="S39" s="128">
        <v>276300</v>
      </c>
      <c r="T39" s="128">
        <v>272890.2</v>
      </c>
      <c r="U39" s="128">
        <v>275621</v>
      </c>
      <c r="V39" s="128">
        <v>282283</v>
      </c>
      <c r="W39" s="128">
        <v>229532</v>
      </c>
      <c r="X39" s="128">
        <v>67676.789999999994</v>
      </c>
      <c r="Y39" s="128">
        <v>66648</v>
      </c>
      <c r="Z39" s="128">
        <v>52821</v>
      </c>
      <c r="AA39" s="128">
        <v>51584</v>
      </c>
      <c r="AB39" s="128">
        <v>22605.79</v>
      </c>
      <c r="AC39" s="128">
        <v>17549</v>
      </c>
      <c r="AD39" s="128">
        <v>15605</v>
      </c>
      <c r="AE39" s="128">
        <v>14827</v>
      </c>
      <c r="AF39" s="128">
        <v>13360.38</v>
      </c>
      <c r="AG39" s="128">
        <v>16693</v>
      </c>
      <c r="AH39" s="128">
        <v>18139</v>
      </c>
      <c r="AI39" s="128">
        <v>20674</v>
      </c>
      <c r="AJ39" s="128">
        <v>18658.36</v>
      </c>
      <c r="AK39" s="128">
        <v>26975</v>
      </c>
      <c r="AL39" s="128">
        <v>20367</v>
      </c>
      <c r="AM39" s="128">
        <v>11702</v>
      </c>
      <c r="AN39" s="128">
        <v>12335.96</v>
      </c>
      <c r="AO39" s="128">
        <v>9339</v>
      </c>
      <c r="AP39" s="128">
        <v>0</v>
      </c>
      <c r="AQ39" s="128">
        <v>6507</v>
      </c>
      <c r="AR39" s="128">
        <v>143036.78</v>
      </c>
      <c r="AS39" s="128">
        <v>135500</v>
      </c>
      <c r="AT39" s="128">
        <v>135500</v>
      </c>
      <c r="AU39" s="128">
        <v>142733</v>
      </c>
      <c r="AV39" s="128">
        <v>150376.44</v>
      </c>
      <c r="AW39" s="128">
        <v>135500</v>
      </c>
      <c r="AX39" s="128">
        <v>135500</v>
      </c>
      <c r="AY39" s="128">
        <v>568992</v>
      </c>
      <c r="AZ39" s="128">
        <v>574846</v>
      </c>
      <c r="BA39" s="128">
        <v>12440</v>
      </c>
      <c r="BB39" s="128">
        <v>13211</v>
      </c>
      <c r="BC39" s="128">
        <v>47279</v>
      </c>
      <c r="BU39" s="5"/>
      <c r="BV39" s="5"/>
      <c r="BW39" s="5"/>
      <c r="BX39" s="5"/>
      <c r="BY39" s="5"/>
      <c r="BZ39" s="5"/>
      <c r="CA39" s="5"/>
      <c r="CB39" s="5"/>
      <c r="CC39" s="5"/>
      <c r="CD39" s="5"/>
      <c r="CE39" s="5"/>
      <c r="CF39" s="5"/>
    </row>
    <row r="40" spans="1:84" ht="16.5" customHeight="1" x14ac:dyDescent="0.3">
      <c r="A40" s="128" t="s">
        <v>3109</v>
      </c>
      <c r="B40" s="128">
        <v>66223</v>
      </c>
      <c r="C40" s="128">
        <v>46423</v>
      </c>
      <c r="D40" s="128">
        <v>10248752.76</v>
      </c>
      <c r="E40" s="128">
        <v>10257711</v>
      </c>
      <c r="F40" s="128">
        <v>10348604</v>
      </c>
      <c r="G40" s="128">
        <v>10663516</v>
      </c>
      <c r="H40" s="128">
        <v>46425.82</v>
      </c>
      <c r="I40" s="128">
        <v>51873</v>
      </c>
      <c r="J40" s="128">
        <v>53141</v>
      </c>
      <c r="K40" s="128">
        <v>55733</v>
      </c>
      <c r="L40" s="128">
        <v>51523.66</v>
      </c>
      <c r="M40" s="128">
        <v>42141</v>
      </c>
      <c r="N40" s="128">
        <v>49791</v>
      </c>
      <c r="O40" s="128">
        <v>33012</v>
      </c>
      <c r="P40" s="128">
        <v>29977.77</v>
      </c>
      <c r="Q40" s="128">
        <v>264845</v>
      </c>
      <c r="R40" s="128">
        <v>270148</v>
      </c>
      <c r="S40" s="128">
        <v>276300</v>
      </c>
      <c r="T40" s="128">
        <v>272890.2</v>
      </c>
      <c r="U40" s="128">
        <v>275621</v>
      </c>
      <c r="V40" s="128">
        <v>282283</v>
      </c>
      <c r="W40" s="128">
        <v>229532</v>
      </c>
      <c r="X40" s="128">
        <v>67676.789999999994</v>
      </c>
      <c r="Y40" s="128">
        <v>66648</v>
      </c>
      <c r="Z40" s="128">
        <v>52821</v>
      </c>
      <c r="AA40" s="128">
        <v>51584</v>
      </c>
      <c r="AB40" s="128">
        <v>22605.79</v>
      </c>
      <c r="AC40" s="128">
        <v>17549</v>
      </c>
      <c r="AD40" s="128">
        <v>15605</v>
      </c>
      <c r="AE40" s="128">
        <v>14827</v>
      </c>
      <c r="AF40" s="128">
        <v>13360.38</v>
      </c>
      <c r="AG40" s="128">
        <v>16693</v>
      </c>
      <c r="AH40" s="128">
        <v>18139</v>
      </c>
      <c r="AI40" s="128">
        <v>20674</v>
      </c>
      <c r="AJ40" s="128">
        <v>18658.36</v>
      </c>
      <c r="AK40" s="128">
        <v>26975</v>
      </c>
      <c r="AL40" s="128">
        <v>20367</v>
      </c>
      <c r="AM40" s="128">
        <v>11702</v>
      </c>
      <c r="AN40" s="128">
        <v>12335.96</v>
      </c>
      <c r="AO40" s="128">
        <v>9339</v>
      </c>
      <c r="AP40" s="128">
        <v>0</v>
      </c>
      <c r="AQ40" s="128">
        <v>6507</v>
      </c>
      <c r="AR40" s="128">
        <v>143036.78</v>
      </c>
      <c r="AS40" s="128">
        <v>135500</v>
      </c>
      <c r="AT40" s="128">
        <v>135500</v>
      </c>
      <c r="AU40" s="128">
        <v>142733</v>
      </c>
      <c r="AV40" s="128">
        <v>150376.44</v>
      </c>
      <c r="AW40" s="128">
        <v>135500</v>
      </c>
      <c r="AX40" s="128">
        <v>135500</v>
      </c>
      <c r="AY40" s="128">
        <v>568992</v>
      </c>
      <c r="AZ40" s="128">
        <v>574846</v>
      </c>
      <c r="BA40" s="128">
        <v>12440</v>
      </c>
      <c r="BB40" s="128">
        <v>13211</v>
      </c>
      <c r="BC40" s="128">
        <v>47279</v>
      </c>
      <c r="BU40" s="5"/>
      <c r="BV40" s="5"/>
      <c r="BW40" s="5"/>
      <c r="BX40" s="5"/>
      <c r="BY40" s="5"/>
      <c r="BZ40" s="5"/>
      <c r="CA40" s="5"/>
      <c r="CB40" s="5"/>
      <c r="CC40" s="5"/>
      <c r="CD40" s="5"/>
      <c r="CE40" s="5"/>
      <c r="CF40" s="5"/>
    </row>
    <row r="41" spans="1:84" ht="16.5" customHeight="1" x14ac:dyDescent="0.3">
      <c r="A41" s="128" t="s">
        <v>2927</v>
      </c>
      <c r="B41" s="128">
        <v>45930723</v>
      </c>
      <c r="C41" s="128">
        <v>45900242</v>
      </c>
      <c r="D41" s="128">
        <v>45783122.710000001</v>
      </c>
      <c r="E41" s="128">
        <v>46131466</v>
      </c>
      <c r="F41" s="128">
        <v>46373069</v>
      </c>
      <c r="G41" s="128">
        <v>46778020</v>
      </c>
      <c r="H41" s="128">
        <v>39308181.469999999</v>
      </c>
      <c r="I41" s="128">
        <v>39129985</v>
      </c>
      <c r="J41" s="128">
        <v>38952508</v>
      </c>
      <c r="K41" s="128">
        <v>38795103</v>
      </c>
      <c r="L41" s="128">
        <v>39066693.590000004</v>
      </c>
      <c r="M41" s="128">
        <v>38368991</v>
      </c>
      <c r="N41" s="128">
        <v>38303334</v>
      </c>
      <c r="O41" s="128">
        <v>38345562</v>
      </c>
      <c r="P41" s="128">
        <v>38563278.890000001</v>
      </c>
      <c r="Q41" s="128">
        <v>38220266</v>
      </c>
      <c r="R41" s="128">
        <v>37772057</v>
      </c>
      <c r="S41" s="128">
        <v>37233203</v>
      </c>
      <c r="T41" s="128">
        <v>34330854.100000001</v>
      </c>
      <c r="U41" s="128">
        <v>33709985</v>
      </c>
      <c r="V41" s="128">
        <v>32567762</v>
      </c>
      <c r="W41" s="128">
        <v>31388088</v>
      </c>
      <c r="X41" s="128">
        <v>30584121.870000001</v>
      </c>
      <c r="Y41" s="128">
        <v>29419638</v>
      </c>
      <c r="Z41" s="128">
        <v>28359589</v>
      </c>
      <c r="AA41" s="128">
        <v>27465231</v>
      </c>
      <c r="AB41" s="128">
        <v>26259835.059999999</v>
      </c>
      <c r="AC41" s="128">
        <v>23779979</v>
      </c>
      <c r="AD41" s="128">
        <v>22219384</v>
      </c>
      <c r="AE41" s="128">
        <v>20947132</v>
      </c>
      <c r="AF41" s="128">
        <v>19668578.32</v>
      </c>
      <c r="AG41" s="128">
        <v>18834902</v>
      </c>
      <c r="AH41" s="128">
        <v>18304988</v>
      </c>
      <c r="AI41" s="128">
        <v>18183915</v>
      </c>
      <c r="AJ41" s="128">
        <v>17397019.609999999</v>
      </c>
      <c r="AK41" s="128">
        <v>16965967</v>
      </c>
      <c r="AL41" s="128">
        <v>16278497</v>
      </c>
      <c r="AM41" s="128">
        <v>15958433</v>
      </c>
      <c r="AN41" s="128">
        <v>15733981.83</v>
      </c>
      <c r="AO41" s="128">
        <v>15545870</v>
      </c>
      <c r="AP41" s="128">
        <v>14696428</v>
      </c>
      <c r="AQ41" s="128">
        <v>13863788</v>
      </c>
      <c r="AR41" s="128">
        <v>13264525.85</v>
      </c>
      <c r="AS41" s="128">
        <v>13376656</v>
      </c>
      <c r="AT41" s="128">
        <v>13320210</v>
      </c>
      <c r="AU41" s="128">
        <v>13196509</v>
      </c>
      <c r="AV41" s="128">
        <v>13034613.800000001</v>
      </c>
      <c r="AW41" s="128">
        <v>12591204</v>
      </c>
      <c r="AX41" s="128">
        <v>12355697</v>
      </c>
      <c r="AY41" s="128">
        <v>11834792</v>
      </c>
      <c r="AZ41" s="128">
        <v>11951814</v>
      </c>
      <c r="BA41" s="128">
        <v>11762284</v>
      </c>
      <c r="BB41" s="128">
        <v>12017184</v>
      </c>
      <c r="BC41" s="128">
        <v>12228420</v>
      </c>
      <c r="BU41" s="5"/>
      <c r="BV41" s="5"/>
      <c r="BW41" s="5"/>
      <c r="BX41" s="5"/>
      <c r="BY41" s="5"/>
      <c r="BZ41" s="5"/>
      <c r="CA41" s="5"/>
      <c r="CB41" s="5"/>
      <c r="CC41" s="5"/>
      <c r="CD41" s="5"/>
      <c r="CE41" s="5"/>
      <c r="CF41" s="5"/>
    </row>
    <row r="42" spans="1:84" ht="16.5" customHeight="1" x14ac:dyDescent="0.3">
      <c r="A42" s="128" t="s">
        <v>2928</v>
      </c>
      <c r="B42" s="128">
        <v>70130977</v>
      </c>
      <c r="C42" s="128">
        <v>75141403</v>
      </c>
      <c r="D42" s="128">
        <v>74034154.870000005</v>
      </c>
      <c r="E42" s="128">
        <v>67948508</v>
      </c>
      <c r="F42" s="128">
        <v>70884784</v>
      </c>
      <c r="G42" s="128">
        <v>71516604</v>
      </c>
      <c r="H42" s="128">
        <v>62641332.090000004</v>
      </c>
      <c r="I42" s="128">
        <v>57852576</v>
      </c>
      <c r="J42" s="128">
        <v>58444084</v>
      </c>
      <c r="K42" s="128">
        <v>60792282</v>
      </c>
      <c r="L42" s="128">
        <v>62065255.299999997</v>
      </c>
      <c r="M42" s="128">
        <v>56701374</v>
      </c>
      <c r="N42" s="128">
        <v>55827452</v>
      </c>
      <c r="O42" s="128">
        <v>58159228</v>
      </c>
      <c r="P42" s="128">
        <v>58975972.789999999</v>
      </c>
      <c r="Q42" s="128">
        <v>54233117</v>
      </c>
      <c r="R42" s="128">
        <v>52863861</v>
      </c>
      <c r="S42" s="128">
        <v>55277386</v>
      </c>
      <c r="T42" s="128">
        <v>52859473.75</v>
      </c>
      <c r="U42" s="128">
        <v>47326696</v>
      </c>
      <c r="V42" s="128">
        <v>46894744</v>
      </c>
      <c r="W42" s="128">
        <v>48267057</v>
      </c>
      <c r="X42" s="128">
        <v>47909804.109999999</v>
      </c>
      <c r="Y42" s="128">
        <v>42633119</v>
      </c>
      <c r="Z42" s="128">
        <v>40960488</v>
      </c>
      <c r="AA42" s="128">
        <v>43396985</v>
      </c>
      <c r="AB42" s="128">
        <v>43665526.049999997</v>
      </c>
      <c r="AC42" s="128">
        <v>37052348</v>
      </c>
      <c r="AD42" s="128">
        <v>35400715</v>
      </c>
      <c r="AE42" s="128">
        <v>36417128</v>
      </c>
      <c r="AF42" s="128">
        <v>36104341.130000003</v>
      </c>
      <c r="AG42" s="128">
        <v>32033129</v>
      </c>
      <c r="AH42" s="128">
        <v>30029741</v>
      </c>
      <c r="AI42" s="128">
        <v>34298568</v>
      </c>
      <c r="AJ42" s="128">
        <v>32084561.829999998</v>
      </c>
      <c r="AK42" s="128">
        <v>27441967</v>
      </c>
      <c r="AL42" s="128">
        <v>28749067</v>
      </c>
      <c r="AM42" s="128">
        <v>29848321</v>
      </c>
      <c r="AN42" s="128">
        <v>30319446.170000002</v>
      </c>
      <c r="AO42" s="128">
        <v>25996782</v>
      </c>
      <c r="AP42" s="128">
        <v>26230746</v>
      </c>
      <c r="AQ42" s="128">
        <v>26684966</v>
      </c>
      <c r="AR42" s="128">
        <v>25491667.199999999</v>
      </c>
      <c r="AS42" s="128">
        <v>22201030</v>
      </c>
      <c r="AT42" s="128">
        <v>22003249</v>
      </c>
      <c r="AU42" s="128">
        <v>22518542</v>
      </c>
      <c r="AV42" s="128">
        <v>22921574.449999999</v>
      </c>
      <c r="AW42" s="128">
        <v>20481809</v>
      </c>
      <c r="AX42" s="128">
        <v>19961492</v>
      </c>
      <c r="AY42" s="128">
        <v>20252279</v>
      </c>
      <c r="AZ42" s="128">
        <v>20686309</v>
      </c>
      <c r="BA42" s="128">
        <v>19288386</v>
      </c>
      <c r="BB42" s="128">
        <v>18753801</v>
      </c>
      <c r="BC42" s="128">
        <v>19163043</v>
      </c>
      <c r="BU42" s="7"/>
      <c r="BV42" s="7"/>
      <c r="BW42" s="7"/>
      <c r="BX42" s="7"/>
      <c r="BY42" s="7"/>
      <c r="BZ42" s="7"/>
      <c r="CA42" s="7"/>
      <c r="CB42" s="7"/>
      <c r="CC42" s="7"/>
      <c r="CD42" s="7"/>
      <c r="CE42" s="7"/>
      <c r="CF42" s="7"/>
    </row>
    <row r="43" spans="1:84" ht="16.5" customHeight="1" x14ac:dyDescent="0.3">
      <c r="A43" s="128" t="s">
        <v>3110</v>
      </c>
      <c r="BU43" s="5"/>
      <c r="BV43" s="5"/>
      <c r="BW43" s="5"/>
      <c r="BX43" s="5"/>
      <c r="BY43" s="5"/>
      <c r="BZ43" s="5"/>
      <c r="CA43" s="5"/>
      <c r="CB43" s="5"/>
      <c r="CC43" s="5"/>
      <c r="CD43" s="5"/>
      <c r="CE43" s="5"/>
      <c r="CF43" s="5"/>
    </row>
    <row r="44" spans="1:84" ht="16.5" customHeight="1" x14ac:dyDescent="0.3">
      <c r="A44" s="128" t="s">
        <v>3111</v>
      </c>
      <c r="BU44" s="5"/>
      <c r="BV44" s="5"/>
      <c r="BW44" s="5"/>
      <c r="BX44" s="5"/>
      <c r="BY44" s="5"/>
      <c r="BZ44" s="5"/>
      <c r="CA44" s="5"/>
      <c r="CB44" s="5"/>
      <c r="CC44" s="5"/>
      <c r="CD44" s="5"/>
      <c r="CE44" s="5"/>
      <c r="CF44" s="5"/>
    </row>
    <row r="45" spans="1:84" ht="16.5" customHeight="1" x14ac:dyDescent="0.3">
      <c r="A45" s="128" t="s">
        <v>2901</v>
      </c>
      <c r="B45" s="128">
        <v>633019</v>
      </c>
      <c r="C45" s="128">
        <v>682295</v>
      </c>
      <c r="D45" s="128">
        <v>1050248.6499999999</v>
      </c>
      <c r="E45" s="128">
        <v>1187622</v>
      </c>
      <c r="F45" s="128">
        <v>6360991</v>
      </c>
      <c r="G45" s="128">
        <v>711912</v>
      </c>
      <c r="H45" s="128">
        <v>826783.63</v>
      </c>
      <c r="I45" s="128">
        <v>3013171</v>
      </c>
      <c r="J45" s="128">
        <v>3686470</v>
      </c>
      <c r="K45" s="128">
        <v>679581</v>
      </c>
      <c r="L45" s="128">
        <v>3582583.74</v>
      </c>
      <c r="M45" s="128">
        <v>3429345</v>
      </c>
      <c r="N45" s="128">
        <v>3504730</v>
      </c>
      <c r="O45" s="128">
        <v>621407</v>
      </c>
      <c r="P45" s="128">
        <v>4325529.84</v>
      </c>
      <c r="Q45" s="128">
        <v>6738581</v>
      </c>
      <c r="R45" s="128">
        <v>7510964</v>
      </c>
      <c r="S45" s="128">
        <v>5532500</v>
      </c>
      <c r="T45" s="128">
        <v>3422571.54</v>
      </c>
      <c r="U45" s="128">
        <v>4698018</v>
      </c>
      <c r="V45" s="128">
        <v>4439019</v>
      </c>
      <c r="W45" s="128">
        <v>3317012</v>
      </c>
      <c r="X45" s="128">
        <v>2614115.0299999998</v>
      </c>
      <c r="Y45" s="128">
        <v>4822753</v>
      </c>
      <c r="Z45" s="128">
        <v>3854013</v>
      </c>
      <c r="AA45" s="128">
        <v>3250314</v>
      </c>
      <c r="AB45" s="128">
        <v>3226390.37</v>
      </c>
      <c r="AC45" s="128">
        <v>5663426</v>
      </c>
      <c r="AD45" s="128">
        <v>4183334</v>
      </c>
      <c r="AE45" s="128">
        <v>3228090</v>
      </c>
      <c r="AF45" s="128">
        <v>3166649</v>
      </c>
      <c r="AG45" s="128">
        <v>2126945</v>
      </c>
      <c r="AH45" s="128">
        <v>2104319</v>
      </c>
      <c r="AI45" s="128">
        <v>2115333</v>
      </c>
      <c r="AJ45" s="128">
        <v>2099786.59</v>
      </c>
      <c r="AK45" s="128">
        <v>2159688</v>
      </c>
      <c r="AL45" s="128">
        <v>2194391</v>
      </c>
      <c r="AM45" s="128">
        <v>2112976</v>
      </c>
      <c r="AN45" s="128">
        <v>2052043.84</v>
      </c>
      <c r="AO45" s="128">
        <v>2122120</v>
      </c>
      <c r="AP45" s="128">
        <v>2116317</v>
      </c>
      <c r="AQ45" s="128">
        <v>2058368</v>
      </c>
      <c r="AR45" s="128">
        <v>1200000</v>
      </c>
      <c r="AS45" s="128">
        <v>817201</v>
      </c>
      <c r="AT45" s="128">
        <v>822811</v>
      </c>
      <c r="AU45" s="128">
        <v>800503</v>
      </c>
      <c r="AV45" s="128">
        <v>812578.22</v>
      </c>
      <c r="AW45" s="128">
        <v>1076559</v>
      </c>
      <c r="AX45" s="128">
        <v>1091914</v>
      </c>
      <c r="AY45" s="128">
        <v>1068942</v>
      </c>
      <c r="AZ45" s="128">
        <v>1214752</v>
      </c>
      <c r="BA45" s="128">
        <v>1188179</v>
      </c>
      <c r="BB45" s="128">
        <v>155829</v>
      </c>
      <c r="BC45" s="128">
        <v>24571</v>
      </c>
      <c r="BU45" s="5"/>
      <c r="BV45" s="5"/>
      <c r="BW45" s="5"/>
      <c r="BX45" s="5"/>
      <c r="BY45" s="5"/>
      <c r="BZ45" s="5"/>
      <c r="CA45" s="5"/>
      <c r="CB45" s="5"/>
      <c r="CC45" s="5"/>
      <c r="CD45" s="5"/>
      <c r="CE45" s="5"/>
      <c r="CF45" s="5"/>
    </row>
    <row r="46" spans="1:84" ht="16.5" customHeight="1" x14ac:dyDescent="0.3">
      <c r="A46" s="128" t="s">
        <v>2930</v>
      </c>
      <c r="B46" s="128">
        <v>26546483</v>
      </c>
      <c r="C46" s="128">
        <v>28466631</v>
      </c>
      <c r="D46" s="128">
        <v>29950285.149999999</v>
      </c>
      <c r="E46" s="128">
        <v>26263104</v>
      </c>
      <c r="F46" s="128">
        <v>24283310</v>
      </c>
      <c r="G46" s="128">
        <v>27335937</v>
      </c>
      <c r="H46" s="128">
        <v>28354573.260000002</v>
      </c>
      <c r="I46" s="128">
        <v>24007482</v>
      </c>
      <c r="J46" s="128">
        <v>23544189</v>
      </c>
      <c r="K46" s="128">
        <v>26533057</v>
      </c>
      <c r="L46" s="128">
        <v>27159531.640000001</v>
      </c>
      <c r="M46" s="128">
        <v>22154481</v>
      </c>
      <c r="N46" s="128">
        <v>22808335</v>
      </c>
      <c r="O46" s="128">
        <v>25326591</v>
      </c>
      <c r="P46" s="128">
        <v>27428799.309999999</v>
      </c>
      <c r="Q46" s="128">
        <v>22878419</v>
      </c>
      <c r="R46" s="128">
        <v>20392594</v>
      </c>
      <c r="S46" s="128">
        <v>23217637</v>
      </c>
      <c r="T46" s="128">
        <v>25819147.309999999</v>
      </c>
      <c r="U46" s="128">
        <v>20888778</v>
      </c>
      <c r="V46" s="128">
        <v>20755826</v>
      </c>
      <c r="W46" s="128">
        <v>21445580</v>
      </c>
      <c r="X46" s="128">
        <v>23608904.98</v>
      </c>
      <c r="Y46" s="128">
        <v>19712975</v>
      </c>
      <c r="Z46" s="128">
        <v>18450757</v>
      </c>
      <c r="AA46" s="128">
        <v>19837087</v>
      </c>
      <c r="AB46" s="128">
        <v>22376173.030000001</v>
      </c>
      <c r="AC46" s="128">
        <v>17132877</v>
      </c>
      <c r="AD46" s="128">
        <v>16502206</v>
      </c>
      <c r="AE46" s="128">
        <v>17457624</v>
      </c>
      <c r="AF46" s="128">
        <v>19283624.719999999</v>
      </c>
      <c r="AG46" s="128">
        <v>15345824</v>
      </c>
      <c r="AH46" s="128">
        <v>14593305</v>
      </c>
      <c r="AI46" s="128">
        <v>17223851</v>
      </c>
      <c r="AJ46" s="128">
        <v>16636377.689999999</v>
      </c>
      <c r="AK46" s="128">
        <v>13028161</v>
      </c>
      <c r="AL46" s="128">
        <v>14391581</v>
      </c>
      <c r="AM46" s="128">
        <v>14467510</v>
      </c>
      <c r="AN46" s="128">
        <v>16295243.65</v>
      </c>
      <c r="AO46" s="128">
        <v>12646257</v>
      </c>
      <c r="AP46" s="128">
        <v>12645751</v>
      </c>
      <c r="AQ46" s="128">
        <v>12632709</v>
      </c>
      <c r="AR46" s="128">
        <v>13307472.880000001</v>
      </c>
      <c r="AS46" s="128">
        <v>10829661</v>
      </c>
      <c r="AT46" s="128">
        <v>10628963</v>
      </c>
      <c r="AU46" s="128">
        <v>10727666</v>
      </c>
      <c r="AV46" s="128">
        <v>11962367.58</v>
      </c>
      <c r="AW46" s="128">
        <v>9694818</v>
      </c>
      <c r="AX46" s="128">
        <v>9344428</v>
      </c>
      <c r="AY46" s="128">
        <v>8985694</v>
      </c>
      <c r="AZ46" s="128">
        <v>9663405</v>
      </c>
      <c r="BA46" s="128">
        <v>8462054</v>
      </c>
      <c r="BB46" s="128">
        <v>8489034</v>
      </c>
      <c r="BC46" s="128">
        <v>8816938</v>
      </c>
      <c r="BU46" s="7"/>
      <c r="BV46" s="7"/>
      <c r="BW46" s="7"/>
      <c r="BX46" s="7"/>
      <c r="BY46" s="7"/>
      <c r="BZ46" s="7"/>
      <c r="CA46" s="7"/>
      <c r="CB46" s="7"/>
      <c r="CC46" s="7"/>
      <c r="CD46" s="7"/>
      <c r="CE46" s="7"/>
      <c r="CF46" s="7"/>
    </row>
    <row r="47" spans="1:84" ht="16.5" customHeight="1" x14ac:dyDescent="0.3">
      <c r="A47" s="128" t="s">
        <v>3085</v>
      </c>
      <c r="B47" s="128">
        <v>24209870</v>
      </c>
      <c r="C47" s="128">
        <v>26298172</v>
      </c>
      <c r="D47" s="128">
        <v>27476778.440000001</v>
      </c>
      <c r="E47" s="128">
        <v>24164189</v>
      </c>
      <c r="F47" s="128">
        <v>22218899</v>
      </c>
      <c r="G47" s="128">
        <v>25191798</v>
      </c>
      <c r="H47" s="128">
        <v>26229458.989999998</v>
      </c>
      <c r="I47" s="128">
        <v>22323627</v>
      </c>
      <c r="J47" s="128">
        <v>21914437</v>
      </c>
      <c r="K47" s="128">
        <v>24751245</v>
      </c>
      <c r="L47" s="128">
        <v>25260606.449999999</v>
      </c>
      <c r="M47" s="128">
        <v>20657181</v>
      </c>
      <c r="N47" s="128">
        <v>21150914</v>
      </c>
      <c r="O47" s="128">
        <v>23745601</v>
      </c>
      <c r="P47" s="128">
        <v>25734915.289999999</v>
      </c>
      <c r="Q47" s="128">
        <v>21509462</v>
      </c>
      <c r="R47" s="128">
        <v>19206559</v>
      </c>
      <c r="S47" s="128">
        <v>22092349</v>
      </c>
      <c r="T47" s="128">
        <v>24534891.969999999</v>
      </c>
      <c r="U47" s="128">
        <v>19950980</v>
      </c>
      <c r="V47" s="128">
        <v>19937034</v>
      </c>
      <c r="W47" s="128">
        <v>20803097</v>
      </c>
      <c r="X47" s="128">
        <v>22953434.030000001</v>
      </c>
      <c r="Y47" s="128">
        <v>19172173</v>
      </c>
      <c r="Z47" s="128">
        <v>17888233</v>
      </c>
      <c r="AA47" s="128">
        <v>19410092</v>
      </c>
      <c r="AB47" s="128">
        <v>21899453.5</v>
      </c>
      <c r="AC47" s="128">
        <v>16770005</v>
      </c>
      <c r="AD47" s="128">
        <v>16031216</v>
      </c>
      <c r="AE47" s="128">
        <v>17076546</v>
      </c>
      <c r="AF47" s="128">
        <v>18853043.100000001</v>
      </c>
      <c r="AG47" s="128">
        <v>15051725</v>
      </c>
      <c r="AH47" s="128">
        <v>14359632</v>
      </c>
      <c r="AI47" s="128">
        <v>17223851</v>
      </c>
      <c r="AJ47" s="128">
        <v>16636377.689999999</v>
      </c>
      <c r="AK47" s="128">
        <v>13028161</v>
      </c>
      <c r="AL47" s="128">
        <v>14391581</v>
      </c>
      <c r="AM47" s="128">
        <v>14467510</v>
      </c>
      <c r="AN47" s="128">
        <v>16295243.65</v>
      </c>
      <c r="AO47" s="128">
        <v>12646257</v>
      </c>
      <c r="AP47" s="128">
        <v>12645751</v>
      </c>
      <c r="AQ47" s="128">
        <v>12632709</v>
      </c>
      <c r="AR47" s="128">
        <v>13307472.880000001</v>
      </c>
      <c r="AS47" s="128">
        <v>10829661</v>
      </c>
      <c r="AT47" s="128">
        <v>10628963</v>
      </c>
      <c r="AU47" s="128">
        <v>10727666</v>
      </c>
      <c r="AV47" s="128">
        <v>11962367.58</v>
      </c>
      <c r="AW47" s="128">
        <v>9694818</v>
      </c>
      <c r="AX47" s="128">
        <v>9344428</v>
      </c>
      <c r="AY47" s="128">
        <v>8985694</v>
      </c>
      <c r="AZ47" s="128">
        <v>9663405</v>
      </c>
      <c r="BA47" s="128">
        <v>8462054</v>
      </c>
      <c r="BB47" s="128">
        <v>8489034</v>
      </c>
      <c r="BC47" s="128">
        <v>0</v>
      </c>
      <c r="BU47" s="5"/>
      <c r="BV47" s="5"/>
      <c r="BW47" s="5"/>
      <c r="BX47" s="5"/>
      <c r="BY47" s="5"/>
      <c r="BZ47" s="5"/>
      <c r="CA47" s="5"/>
      <c r="CB47" s="5"/>
      <c r="CC47" s="5"/>
      <c r="CD47" s="5"/>
      <c r="CE47" s="5"/>
      <c r="CF47" s="5"/>
    </row>
    <row r="48" spans="1:84" ht="16.5" customHeight="1" x14ac:dyDescent="0.3">
      <c r="A48" s="128" t="s">
        <v>3113</v>
      </c>
      <c r="B48" s="128">
        <v>2336613</v>
      </c>
      <c r="C48" s="128">
        <v>2168459</v>
      </c>
      <c r="D48" s="128">
        <v>2473506.71</v>
      </c>
      <c r="E48" s="128">
        <v>2098915</v>
      </c>
      <c r="F48" s="128">
        <v>2064411</v>
      </c>
      <c r="G48" s="128">
        <v>2144139</v>
      </c>
      <c r="H48" s="128">
        <v>2125114.27</v>
      </c>
      <c r="I48" s="128">
        <v>1683855</v>
      </c>
      <c r="J48" s="128">
        <v>1629752</v>
      </c>
      <c r="K48" s="128">
        <v>1781812</v>
      </c>
      <c r="L48" s="128">
        <v>1898925.19</v>
      </c>
      <c r="M48" s="128">
        <v>1497300</v>
      </c>
      <c r="N48" s="128">
        <v>1657421</v>
      </c>
      <c r="O48" s="128">
        <v>1580990</v>
      </c>
      <c r="P48" s="128">
        <v>1693884.02</v>
      </c>
      <c r="Q48" s="128">
        <v>1368957</v>
      </c>
      <c r="R48" s="128">
        <v>1186035</v>
      </c>
      <c r="S48" s="128">
        <v>1125288</v>
      </c>
      <c r="T48" s="128">
        <v>1284255.3400000001</v>
      </c>
      <c r="U48" s="128">
        <v>937798</v>
      </c>
      <c r="V48" s="128">
        <v>818792</v>
      </c>
      <c r="W48" s="128">
        <v>642483</v>
      </c>
      <c r="X48" s="128">
        <v>655470.94999999995</v>
      </c>
      <c r="Y48" s="128">
        <v>540802</v>
      </c>
      <c r="Z48" s="128">
        <v>562524</v>
      </c>
      <c r="AA48" s="128">
        <v>426995</v>
      </c>
      <c r="AB48" s="128">
        <v>476719.53</v>
      </c>
      <c r="AC48" s="128">
        <v>362872</v>
      </c>
      <c r="AD48" s="128">
        <v>470990</v>
      </c>
      <c r="AE48" s="128">
        <v>381078</v>
      </c>
      <c r="AF48" s="128">
        <v>430581.63</v>
      </c>
      <c r="AG48" s="128">
        <v>294099</v>
      </c>
      <c r="AH48" s="128">
        <v>233673</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0</v>
      </c>
      <c r="BB48" s="128">
        <v>0</v>
      </c>
      <c r="BC48" s="128">
        <v>8816938</v>
      </c>
      <c r="BU48" s="5"/>
      <c r="BV48" s="5"/>
      <c r="BW48" s="5"/>
      <c r="BX48" s="5"/>
      <c r="BY48" s="5"/>
      <c r="BZ48" s="5"/>
      <c r="CA48" s="5"/>
      <c r="CB48" s="5"/>
      <c r="CC48" s="5"/>
      <c r="CD48" s="5"/>
      <c r="CE48" s="5"/>
      <c r="CF48" s="5"/>
    </row>
    <row r="49" spans="1:84" ht="16.5" customHeight="1" x14ac:dyDescent="0.3">
      <c r="A49" s="128" t="s">
        <v>3338</v>
      </c>
      <c r="B49" s="128">
        <v>2312148</v>
      </c>
      <c r="C49" s="128">
        <v>3235438</v>
      </c>
      <c r="D49" s="128">
        <v>2837756.21</v>
      </c>
      <c r="E49" s="128">
        <v>2724020</v>
      </c>
      <c r="F49" s="128">
        <v>2030600</v>
      </c>
      <c r="G49" s="128">
        <v>2864271</v>
      </c>
      <c r="H49" s="128">
        <v>2377758.9700000002</v>
      </c>
      <c r="I49" s="128">
        <v>2344463</v>
      </c>
      <c r="J49" s="128">
        <v>2177571</v>
      </c>
      <c r="K49" s="128">
        <v>2628993</v>
      </c>
      <c r="L49" s="128">
        <v>2278592.56</v>
      </c>
      <c r="M49" s="128">
        <v>2451691</v>
      </c>
      <c r="N49" s="128">
        <v>2020217</v>
      </c>
      <c r="O49" s="128">
        <v>2642513</v>
      </c>
      <c r="P49" s="128">
        <v>2261293.21</v>
      </c>
      <c r="Q49" s="128">
        <v>1957537</v>
      </c>
      <c r="R49" s="128">
        <v>1695941</v>
      </c>
      <c r="S49" s="128">
        <v>2039858</v>
      </c>
      <c r="T49" s="128">
        <v>1385950.58</v>
      </c>
      <c r="U49" s="128">
        <v>1427039</v>
      </c>
      <c r="V49" s="128">
        <v>1244021</v>
      </c>
      <c r="W49" s="128">
        <v>1772000</v>
      </c>
      <c r="X49" s="128">
        <v>1491248.11</v>
      </c>
      <c r="Y49" s="128">
        <v>1552137</v>
      </c>
      <c r="Z49" s="128">
        <v>1328540</v>
      </c>
      <c r="AA49" s="128">
        <v>1790395</v>
      </c>
      <c r="AB49" s="128">
        <v>1392663.3</v>
      </c>
      <c r="AC49" s="128">
        <v>1438310</v>
      </c>
      <c r="AD49" s="128">
        <v>1256971</v>
      </c>
      <c r="AE49" s="128">
        <v>1777450</v>
      </c>
      <c r="AF49" s="128">
        <v>1326100.18</v>
      </c>
      <c r="AG49" s="128">
        <v>1394411</v>
      </c>
      <c r="AH49" s="128">
        <v>1160704</v>
      </c>
      <c r="AI49" s="128">
        <v>1609734</v>
      </c>
      <c r="AJ49" s="128">
        <v>1339630.8799999999</v>
      </c>
      <c r="AK49" s="128">
        <v>1454706</v>
      </c>
      <c r="AL49" s="128">
        <v>1034178</v>
      </c>
      <c r="AM49" s="128">
        <v>1210610</v>
      </c>
      <c r="AN49" s="128">
        <v>993425.17</v>
      </c>
      <c r="AO49" s="128">
        <v>884384</v>
      </c>
      <c r="AP49" s="128">
        <v>806213</v>
      </c>
      <c r="AQ49" s="128">
        <v>831323</v>
      </c>
      <c r="AR49" s="128">
        <v>679566.47</v>
      </c>
      <c r="AS49" s="128">
        <v>809471</v>
      </c>
      <c r="AT49" s="128">
        <v>618751</v>
      </c>
      <c r="AU49" s="128">
        <v>710893</v>
      </c>
      <c r="AV49" s="128">
        <v>526317.74</v>
      </c>
      <c r="AW49" s="128">
        <v>580216</v>
      </c>
      <c r="AX49" s="128">
        <v>433934</v>
      </c>
      <c r="AY49" s="128">
        <v>0</v>
      </c>
      <c r="AZ49" s="128">
        <v>0</v>
      </c>
      <c r="BA49" s="128">
        <v>0</v>
      </c>
      <c r="BB49" s="128">
        <v>0</v>
      </c>
      <c r="BC49" s="128">
        <v>0</v>
      </c>
      <c r="BU49" s="7"/>
      <c r="BV49" s="7"/>
      <c r="BW49" s="7"/>
      <c r="BX49" s="7"/>
      <c r="BY49" s="7"/>
      <c r="BZ49" s="7"/>
      <c r="CA49" s="7"/>
      <c r="CB49" s="7"/>
      <c r="CC49" s="7"/>
      <c r="CD49" s="7"/>
      <c r="CE49" s="7"/>
      <c r="CF49" s="7"/>
    </row>
    <row r="50" spans="1:84" ht="16.5" customHeight="1" x14ac:dyDescent="0.3">
      <c r="A50" s="128" t="s">
        <v>2902</v>
      </c>
      <c r="B50" s="128">
        <v>0</v>
      </c>
      <c r="C50" s="128">
        <v>6268</v>
      </c>
      <c r="D50" s="128">
        <v>6007.42</v>
      </c>
      <c r="E50" s="128">
        <v>6331</v>
      </c>
      <c r="F50" s="128">
        <v>14827</v>
      </c>
      <c r="G50" s="128">
        <v>15682</v>
      </c>
      <c r="H50" s="128">
        <v>14473.92</v>
      </c>
      <c r="I50" s="128">
        <v>14684</v>
      </c>
      <c r="J50" s="128">
        <v>9223</v>
      </c>
      <c r="K50" s="128">
        <v>0</v>
      </c>
      <c r="L50" s="128">
        <v>0</v>
      </c>
      <c r="M50" s="128">
        <v>0</v>
      </c>
      <c r="N50" s="128">
        <v>0</v>
      </c>
      <c r="O50" s="128">
        <v>0</v>
      </c>
      <c r="P50" s="128">
        <v>0</v>
      </c>
      <c r="Q50" s="128">
        <v>0</v>
      </c>
      <c r="R50" s="128">
        <v>0</v>
      </c>
      <c r="S50" s="128">
        <v>0</v>
      </c>
      <c r="T50" s="128">
        <v>0</v>
      </c>
      <c r="U50" s="128">
        <v>0</v>
      </c>
      <c r="V50" s="128">
        <v>0</v>
      </c>
      <c r="W50" s="128">
        <v>0</v>
      </c>
      <c r="X50" s="128">
        <v>0</v>
      </c>
      <c r="Y50" s="128">
        <v>0</v>
      </c>
      <c r="Z50" s="128">
        <v>0</v>
      </c>
      <c r="AA50" s="128">
        <v>0</v>
      </c>
      <c r="AB50" s="128">
        <v>0</v>
      </c>
      <c r="AC50" s="128">
        <v>0</v>
      </c>
      <c r="AD50" s="128">
        <v>0</v>
      </c>
      <c r="AE50" s="128">
        <v>0</v>
      </c>
      <c r="AF50" s="128">
        <v>0</v>
      </c>
      <c r="AG50" s="128">
        <v>0</v>
      </c>
      <c r="AH50" s="128">
        <v>0</v>
      </c>
      <c r="AI50" s="128">
        <v>44047</v>
      </c>
      <c r="AJ50" s="128">
        <v>88190.73</v>
      </c>
      <c r="AK50" s="128">
        <v>40282</v>
      </c>
      <c r="AL50" s="128">
        <v>79698</v>
      </c>
      <c r="AM50" s="128">
        <v>44322</v>
      </c>
      <c r="AN50" s="128">
        <v>80860.600000000006</v>
      </c>
      <c r="AO50" s="128">
        <v>39365</v>
      </c>
      <c r="AP50" s="128">
        <v>76363</v>
      </c>
      <c r="AQ50" s="128">
        <v>39773</v>
      </c>
      <c r="AR50" s="128">
        <v>76119.27</v>
      </c>
      <c r="AS50" s="128">
        <v>37430</v>
      </c>
      <c r="AT50" s="128">
        <v>72592</v>
      </c>
      <c r="AU50" s="128">
        <v>36775</v>
      </c>
      <c r="AV50" s="128">
        <v>72280.820000000007</v>
      </c>
      <c r="AW50" s="128">
        <v>34070</v>
      </c>
      <c r="AX50" s="128">
        <v>67851</v>
      </c>
      <c r="AY50" s="128">
        <v>34772</v>
      </c>
      <c r="AZ50" s="128">
        <v>69881</v>
      </c>
      <c r="BA50" s="128">
        <v>35123</v>
      </c>
      <c r="BB50" s="128">
        <v>68292</v>
      </c>
      <c r="BC50" s="128">
        <v>36306</v>
      </c>
      <c r="BU50" s="5"/>
      <c r="BV50" s="5"/>
      <c r="BW50" s="5"/>
      <c r="BX50" s="5"/>
      <c r="BY50" s="5"/>
      <c r="BZ50" s="5"/>
      <c r="CA50" s="5"/>
      <c r="CB50" s="5"/>
      <c r="CC50" s="5"/>
      <c r="CD50" s="5"/>
      <c r="CE50" s="5"/>
      <c r="CF50" s="5"/>
    </row>
    <row r="51" spans="1:84" ht="16.5" customHeight="1" x14ac:dyDescent="0.3">
      <c r="A51" s="128" t="s">
        <v>3085</v>
      </c>
      <c r="B51" s="128">
        <v>0</v>
      </c>
      <c r="C51" s="128">
        <v>6268</v>
      </c>
      <c r="D51" s="128">
        <v>6007.42</v>
      </c>
      <c r="E51" s="128">
        <v>6331</v>
      </c>
      <c r="F51" s="128">
        <v>14827</v>
      </c>
      <c r="G51" s="128">
        <v>15682</v>
      </c>
      <c r="H51" s="128">
        <v>14473.92</v>
      </c>
      <c r="I51" s="128">
        <v>14684</v>
      </c>
      <c r="J51" s="128">
        <v>9223</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0</v>
      </c>
      <c r="BB51" s="128">
        <v>0</v>
      </c>
      <c r="BC51" s="128">
        <v>0</v>
      </c>
      <c r="BU51" s="5"/>
      <c r="BV51" s="5"/>
      <c r="BW51" s="5"/>
      <c r="BX51" s="5"/>
      <c r="BY51" s="5"/>
      <c r="BZ51" s="5"/>
      <c r="CA51" s="5"/>
      <c r="CB51" s="5"/>
      <c r="CC51" s="5"/>
      <c r="CD51" s="5"/>
      <c r="CE51" s="5"/>
      <c r="CF51" s="5"/>
    </row>
    <row r="52" spans="1:84" ht="16.5" customHeight="1" x14ac:dyDescent="0.3">
      <c r="A52" s="128" t="s">
        <v>3113</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0</v>
      </c>
      <c r="AB52" s="128">
        <v>0</v>
      </c>
      <c r="AC52" s="128">
        <v>0</v>
      </c>
      <c r="AD52" s="128">
        <v>0</v>
      </c>
      <c r="AE52" s="128">
        <v>0</v>
      </c>
      <c r="AF52" s="128">
        <v>0</v>
      </c>
      <c r="AG52" s="128">
        <v>0</v>
      </c>
      <c r="AH52" s="128">
        <v>0</v>
      </c>
      <c r="AI52" s="128">
        <v>44047</v>
      </c>
      <c r="AJ52" s="128">
        <v>88190.73</v>
      </c>
      <c r="AK52" s="128">
        <v>40282</v>
      </c>
      <c r="AL52" s="128">
        <v>79698</v>
      </c>
      <c r="AM52" s="128">
        <v>44322</v>
      </c>
      <c r="AN52" s="128">
        <v>80860.600000000006</v>
      </c>
      <c r="AO52" s="128">
        <v>39365</v>
      </c>
      <c r="AP52" s="128">
        <v>76363</v>
      </c>
      <c r="AQ52" s="128">
        <v>39773</v>
      </c>
      <c r="AR52" s="128">
        <v>76119.27</v>
      </c>
      <c r="AS52" s="128">
        <v>37430</v>
      </c>
      <c r="AT52" s="128">
        <v>72592</v>
      </c>
      <c r="AU52" s="128">
        <v>36775</v>
      </c>
      <c r="AV52" s="128">
        <v>72280.820000000007</v>
      </c>
      <c r="AW52" s="128">
        <v>34070</v>
      </c>
      <c r="AX52" s="128">
        <v>67851</v>
      </c>
      <c r="AY52" s="128">
        <v>34772</v>
      </c>
      <c r="AZ52" s="128">
        <v>69881</v>
      </c>
      <c r="BA52" s="128">
        <v>35123</v>
      </c>
      <c r="BB52" s="128">
        <v>68292</v>
      </c>
      <c r="BC52" s="128">
        <v>36306</v>
      </c>
      <c r="BU52" s="5"/>
      <c r="BV52" s="5"/>
      <c r="BW52" s="5"/>
      <c r="BX52" s="5"/>
      <c r="BY52" s="5"/>
      <c r="BZ52" s="5"/>
      <c r="CA52" s="5"/>
      <c r="CB52" s="5"/>
      <c r="CC52" s="5"/>
      <c r="CD52" s="5"/>
      <c r="CE52" s="5"/>
      <c r="CF52" s="5"/>
    </row>
    <row r="53" spans="1:84" ht="16.5" customHeight="1" x14ac:dyDescent="0.3">
      <c r="A53" s="128" t="s">
        <v>2903</v>
      </c>
      <c r="B53" s="128">
        <v>2001308</v>
      </c>
      <c r="C53" s="128">
        <v>2001329</v>
      </c>
      <c r="D53" s="128">
        <v>5496689.7400000002</v>
      </c>
      <c r="E53" s="128">
        <v>5521327</v>
      </c>
      <c r="F53" s="128">
        <v>3535377</v>
      </c>
      <c r="G53" s="128">
        <v>3550158</v>
      </c>
      <c r="H53" s="128">
        <v>1377.79</v>
      </c>
      <c r="I53" s="128">
        <v>630</v>
      </c>
      <c r="J53" s="128">
        <v>635</v>
      </c>
      <c r="K53" s="128">
        <v>638</v>
      </c>
      <c r="L53" s="128">
        <v>0</v>
      </c>
      <c r="M53" s="128">
        <v>2000000</v>
      </c>
      <c r="N53" s="128">
        <v>2000000</v>
      </c>
      <c r="O53" s="128">
        <v>2006324</v>
      </c>
      <c r="P53" s="128">
        <v>2006488.9</v>
      </c>
      <c r="Q53" s="128">
        <v>2006511</v>
      </c>
      <c r="R53" s="128">
        <v>2006539</v>
      </c>
      <c r="S53" s="128">
        <v>2006580</v>
      </c>
      <c r="T53" s="128">
        <v>2000000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3114</v>
      </c>
      <c r="B54" s="128">
        <v>2001308</v>
      </c>
      <c r="C54" s="128">
        <v>2001329</v>
      </c>
      <c r="D54" s="128">
        <v>5001208.82</v>
      </c>
      <c r="E54" s="128">
        <v>5001169</v>
      </c>
      <c r="F54" s="128">
        <v>3001090</v>
      </c>
      <c r="G54" s="128">
        <v>3001127</v>
      </c>
      <c r="H54" s="128">
        <v>1377.79</v>
      </c>
      <c r="I54" s="128">
        <v>630</v>
      </c>
      <c r="J54" s="128">
        <v>635</v>
      </c>
      <c r="K54" s="128">
        <v>638</v>
      </c>
      <c r="L54" s="128">
        <v>0</v>
      </c>
      <c r="M54" s="128">
        <v>2000000</v>
      </c>
      <c r="N54" s="128">
        <v>2000000</v>
      </c>
      <c r="O54" s="128">
        <v>2006324</v>
      </c>
      <c r="P54" s="128">
        <v>2006488.9</v>
      </c>
      <c r="Q54" s="128">
        <v>2006511</v>
      </c>
      <c r="R54" s="128">
        <v>2006539</v>
      </c>
      <c r="S54" s="128">
        <v>2006580</v>
      </c>
      <c r="T54" s="128">
        <v>2000000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3116</v>
      </c>
      <c r="B55" s="128">
        <v>0</v>
      </c>
      <c r="C55" s="128">
        <v>0</v>
      </c>
      <c r="D55" s="128">
        <v>495480.93</v>
      </c>
      <c r="E55" s="128">
        <v>520158</v>
      </c>
      <c r="F55" s="128">
        <v>534287</v>
      </c>
      <c r="G55" s="128">
        <v>549031</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3120</v>
      </c>
      <c r="B56" s="128">
        <v>583340</v>
      </c>
      <c r="C56" s="128">
        <v>524014</v>
      </c>
      <c r="D56" s="128">
        <v>0</v>
      </c>
      <c r="E56" s="128">
        <v>0</v>
      </c>
      <c r="F56" s="128">
        <v>0</v>
      </c>
      <c r="G56" s="128">
        <v>0</v>
      </c>
      <c r="H56" s="128">
        <v>92346.9</v>
      </c>
      <c r="I56" s="128">
        <v>90269</v>
      </c>
      <c r="J56" s="128">
        <v>91062</v>
      </c>
      <c r="K56" s="128">
        <v>98033</v>
      </c>
      <c r="L56" s="128">
        <v>106205.92</v>
      </c>
      <c r="M56" s="128">
        <v>115512</v>
      </c>
      <c r="N56" s="128">
        <v>122168</v>
      </c>
      <c r="O56" s="128">
        <v>120645</v>
      </c>
      <c r="P56" s="128">
        <v>118346.6</v>
      </c>
      <c r="Q56" s="128">
        <v>116879</v>
      </c>
      <c r="R56" s="128">
        <v>115356</v>
      </c>
      <c r="S56" s="128">
        <v>109434</v>
      </c>
      <c r="T56" s="128">
        <v>101129.26</v>
      </c>
      <c r="U56" s="128">
        <v>97430</v>
      </c>
      <c r="V56" s="128">
        <v>83485</v>
      </c>
      <c r="W56" s="128">
        <v>81752</v>
      </c>
      <c r="X56" s="128">
        <v>80187.199999999997</v>
      </c>
      <c r="Y56" s="128">
        <v>73644</v>
      </c>
      <c r="Z56" s="128">
        <v>63698</v>
      </c>
      <c r="AA56" s="128">
        <v>62326</v>
      </c>
      <c r="AB56" s="128">
        <v>60800.25</v>
      </c>
      <c r="AC56" s="128">
        <v>54484</v>
      </c>
      <c r="AD56" s="128">
        <v>35946</v>
      </c>
      <c r="AE56" s="128">
        <v>33019</v>
      </c>
      <c r="AF56" s="128">
        <v>27870.15</v>
      </c>
      <c r="AG56" s="128">
        <v>29742</v>
      </c>
      <c r="AH56" s="128">
        <v>25354</v>
      </c>
      <c r="AI56" s="128">
        <v>24549</v>
      </c>
      <c r="AJ56" s="128">
        <v>23988.71</v>
      </c>
      <c r="AK56" s="128">
        <v>23386</v>
      </c>
      <c r="AL56" s="128">
        <v>22868</v>
      </c>
      <c r="AM56" s="128">
        <v>22645</v>
      </c>
      <c r="AN56" s="128">
        <v>22521.96</v>
      </c>
      <c r="AO56" s="128">
        <v>21227</v>
      </c>
      <c r="AP56" s="128">
        <v>21047</v>
      </c>
      <c r="AQ56" s="128">
        <v>19796</v>
      </c>
      <c r="AR56" s="128">
        <v>19413.990000000002</v>
      </c>
      <c r="AS56" s="128">
        <v>16846</v>
      </c>
      <c r="AT56" s="128">
        <v>16472</v>
      </c>
      <c r="AU56" s="128">
        <v>16107</v>
      </c>
      <c r="AV56" s="128">
        <v>15750.22</v>
      </c>
      <c r="AW56" s="128">
        <v>15401</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3121</v>
      </c>
      <c r="B57" s="128">
        <v>615560</v>
      </c>
      <c r="C57" s="128">
        <v>1275386</v>
      </c>
      <c r="D57" s="128">
        <v>927351.89</v>
      </c>
      <c r="E57" s="128">
        <v>474328</v>
      </c>
      <c r="F57" s="128">
        <v>663366</v>
      </c>
      <c r="G57" s="128">
        <v>1177457</v>
      </c>
      <c r="H57" s="128">
        <v>844830.58</v>
      </c>
      <c r="I57" s="128">
        <v>377608</v>
      </c>
      <c r="J57" s="128">
        <v>568956</v>
      </c>
      <c r="K57" s="128">
        <v>1055859</v>
      </c>
      <c r="L57" s="128">
        <v>758351.46</v>
      </c>
      <c r="M57" s="128">
        <v>369133</v>
      </c>
      <c r="N57" s="128">
        <v>519916</v>
      </c>
      <c r="O57" s="128">
        <v>1024091</v>
      </c>
      <c r="P57" s="128">
        <v>728823.91</v>
      </c>
      <c r="Q57" s="128">
        <v>368711</v>
      </c>
      <c r="R57" s="128">
        <v>532443</v>
      </c>
      <c r="S57" s="128">
        <v>876041</v>
      </c>
      <c r="T57" s="128">
        <v>559699.88</v>
      </c>
      <c r="U57" s="128">
        <v>281377</v>
      </c>
      <c r="V57" s="128">
        <v>483553</v>
      </c>
      <c r="W57" s="128">
        <v>832494</v>
      </c>
      <c r="X57" s="128">
        <v>586494.11</v>
      </c>
      <c r="Y57" s="128">
        <v>332979</v>
      </c>
      <c r="Z57" s="128">
        <v>560730</v>
      </c>
      <c r="AA57" s="128">
        <v>923396</v>
      </c>
      <c r="AB57" s="128">
        <v>604620.21</v>
      </c>
      <c r="AC57" s="128">
        <v>287798</v>
      </c>
      <c r="AD57" s="128">
        <v>511450</v>
      </c>
      <c r="AE57" s="128">
        <v>755055</v>
      </c>
      <c r="AF57" s="128">
        <v>484333.34</v>
      </c>
      <c r="AG57" s="128">
        <v>241634</v>
      </c>
      <c r="AH57" s="128">
        <v>440323</v>
      </c>
      <c r="AI57" s="128">
        <v>751338</v>
      </c>
      <c r="AJ57" s="128">
        <v>521675.92</v>
      </c>
      <c r="AK57" s="128">
        <v>249667</v>
      </c>
      <c r="AL57" s="128">
        <v>440664</v>
      </c>
      <c r="AM57" s="128">
        <v>852746</v>
      </c>
      <c r="AN57" s="128">
        <v>634472.73</v>
      </c>
      <c r="AO57" s="128">
        <v>275437</v>
      </c>
      <c r="AP57" s="128">
        <v>501174</v>
      </c>
      <c r="AQ57" s="128">
        <v>717594</v>
      </c>
      <c r="AR57" s="128">
        <v>448444.06</v>
      </c>
      <c r="AS57" s="128">
        <v>187262</v>
      </c>
      <c r="AT57" s="128">
        <v>377870</v>
      </c>
      <c r="AU57" s="128">
        <v>540686</v>
      </c>
      <c r="AV57" s="128">
        <v>339800.3</v>
      </c>
      <c r="AW57" s="128">
        <v>177101</v>
      </c>
      <c r="AX57" s="128">
        <v>218980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3122</v>
      </c>
      <c r="B58" s="128">
        <v>247373</v>
      </c>
      <c r="C58" s="128">
        <v>293936</v>
      </c>
      <c r="D58" s="128">
        <v>286391.15999999997</v>
      </c>
      <c r="E58" s="128">
        <v>269826</v>
      </c>
      <c r="F58" s="128">
        <v>289284</v>
      </c>
      <c r="G58" s="128">
        <v>261671</v>
      </c>
      <c r="H58" s="128">
        <v>237130.23</v>
      </c>
      <c r="I58" s="128">
        <v>241406</v>
      </c>
      <c r="J58" s="128">
        <v>239888</v>
      </c>
      <c r="K58" s="128">
        <v>224383</v>
      </c>
      <c r="L58" s="128">
        <v>208866.19</v>
      </c>
      <c r="M58" s="128">
        <v>180924</v>
      </c>
      <c r="N58" s="128">
        <v>189882</v>
      </c>
      <c r="O58" s="128">
        <v>252475</v>
      </c>
      <c r="P58" s="128">
        <v>248317.91</v>
      </c>
      <c r="Q58" s="128">
        <v>347172</v>
      </c>
      <c r="R58" s="128">
        <v>362289</v>
      </c>
      <c r="S58" s="128">
        <v>297245</v>
      </c>
      <c r="T58" s="128">
        <v>415939.27</v>
      </c>
      <c r="U58" s="128">
        <v>437307</v>
      </c>
      <c r="V58" s="128">
        <v>396616</v>
      </c>
      <c r="W58" s="128">
        <v>320073</v>
      </c>
      <c r="X58" s="128">
        <v>302881.90999999997</v>
      </c>
      <c r="Y58" s="128">
        <v>354939</v>
      </c>
      <c r="Z58" s="128">
        <v>330252</v>
      </c>
      <c r="AA58" s="128">
        <v>310980</v>
      </c>
      <c r="AB58" s="128">
        <v>314838.65999999997</v>
      </c>
      <c r="AC58" s="128">
        <v>326385</v>
      </c>
      <c r="AD58" s="128">
        <v>326904</v>
      </c>
      <c r="AE58" s="128">
        <v>257474</v>
      </c>
      <c r="AF58" s="128">
        <v>251404.26</v>
      </c>
      <c r="AG58" s="128">
        <v>262430</v>
      </c>
      <c r="AH58" s="128">
        <v>184006</v>
      </c>
      <c r="AI58" s="128">
        <v>229515</v>
      </c>
      <c r="AJ58" s="128">
        <v>291584.53999999998</v>
      </c>
      <c r="AK58" s="128">
        <v>185958</v>
      </c>
      <c r="AL58" s="128">
        <v>203401</v>
      </c>
      <c r="AM58" s="128">
        <v>203324</v>
      </c>
      <c r="AN58" s="128">
        <v>170007.84</v>
      </c>
      <c r="AO58" s="128">
        <v>211286</v>
      </c>
      <c r="AP58" s="128">
        <v>153482</v>
      </c>
      <c r="AQ58" s="128">
        <v>148367</v>
      </c>
      <c r="AR58" s="128">
        <v>217834.36</v>
      </c>
      <c r="AS58" s="128">
        <v>190610</v>
      </c>
      <c r="AT58" s="128">
        <v>176224</v>
      </c>
      <c r="AU58" s="128">
        <v>153116</v>
      </c>
      <c r="AV58" s="128">
        <v>131139.04999999999</v>
      </c>
      <c r="AW58" s="128">
        <v>160434</v>
      </c>
      <c r="AX58" s="128">
        <v>133326</v>
      </c>
      <c r="AY58" s="128">
        <v>1187152</v>
      </c>
      <c r="AZ58" s="128">
        <v>1062580</v>
      </c>
      <c r="BA58" s="128">
        <v>1075103</v>
      </c>
      <c r="BB58" s="128">
        <v>1263521</v>
      </c>
      <c r="BC58" s="128">
        <v>1463305</v>
      </c>
      <c r="BU58" s="5"/>
      <c r="BV58" s="5"/>
      <c r="BW58" s="5"/>
      <c r="BX58" s="5"/>
      <c r="BY58" s="5"/>
      <c r="BZ58" s="5"/>
      <c r="CA58" s="5"/>
      <c r="CB58" s="5"/>
      <c r="CC58" s="5"/>
      <c r="CD58" s="5"/>
      <c r="CE58" s="5"/>
      <c r="CF58" s="5"/>
    </row>
    <row r="59" spans="1:84" ht="16.5" customHeight="1" x14ac:dyDescent="0.3">
      <c r="A59" s="128" t="s">
        <v>2931</v>
      </c>
      <c r="B59" s="128">
        <v>32939231</v>
      </c>
      <c r="C59" s="128">
        <v>36485297</v>
      </c>
      <c r="D59" s="128">
        <v>40554730.219999999</v>
      </c>
      <c r="E59" s="128">
        <v>36446558</v>
      </c>
      <c r="F59" s="128">
        <v>37177755</v>
      </c>
      <c r="G59" s="128">
        <v>35917088</v>
      </c>
      <c r="H59" s="128">
        <v>32749275.280000001</v>
      </c>
      <c r="I59" s="128">
        <v>30089713</v>
      </c>
      <c r="J59" s="128">
        <v>30317994</v>
      </c>
      <c r="K59" s="128">
        <v>31220544</v>
      </c>
      <c r="L59" s="128">
        <v>34094131.5</v>
      </c>
      <c r="M59" s="128">
        <v>30701086</v>
      </c>
      <c r="N59" s="128">
        <v>31165248</v>
      </c>
      <c r="O59" s="128">
        <v>31994046</v>
      </c>
      <c r="P59" s="128">
        <v>37117599.68</v>
      </c>
      <c r="Q59" s="128">
        <v>34413810</v>
      </c>
      <c r="R59" s="128">
        <v>32616126</v>
      </c>
      <c r="S59" s="128">
        <v>34079295</v>
      </c>
      <c r="T59" s="128">
        <v>33704437.829999998</v>
      </c>
      <c r="U59" s="128">
        <v>27829949</v>
      </c>
      <c r="V59" s="128">
        <v>27402520</v>
      </c>
      <c r="W59" s="128">
        <v>27768911</v>
      </c>
      <c r="X59" s="128">
        <v>28683831.34</v>
      </c>
      <c r="Y59" s="128">
        <v>26849427</v>
      </c>
      <c r="Z59" s="128">
        <v>24587990</v>
      </c>
      <c r="AA59" s="128">
        <v>26174498</v>
      </c>
      <c r="AB59" s="128">
        <v>27975485.829999998</v>
      </c>
      <c r="AC59" s="128">
        <v>24903280</v>
      </c>
      <c r="AD59" s="128">
        <v>22816811</v>
      </c>
      <c r="AE59" s="128">
        <v>23508712</v>
      </c>
      <c r="AF59" s="128">
        <v>24539981.66</v>
      </c>
      <c r="AG59" s="128">
        <v>19400986</v>
      </c>
      <c r="AH59" s="128">
        <v>18508011</v>
      </c>
      <c r="AI59" s="128">
        <v>21998367</v>
      </c>
      <c r="AJ59" s="128">
        <v>21001235.050000001</v>
      </c>
      <c r="AK59" s="128">
        <v>17141848</v>
      </c>
      <c r="AL59" s="128">
        <v>18366781</v>
      </c>
      <c r="AM59" s="128">
        <v>18914133</v>
      </c>
      <c r="AN59" s="128">
        <v>20248575.780000001</v>
      </c>
      <c r="AO59" s="128">
        <v>16200076</v>
      </c>
      <c r="AP59" s="128">
        <v>16320347</v>
      </c>
      <c r="AQ59" s="128">
        <v>16447930</v>
      </c>
      <c r="AR59" s="128">
        <v>15948851.01</v>
      </c>
      <c r="AS59" s="128">
        <v>12888481</v>
      </c>
      <c r="AT59" s="128">
        <v>12713683</v>
      </c>
      <c r="AU59" s="128">
        <v>12985746</v>
      </c>
      <c r="AV59" s="128">
        <v>13860233.91</v>
      </c>
      <c r="AW59" s="128">
        <v>11738599</v>
      </c>
      <c r="AX59" s="128">
        <v>11290433</v>
      </c>
      <c r="AY59" s="128">
        <v>11276560</v>
      </c>
      <c r="AZ59" s="128">
        <v>12010618</v>
      </c>
      <c r="BA59" s="128">
        <v>10760459</v>
      </c>
      <c r="BB59" s="128">
        <v>9976676</v>
      </c>
      <c r="BC59" s="128">
        <v>10341120</v>
      </c>
      <c r="BU59" s="5"/>
      <c r="BV59" s="5"/>
      <c r="BW59" s="5"/>
      <c r="BX59" s="5"/>
      <c r="BY59" s="5"/>
      <c r="BZ59" s="5"/>
      <c r="CA59" s="5"/>
      <c r="CB59" s="5"/>
      <c r="CC59" s="5"/>
      <c r="CD59" s="5"/>
      <c r="CE59" s="5"/>
      <c r="CF59" s="5"/>
    </row>
    <row r="60" spans="1:84" ht="16.5" customHeight="1" x14ac:dyDescent="0.3">
      <c r="A60" s="128" t="s">
        <v>3123</v>
      </c>
      <c r="BU60" s="5"/>
      <c r="BV60" s="5"/>
      <c r="BW60" s="5"/>
      <c r="BX60" s="5"/>
      <c r="BY60" s="5"/>
      <c r="BZ60" s="5"/>
      <c r="CA60" s="5"/>
      <c r="CB60" s="5"/>
      <c r="CC60" s="5"/>
      <c r="CD60" s="5"/>
      <c r="CE60" s="5"/>
      <c r="CF60" s="5"/>
    </row>
    <row r="61" spans="1:84" ht="16.5" customHeight="1" x14ac:dyDescent="0.3">
      <c r="A61" s="128" t="s">
        <v>3339</v>
      </c>
      <c r="B61" s="128">
        <v>3617</v>
      </c>
      <c r="C61" s="128">
        <v>3967</v>
      </c>
      <c r="D61" s="128">
        <v>4316.8</v>
      </c>
      <c r="E61" s="128">
        <v>6067</v>
      </c>
      <c r="F61" s="128">
        <v>6417</v>
      </c>
      <c r="G61" s="128">
        <v>6767</v>
      </c>
      <c r="H61" s="128">
        <v>597187.56000000006</v>
      </c>
      <c r="I61" s="128">
        <v>557223</v>
      </c>
      <c r="J61" s="128">
        <v>418779</v>
      </c>
      <c r="K61" s="128">
        <v>385837</v>
      </c>
      <c r="L61" s="128">
        <v>355944.9</v>
      </c>
      <c r="M61" s="128">
        <v>317293</v>
      </c>
      <c r="N61" s="128">
        <v>283824</v>
      </c>
      <c r="O61" s="128">
        <v>251402</v>
      </c>
      <c r="P61" s="128">
        <v>227810.46</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0</v>
      </c>
      <c r="AW61" s="128">
        <v>0</v>
      </c>
      <c r="AX61" s="128">
        <v>0</v>
      </c>
      <c r="AY61" s="128">
        <v>0</v>
      </c>
      <c r="AZ61" s="128">
        <v>0</v>
      </c>
      <c r="BA61" s="128">
        <v>0</v>
      </c>
      <c r="BB61" s="128">
        <v>0</v>
      </c>
      <c r="BC61" s="128">
        <v>0</v>
      </c>
      <c r="BU61" s="5"/>
      <c r="BV61" s="5"/>
      <c r="BW61" s="5"/>
      <c r="BX61" s="5"/>
      <c r="BY61" s="5"/>
      <c r="BZ61" s="5"/>
      <c r="CA61" s="5"/>
      <c r="CB61" s="5"/>
      <c r="CC61" s="5"/>
      <c r="CD61" s="5"/>
      <c r="CE61" s="5"/>
      <c r="CF61" s="5"/>
    </row>
    <row r="62" spans="1:84" ht="16.5" customHeight="1" x14ac:dyDescent="0.3">
      <c r="A62" s="128" t="s">
        <v>3085</v>
      </c>
      <c r="B62" s="128">
        <v>0</v>
      </c>
      <c r="C62" s="128">
        <v>0</v>
      </c>
      <c r="D62" s="128">
        <v>4316.8</v>
      </c>
      <c r="E62" s="128">
        <v>6067</v>
      </c>
      <c r="F62" s="128">
        <v>6417</v>
      </c>
      <c r="G62" s="128">
        <v>6767</v>
      </c>
      <c r="H62" s="128">
        <v>597187.56000000006</v>
      </c>
      <c r="I62" s="128">
        <v>557223</v>
      </c>
      <c r="J62" s="128">
        <v>418779</v>
      </c>
      <c r="K62" s="128">
        <v>385837</v>
      </c>
      <c r="L62" s="128">
        <v>355944.9</v>
      </c>
      <c r="M62" s="128">
        <v>317293</v>
      </c>
      <c r="N62" s="128">
        <v>283824</v>
      </c>
      <c r="O62" s="128">
        <v>251402</v>
      </c>
      <c r="P62" s="128">
        <v>227810.46</v>
      </c>
      <c r="Q62" s="128">
        <v>0</v>
      </c>
      <c r="R62" s="128">
        <v>0</v>
      </c>
      <c r="S62" s="128">
        <v>0</v>
      </c>
      <c r="T62" s="128">
        <v>0</v>
      </c>
      <c r="U62" s="128">
        <v>0</v>
      </c>
      <c r="V62" s="128">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0</v>
      </c>
      <c r="BB62" s="128">
        <v>0</v>
      </c>
      <c r="BC62" s="128">
        <v>0</v>
      </c>
      <c r="BU62" s="7"/>
      <c r="BV62" s="7"/>
      <c r="BW62" s="7"/>
      <c r="BX62" s="7"/>
      <c r="BY62" s="7"/>
      <c r="BZ62" s="7"/>
      <c r="CA62" s="7"/>
      <c r="CB62" s="7"/>
      <c r="CC62" s="7"/>
      <c r="CD62" s="7"/>
      <c r="CE62" s="7"/>
      <c r="CF62" s="7"/>
    </row>
    <row r="63" spans="1:84" ht="16.5" customHeight="1" x14ac:dyDescent="0.3">
      <c r="A63" s="128" t="s">
        <v>3340</v>
      </c>
      <c r="B63" s="128">
        <v>3617</v>
      </c>
      <c r="C63" s="128">
        <v>3967</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2904</v>
      </c>
      <c r="B64" s="128">
        <v>5001572</v>
      </c>
      <c r="C64" s="128">
        <v>5001865</v>
      </c>
      <c r="D64" s="128">
        <v>9623214.3300000001</v>
      </c>
      <c r="E64" s="128">
        <v>9644022</v>
      </c>
      <c r="F64" s="128">
        <v>11644585</v>
      </c>
      <c r="G64" s="128">
        <v>11852020</v>
      </c>
      <c r="H64" s="128">
        <v>7002807.1699999999</v>
      </c>
      <c r="I64" s="128">
        <v>7000926</v>
      </c>
      <c r="J64" s="128">
        <v>7001121</v>
      </c>
      <c r="K64" s="128">
        <v>7001321</v>
      </c>
      <c r="L64" s="128">
        <v>7002261.0099999998</v>
      </c>
      <c r="M64" s="128">
        <v>7001158</v>
      </c>
      <c r="N64" s="128">
        <v>5000841</v>
      </c>
      <c r="O64" s="128">
        <v>5016517</v>
      </c>
      <c r="P64" s="128">
        <v>2018569.31</v>
      </c>
      <c r="Q64" s="128">
        <v>2020261</v>
      </c>
      <c r="R64" s="128">
        <v>2021981</v>
      </c>
      <c r="S64" s="128">
        <v>2023765</v>
      </c>
      <c r="T64" s="128">
        <v>2000000</v>
      </c>
      <c r="U64" s="128">
        <v>4000000</v>
      </c>
      <c r="V64" s="128">
        <v>4000000</v>
      </c>
      <c r="W64" s="128">
        <v>4000000</v>
      </c>
      <c r="X64" s="128">
        <v>4000000</v>
      </c>
      <c r="Y64" s="128">
        <v>2000000</v>
      </c>
      <c r="Z64" s="128">
        <v>2000000</v>
      </c>
      <c r="AA64" s="128">
        <v>2000000</v>
      </c>
      <c r="AB64" s="128">
        <v>2000000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U64" s="5"/>
      <c r="BV64" s="5"/>
      <c r="BW64" s="5"/>
      <c r="BX64" s="5"/>
      <c r="BY64" s="5"/>
      <c r="BZ64" s="5"/>
      <c r="CA64" s="5"/>
      <c r="CB64" s="5"/>
      <c r="CC64" s="5"/>
      <c r="CD64" s="5"/>
      <c r="CE64" s="5"/>
      <c r="CF64" s="5"/>
    </row>
    <row r="65" spans="1:84" ht="16.5" customHeight="1" x14ac:dyDescent="0.3">
      <c r="A65" s="128" t="s">
        <v>3114</v>
      </c>
      <c r="B65" s="128">
        <v>5001572</v>
      </c>
      <c r="C65" s="128">
        <v>5001865</v>
      </c>
      <c r="D65" s="128">
        <v>2001620.49</v>
      </c>
      <c r="E65" s="128">
        <v>2001595</v>
      </c>
      <c r="F65" s="128">
        <v>4001810</v>
      </c>
      <c r="G65" s="128">
        <v>4002213</v>
      </c>
      <c r="H65" s="128">
        <v>7002807.1699999999</v>
      </c>
      <c r="I65" s="128">
        <v>7000926</v>
      </c>
      <c r="J65" s="128">
        <v>7001121</v>
      </c>
      <c r="K65" s="128">
        <v>7001321</v>
      </c>
      <c r="L65" s="128">
        <v>7002261.0099999998</v>
      </c>
      <c r="M65" s="128">
        <v>7001158</v>
      </c>
      <c r="N65" s="128">
        <v>5000841</v>
      </c>
      <c r="O65" s="128">
        <v>5016517</v>
      </c>
      <c r="P65" s="128">
        <v>2018569.31</v>
      </c>
      <c r="Q65" s="128">
        <v>2020261</v>
      </c>
      <c r="R65" s="128">
        <v>2021981</v>
      </c>
      <c r="S65" s="128">
        <v>2023765</v>
      </c>
      <c r="T65" s="128">
        <v>2000000</v>
      </c>
      <c r="U65" s="128">
        <v>4000000</v>
      </c>
      <c r="V65" s="128">
        <v>4000000</v>
      </c>
      <c r="W65" s="128">
        <v>4000000</v>
      </c>
      <c r="X65" s="128">
        <v>4000000</v>
      </c>
      <c r="Y65" s="128">
        <v>2000000</v>
      </c>
      <c r="Z65" s="128">
        <v>2000000</v>
      </c>
      <c r="AA65" s="128">
        <v>2000000</v>
      </c>
      <c r="AB65" s="128">
        <v>2000000</v>
      </c>
      <c r="AC65" s="128">
        <v>0</v>
      </c>
      <c r="AD65" s="128">
        <v>0</v>
      </c>
      <c r="AE65" s="128">
        <v>0</v>
      </c>
      <c r="AF65" s="128">
        <v>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3124</v>
      </c>
      <c r="B66" s="128">
        <v>0</v>
      </c>
      <c r="C66" s="128">
        <v>0</v>
      </c>
      <c r="D66" s="128">
        <v>7621593.8399999999</v>
      </c>
      <c r="E66" s="128">
        <v>7642427</v>
      </c>
      <c r="F66" s="128">
        <v>7642775</v>
      </c>
      <c r="G66" s="128">
        <v>7849807</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0</v>
      </c>
      <c r="AC66" s="128">
        <v>0</v>
      </c>
      <c r="AD66" s="128">
        <v>0</v>
      </c>
      <c r="AE66" s="128">
        <v>0</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0</v>
      </c>
      <c r="BB66" s="128">
        <v>0</v>
      </c>
      <c r="BC66" s="128">
        <v>0</v>
      </c>
      <c r="BU66" s="5"/>
      <c r="BV66" s="5"/>
      <c r="BW66" s="5"/>
      <c r="BX66" s="5"/>
      <c r="BY66" s="5"/>
      <c r="BZ66" s="5"/>
      <c r="CA66" s="5"/>
      <c r="CB66" s="5"/>
      <c r="CC66" s="5"/>
      <c r="CD66" s="5"/>
      <c r="CE66" s="5"/>
      <c r="CF66" s="5"/>
    </row>
    <row r="67" spans="1:84" ht="16.5" customHeight="1" x14ac:dyDescent="0.3">
      <c r="A67" s="128" t="s">
        <v>3125</v>
      </c>
      <c r="B67" s="128">
        <v>8160833</v>
      </c>
      <c r="C67" s="128">
        <v>7969996</v>
      </c>
      <c r="D67" s="128">
        <v>0</v>
      </c>
      <c r="E67" s="128">
        <v>0</v>
      </c>
      <c r="F67" s="128">
        <v>0</v>
      </c>
      <c r="G67" s="128">
        <v>0</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97866</v>
      </c>
      <c r="AJ67" s="128">
        <v>103908.92</v>
      </c>
      <c r="AK67" s="128">
        <v>109872</v>
      </c>
      <c r="AL67" s="128">
        <v>115913</v>
      </c>
      <c r="AM67" s="128">
        <v>121395</v>
      </c>
      <c r="AN67" s="128">
        <v>127150.14</v>
      </c>
      <c r="AO67" s="128">
        <v>123498</v>
      </c>
      <c r="AP67" s="128">
        <v>128247</v>
      </c>
      <c r="AQ67" s="128">
        <v>130291</v>
      </c>
      <c r="AR67" s="128">
        <v>135401.35999999999</v>
      </c>
      <c r="AS67" s="128">
        <v>140672</v>
      </c>
      <c r="AT67" s="128">
        <v>145026</v>
      </c>
      <c r="AU67" s="128">
        <v>149284</v>
      </c>
      <c r="AV67" s="128">
        <v>153447.03</v>
      </c>
      <c r="AW67" s="128">
        <v>157518</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3341</v>
      </c>
      <c r="B68" s="128">
        <v>0</v>
      </c>
      <c r="C68" s="128">
        <v>0</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111911</v>
      </c>
      <c r="AZ68" s="128">
        <v>108076</v>
      </c>
      <c r="BA68" s="128">
        <v>104242</v>
      </c>
      <c r="BB68" s="128">
        <v>0</v>
      </c>
      <c r="BC68" s="128">
        <v>0</v>
      </c>
      <c r="BU68" s="5"/>
      <c r="BV68" s="5"/>
      <c r="BW68" s="5"/>
      <c r="BX68" s="5"/>
      <c r="BY68" s="5"/>
      <c r="BZ68" s="5"/>
      <c r="CA68" s="5"/>
      <c r="CB68" s="5"/>
      <c r="CC68" s="5"/>
      <c r="CD68" s="5"/>
      <c r="CE68" s="5"/>
      <c r="CF68" s="5"/>
    </row>
    <row r="69" spans="1:84" ht="16.5" customHeight="1" x14ac:dyDescent="0.3">
      <c r="A69" s="128" t="s">
        <v>3128</v>
      </c>
      <c r="B69" s="128">
        <v>1056364</v>
      </c>
      <c r="C69" s="128">
        <v>1053001</v>
      </c>
      <c r="D69" s="128">
        <v>1032366.48</v>
      </c>
      <c r="E69" s="128">
        <v>959366</v>
      </c>
      <c r="F69" s="128">
        <v>938525</v>
      </c>
      <c r="G69" s="128">
        <v>918040</v>
      </c>
      <c r="H69" s="128">
        <v>898276.37</v>
      </c>
      <c r="I69" s="128">
        <v>792313</v>
      </c>
      <c r="J69" s="128">
        <v>772414</v>
      </c>
      <c r="K69" s="128">
        <v>663124</v>
      </c>
      <c r="L69" s="128">
        <v>647628.09</v>
      </c>
      <c r="M69" s="128">
        <v>616860</v>
      </c>
      <c r="N69" s="128">
        <v>601544</v>
      </c>
      <c r="O69" s="128">
        <v>591359</v>
      </c>
      <c r="P69" s="128">
        <v>574602.06000000006</v>
      </c>
      <c r="Q69" s="128">
        <v>541511</v>
      </c>
      <c r="R69" s="128">
        <v>539338</v>
      </c>
      <c r="S69" s="128">
        <v>539880</v>
      </c>
      <c r="T69" s="128">
        <v>526243.71</v>
      </c>
      <c r="U69" s="128">
        <v>501280</v>
      </c>
      <c r="V69" s="128">
        <v>488235</v>
      </c>
      <c r="W69" s="128">
        <v>475009</v>
      </c>
      <c r="X69" s="128">
        <v>461815.53</v>
      </c>
      <c r="Y69" s="128">
        <v>425770</v>
      </c>
      <c r="Z69" s="128">
        <v>414079</v>
      </c>
      <c r="AA69" s="128">
        <v>401121</v>
      </c>
      <c r="AB69" s="128">
        <v>391540.3</v>
      </c>
      <c r="AC69" s="128">
        <v>337916</v>
      </c>
      <c r="AD69" s="128">
        <v>330374</v>
      </c>
      <c r="AE69" s="128">
        <v>322577</v>
      </c>
      <c r="AF69" s="128">
        <v>344305.5</v>
      </c>
      <c r="AG69" s="128">
        <v>312239</v>
      </c>
      <c r="AH69" s="128">
        <v>304487</v>
      </c>
      <c r="AI69" s="128">
        <v>296538</v>
      </c>
      <c r="AJ69" s="128">
        <v>288613.03000000003</v>
      </c>
      <c r="AK69" s="128">
        <v>242343</v>
      </c>
      <c r="AL69" s="128">
        <v>237689</v>
      </c>
      <c r="AM69" s="128">
        <v>232273</v>
      </c>
      <c r="AN69" s="128">
        <v>226993.44</v>
      </c>
      <c r="AO69" s="128">
        <v>213242</v>
      </c>
      <c r="AP69" s="128">
        <v>210787</v>
      </c>
      <c r="AQ69" s="128">
        <v>209597</v>
      </c>
      <c r="AR69" s="128">
        <v>194444.44</v>
      </c>
      <c r="AS69" s="128">
        <v>131492</v>
      </c>
      <c r="AT69" s="128">
        <v>127142</v>
      </c>
      <c r="AU69" s="128">
        <v>137954</v>
      </c>
      <c r="AV69" s="128">
        <v>133539.09</v>
      </c>
      <c r="AW69" s="128">
        <v>125971</v>
      </c>
      <c r="AX69" s="128">
        <v>118402</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3129</v>
      </c>
      <c r="B70" s="128">
        <v>80239</v>
      </c>
      <c r="C70" s="128">
        <v>80293</v>
      </c>
      <c r="D70" s="128">
        <v>80330.98</v>
      </c>
      <c r="E70" s="128">
        <v>83749</v>
      </c>
      <c r="F70" s="128">
        <v>83253</v>
      </c>
      <c r="G70" s="128">
        <v>81819</v>
      </c>
      <c r="H70" s="128">
        <v>81863.210000000006</v>
      </c>
      <c r="I70" s="128">
        <v>82118</v>
      </c>
      <c r="J70" s="128">
        <v>85214</v>
      </c>
      <c r="K70" s="128">
        <v>86675</v>
      </c>
      <c r="L70" s="128">
        <v>87797.19</v>
      </c>
      <c r="M70" s="128">
        <v>88940</v>
      </c>
      <c r="N70" s="128">
        <v>98278</v>
      </c>
      <c r="O70" s="128">
        <v>91576</v>
      </c>
      <c r="P70" s="128">
        <v>92431.67</v>
      </c>
      <c r="Q70" s="128">
        <v>94743</v>
      </c>
      <c r="R70" s="128">
        <v>95828</v>
      </c>
      <c r="S70" s="128">
        <v>78955</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3130</v>
      </c>
      <c r="B71" s="128">
        <v>32350</v>
      </c>
      <c r="C71" s="128">
        <v>32338</v>
      </c>
      <c r="D71" s="128">
        <v>28677.75</v>
      </c>
      <c r="E71" s="128">
        <v>29533</v>
      </c>
      <c r="F71" s="128">
        <v>29296</v>
      </c>
      <c r="G71" s="128">
        <v>29207</v>
      </c>
      <c r="H71" s="128">
        <v>28118.58</v>
      </c>
      <c r="I71" s="128">
        <v>27870</v>
      </c>
      <c r="J71" s="128">
        <v>28221</v>
      </c>
      <c r="K71" s="128">
        <v>26844</v>
      </c>
      <c r="L71" s="128">
        <v>28726.560000000001</v>
      </c>
      <c r="M71" s="128">
        <v>28953</v>
      </c>
      <c r="N71" s="128">
        <v>25567</v>
      </c>
      <c r="O71" s="128">
        <v>19547</v>
      </c>
      <c r="P71" s="128">
        <v>246591.54</v>
      </c>
      <c r="Q71" s="128">
        <v>332880</v>
      </c>
      <c r="R71" s="128">
        <v>308587</v>
      </c>
      <c r="S71" s="128">
        <v>282022</v>
      </c>
      <c r="T71" s="128">
        <v>142257.54</v>
      </c>
      <c r="U71" s="128">
        <v>128119</v>
      </c>
      <c r="V71" s="128">
        <v>85432</v>
      </c>
      <c r="W71" s="128">
        <v>56715</v>
      </c>
      <c r="X71" s="128">
        <v>32380.23</v>
      </c>
      <c r="Y71" s="128">
        <v>32888</v>
      </c>
      <c r="Z71" s="128">
        <v>33327</v>
      </c>
      <c r="AA71" s="128">
        <v>33738</v>
      </c>
      <c r="AB71" s="128">
        <v>33807.199999999997</v>
      </c>
      <c r="AC71" s="128">
        <v>33764</v>
      </c>
      <c r="AD71" s="128">
        <v>34855</v>
      </c>
      <c r="AE71" s="128">
        <v>32824</v>
      </c>
      <c r="AF71" s="128">
        <v>33143.629999999997</v>
      </c>
      <c r="AG71" s="128">
        <v>33628</v>
      </c>
      <c r="AH71" s="128">
        <v>34204</v>
      </c>
      <c r="AI71" s="128">
        <v>34123</v>
      </c>
      <c r="AJ71" s="128">
        <v>34218.51</v>
      </c>
      <c r="AK71" s="128">
        <v>34794</v>
      </c>
      <c r="AL71" s="128">
        <v>35519</v>
      </c>
      <c r="AM71" s="128">
        <v>36110</v>
      </c>
      <c r="AN71" s="128">
        <v>36197.019999999997</v>
      </c>
      <c r="AO71" s="128">
        <v>37140</v>
      </c>
      <c r="AP71" s="128">
        <v>37598</v>
      </c>
      <c r="AQ71" s="128">
        <v>36022</v>
      </c>
      <c r="AR71" s="128">
        <v>36877.54</v>
      </c>
      <c r="AS71" s="128">
        <v>38155</v>
      </c>
      <c r="AT71" s="128">
        <v>38072</v>
      </c>
      <c r="AU71" s="128">
        <v>38317</v>
      </c>
      <c r="AV71" s="128">
        <v>39294.910000000003</v>
      </c>
      <c r="AW71" s="128">
        <v>39611</v>
      </c>
      <c r="AX71" s="128">
        <v>38928</v>
      </c>
      <c r="AY71" s="128">
        <v>38882</v>
      </c>
      <c r="AZ71" s="128">
        <v>39590</v>
      </c>
      <c r="BA71" s="128">
        <v>40160</v>
      </c>
      <c r="BB71" s="128">
        <v>141258</v>
      </c>
      <c r="BC71" s="128">
        <v>137730</v>
      </c>
      <c r="BU71" s="5"/>
      <c r="BV71" s="5"/>
      <c r="BW71" s="5"/>
      <c r="BX71" s="5"/>
      <c r="BY71" s="5"/>
      <c r="BZ71" s="5"/>
      <c r="CA71" s="5"/>
      <c r="CB71" s="5"/>
      <c r="CC71" s="5"/>
      <c r="CD71" s="5"/>
      <c r="CE71" s="5"/>
      <c r="CF71" s="5"/>
    </row>
    <row r="72" spans="1:84" ht="16.5" customHeight="1" x14ac:dyDescent="0.3">
      <c r="A72" s="128" t="s">
        <v>2933</v>
      </c>
      <c r="B72" s="128">
        <v>14334975</v>
      </c>
      <c r="C72" s="128">
        <v>14141460</v>
      </c>
      <c r="D72" s="128">
        <v>10768906.34</v>
      </c>
      <c r="E72" s="128">
        <v>10722737</v>
      </c>
      <c r="F72" s="128">
        <v>12702076</v>
      </c>
      <c r="G72" s="128">
        <v>12887853</v>
      </c>
      <c r="H72" s="128">
        <v>9157682.6600000001</v>
      </c>
      <c r="I72" s="128">
        <v>8995334</v>
      </c>
      <c r="J72" s="128">
        <v>8861261</v>
      </c>
      <c r="K72" s="128">
        <v>8733751</v>
      </c>
      <c r="L72" s="128">
        <v>8714497.5500000007</v>
      </c>
      <c r="M72" s="128">
        <v>8667052</v>
      </c>
      <c r="N72" s="128">
        <v>6646479</v>
      </c>
      <c r="O72" s="128">
        <v>6635147</v>
      </c>
      <c r="P72" s="128">
        <v>3847567.16</v>
      </c>
      <c r="Q72" s="128">
        <v>3705289</v>
      </c>
      <c r="R72" s="128">
        <v>3710086</v>
      </c>
      <c r="S72" s="128">
        <v>3651350</v>
      </c>
      <c r="T72" s="128">
        <v>3413393.03</v>
      </c>
      <c r="U72" s="128">
        <v>5390294</v>
      </c>
      <c r="V72" s="128">
        <v>5058759</v>
      </c>
      <c r="W72" s="128">
        <v>5037153</v>
      </c>
      <c r="X72" s="128">
        <v>5019018.21</v>
      </c>
      <c r="Y72" s="128">
        <v>2975780</v>
      </c>
      <c r="Z72" s="128">
        <v>2893828</v>
      </c>
      <c r="AA72" s="128">
        <v>2896296</v>
      </c>
      <c r="AB72" s="128">
        <v>2903326.7</v>
      </c>
      <c r="AC72" s="128">
        <v>842126</v>
      </c>
      <c r="AD72" s="128">
        <v>679515</v>
      </c>
      <c r="AE72" s="128">
        <v>615807</v>
      </c>
      <c r="AF72" s="128">
        <v>542961.56999999995</v>
      </c>
      <c r="AG72" s="128">
        <v>514998</v>
      </c>
      <c r="AH72" s="128">
        <v>430871</v>
      </c>
      <c r="AI72" s="128">
        <v>428527</v>
      </c>
      <c r="AJ72" s="128">
        <v>426740.45</v>
      </c>
      <c r="AK72" s="128">
        <v>387009</v>
      </c>
      <c r="AL72" s="128">
        <v>389121</v>
      </c>
      <c r="AM72" s="128">
        <v>389778</v>
      </c>
      <c r="AN72" s="128">
        <v>390340.6</v>
      </c>
      <c r="AO72" s="128">
        <v>373880</v>
      </c>
      <c r="AP72" s="128">
        <v>376632</v>
      </c>
      <c r="AQ72" s="128">
        <v>375910</v>
      </c>
      <c r="AR72" s="128">
        <v>366723.34</v>
      </c>
      <c r="AS72" s="128">
        <v>310319</v>
      </c>
      <c r="AT72" s="128">
        <v>310240</v>
      </c>
      <c r="AU72" s="128">
        <v>325555</v>
      </c>
      <c r="AV72" s="128">
        <v>326281.02</v>
      </c>
      <c r="AW72" s="128">
        <v>323100</v>
      </c>
      <c r="AX72" s="128">
        <v>157330</v>
      </c>
      <c r="AY72" s="128">
        <v>150793</v>
      </c>
      <c r="AZ72" s="128">
        <v>147666</v>
      </c>
      <c r="BA72" s="128">
        <v>144402</v>
      </c>
      <c r="BB72" s="128">
        <v>141258</v>
      </c>
      <c r="BC72" s="128">
        <v>137730</v>
      </c>
      <c r="BU72" s="5"/>
      <c r="BV72" s="5"/>
      <c r="BW72" s="5"/>
      <c r="BX72" s="5"/>
      <c r="BY72" s="5"/>
      <c r="BZ72" s="5"/>
      <c r="CA72" s="5"/>
      <c r="CB72" s="5"/>
      <c r="CC72" s="5"/>
      <c r="CD72" s="5"/>
      <c r="CE72" s="5"/>
      <c r="CF72" s="5"/>
    </row>
    <row r="73" spans="1:84" ht="16.5" customHeight="1" x14ac:dyDescent="0.3">
      <c r="A73" s="128" t="s">
        <v>2934</v>
      </c>
      <c r="B73" s="128">
        <v>47274206</v>
      </c>
      <c r="C73" s="128">
        <v>50626757</v>
      </c>
      <c r="D73" s="128">
        <v>51323636.549999997</v>
      </c>
      <c r="E73" s="128">
        <v>47169295</v>
      </c>
      <c r="F73" s="128">
        <v>49879831</v>
      </c>
      <c r="G73" s="128">
        <v>48804941</v>
      </c>
      <c r="H73" s="128">
        <v>41906957.939999998</v>
      </c>
      <c r="I73" s="128">
        <v>39085047</v>
      </c>
      <c r="J73" s="128">
        <v>39179255</v>
      </c>
      <c r="K73" s="128">
        <v>39954295</v>
      </c>
      <c r="L73" s="128">
        <v>42808629.049999997</v>
      </c>
      <c r="M73" s="128">
        <v>39368138</v>
      </c>
      <c r="N73" s="128">
        <v>37811727</v>
      </c>
      <c r="O73" s="128">
        <v>38629193</v>
      </c>
      <c r="P73" s="128">
        <v>40965166.840000004</v>
      </c>
      <c r="Q73" s="128">
        <v>38119099</v>
      </c>
      <c r="R73" s="128">
        <v>36326212</v>
      </c>
      <c r="S73" s="128">
        <v>37730645</v>
      </c>
      <c r="T73" s="128">
        <v>37117830.869999997</v>
      </c>
      <c r="U73" s="128">
        <v>33220243</v>
      </c>
      <c r="V73" s="128">
        <v>32461279</v>
      </c>
      <c r="W73" s="128">
        <v>32806064</v>
      </c>
      <c r="X73" s="128">
        <v>33702849.549999997</v>
      </c>
      <c r="Y73" s="128">
        <v>29825207</v>
      </c>
      <c r="Z73" s="128">
        <v>27481818</v>
      </c>
      <c r="AA73" s="128">
        <v>29070794</v>
      </c>
      <c r="AB73" s="128">
        <v>30878812.530000001</v>
      </c>
      <c r="AC73" s="128">
        <v>25745406</v>
      </c>
      <c r="AD73" s="128">
        <v>23496326</v>
      </c>
      <c r="AE73" s="128">
        <v>24124519</v>
      </c>
      <c r="AF73" s="128">
        <v>25082943.239999998</v>
      </c>
      <c r="AG73" s="128">
        <v>19915984</v>
      </c>
      <c r="AH73" s="128">
        <v>18938882</v>
      </c>
      <c r="AI73" s="128">
        <v>22426894</v>
      </c>
      <c r="AJ73" s="128">
        <v>21427975.5</v>
      </c>
      <c r="AK73" s="128">
        <v>17528857</v>
      </c>
      <c r="AL73" s="128">
        <v>18755902</v>
      </c>
      <c r="AM73" s="128">
        <v>19303911</v>
      </c>
      <c r="AN73" s="128">
        <v>20638916.379999999</v>
      </c>
      <c r="AO73" s="128">
        <v>16573956</v>
      </c>
      <c r="AP73" s="128">
        <v>16696979</v>
      </c>
      <c r="AQ73" s="128">
        <v>16823840</v>
      </c>
      <c r="AR73" s="128">
        <v>16315574.359999999</v>
      </c>
      <c r="AS73" s="128">
        <v>13198800</v>
      </c>
      <c r="AT73" s="128">
        <v>13023923</v>
      </c>
      <c r="AU73" s="128">
        <v>13311301</v>
      </c>
      <c r="AV73" s="128">
        <v>14186514.93</v>
      </c>
      <c r="AW73" s="128">
        <v>12061699</v>
      </c>
      <c r="AX73" s="128">
        <v>11447763</v>
      </c>
      <c r="AY73" s="128">
        <v>11427353</v>
      </c>
      <c r="AZ73" s="128">
        <v>12158284</v>
      </c>
      <c r="BA73" s="128">
        <v>10904861</v>
      </c>
      <c r="BB73" s="128">
        <v>10117934</v>
      </c>
      <c r="BC73" s="128">
        <v>10478850</v>
      </c>
      <c r="BU73" s="5"/>
      <c r="BV73" s="5"/>
      <c r="BW73" s="5"/>
      <c r="BX73" s="5"/>
      <c r="BY73" s="5"/>
      <c r="BZ73" s="5"/>
      <c r="CA73" s="5"/>
      <c r="CB73" s="5"/>
      <c r="CC73" s="5"/>
      <c r="CD73" s="5"/>
      <c r="CE73" s="5"/>
      <c r="CF73" s="5"/>
    </row>
    <row r="74" spans="1:84" ht="16.5" customHeight="1" x14ac:dyDescent="0.3">
      <c r="A74" s="128" t="s">
        <v>3131</v>
      </c>
      <c r="BU74" s="5"/>
      <c r="BV74" s="5"/>
      <c r="BW74" s="5"/>
      <c r="BX74" s="5"/>
      <c r="BY74" s="5"/>
      <c r="BZ74" s="5"/>
      <c r="CA74" s="5"/>
      <c r="CB74" s="5"/>
      <c r="CC74" s="5"/>
      <c r="CD74" s="5"/>
      <c r="CE74" s="5"/>
      <c r="CF74" s="5"/>
    </row>
    <row r="75" spans="1:84" ht="16.5" customHeight="1" x14ac:dyDescent="0.3">
      <c r="A75" s="128" t="s">
        <v>3132</v>
      </c>
      <c r="B75" s="128">
        <v>2400000</v>
      </c>
      <c r="C75" s="128">
        <v>2400000</v>
      </c>
      <c r="D75" s="128">
        <v>2400000</v>
      </c>
      <c r="E75" s="128">
        <v>2400000</v>
      </c>
      <c r="F75" s="128">
        <v>2400000</v>
      </c>
      <c r="G75" s="128">
        <v>2400000</v>
      </c>
      <c r="H75" s="128">
        <v>2400000</v>
      </c>
      <c r="I75" s="128">
        <v>2400000</v>
      </c>
      <c r="J75" s="128">
        <v>2400000</v>
      </c>
      <c r="K75" s="128">
        <v>2400000</v>
      </c>
      <c r="L75" s="128">
        <v>2400000</v>
      </c>
      <c r="M75" s="128">
        <v>2400000</v>
      </c>
      <c r="N75" s="128">
        <v>2400000</v>
      </c>
      <c r="O75" s="128">
        <v>2400000</v>
      </c>
      <c r="P75" s="128">
        <v>2400000</v>
      </c>
      <c r="Q75" s="128">
        <v>2400000</v>
      </c>
      <c r="R75" s="128">
        <v>2400000</v>
      </c>
      <c r="S75" s="128">
        <v>2400000</v>
      </c>
      <c r="T75" s="128">
        <v>2400000</v>
      </c>
      <c r="U75" s="128">
        <v>2400000</v>
      </c>
      <c r="V75" s="128">
        <v>2400000</v>
      </c>
      <c r="W75" s="128">
        <v>2400000</v>
      </c>
      <c r="X75" s="128">
        <v>2400000</v>
      </c>
      <c r="Y75" s="128">
        <v>2400000</v>
      </c>
      <c r="Z75" s="128">
        <v>2400000</v>
      </c>
      <c r="AA75" s="128">
        <v>2400000</v>
      </c>
      <c r="AB75" s="128">
        <v>2400000</v>
      </c>
      <c r="AC75" s="128">
        <v>2400000</v>
      </c>
      <c r="AD75" s="128">
        <v>2400000</v>
      </c>
      <c r="AE75" s="128">
        <v>2400000</v>
      </c>
      <c r="AF75" s="128">
        <v>2400000</v>
      </c>
      <c r="AG75" s="128">
        <v>2400000</v>
      </c>
      <c r="AH75" s="128">
        <v>2400000</v>
      </c>
      <c r="AI75" s="128">
        <v>2400000</v>
      </c>
      <c r="AJ75" s="128">
        <v>2400000</v>
      </c>
      <c r="AK75" s="128">
        <v>2400000</v>
      </c>
      <c r="AL75" s="128">
        <v>2400000</v>
      </c>
      <c r="AM75" s="128">
        <v>2400000</v>
      </c>
      <c r="AN75" s="128">
        <v>2400000</v>
      </c>
      <c r="AO75" s="128">
        <v>2400000</v>
      </c>
      <c r="AP75" s="128">
        <v>2400000</v>
      </c>
      <c r="AQ75" s="128">
        <v>2400000</v>
      </c>
      <c r="AR75" s="128">
        <v>2400000</v>
      </c>
      <c r="AS75" s="128">
        <v>2400000</v>
      </c>
      <c r="AT75" s="128">
        <v>2400000</v>
      </c>
      <c r="AU75" s="128">
        <v>2400000</v>
      </c>
      <c r="AV75" s="128">
        <v>2400000</v>
      </c>
      <c r="AW75" s="128">
        <v>2400000</v>
      </c>
      <c r="AX75" s="128">
        <v>2400000</v>
      </c>
      <c r="AY75" s="128">
        <v>2400000</v>
      </c>
      <c r="AZ75" s="128">
        <v>2400000</v>
      </c>
      <c r="BA75" s="128">
        <v>2400000</v>
      </c>
      <c r="BB75" s="128">
        <v>2400000</v>
      </c>
      <c r="BC75" s="128">
        <v>2400000</v>
      </c>
      <c r="BU75" s="5"/>
      <c r="BV75" s="5"/>
      <c r="BW75" s="5"/>
      <c r="BX75" s="5"/>
      <c r="BY75" s="5"/>
      <c r="BZ75" s="5"/>
      <c r="CA75" s="5"/>
      <c r="CB75" s="5"/>
      <c r="CC75" s="5"/>
      <c r="CD75" s="5"/>
      <c r="CE75" s="5"/>
      <c r="CF75" s="5"/>
    </row>
    <row r="76" spans="1:84" ht="16.5" customHeight="1" x14ac:dyDescent="0.3">
      <c r="A76" s="128" t="s">
        <v>3133</v>
      </c>
      <c r="B76" s="128">
        <v>2400000</v>
      </c>
      <c r="C76" s="128">
        <v>2400000</v>
      </c>
      <c r="D76" s="128">
        <v>2400000</v>
      </c>
      <c r="E76" s="128">
        <v>2400000</v>
      </c>
      <c r="F76" s="128">
        <v>2400000</v>
      </c>
      <c r="G76" s="128">
        <v>2400000</v>
      </c>
      <c r="H76" s="128">
        <v>2400000</v>
      </c>
      <c r="I76" s="128">
        <v>2400000</v>
      </c>
      <c r="J76" s="128">
        <v>2400000</v>
      </c>
      <c r="K76" s="128">
        <v>2400000</v>
      </c>
      <c r="L76" s="128">
        <v>2400000</v>
      </c>
      <c r="M76" s="128">
        <v>2400000</v>
      </c>
      <c r="N76" s="128">
        <v>2400000</v>
      </c>
      <c r="O76" s="128">
        <v>2400000</v>
      </c>
      <c r="P76" s="128">
        <v>2400000</v>
      </c>
      <c r="Q76" s="128">
        <v>2400000</v>
      </c>
      <c r="R76" s="128">
        <v>2400000</v>
      </c>
      <c r="S76" s="128">
        <v>2400000</v>
      </c>
      <c r="T76" s="128">
        <v>2400000</v>
      </c>
      <c r="U76" s="128">
        <v>2400000</v>
      </c>
      <c r="V76" s="128">
        <v>2400000</v>
      </c>
      <c r="W76" s="128">
        <v>2400000</v>
      </c>
      <c r="X76" s="128">
        <v>2400000</v>
      </c>
      <c r="Y76" s="128">
        <v>2400000</v>
      </c>
      <c r="Z76" s="128">
        <v>2400000</v>
      </c>
      <c r="AA76" s="128">
        <v>2400000</v>
      </c>
      <c r="AB76" s="128">
        <v>2400000</v>
      </c>
      <c r="AC76" s="128">
        <v>2400000</v>
      </c>
      <c r="AD76" s="128">
        <v>2400000</v>
      </c>
      <c r="AE76" s="128">
        <v>2400000</v>
      </c>
      <c r="AF76" s="128">
        <v>2400000</v>
      </c>
      <c r="AG76" s="128">
        <v>2400000</v>
      </c>
      <c r="AH76" s="128">
        <v>2400000</v>
      </c>
      <c r="AI76" s="128">
        <v>2400000</v>
      </c>
      <c r="AJ76" s="128">
        <v>2400000</v>
      </c>
      <c r="AK76" s="128">
        <v>2400000</v>
      </c>
      <c r="AL76" s="128">
        <v>2400000</v>
      </c>
      <c r="AM76" s="128">
        <v>2400000</v>
      </c>
      <c r="AN76" s="128">
        <v>2400000</v>
      </c>
      <c r="AO76" s="128">
        <v>2400000</v>
      </c>
      <c r="AP76" s="128">
        <v>2400000</v>
      </c>
      <c r="AQ76" s="128">
        <v>2400000</v>
      </c>
      <c r="AR76" s="128">
        <v>2400000</v>
      </c>
      <c r="AS76" s="128">
        <v>2400000</v>
      </c>
      <c r="AT76" s="128">
        <v>2400000</v>
      </c>
      <c r="AU76" s="128">
        <v>2400000</v>
      </c>
      <c r="AV76" s="128">
        <v>2400000</v>
      </c>
      <c r="AW76" s="128">
        <v>2400000</v>
      </c>
      <c r="AX76" s="128">
        <v>2400000</v>
      </c>
      <c r="AY76" s="128">
        <v>2400000</v>
      </c>
      <c r="AZ76" s="128">
        <v>2400000</v>
      </c>
      <c r="BA76" s="128">
        <v>2400000</v>
      </c>
      <c r="BB76" s="128">
        <v>2400000</v>
      </c>
      <c r="BC76" s="128">
        <v>2400000</v>
      </c>
      <c r="BU76" s="5"/>
      <c r="BV76" s="5"/>
      <c r="BW76" s="5"/>
      <c r="BX76" s="5"/>
      <c r="BY76" s="5"/>
      <c r="BZ76" s="5"/>
      <c r="CA76" s="5"/>
      <c r="CB76" s="5"/>
      <c r="CC76" s="5"/>
      <c r="CD76" s="5"/>
      <c r="CE76" s="5"/>
      <c r="CF76" s="5"/>
    </row>
    <row r="77" spans="1:84" ht="16.5" customHeight="1" x14ac:dyDescent="0.3">
      <c r="A77" s="128" t="s">
        <v>3134</v>
      </c>
      <c r="B77" s="128">
        <v>2400000</v>
      </c>
      <c r="C77" s="128">
        <v>2400000</v>
      </c>
      <c r="D77" s="128">
        <v>2400000</v>
      </c>
      <c r="E77" s="128">
        <v>2400000</v>
      </c>
      <c r="F77" s="128">
        <v>2400000</v>
      </c>
      <c r="G77" s="128">
        <v>2400000</v>
      </c>
      <c r="H77" s="128">
        <v>2400000</v>
      </c>
      <c r="I77" s="128">
        <v>2400000</v>
      </c>
      <c r="J77" s="128">
        <v>2400000</v>
      </c>
      <c r="K77" s="128">
        <v>2400000</v>
      </c>
      <c r="L77" s="128">
        <v>2400000</v>
      </c>
      <c r="M77" s="128">
        <v>2400000</v>
      </c>
      <c r="N77" s="128">
        <v>2400000</v>
      </c>
      <c r="O77" s="128">
        <v>2400000</v>
      </c>
      <c r="P77" s="128">
        <v>2400000</v>
      </c>
      <c r="Q77" s="128">
        <v>2400000</v>
      </c>
      <c r="R77" s="128">
        <v>2400000</v>
      </c>
      <c r="S77" s="128">
        <v>2400000</v>
      </c>
      <c r="T77" s="128">
        <v>2400000</v>
      </c>
      <c r="U77" s="128">
        <v>2400000</v>
      </c>
      <c r="V77" s="128">
        <v>2400000</v>
      </c>
      <c r="W77" s="128">
        <v>2400000</v>
      </c>
      <c r="X77" s="128">
        <v>2400000</v>
      </c>
      <c r="Y77" s="128">
        <v>2400000</v>
      </c>
      <c r="Z77" s="128">
        <v>2400000</v>
      </c>
      <c r="AA77" s="128">
        <v>2400000</v>
      </c>
      <c r="AB77" s="128">
        <v>2400000</v>
      </c>
      <c r="AC77" s="128">
        <v>2400000</v>
      </c>
      <c r="AD77" s="128">
        <v>2400000</v>
      </c>
      <c r="AE77" s="128">
        <v>2400000</v>
      </c>
      <c r="AF77" s="128">
        <v>2400000</v>
      </c>
      <c r="AG77" s="128">
        <v>2400000</v>
      </c>
      <c r="AH77" s="128">
        <v>2400000</v>
      </c>
      <c r="AI77" s="128">
        <v>2400000</v>
      </c>
      <c r="AJ77" s="128">
        <v>2400000</v>
      </c>
      <c r="AK77" s="128">
        <v>2400000</v>
      </c>
      <c r="AL77" s="128">
        <v>2400000</v>
      </c>
      <c r="AM77" s="128">
        <v>2400000</v>
      </c>
      <c r="AN77" s="128">
        <v>2400000</v>
      </c>
      <c r="AO77" s="128">
        <v>2400000</v>
      </c>
      <c r="AP77" s="128">
        <v>2400000</v>
      </c>
      <c r="AQ77" s="128">
        <v>2400000</v>
      </c>
      <c r="AR77" s="128">
        <v>2400000</v>
      </c>
      <c r="AS77" s="128">
        <v>2400000</v>
      </c>
      <c r="AT77" s="128">
        <v>2400000</v>
      </c>
      <c r="AU77" s="128">
        <v>2400000</v>
      </c>
      <c r="AV77" s="128">
        <v>2400000</v>
      </c>
      <c r="AW77" s="128">
        <v>2400000</v>
      </c>
      <c r="AX77" s="128">
        <v>2400000</v>
      </c>
      <c r="AY77" s="128">
        <v>2400000</v>
      </c>
      <c r="AZ77" s="128">
        <v>2400000</v>
      </c>
      <c r="BA77" s="128">
        <v>2400000</v>
      </c>
      <c r="BB77" s="128">
        <v>2400000</v>
      </c>
      <c r="BC77" s="128">
        <v>2400000</v>
      </c>
      <c r="BU77" s="5"/>
      <c r="BV77" s="5"/>
      <c r="BW77" s="5"/>
      <c r="BX77" s="5"/>
      <c r="BY77" s="5"/>
      <c r="BZ77" s="5"/>
      <c r="CA77" s="5"/>
      <c r="CB77" s="5"/>
      <c r="CC77" s="5"/>
      <c r="CD77" s="5"/>
      <c r="CE77" s="5"/>
      <c r="CF77" s="5"/>
    </row>
    <row r="78" spans="1:84" ht="16.5" customHeight="1" x14ac:dyDescent="0.3">
      <c r="A78" s="128" t="s">
        <v>3135</v>
      </c>
      <c r="B78" s="128">
        <v>2400000</v>
      </c>
      <c r="C78" s="128">
        <v>2400000</v>
      </c>
      <c r="D78" s="128">
        <v>2400000</v>
      </c>
      <c r="E78" s="128">
        <v>2400000</v>
      </c>
      <c r="F78" s="128">
        <v>2400000</v>
      </c>
      <c r="G78" s="128">
        <v>2400000</v>
      </c>
      <c r="H78" s="128">
        <v>2400000</v>
      </c>
      <c r="I78" s="128">
        <v>2400000</v>
      </c>
      <c r="J78" s="128">
        <v>2400000</v>
      </c>
      <c r="K78" s="128">
        <v>2400000</v>
      </c>
      <c r="L78" s="128">
        <v>2400000</v>
      </c>
      <c r="M78" s="128">
        <v>2400000</v>
      </c>
      <c r="N78" s="128">
        <v>2400000</v>
      </c>
      <c r="O78" s="128">
        <v>2400000</v>
      </c>
      <c r="P78" s="128">
        <v>2400000</v>
      </c>
      <c r="Q78" s="128">
        <v>2400000</v>
      </c>
      <c r="R78" s="128">
        <v>2400000</v>
      </c>
      <c r="S78" s="128">
        <v>2400000</v>
      </c>
      <c r="T78" s="128">
        <v>2400000</v>
      </c>
      <c r="U78" s="128">
        <v>2400000</v>
      </c>
      <c r="V78" s="128">
        <v>2400000</v>
      </c>
      <c r="W78" s="128">
        <v>2400000</v>
      </c>
      <c r="X78" s="128">
        <v>2400000</v>
      </c>
      <c r="Y78" s="128">
        <v>2400000</v>
      </c>
      <c r="Z78" s="128">
        <v>2400000</v>
      </c>
      <c r="AA78" s="128">
        <v>2400000</v>
      </c>
      <c r="AB78" s="128">
        <v>2400000</v>
      </c>
      <c r="AC78" s="128">
        <v>2400000</v>
      </c>
      <c r="AD78" s="128">
        <v>2400000</v>
      </c>
      <c r="AE78" s="128">
        <v>2400000</v>
      </c>
      <c r="AF78" s="128">
        <v>2400000</v>
      </c>
      <c r="AG78" s="128">
        <v>2400000</v>
      </c>
      <c r="AH78" s="128">
        <v>2400000</v>
      </c>
      <c r="AI78" s="128">
        <v>2400000</v>
      </c>
      <c r="AJ78" s="128">
        <v>2400000</v>
      </c>
      <c r="AK78" s="128">
        <v>2400000</v>
      </c>
      <c r="AL78" s="128">
        <v>2400000</v>
      </c>
      <c r="AM78" s="128">
        <v>2400000</v>
      </c>
      <c r="AN78" s="128">
        <v>2400000</v>
      </c>
      <c r="AO78" s="128">
        <v>2400000</v>
      </c>
      <c r="AP78" s="128">
        <v>2400000</v>
      </c>
      <c r="AQ78" s="128">
        <v>2400000</v>
      </c>
      <c r="AR78" s="128">
        <v>2400000</v>
      </c>
      <c r="AS78" s="128">
        <v>2400000</v>
      </c>
      <c r="AT78" s="128">
        <v>2400000</v>
      </c>
      <c r="AU78" s="128">
        <v>2400000</v>
      </c>
      <c r="AV78" s="128">
        <v>2400000</v>
      </c>
      <c r="AW78" s="128">
        <v>2400000</v>
      </c>
      <c r="AX78" s="128">
        <v>2400000</v>
      </c>
      <c r="AY78" s="128">
        <v>2400000</v>
      </c>
      <c r="AZ78" s="128">
        <v>2400000</v>
      </c>
      <c r="BA78" s="128">
        <v>2400000</v>
      </c>
      <c r="BB78" s="128">
        <v>2400000</v>
      </c>
      <c r="BC78" s="128">
        <v>2400000</v>
      </c>
      <c r="BU78" s="5"/>
      <c r="BV78" s="5"/>
      <c r="BW78" s="5"/>
      <c r="BX78" s="5"/>
      <c r="BY78" s="5"/>
      <c r="BZ78" s="5"/>
      <c r="CA78" s="5"/>
      <c r="CB78" s="5"/>
      <c r="CC78" s="5"/>
      <c r="CD78" s="5"/>
      <c r="CE78" s="5"/>
      <c r="CF78" s="5"/>
    </row>
    <row r="79" spans="1:84" ht="16.5" customHeight="1" x14ac:dyDescent="0.3">
      <c r="A79" s="128" t="s">
        <v>3136</v>
      </c>
      <c r="B79" s="128">
        <v>3290152</v>
      </c>
      <c r="C79" s="128">
        <v>3290152</v>
      </c>
      <c r="D79" s="128">
        <v>3290152.07</v>
      </c>
      <c r="E79" s="128">
        <v>3290152</v>
      </c>
      <c r="F79" s="128">
        <v>3290152</v>
      </c>
      <c r="G79" s="128">
        <v>3290152</v>
      </c>
      <c r="H79" s="128">
        <v>3290152.07</v>
      </c>
      <c r="I79" s="128">
        <v>3290152</v>
      </c>
      <c r="J79" s="128">
        <v>3290152</v>
      </c>
      <c r="K79" s="128">
        <v>3290152</v>
      </c>
      <c r="L79" s="128">
        <v>3290152.07</v>
      </c>
      <c r="M79" s="128">
        <v>3290152</v>
      </c>
      <c r="N79" s="128">
        <v>3290152</v>
      </c>
      <c r="O79" s="128">
        <v>3290152</v>
      </c>
      <c r="P79" s="128">
        <v>3290152.07</v>
      </c>
      <c r="Q79" s="128">
        <v>3290152</v>
      </c>
      <c r="R79" s="128">
        <v>3290152</v>
      </c>
      <c r="S79" s="128">
        <v>3290152</v>
      </c>
      <c r="T79" s="128">
        <v>3290152.07</v>
      </c>
      <c r="U79" s="128">
        <v>3290152</v>
      </c>
      <c r="V79" s="128">
        <v>3290152</v>
      </c>
      <c r="W79" s="128">
        <v>3290152</v>
      </c>
      <c r="X79" s="128">
        <v>3290152.07</v>
      </c>
      <c r="Y79" s="128">
        <v>3290152</v>
      </c>
      <c r="Z79" s="128">
        <v>3290152</v>
      </c>
      <c r="AA79" s="128">
        <v>3290152</v>
      </c>
      <c r="AB79" s="128">
        <v>3290152.07</v>
      </c>
      <c r="AC79" s="128">
        <v>3290152</v>
      </c>
      <c r="AD79" s="128">
        <v>3290152</v>
      </c>
      <c r="AE79" s="128">
        <v>3290152</v>
      </c>
      <c r="AF79" s="128">
        <v>3290152.07</v>
      </c>
      <c r="AG79" s="128">
        <v>3290152</v>
      </c>
      <c r="AH79" s="128">
        <v>3290152</v>
      </c>
      <c r="AI79" s="128">
        <v>3290152</v>
      </c>
      <c r="AJ79" s="128">
        <v>3290152.07</v>
      </c>
      <c r="AK79" s="128">
        <v>3290152</v>
      </c>
      <c r="AL79" s="128">
        <v>3290152</v>
      </c>
      <c r="AM79" s="128">
        <v>3290152</v>
      </c>
      <c r="AN79" s="128">
        <v>3290152.07</v>
      </c>
      <c r="AO79" s="128">
        <v>3290152</v>
      </c>
      <c r="AP79" s="128">
        <v>3290152</v>
      </c>
      <c r="AQ79" s="128">
        <v>3290152</v>
      </c>
      <c r="AR79" s="128">
        <v>3290152.07</v>
      </c>
      <c r="AS79" s="128">
        <v>3290152</v>
      </c>
      <c r="AT79" s="128">
        <v>3290152</v>
      </c>
      <c r="AU79" s="128">
        <v>3290152</v>
      </c>
      <c r="AV79" s="128">
        <v>3290152.07</v>
      </c>
      <c r="AW79" s="128">
        <v>3290152</v>
      </c>
      <c r="AX79" s="128">
        <v>3290152</v>
      </c>
      <c r="AY79" s="128">
        <v>3290152</v>
      </c>
      <c r="AZ79" s="128">
        <v>3290152</v>
      </c>
      <c r="BA79" s="128">
        <v>3290152</v>
      </c>
      <c r="BB79" s="128">
        <v>3290152</v>
      </c>
      <c r="BC79" s="128">
        <v>3290152</v>
      </c>
      <c r="BU79" s="5"/>
      <c r="BV79" s="5"/>
      <c r="BW79" s="5"/>
      <c r="BX79" s="5"/>
      <c r="BY79" s="5"/>
      <c r="BZ79" s="5"/>
      <c r="CA79" s="5"/>
      <c r="CB79" s="5"/>
      <c r="CC79" s="5"/>
      <c r="CD79" s="5"/>
      <c r="CE79" s="5"/>
      <c r="CF79" s="5"/>
    </row>
    <row r="80" spans="1:84" ht="16.5" customHeight="1" x14ac:dyDescent="0.3">
      <c r="A80" s="128" t="s">
        <v>3137</v>
      </c>
      <c r="B80" s="128">
        <v>3290152</v>
      </c>
      <c r="C80" s="128">
        <v>3290152</v>
      </c>
      <c r="D80" s="128">
        <v>3290152.07</v>
      </c>
      <c r="E80" s="128">
        <v>3290152</v>
      </c>
      <c r="F80" s="128">
        <v>3290152</v>
      </c>
      <c r="G80" s="128">
        <v>3290152</v>
      </c>
      <c r="H80" s="128">
        <v>3290152.07</v>
      </c>
      <c r="I80" s="128">
        <v>3290152</v>
      </c>
      <c r="J80" s="128">
        <v>3290152</v>
      </c>
      <c r="K80" s="128">
        <v>3290152</v>
      </c>
      <c r="L80" s="128">
        <v>3290152.07</v>
      </c>
      <c r="M80" s="128">
        <v>3290152</v>
      </c>
      <c r="N80" s="128">
        <v>3290152</v>
      </c>
      <c r="O80" s="128">
        <v>3290152</v>
      </c>
      <c r="P80" s="128">
        <v>3290152.07</v>
      </c>
      <c r="Q80" s="128">
        <v>3290152</v>
      </c>
      <c r="R80" s="128">
        <v>3290152</v>
      </c>
      <c r="S80" s="128">
        <v>3290152</v>
      </c>
      <c r="T80" s="128">
        <v>3290152.07</v>
      </c>
      <c r="U80" s="128">
        <v>3290152</v>
      </c>
      <c r="V80" s="128">
        <v>3290152</v>
      </c>
      <c r="W80" s="128">
        <v>3290152</v>
      </c>
      <c r="X80" s="128">
        <v>3290152.07</v>
      </c>
      <c r="Y80" s="128">
        <v>3290152</v>
      </c>
      <c r="Z80" s="128">
        <v>3290152</v>
      </c>
      <c r="AA80" s="128">
        <v>3290152</v>
      </c>
      <c r="AB80" s="128">
        <v>3290152.07</v>
      </c>
      <c r="AC80" s="128">
        <v>3290152</v>
      </c>
      <c r="AD80" s="128">
        <v>3290152</v>
      </c>
      <c r="AE80" s="128">
        <v>3290152</v>
      </c>
      <c r="AF80" s="128">
        <v>3290152.07</v>
      </c>
      <c r="AG80" s="128">
        <v>3290152</v>
      </c>
      <c r="AH80" s="128">
        <v>3290152</v>
      </c>
      <c r="AI80" s="128">
        <v>3290152</v>
      </c>
      <c r="AJ80" s="128">
        <v>3290152.07</v>
      </c>
      <c r="AK80" s="128">
        <v>3290152</v>
      </c>
      <c r="AL80" s="128">
        <v>3290152</v>
      </c>
      <c r="AM80" s="128">
        <v>3290152</v>
      </c>
      <c r="AN80" s="128">
        <v>3290152.07</v>
      </c>
      <c r="AO80" s="128">
        <v>3290152</v>
      </c>
      <c r="AP80" s="128">
        <v>3290152</v>
      </c>
      <c r="AQ80" s="128">
        <v>3290152</v>
      </c>
      <c r="AR80" s="128">
        <v>3290152.07</v>
      </c>
      <c r="AS80" s="128">
        <v>3290152</v>
      </c>
      <c r="AT80" s="128">
        <v>3290152</v>
      </c>
      <c r="AU80" s="128">
        <v>3290152</v>
      </c>
      <c r="AV80" s="128">
        <v>3290152.07</v>
      </c>
      <c r="AW80" s="128">
        <v>3290152</v>
      </c>
      <c r="AX80" s="128">
        <v>3290152</v>
      </c>
      <c r="AY80" s="128">
        <v>3290152</v>
      </c>
      <c r="AZ80" s="128">
        <v>3290152</v>
      </c>
      <c r="BA80" s="128">
        <v>3290152</v>
      </c>
      <c r="BB80" s="128">
        <v>3290152</v>
      </c>
      <c r="BC80" s="128">
        <v>3290152</v>
      </c>
      <c r="BU80" s="5"/>
      <c r="BV80" s="5"/>
      <c r="BW80" s="5"/>
      <c r="BX80" s="5"/>
      <c r="BY80" s="5"/>
      <c r="BZ80" s="5"/>
      <c r="CA80" s="5"/>
      <c r="CB80" s="5"/>
      <c r="CC80" s="5"/>
      <c r="CD80" s="5"/>
      <c r="CE80" s="5"/>
      <c r="CF80" s="5"/>
    </row>
    <row r="81" spans="1:84" ht="16.5" customHeight="1" x14ac:dyDescent="0.3">
      <c r="A81" s="128" t="s">
        <v>3139</v>
      </c>
      <c r="B81" s="128">
        <v>16892181</v>
      </c>
      <c r="C81" s="128">
        <v>18485064</v>
      </c>
      <c r="D81" s="128">
        <v>16751320.42</v>
      </c>
      <c r="E81" s="128">
        <v>14664646</v>
      </c>
      <c r="F81" s="128">
        <v>15012291</v>
      </c>
      <c r="G81" s="128">
        <v>16520712</v>
      </c>
      <c r="H81" s="128">
        <v>14809745.810000001</v>
      </c>
      <c r="I81" s="128">
        <v>12819154</v>
      </c>
      <c r="J81" s="128">
        <v>13256524</v>
      </c>
      <c r="K81" s="128">
        <v>14760041</v>
      </c>
      <c r="L81" s="128">
        <v>13241626.84</v>
      </c>
      <c r="M81" s="128">
        <v>11409203</v>
      </c>
      <c r="N81" s="128">
        <v>11971876</v>
      </c>
      <c r="O81" s="128">
        <v>13546871</v>
      </c>
      <c r="P81" s="128">
        <v>11919290.27</v>
      </c>
      <c r="Q81" s="128">
        <v>10056350</v>
      </c>
      <c r="R81" s="128">
        <v>10529571</v>
      </c>
      <c r="S81" s="128">
        <v>11650302</v>
      </c>
      <c r="T81" s="128">
        <v>10028030.359999999</v>
      </c>
      <c r="U81" s="128">
        <v>8420398</v>
      </c>
      <c r="V81" s="128">
        <v>8740291</v>
      </c>
      <c r="W81" s="128">
        <v>9767801</v>
      </c>
      <c r="X81" s="128">
        <v>8513610.75</v>
      </c>
      <c r="Y81" s="128">
        <v>7114775</v>
      </c>
      <c r="Z81" s="128">
        <v>7787740</v>
      </c>
      <c r="AA81" s="128">
        <v>8635061</v>
      </c>
      <c r="AB81" s="128">
        <v>7095770.0599999996</v>
      </c>
      <c r="AC81" s="128">
        <v>5615698</v>
      </c>
      <c r="AD81" s="128">
        <v>6213198</v>
      </c>
      <c r="AE81" s="128">
        <v>6601477</v>
      </c>
      <c r="AF81" s="128">
        <v>5330879.13</v>
      </c>
      <c r="AG81" s="128">
        <v>6425431</v>
      </c>
      <c r="AH81" s="128">
        <v>5401298</v>
      </c>
      <c r="AI81" s="128">
        <v>6182083</v>
      </c>
      <c r="AJ81" s="128">
        <v>4966293.37</v>
      </c>
      <c r="AK81" s="128">
        <v>4222958</v>
      </c>
      <c r="AL81" s="128">
        <v>4303013</v>
      </c>
      <c r="AM81" s="128">
        <v>4854258</v>
      </c>
      <c r="AN81" s="128">
        <v>3990377.72</v>
      </c>
      <c r="AO81" s="128">
        <v>3732674</v>
      </c>
      <c r="AP81" s="128">
        <v>3843615</v>
      </c>
      <c r="AQ81" s="128">
        <v>4170974</v>
      </c>
      <c r="AR81" s="128">
        <v>3485940.78</v>
      </c>
      <c r="AS81" s="128">
        <v>3312078</v>
      </c>
      <c r="AT81" s="128">
        <v>3289174</v>
      </c>
      <c r="AU81" s="128">
        <v>3517089</v>
      </c>
      <c r="AV81" s="128">
        <v>3044907.44</v>
      </c>
      <c r="AW81" s="128">
        <v>2729958</v>
      </c>
      <c r="AX81" s="128">
        <v>2823577</v>
      </c>
      <c r="AY81" s="128">
        <v>3134774</v>
      </c>
      <c r="AZ81" s="128">
        <v>2837873</v>
      </c>
      <c r="BA81" s="128">
        <v>2693373</v>
      </c>
      <c r="BB81" s="128">
        <v>2945715</v>
      </c>
      <c r="BC81" s="128">
        <v>2994041</v>
      </c>
      <c r="BU81" s="5"/>
      <c r="BV81" s="5"/>
      <c r="BW81" s="5"/>
      <c r="BX81" s="5"/>
      <c r="BY81" s="5"/>
      <c r="BZ81" s="5"/>
      <c r="CA81" s="5"/>
      <c r="CB81" s="5"/>
      <c r="CC81" s="5"/>
      <c r="CD81" s="5"/>
      <c r="CE81" s="5"/>
      <c r="CF81" s="5"/>
    </row>
    <row r="82" spans="1:84" ht="16.5" customHeight="1" x14ac:dyDescent="0.3">
      <c r="A82" s="128" t="s">
        <v>3140</v>
      </c>
      <c r="B82" s="128">
        <v>240000</v>
      </c>
      <c r="C82" s="128">
        <v>240000</v>
      </c>
      <c r="D82" s="128">
        <v>240000</v>
      </c>
      <c r="E82" s="128">
        <v>240000</v>
      </c>
      <c r="F82" s="128">
        <v>240000</v>
      </c>
      <c r="G82" s="128">
        <v>240000</v>
      </c>
      <c r="H82" s="128">
        <v>240000</v>
      </c>
      <c r="I82" s="128">
        <v>240000</v>
      </c>
      <c r="J82" s="128">
        <v>240000</v>
      </c>
      <c r="K82" s="128">
        <v>240000</v>
      </c>
      <c r="L82" s="128">
        <v>240000</v>
      </c>
      <c r="M82" s="128">
        <v>240000</v>
      </c>
      <c r="N82" s="128">
        <v>240000</v>
      </c>
      <c r="O82" s="128">
        <v>240000</v>
      </c>
      <c r="P82" s="128">
        <v>240000</v>
      </c>
      <c r="Q82" s="128">
        <v>240000</v>
      </c>
      <c r="R82" s="128">
        <v>240000</v>
      </c>
      <c r="S82" s="128">
        <v>240000</v>
      </c>
      <c r="T82" s="128">
        <v>240000</v>
      </c>
      <c r="U82" s="128">
        <v>240000</v>
      </c>
      <c r="V82" s="128">
        <v>240000</v>
      </c>
      <c r="W82" s="128">
        <v>240000</v>
      </c>
      <c r="X82" s="128">
        <v>240000</v>
      </c>
      <c r="Y82" s="128">
        <v>240000</v>
      </c>
      <c r="Z82" s="128">
        <v>240000</v>
      </c>
      <c r="AA82" s="128">
        <v>240000</v>
      </c>
      <c r="AB82" s="128">
        <v>240000</v>
      </c>
      <c r="AC82" s="128">
        <v>240000</v>
      </c>
      <c r="AD82" s="128">
        <v>240000</v>
      </c>
      <c r="AE82" s="128">
        <v>240000</v>
      </c>
      <c r="AF82" s="128">
        <v>240000</v>
      </c>
      <c r="AG82" s="128">
        <v>240000</v>
      </c>
      <c r="AH82" s="128">
        <v>240000</v>
      </c>
      <c r="AI82" s="128">
        <v>240000</v>
      </c>
      <c r="AJ82" s="128">
        <v>240000</v>
      </c>
      <c r="AK82" s="128">
        <v>240000</v>
      </c>
      <c r="AL82" s="128">
        <v>240000</v>
      </c>
      <c r="AM82" s="128">
        <v>240000</v>
      </c>
      <c r="AN82" s="128">
        <v>240000</v>
      </c>
      <c r="AO82" s="128">
        <v>240000</v>
      </c>
      <c r="AP82" s="128">
        <v>240000</v>
      </c>
      <c r="AQ82" s="128">
        <v>240000</v>
      </c>
      <c r="AR82" s="128">
        <v>240000</v>
      </c>
      <c r="AS82" s="128">
        <v>240000</v>
      </c>
      <c r="AT82" s="128">
        <v>240000</v>
      </c>
      <c r="AU82" s="128">
        <v>240000</v>
      </c>
      <c r="AV82" s="128">
        <v>240000</v>
      </c>
      <c r="AW82" s="128">
        <v>240000</v>
      </c>
      <c r="AX82" s="128">
        <v>240000</v>
      </c>
      <c r="AY82" s="128">
        <v>240000</v>
      </c>
      <c r="AZ82" s="128">
        <v>240000</v>
      </c>
      <c r="BA82" s="128">
        <v>240000</v>
      </c>
      <c r="BB82" s="128">
        <v>240000</v>
      </c>
      <c r="BC82" s="128">
        <v>240000</v>
      </c>
      <c r="BU82" s="5"/>
      <c r="BV82" s="5"/>
      <c r="BW82" s="5"/>
      <c r="BX82" s="5"/>
      <c r="BY82" s="5"/>
      <c r="BZ82" s="5"/>
      <c r="CA82" s="5"/>
      <c r="CB82" s="5"/>
      <c r="CC82" s="5"/>
      <c r="CD82" s="5"/>
      <c r="CE82" s="5"/>
      <c r="CF82" s="5"/>
    </row>
    <row r="83" spans="1:84" ht="16.5" customHeight="1" x14ac:dyDescent="0.3">
      <c r="A83" s="128" t="s">
        <v>3141</v>
      </c>
      <c r="B83" s="128">
        <v>240000</v>
      </c>
      <c r="C83" s="128">
        <v>240000</v>
      </c>
      <c r="D83" s="128">
        <v>240000</v>
      </c>
      <c r="E83" s="128">
        <v>240000</v>
      </c>
      <c r="F83" s="128">
        <v>240000</v>
      </c>
      <c r="G83" s="128">
        <v>240000</v>
      </c>
      <c r="H83" s="128">
        <v>240000</v>
      </c>
      <c r="I83" s="128">
        <v>240000</v>
      </c>
      <c r="J83" s="128">
        <v>240000</v>
      </c>
      <c r="K83" s="128">
        <v>240000</v>
      </c>
      <c r="L83" s="128">
        <v>240000</v>
      </c>
      <c r="M83" s="128">
        <v>240000</v>
      </c>
      <c r="N83" s="128">
        <v>240000</v>
      </c>
      <c r="O83" s="128">
        <v>240000</v>
      </c>
      <c r="P83" s="128">
        <v>240000</v>
      </c>
      <c r="Q83" s="128">
        <v>240000</v>
      </c>
      <c r="R83" s="128">
        <v>240000</v>
      </c>
      <c r="S83" s="128">
        <v>240000</v>
      </c>
      <c r="T83" s="128">
        <v>240000</v>
      </c>
      <c r="U83" s="128">
        <v>240000</v>
      </c>
      <c r="V83" s="128">
        <v>240000</v>
      </c>
      <c r="W83" s="128">
        <v>240000</v>
      </c>
      <c r="X83" s="128">
        <v>240000</v>
      </c>
      <c r="Y83" s="128">
        <v>240000</v>
      </c>
      <c r="Z83" s="128">
        <v>240000</v>
      </c>
      <c r="AA83" s="128">
        <v>240000</v>
      </c>
      <c r="AB83" s="128">
        <v>240000</v>
      </c>
      <c r="AC83" s="128">
        <v>240000</v>
      </c>
      <c r="AD83" s="128">
        <v>240000</v>
      </c>
      <c r="AE83" s="128">
        <v>240000</v>
      </c>
      <c r="AF83" s="128">
        <v>240000</v>
      </c>
      <c r="AG83" s="128">
        <v>240000</v>
      </c>
      <c r="AH83" s="128">
        <v>240000</v>
      </c>
      <c r="AI83" s="128">
        <v>240000</v>
      </c>
      <c r="AJ83" s="128">
        <v>240000</v>
      </c>
      <c r="AK83" s="128">
        <v>240000</v>
      </c>
      <c r="AL83" s="128">
        <v>240000</v>
      </c>
      <c r="AM83" s="128">
        <v>240000</v>
      </c>
      <c r="AN83" s="128">
        <v>240000</v>
      </c>
      <c r="AO83" s="128">
        <v>240000</v>
      </c>
      <c r="AP83" s="128">
        <v>240000</v>
      </c>
      <c r="AQ83" s="128">
        <v>240000</v>
      </c>
      <c r="AR83" s="128">
        <v>240000</v>
      </c>
      <c r="AS83" s="128">
        <v>240000</v>
      </c>
      <c r="AT83" s="128">
        <v>240000</v>
      </c>
      <c r="AU83" s="128">
        <v>240000</v>
      </c>
      <c r="AV83" s="128">
        <v>240000</v>
      </c>
      <c r="AW83" s="128">
        <v>240000</v>
      </c>
      <c r="AX83" s="128">
        <v>240000</v>
      </c>
      <c r="AY83" s="128">
        <v>240000</v>
      </c>
      <c r="AZ83" s="128">
        <v>240000</v>
      </c>
      <c r="BA83" s="128">
        <v>240000</v>
      </c>
      <c r="BB83" s="128">
        <v>240000</v>
      </c>
      <c r="BC83" s="128">
        <v>240000</v>
      </c>
      <c r="BU83" s="5"/>
      <c r="BV83" s="5"/>
      <c r="BW83" s="5"/>
      <c r="BX83" s="5"/>
      <c r="BY83" s="5"/>
      <c r="BZ83" s="5"/>
      <c r="CA83" s="5"/>
      <c r="CB83" s="5"/>
      <c r="CC83" s="5"/>
      <c r="CD83" s="5"/>
      <c r="CE83" s="5"/>
      <c r="CF83" s="5"/>
    </row>
    <row r="84" spans="1:84" ht="16.5" customHeight="1" x14ac:dyDescent="0.3">
      <c r="A84" s="128" t="s">
        <v>2936</v>
      </c>
      <c r="B84" s="128">
        <v>16652181</v>
      </c>
      <c r="C84" s="128">
        <v>18245064</v>
      </c>
      <c r="D84" s="128">
        <v>16511320.42</v>
      </c>
      <c r="E84" s="128">
        <v>14424646</v>
      </c>
      <c r="F84" s="128">
        <v>14772291</v>
      </c>
      <c r="G84" s="128">
        <v>16280712</v>
      </c>
      <c r="H84" s="128">
        <v>14569745.810000001</v>
      </c>
      <c r="I84" s="128">
        <v>12579154</v>
      </c>
      <c r="J84" s="128">
        <v>13016524</v>
      </c>
      <c r="K84" s="128">
        <v>14520041</v>
      </c>
      <c r="L84" s="128">
        <v>13001626.84</v>
      </c>
      <c r="M84" s="128">
        <v>11169203</v>
      </c>
      <c r="N84" s="128">
        <v>11731876</v>
      </c>
      <c r="O84" s="128">
        <v>13306871</v>
      </c>
      <c r="P84" s="128">
        <v>11679290.27</v>
      </c>
      <c r="Q84" s="128">
        <v>9816350</v>
      </c>
      <c r="R84" s="128">
        <v>10289571</v>
      </c>
      <c r="S84" s="128">
        <v>11410302</v>
      </c>
      <c r="T84" s="128">
        <v>9788030.3599999994</v>
      </c>
      <c r="U84" s="128">
        <v>8180398</v>
      </c>
      <c r="V84" s="128">
        <v>8500291</v>
      </c>
      <c r="W84" s="128">
        <v>9527801</v>
      </c>
      <c r="X84" s="128">
        <v>8273610.75</v>
      </c>
      <c r="Y84" s="128">
        <v>6874775</v>
      </c>
      <c r="Z84" s="128">
        <v>7547740</v>
      </c>
      <c r="AA84" s="128">
        <v>8395061</v>
      </c>
      <c r="AB84" s="128">
        <v>6855770.0599999996</v>
      </c>
      <c r="AC84" s="128">
        <v>5375698</v>
      </c>
      <c r="AD84" s="128">
        <v>5973198</v>
      </c>
      <c r="AE84" s="128">
        <v>6361477</v>
      </c>
      <c r="AF84" s="128">
        <v>5090879.13</v>
      </c>
      <c r="AG84" s="128">
        <v>6185431</v>
      </c>
      <c r="AH84" s="128">
        <v>5161298</v>
      </c>
      <c r="AI84" s="128">
        <v>5942083</v>
      </c>
      <c r="AJ84" s="128">
        <v>4726293.37</v>
      </c>
      <c r="AK84" s="128">
        <v>3982958</v>
      </c>
      <c r="AL84" s="128">
        <v>4063013</v>
      </c>
      <c r="AM84" s="128">
        <v>4614258</v>
      </c>
      <c r="AN84" s="128">
        <v>3750377.72</v>
      </c>
      <c r="AO84" s="128">
        <v>3492674</v>
      </c>
      <c r="AP84" s="128">
        <v>3603615</v>
      </c>
      <c r="AQ84" s="128">
        <v>3930974</v>
      </c>
      <c r="AR84" s="128">
        <v>3245940.78</v>
      </c>
      <c r="AS84" s="128">
        <v>3072078</v>
      </c>
      <c r="AT84" s="128">
        <v>3049174</v>
      </c>
      <c r="AU84" s="128">
        <v>3277089</v>
      </c>
      <c r="AV84" s="128">
        <v>2804907.44</v>
      </c>
      <c r="AW84" s="128">
        <v>2489958</v>
      </c>
      <c r="AX84" s="128">
        <v>2583577</v>
      </c>
      <c r="AY84" s="128">
        <v>2894774</v>
      </c>
      <c r="AZ84" s="128">
        <v>2597873</v>
      </c>
      <c r="BA84" s="128">
        <v>2453373</v>
      </c>
      <c r="BB84" s="128">
        <v>2705715</v>
      </c>
      <c r="BC84" s="128">
        <v>2754041</v>
      </c>
      <c r="BU84" s="5"/>
      <c r="BV84" s="5"/>
      <c r="BW84" s="5"/>
      <c r="BX84" s="5"/>
      <c r="BY84" s="5"/>
      <c r="BZ84" s="5"/>
      <c r="CA84" s="5"/>
      <c r="CB84" s="5"/>
      <c r="CC84" s="5"/>
      <c r="CD84" s="5"/>
      <c r="CE84" s="5"/>
      <c r="CF84" s="5"/>
    </row>
    <row r="85" spans="1:84" ht="16.5" customHeight="1" x14ac:dyDescent="0.3">
      <c r="A85" s="128" t="s">
        <v>3142</v>
      </c>
      <c r="B85" s="128">
        <v>-208145</v>
      </c>
      <c r="C85" s="128">
        <v>-144214</v>
      </c>
      <c r="D85" s="128">
        <v>-202329.4</v>
      </c>
      <c r="E85" s="128">
        <v>-57412</v>
      </c>
      <c r="F85" s="128">
        <v>-184108</v>
      </c>
      <c r="G85" s="128">
        <v>-42197</v>
      </c>
      <c r="H85" s="128">
        <v>-256855.45</v>
      </c>
      <c r="I85" s="128">
        <v>-242722</v>
      </c>
      <c r="J85" s="128">
        <v>-199861</v>
      </c>
      <c r="K85" s="128">
        <v>-118173</v>
      </c>
      <c r="L85" s="128">
        <v>-202738.86</v>
      </c>
      <c r="M85" s="128">
        <v>-187165</v>
      </c>
      <c r="N85" s="128">
        <v>-97463</v>
      </c>
      <c r="O85" s="128">
        <v>-159425</v>
      </c>
      <c r="P85" s="128">
        <v>-56527.88</v>
      </c>
      <c r="Q85" s="128">
        <v>-30308</v>
      </c>
      <c r="R85" s="128">
        <v>-5076</v>
      </c>
      <c r="S85" s="128">
        <v>-3722</v>
      </c>
      <c r="T85" s="128">
        <v>3275.29</v>
      </c>
      <c r="U85" s="128">
        <v>-4097</v>
      </c>
      <c r="V85" s="128">
        <v>3022</v>
      </c>
      <c r="W85" s="128">
        <v>3040</v>
      </c>
      <c r="X85" s="128">
        <v>3191.74</v>
      </c>
      <c r="Y85" s="128">
        <v>2985</v>
      </c>
      <c r="Z85" s="128">
        <v>778</v>
      </c>
      <c r="AA85" s="128">
        <v>978</v>
      </c>
      <c r="AB85" s="128">
        <v>791.39</v>
      </c>
      <c r="AC85" s="128">
        <v>1092</v>
      </c>
      <c r="AD85" s="128">
        <v>1039</v>
      </c>
      <c r="AE85" s="128">
        <v>980</v>
      </c>
      <c r="AF85" s="128">
        <v>366.69</v>
      </c>
      <c r="AG85" s="128">
        <v>1562</v>
      </c>
      <c r="AH85" s="128">
        <v>-591</v>
      </c>
      <c r="AI85" s="128">
        <v>-561</v>
      </c>
      <c r="AJ85" s="128">
        <v>140.88</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v>0</v>
      </c>
      <c r="BB85" s="128">
        <v>0</v>
      </c>
      <c r="BC85" s="128">
        <v>0</v>
      </c>
      <c r="BU85" s="5"/>
      <c r="BV85" s="5"/>
      <c r="BW85" s="5"/>
      <c r="BX85" s="5"/>
      <c r="BY85" s="5"/>
      <c r="BZ85" s="5"/>
      <c r="CA85" s="5"/>
      <c r="CB85" s="5"/>
      <c r="CC85" s="5"/>
      <c r="CD85" s="5"/>
      <c r="CE85" s="5"/>
      <c r="CF85" s="5"/>
    </row>
    <row r="86" spans="1:84" ht="16.5" customHeight="1" x14ac:dyDescent="0.3">
      <c r="A86" s="128" t="s">
        <v>3143</v>
      </c>
      <c r="B86" s="128">
        <v>-19980</v>
      </c>
      <c r="C86" s="128">
        <v>-19980</v>
      </c>
      <c r="D86" s="128">
        <v>-19980.48</v>
      </c>
      <c r="E86" s="128">
        <v>-19980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0</v>
      </c>
      <c r="AE86" s="128">
        <v>0</v>
      </c>
      <c r="AF86" s="128">
        <v>0</v>
      </c>
      <c r="AG86" s="128">
        <v>0</v>
      </c>
      <c r="AH86" s="128">
        <v>0</v>
      </c>
      <c r="AI86" s="128">
        <v>0</v>
      </c>
      <c r="AJ86" s="128">
        <v>0</v>
      </c>
      <c r="AK86" s="128">
        <v>0</v>
      </c>
      <c r="AL86" s="128">
        <v>0</v>
      </c>
      <c r="AM86" s="128">
        <v>0</v>
      </c>
      <c r="AN86" s="128">
        <v>0</v>
      </c>
      <c r="AO86" s="128">
        <v>0</v>
      </c>
      <c r="AP86" s="128">
        <v>0</v>
      </c>
      <c r="AQ86" s="128">
        <v>0</v>
      </c>
      <c r="AR86" s="128">
        <v>0</v>
      </c>
      <c r="AS86" s="128">
        <v>0</v>
      </c>
      <c r="AT86" s="128">
        <v>0</v>
      </c>
      <c r="AU86" s="128">
        <v>0</v>
      </c>
      <c r="AV86" s="128">
        <v>0</v>
      </c>
      <c r="AW86" s="128">
        <v>0</v>
      </c>
      <c r="AX86" s="128">
        <v>0</v>
      </c>
      <c r="AY86" s="128">
        <v>0</v>
      </c>
      <c r="AZ86" s="128">
        <v>0</v>
      </c>
      <c r="BA86" s="128">
        <v>0</v>
      </c>
      <c r="BB86" s="128">
        <v>0</v>
      </c>
      <c r="BC86" s="128">
        <v>0</v>
      </c>
      <c r="BU86" s="5"/>
      <c r="BV86" s="5"/>
      <c r="BW86" s="5"/>
      <c r="BX86" s="5"/>
      <c r="BY86" s="5"/>
      <c r="BZ86" s="5"/>
      <c r="CA86" s="5"/>
      <c r="CB86" s="5"/>
      <c r="CC86" s="5"/>
      <c r="CD86" s="5"/>
      <c r="CE86" s="5"/>
      <c r="CF86" s="5"/>
    </row>
    <row r="87" spans="1:84" ht="16.5" customHeight="1" x14ac:dyDescent="0.3">
      <c r="A87" s="128" t="s">
        <v>3145</v>
      </c>
      <c r="B87" s="128">
        <v>-19980</v>
      </c>
      <c r="C87" s="128">
        <v>-19980</v>
      </c>
      <c r="D87" s="128">
        <v>-19980.48</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v>0</v>
      </c>
      <c r="BB87" s="128">
        <v>0</v>
      </c>
      <c r="BC87" s="128">
        <v>0</v>
      </c>
      <c r="BU87" s="5"/>
      <c r="BV87" s="5"/>
      <c r="BW87" s="5"/>
      <c r="BX87" s="5"/>
      <c r="BY87" s="5"/>
      <c r="BZ87" s="5"/>
      <c r="CA87" s="5"/>
      <c r="CB87" s="5"/>
      <c r="CC87" s="5"/>
      <c r="CD87" s="5"/>
      <c r="CE87" s="5"/>
      <c r="CF87" s="5"/>
    </row>
    <row r="88" spans="1:84" ht="16.5" customHeight="1" x14ac:dyDescent="0.3">
      <c r="A88" s="128" t="s">
        <v>3146</v>
      </c>
      <c r="B88" s="128">
        <v>0</v>
      </c>
      <c r="C88" s="128">
        <v>0</v>
      </c>
      <c r="D88" s="128">
        <v>0</v>
      </c>
      <c r="E88" s="128">
        <v>-19980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U88" s="5"/>
      <c r="BV88" s="5"/>
      <c r="BW88" s="5"/>
      <c r="BX88" s="5"/>
      <c r="BY88" s="5"/>
      <c r="BZ88" s="5"/>
      <c r="CA88" s="5"/>
      <c r="CB88" s="5"/>
      <c r="CC88" s="5"/>
      <c r="CD88" s="5"/>
      <c r="CE88" s="5"/>
      <c r="CF88" s="5"/>
    </row>
    <row r="89" spans="1:84" ht="16.5" customHeight="1" x14ac:dyDescent="0.3">
      <c r="A89" s="128" t="s">
        <v>3147</v>
      </c>
      <c r="B89" s="128">
        <v>0</v>
      </c>
      <c r="C89" s="128">
        <v>0</v>
      </c>
      <c r="D89" s="128">
        <v>-182348.92</v>
      </c>
      <c r="E89" s="128">
        <v>-37432</v>
      </c>
      <c r="F89" s="128">
        <v>-184108</v>
      </c>
      <c r="G89" s="128">
        <v>-42197</v>
      </c>
      <c r="H89" s="128">
        <v>-256855.45</v>
      </c>
      <c r="I89" s="128">
        <v>0</v>
      </c>
      <c r="J89" s="128">
        <v>-199861</v>
      </c>
      <c r="K89" s="128">
        <v>-118173</v>
      </c>
      <c r="L89" s="128">
        <v>-202738.86</v>
      </c>
      <c r="M89" s="128">
        <v>-187165</v>
      </c>
      <c r="N89" s="128">
        <v>-97463</v>
      </c>
      <c r="O89" s="128">
        <v>-159425</v>
      </c>
      <c r="P89" s="128">
        <v>-56527.88</v>
      </c>
      <c r="Q89" s="128">
        <v>-30308</v>
      </c>
      <c r="R89" s="128">
        <v>-5076</v>
      </c>
      <c r="S89" s="128">
        <v>-3722</v>
      </c>
      <c r="T89" s="128">
        <v>3275.29</v>
      </c>
      <c r="U89" s="128">
        <v>-4097</v>
      </c>
      <c r="V89" s="128">
        <v>3022</v>
      </c>
      <c r="W89" s="128">
        <v>3040</v>
      </c>
      <c r="X89" s="128">
        <v>3191.74</v>
      </c>
      <c r="Y89" s="128">
        <v>2985</v>
      </c>
      <c r="Z89" s="128">
        <v>778</v>
      </c>
      <c r="AA89" s="128">
        <v>978</v>
      </c>
      <c r="AB89" s="128">
        <v>791.39</v>
      </c>
      <c r="AC89" s="128">
        <v>1092</v>
      </c>
      <c r="AD89" s="128">
        <v>0</v>
      </c>
      <c r="AE89" s="128">
        <v>980</v>
      </c>
      <c r="AF89" s="128">
        <v>366.69</v>
      </c>
      <c r="AG89" s="128">
        <v>0</v>
      </c>
      <c r="AH89" s="128">
        <v>-591</v>
      </c>
      <c r="AI89" s="128">
        <v>-561</v>
      </c>
      <c r="AJ89" s="128">
        <v>140.88</v>
      </c>
      <c r="AK89" s="128">
        <v>0</v>
      </c>
      <c r="AL89" s="128">
        <v>0</v>
      </c>
      <c r="AM89" s="128">
        <v>0</v>
      </c>
      <c r="AN89" s="128">
        <v>0</v>
      </c>
      <c r="AO89" s="128">
        <v>0</v>
      </c>
      <c r="AP89" s="128">
        <v>0</v>
      </c>
      <c r="AQ89" s="128">
        <v>0</v>
      </c>
      <c r="AR89" s="128">
        <v>0</v>
      </c>
      <c r="AS89" s="128">
        <v>0</v>
      </c>
      <c r="AT89" s="128">
        <v>0</v>
      </c>
      <c r="AU89" s="128">
        <v>0</v>
      </c>
      <c r="AV89" s="128">
        <v>0</v>
      </c>
      <c r="AW89" s="128">
        <v>0</v>
      </c>
      <c r="AX89" s="128">
        <v>0</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3148</v>
      </c>
      <c r="B90" s="128">
        <v>-188165</v>
      </c>
      <c r="C90" s="128">
        <v>-124234</v>
      </c>
      <c r="D90" s="128">
        <v>0</v>
      </c>
      <c r="E90" s="128">
        <v>0</v>
      </c>
      <c r="F90" s="128">
        <v>0</v>
      </c>
      <c r="G90" s="128">
        <v>0</v>
      </c>
      <c r="H90" s="128">
        <v>0</v>
      </c>
      <c r="I90" s="128">
        <v>-242722</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2937</v>
      </c>
      <c r="B91" s="128">
        <v>22374188</v>
      </c>
      <c r="C91" s="128">
        <v>24031002</v>
      </c>
      <c r="D91" s="128">
        <v>22239143.09</v>
      </c>
      <c r="E91" s="128">
        <v>20297386</v>
      </c>
      <c r="F91" s="128">
        <v>20518335</v>
      </c>
      <c r="G91" s="128">
        <v>22168667</v>
      </c>
      <c r="H91" s="128">
        <v>20243042.420000002</v>
      </c>
      <c r="I91" s="128">
        <v>18266584</v>
      </c>
      <c r="J91" s="128">
        <v>18746815</v>
      </c>
      <c r="K91" s="128">
        <v>20332020</v>
      </c>
      <c r="L91" s="128">
        <v>18729040.039999999</v>
      </c>
      <c r="M91" s="128">
        <v>16912190</v>
      </c>
      <c r="N91" s="128">
        <v>17564565</v>
      </c>
      <c r="O91" s="128">
        <v>19077598</v>
      </c>
      <c r="P91" s="128">
        <v>17552914.460000001</v>
      </c>
      <c r="Q91" s="128">
        <v>15716194</v>
      </c>
      <c r="R91" s="128">
        <v>16214647</v>
      </c>
      <c r="S91" s="128">
        <v>17336732</v>
      </c>
      <c r="T91" s="128">
        <v>15721457.720000001</v>
      </c>
      <c r="U91" s="128">
        <v>14106453</v>
      </c>
      <c r="V91" s="128">
        <v>14433465</v>
      </c>
      <c r="W91" s="128">
        <v>15460993</v>
      </c>
      <c r="X91" s="128">
        <v>14206954.560000001</v>
      </c>
      <c r="Y91" s="128">
        <v>12807912</v>
      </c>
      <c r="Z91" s="128">
        <v>13478670</v>
      </c>
      <c r="AA91" s="128">
        <v>14326191</v>
      </c>
      <c r="AB91" s="128">
        <v>12786713.52</v>
      </c>
      <c r="AC91" s="128">
        <v>11306942</v>
      </c>
      <c r="AD91" s="128">
        <v>11904389</v>
      </c>
      <c r="AE91" s="128">
        <v>12292609</v>
      </c>
      <c r="AF91" s="128">
        <v>11021397.890000001</v>
      </c>
      <c r="AG91" s="128">
        <v>12117145</v>
      </c>
      <c r="AH91" s="128">
        <v>11090859</v>
      </c>
      <c r="AI91" s="128">
        <v>11871674</v>
      </c>
      <c r="AJ91" s="128">
        <v>10656586.33</v>
      </c>
      <c r="AK91" s="128">
        <v>9913110</v>
      </c>
      <c r="AL91" s="128">
        <v>9993165</v>
      </c>
      <c r="AM91" s="128">
        <v>10544410</v>
      </c>
      <c r="AN91" s="128">
        <v>9680529.7799999993</v>
      </c>
      <c r="AO91" s="128">
        <v>9422826</v>
      </c>
      <c r="AP91" s="128">
        <v>9533767</v>
      </c>
      <c r="AQ91" s="128">
        <v>9861126</v>
      </c>
      <c r="AR91" s="128">
        <v>9176092.8499999996</v>
      </c>
      <c r="AS91" s="128">
        <v>9002230</v>
      </c>
      <c r="AT91" s="128">
        <v>8979326</v>
      </c>
      <c r="AU91" s="128">
        <v>9207241</v>
      </c>
      <c r="AV91" s="128">
        <v>8735059.5099999998</v>
      </c>
      <c r="AW91" s="128">
        <v>8420110</v>
      </c>
      <c r="AX91" s="128">
        <v>8513729</v>
      </c>
      <c r="AY91" s="128">
        <v>8824926</v>
      </c>
      <c r="AZ91" s="128">
        <v>8528025</v>
      </c>
      <c r="BA91" s="128">
        <v>8383525</v>
      </c>
      <c r="BB91" s="128">
        <v>8635867</v>
      </c>
      <c r="BC91" s="128">
        <v>8684193</v>
      </c>
      <c r="BU91" s="5"/>
      <c r="BV91" s="5"/>
      <c r="BW91" s="5"/>
      <c r="BX91" s="5"/>
      <c r="BY91" s="5"/>
      <c r="BZ91" s="5"/>
      <c r="CA91" s="5"/>
      <c r="CB91" s="5"/>
      <c r="CC91" s="5"/>
      <c r="CD91" s="5"/>
      <c r="CE91" s="5"/>
      <c r="CF91" s="5"/>
    </row>
    <row r="92" spans="1:84" ht="16.5" customHeight="1" x14ac:dyDescent="0.3">
      <c r="A92" s="128" t="s">
        <v>3149</v>
      </c>
      <c r="B92" s="128">
        <v>482583</v>
      </c>
      <c r="C92" s="128">
        <v>483644</v>
      </c>
      <c r="D92" s="128">
        <v>471375.23</v>
      </c>
      <c r="E92" s="128">
        <v>481827</v>
      </c>
      <c r="F92" s="128">
        <v>486618</v>
      </c>
      <c r="G92" s="128">
        <v>542996</v>
      </c>
      <c r="H92" s="128">
        <v>491331.72</v>
      </c>
      <c r="I92" s="128">
        <v>500945</v>
      </c>
      <c r="J92" s="128">
        <v>518014</v>
      </c>
      <c r="K92" s="128">
        <v>505967</v>
      </c>
      <c r="L92" s="128">
        <v>527586.21</v>
      </c>
      <c r="M92" s="128">
        <v>421046</v>
      </c>
      <c r="N92" s="128">
        <v>451160</v>
      </c>
      <c r="O92" s="128">
        <v>452437</v>
      </c>
      <c r="P92" s="128">
        <v>457891.49</v>
      </c>
      <c r="Q92" s="128">
        <v>397824</v>
      </c>
      <c r="R92" s="128">
        <v>323002</v>
      </c>
      <c r="S92" s="128">
        <v>210009</v>
      </c>
      <c r="T92" s="128">
        <v>20185.16</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0</v>
      </c>
      <c r="AL92" s="128">
        <v>0</v>
      </c>
      <c r="AM92" s="128">
        <v>0</v>
      </c>
      <c r="AN92" s="128">
        <v>0</v>
      </c>
      <c r="AO92" s="128">
        <v>0</v>
      </c>
      <c r="AP92" s="128">
        <v>0</v>
      </c>
      <c r="AQ92" s="128">
        <v>0</v>
      </c>
      <c r="AR92" s="128">
        <v>0</v>
      </c>
      <c r="AS92" s="128">
        <v>0</v>
      </c>
      <c r="AT92" s="128">
        <v>0</v>
      </c>
      <c r="AU92" s="128">
        <v>0</v>
      </c>
      <c r="AV92" s="128">
        <v>0</v>
      </c>
      <c r="AW92" s="128">
        <v>0</v>
      </c>
      <c r="AX92" s="128">
        <v>0</v>
      </c>
      <c r="AY92" s="128">
        <v>0</v>
      </c>
      <c r="AZ92" s="128">
        <v>0</v>
      </c>
      <c r="BA92" s="128">
        <v>0</v>
      </c>
      <c r="BB92" s="128">
        <v>0</v>
      </c>
      <c r="BC92" s="128">
        <v>0</v>
      </c>
      <c r="BU92" s="5"/>
      <c r="BV92" s="5"/>
      <c r="BW92" s="5"/>
      <c r="BX92" s="5"/>
      <c r="BY92" s="5"/>
      <c r="BZ92" s="5"/>
      <c r="CA92" s="5"/>
      <c r="CB92" s="5"/>
      <c r="CC92" s="5"/>
      <c r="CD92" s="5"/>
      <c r="CE92" s="5"/>
      <c r="CF92" s="5"/>
    </row>
    <row r="93" spans="1:84" ht="16.5" customHeight="1" x14ac:dyDescent="0.3">
      <c r="A93" s="128" t="s">
        <v>3150</v>
      </c>
      <c r="B93" s="128">
        <v>22856771</v>
      </c>
      <c r="C93" s="128">
        <v>24514646</v>
      </c>
      <c r="D93" s="128">
        <v>22710518.32</v>
      </c>
      <c r="E93" s="128">
        <v>20779213</v>
      </c>
      <c r="F93" s="128">
        <v>21004953</v>
      </c>
      <c r="G93" s="128">
        <v>22711663</v>
      </c>
      <c r="H93" s="128">
        <v>20734374.149999999</v>
      </c>
      <c r="I93" s="128">
        <v>18767529</v>
      </c>
      <c r="J93" s="128">
        <v>19264829</v>
      </c>
      <c r="K93" s="128">
        <v>20837987</v>
      </c>
      <c r="L93" s="128">
        <v>19256626.25</v>
      </c>
      <c r="M93" s="128">
        <v>17333236</v>
      </c>
      <c r="N93" s="128">
        <v>18015725</v>
      </c>
      <c r="O93" s="128">
        <v>19530035</v>
      </c>
      <c r="P93" s="128">
        <v>18010805.960000001</v>
      </c>
      <c r="Q93" s="128">
        <v>16114018</v>
      </c>
      <c r="R93" s="128">
        <v>16537649</v>
      </c>
      <c r="S93" s="128">
        <v>17546741</v>
      </c>
      <c r="T93" s="128">
        <v>15741642.880000001</v>
      </c>
      <c r="U93" s="128">
        <v>14106453</v>
      </c>
      <c r="V93" s="128">
        <v>14433465</v>
      </c>
      <c r="W93" s="128">
        <v>15460993</v>
      </c>
      <c r="X93" s="128">
        <v>14206954.560000001</v>
      </c>
      <c r="Y93" s="128">
        <v>12807912</v>
      </c>
      <c r="Z93" s="128">
        <v>13478670</v>
      </c>
      <c r="AA93" s="128">
        <v>14326191</v>
      </c>
      <c r="AB93" s="128">
        <v>12786713.52</v>
      </c>
      <c r="AC93" s="128">
        <v>11306942</v>
      </c>
      <c r="AD93" s="128">
        <v>11904389</v>
      </c>
      <c r="AE93" s="128">
        <v>12292609</v>
      </c>
      <c r="AF93" s="128">
        <v>11021397.890000001</v>
      </c>
      <c r="AG93" s="128">
        <v>12117145</v>
      </c>
      <c r="AH93" s="128">
        <v>11090859</v>
      </c>
      <c r="AI93" s="128">
        <v>11871674</v>
      </c>
      <c r="AJ93" s="128">
        <v>10656586.33</v>
      </c>
      <c r="AK93" s="128">
        <v>9913110</v>
      </c>
      <c r="AL93" s="128">
        <v>9993165</v>
      </c>
      <c r="AM93" s="128">
        <v>10544410</v>
      </c>
      <c r="AN93" s="128">
        <v>9680529.7799999993</v>
      </c>
      <c r="AO93" s="128">
        <v>9422826</v>
      </c>
      <c r="AP93" s="128">
        <v>9533767</v>
      </c>
      <c r="AQ93" s="128">
        <v>9861126</v>
      </c>
      <c r="AR93" s="128">
        <v>9176092.8499999996</v>
      </c>
      <c r="AS93" s="128">
        <v>9002230</v>
      </c>
      <c r="AT93" s="128">
        <v>8979326</v>
      </c>
      <c r="AU93" s="128">
        <v>9207241</v>
      </c>
      <c r="AV93" s="128">
        <v>8735059.5099999998</v>
      </c>
      <c r="AW93" s="128">
        <v>8420110</v>
      </c>
      <c r="AX93" s="128">
        <v>8513729</v>
      </c>
      <c r="AY93" s="128">
        <v>8824926</v>
      </c>
      <c r="AZ93" s="128">
        <v>8528025</v>
      </c>
      <c r="BA93" s="128">
        <v>8383525</v>
      </c>
      <c r="BB93" s="128">
        <v>8635867</v>
      </c>
      <c r="BC93" s="128">
        <v>8684193</v>
      </c>
      <c r="BU93" s="5"/>
      <c r="BV93" s="5"/>
      <c r="BW93" s="5"/>
      <c r="BX93" s="5"/>
      <c r="BY93" s="5"/>
      <c r="BZ93" s="5"/>
      <c r="CA93" s="5"/>
      <c r="CB93" s="5"/>
      <c r="CC93" s="5"/>
      <c r="CD93" s="5"/>
      <c r="CE93" s="5"/>
      <c r="CF93" s="5"/>
    </row>
    <row r="94" spans="1:84" ht="16.5" customHeight="1" x14ac:dyDescent="0.3">
      <c r="A94" s="128" t="s">
        <v>3151</v>
      </c>
      <c r="B94" s="128">
        <v>70130977</v>
      </c>
      <c r="C94" s="128">
        <v>75141403</v>
      </c>
      <c r="D94" s="128">
        <v>74034154.870000005</v>
      </c>
      <c r="E94" s="128">
        <v>67948508</v>
      </c>
      <c r="F94" s="128">
        <v>70884784</v>
      </c>
      <c r="G94" s="128">
        <v>71516604</v>
      </c>
      <c r="H94" s="128">
        <v>62641332.090000004</v>
      </c>
      <c r="I94" s="128">
        <v>57852576</v>
      </c>
      <c r="J94" s="128">
        <v>58444084</v>
      </c>
      <c r="K94" s="128">
        <v>60792282</v>
      </c>
      <c r="L94" s="128">
        <v>62065255.299999997</v>
      </c>
      <c r="M94" s="128">
        <v>56701374</v>
      </c>
      <c r="N94" s="128">
        <v>55827452</v>
      </c>
      <c r="O94" s="128">
        <v>58159228</v>
      </c>
      <c r="P94" s="128">
        <v>58975972.789999999</v>
      </c>
      <c r="Q94" s="128">
        <v>54233117</v>
      </c>
      <c r="R94" s="128">
        <v>52863861</v>
      </c>
      <c r="S94" s="128">
        <v>55277386</v>
      </c>
      <c r="T94" s="128">
        <v>52859473.75</v>
      </c>
      <c r="U94" s="128">
        <v>47326696</v>
      </c>
      <c r="V94" s="128">
        <v>46894744</v>
      </c>
      <c r="W94" s="128">
        <v>48267057</v>
      </c>
      <c r="X94" s="128">
        <v>47909804.109999999</v>
      </c>
      <c r="Y94" s="128">
        <v>42633119</v>
      </c>
      <c r="Z94" s="128">
        <v>40960488</v>
      </c>
      <c r="AA94" s="128">
        <v>43396985</v>
      </c>
      <c r="AB94" s="128">
        <v>43665526.049999997</v>
      </c>
      <c r="AC94" s="128">
        <v>37052348</v>
      </c>
      <c r="AD94" s="128">
        <v>35400715</v>
      </c>
      <c r="AE94" s="128">
        <v>36417128</v>
      </c>
      <c r="AF94" s="128">
        <v>36104341.130000003</v>
      </c>
      <c r="AG94" s="128">
        <v>32033129</v>
      </c>
      <c r="AH94" s="128">
        <v>30029741</v>
      </c>
      <c r="AI94" s="128">
        <v>34298568</v>
      </c>
      <c r="AJ94" s="128">
        <v>32084561.829999998</v>
      </c>
      <c r="AK94" s="128">
        <v>27441967</v>
      </c>
      <c r="AL94" s="128">
        <v>28749067</v>
      </c>
      <c r="AM94" s="128">
        <v>29848321</v>
      </c>
      <c r="AN94" s="128">
        <v>30319446.170000002</v>
      </c>
      <c r="AO94" s="128">
        <v>25996782</v>
      </c>
      <c r="AP94" s="128">
        <v>26230746</v>
      </c>
      <c r="AQ94" s="128">
        <v>26684966</v>
      </c>
      <c r="AR94" s="128">
        <v>25491667.199999999</v>
      </c>
      <c r="AS94" s="128">
        <v>22201030</v>
      </c>
      <c r="AT94" s="128">
        <v>22003249</v>
      </c>
      <c r="AU94" s="128">
        <v>22518542</v>
      </c>
      <c r="AV94" s="128">
        <v>22921574.449999999</v>
      </c>
      <c r="AW94" s="128">
        <v>20481809</v>
      </c>
      <c r="AX94" s="128">
        <v>19961492</v>
      </c>
      <c r="AY94" s="128">
        <v>20252279</v>
      </c>
      <c r="AZ94" s="128">
        <v>20686309</v>
      </c>
      <c r="BA94" s="128">
        <v>19288386</v>
      </c>
      <c r="BB94" s="128">
        <v>18753801</v>
      </c>
      <c r="BC94" s="128">
        <v>19163043</v>
      </c>
      <c r="BU94" s="5"/>
      <c r="BV94" s="5"/>
      <c r="BW94" s="5"/>
      <c r="BX94" s="5"/>
      <c r="BY94" s="5"/>
      <c r="BZ94" s="5"/>
      <c r="CA94" s="5"/>
      <c r="CB94" s="5"/>
      <c r="CC94" s="5"/>
      <c r="CD94" s="5"/>
      <c r="CE94" s="5"/>
      <c r="CF94" s="5"/>
    </row>
    <row r="95" spans="1:84" ht="16.5" customHeight="1" x14ac:dyDescent="0.3">
      <c r="A95" s="128" t="s">
        <v>3152</v>
      </c>
      <c r="B95" s="128" t="s">
        <v>3153</v>
      </c>
      <c r="C95" s="128" t="s">
        <v>3154</v>
      </c>
      <c r="D95" s="128" t="s">
        <v>3155</v>
      </c>
      <c r="E95" s="128" t="s">
        <v>3156</v>
      </c>
      <c r="F95" s="128" t="s">
        <v>3157</v>
      </c>
      <c r="G95" s="128" t="s">
        <v>3158</v>
      </c>
      <c r="H95" s="128" t="s">
        <v>3159</v>
      </c>
      <c r="I95" s="128" t="s">
        <v>3160</v>
      </c>
      <c r="J95" s="128" t="s">
        <v>3161</v>
      </c>
      <c r="K95" s="128" t="s">
        <v>3162</v>
      </c>
      <c r="L95" s="128" t="s">
        <v>3163</v>
      </c>
      <c r="M95" s="128" t="s">
        <v>3164</v>
      </c>
      <c r="N95" s="128" t="s">
        <v>3165</v>
      </c>
      <c r="O95" s="128" t="s">
        <v>3166</v>
      </c>
      <c r="P95" s="128" t="s">
        <v>3167</v>
      </c>
      <c r="Q95" s="128" t="s">
        <v>3168</v>
      </c>
      <c r="R95" s="128" t="s">
        <v>3169</v>
      </c>
      <c r="S95" s="128" t="s">
        <v>3170</v>
      </c>
      <c r="T95" s="128" t="s">
        <v>3171</v>
      </c>
      <c r="U95" s="128" t="s">
        <v>3172</v>
      </c>
      <c r="V95" s="128" t="s">
        <v>3173</v>
      </c>
      <c r="W95" s="128" t="s">
        <v>3174</v>
      </c>
      <c r="X95" s="128" t="s">
        <v>3175</v>
      </c>
      <c r="Y95" s="128" t="s">
        <v>3176</v>
      </c>
      <c r="Z95" s="128" t="s">
        <v>3177</v>
      </c>
      <c r="AA95" s="128" t="s">
        <v>3178</v>
      </c>
      <c r="AB95" s="128" t="s">
        <v>3179</v>
      </c>
      <c r="AC95" s="128" t="s">
        <v>3180</v>
      </c>
      <c r="AD95" s="128" t="s">
        <v>3181</v>
      </c>
      <c r="AE95" s="128" t="s">
        <v>3182</v>
      </c>
      <c r="AF95" s="128" t="s">
        <v>3183</v>
      </c>
      <c r="AG95" s="128" t="s">
        <v>3184</v>
      </c>
      <c r="AH95" s="128" t="s">
        <v>3185</v>
      </c>
      <c r="AI95" s="128" t="s">
        <v>3186</v>
      </c>
      <c r="AJ95" s="128" t="s">
        <v>3187</v>
      </c>
      <c r="AK95" s="128" t="s">
        <v>3188</v>
      </c>
      <c r="AL95" s="128" t="s">
        <v>3189</v>
      </c>
      <c r="AM95" s="128" t="s">
        <v>3190</v>
      </c>
      <c r="AN95" s="128" t="s">
        <v>3191</v>
      </c>
      <c r="AO95" s="128" t="s">
        <v>3192</v>
      </c>
      <c r="AP95" s="128" t="s">
        <v>3193</v>
      </c>
      <c r="AQ95" s="128" t="s">
        <v>3194</v>
      </c>
      <c r="AR95" s="128" t="s">
        <v>3195</v>
      </c>
      <c r="AS95" s="128" t="s">
        <v>3196</v>
      </c>
      <c r="AT95" s="128" t="s">
        <v>3197</v>
      </c>
      <c r="AU95" s="128" t="s">
        <v>3198</v>
      </c>
      <c r="AV95" s="128" t="s">
        <v>3199</v>
      </c>
      <c r="AW95" s="128" t="s">
        <v>3200</v>
      </c>
      <c r="AX95" s="128" t="s">
        <v>3201</v>
      </c>
      <c r="AY95" s="128" t="s">
        <v>3202</v>
      </c>
      <c r="AZ95" s="128" t="s">
        <v>3203</v>
      </c>
      <c r="BA95" s="128" t="s">
        <v>3204</v>
      </c>
      <c r="BB95" s="128" t="s">
        <v>3205</v>
      </c>
      <c r="BC95" s="128" t="s">
        <v>3206</v>
      </c>
      <c r="BU95" s="5"/>
      <c r="BV95" s="5"/>
      <c r="BW95" s="5"/>
      <c r="BX95" s="5"/>
      <c r="BY95" s="5"/>
      <c r="BZ95" s="5"/>
      <c r="CA95" s="5"/>
      <c r="CB95" s="5"/>
      <c r="CC95" s="5"/>
      <c r="CD95" s="5"/>
      <c r="CE95" s="5"/>
      <c r="CF95" s="5"/>
    </row>
    <row r="96" spans="1:84" ht="16.5" customHeight="1" x14ac:dyDescent="0.3">
      <c r="A96" s="128" t="s">
        <v>3207</v>
      </c>
      <c r="BU96" s="5"/>
      <c r="BV96" s="5"/>
      <c r="BW96" s="5"/>
      <c r="BX96" s="5"/>
      <c r="BY96" s="5"/>
      <c r="BZ96" s="5"/>
      <c r="CA96" s="5"/>
      <c r="CB96" s="5"/>
      <c r="CC96" s="5"/>
      <c r="CD96" s="5"/>
      <c r="CE96" s="5"/>
      <c r="CF96" s="5"/>
    </row>
    <row r="97" spans="1:84" ht="16.5" customHeight="1" x14ac:dyDescent="0.3">
      <c r="A97" s="128" t="s">
        <v>3208</v>
      </c>
      <c r="BU97" s="5"/>
      <c r="BV97" s="5"/>
      <c r="BW97" s="5"/>
      <c r="BX97" s="5"/>
      <c r="BY97" s="5"/>
      <c r="BZ97" s="5"/>
      <c r="CA97" s="5"/>
      <c r="CB97" s="5"/>
      <c r="CC97" s="5"/>
      <c r="CD97" s="5"/>
      <c r="CE97" s="5"/>
      <c r="CF97" s="5"/>
    </row>
    <row r="98" spans="1:84" ht="16.5" customHeight="1" x14ac:dyDescent="0.3">
      <c r="A98" s="128" t="s">
        <v>3209</v>
      </c>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array" ref="B119">INDEX(B$3:B$117,MATCH($A$119,$A$3:$A$117,0),1)</f>
        <v>633019</v>
      </c>
      <c r="C119" s="10">
        <f t="shared" ref="C119:BK119" si="0">INDEX(C$3:C$117,MATCH($A$119,$A3:$A117,0),1)</f>
        <v>682295</v>
      </c>
      <c r="D119" s="10">
        <f t="shared" si="0"/>
        <v>1050248.6499999999</v>
      </c>
      <c r="E119" s="10">
        <f t="shared" si="0"/>
        <v>1187622</v>
      </c>
      <c r="F119" s="10">
        <f t="shared" si="0"/>
        <v>6360991</v>
      </c>
      <c r="G119" s="10">
        <f t="shared" si="0"/>
        <v>711912</v>
      </c>
      <c r="H119" s="10">
        <f t="shared" si="0"/>
        <v>826783.63</v>
      </c>
      <c r="I119" s="10">
        <f t="shared" si="0"/>
        <v>3013171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3422571.54</v>
      </c>
      <c r="U119" s="10">
        <f t="shared" si="0"/>
        <v>4698018</v>
      </c>
      <c r="V119" s="10">
        <f t="shared" si="0"/>
        <v>4439019</v>
      </c>
      <c r="W119" s="10">
        <f t="shared" si="0"/>
        <v>3317012</v>
      </c>
      <c r="X119" s="10">
        <f t="shared" si="0"/>
        <v>2614115.0299999998</v>
      </c>
      <c r="Y119" s="10">
        <f t="shared" si="0"/>
        <v>4822753</v>
      </c>
      <c r="Z119" s="10">
        <f t="shared" si="0"/>
        <v>3854013</v>
      </c>
      <c r="AA119" s="10">
        <f t="shared" si="0"/>
        <v>3250314</v>
      </c>
      <c r="AB119" s="10">
        <f t="shared" si="0"/>
        <v>3226390.37</v>
      </c>
      <c r="AC119" s="10">
        <f t="shared" si="0"/>
        <v>5663426</v>
      </c>
      <c r="AD119" s="10">
        <f t="shared" si="0"/>
        <v>4183334</v>
      </c>
      <c r="AE119" s="10">
        <f t="shared" si="0"/>
        <v>3228090</v>
      </c>
      <c r="AF119" s="10">
        <f t="shared" si="0"/>
        <v>3166649</v>
      </c>
      <c r="AG119" s="10">
        <f t="shared" si="0"/>
        <v>2126945</v>
      </c>
      <c r="AH119" s="10">
        <f t="shared" si="0"/>
        <v>2104319</v>
      </c>
      <c r="AI119" s="10">
        <f t="shared" si="0"/>
        <v>2115333</v>
      </c>
      <c r="AJ119" s="10">
        <f t="shared" si="0"/>
        <v>2099786.59</v>
      </c>
      <c r="AK119" s="10">
        <f t="shared" si="0"/>
        <v>2159688</v>
      </c>
      <c r="AL119" s="10">
        <f t="shared" si="0"/>
        <v>2194391</v>
      </c>
      <c r="AM119" s="10">
        <f t="shared" si="0"/>
        <v>2112976</v>
      </c>
      <c r="AN119" s="10">
        <f t="shared" si="0"/>
        <v>2052043.84</v>
      </c>
      <c r="AO119" s="10">
        <f t="shared" si="0"/>
        <v>2122120</v>
      </c>
      <c r="AP119" s="10">
        <f t="shared" si="0"/>
        <v>2116317</v>
      </c>
      <c r="AQ119" s="10">
        <f t="shared" si="0"/>
        <v>2058368</v>
      </c>
      <c r="AR119" s="10">
        <f t="shared" si="0"/>
        <v>1200000</v>
      </c>
      <c r="AS119" s="10">
        <f t="shared" si="0"/>
        <v>817201</v>
      </c>
      <c r="AT119" s="10">
        <f t="shared" si="0"/>
        <v>822811</v>
      </c>
      <c r="AU119" s="10">
        <f t="shared" si="0"/>
        <v>800503</v>
      </c>
      <c r="AV119" s="10">
        <f t="shared" si="0"/>
        <v>812578.22</v>
      </c>
      <c r="AW119" s="10">
        <f t="shared" si="0"/>
        <v>1076559</v>
      </c>
      <c r="AX119" s="10">
        <f t="shared" si="0"/>
        <v>1091914</v>
      </c>
      <c r="AY119" s="10">
        <f t="shared" si="0"/>
        <v>1068942</v>
      </c>
      <c r="AZ119" s="10">
        <f t="shared" si="0"/>
        <v>1214752</v>
      </c>
      <c r="BA119" s="10">
        <f t="shared" si="0"/>
        <v>1188179</v>
      </c>
      <c r="BB119" s="10">
        <f t="shared" si="0"/>
        <v>155829</v>
      </c>
      <c r="BC119" s="10">
        <f t="shared" si="0"/>
        <v>24571</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44047</v>
      </c>
      <c r="AJ120" s="10">
        <f t="shared" si="1"/>
        <v>88190.73</v>
      </c>
      <c r="AK120" s="10">
        <f t="shared" si="1"/>
        <v>40282</v>
      </c>
      <c r="AL120" s="10">
        <f t="shared" si="1"/>
        <v>79698</v>
      </c>
      <c r="AM120" s="10">
        <f t="shared" si="1"/>
        <v>44322</v>
      </c>
      <c r="AN120" s="10">
        <f t="shared" si="1"/>
        <v>80860.600000000006</v>
      </c>
      <c r="AO120" s="10">
        <f t="shared" si="1"/>
        <v>39365</v>
      </c>
      <c r="AP120" s="10">
        <f t="shared" si="1"/>
        <v>76363</v>
      </c>
      <c r="AQ120" s="10">
        <f t="shared" si="1"/>
        <v>39773</v>
      </c>
      <c r="AR120" s="10">
        <f t="shared" si="1"/>
        <v>76119.27</v>
      </c>
      <c r="AS120" s="10">
        <f t="shared" si="1"/>
        <v>37430</v>
      </c>
      <c r="AT120" s="10">
        <f t="shared" si="1"/>
        <v>72592</v>
      </c>
      <c r="AU120" s="10">
        <f t="shared" si="1"/>
        <v>36775</v>
      </c>
      <c r="AV120" s="10">
        <f t="shared" si="1"/>
        <v>72280.820000000007</v>
      </c>
      <c r="AW120" s="10">
        <f t="shared" si="1"/>
        <v>34070</v>
      </c>
      <c r="AX120" s="10">
        <f t="shared" si="1"/>
        <v>67851</v>
      </c>
      <c r="AY120" s="10">
        <f t="shared" si="1"/>
        <v>34772</v>
      </c>
      <c r="AZ120" s="10">
        <f t="shared" si="1"/>
        <v>69881</v>
      </c>
      <c r="BA120" s="10">
        <f t="shared" si="1"/>
        <v>35123</v>
      </c>
      <c r="BB120" s="10">
        <f t="shared" si="1"/>
        <v>68292</v>
      </c>
      <c r="BC120" s="10">
        <f t="shared" si="1"/>
        <v>36306</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array" ref="B121">INDEX(B$3:B$117,MATCH($A$121,$A$3:$A$117,0),1)</f>
        <v>2001308</v>
      </c>
      <c r="C121" s="10">
        <f t="shared" ref="C121:BK121" si="2">INDEX(C$3:C$117,MATCH($A$121,$A3:$A117,0),1)</f>
        <v>2001329</v>
      </c>
      <c r="D121" s="10">
        <f t="shared" si="2"/>
        <v>5496689.7400000002</v>
      </c>
      <c r="E121" s="10">
        <f t="shared" si="2"/>
        <v>5521327</v>
      </c>
      <c r="F121" s="10">
        <f t="shared" si="2"/>
        <v>3535377</v>
      </c>
      <c r="G121" s="10">
        <f t="shared" si="2"/>
        <v>3550158</v>
      </c>
      <c r="H121" s="10">
        <f t="shared" si="2"/>
        <v>1377.79</v>
      </c>
      <c r="I121" s="10">
        <f t="shared" si="2"/>
        <v>630</v>
      </c>
      <c r="J121" s="10">
        <f t="shared" si="2"/>
        <v>635</v>
      </c>
      <c r="K121" s="10">
        <f t="shared" si="2"/>
        <v>638</v>
      </c>
      <c r="L121" s="10">
        <f t="shared" si="2"/>
        <v>0</v>
      </c>
      <c r="M121" s="10">
        <f t="shared" si="2"/>
        <v>2000000</v>
      </c>
      <c r="N121" s="10">
        <f t="shared" si="2"/>
        <v>2000000</v>
      </c>
      <c r="O121" s="10">
        <f t="shared" si="2"/>
        <v>2006324</v>
      </c>
      <c r="P121" s="10">
        <f t="shared" si="2"/>
        <v>2006488.9</v>
      </c>
      <c r="Q121" s="10">
        <f t="shared" si="2"/>
        <v>2006511</v>
      </c>
      <c r="R121" s="10">
        <f t="shared" si="2"/>
        <v>2006539</v>
      </c>
      <c r="S121" s="10">
        <f t="shared" si="2"/>
        <v>2006580</v>
      </c>
      <c r="T121" s="10">
        <f t="shared" si="2"/>
        <v>2000000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INDEX(B$3:B$117,MATCH($A$122,$A3:$A$117,0),1)</f>
        <v>5001572</v>
      </c>
      <c r="C122" s="10">
        <f t="shared" si="3"/>
        <v>5001865</v>
      </c>
      <c r="D122" s="10">
        <f t="shared" si="3"/>
        <v>9623214.3300000001</v>
      </c>
      <c r="E122" s="10">
        <f t="shared" si="3"/>
        <v>9644022</v>
      </c>
      <c r="F122" s="10">
        <f t="shared" si="3"/>
        <v>11644585</v>
      </c>
      <c r="G122" s="10">
        <f t="shared" si="3"/>
        <v>11852020</v>
      </c>
      <c r="H122" s="10">
        <f t="shared" si="3"/>
        <v>7002807.1699999999</v>
      </c>
      <c r="I122" s="10">
        <f t="shared" si="3"/>
        <v>7000926</v>
      </c>
      <c r="J122" s="10">
        <f t="shared" si="3"/>
        <v>7001121</v>
      </c>
      <c r="K122" s="10">
        <f t="shared" si="3"/>
        <v>7001321</v>
      </c>
      <c r="L122" s="10">
        <f t="shared" si="3"/>
        <v>7002261.0099999998</v>
      </c>
      <c r="M122" s="10">
        <f t="shared" si="3"/>
        <v>7001158</v>
      </c>
      <c r="N122" s="10">
        <f t="shared" si="3"/>
        <v>5000841</v>
      </c>
      <c r="O122" s="10">
        <f t="shared" si="3"/>
        <v>5016517</v>
      </c>
      <c r="P122" s="10">
        <f t="shared" si="3"/>
        <v>2018569.31</v>
      </c>
      <c r="Q122" s="10">
        <f t="shared" si="3"/>
        <v>2020261</v>
      </c>
      <c r="R122" s="10">
        <f t="shared" si="3"/>
        <v>2021981</v>
      </c>
      <c r="S122" s="10">
        <f t="shared" si="3"/>
        <v>2023765</v>
      </c>
      <c r="T122" s="10">
        <f t="shared" si="3"/>
        <v>2000000</v>
      </c>
      <c r="U122" s="10">
        <f t="shared" si="3"/>
        <v>4000000</v>
      </c>
      <c r="V122" s="10">
        <f t="shared" si="3"/>
        <v>4000000</v>
      </c>
      <c r="W122" s="10">
        <f t="shared" si="3"/>
        <v>4000000</v>
      </c>
      <c r="X122" s="10">
        <f t="shared" si="3"/>
        <v>4000000</v>
      </c>
      <c r="Y122" s="10">
        <f t="shared" si="3"/>
        <v>2000000</v>
      </c>
      <c r="Z122" s="10">
        <f t="shared" si="3"/>
        <v>2000000</v>
      </c>
      <c r="AA122" s="10">
        <f t="shared" si="3"/>
        <v>2000000</v>
      </c>
      <c r="AB122" s="10">
        <f t="shared" si="3"/>
        <v>2000000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2634327</v>
      </c>
      <c r="C123" s="8">
        <f t="shared" si="4"/>
        <v>2689892</v>
      </c>
      <c r="D123" s="8">
        <f t="shared" si="4"/>
        <v>6552945.8100000005</v>
      </c>
      <c r="E123" s="8">
        <f t="shared" si="4"/>
        <v>6715280</v>
      </c>
      <c r="F123" s="8">
        <f t="shared" si="4"/>
        <v>9911195</v>
      </c>
      <c r="G123" s="8">
        <f t="shared" si="4"/>
        <v>4277752</v>
      </c>
      <c r="H123" s="8">
        <f t="shared" si="4"/>
        <v>842635.34000000008</v>
      </c>
      <c r="I123" s="8">
        <f t="shared" si="4"/>
        <v>3028485</v>
      </c>
      <c r="J123" s="8">
        <f t="shared" si="4"/>
        <v>3696328</v>
      </c>
      <c r="K123" s="8">
        <f t="shared" si="4"/>
        <v>680219</v>
      </c>
      <c r="L123" s="8">
        <f t="shared" si="4"/>
        <v>3582583.74</v>
      </c>
      <c r="M123" s="8">
        <f t="shared" si="4"/>
        <v>5429345</v>
      </c>
      <c r="N123" s="8">
        <f t="shared" si="4"/>
        <v>5504730</v>
      </c>
      <c r="O123" s="8">
        <f t="shared" si="4"/>
        <v>2627731</v>
      </c>
      <c r="P123" s="8">
        <f t="shared" si="4"/>
        <v>6332018.7400000002</v>
      </c>
      <c r="Q123" s="8">
        <f t="shared" si="4"/>
        <v>8745092</v>
      </c>
      <c r="R123" s="8">
        <f t="shared" si="4"/>
        <v>9517503</v>
      </c>
      <c r="S123" s="8">
        <f t="shared" si="4"/>
        <v>7539080</v>
      </c>
      <c r="T123" s="8">
        <f t="shared" si="4"/>
        <v>5422571.54</v>
      </c>
      <c r="U123" s="8">
        <f t="shared" si="4"/>
        <v>4698018</v>
      </c>
      <c r="V123" s="8">
        <f t="shared" si="4"/>
        <v>4439019</v>
      </c>
      <c r="W123" s="8">
        <f t="shared" si="4"/>
        <v>3317012</v>
      </c>
      <c r="X123" s="8">
        <f t="shared" si="4"/>
        <v>2614115.0299999998</v>
      </c>
      <c r="Y123" s="8">
        <f t="shared" si="4"/>
        <v>4822753</v>
      </c>
      <c r="Z123" s="8">
        <f t="shared" si="4"/>
        <v>3854013</v>
      </c>
      <c r="AA123" s="8">
        <f t="shared" si="4"/>
        <v>3250314</v>
      </c>
      <c r="AB123" s="8">
        <f t="shared" si="4"/>
        <v>3226390.37</v>
      </c>
      <c r="AC123" s="8">
        <f t="shared" si="4"/>
        <v>5663426</v>
      </c>
      <c r="AD123" s="8">
        <f t="shared" si="4"/>
        <v>4183334</v>
      </c>
      <c r="AE123" s="8">
        <f t="shared" si="4"/>
        <v>3228090</v>
      </c>
      <c r="AF123" s="8">
        <f t="shared" si="4"/>
        <v>3166649</v>
      </c>
      <c r="AG123" s="8">
        <f t="shared" si="4"/>
        <v>2126945</v>
      </c>
      <c r="AH123" s="8">
        <f t="shared" si="4"/>
        <v>2104319</v>
      </c>
      <c r="AI123" s="8">
        <f t="shared" si="4"/>
        <v>2159380</v>
      </c>
      <c r="AJ123" s="8">
        <f t="shared" si="4"/>
        <v>2187977.3199999998</v>
      </c>
      <c r="AK123" s="8">
        <f t="shared" si="4"/>
        <v>2199970</v>
      </c>
      <c r="AL123" s="8">
        <f t="shared" si="4"/>
        <v>2274089</v>
      </c>
      <c r="AM123" s="8">
        <f t="shared" si="4"/>
        <v>2157298</v>
      </c>
      <c r="AN123" s="8">
        <f t="shared" si="4"/>
        <v>2132904.44</v>
      </c>
      <c r="AO123" s="8">
        <f t="shared" si="4"/>
        <v>2161485</v>
      </c>
      <c r="AP123" s="8">
        <f t="shared" si="4"/>
        <v>2192680</v>
      </c>
      <c r="AQ123" s="8">
        <f t="shared" si="4"/>
        <v>2098141</v>
      </c>
      <c r="AR123" s="8">
        <f t="shared" si="4"/>
        <v>1276119.27</v>
      </c>
      <c r="AS123" s="8">
        <f t="shared" si="4"/>
        <v>854631</v>
      </c>
      <c r="AT123" s="8">
        <f t="shared" si="4"/>
        <v>895403</v>
      </c>
      <c r="AU123" s="8">
        <f t="shared" si="4"/>
        <v>837278</v>
      </c>
      <c r="AV123" s="8">
        <f t="shared" si="4"/>
        <v>884859.04</v>
      </c>
      <c r="AW123" s="8">
        <f t="shared" si="4"/>
        <v>1110629</v>
      </c>
      <c r="AX123" s="8">
        <f t="shared" si="4"/>
        <v>1159765</v>
      </c>
      <c r="AY123" s="8">
        <f t="shared" si="4"/>
        <v>1103714</v>
      </c>
      <c r="AZ123" s="8">
        <f t="shared" si="4"/>
        <v>1284633</v>
      </c>
      <c r="BA123" s="8">
        <f t="shared" si="4"/>
        <v>1223302</v>
      </c>
      <c r="BB123" s="8">
        <f t="shared" si="4"/>
        <v>224121</v>
      </c>
      <c r="BC123" s="8">
        <f t="shared" ref="BC123:BK123" si="5">+BC42+BC46+BC49</f>
        <v>27979981</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5001572</v>
      </c>
      <c r="C124" s="8">
        <f t="shared" si="6"/>
        <v>5001865</v>
      </c>
      <c r="D124" s="8">
        <f t="shared" si="6"/>
        <v>9623214.3300000001</v>
      </c>
      <c r="E124" s="8">
        <f t="shared" si="6"/>
        <v>9644022</v>
      </c>
      <c r="F124" s="8">
        <f t="shared" si="6"/>
        <v>11644585</v>
      </c>
      <c r="G124" s="8">
        <f t="shared" si="6"/>
        <v>11852020</v>
      </c>
      <c r="H124" s="8">
        <f t="shared" si="6"/>
        <v>7002807.1699999999</v>
      </c>
      <c r="I124" s="8">
        <f t="shared" si="6"/>
        <v>7000926</v>
      </c>
      <c r="J124" s="8">
        <f t="shared" si="6"/>
        <v>7001121</v>
      </c>
      <c r="K124" s="8">
        <f t="shared" si="6"/>
        <v>7001321</v>
      </c>
      <c r="L124" s="8">
        <f t="shared" si="6"/>
        <v>7002261.0099999998</v>
      </c>
      <c r="M124" s="8">
        <f t="shared" si="6"/>
        <v>7001158</v>
      </c>
      <c r="N124" s="8">
        <f t="shared" si="6"/>
        <v>5000841</v>
      </c>
      <c r="O124" s="8">
        <f t="shared" si="6"/>
        <v>5016517</v>
      </c>
      <c r="P124" s="8">
        <f t="shared" si="6"/>
        <v>2018569.31</v>
      </c>
      <c r="Q124" s="8">
        <f t="shared" si="6"/>
        <v>2020261</v>
      </c>
      <c r="R124" s="8">
        <f t="shared" si="6"/>
        <v>2021981</v>
      </c>
      <c r="S124" s="8">
        <f t="shared" si="6"/>
        <v>2023765</v>
      </c>
      <c r="T124" s="8">
        <f t="shared" si="6"/>
        <v>2000000</v>
      </c>
      <c r="U124" s="8">
        <f t="shared" si="6"/>
        <v>4000000</v>
      </c>
      <c r="V124" s="8">
        <f t="shared" si="6"/>
        <v>4000000</v>
      </c>
      <c r="W124" s="8">
        <f t="shared" si="6"/>
        <v>4000000</v>
      </c>
      <c r="X124" s="8">
        <f t="shared" si="6"/>
        <v>4000000</v>
      </c>
      <c r="Y124" s="8">
        <f t="shared" si="6"/>
        <v>2000000</v>
      </c>
      <c r="Z124" s="8">
        <f t="shared" si="6"/>
        <v>2000000</v>
      </c>
      <c r="AA124" s="8">
        <f t="shared" si="6"/>
        <v>2000000</v>
      </c>
      <c r="AB124" s="8">
        <f t="shared" si="6"/>
        <v>2000000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7635899</v>
      </c>
      <c r="C125" s="12">
        <f t="shared" si="7"/>
        <v>7691757</v>
      </c>
      <c r="D125" s="12">
        <f t="shared" si="7"/>
        <v>16176160.140000001</v>
      </c>
      <c r="E125" s="12">
        <f t="shared" si="7"/>
        <v>16359302</v>
      </c>
      <c r="F125" s="12">
        <f t="shared" si="7"/>
        <v>21555780</v>
      </c>
      <c r="G125" s="12">
        <f t="shared" si="7"/>
        <v>16129772</v>
      </c>
      <c r="H125" s="12">
        <f t="shared" si="7"/>
        <v>7845442.5099999998</v>
      </c>
      <c r="I125" s="12">
        <f t="shared" si="7"/>
        <v>10029411</v>
      </c>
      <c r="J125" s="12">
        <f t="shared" si="7"/>
        <v>10697449</v>
      </c>
      <c r="K125" s="12">
        <f t="shared" si="7"/>
        <v>7681540</v>
      </c>
      <c r="L125" s="12">
        <f t="shared" si="7"/>
        <v>10584844.75</v>
      </c>
      <c r="M125" s="12">
        <f t="shared" si="7"/>
        <v>12430503</v>
      </c>
      <c r="N125" s="12">
        <f t="shared" si="7"/>
        <v>10505571</v>
      </c>
      <c r="O125" s="12">
        <f t="shared" si="7"/>
        <v>7644248</v>
      </c>
      <c r="P125" s="12">
        <f t="shared" si="7"/>
        <v>8350588.0500000007</v>
      </c>
      <c r="Q125" s="12">
        <f t="shared" si="7"/>
        <v>10765353</v>
      </c>
      <c r="R125" s="12">
        <f t="shared" si="7"/>
        <v>11539484</v>
      </c>
      <c r="S125" s="12">
        <f t="shared" si="7"/>
        <v>9562845</v>
      </c>
      <c r="T125" s="12">
        <f t="shared" si="7"/>
        <v>7422571.54</v>
      </c>
      <c r="U125" s="12">
        <f t="shared" si="7"/>
        <v>8698018</v>
      </c>
      <c r="V125" s="12">
        <f t="shared" si="7"/>
        <v>8439019</v>
      </c>
      <c r="W125" s="12">
        <f t="shared" si="7"/>
        <v>7317012</v>
      </c>
      <c r="X125" s="12">
        <f t="shared" si="7"/>
        <v>6614115.0299999993</v>
      </c>
      <c r="Y125" s="12">
        <f t="shared" si="7"/>
        <v>6822753</v>
      </c>
      <c r="Z125" s="12">
        <f t="shared" si="7"/>
        <v>5854013</v>
      </c>
      <c r="AA125" s="12">
        <f t="shared" si="7"/>
        <v>5250314</v>
      </c>
      <c r="AB125" s="12">
        <f t="shared" si="7"/>
        <v>5226390.37</v>
      </c>
      <c r="AC125" s="12">
        <f t="shared" si="7"/>
        <v>5663426</v>
      </c>
      <c r="AD125" s="12">
        <f t="shared" si="7"/>
        <v>4183334</v>
      </c>
      <c r="AE125" s="12">
        <f t="shared" si="7"/>
        <v>3228090</v>
      </c>
      <c r="AF125" s="12">
        <f t="shared" si="7"/>
        <v>3166649</v>
      </c>
      <c r="AG125" s="12">
        <f t="shared" si="7"/>
        <v>2126945</v>
      </c>
      <c r="AH125" s="12">
        <f t="shared" si="7"/>
        <v>2104319</v>
      </c>
      <c r="AI125" s="12">
        <f t="shared" si="7"/>
        <v>2159380</v>
      </c>
      <c r="AJ125" s="12">
        <f t="shared" si="7"/>
        <v>2187977.3199999998</v>
      </c>
      <c r="AK125" s="12">
        <f t="shared" si="7"/>
        <v>2199970</v>
      </c>
      <c r="AL125" s="12">
        <f t="shared" si="7"/>
        <v>2274089</v>
      </c>
      <c r="AM125" s="12">
        <f t="shared" si="7"/>
        <v>2157298</v>
      </c>
      <c r="AN125" s="12">
        <f t="shared" si="7"/>
        <v>2132904.44</v>
      </c>
      <c r="AO125" s="12">
        <f t="shared" si="7"/>
        <v>2161485</v>
      </c>
      <c r="AP125" s="12">
        <f t="shared" si="7"/>
        <v>2192680</v>
      </c>
      <c r="AQ125" s="12">
        <f t="shared" si="7"/>
        <v>2098141</v>
      </c>
      <c r="AR125" s="12">
        <f t="shared" si="7"/>
        <v>1276119.27</v>
      </c>
      <c r="AS125" s="12">
        <f t="shared" si="7"/>
        <v>854631</v>
      </c>
      <c r="AT125" s="12">
        <f t="shared" si="7"/>
        <v>895403</v>
      </c>
      <c r="AU125" s="12">
        <f t="shared" si="7"/>
        <v>837278</v>
      </c>
      <c r="AV125" s="12">
        <f t="shared" si="7"/>
        <v>884859.04</v>
      </c>
      <c r="AW125" s="12">
        <f t="shared" si="7"/>
        <v>1110629</v>
      </c>
      <c r="AX125" s="12">
        <f t="shared" si="7"/>
        <v>1159765</v>
      </c>
      <c r="AY125" s="12">
        <f t="shared" si="7"/>
        <v>1103714</v>
      </c>
      <c r="AZ125" s="12">
        <f t="shared" si="7"/>
        <v>1284633</v>
      </c>
      <c r="BA125" s="12">
        <f t="shared" si="7"/>
        <v>1223302</v>
      </c>
      <c r="BB125" s="12">
        <f t="shared" si="7"/>
        <v>224121</v>
      </c>
      <c r="BC125" s="12">
        <f t="shared" si="7"/>
        <v>27979981</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3029</v>
      </c>
      <c r="C128" s="128" t="s">
        <v>3030</v>
      </c>
      <c r="D128" s="128" t="s">
        <v>3210</v>
      </c>
      <c r="E128" s="128" t="s">
        <v>3032</v>
      </c>
      <c r="F128" s="128" t="s">
        <v>3033</v>
      </c>
      <c r="G128" s="128" t="s">
        <v>3034</v>
      </c>
      <c r="H128" s="128" t="s">
        <v>3211</v>
      </c>
      <c r="I128" s="128" t="s">
        <v>3036</v>
      </c>
      <c r="J128" s="128" t="s">
        <v>3037</v>
      </c>
      <c r="K128" s="128" t="s">
        <v>3038</v>
      </c>
      <c r="L128" s="128" t="s">
        <v>3212</v>
      </c>
      <c r="M128" s="128" t="s">
        <v>3040</v>
      </c>
      <c r="N128" s="128" t="s">
        <v>3041</v>
      </c>
      <c r="O128" s="128" t="s">
        <v>3042</v>
      </c>
      <c r="P128" s="128" t="s">
        <v>3213</v>
      </c>
      <c r="Q128" s="128" t="s">
        <v>3044</v>
      </c>
      <c r="R128" s="128" t="s">
        <v>3045</v>
      </c>
      <c r="S128" s="128" t="s">
        <v>3046</v>
      </c>
      <c r="T128" s="128" t="s">
        <v>3214</v>
      </c>
      <c r="U128" s="128" t="s">
        <v>3048</v>
      </c>
      <c r="V128" s="128" t="s">
        <v>3049</v>
      </c>
      <c r="W128" s="128" t="s">
        <v>3050</v>
      </c>
      <c r="X128" s="128" t="s">
        <v>3215</v>
      </c>
      <c r="Y128" s="128" t="s">
        <v>3052</v>
      </c>
      <c r="Z128" s="128" t="s">
        <v>3053</v>
      </c>
      <c r="AA128" s="128" t="s">
        <v>3054</v>
      </c>
      <c r="AB128" s="128" t="s">
        <v>3216</v>
      </c>
      <c r="AC128" s="128" t="s">
        <v>3056</v>
      </c>
      <c r="AD128" s="128" t="s">
        <v>3057</v>
      </c>
      <c r="AE128" s="128" t="s">
        <v>3058</v>
      </c>
      <c r="AF128" s="128" t="s">
        <v>3217</v>
      </c>
      <c r="AG128" s="128" t="s">
        <v>3060</v>
      </c>
      <c r="AH128" s="128" t="s">
        <v>3061</v>
      </c>
      <c r="AI128" s="128" t="s">
        <v>3062</v>
      </c>
      <c r="AJ128" s="128" t="s">
        <v>3218</v>
      </c>
      <c r="AK128" s="128" t="s">
        <v>3064</v>
      </c>
      <c r="AL128" s="128" t="s">
        <v>3065</v>
      </c>
      <c r="AM128" s="128" t="s">
        <v>3066</v>
      </c>
      <c r="AN128" s="128" t="s">
        <v>3219</v>
      </c>
      <c r="AO128" s="128" t="s">
        <v>3068</v>
      </c>
      <c r="AP128" s="128" t="s">
        <v>3069</v>
      </c>
      <c r="AQ128" s="128" t="s">
        <v>3070</v>
      </c>
      <c r="AR128" s="128" t="s">
        <v>3220</v>
      </c>
      <c r="AS128" s="128" t="s">
        <v>3072</v>
      </c>
      <c r="AT128" s="128" t="s">
        <v>3073</v>
      </c>
      <c r="AU128" s="128" t="s">
        <v>3074</v>
      </c>
      <c r="AV128" s="128" t="s">
        <v>3221</v>
      </c>
      <c r="AW128" s="128" t="s">
        <v>3076</v>
      </c>
      <c r="AX128" s="128" t="s">
        <v>3077</v>
      </c>
      <c r="AY128" s="128" t="s">
        <v>3078</v>
      </c>
      <c r="AZ128" s="128" t="s">
        <v>3222</v>
      </c>
      <c r="BA128" s="128" t="s">
        <v>3080</v>
      </c>
      <c r="BB128" s="128" t="s">
        <v>3081</v>
      </c>
      <c r="BC128" s="128" t="s">
        <v>3082</v>
      </c>
      <c r="BU128" s="6"/>
      <c r="BV128" s="6"/>
      <c r="BW128" s="6"/>
      <c r="BX128" s="6"/>
      <c r="BY128" s="6"/>
      <c r="BZ128" s="6"/>
      <c r="CA128" s="6"/>
      <c r="CB128" s="6"/>
      <c r="CC128" s="6"/>
      <c r="CD128" s="6"/>
      <c r="CE128" s="6"/>
      <c r="CF128" s="6"/>
    </row>
    <row r="129" spans="1:84" ht="16.5" customHeight="1" x14ac:dyDescent="0.3">
      <c r="A129" s="128" t="s">
        <v>3223</v>
      </c>
      <c r="BU129" s="5"/>
      <c r="BV129" s="5"/>
      <c r="BW129" s="5"/>
      <c r="BX129" s="5"/>
      <c r="BY129" s="5"/>
      <c r="BZ129" s="5"/>
      <c r="CA129" s="5"/>
      <c r="CB129" s="5"/>
      <c r="CC129" s="5"/>
      <c r="CD129" s="5"/>
      <c r="CE129" s="5"/>
      <c r="CF129" s="5"/>
    </row>
    <row r="130" spans="1:84" ht="16.5" customHeight="1" x14ac:dyDescent="0.3">
      <c r="A130" s="128" t="s">
        <v>3224</v>
      </c>
      <c r="BU130" s="5"/>
      <c r="BV130" s="5"/>
      <c r="BW130" s="5"/>
      <c r="BX130" s="5"/>
      <c r="BY130" s="5"/>
      <c r="BZ130" s="5"/>
      <c r="CA130" s="5"/>
      <c r="CB130" s="5"/>
      <c r="CC130" s="5"/>
      <c r="CD130" s="5"/>
      <c r="CE130" s="5"/>
      <c r="CF130" s="5"/>
    </row>
    <row r="131" spans="1:84" ht="16.5" customHeight="1" x14ac:dyDescent="0.3">
      <c r="A131" s="128" t="s">
        <v>2939</v>
      </c>
      <c r="B131" s="128">
        <v>54722719</v>
      </c>
      <c r="C131" s="128">
        <v>55878287</v>
      </c>
      <c r="D131" s="128">
        <v>56799234.390000001</v>
      </c>
      <c r="E131" s="128">
        <v>53870898</v>
      </c>
      <c r="F131" s="128">
        <v>51078872</v>
      </c>
      <c r="G131" s="128">
        <v>56148135</v>
      </c>
      <c r="H131" s="128">
        <v>55575950.880000003</v>
      </c>
      <c r="I131" s="128">
        <v>50784967</v>
      </c>
      <c r="J131" s="128">
        <v>51806333</v>
      </c>
      <c r="K131" s="128">
        <v>51604589</v>
      </c>
      <c r="L131" s="128">
        <v>51063825.520000003</v>
      </c>
      <c r="M131" s="128">
        <v>46772238</v>
      </c>
      <c r="N131" s="128">
        <v>46130979</v>
      </c>
      <c r="O131" s="128">
        <v>48029795</v>
      </c>
      <c r="P131" s="128">
        <v>48632005.670000002</v>
      </c>
      <c r="Q131" s="128">
        <v>45654348</v>
      </c>
      <c r="R131" s="128">
        <v>45204255</v>
      </c>
      <c r="S131" s="128">
        <v>46313350</v>
      </c>
      <c r="T131" s="128">
        <v>44779970.68</v>
      </c>
      <c r="U131" s="128">
        <v>42039199</v>
      </c>
      <c r="V131" s="128">
        <v>42902923</v>
      </c>
      <c r="W131" s="128">
        <v>42370482</v>
      </c>
      <c r="X131" s="128">
        <v>40431459.289999999</v>
      </c>
      <c r="Y131" s="128">
        <v>37263504</v>
      </c>
      <c r="Z131" s="128">
        <v>37934504</v>
      </c>
      <c r="AA131" s="128">
        <v>39587865</v>
      </c>
      <c r="AB131" s="128">
        <v>38117647.079999998</v>
      </c>
      <c r="AC131" s="128">
        <v>33743902</v>
      </c>
      <c r="AD131" s="128">
        <v>34748679</v>
      </c>
      <c r="AE131" s="128">
        <v>35218135</v>
      </c>
      <c r="AF131" s="128">
        <v>35254599.990000002</v>
      </c>
      <c r="AG131" s="128">
        <v>31088377</v>
      </c>
      <c r="AH131" s="128">
        <v>31439293</v>
      </c>
      <c r="AI131" s="128">
        <v>31304355</v>
      </c>
      <c r="AJ131" s="128">
        <v>31144043.129999999</v>
      </c>
      <c r="AK131" s="128">
        <v>27599007</v>
      </c>
      <c r="AL131" s="128">
        <v>27787805</v>
      </c>
      <c r="AM131" s="128">
        <v>27801905</v>
      </c>
      <c r="AN131" s="128">
        <v>27603428.059999999</v>
      </c>
      <c r="AO131" s="128">
        <v>24199949</v>
      </c>
      <c r="AP131" s="128">
        <v>23650855</v>
      </c>
      <c r="AQ131" s="128">
        <v>23647324</v>
      </c>
      <c r="AR131" s="128">
        <v>24149436.600000001</v>
      </c>
      <c r="AS131" s="128">
        <v>21069482</v>
      </c>
      <c r="AT131" s="128">
        <v>21620700</v>
      </c>
      <c r="AU131" s="128">
        <v>21347967</v>
      </c>
      <c r="AV131" s="128">
        <v>21463870.149999999</v>
      </c>
      <c r="AW131" s="128">
        <v>19201286</v>
      </c>
      <c r="AX131" s="128">
        <v>18923961</v>
      </c>
      <c r="AY131" s="128">
        <v>18417926</v>
      </c>
      <c r="AZ131" s="128">
        <v>18376603</v>
      </c>
      <c r="BA131" s="128">
        <v>18026245</v>
      </c>
      <c r="BB131" s="128">
        <v>18595450</v>
      </c>
      <c r="BC131" s="128">
        <v>18618668</v>
      </c>
      <c r="BU131" s="5"/>
      <c r="BV131" s="5"/>
      <c r="BW131" s="5"/>
      <c r="BX131" s="5"/>
      <c r="BY131" s="5"/>
      <c r="BZ131" s="5"/>
      <c r="CA131" s="5"/>
      <c r="CB131" s="5"/>
      <c r="CC131" s="5"/>
      <c r="CD131" s="5"/>
      <c r="CE131" s="5"/>
      <c r="CF131" s="5"/>
    </row>
    <row r="132" spans="1:84" ht="16.5" customHeight="1" x14ac:dyDescent="0.3">
      <c r="A132" s="128" t="s">
        <v>3342</v>
      </c>
      <c r="B132" s="128">
        <v>53812749</v>
      </c>
      <c r="C132" s="128">
        <v>54868255</v>
      </c>
      <c r="D132" s="128">
        <v>55764751.369999997</v>
      </c>
      <c r="E132" s="128">
        <v>52925390</v>
      </c>
      <c r="F132" s="128">
        <v>50290175</v>
      </c>
      <c r="G132" s="128">
        <v>55159351</v>
      </c>
      <c r="H132" s="128">
        <v>54629579.280000001</v>
      </c>
      <c r="I132" s="128">
        <v>49855936</v>
      </c>
      <c r="J132" s="128">
        <v>51011957</v>
      </c>
      <c r="K132" s="128">
        <v>50682394</v>
      </c>
      <c r="L132" s="128">
        <v>50093753.259999998</v>
      </c>
      <c r="M132" s="128">
        <v>45949958</v>
      </c>
      <c r="N132" s="128">
        <v>45371398</v>
      </c>
      <c r="O132" s="128">
        <v>47167671</v>
      </c>
      <c r="P132" s="128">
        <v>47796734.32</v>
      </c>
      <c r="Q132" s="128">
        <v>44891610</v>
      </c>
      <c r="R132" s="128">
        <v>44550475</v>
      </c>
      <c r="S132" s="128">
        <v>45514068</v>
      </c>
      <c r="T132" s="128">
        <v>44049134.25</v>
      </c>
      <c r="U132" s="128">
        <v>41306597</v>
      </c>
      <c r="V132" s="128">
        <v>42246510</v>
      </c>
      <c r="W132" s="128">
        <v>41623793</v>
      </c>
      <c r="X132" s="128">
        <v>39833982.310000002</v>
      </c>
      <c r="Y132" s="128">
        <v>36592486</v>
      </c>
      <c r="Z132" s="128">
        <v>37323773</v>
      </c>
      <c r="AA132" s="128">
        <v>38854079</v>
      </c>
      <c r="AB132" s="128">
        <v>37472145.770000003</v>
      </c>
      <c r="AC132" s="128">
        <v>33110024</v>
      </c>
      <c r="AD132" s="128">
        <v>34135141</v>
      </c>
      <c r="AE132" s="128">
        <v>34553524</v>
      </c>
      <c r="AF132" s="128">
        <v>34626757.399999999</v>
      </c>
      <c r="AG132" s="128">
        <v>30423038</v>
      </c>
      <c r="AH132" s="128">
        <v>30876495</v>
      </c>
      <c r="AI132" s="128">
        <v>30711457</v>
      </c>
      <c r="AJ132" s="128">
        <v>30514116.120000001</v>
      </c>
      <c r="AK132" s="128">
        <v>27049610</v>
      </c>
      <c r="AL132" s="128">
        <v>27310418</v>
      </c>
      <c r="AM132" s="128">
        <v>27266011</v>
      </c>
      <c r="AN132" s="128">
        <v>27155056.73</v>
      </c>
      <c r="AO132" s="128">
        <v>23667161</v>
      </c>
      <c r="AP132" s="128">
        <v>23178575</v>
      </c>
      <c r="AQ132" s="128">
        <v>23153056</v>
      </c>
      <c r="AR132" s="128">
        <v>23667258.670000002</v>
      </c>
      <c r="AS132" s="128">
        <v>20651324</v>
      </c>
      <c r="AT132" s="128">
        <v>21217515</v>
      </c>
      <c r="AU132" s="128">
        <v>20923175</v>
      </c>
      <c r="AV132" s="128">
        <v>21048733.379999999</v>
      </c>
      <c r="AW132" s="128">
        <v>18808464</v>
      </c>
      <c r="AX132" s="128">
        <v>18538312</v>
      </c>
      <c r="AY132" s="128">
        <v>18027547</v>
      </c>
      <c r="AZ132" s="128">
        <v>17993239</v>
      </c>
      <c r="BA132" s="128">
        <v>17672005</v>
      </c>
      <c r="BB132" s="128">
        <v>18253067</v>
      </c>
      <c r="BC132" s="128">
        <v>18221088</v>
      </c>
      <c r="BU132" s="5"/>
      <c r="BV132" s="5"/>
      <c r="BW132" s="5"/>
      <c r="BX132" s="5"/>
      <c r="BY132" s="5"/>
      <c r="BZ132" s="5"/>
      <c r="CA132" s="5"/>
      <c r="CB132" s="5"/>
      <c r="CC132" s="5"/>
      <c r="CD132" s="5"/>
      <c r="CE132" s="5"/>
      <c r="CF132" s="5"/>
    </row>
    <row r="133" spans="1:84" ht="16.5" customHeight="1" x14ac:dyDescent="0.3">
      <c r="A133" s="128" t="s">
        <v>3343</v>
      </c>
      <c r="B133" s="128">
        <v>909970</v>
      </c>
      <c r="C133" s="128">
        <v>1010032</v>
      </c>
      <c r="D133" s="128">
        <v>1034483.02</v>
      </c>
      <c r="E133" s="128">
        <v>945508</v>
      </c>
      <c r="F133" s="128">
        <v>788697</v>
      </c>
      <c r="G133" s="128">
        <v>988784</v>
      </c>
      <c r="H133" s="128">
        <v>946371.6</v>
      </c>
      <c r="I133" s="128">
        <v>929031</v>
      </c>
      <c r="J133" s="128">
        <v>794376</v>
      </c>
      <c r="K133" s="128">
        <v>922195</v>
      </c>
      <c r="L133" s="128">
        <v>970072.26</v>
      </c>
      <c r="M133" s="128">
        <v>822280</v>
      </c>
      <c r="N133" s="128">
        <v>759581</v>
      </c>
      <c r="O133" s="128">
        <v>862124</v>
      </c>
      <c r="P133" s="128">
        <v>835271.35</v>
      </c>
      <c r="Q133" s="128">
        <v>762738</v>
      </c>
      <c r="R133" s="128">
        <v>653780</v>
      </c>
      <c r="S133" s="128">
        <v>799282</v>
      </c>
      <c r="T133" s="128">
        <v>730836.43</v>
      </c>
      <c r="U133" s="128">
        <v>732602</v>
      </c>
      <c r="V133" s="128">
        <v>656413</v>
      </c>
      <c r="W133" s="128">
        <v>746689</v>
      </c>
      <c r="X133" s="128">
        <v>597476.98</v>
      </c>
      <c r="Y133" s="128">
        <v>671018</v>
      </c>
      <c r="Z133" s="128">
        <v>610731</v>
      </c>
      <c r="AA133" s="128">
        <v>733786</v>
      </c>
      <c r="AB133" s="128">
        <v>645501.31999999995</v>
      </c>
      <c r="AC133" s="128">
        <v>633878</v>
      </c>
      <c r="AD133" s="128">
        <v>613538</v>
      </c>
      <c r="AE133" s="128">
        <v>664611</v>
      </c>
      <c r="AF133" s="128">
        <v>627842.59</v>
      </c>
      <c r="AG133" s="128">
        <v>665339</v>
      </c>
      <c r="AH133" s="128">
        <v>562798</v>
      </c>
      <c r="AI133" s="128">
        <v>592898</v>
      </c>
      <c r="AJ133" s="128">
        <v>629927.01</v>
      </c>
      <c r="AK133" s="128">
        <v>549397</v>
      </c>
      <c r="AL133" s="128">
        <v>477387</v>
      </c>
      <c r="AM133" s="128">
        <v>535894</v>
      </c>
      <c r="AN133" s="128">
        <v>448371.33</v>
      </c>
      <c r="AO133" s="128">
        <v>532788</v>
      </c>
      <c r="AP133" s="128">
        <v>472280</v>
      </c>
      <c r="AQ133" s="128">
        <v>494268</v>
      </c>
      <c r="AR133" s="128">
        <v>482177.93</v>
      </c>
      <c r="AS133" s="128">
        <v>418158</v>
      </c>
      <c r="AT133" s="128">
        <v>403185</v>
      </c>
      <c r="AU133" s="128">
        <v>424792</v>
      </c>
      <c r="AV133" s="128">
        <v>415136.77</v>
      </c>
      <c r="AW133" s="128">
        <v>392822</v>
      </c>
      <c r="AX133" s="128">
        <v>385649</v>
      </c>
      <c r="AY133" s="128">
        <v>390379</v>
      </c>
      <c r="AZ133" s="128">
        <v>383364</v>
      </c>
      <c r="BA133" s="128">
        <v>354240</v>
      </c>
      <c r="BB133" s="128">
        <v>342383</v>
      </c>
      <c r="BC133" s="128">
        <v>397580</v>
      </c>
      <c r="BU133" s="5"/>
      <c r="BV133" s="5"/>
      <c r="BW133" s="5"/>
      <c r="BX133" s="5"/>
      <c r="BY133" s="5"/>
      <c r="BZ133" s="5"/>
      <c r="CA133" s="5"/>
      <c r="CB133" s="5"/>
      <c r="CC133" s="5"/>
      <c r="CD133" s="5"/>
      <c r="CE133" s="5"/>
      <c r="CF133" s="5"/>
    </row>
    <row r="134" spans="1:84" ht="16.5" customHeight="1" x14ac:dyDescent="0.3">
      <c r="A134" s="128" t="s">
        <v>2943</v>
      </c>
      <c r="B134" s="128">
        <v>0</v>
      </c>
      <c r="C134" s="128">
        <v>0</v>
      </c>
      <c r="D134" s="128">
        <v>0</v>
      </c>
      <c r="E134" s="128">
        <v>0</v>
      </c>
      <c r="F134" s="128">
        <v>0</v>
      </c>
      <c r="G134" s="128">
        <v>0</v>
      </c>
      <c r="H134" s="128">
        <v>0</v>
      </c>
      <c r="I134" s="128">
        <v>0</v>
      </c>
      <c r="J134" s="128">
        <v>0</v>
      </c>
      <c r="K134" s="128">
        <v>0</v>
      </c>
      <c r="L134" s="128">
        <v>0</v>
      </c>
      <c r="M134" s="128">
        <v>0</v>
      </c>
      <c r="N134" s="128">
        <v>0</v>
      </c>
      <c r="O134" s="128">
        <v>0</v>
      </c>
      <c r="P134" s="128">
        <v>0</v>
      </c>
      <c r="Q134" s="128">
        <v>0</v>
      </c>
      <c r="R134" s="128">
        <v>0</v>
      </c>
      <c r="S134" s="128">
        <v>0</v>
      </c>
      <c r="T134" s="128">
        <v>0</v>
      </c>
      <c r="U134" s="128">
        <v>0</v>
      </c>
      <c r="V134" s="128">
        <v>0</v>
      </c>
      <c r="W134" s="128">
        <v>0</v>
      </c>
      <c r="X134" s="128">
        <v>0</v>
      </c>
      <c r="Y134" s="128">
        <v>0</v>
      </c>
      <c r="Z134" s="128">
        <v>0</v>
      </c>
      <c r="AA134" s="128">
        <v>0</v>
      </c>
      <c r="AB134" s="128">
        <v>0</v>
      </c>
      <c r="AC134" s="128">
        <v>0</v>
      </c>
      <c r="AD134" s="128">
        <v>0</v>
      </c>
      <c r="AE134" s="128">
        <v>0</v>
      </c>
      <c r="AF134" s="128">
        <v>0</v>
      </c>
      <c r="AG134" s="128">
        <v>0</v>
      </c>
      <c r="AH134" s="128">
        <v>0</v>
      </c>
      <c r="AI134" s="128">
        <v>0</v>
      </c>
      <c r="AJ134" s="128">
        <v>0</v>
      </c>
      <c r="AK134" s="128">
        <v>0</v>
      </c>
      <c r="AL134" s="128">
        <v>0</v>
      </c>
      <c r="AM134" s="128">
        <v>0</v>
      </c>
      <c r="AN134" s="128">
        <v>0</v>
      </c>
      <c r="AO134" s="128">
        <v>0</v>
      </c>
      <c r="AP134" s="128">
        <v>0</v>
      </c>
      <c r="AQ134" s="128">
        <v>0</v>
      </c>
      <c r="AR134" s="128">
        <v>3669.67</v>
      </c>
      <c r="AS134" s="128">
        <v>3423</v>
      </c>
      <c r="AT134" s="128">
        <v>3331</v>
      </c>
      <c r="AU134" s="128">
        <v>6290</v>
      </c>
      <c r="AV134" s="128">
        <v>2493.9699999999998</v>
      </c>
      <c r="AW134" s="128">
        <v>0</v>
      </c>
      <c r="AX134" s="128">
        <v>0</v>
      </c>
      <c r="AY134" s="128">
        <v>3783</v>
      </c>
      <c r="AZ134" s="128">
        <v>7343</v>
      </c>
      <c r="BA134" s="128">
        <v>3361</v>
      </c>
      <c r="BB134" s="128">
        <v>0</v>
      </c>
      <c r="BC134" s="128">
        <v>0</v>
      </c>
      <c r="BU134" s="5"/>
      <c r="BV134" s="5"/>
      <c r="BW134" s="5"/>
      <c r="BX134" s="5"/>
      <c r="BY134" s="5"/>
      <c r="BZ134" s="5"/>
      <c r="CA134" s="5"/>
      <c r="CB134" s="5"/>
      <c r="CC134" s="5"/>
      <c r="CD134" s="5"/>
      <c r="CE134" s="5"/>
      <c r="CF134" s="5"/>
    </row>
    <row r="135" spans="1:84" ht="16.5" customHeight="1" x14ac:dyDescent="0.3">
      <c r="A135" s="128" t="s">
        <v>3023</v>
      </c>
      <c r="B135" s="128">
        <v>0</v>
      </c>
      <c r="C135" s="128">
        <v>0</v>
      </c>
      <c r="D135" s="128">
        <v>0</v>
      </c>
      <c r="E135" s="128">
        <v>0</v>
      </c>
      <c r="F135" s="128">
        <v>0</v>
      </c>
      <c r="G135" s="128">
        <v>0</v>
      </c>
      <c r="H135" s="128">
        <v>0</v>
      </c>
      <c r="I135" s="128">
        <v>0</v>
      </c>
      <c r="J135" s="128">
        <v>0</v>
      </c>
      <c r="K135" s="128">
        <v>0</v>
      </c>
      <c r="L135" s="128">
        <v>0</v>
      </c>
      <c r="M135" s="128">
        <v>0</v>
      </c>
      <c r="N135" s="128">
        <v>0</v>
      </c>
      <c r="O135" s="128">
        <v>0</v>
      </c>
      <c r="P135" s="128">
        <v>0</v>
      </c>
      <c r="Q135" s="128">
        <v>0</v>
      </c>
      <c r="R135" s="128">
        <v>0</v>
      </c>
      <c r="S135" s="128">
        <v>0</v>
      </c>
      <c r="T135" s="128">
        <v>0</v>
      </c>
      <c r="U135" s="128">
        <v>0</v>
      </c>
      <c r="V135" s="128">
        <v>0</v>
      </c>
      <c r="W135" s="128">
        <v>0</v>
      </c>
      <c r="X135" s="128">
        <v>0</v>
      </c>
      <c r="Y135" s="128">
        <v>0</v>
      </c>
      <c r="Z135" s="128">
        <v>0</v>
      </c>
      <c r="AA135" s="128">
        <v>0</v>
      </c>
      <c r="AB135" s="128">
        <v>0</v>
      </c>
      <c r="AC135" s="128">
        <v>0</v>
      </c>
      <c r="AD135" s="128">
        <v>0</v>
      </c>
      <c r="AE135" s="128">
        <v>0</v>
      </c>
      <c r="AF135" s="128">
        <v>0</v>
      </c>
      <c r="AG135" s="128">
        <v>0</v>
      </c>
      <c r="AH135" s="128">
        <v>0</v>
      </c>
      <c r="AI135" s="128">
        <v>0</v>
      </c>
      <c r="AJ135" s="128">
        <v>0</v>
      </c>
      <c r="AK135" s="128">
        <v>0</v>
      </c>
      <c r="AL135" s="128">
        <v>0</v>
      </c>
      <c r="AM135" s="128">
        <v>0</v>
      </c>
      <c r="AN135" s="128">
        <v>0</v>
      </c>
      <c r="AO135" s="128">
        <v>0</v>
      </c>
      <c r="AP135" s="128">
        <v>0</v>
      </c>
      <c r="AQ135" s="128">
        <v>0</v>
      </c>
      <c r="AR135" s="128">
        <v>3669.67</v>
      </c>
      <c r="AS135" s="128">
        <v>3423</v>
      </c>
      <c r="AT135" s="128">
        <v>3331</v>
      </c>
      <c r="AU135" s="128">
        <v>6290</v>
      </c>
      <c r="AV135" s="128">
        <v>2493.9699999999998</v>
      </c>
      <c r="AW135" s="128">
        <v>0</v>
      </c>
      <c r="AX135" s="128">
        <v>0</v>
      </c>
      <c r="AY135" s="128">
        <v>3783</v>
      </c>
      <c r="AZ135" s="128">
        <v>7343</v>
      </c>
      <c r="BA135" s="128">
        <v>3361</v>
      </c>
      <c r="BB135" s="128">
        <v>0</v>
      </c>
      <c r="BC135" s="128">
        <v>0</v>
      </c>
      <c r="BU135" s="5"/>
      <c r="BV135" s="5"/>
      <c r="BW135" s="5"/>
      <c r="BX135" s="5"/>
      <c r="BY135" s="5"/>
      <c r="BZ135" s="5"/>
      <c r="CA135" s="5"/>
      <c r="CB135" s="5"/>
      <c r="CC135" s="5"/>
      <c r="CD135" s="5"/>
      <c r="CE135" s="5"/>
      <c r="CF135" s="5"/>
    </row>
    <row r="136" spans="1:84" ht="16.5" customHeight="1" x14ac:dyDescent="0.3">
      <c r="A136" s="128" t="s">
        <v>2942</v>
      </c>
      <c r="B136" s="128">
        <v>232690</v>
      </c>
      <c r="C136" s="128">
        <v>219109</v>
      </c>
      <c r="D136" s="128">
        <v>275120.12</v>
      </c>
      <c r="E136" s="128">
        <v>204102</v>
      </c>
      <c r="F136" s="128">
        <v>151335</v>
      </c>
      <c r="G136" s="128">
        <v>159392</v>
      </c>
      <c r="H136" s="128">
        <v>256725.36</v>
      </c>
      <c r="I136" s="128">
        <v>201206</v>
      </c>
      <c r="J136" s="128">
        <v>203154</v>
      </c>
      <c r="K136" s="128">
        <v>194117</v>
      </c>
      <c r="L136" s="128">
        <v>224464.87</v>
      </c>
      <c r="M136" s="128">
        <v>155367</v>
      </c>
      <c r="N136" s="128">
        <v>273649</v>
      </c>
      <c r="O136" s="128">
        <v>279774</v>
      </c>
      <c r="P136" s="128">
        <v>250491.07</v>
      </c>
      <c r="Q136" s="128">
        <v>224219</v>
      </c>
      <c r="R136" s="128">
        <v>225868</v>
      </c>
      <c r="S136" s="128">
        <v>249479</v>
      </c>
      <c r="T136" s="128">
        <v>156933.10999999999</v>
      </c>
      <c r="U136" s="128">
        <v>163477</v>
      </c>
      <c r="V136" s="128">
        <v>169290</v>
      </c>
      <c r="W136" s="128">
        <v>207852</v>
      </c>
      <c r="X136" s="128">
        <v>214436.36</v>
      </c>
      <c r="Y136" s="128">
        <v>142119</v>
      </c>
      <c r="Z136" s="128">
        <v>155380</v>
      </c>
      <c r="AA136" s="128">
        <v>187923</v>
      </c>
      <c r="AB136" s="128">
        <v>167986.78</v>
      </c>
      <c r="AC136" s="128">
        <v>193314</v>
      </c>
      <c r="AD136" s="128">
        <v>189445</v>
      </c>
      <c r="AE136" s="128">
        <v>152817</v>
      </c>
      <c r="AF136" s="128">
        <v>226232.73</v>
      </c>
      <c r="AG136" s="128">
        <v>156684</v>
      </c>
      <c r="AH136" s="128">
        <v>147144</v>
      </c>
      <c r="AI136" s="128">
        <v>164033</v>
      </c>
      <c r="AJ136" s="128">
        <v>135965.06</v>
      </c>
      <c r="AK136" s="128">
        <v>172132</v>
      </c>
      <c r="AL136" s="128">
        <v>163923</v>
      </c>
      <c r="AM136" s="128">
        <v>151069</v>
      </c>
      <c r="AN136" s="128">
        <v>129163.2</v>
      </c>
      <c r="AO136" s="128">
        <v>144197</v>
      </c>
      <c r="AP136" s="128">
        <v>137581</v>
      </c>
      <c r="AQ136" s="128">
        <v>157518</v>
      </c>
      <c r="AR136" s="128">
        <v>104574.17</v>
      </c>
      <c r="AS136" s="128">
        <v>121899</v>
      </c>
      <c r="AT136" s="128">
        <v>107687</v>
      </c>
      <c r="AU136" s="128">
        <v>125154</v>
      </c>
      <c r="AV136" s="128">
        <v>98536.28</v>
      </c>
      <c r="AW136" s="128">
        <v>90642</v>
      </c>
      <c r="AX136" s="128">
        <v>83895</v>
      </c>
      <c r="AY136" s="128">
        <v>114610</v>
      </c>
      <c r="AZ136" s="128">
        <v>86760</v>
      </c>
      <c r="BA136" s="128">
        <v>215310</v>
      </c>
      <c r="BB136" s="128">
        <v>89361</v>
      </c>
      <c r="BC136" s="128">
        <v>125158</v>
      </c>
      <c r="BU136" s="5"/>
      <c r="BV136" s="5"/>
      <c r="BW136" s="5"/>
      <c r="BX136" s="5"/>
      <c r="BY136" s="5"/>
      <c r="BZ136" s="5"/>
      <c r="CA136" s="5"/>
      <c r="CB136" s="5"/>
      <c r="CC136" s="5"/>
      <c r="CD136" s="5"/>
      <c r="CE136" s="5"/>
      <c r="CF136" s="5"/>
    </row>
    <row r="137" spans="1:84" ht="16.5" customHeight="1" x14ac:dyDescent="0.3">
      <c r="A137" s="128" t="s">
        <v>2946</v>
      </c>
      <c r="B137" s="128">
        <v>54955409</v>
      </c>
      <c r="C137" s="128">
        <v>56097396</v>
      </c>
      <c r="D137" s="128">
        <v>57074354.509999998</v>
      </c>
      <c r="E137" s="128">
        <v>54075000</v>
      </c>
      <c r="F137" s="128">
        <v>51230207</v>
      </c>
      <c r="G137" s="128">
        <v>56307527</v>
      </c>
      <c r="H137" s="128">
        <v>55832676.240000002</v>
      </c>
      <c r="I137" s="128">
        <v>50986173</v>
      </c>
      <c r="J137" s="128">
        <v>52009487</v>
      </c>
      <c r="K137" s="128">
        <v>51798706</v>
      </c>
      <c r="L137" s="128">
        <v>51288290.390000001</v>
      </c>
      <c r="M137" s="128">
        <v>46927605</v>
      </c>
      <c r="N137" s="128">
        <v>46404628</v>
      </c>
      <c r="O137" s="128">
        <v>48309569</v>
      </c>
      <c r="P137" s="128">
        <v>48882496.729999997</v>
      </c>
      <c r="Q137" s="128">
        <v>45878567</v>
      </c>
      <c r="R137" s="128">
        <v>45430123</v>
      </c>
      <c r="S137" s="128">
        <v>46562829</v>
      </c>
      <c r="T137" s="128">
        <v>44936903.789999999</v>
      </c>
      <c r="U137" s="128">
        <v>42202676</v>
      </c>
      <c r="V137" s="128">
        <v>43072213</v>
      </c>
      <c r="W137" s="128">
        <v>42578334</v>
      </c>
      <c r="X137" s="128">
        <v>40645895.659999996</v>
      </c>
      <c r="Y137" s="128">
        <v>37405623</v>
      </c>
      <c r="Z137" s="128">
        <v>38089884</v>
      </c>
      <c r="AA137" s="128">
        <v>39775788</v>
      </c>
      <c r="AB137" s="128">
        <v>38285633.859999999</v>
      </c>
      <c r="AC137" s="128">
        <v>33937216</v>
      </c>
      <c r="AD137" s="128">
        <v>34938124</v>
      </c>
      <c r="AE137" s="128">
        <v>35370952</v>
      </c>
      <c r="AF137" s="128">
        <v>35480832.719999999</v>
      </c>
      <c r="AG137" s="128">
        <v>31245061</v>
      </c>
      <c r="AH137" s="128">
        <v>31586437</v>
      </c>
      <c r="AI137" s="128">
        <v>31468388</v>
      </c>
      <c r="AJ137" s="128">
        <v>31280008.18</v>
      </c>
      <c r="AK137" s="128">
        <v>27771139</v>
      </c>
      <c r="AL137" s="128">
        <v>27951728</v>
      </c>
      <c r="AM137" s="128">
        <v>27952974</v>
      </c>
      <c r="AN137" s="128">
        <v>27732591.25</v>
      </c>
      <c r="AO137" s="128">
        <v>24344146</v>
      </c>
      <c r="AP137" s="128">
        <v>23788436</v>
      </c>
      <c r="AQ137" s="128">
        <v>23804842</v>
      </c>
      <c r="AR137" s="128">
        <v>24257680.440000001</v>
      </c>
      <c r="AS137" s="128">
        <v>21194804</v>
      </c>
      <c r="AT137" s="128">
        <v>21731718</v>
      </c>
      <c r="AU137" s="128">
        <v>21479411</v>
      </c>
      <c r="AV137" s="128">
        <v>21572382.300000001</v>
      </c>
      <c r="AW137" s="128">
        <v>19291928</v>
      </c>
      <c r="AX137" s="128">
        <v>19007856</v>
      </c>
      <c r="AY137" s="128">
        <v>18536319</v>
      </c>
      <c r="AZ137" s="128">
        <v>18470706</v>
      </c>
      <c r="BA137" s="128">
        <v>18244916</v>
      </c>
      <c r="BB137" s="128">
        <v>18684811</v>
      </c>
      <c r="BC137" s="128">
        <v>18743826</v>
      </c>
      <c r="BU137" s="5"/>
      <c r="BV137" s="5"/>
      <c r="BW137" s="5"/>
      <c r="BX137" s="5"/>
      <c r="BY137" s="5"/>
      <c r="BZ137" s="5"/>
      <c r="CA137" s="5"/>
      <c r="CB137" s="5"/>
      <c r="CC137" s="5"/>
      <c r="CD137" s="5"/>
      <c r="CE137" s="5"/>
      <c r="CF137" s="5"/>
    </row>
    <row r="138" spans="1:84" ht="16.5" customHeight="1" x14ac:dyDescent="0.3">
      <c r="A138" s="128" t="s">
        <v>3227</v>
      </c>
      <c r="BU138" s="5"/>
      <c r="BV138" s="5"/>
      <c r="BW138" s="5"/>
      <c r="BX138" s="5"/>
      <c r="BY138" s="5"/>
      <c r="BZ138" s="5"/>
      <c r="CA138" s="5"/>
      <c r="CB138" s="5"/>
      <c r="CC138" s="5"/>
      <c r="CD138" s="5"/>
      <c r="CE138" s="5"/>
      <c r="CF138" s="5"/>
    </row>
    <row r="139" spans="1:84" ht="16.5" customHeight="1" x14ac:dyDescent="0.3">
      <c r="A139" s="128" t="s">
        <v>2948</v>
      </c>
      <c r="B139" s="128">
        <v>48644306</v>
      </c>
      <c r="C139" s="128">
        <v>49333781</v>
      </c>
      <c r="D139" s="128">
        <v>49671597.579999998</v>
      </c>
      <c r="E139" s="128">
        <v>47281597</v>
      </c>
      <c r="F139" s="128">
        <v>45450521</v>
      </c>
      <c r="G139" s="128">
        <v>49612048</v>
      </c>
      <c r="H139" s="128">
        <v>48584642.619999997</v>
      </c>
      <c r="I139" s="128">
        <v>44576103</v>
      </c>
      <c r="J139" s="128">
        <v>46179701</v>
      </c>
      <c r="K139" s="128">
        <v>45671705</v>
      </c>
      <c r="L139" s="128">
        <v>44920084.840000004</v>
      </c>
      <c r="M139" s="128">
        <v>41219911</v>
      </c>
      <c r="N139" s="128">
        <v>41059263</v>
      </c>
      <c r="O139" s="128">
        <v>42439670</v>
      </c>
      <c r="P139" s="128">
        <v>42713050.100000001</v>
      </c>
      <c r="Q139" s="128">
        <v>40375023</v>
      </c>
      <c r="R139" s="128">
        <v>40329202</v>
      </c>
      <c r="S139" s="128">
        <v>40935059</v>
      </c>
      <c r="T139" s="128">
        <v>39870995.020000003</v>
      </c>
      <c r="U139" s="128">
        <v>37293066</v>
      </c>
      <c r="V139" s="128">
        <v>38640501</v>
      </c>
      <c r="W139" s="128">
        <v>37917713</v>
      </c>
      <c r="X139" s="128">
        <v>36032860.659999996</v>
      </c>
      <c r="Y139" s="128">
        <v>32948549</v>
      </c>
      <c r="Z139" s="128">
        <v>33945083</v>
      </c>
      <c r="AA139" s="128">
        <v>35010523</v>
      </c>
      <c r="AB139" s="128">
        <v>33872099.920000002</v>
      </c>
      <c r="AC139" s="128">
        <v>30114285</v>
      </c>
      <c r="AD139" s="128">
        <v>31321798</v>
      </c>
      <c r="AE139" s="128">
        <v>31463029</v>
      </c>
      <c r="AF139" s="128">
        <v>31575336.440000001</v>
      </c>
      <c r="AG139" s="128">
        <v>27787264</v>
      </c>
      <c r="AH139" s="128">
        <v>28223871</v>
      </c>
      <c r="AI139" s="128">
        <v>28086786</v>
      </c>
      <c r="AJ139" s="128">
        <v>27750327.989999998</v>
      </c>
      <c r="AK139" s="128">
        <v>24771569</v>
      </c>
      <c r="AL139" s="128">
        <v>25138349</v>
      </c>
      <c r="AM139" s="128">
        <v>25100207</v>
      </c>
      <c r="AN139" s="128">
        <v>24808081.030000001</v>
      </c>
      <c r="AO139" s="128">
        <v>21700887</v>
      </c>
      <c r="AP139" s="128">
        <v>21529057</v>
      </c>
      <c r="AQ139" s="128">
        <v>21364383</v>
      </c>
      <c r="AR139" s="128">
        <v>22019560.239999998</v>
      </c>
      <c r="AS139" s="128">
        <v>18991225</v>
      </c>
      <c r="AT139" s="128">
        <v>19731185</v>
      </c>
      <c r="AU139" s="128">
        <v>19406374</v>
      </c>
      <c r="AV139" s="128">
        <v>19534819.800000001</v>
      </c>
      <c r="AW139" s="128">
        <v>17418819</v>
      </c>
      <c r="AX139" s="128">
        <v>17409634</v>
      </c>
      <c r="AY139" s="128">
        <v>16979018</v>
      </c>
      <c r="AZ139" s="128">
        <v>16818554</v>
      </c>
      <c r="BA139" s="128">
        <v>16442511</v>
      </c>
      <c r="BB139" s="128">
        <v>17036184</v>
      </c>
      <c r="BC139" s="128">
        <v>16988764</v>
      </c>
      <c r="BU139" s="5"/>
      <c r="BV139" s="5"/>
      <c r="BW139" s="5"/>
      <c r="BX139" s="5"/>
      <c r="BY139" s="5"/>
      <c r="BZ139" s="5"/>
      <c r="CA139" s="5"/>
      <c r="CB139" s="5"/>
      <c r="CC139" s="5"/>
      <c r="CD139" s="5"/>
      <c r="CE139" s="5"/>
      <c r="CF139" s="5"/>
    </row>
    <row r="140" spans="1:84" ht="16.5" customHeight="1" x14ac:dyDescent="0.3">
      <c r="A140" s="128" t="s">
        <v>3344</v>
      </c>
      <c r="B140" s="128">
        <v>48644306</v>
      </c>
      <c r="C140" s="128">
        <v>49333781</v>
      </c>
      <c r="D140" s="128">
        <v>49671597.579999998</v>
      </c>
      <c r="E140" s="128">
        <v>47281597</v>
      </c>
      <c r="F140" s="128">
        <v>45450521</v>
      </c>
      <c r="G140" s="128">
        <v>49612048</v>
      </c>
      <c r="H140" s="128">
        <v>48584642.619999997</v>
      </c>
      <c r="I140" s="128">
        <v>44576103</v>
      </c>
      <c r="J140" s="128">
        <v>46179701</v>
      </c>
      <c r="K140" s="128">
        <v>45671705</v>
      </c>
      <c r="L140" s="128">
        <v>44920084.840000004</v>
      </c>
      <c r="M140" s="128">
        <v>41219911</v>
      </c>
      <c r="N140" s="128">
        <v>41059263</v>
      </c>
      <c r="O140" s="128">
        <v>42439670</v>
      </c>
      <c r="P140" s="128">
        <v>42713050.100000001</v>
      </c>
      <c r="Q140" s="128">
        <v>40375023</v>
      </c>
      <c r="R140" s="128">
        <v>40329202</v>
      </c>
      <c r="S140" s="128">
        <v>40935059</v>
      </c>
      <c r="T140" s="128">
        <v>39870995.020000003</v>
      </c>
      <c r="U140" s="128">
        <v>37293066</v>
      </c>
      <c r="V140" s="128">
        <v>38640501</v>
      </c>
      <c r="W140" s="128">
        <v>37917713</v>
      </c>
      <c r="X140" s="128">
        <v>36032860.659999996</v>
      </c>
      <c r="Y140" s="128">
        <v>32948549</v>
      </c>
      <c r="Z140" s="128">
        <v>33945083</v>
      </c>
      <c r="AA140" s="128">
        <v>35010523</v>
      </c>
      <c r="AB140" s="128">
        <v>33872099.920000002</v>
      </c>
      <c r="AC140" s="128">
        <v>30114285</v>
      </c>
      <c r="AD140" s="128">
        <v>31321798</v>
      </c>
      <c r="AE140" s="128">
        <v>31463029</v>
      </c>
      <c r="AF140" s="128">
        <v>31575336.440000001</v>
      </c>
      <c r="AG140" s="128">
        <v>27787264</v>
      </c>
      <c r="AH140" s="128">
        <v>28223871</v>
      </c>
      <c r="AI140" s="128">
        <v>28086786</v>
      </c>
      <c r="AJ140" s="128">
        <v>27750327.989999998</v>
      </c>
      <c r="AK140" s="128">
        <v>24771569</v>
      </c>
      <c r="AL140" s="128">
        <v>25138349</v>
      </c>
      <c r="AM140" s="128">
        <v>25100207</v>
      </c>
      <c r="AN140" s="128">
        <v>24808081.030000001</v>
      </c>
      <c r="AO140" s="128">
        <v>21700887</v>
      </c>
      <c r="AP140" s="128">
        <v>21529057</v>
      </c>
      <c r="AQ140" s="128">
        <v>21364383</v>
      </c>
      <c r="AR140" s="128">
        <v>22019560.239999998</v>
      </c>
      <c r="AS140" s="128">
        <v>18991225</v>
      </c>
      <c r="AT140" s="128">
        <v>19731185</v>
      </c>
      <c r="AU140" s="128">
        <v>19406374</v>
      </c>
      <c r="AV140" s="128">
        <v>19534819.800000001</v>
      </c>
      <c r="AW140" s="128">
        <v>17418819</v>
      </c>
      <c r="AX140" s="128">
        <v>17409634</v>
      </c>
      <c r="AY140" s="128">
        <v>16979018</v>
      </c>
      <c r="AZ140" s="128">
        <v>16818554</v>
      </c>
      <c r="BA140" s="128">
        <v>16442511</v>
      </c>
      <c r="BB140" s="128">
        <v>17036184</v>
      </c>
      <c r="BC140" s="128">
        <v>16988764</v>
      </c>
      <c r="BU140" s="5"/>
      <c r="BV140" s="5"/>
      <c r="BW140" s="5"/>
      <c r="BX140" s="5"/>
      <c r="BY140" s="5"/>
      <c r="BZ140" s="5"/>
      <c r="CA140" s="5"/>
      <c r="CB140" s="5"/>
      <c r="CC140" s="5"/>
      <c r="CD140" s="5"/>
      <c r="CE140" s="5"/>
      <c r="CF140" s="5"/>
    </row>
    <row r="141" spans="1:84" ht="16.5" customHeight="1" x14ac:dyDescent="0.3">
      <c r="A141" s="128" t="s">
        <v>2954</v>
      </c>
      <c r="B141" s="128">
        <v>4560484</v>
      </c>
      <c r="C141" s="128">
        <v>4442437</v>
      </c>
      <c r="D141" s="128">
        <v>4534099.5599999996</v>
      </c>
      <c r="E141" s="128">
        <v>4616643</v>
      </c>
      <c r="F141" s="128">
        <v>4151341</v>
      </c>
      <c r="G141" s="128">
        <v>4412738</v>
      </c>
      <c r="H141" s="128">
        <v>4550764.97</v>
      </c>
      <c r="I141" s="128">
        <v>4429411</v>
      </c>
      <c r="J141" s="128">
        <v>4291434</v>
      </c>
      <c r="K141" s="128">
        <v>4138789</v>
      </c>
      <c r="L141" s="128">
        <v>3963241.81</v>
      </c>
      <c r="M141" s="128">
        <v>3912917</v>
      </c>
      <c r="N141" s="128">
        <v>3838970</v>
      </c>
      <c r="O141" s="128">
        <v>3766210</v>
      </c>
      <c r="P141" s="128">
        <v>3732867.38</v>
      </c>
      <c r="Q141" s="128">
        <v>3614856</v>
      </c>
      <c r="R141" s="128">
        <v>3518710</v>
      </c>
      <c r="S141" s="128">
        <v>3528654</v>
      </c>
      <c r="T141" s="128">
        <v>3012266.17</v>
      </c>
      <c r="U141" s="128">
        <v>3064668</v>
      </c>
      <c r="V141" s="128">
        <v>2955493</v>
      </c>
      <c r="W141" s="128">
        <v>3011034</v>
      </c>
      <c r="X141" s="128">
        <v>2770959</v>
      </c>
      <c r="Y141" s="128">
        <v>2796865</v>
      </c>
      <c r="Z141" s="128">
        <v>2619633</v>
      </c>
      <c r="AA141" s="128">
        <v>2742406</v>
      </c>
      <c r="AB141" s="128">
        <v>2552451.69</v>
      </c>
      <c r="AC141" s="128">
        <v>2375267</v>
      </c>
      <c r="AD141" s="128">
        <v>2247860</v>
      </c>
      <c r="AE141" s="128">
        <v>2257061</v>
      </c>
      <c r="AF141" s="128">
        <v>2189811.62</v>
      </c>
      <c r="AG141" s="128">
        <v>2105029</v>
      </c>
      <c r="AH141" s="128">
        <v>2082262</v>
      </c>
      <c r="AI141" s="128">
        <v>2014916</v>
      </c>
      <c r="AJ141" s="128">
        <v>1951615.14</v>
      </c>
      <c r="AK141" s="128">
        <v>1904867</v>
      </c>
      <c r="AL141" s="128">
        <v>1739218</v>
      </c>
      <c r="AM141" s="128">
        <v>1662463</v>
      </c>
      <c r="AN141" s="128">
        <v>1524547.58</v>
      </c>
      <c r="AO141" s="128">
        <v>1605061</v>
      </c>
      <c r="AP141" s="128">
        <v>1399410</v>
      </c>
      <c r="AQ141" s="128">
        <v>1370758</v>
      </c>
      <c r="AR141" s="128">
        <v>1398685.35</v>
      </c>
      <c r="AS141" s="128">
        <v>1439563</v>
      </c>
      <c r="AT141" s="128">
        <v>1317284</v>
      </c>
      <c r="AU141" s="128">
        <v>1318625</v>
      </c>
      <c r="AV141" s="128">
        <v>1136560.71</v>
      </c>
      <c r="AW141" s="128">
        <v>1291615</v>
      </c>
      <c r="AX141" s="128">
        <v>1148859</v>
      </c>
      <c r="AY141" s="128">
        <v>1092025</v>
      </c>
      <c r="AZ141" s="128">
        <v>1055818</v>
      </c>
      <c r="BA141" s="128">
        <v>1115473</v>
      </c>
      <c r="BB141" s="128">
        <v>1162179</v>
      </c>
      <c r="BC141" s="128">
        <v>1169494</v>
      </c>
      <c r="BU141" s="5"/>
      <c r="BV141" s="5"/>
      <c r="BW141" s="5"/>
      <c r="BX141" s="5"/>
      <c r="BY141" s="5"/>
      <c r="BZ141" s="5"/>
      <c r="CA141" s="5"/>
      <c r="CB141" s="5"/>
      <c r="CC141" s="5"/>
      <c r="CD141" s="5"/>
      <c r="CE141" s="5"/>
      <c r="CF141" s="5"/>
    </row>
    <row r="142" spans="1:84" ht="16.5" customHeight="1" x14ac:dyDescent="0.3">
      <c r="A142" s="128" t="s">
        <v>2952</v>
      </c>
      <c r="B142" s="128">
        <v>3283858</v>
      </c>
      <c r="C142" s="128">
        <v>3186810</v>
      </c>
      <c r="D142" s="128">
        <v>3246029.87</v>
      </c>
      <c r="E142" s="128">
        <v>3244207</v>
      </c>
      <c r="F142" s="128">
        <v>3031492</v>
      </c>
      <c r="G142" s="128">
        <v>3162982</v>
      </c>
      <c r="H142" s="128">
        <v>3186119.41</v>
      </c>
      <c r="I142" s="128">
        <v>3236152</v>
      </c>
      <c r="J142" s="128">
        <v>3219061</v>
      </c>
      <c r="K142" s="128">
        <v>3027733</v>
      </c>
      <c r="L142" s="128">
        <v>3050119.53</v>
      </c>
      <c r="M142" s="128">
        <v>2965912</v>
      </c>
      <c r="N142" s="128">
        <v>2873438</v>
      </c>
      <c r="O142" s="128">
        <v>2877673</v>
      </c>
      <c r="P142" s="128">
        <v>2763730.79</v>
      </c>
      <c r="Q142" s="128">
        <v>2731816</v>
      </c>
      <c r="R142" s="128">
        <v>2601094</v>
      </c>
      <c r="S142" s="128">
        <v>2638403</v>
      </c>
      <c r="T142" s="128">
        <v>2462200.9300000002</v>
      </c>
      <c r="U142" s="128">
        <v>2455320</v>
      </c>
      <c r="V142" s="128">
        <v>2398221</v>
      </c>
      <c r="W142" s="128">
        <v>2406607</v>
      </c>
      <c r="X142" s="128">
        <v>2321809.16</v>
      </c>
      <c r="Y142" s="128">
        <v>2260434</v>
      </c>
      <c r="Z142" s="128">
        <v>2127284</v>
      </c>
      <c r="AA142" s="128">
        <v>2148611</v>
      </c>
      <c r="AB142" s="128">
        <v>2064873.66</v>
      </c>
      <c r="AC142" s="128">
        <v>1894256</v>
      </c>
      <c r="AD142" s="128">
        <v>1776808</v>
      </c>
      <c r="AE142" s="128">
        <v>1730135</v>
      </c>
      <c r="AF142" s="128">
        <v>1729714</v>
      </c>
      <c r="AG142" s="128">
        <v>1701577</v>
      </c>
      <c r="AH142" s="128">
        <v>1655199</v>
      </c>
      <c r="AI142" s="128">
        <v>1626750</v>
      </c>
      <c r="AJ142" s="128">
        <v>1554991.7</v>
      </c>
      <c r="AK142" s="128">
        <v>1490850</v>
      </c>
      <c r="AL142" s="128">
        <v>1376343</v>
      </c>
      <c r="AM142" s="128">
        <v>1335879</v>
      </c>
      <c r="AN142" s="128">
        <v>1222721.83</v>
      </c>
      <c r="AO142" s="128">
        <v>1286504</v>
      </c>
      <c r="AP142" s="128">
        <v>1136072</v>
      </c>
      <c r="AQ142" s="128">
        <v>1102197</v>
      </c>
      <c r="AR142" s="128">
        <v>1184605.98</v>
      </c>
      <c r="AS142" s="128">
        <v>1154535</v>
      </c>
      <c r="AT142" s="128">
        <v>1109003</v>
      </c>
      <c r="AU142" s="128">
        <v>1090294</v>
      </c>
      <c r="AV142" s="128">
        <v>1046839.52</v>
      </c>
      <c r="AW142" s="128">
        <v>1042407</v>
      </c>
      <c r="AX142" s="128">
        <v>965181</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2953</v>
      </c>
      <c r="B143" s="128">
        <v>1276626</v>
      </c>
      <c r="C143" s="128">
        <v>1255627</v>
      </c>
      <c r="D143" s="128">
        <v>1288069.69</v>
      </c>
      <c r="E143" s="128">
        <v>1372436</v>
      </c>
      <c r="F143" s="128">
        <v>1119849</v>
      </c>
      <c r="G143" s="128">
        <v>1249756</v>
      </c>
      <c r="H143" s="128">
        <v>1364645.56</v>
      </c>
      <c r="I143" s="128">
        <v>1193259</v>
      </c>
      <c r="J143" s="128">
        <v>1072373</v>
      </c>
      <c r="K143" s="128">
        <v>1111056</v>
      </c>
      <c r="L143" s="128">
        <v>913122.29</v>
      </c>
      <c r="M143" s="128">
        <v>947005</v>
      </c>
      <c r="N143" s="128">
        <v>965532</v>
      </c>
      <c r="O143" s="128">
        <v>888537</v>
      </c>
      <c r="P143" s="128">
        <v>969136.59</v>
      </c>
      <c r="Q143" s="128">
        <v>883040</v>
      </c>
      <c r="R143" s="128">
        <v>917616</v>
      </c>
      <c r="S143" s="128">
        <v>890251</v>
      </c>
      <c r="T143" s="128">
        <v>550065.25</v>
      </c>
      <c r="U143" s="128">
        <v>609348</v>
      </c>
      <c r="V143" s="128">
        <v>557272</v>
      </c>
      <c r="W143" s="128">
        <v>604427</v>
      </c>
      <c r="X143" s="128">
        <v>449149.84</v>
      </c>
      <c r="Y143" s="128">
        <v>536431</v>
      </c>
      <c r="Z143" s="128">
        <v>492349</v>
      </c>
      <c r="AA143" s="128">
        <v>593795</v>
      </c>
      <c r="AB143" s="128">
        <v>487578.04</v>
      </c>
      <c r="AC143" s="128">
        <v>481011</v>
      </c>
      <c r="AD143" s="128">
        <v>471052</v>
      </c>
      <c r="AE143" s="128">
        <v>526926</v>
      </c>
      <c r="AF143" s="128">
        <v>460097.61</v>
      </c>
      <c r="AG143" s="128">
        <v>403452</v>
      </c>
      <c r="AH143" s="128">
        <v>427063</v>
      </c>
      <c r="AI143" s="128">
        <v>388166</v>
      </c>
      <c r="AJ143" s="128">
        <v>396623.44</v>
      </c>
      <c r="AK143" s="128">
        <v>414017</v>
      </c>
      <c r="AL143" s="128">
        <v>362875</v>
      </c>
      <c r="AM143" s="128">
        <v>326584</v>
      </c>
      <c r="AN143" s="128">
        <v>301825.76</v>
      </c>
      <c r="AO143" s="128">
        <v>318557</v>
      </c>
      <c r="AP143" s="128">
        <v>263338</v>
      </c>
      <c r="AQ143" s="128">
        <v>268561</v>
      </c>
      <c r="AR143" s="128">
        <v>214079.37</v>
      </c>
      <c r="AS143" s="128">
        <v>285028</v>
      </c>
      <c r="AT143" s="128">
        <v>208281</v>
      </c>
      <c r="AU143" s="128">
        <v>228331</v>
      </c>
      <c r="AV143" s="128">
        <v>89721.19</v>
      </c>
      <c r="AW143" s="128">
        <v>249208</v>
      </c>
      <c r="AX143" s="128">
        <v>183678</v>
      </c>
      <c r="AY143" s="128">
        <v>0</v>
      </c>
      <c r="AZ143" s="128">
        <v>0</v>
      </c>
      <c r="BA143" s="128">
        <v>0</v>
      </c>
      <c r="BB143" s="128">
        <v>0</v>
      </c>
      <c r="BC143" s="128">
        <v>0</v>
      </c>
      <c r="BU143" s="5"/>
      <c r="BV143" s="5"/>
      <c r="BW143" s="5"/>
      <c r="BX143" s="5"/>
      <c r="BY143" s="5"/>
      <c r="BZ143" s="5"/>
      <c r="CA143" s="5"/>
      <c r="CB143" s="5"/>
      <c r="CC143" s="5"/>
      <c r="CD143" s="5"/>
      <c r="CE143" s="5"/>
      <c r="CF143" s="5"/>
    </row>
    <row r="144" spans="1:84" ht="16.5" customHeight="1" x14ac:dyDescent="0.3">
      <c r="A144" s="128" t="s">
        <v>2909</v>
      </c>
      <c r="B144" s="128">
        <v>0</v>
      </c>
      <c r="C144" s="128">
        <v>0</v>
      </c>
      <c r="D144" s="128">
        <v>0</v>
      </c>
      <c r="E144" s="128">
        <v>0</v>
      </c>
      <c r="F144" s="128">
        <v>0</v>
      </c>
      <c r="G144" s="128">
        <v>0</v>
      </c>
      <c r="H144" s="128">
        <v>0</v>
      </c>
      <c r="I144" s="128">
        <v>0</v>
      </c>
      <c r="J144" s="128">
        <v>0</v>
      </c>
      <c r="K144" s="128">
        <v>0</v>
      </c>
      <c r="L144" s="128">
        <v>0</v>
      </c>
      <c r="M144" s="128">
        <v>0</v>
      </c>
      <c r="N144" s="128">
        <v>0</v>
      </c>
      <c r="O144" s="128">
        <v>0</v>
      </c>
      <c r="P144" s="128">
        <v>0</v>
      </c>
      <c r="Q144" s="128">
        <v>0</v>
      </c>
      <c r="R144" s="128">
        <v>0</v>
      </c>
      <c r="S144" s="128">
        <v>0</v>
      </c>
      <c r="T144" s="128">
        <v>0</v>
      </c>
      <c r="U144" s="128">
        <v>0</v>
      </c>
      <c r="V144" s="128">
        <v>0</v>
      </c>
      <c r="W144" s="128">
        <v>0</v>
      </c>
      <c r="X144" s="128">
        <v>0</v>
      </c>
      <c r="Y144" s="128">
        <v>0</v>
      </c>
      <c r="Z144" s="128">
        <v>0</v>
      </c>
      <c r="AA144" s="128">
        <v>0</v>
      </c>
      <c r="AB144" s="128">
        <v>0</v>
      </c>
      <c r="AC144" s="128">
        <v>0</v>
      </c>
      <c r="AD144" s="128">
        <v>0</v>
      </c>
      <c r="AE144" s="128">
        <v>0</v>
      </c>
      <c r="AF144" s="128">
        <v>83664.2</v>
      </c>
      <c r="AG144" s="128">
        <v>44110</v>
      </c>
      <c r="AH144" s="128">
        <v>38364</v>
      </c>
      <c r="AI144" s="128">
        <v>39646</v>
      </c>
      <c r="AJ144" s="128">
        <v>56972.22</v>
      </c>
      <c r="AK144" s="128">
        <v>35833</v>
      </c>
      <c r="AL144" s="128">
        <v>31973</v>
      </c>
      <c r="AM144" s="128">
        <v>35721</v>
      </c>
      <c r="AN144" s="128">
        <v>60061.78</v>
      </c>
      <c r="AO144" s="128">
        <v>33069</v>
      </c>
      <c r="AP144" s="128">
        <v>32894</v>
      </c>
      <c r="AQ144" s="128">
        <v>50433</v>
      </c>
      <c r="AR144" s="128">
        <v>59027.91</v>
      </c>
      <c r="AS144" s="128">
        <v>41383</v>
      </c>
      <c r="AT144" s="128">
        <v>42652</v>
      </c>
      <c r="AU144" s="128">
        <v>23407</v>
      </c>
      <c r="AV144" s="128">
        <v>26189.69</v>
      </c>
      <c r="AW144" s="128">
        <v>0</v>
      </c>
      <c r="AX144" s="128">
        <v>0</v>
      </c>
      <c r="AY144" s="128">
        <v>0</v>
      </c>
      <c r="AZ144" s="128">
        <v>2970</v>
      </c>
      <c r="BA144" s="128">
        <v>2970</v>
      </c>
      <c r="BB144" s="128">
        <v>2970</v>
      </c>
      <c r="BC144" s="128">
        <v>2970</v>
      </c>
      <c r="BU144" s="5"/>
      <c r="BV144" s="5"/>
      <c r="BW144" s="5"/>
      <c r="BX144" s="5"/>
      <c r="BY144" s="5"/>
      <c r="BZ144" s="5"/>
      <c r="CA144" s="5"/>
      <c r="CB144" s="5"/>
      <c r="CC144" s="5"/>
      <c r="CD144" s="5"/>
      <c r="CE144" s="5"/>
      <c r="CF144" s="5"/>
    </row>
    <row r="145" spans="1:84" ht="16.5" customHeight="1" x14ac:dyDescent="0.3">
      <c r="A145" s="128" t="s">
        <v>3026</v>
      </c>
      <c r="B145" s="128">
        <v>0</v>
      </c>
      <c r="C145" s="128">
        <v>0</v>
      </c>
      <c r="D145" s="128">
        <v>0</v>
      </c>
      <c r="E145" s="128">
        <v>0</v>
      </c>
      <c r="F145" s="128">
        <v>0</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314</v>
      </c>
      <c r="AZ145" s="128">
        <v>-432.25</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3345</v>
      </c>
      <c r="B146" s="128">
        <v>0</v>
      </c>
      <c r="C146" s="128">
        <v>0</v>
      </c>
      <c r="D146" s="128">
        <v>0</v>
      </c>
      <c r="E146" s="128">
        <v>0</v>
      </c>
      <c r="F146" s="128">
        <v>0</v>
      </c>
      <c r="G146" s="128">
        <v>0</v>
      </c>
      <c r="H146" s="128">
        <v>0</v>
      </c>
      <c r="I146" s="128">
        <v>0</v>
      </c>
      <c r="J146" s="128">
        <v>0</v>
      </c>
      <c r="K146" s="128">
        <v>0</v>
      </c>
      <c r="L146" s="128">
        <v>0</v>
      </c>
      <c r="M146" s="128">
        <v>0</v>
      </c>
      <c r="N146" s="128">
        <v>0</v>
      </c>
      <c r="O146" s="128">
        <v>0</v>
      </c>
      <c r="P146" s="128">
        <v>0</v>
      </c>
      <c r="Q146" s="128">
        <v>0</v>
      </c>
      <c r="R146" s="128">
        <v>0</v>
      </c>
      <c r="S146" s="128">
        <v>0</v>
      </c>
      <c r="T146" s="128">
        <v>0</v>
      </c>
      <c r="U146" s="128">
        <v>0</v>
      </c>
      <c r="V146" s="128">
        <v>0</v>
      </c>
      <c r="W146" s="128">
        <v>0</v>
      </c>
      <c r="X146" s="128">
        <v>0</v>
      </c>
      <c r="Y146" s="128">
        <v>0</v>
      </c>
      <c r="Z146" s="128">
        <v>0</v>
      </c>
      <c r="AA146" s="128">
        <v>0</v>
      </c>
      <c r="AB146" s="128">
        <v>0</v>
      </c>
      <c r="AC146" s="128">
        <v>0</v>
      </c>
      <c r="AD146" s="128">
        <v>0</v>
      </c>
      <c r="AE146" s="128">
        <v>0</v>
      </c>
      <c r="AF146" s="128">
        <v>0</v>
      </c>
      <c r="AG146" s="128">
        <v>0</v>
      </c>
      <c r="AH146" s="128">
        <v>0</v>
      </c>
      <c r="AI146" s="128">
        <v>0</v>
      </c>
      <c r="AJ146" s="128">
        <v>0</v>
      </c>
      <c r="AK146" s="128">
        <v>0</v>
      </c>
      <c r="AL146" s="128">
        <v>0</v>
      </c>
      <c r="AM146" s="128">
        <v>0</v>
      </c>
      <c r="AN146" s="128">
        <v>59517.43</v>
      </c>
      <c r="AO146" s="128">
        <v>0</v>
      </c>
      <c r="AP146" s="128">
        <v>0</v>
      </c>
      <c r="AQ146" s="128">
        <v>0</v>
      </c>
      <c r="AR146" s="128">
        <v>0</v>
      </c>
      <c r="AS146" s="128">
        <v>0</v>
      </c>
      <c r="AT146" s="128">
        <v>0</v>
      </c>
      <c r="AU146" s="128">
        <v>0</v>
      </c>
      <c r="AV146" s="128">
        <v>0</v>
      </c>
      <c r="AW146" s="128">
        <v>0</v>
      </c>
      <c r="AX146" s="128">
        <v>0</v>
      </c>
      <c r="AY146" s="128">
        <v>7423</v>
      </c>
      <c r="AZ146" s="128">
        <v>7921.5</v>
      </c>
      <c r="BA146" s="128">
        <v>0</v>
      </c>
      <c r="BB146" s="128">
        <v>0</v>
      </c>
      <c r="BC146" s="128">
        <v>0</v>
      </c>
      <c r="BU146" s="5"/>
      <c r="BV146" s="5"/>
      <c r="BW146" s="5"/>
      <c r="BX146" s="5"/>
      <c r="BY146" s="5"/>
      <c r="BZ146" s="5"/>
      <c r="CA146" s="5"/>
      <c r="CB146" s="5"/>
      <c r="CC146" s="5"/>
      <c r="CD146" s="5"/>
      <c r="CE146" s="5"/>
      <c r="CF146" s="5"/>
    </row>
    <row r="147" spans="1:84" ht="16.5" customHeight="1" x14ac:dyDescent="0.3">
      <c r="A147" s="128" t="s">
        <v>3228</v>
      </c>
      <c r="B147" s="128">
        <v>53204790</v>
      </c>
      <c r="C147" s="128">
        <v>53776218</v>
      </c>
      <c r="D147" s="128">
        <v>54205697.140000001</v>
      </c>
      <c r="E147" s="128">
        <v>51898240</v>
      </c>
      <c r="F147" s="128">
        <v>49601862</v>
      </c>
      <c r="G147" s="128">
        <v>54024786</v>
      </c>
      <c r="H147" s="128">
        <v>53135407.590000004</v>
      </c>
      <c r="I147" s="128">
        <v>49005514</v>
      </c>
      <c r="J147" s="128">
        <v>50471135</v>
      </c>
      <c r="K147" s="128">
        <v>49810494</v>
      </c>
      <c r="L147" s="128">
        <v>48883326.659999996</v>
      </c>
      <c r="M147" s="128">
        <v>45132828</v>
      </c>
      <c r="N147" s="128">
        <v>44898233</v>
      </c>
      <c r="O147" s="128">
        <v>46205880</v>
      </c>
      <c r="P147" s="128">
        <v>46445917.469999999</v>
      </c>
      <c r="Q147" s="128">
        <v>43989879</v>
      </c>
      <c r="R147" s="128">
        <v>43847912</v>
      </c>
      <c r="S147" s="128">
        <v>44463713</v>
      </c>
      <c r="T147" s="128">
        <v>42883261.189999998</v>
      </c>
      <c r="U147" s="128">
        <v>40357734</v>
      </c>
      <c r="V147" s="128">
        <v>41595994</v>
      </c>
      <c r="W147" s="128">
        <v>40928747</v>
      </c>
      <c r="X147" s="128">
        <v>38803819.659999996</v>
      </c>
      <c r="Y147" s="128">
        <v>35745414</v>
      </c>
      <c r="Z147" s="128">
        <v>36564716</v>
      </c>
      <c r="AA147" s="128">
        <v>37752929</v>
      </c>
      <c r="AB147" s="128">
        <v>36424551.619999997</v>
      </c>
      <c r="AC147" s="128">
        <v>32489552</v>
      </c>
      <c r="AD147" s="128">
        <v>33569658</v>
      </c>
      <c r="AE147" s="128">
        <v>33720090</v>
      </c>
      <c r="AF147" s="128">
        <v>33848812.259999998</v>
      </c>
      <c r="AG147" s="128">
        <v>29936403</v>
      </c>
      <c r="AH147" s="128">
        <v>30344497</v>
      </c>
      <c r="AI147" s="128">
        <v>30141348</v>
      </c>
      <c r="AJ147" s="128">
        <v>29758915.350000001</v>
      </c>
      <c r="AK147" s="128">
        <v>26712269</v>
      </c>
      <c r="AL147" s="128">
        <v>26909540</v>
      </c>
      <c r="AM147" s="128">
        <v>26798391</v>
      </c>
      <c r="AN147" s="128">
        <v>26630760.120000001</v>
      </c>
      <c r="AO147" s="128">
        <v>23339017</v>
      </c>
      <c r="AP147" s="128">
        <v>22961361</v>
      </c>
      <c r="AQ147" s="128">
        <v>22785574</v>
      </c>
      <c r="AR147" s="128">
        <v>23477273.489999998</v>
      </c>
      <c r="AS147" s="128">
        <v>20472171</v>
      </c>
      <c r="AT147" s="128">
        <v>21091121</v>
      </c>
      <c r="AU147" s="128">
        <v>20748406</v>
      </c>
      <c r="AV147" s="128">
        <v>20776139.280000001</v>
      </c>
      <c r="AW147" s="128">
        <v>18710434</v>
      </c>
      <c r="AX147" s="128">
        <v>18558493</v>
      </c>
      <c r="AY147" s="128">
        <v>18078780</v>
      </c>
      <c r="AZ147" s="128">
        <v>17907299</v>
      </c>
      <c r="BA147" s="128">
        <v>17560954</v>
      </c>
      <c r="BB147" s="128">
        <v>18201333</v>
      </c>
      <c r="BC147" s="128">
        <v>18161228</v>
      </c>
      <c r="BU147" s="5"/>
      <c r="BV147" s="5"/>
      <c r="BW147" s="5"/>
      <c r="BX147" s="5"/>
      <c r="BY147" s="5"/>
      <c r="BZ147" s="5"/>
      <c r="CA147" s="5"/>
      <c r="CB147" s="5"/>
      <c r="CC147" s="5"/>
      <c r="CD147" s="5"/>
      <c r="CE147" s="5"/>
      <c r="CF147" s="5"/>
    </row>
    <row r="148" spans="1:84" ht="16.5" customHeight="1" x14ac:dyDescent="0.3">
      <c r="A148" s="128" t="s">
        <v>2945</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v>
      </c>
      <c r="AG148" s="128">
        <v>0</v>
      </c>
      <c r="AH148" s="128">
        <v>0</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-317</v>
      </c>
      <c r="AZ148" s="128">
        <v>-2248</v>
      </c>
      <c r="BA148" s="128">
        <v>-2815</v>
      </c>
      <c r="BB148" s="128">
        <v>168745</v>
      </c>
      <c r="BC148" s="128">
        <v>0</v>
      </c>
      <c r="BU148" s="5"/>
      <c r="BV148" s="5"/>
      <c r="BW148" s="5"/>
      <c r="BX148" s="5"/>
      <c r="BY148" s="5"/>
      <c r="BZ148" s="5"/>
      <c r="CA148" s="5"/>
      <c r="CB148" s="5"/>
      <c r="CC148" s="5"/>
      <c r="CD148" s="5"/>
      <c r="CE148" s="5"/>
      <c r="CF148" s="5"/>
    </row>
    <row r="149" spans="1:84" ht="16.5" customHeight="1" x14ac:dyDescent="0.3">
      <c r="A149" s="128" t="s">
        <v>3229</v>
      </c>
      <c r="B149" s="128">
        <v>0</v>
      </c>
      <c r="C149" s="128">
        <v>0</v>
      </c>
      <c r="D149" s="128">
        <v>0</v>
      </c>
      <c r="E149" s="128">
        <v>0</v>
      </c>
      <c r="F149" s="128">
        <v>0</v>
      </c>
      <c r="G149" s="128">
        <v>0</v>
      </c>
      <c r="H149" s="128">
        <v>0</v>
      </c>
      <c r="I149" s="128">
        <v>0</v>
      </c>
      <c r="J149" s="128">
        <v>0</v>
      </c>
      <c r="K149" s="128">
        <v>0</v>
      </c>
      <c r="L149" s="128">
        <v>0</v>
      </c>
      <c r="M149" s="128">
        <v>0</v>
      </c>
      <c r="N149" s="128">
        <v>0</v>
      </c>
      <c r="O149" s="128">
        <v>0</v>
      </c>
      <c r="P149" s="128">
        <v>0</v>
      </c>
      <c r="Q149" s="128">
        <v>0</v>
      </c>
      <c r="R149" s="128">
        <v>0</v>
      </c>
      <c r="S149" s="128">
        <v>0</v>
      </c>
      <c r="T149" s="128">
        <v>0</v>
      </c>
      <c r="U149" s="128">
        <v>0</v>
      </c>
      <c r="V149" s="128">
        <v>0</v>
      </c>
      <c r="W149" s="128">
        <v>0</v>
      </c>
      <c r="X149" s="128">
        <v>0</v>
      </c>
      <c r="Y149" s="128">
        <v>0</v>
      </c>
      <c r="Z149" s="128">
        <v>0</v>
      </c>
      <c r="AA149" s="128">
        <v>0</v>
      </c>
      <c r="AB149" s="128">
        <v>0</v>
      </c>
      <c r="AC149" s="128">
        <v>0</v>
      </c>
      <c r="AD149" s="128">
        <v>0</v>
      </c>
      <c r="AE149" s="128">
        <v>0</v>
      </c>
      <c r="AF149" s="128">
        <v>0</v>
      </c>
      <c r="AG149" s="128">
        <v>0</v>
      </c>
      <c r="AH149" s="128">
        <v>0</v>
      </c>
      <c r="AI149" s="128">
        <v>0</v>
      </c>
      <c r="AJ149" s="128">
        <v>0</v>
      </c>
      <c r="AK149" s="128">
        <v>0</v>
      </c>
      <c r="AL149" s="128">
        <v>0</v>
      </c>
      <c r="AM149" s="128">
        <v>0</v>
      </c>
      <c r="AN149" s="128">
        <v>0</v>
      </c>
      <c r="AO149" s="128">
        <v>0</v>
      </c>
      <c r="AP149" s="128">
        <v>0</v>
      </c>
      <c r="AQ149" s="128">
        <v>0</v>
      </c>
      <c r="AR149" s="128">
        <v>0</v>
      </c>
      <c r="AS149" s="128">
        <v>0</v>
      </c>
      <c r="AT149" s="128">
        <v>0</v>
      </c>
      <c r="AU149" s="128">
        <v>0</v>
      </c>
      <c r="AV149" s="128">
        <v>0</v>
      </c>
      <c r="AW149" s="128">
        <v>0</v>
      </c>
      <c r="AX149" s="128">
        <v>0</v>
      </c>
      <c r="AY149" s="128">
        <v>-317</v>
      </c>
      <c r="AZ149" s="128">
        <v>-2248</v>
      </c>
      <c r="BA149" s="128">
        <v>-2815</v>
      </c>
      <c r="BB149" s="128">
        <v>0</v>
      </c>
      <c r="BC149" s="128">
        <v>0</v>
      </c>
      <c r="BU149" s="5"/>
      <c r="BV149" s="5"/>
      <c r="BW149" s="5"/>
      <c r="BX149" s="5"/>
      <c r="BY149" s="5"/>
      <c r="BZ149" s="5"/>
      <c r="CA149" s="5"/>
      <c r="CB149" s="5"/>
      <c r="CC149" s="5"/>
      <c r="CD149" s="5"/>
      <c r="CE149" s="5"/>
      <c r="CF149" s="5"/>
    </row>
    <row r="150" spans="1:84" ht="16.5" customHeight="1" x14ac:dyDescent="0.3">
      <c r="A150" s="128" t="s">
        <v>3346</v>
      </c>
      <c r="B150" s="128">
        <v>0</v>
      </c>
      <c r="C150" s="128">
        <v>0</v>
      </c>
      <c r="D150" s="128">
        <v>0</v>
      </c>
      <c r="E150" s="128">
        <v>0</v>
      </c>
      <c r="F150" s="128">
        <v>0</v>
      </c>
      <c r="G150" s="128">
        <v>0</v>
      </c>
      <c r="H150" s="128">
        <v>0</v>
      </c>
      <c r="I150" s="128">
        <v>0</v>
      </c>
      <c r="J150" s="128">
        <v>0</v>
      </c>
      <c r="K150" s="128">
        <v>0</v>
      </c>
      <c r="L150" s="128">
        <v>0</v>
      </c>
      <c r="M150" s="128">
        <v>0</v>
      </c>
      <c r="N150" s="128">
        <v>0</v>
      </c>
      <c r="O150" s="128">
        <v>0</v>
      </c>
      <c r="P150" s="128">
        <v>0</v>
      </c>
      <c r="Q150" s="128">
        <v>0</v>
      </c>
      <c r="R150" s="128">
        <v>0</v>
      </c>
      <c r="S150" s="128">
        <v>0</v>
      </c>
      <c r="T150" s="128">
        <v>0</v>
      </c>
      <c r="U150" s="128">
        <v>0</v>
      </c>
      <c r="V150" s="128">
        <v>0</v>
      </c>
      <c r="W150" s="128">
        <v>0</v>
      </c>
      <c r="X150" s="128">
        <v>0</v>
      </c>
      <c r="Y150" s="128">
        <v>0</v>
      </c>
      <c r="Z150" s="128">
        <v>0</v>
      </c>
      <c r="AA150" s="128">
        <v>0</v>
      </c>
      <c r="AB150" s="128">
        <v>0</v>
      </c>
      <c r="AC150" s="128">
        <v>0</v>
      </c>
      <c r="AD150" s="128">
        <v>0</v>
      </c>
      <c r="AE150" s="128">
        <v>0</v>
      </c>
      <c r="AF150" s="128">
        <v>0</v>
      </c>
      <c r="AG150" s="128">
        <v>0</v>
      </c>
      <c r="AH150" s="128">
        <v>0</v>
      </c>
      <c r="AI150" s="128">
        <v>0</v>
      </c>
      <c r="AJ150" s="128">
        <v>0</v>
      </c>
      <c r="AK150" s="128">
        <v>0</v>
      </c>
      <c r="AL150" s="128">
        <v>0</v>
      </c>
      <c r="AM150" s="128">
        <v>0</v>
      </c>
      <c r="AN150" s="128">
        <v>0</v>
      </c>
      <c r="AO150" s="128">
        <v>0</v>
      </c>
      <c r="AP150" s="128">
        <v>0</v>
      </c>
      <c r="AQ150" s="128">
        <v>0</v>
      </c>
      <c r="AR150" s="128">
        <v>0</v>
      </c>
      <c r="AS150" s="128">
        <v>0</v>
      </c>
      <c r="AT150" s="128">
        <v>0</v>
      </c>
      <c r="AU150" s="128">
        <v>0</v>
      </c>
      <c r="AV150" s="128">
        <v>0</v>
      </c>
      <c r="AW150" s="128">
        <v>0</v>
      </c>
      <c r="AX150" s="128">
        <v>0</v>
      </c>
      <c r="AY150" s="128">
        <v>0</v>
      </c>
      <c r="AZ150" s="128">
        <v>0</v>
      </c>
      <c r="BA150" s="128">
        <v>56248.33</v>
      </c>
      <c r="BB150" s="128">
        <v>168745</v>
      </c>
      <c r="BC150" s="128">
        <v>0</v>
      </c>
      <c r="BU150" s="5"/>
      <c r="BV150" s="5"/>
      <c r="BW150" s="5"/>
      <c r="BX150" s="5"/>
      <c r="BY150" s="5"/>
      <c r="BZ150" s="5"/>
      <c r="CA150" s="5"/>
      <c r="CB150" s="5"/>
      <c r="CC150" s="5"/>
      <c r="CD150" s="5"/>
      <c r="CE150" s="5"/>
      <c r="CF150" s="5"/>
    </row>
    <row r="151" spans="1:84" ht="16.5" customHeight="1" x14ac:dyDescent="0.3">
      <c r="A151" s="128" t="s">
        <v>3231</v>
      </c>
      <c r="B151" s="128">
        <v>1750619</v>
      </c>
      <c r="C151" s="128">
        <v>2321178</v>
      </c>
      <c r="D151" s="128">
        <v>2868657.36</v>
      </c>
      <c r="E151" s="128">
        <v>2176760</v>
      </c>
      <c r="F151" s="128">
        <v>1628345</v>
      </c>
      <c r="G151" s="128">
        <v>2282741</v>
      </c>
      <c r="H151" s="128">
        <v>2697268.65</v>
      </c>
      <c r="I151" s="128">
        <v>1980659</v>
      </c>
      <c r="J151" s="128">
        <v>1538352</v>
      </c>
      <c r="K151" s="128">
        <v>1988212</v>
      </c>
      <c r="L151" s="128">
        <v>2404963.7400000002</v>
      </c>
      <c r="M151" s="128">
        <v>1794777</v>
      </c>
      <c r="N151" s="128">
        <v>1506395</v>
      </c>
      <c r="O151" s="128">
        <v>2103689</v>
      </c>
      <c r="P151" s="128">
        <v>2436579.2599999998</v>
      </c>
      <c r="Q151" s="128">
        <v>1888688</v>
      </c>
      <c r="R151" s="128">
        <v>1582211</v>
      </c>
      <c r="S151" s="128">
        <v>2099116</v>
      </c>
      <c r="T151" s="128">
        <v>2053642.61</v>
      </c>
      <c r="U151" s="128">
        <v>1844942</v>
      </c>
      <c r="V151" s="128">
        <v>1476219</v>
      </c>
      <c r="W151" s="128">
        <v>1649587</v>
      </c>
      <c r="X151" s="128">
        <v>1842076</v>
      </c>
      <c r="Y151" s="128">
        <v>1660209</v>
      </c>
      <c r="Z151" s="128">
        <v>1525168</v>
      </c>
      <c r="AA151" s="128">
        <v>2022859</v>
      </c>
      <c r="AB151" s="128">
        <v>1861082.24</v>
      </c>
      <c r="AC151" s="128">
        <v>1447664</v>
      </c>
      <c r="AD151" s="128">
        <v>1368466</v>
      </c>
      <c r="AE151" s="128">
        <v>1650862</v>
      </c>
      <c r="AF151" s="128">
        <v>1632020.45</v>
      </c>
      <c r="AG151" s="128">
        <v>1308658</v>
      </c>
      <c r="AH151" s="128">
        <v>1241940</v>
      </c>
      <c r="AI151" s="128">
        <v>1327040</v>
      </c>
      <c r="AJ151" s="128">
        <v>1521092.84</v>
      </c>
      <c r="AK151" s="128">
        <v>1058870</v>
      </c>
      <c r="AL151" s="128">
        <v>1042188</v>
      </c>
      <c r="AM151" s="128">
        <v>1154583</v>
      </c>
      <c r="AN151" s="128">
        <v>1101831.1299999999</v>
      </c>
      <c r="AO151" s="128">
        <v>1005129</v>
      </c>
      <c r="AP151" s="128">
        <v>827075</v>
      </c>
      <c r="AQ151" s="128">
        <v>1019268</v>
      </c>
      <c r="AR151" s="128">
        <v>780406.95</v>
      </c>
      <c r="AS151" s="128">
        <v>722633</v>
      </c>
      <c r="AT151" s="128">
        <v>640597</v>
      </c>
      <c r="AU151" s="128">
        <v>731005</v>
      </c>
      <c r="AV151" s="128">
        <v>796243.02</v>
      </c>
      <c r="AW151" s="128">
        <v>581494</v>
      </c>
      <c r="AX151" s="128">
        <v>449363</v>
      </c>
      <c r="AY151" s="128">
        <v>457222</v>
      </c>
      <c r="AZ151" s="128">
        <v>561159</v>
      </c>
      <c r="BA151" s="128">
        <v>681147</v>
      </c>
      <c r="BB151" s="128">
        <v>652223</v>
      </c>
      <c r="BC151" s="128">
        <v>582598</v>
      </c>
      <c r="BU151" s="5"/>
      <c r="BV151" s="5"/>
      <c r="BW151" s="5"/>
      <c r="BX151" s="5"/>
      <c r="BY151" s="5"/>
      <c r="BZ151" s="5"/>
      <c r="CA151" s="5"/>
      <c r="CB151" s="5"/>
      <c r="CC151" s="5"/>
      <c r="CD151" s="5"/>
      <c r="CE151" s="5"/>
      <c r="CF151" s="5"/>
    </row>
    <row r="152" spans="1:84" ht="16.5" customHeight="1" x14ac:dyDescent="0.3">
      <c r="A152" s="128" t="s">
        <v>2959</v>
      </c>
      <c r="B152" s="128">
        <v>142463</v>
      </c>
      <c r="C152" s="128">
        <v>129292</v>
      </c>
      <c r="D152" s="128">
        <v>146348.01999999999</v>
      </c>
      <c r="E152" s="128">
        <v>153606</v>
      </c>
      <c r="F152" s="128">
        <v>172870</v>
      </c>
      <c r="G152" s="128">
        <v>146674</v>
      </c>
      <c r="H152" s="128">
        <v>78401.53</v>
      </c>
      <c r="I152" s="128">
        <v>80099</v>
      </c>
      <c r="J152" s="128">
        <v>76908</v>
      </c>
      <c r="K152" s="128">
        <v>74554</v>
      </c>
      <c r="L152" s="128">
        <v>89267.98</v>
      </c>
      <c r="M152" s="128">
        <v>85894</v>
      </c>
      <c r="N152" s="128">
        <v>83148</v>
      </c>
      <c r="O152" s="128">
        <v>77473</v>
      </c>
      <c r="P152" s="128">
        <v>86451.62</v>
      </c>
      <c r="Q152" s="128">
        <v>90648</v>
      </c>
      <c r="R152" s="128">
        <v>90081</v>
      </c>
      <c r="S152" s="128">
        <v>81091</v>
      </c>
      <c r="T152" s="128">
        <v>78698.78</v>
      </c>
      <c r="U152" s="128">
        <v>73941</v>
      </c>
      <c r="V152" s="128">
        <v>64961</v>
      </c>
      <c r="W152" s="128">
        <v>61509</v>
      </c>
      <c r="X152" s="128">
        <v>64294.8</v>
      </c>
      <c r="Y152" s="128">
        <v>62230</v>
      </c>
      <c r="Z152" s="128">
        <v>56659</v>
      </c>
      <c r="AA152" s="128">
        <v>53972</v>
      </c>
      <c r="AB152" s="128">
        <v>55849.84</v>
      </c>
      <c r="AC152" s="128">
        <v>45731</v>
      </c>
      <c r="AD152" s="128">
        <v>35132</v>
      </c>
      <c r="AE152" s="128">
        <v>30956</v>
      </c>
      <c r="AF152" s="128">
        <v>23600.32</v>
      </c>
      <c r="AG152" s="128">
        <v>13736</v>
      </c>
      <c r="AH152" s="128">
        <v>26722</v>
      </c>
      <c r="AI152" s="128">
        <v>19873</v>
      </c>
      <c r="AJ152" s="128">
        <v>21109.919999999998</v>
      </c>
      <c r="AK152" s="128">
        <v>21914</v>
      </c>
      <c r="AL152" s="128">
        <v>21877</v>
      </c>
      <c r="AM152" s="128">
        <v>20314</v>
      </c>
      <c r="AN152" s="128">
        <v>19689.21</v>
      </c>
      <c r="AO152" s="128">
        <v>16464</v>
      </c>
      <c r="AP152" s="128">
        <v>16099</v>
      </c>
      <c r="AQ152" s="128">
        <v>11001</v>
      </c>
      <c r="AR152" s="128">
        <v>10590.55</v>
      </c>
      <c r="AS152" s="128">
        <v>7762</v>
      </c>
      <c r="AT152" s="128">
        <v>7776</v>
      </c>
      <c r="AU152" s="128">
        <v>8853</v>
      </c>
      <c r="AV152" s="128">
        <v>10078.01</v>
      </c>
      <c r="AW152" s="128">
        <v>15432</v>
      </c>
      <c r="AX152" s="128">
        <v>11441</v>
      </c>
      <c r="AY152" s="128">
        <v>12176</v>
      </c>
      <c r="AZ152" s="128">
        <v>17443</v>
      </c>
      <c r="BA152" s="128">
        <v>6202</v>
      </c>
      <c r="BB152" s="128">
        <v>4657</v>
      </c>
      <c r="BC152" s="128">
        <v>4572</v>
      </c>
      <c r="BU152" s="5"/>
      <c r="BV152" s="5"/>
      <c r="BW152" s="5"/>
      <c r="BX152" s="5"/>
      <c r="BY152" s="5"/>
      <c r="BZ152" s="5"/>
      <c r="CA152" s="5"/>
      <c r="CB152" s="5"/>
      <c r="CC152" s="5"/>
      <c r="CD152" s="5"/>
      <c r="CE152" s="5"/>
      <c r="CF152" s="5"/>
    </row>
    <row r="153" spans="1:84" ht="16.5" customHeight="1" x14ac:dyDescent="0.3">
      <c r="A153" s="128" t="s">
        <v>2962</v>
      </c>
      <c r="B153" s="128">
        <v>331067</v>
      </c>
      <c r="C153" s="128">
        <v>461217</v>
      </c>
      <c r="D153" s="128">
        <v>590674.39</v>
      </c>
      <c r="E153" s="128">
        <v>461788</v>
      </c>
      <c r="F153" s="128">
        <v>296759</v>
      </c>
      <c r="G153" s="128">
        <v>463619</v>
      </c>
      <c r="H153" s="128">
        <v>565164.53</v>
      </c>
      <c r="I153" s="128">
        <v>431080</v>
      </c>
      <c r="J153" s="128">
        <v>297884</v>
      </c>
      <c r="K153" s="128">
        <v>415860</v>
      </c>
      <c r="L153" s="128">
        <v>488161.47</v>
      </c>
      <c r="M153" s="128">
        <v>373220</v>
      </c>
      <c r="N153" s="128">
        <v>331025</v>
      </c>
      <c r="O153" s="128">
        <v>408779</v>
      </c>
      <c r="P153" s="128">
        <v>493602.28</v>
      </c>
      <c r="Q153" s="128">
        <v>359158</v>
      </c>
      <c r="R153" s="128">
        <v>263017</v>
      </c>
      <c r="S153" s="128">
        <v>395439</v>
      </c>
      <c r="T153" s="128">
        <v>358098.98</v>
      </c>
      <c r="U153" s="128">
        <v>362894</v>
      </c>
      <c r="V153" s="128">
        <v>278768</v>
      </c>
      <c r="W153" s="128">
        <v>333888</v>
      </c>
      <c r="X153" s="128">
        <v>354304.52</v>
      </c>
      <c r="Y153" s="128">
        <v>350944</v>
      </c>
      <c r="Z153" s="128">
        <v>299830</v>
      </c>
      <c r="AA153" s="128">
        <v>429596</v>
      </c>
      <c r="AB153" s="128">
        <v>325160.48</v>
      </c>
      <c r="AC153" s="128">
        <v>319433</v>
      </c>
      <c r="AD153" s="128">
        <v>281613</v>
      </c>
      <c r="AE153" s="128">
        <v>349308</v>
      </c>
      <c r="AF153" s="128">
        <v>302972.63</v>
      </c>
      <c r="AG153" s="128">
        <v>270789</v>
      </c>
      <c r="AH153" s="128">
        <v>256003</v>
      </c>
      <c r="AI153" s="128">
        <v>297384</v>
      </c>
      <c r="AJ153" s="128">
        <v>336647.26</v>
      </c>
      <c r="AK153" s="128">
        <v>277011</v>
      </c>
      <c r="AL153" s="128">
        <v>251556</v>
      </c>
      <c r="AM153" s="128">
        <v>270389</v>
      </c>
      <c r="AN153" s="128">
        <v>404437.99</v>
      </c>
      <c r="AO153" s="128">
        <v>319606</v>
      </c>
      <c r="AP153" s="128">
        <v>238335</v>
      </c>
      <c r="AQ153" s="128">
        <v>323234</v>
      </c>
      <c r="AR153" s="128">
        <v>295954.07</v>
      </c>
      <c r="AS153" s="128">
        <v>211967</v>
      </c>
      <c r="AT153" s="128">
        <v>200736</v>
      </c>
      <c r="AU153" s="128">
        <v>249970</v>
      </c>
      <c r="AV153" s="128">
        <v>231215.21</v>
      </c>
      <c r="AW153" s="128">
        <v>179681</v>
      </c>
      <c r="AX153" s="128">
        <v>149119</v>
      </c>
      <c r="AY153" s="128">
        <v>148145</v>
      </c>
      <c r="AZ153" s="128">
        <v>159216</v>
      </c>
      <c r="BA153" s="128">
        <v>207287</v>
      </c>
      <c r="BB153" s="128">
        <v>215892</v>
      </c>
      <c r="BC153" s="128">
        <v>187734</v>
      </c>
      <c r="BU153" s="5"/>
      <c r="BV153" s="5"/>
      <c r="BW153" s="5"/>
      <c r="BX153" s="5"/>
      <c r="BY153" s="5"/>
      <c r="BZ153" s="5"/>
      <c r="CA153" s="5"/>
      <c r="CB153" s="5"/>
      <c r="CC153" s="5"/>
      <c r="CD153" s="5"/>
      <c r="CE153" s="5"/>
      <c r="CF153" s="5"/>
    </row>
    <row r="154" spans="1:84" ht="16.5" customHeight="1" x14ac:dyDescent="0.3">
      <c r="A154" s="128" t="s">
        <v>3232</v>
      </c>
      <c r="B154" s="128">
        <v>1277089</v>
      </c>
      <c r="C154" s="128">
        <v>1730669</v>
      </c>
      <c r="D154" s="128">
        <v>2131634.9500000002</v>
      </c>
      <c r="E154" s="128">
        <v>1561366</v>
      </c>
      <c r="F154" s="128">
        <v>1158716</v>
      </c>
      <c r="G154" s="128">
        <v>1672448</v>
      </c>
      <c r="H154" s="128">
        <v>2053702.6</v>
      </c>
      <c r="I154" s="128">
        <v>1469480</v>
      </c>
      <c r="J154" s="128">
        <v>1163560</v>
      </c>
      <c r="K154" s="128">
        <v>1497798</v>
      </c>
      <c r="L154" s="128">
        <v>1827534.28</v>
      </c>
      <c r="M154" s="128">
        <v>1335663</v>
      </c>
      <c r="N154" s="128">
        <v>1092222</v>
      </c>
      <c r="O154" s="128">
        <v>1617437</v>
      </c>
      <c r="P154" s="128">
        <v>1856525.37</v>
      </c>
      <c r="Q154" s="128">
        <v>1438882</v>
      </c>
      <c r="R154" s="128">
        <v>1229113</v>
      </c>
      <c r="S154" s="128">
        <v>1622586</v>
      </c>
      <c r="T154" s="128">
        <v>1616844.85</v>
      </c>
      <c r="U154" s="128">
        <v>1408107</v>
      </c>
      <c r="V154" s="128">
        <v>1132490</v>
      </c>
      <c r="W154" s="128">
        <v>1254190</v>
      </c>
      <c r="X154" s="128">
        <v>1423476.68</v>
      </c>
      <c r="Y154" s="128">
        <v>1247035</v>
      </c>
      <c r="Z154" s="128">
        <v>1168679</v>
      </c>
      <c r="AA154" s="128">
        <v>1539291</v>
      </c>
      <c r="AB154" s="128">
        <v>1480071.92</v>
      </c>
      <c r="AC154" s="128">
        <v>1082500</v>
      </c>
      <c r="AD154" s="128">
        <v>1051721</v>
      </c>
      <c r="AE154" s="128">
        <v>1270598</v>
      </c>
      <c r="AF154" s="128">
        <v>1305447.5</v>
      </c>
      <c r="AG154" s="128">
        <v>1024133</v>
      </c>
      <c r="AH154" s="128">
        <v>959215</v>
      </c>
      <c r="AI154" s="128">
        <v>1009783</v>
      </c>
      <c r="AJ154" s="128">
        <v>1163335.6599999999</v>
      </c>
      <c r="AK154" s="128">
        <v>759945</v>
      </c>
      <c r="AL154" s="128">
        <v>768755</v>
      </c>
      <c r="AM154" s="128">
        <v>863880</v>
      </c>
      <c r="AN154" s="128">
        <v>677703.94</v>
      </c>
      <c r="AO154" s="128">
        <v>669059</v>
      </c>
      <c r="AP154" s="128">
        <v>572641</v>
      </c>
      <c r="AQ154" s="128">
        <v>685033</v>
      </c>
      <c r="AR154" s="128">
        <v>473862.33</v>
      </c>
      <c r="AS154" s="128">
        <v>502904</v>
      </c>
      <c r="AT154" s="128">
        <v>432085</v>
      </c>
      <c r="AU154" s="128">
        <v>472182</v>
      </c>
      <c r="AV154" s="128">
        <v>554949.80000000005</v>
      </c>
      <c r="AW154" s="128">
        <v>386381</v>
      </c>
      <c r="AX154" s="128">
        <v>288803</v>
      </c>
      <c r="AY154" s="128">
        <v>296901</v>
      </c>
      <c r="AZ154" s="128">
        <v>384500</v>
      </c>
      <c r="BA154" s="128">
        <v>467658</v>
      </c>
      <c r="BB154" s="128">
        <v>431674</v>
      </c>
      <c r="BC154" s="128">
        <v>390292</v>
      </c>
      <c r="BU154" s="5"/>
      <c r="BV154" s="5"/>
      <c r="BW154" s="5"/>
      <c r="BX154" s="5"/>
      <c r="BY154" s="5"/>
      <c r="BZ154" s="5"/>
      <c r="CA154" s="5"/>
      <c r="CB154" s="5"/>
      <c r="CC154" s="5"/>
      <c r="CD154" s="5"/>
      <c r="CE154" s="5"/>
      <c r="CF154" s="5"/>
    </row>
    <row r="155" spans="1:84" ht="16.5" customHeight="1" x14ac:dyDescent="0.3">
      <c r="A155" s="128" t="s">
        <v>3233</v>
      </c>
      <c r="B155" s="128">
        <v>1277089</v>
      </c>
      <c r="C155" s="128">
        <v>1730669</v>
      </c>
      <c r="D155" s="128">
        <v>2131634.9500000002</v>
      </c>
      <c r="E155" s="128">
        <v>1561366</v>
      </c>
      <c r="F155" s="128">
        <v>1158716</v>
      </c>
      <c r="G155" s="128">
        <v>1672448</v>
      </c>
      <c r="H155" s="128">
        <v>2053702.6</v>
      </c>
      <c r="I155" s="128">
        <v>1469480</v>
      </c>
      <c r="J155" s="128">
        <v>1163560</v>
      </c>
      <c r="K155" s="128">
        <v>1497798</v>
      </c>
      <c r="L155" s="128">
        <v>1827534.28</v>
      </c>
      <c r="M155" s="128">
        <v>1335663</v>
      </c>
      <c r="N155" s="128">
        <v>1092222</v>
      </c>
      <c r="O155" s="128">
        <v>1617437</v>
      </c>
      <c r="P155" s="128">
        <v>1856525.37</v>
      </c>
      <c r="Q155" s="128">
        <v>1438882</v>
      </c>
      <c r="R155" s="128">
        <v>1229113</v>
      </c>
      <c r="S155" s="128">
        <v>1622586</v>
      </c>
      <c r="T155" s="128">
        <v>1616844.85</v>
      </c>
      <c r="U155" s="128">
        <v>1408107</v>
      </c>
      <c r="V155" s="128">
        <v>1132490</v>
      </c>
      <c r="W155" s="128">
        <v>1254190</v>
      </c>
      <c r="X155" s="128">
        <v>1423476.68</v>
      </c>
      <c r="Y155" s="128">
        <v>1247035</v>
      </c>
      <c r="Z155" s="128">
        <v>1168679</v>
      </c>
      <c r="AA155" s="128">
        <v>1539291</v>
      </c>
      <c r="AB155" s="128">
        <v>1480071.92</v>
      </c>
      <c r="AC155" s="128">
        <v>1082500</v>
      </c>
      <c r="AD155" s="128">
        <v>1051721</v>
      </c>
      <c r="AE155" s="128">
        <v>1270598</v>
      </c>
      <c r="AF155" s="128">
        <v>1305447.5</v>
      </c>
      <c r="AG155" s="128">
        <v>1024133</v>
      </c>
      <c r="AH155" s="128">
        <v>959215</v>
      </c>
      <c r="AI155" s="128">
        <v>1009783</v>
      </c>
      <c r="AJ155" s="128">
        <v>1163335.6599999999</v>
      </c>
      <c r="AK155" s="128">
        <v>759945</v>
      </c>
      <c r="AL155" s="128">
        <v>768755</v>
      </c>
      <c r="AM155" s="128">
        <v>863880</v>
      </c>
      <c r="AN155" s="128">
        <v>677703.94</v>
      </c>
      <c r="AO155" s="128">
        <v>669059</v>
      </c>
      <c r="AP155" s="128">
        <v>572641</v>
      </c>
      <c r="AQ155" s="128">
        <v>685033</v>
      </c>
      <c r="AR155" s="128">
        <v>473862.33</v>
      </c>
      <c r="AS155" s="128">
        <v>502904</v>
      </c>
      <c r="AT155" s="128">
        <v>432085</v>
      </c>
      <c r="AU155" s="128">
        <v>472182</v>
      </c>
      <c r="AV155" s="128">
        <v>554949.80000000005</v>
      </c>
      <c r="AW155" s="128">
        <v>386381</v>
      </c>
      <c r="AX155" s="128">
        <v>288803</v>
      </c>
      <c r="AY155" s="128">
        <v>296901</v>
      </c>
      <c r="AZ155" s="128">
        <v>384500</v>
      </c>
      <c r="BA155" s="128">
        <v>467658</v>
      </c>
      <c r="BB155" s="128">
        <v>431674</v>
      </c>
      <c r="BC155" s="128">
        <v>390292</v>
      </c>
      <c r="BU155" s="5"/>
      <c r="BV155" s="5"/>
      <c r="BW155" s="5"/>
      <c r="BX155" s="5"/>
      <c r="BY155" s="5"/>
      <c r="BZ155" s="5"/>
      <c r="CA155" s="5"/>
      <c r="CB155" s="5"/>
      <c r="CC155" s="5"/>
      <c r="CD155" s="5"/>
      <c r="CE155" s="5"/>
      <c r="CF155" s="5"/>
    </row>
    <row r="156" spans="1:84" ht="16.5" customHeight="1" x14ac:dyDescent="0.3">
      <c r="A156" s="128" t="s">
        <v>3234</v>
      </c>
      <c r="BU156" s="5"/>
      <c r="BV156" s="5"/>
      <c r="BW156" s="5"/>
      <c r="BX156" s="5"/>
      <c r="BY156" s="5"/>
      <c r="BZ156" s="5"/>
      <c r="CA156" s="5"/>
      <c r="CB156" s="5"/>
      <c r="CC156" s="5"/>
      <c r="CD156" s="5"/>
      <c r="CE156" s="5"/>
      <c r="CF156" s="5"/>
    </row>
    <row r="157" spans="1:84" ht="16.5" customHeight="1" x14ac:dyDescent="0.3">
      <c r="A157" s="128" t="s">
        <v>3235</v>
      </c>
      <c r="B157" s="128">
        <v>1277089</v>
      </c>
      <c r="C157" s="128">
        <v>1730669</v>
      </c>
      <c r="D157" s="128">
        <v>2131634.9500000002</v>
      </c>
      <c r="E157" s="128">
        <v>1561366</v>
      </c>
      <c r="F157" s="128">
        <v>1158716</v>
      </c>
      <c r="G157" s="128">
        <v>1672448</v>
      </c>
      <c r="H157" s="128">
        <v>2053702.6</v>
      </c>
      <c r="I157" s="128">
        <v>1469480</v>
      </c>
      <c r="J157" s="128">
        <v>1163560</v>
      </c>
      <c r="K157" s="128">
        <v>1497798</v>
      </c>
      <c r="L157" s="128">
        <v>1827534.28</v>
      </c>
      <c r="M157" s="128">
        <v>1335663</v>
      </c>
      <c r="N157" s="128">
        <v>1092222</v>
      </c>
      <c r="O157" s="128">
        <v>1617437</v>
      </c>
      <c r="P157" s="128">
        <v>1856525.37</v>
      </c>
      <c r="Q157" s="128">
        <v>1438882</v>
      </c>
      <c r="R157" s="128">
        <v>1229113</v>
      </c>
      <c r="S157" s="128">
        <v>1622586</v>
      </c>
      <c r="T157" s="128">
        <v>1616844.85</v>
      </c>
      <c r="U157" s="128">
        <v>1408107</v>
      </c>
      <c r="V157" s="128">
        <v>1132490</v>
      </c>
      <c r="W157" s="128">
        <v>1254190</v>
      </c>
      <c r="X157" s="128">
        <v>1423476.68</v>
      </c>
      <c r="Y157" s="128">
        <v>1247035</v>
      </c>
      <c r="Z157" s="128">
        <v>1168679</v>
      </c>
      <c r="AA157" s="128">
        <v>1539291</v>
      </c>
      <c r="AB157" s="128">
        <v>1480071.92</v>
      </c>
      <c r="AC157" s="128">
        <v>1082500</v>
      </c>
      <c r="AD157" s="128">
        <v>1051721</v>
      </c>
      <c r="AE157" s="128">
        <v>1270598</v>
      </c>
      <c r="AF157" s="128">
        <v>1305447.5</v>
      </c>
      <c r="AG157" s="128">
        <v>1024133</v>
      </c>
      <c r="AH157" s="128">
        <v>959215</v>
      </c>
      <c r="AI157" s="128">
        <v>1009783</v>
      </c>
      <c r="AJ157" s="128">
        <v>1163335.6599999999</v>
      </c>
      <c r="AK157" s="128">
        <v>759945</v>
      </c>
      <c r="AL157" s="128">
        <v>768755</v>
      </c>
      <c r="AM157" s="128">
        <v>863880</v>
      </c>
      <c r="AN157" s="128">
        <v>677703.94</v>
      </c>
      <c r="AO157" s="128">
        <v>669059</v>
      </c>
      <c r="AP157" s="128">
        <v>572641</v>
      </c>
      <c r="AQ157" s="128">
        <v>685033</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3236</v>
      </c>
      <c r="BU158" s="5"/>
      <c r="BV158" s="5"/>
      <c r="BW158" s="5"/>
      <c r="BX158" s="5"/>
      <c r="BY158" s="5"/>
      <c r="BZ158" s="5"/>
      <c r="CA158" s="5"/>
      <c r="CB158" s="5"/>
      <c r="CC158" s="5"/>
      <c r="CD158" s="5"/>
      <c r="CE158" s="5"/>
      <c r="CF158" s="5"/>
    </row>
    <row r="159" spans="1:84" ht="16.5" customHeight="1" x14ac:dyDescent="0.3">
      <c r="A159" s="128" t="s">
        <v>3238</v>
      </c>
      <c r="B159" s="128">
        <v>-54964</v>
      </c>
      <c r="C159" s="128">
        <v>73459</v>
      </c>
      <c r="D159" s="128">
        <v>-157130.89000000001</v>
      </c>
      <c r="E159" s="128">
        <v>151884</v>
      </c>
      <c r="F159" s="128">
        <v>-177426</v>
      </c>
      <c r="G159" s="128">
        <v>256056</v>
      </c>
      <c r="H159" s="128">
        <v>-18384.560000000001</v>
      </c>
      <c r="I159" s="128">
        <v>-46780</v>
      </c>
      <c r="J159" s="128">
        <v>-96568</v>
      </c>
      <c r="K159" s="128">
        <v>83563</v>
      </c>
      <c r="L159" s="128">
        <v>-18183.91</v>
      </c>
      <c r="M159" s="128">
        <v>-98152</v>
      </c>
      <c r="N159" s="128">
        <v>81468</v>
      </c>
      <c r="O159" s="128">
        <v>-117801</v>
      </c>
      <c r="P159" s="128">
        <v>-32405.82</v>
      </c>
      <c r="Q159" s="128">
        <v>-30003</v>
      </c>
      <c r="R159" s="128">
        <v>-7881</v>
      </c>
      <c r="S159" s="128">
        <v>-7852</v>
      </c>
      <c r="T159" s="128">
        <v>7559.07</v>
      </c>
      <c r="U159" s="128">
        <v>-7119</v>
      </c>
      <c r="V159" s="128">
        <v>-18</v>
      </c>
      <c r="W159" s="128">
        <v>-152</v>
      </c>
      <c r="X159" s="128">
        <v>206.35</v>
      </c>
      <c r="Y159" s="128">
        <v>2207</v>
      </c>
      <c r="Z159" s="128">
        <v>-200</v>
      </c>
      <c r="AA159" s="128">
        <v>187</v>
      </c>
      <c r="AB159" s="128">
        <v>-300.3</v>
      </c>
      <c r="AC159" s="128">
        <v>53</v>
      </c>
      <c r="AD159" s="128">
        <v>59</v>
      </c>
      <c r="AE159" s="128">
        <v>613</v>
      </c>
      <c r="AF159" s="128">
        <v>-1195.19</v>
      </c>
      <c r="AG159" s="128">
        <v>2153</v>
      </c>
      <c r="AH159" s="128">
        <v>-30</v>
      </c>
      <c r="AI159" s="128">
        <v>-702</v>
      </c>
      <c r="AJ159" s="128">
        <v>35.22</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3240</v>
      </c>
      <c r="B160" s="128">
        <v>0</v>
      </c>
      <c r="C160" s="128">
        <v>0</v>
      </c>
      <c r="D160" s="128">
        <v>2699.9</v>
      </c>
      <c r="E160" s="128">
        <v>0</v>
      </c>
      <c r="F160" s="128">
        <v>0</v>
      </c>
      <c r="G160" s="128">
        <v>0</v>
      </c>
      <c r="H160" s="128">
        <v>4279.57</v>
      </c>
      <c r="I160" s="128">
        <v>0</v>
      </c>
      <c r="J160" s="128">
        <v>0</v>
      </c>
      <c r="K160" s="128">
        <v>0</v>
      </c>
      <c r="L160" s="128">
        <v>728.51</v>
      </c>
      <c r="M160" s="128">
        <v>0</v>
      </c>
      <c r="N160" s="128">
        <v>0</v>
      </c>
      <c r="O160" s="128">
        <v>0</v>
      </c>
      <c r="P160" s="128">
        <v>929.53</v>
      </c>
      <c r="Q160" s="128">
        <v>0</v>
      </c>
      <c r="R160" s="128">
        <v>0</v>
      </c>
      <c r="S160" s="128">
        <v>0</v>
      </c>
      <c r="T160" s="128">
        <v>631.51</v>
      </c>
      <c r="U160" s="128">
        <v>0</v>
      </c>
      <c r="V160" s="128">
        <v>0</v>
      </c>
      <c r="W160" s="128">
        <v>0</v>
      </c>
      <c r="X160" s="128">
        <v>1540.06</v>
      </c>
      <c r="Y160" s="128">
        <v>0</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3241</v>
      </c>
      <c r="BU161" s="5"/>
      <c r="BV161" s="5"/>
      <c r="BW161" s="5"/>
      <c r="BX161" s="5"/>
      <c r="BY161" s="5"/>
      <c r="BZ161" s="5"/>
      <c r="CA161" s="5"/>
      <c r="CB161" s="5"/>
      <c r="CC161" s="5"/>
      <c r="CD161" s="5"/>
      <c r="CE161" s="5"/>
      <c r="CF161" s="5"/>
    </row>
    <row r="162" spans="1:84" ht="16.5" customHeight="1" x14ac:dyDescent="0.3">
      <c r="A162" s="128" t="s">
        <v>3243</v>
      </c>
      <c r="B162" s="128">
        <v>0</v>
      </c>
      <c r="C162" s="128">
        <v>0</v>
      </c>
      <c r="D162" s="128">
        <v>-13499.52</v>
      </c>
      <c r="E162" s="128">
        <v>0</v>
      </c>
      <c r="F162" s="128">
        <v>0</v>
      </c>
      <c r="G162" s="128">
        <v>0</v>
      </c>
      <c r="H162" s="128">
        <v>-21397.86</v>
      </c>
      <c r="I162" s="128">
        <v>0</v>
      </c>
      <c r="J162" s="128">
        <v>0</v>
      </c>
      <c r="K162" s="128">
        <v>0</v>
      </c>
      <c r="L162" s="128">
        <v>-3642.53</v>
      </c>
      <c r="M162" s="128">
        <v>0</v>
      </c>
      <c r="N162" s="128">
        <v>0</v>
      </c>
      <c r="O162" s="128">
        <v>0</v>
      </c>
      <c r="P162" s="128">
        <v>-4647.6400000000003</v>
      </c>
      <c r="Q162" s="128">
        <v>0</v>
      </c>
      <c r="R162" s="128">
        <v>0</v>
      </c>
      <c r="S162" s="128">
        <v>0</v>
      </c>
      <c r="T162" s="128">
        <v>-3157.55</v>
      </c>
      <c r="U162" s="128">
        <v>0</v>
      </c>
      <c r="V162" s="128">
        <v>0</v>
      </c>
      <c r="W162" s="128">
        <v>0</v>
      </c>
      <c r="X162" s="128">
        <v>-7700.31</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3244</v>
      </c>
      <c r="B163" s="128">
        <v>-54964</v>
      </c>
      <c r="C163" s="128">
        <v>73459</v>
      </c>
      <c r="D163" s="128">
        <v>-200329.34</v>
      </c>
      <c r="E163" s="128">
        <v>151884</v>
      </c>
      <c r="F163" s="128">
        <v>-177426</v>
      </c>
      <c r="G163" s="128">
        <v>256056</v>
      </c>
      <c r="H163" s="128">
        <v>-86857.7</v>
      </c>
      <c r="I163" s="128">
        <v>-46780</v>
      </c>
      <c r="J163" s="128">
        <v>-96568</v>
      </c>
      <c r="K163" s="128">
        <v>83563</v>
      </c>
      <c r="L163" s="128">
        <v>-29839.99</v>
      </c>
      <c r="M163" s="128">
        <v>-98152</v>
      </c>
      <c r="N163" s="128">
        <v>81468</v>
      </c>
      <c r="O163" s="128">
        <v>-117801</v>
      </c>
      <c r="P163" s="128">
        <v>-47278.25</v>
      </c>
      <c r="Q163" s="128">
        <v>-30003</v>
      </c>
      <c r="R163" s="128">
        <v>-7881</v>
      </c>
      <c r="S163" s="128">
        <v>-7852</v>
      </c>
      <c r="T163" s="128">
        <v>-2545.08</v>
      </c>
      <c r="U163" s="128">
        <v>-7119</v>
      </c>
      <c r="V163" s="128">
        <v>-18</v>
      </c>
      <c r="W163" s="128">
        <v>-152</v>
      </c>
      <c r="X163" s="128">
        <v>-24434.639999999999</v>
      </c>
      <c r="Y163" s="128">
        <v>2207</v>
      </c>
      <c r="Z163" s="128">
        <v>-200</v>
      </c>
      <c r="AA163" s="128">
        <v>187</v>
      </c>
      <c r="AB163" s="128">
        <v>-300.3</v>
      </c>
      <c r="AC163" s="128">
        <v>53</v>
      </c>
      <c r="AD163" s="128">
        <v>59</v>
      </c>
      <c r="AE163" s="128">
        <v>613</v>
      </c>
      <c r="AF163" s="128">
        <v>-1195.19</v>
      </c>
      <c r="AG163" s="128">
        <v>2153</v>
      </c>
      <c r="AH163" s="128">
        <v>-30</v>
      </c>
      <c r="AI163" s="128">
        <v>-702</v>
      </c>
      <c r="AJ163" s="128">
        <v>35.22</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3245</v>
      </c>
      <c r="B164" s="128">
        <v>1222125</v>
      </c>
      <c r="C164" s="128">
        <v>1804128</v>
      </c>
      <c r="D164" s="128">
        <v>1931305.61</v>
      </c>
      <c r="E164" s="128">
        <v>1713250</v>
      </c>
      <c r="F164" s="128">
        <v>981290</v>
      </c>
      <c r="G164" s="128">
        <v>1928504</v>
      </c>
      <c r="H164" s="128">
        <v>1966844.9</v>
      </c>
      <c r="I164" s="128">
        <v>1422700</v>
      </c>
      <c r="J164" s="128">
        <v>1066992</v>
      </c>
      <c r="K164" s="128">
        <v>1581361</v>
      </c>
      <c r="L164" s="128">
        <v>1797694.29</v>
      </c>
      <c r="M164" s="128">
        <v>1237511</v>
      </c>
      <c r="N164" s="128">
        <v>1173690</v>
      </c>
      <c r="O164" s="128">
        <v>1499636</v>
      </c>
      <c r="P164" s="128">
        <v>1809247.11</v>
      </c>
      <c r="Q164" s="128">
        <v>1408879</v>
      </c>
      <c r="R164" s="128">
        <v>1221232</v>
      </c>
      <c r="S164" s="128">
        <v>1614734</v>
      </c>
      <c r="T164" s="128">
        <v>1614299.77</v>
      </c>
      <c r="U164" s="128">
        <v>1400988</v>
      </c>
      <c r="V164" s="128">
        <v>1132472</v>
      </c>
      <c r="W164" s="128">
        <v>1254038</v>
      </c>
      <c r="X164" s="128">
        <v>1399042.04</v>
      </c>
      <c r="Y164" s="128">
        <v>1249242</v>
      </c>
      <c r="Z164" s="128">
        <v>1168479</v>
      </c>
      <c r="AA164" s="128">
        <v>1539478</v>
      </c>
      <c r="AB164" s="128">
        <v>1479771.62</v>
      </c>
      <c r="AC164" s="128">
        <v>1082553</v>
      </c>
      <c r="AD164" s="128">
        <v>1051780</v>
      </c>
      <c r="AE164" s="128">
        <v>1271211</v>
      </c>
      <c r="AF164" s="128">
        <v>1304252.31</v>
      </c>
      <c r="AG164" s="128">
        <v>1026286</v>
      </c>
      <c r="AH164" s="128">
        <v>959185</v>
      </c>
      <c r="AI164" s="128">
        <v>1009081</v>
      </c>
      <c r="AJ164" s="128">
        <v>1163476.54</v>
      </c>
      <c r="AK164" s="128">
        <v>759945</v>
      </c>
      <c r="AL164" s="128">
        <v>768755</v>
      </c>
      <c r="AM164" s="128">
        <v>863880</v>
      </c>
      <c r="AN164" s="128">
        <v>677703.94</v>
      </c>
      <c r="AO164" s="128">
        <v>669059</v>
      </c>
      <c r="AP164" s="128">
        <v>572641</v>
      </c>
      <c r="AQ164" s="128">
        <v>685033</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3246</v>
      </c>
      <c r="BU165" s="5"/>
      <c r="BV165" s="5"/>
      <c r="BW165" s="5"/>
      <c r="BX165" s="5"/>
      <c r="BY165" s="5"/>
      <c r="BZ165" s="5"/>
      <c r="CA165" s="5"/>
      <c r="CB165" s="5"/>
      <c r="CC165" s="5"/>
      <c r="CD165" s="5"/>
      <c r="CE165" s="5"/>
      <c r="CF165" s="5"/>
    </row>
    <row r="166" spans="1:84" ht="16.5" customHeight="1" x14ac:dyDescent="0.3">
      <c r="A166" s="128" t="s">
        <v>2964</v>
      </c>
      <c r="B166" s="128">
        <v>1287117</v>
      </c>
      <c r="C166" s="128">
        <v>1733744</v>
      </c>
      <c r="D166" s="128">
        <v>2129873.42</v>
      </c>
      <c r="E166" s="128">
        <v>1572355</v>
      </c>
      <c r="F166" s="128">
        <v>1179579</v>
      </c>
      <c r="G166" s="128">
        <v>1680860</v>
      </c>
      <c r="H166" s="128">
        <v>2059065.11</v>
      </c>
      <c r="I166" s="128">
        <v>1482630</v>
      </c>
      <c r="J166" s="128">
        <v>1184483</v>
      </c>
      <c r="K166" s="128">
        <v>1518414</v>
      </c>
      <c r="L166" s="128">
        <v>1844079.65</v>
      </c>
      <c r="M166" s="128">
        <v>1357327</v>
      </c>
      <c r="N166" s="128">
        <v>1113005</v>
      </c>
      <c r="O166" s="128">
        <v>1627581</v>
      </c>
      <c r="P166" s="128">
        <v>1877813.35</v>
      </c>
      <c r="Q166" s="128">
        <v>1446779</v>
      </c>
      <c r="R166" s="128">
        <v>1231269</v>
      </c>
      <c r="S166" s="128">
        <v>1622271</v>
      </c>
      <c r="T166" s="128">
        <v>1617736.76</v>
      </c>
      <c r="U166" s="128">
        <v>1408107</v>
      </c>
      <c r="V166" s="128">
        <v>1132490</v>
      </c>
      <c r="W166" s="128">
        <v>1254190</v>
      </c>
      <c r="X166" s="128">
        <v>1423476.68</v>
      </c>
      <c r="Y166" s="128">
        <v>1247035</v>
      </c>
      <c r="Z166" s="128">
        <v>1168679</v>
      </c>
      <c r="AA166" s="128">
        <v>1539291</v>
      </c>
      <c r="AB166" s="128">
        <v>1480071.92</v>
      </c>
      <c r="AC166" s="128">
        <v>1082500</v>
      </c>
      <c r="AD166" s="128">
        <v>1051721</v>
      </c>
      <c r="AE166" s="128">
        <v>1270598</v>
      </c>
      <c r="AF166" s="128">
        <v>1305447.5</v>
      </c>
      <c r="AG166" s="128">
        <v>1024133</v>
      </c>
      <c r="AH166" s="128">
        <v>959215</v>
      </c>
      <c r="AI166" s="128">
        <v>1009783</v>
      </c>
      <c r="AJ166" s="128">
        <v>1163335.6599999999</v>
      </c>
      <c r="AK166" s="128">
        <v>759945</v>
      </c>
      <c r="AL166" s="128">
        <v>768755</v>
      </c>
      <c r="AM166" s="128">
        <v>863880</v>
      </c>
      <c r="AN166" s="128">
        <v>677703.94</v>
      </c>
      <c r="AO166" s="128">
        <v>669059</v>
      </c>
      <c r="AP166" s="128">
        <v>572641</v>
      </c>
      <c r="AQ166" s="128">
        <v>685033</v>
      </c>
      <c r="AR166" s="128">
        <v>473862.33</v>
      </c>
      <c r="AS166" s="128">
        <v>502904</v>
      </c>
      <c r="AT166" s="128">
        <v>432085</v>
      </c>
      <c r="AU166" s="128">
        <v>472182</v>
      </c>
      <c r="AV166" s="128">
        <v>554949.80000000005</v>
      </c>
      <c r="AW166" s="128">
        <v>386381</v>
      </c>
      <c r="AX166" s="128">
        <v>288803</v>
      </c>
      <c r="AY166" s="128">
        <v>296901</v>
      </c>
      <c r="AZ166" s="128">
        <v>384500</v>
      </c>
      <c r="BA166" s="128">
        <v>467658</v>
      </c>
      <c r="BB166" s="128">
        <v>431674</v>
      </c>
      <c r="BC166" s="128">
        <v>390292</v>
      </c>
      <c r="BU166" s="5"/>
      <c r="BV166" s="5"/>
      <c r="BW166" s="5"/>
      <c r="BX166" s="5"/>
      <c r="BY166" s="5"/>
      <c r="BZ166" s="5"/>
      <c r="CA166" s="5"/>
      <c r="CB166" s="5"/>
      <c r="CC166" s="5"/>
      <c r="CD166" s="5"/>
      <c r="CE166" s="5"/>
      <c r="CF166" s="5"/>
    </row>
    <row r="167" spans="1:84" ht="16.5" customHeight="1" x14ac:dyDescent="0.3">
      <c r="A167" s="128" t="s">
        <v>3247</v>
      </c>
      <c r="B167" s="128">
        <v>-10028</v>
      </c>
      <c r="C167" s="128">
        <v>-3075</v>
      </c>
      <c r="D167" s="128">
        <v>1761.53</v>
      </c>
      <c r="E167" s="128">
        <v>-10989</v>
      </c>
      <c r="F167" s="128">
        <v>-20863</v>
      </c>
      <c r="G167" s="128">
        <v>-8412</v>
      </c>
      <c r="H167" s="128">
        <v>-5362.51</v>
      </c>
      <c r="I167" s="128">
        <v>-13150</v>
      </c>
      <c r="J167" s="128">
        <v>-20923</v>
      </c>
      <c r="K167" s="128">
        <v>-20616</v>
      </c>
      <c r="L167" s="128">
        <v>-16545.37</v>
      </c>
      <c r="M167" s="128">
        <v>-21664</v>
      </c>
      <c r="N167" s="128">
        <v>-20783</v>
      </c>
      <c r="O167" s="128">
        <v>-10144</v>
      </c>
      <c r="P167" s="128">
        <v>-21287.98</v>
      </c>
      <c r="Q167" s="128">
        <v>-7897</v>
      </c>
      <c r="R167" s="128">
        <v>-2156</v>
      </c>
      <c r="S167" s="128">
        <v>315</v>
      </c>
      <c r="T167" s="128">
        <v>-222.98</v>
      </c>
      <c r="U167" s="128">
        <v>0</v>
      </c>
      <c r="V167" s="128">
        <v>0</v>
      </c>
      <c r="W167" s="128">
        <v>0</v>
      </c>
      <c r="X167" s="128">
        <v>0</v>
      </c>
      <c r="Y167" s="128">
        <v>0</v>
      </c>
      <c r="Z167" s="128">
        <v>0</v>
      </c>
      <c r="AA167" s="128">
        <v>0</v>
      </c>
      <c r="AB167" s="128">
        <v>0</v>
      </c>
      <c r="AC167" s="128">
        <v>0</v>
      </c>
      <c r="AD167" s="128">
        <v>0</v>
      </c>
      <c r="AE167" s="128">
        <v>0</v>
      </c>
      <c r="AF167" s="128">
        <v>0</v>
      </c>
      <c r="AG167" s="128">
        <v>0</v>
      </c>
      <c r="AH167" s="128">
        <v>0</v>
      </c>
      <c r="AI167" s="128">
        <v>0</v>
      </c>
      <c r="AJ167" s="128">
        <v>0</v>
      </c>
      <c r="AK167" s="128">
        <v>0</v>
      </c>
      <c r="AL167" s="128">
        <v>0</v>
      </c>
      <c r="AM167" s="128">
        <v>0</v>
      </c>
      <c r="AN167" s="128">
        <v>0</v>
      </c>
      <c r="AO167" s="128">
        <v>0</v>
      </c>
      <c r="AP167" s="128">
        <v>0</v>
      </c>
      <c r="AQ167" s="128">
        <v>0</v>
      </c>
      <c r="AR167" s="128">
        <v>0</v>
      </c>
      <c r="AS167" s="128">
        <v>0</v>
      </c>
      <c r="AT167" s="128">
        <v>0</v>
      </c>
      <c r="AU167" s="128">
        <v>0</v>
      </c>
      <c r="AV167" s="128">
        <v>0</v>
      </c>
      <c r="AW167" s="128">
        <v>0</v>
      </c>
      <c r="AX167" s="128">
        <v>0</v>
      </c>
      <c r="AY167" s="128">
        <v>0</v>
      </c>
      <c r="AZ167" s="128">
        <v>0</v>
      </c>
      <c r="BA167" s="128">
        <v>0</v>
      </c>
      <c r="BB167" s="128">
        <v>0</v>
      </c>
      <c r="BC167" s="128">
        <v>0</v>
      </c>
      <c r="BU167" s="5"/>
      <c r="BV167" s="5"/>
      <c r="BW167" s="5"/>
      <c r="BX167" s="5"/>
      <c r="BY167" s="5"/>
      <c r="BZ167" s="5"/>
      <c r="CA167" s="5"/>
      <c r="CB167" s="5"/>
      <c r="CC167" s="5"/>
      <c r="CD167" s="5"/>
      <c r="CE167" s="5"/>
      <c r="CF167" s="5"/>
    </row>
    <row r="168" spans="1:84" ht="16.5" customHeight="1" x14ac:dyDescent="0.3">
      <c r="A168" s="128" t="s">
        <v>3248</v>
      </c>
      <c r="BU168" s="5"/>
      <c r="BV168" s="5"/>
      <c r="BW168" s="5"/>
      <c r="BX168" s="5"/>
      <c r="BY168" s="5"/>
      <c r="BZ168" s="5"/>
      <c r="CA168" s="5"/>
      <c r="CB168" s="5"/>
      <c r="CC168" s="5"/>
      <c r="CD168" s="5"/>
      <c r="CE168" s="5"/>
      <c r="CF168" s="5"/>
    </row>
    <row r="169" spans="1:84" ht="16.5" customHeight="1" x14ac:dyDescent="0.3">
      <c r="A169" s="128" t="s">
        <v>3249</v>
      </c>
      <c r="B169" s="128">
        <v>1223186</v>
      </c>
      <c r="C169" s="128">
        <v>1791859</v>
      </c>
      <c r="D169" s="128">
        <v>1941757.5</v>
      </c>
      <c r="E169" s="128">
        <v>1719031</v>
      </c>
      <c r="F169" s="128">
        <v>1037668</v>
      </c>
      <c r="G169" s="128">
        <v>1895519</v>
      </c>
      <c r="H169" s="128">
        <v>1976458.38</v>
      </c>
      <c r="I169" s="128">
        <v>1439769</v>
      </c>
      <c r="J169" s="128">
        <v>1102795</v>
      </c>
      <c r="K169" s="128">
        <v>1602980</v>
      </c>
      <c r="L169" s="128">
        <v>1816849.58</v>
      </c>
      <c r="M169" s="128">
        <v>1267625</v>
      </c>
      <c r="N169" s="128">
        <v>1174967</v>
      </c>
      <c r="O169" s="128">
        <v>1524684</v>
      </c>
      <c r="P169" s="128">
        <v>1836720.74</v>
      </c>
      <c r="Q169" s="128">
        <v>1421547</v>
      </c>
      <c r="R169" s="128">
        <v>1229915</v>
      </c>
      <c r="S169" s="128">
        <v>1615274</v>
      </c>
      <c r="T169" s="128">
        <v>1615005.16</v>
      </c>
      <c r="U169" s="128">
        <v>1400988</v>
      </c>
      <c r="V169" s="128">
        <v>1132472</v>
      </c>
      <c r="W169" s="128">
        <v>1254038</v>
      </c>
      <c r="X169" s="128">
        <v>1399042.04</v>
      </c>
      <c r="Y169" s="128">
        <v>1249242</v>
      </c>
      <c r="Z169" s="128">
        <v>1168479</v>
      </c>
      <c r="AA169" s="128">
        <v>1539478</v>
      </c>
      <c r="AB169" s="128">
        <v>1479771.62</v>
      </c>
      <c r="AC169" s="128">
        <v>1082553</v>
      </c>
      <c r="AD169" s="128">
        <v>1051780</v>
      </c>
      <c r="AE169" s="128">
        <v>1271211</v>
      </c>
      <c r="AF169" s="128">
        <v>1304252.31</v>
      </c>
      <c r="AG169" s="128">
        <v>1026286</v>
      </c>
      <c r="AH169" s="128">
        <v>959185</v>
      </c>
      <c r="AI169" s="128">
        <v>1009081</v>
      </c>
      <c r="AJ169" s="128">
        <v>1163476.54</v>
      </c>
      <c r="AK169" s="128">
        <v>759945</v>
      </c>
      <c r="AL169" s="128">
        <v>768755</v>
      </c>
      <c r="AM169" s="128">
        <v>863880</v>
      </c>
      <c r="AN169" s="128">
        <v>677703.94</v>
      </c>
      <c r="AO169" s="128">
        <v>669059</v>
      </c>
      <c r="AP169" s="128">
        <v>572641</v>
      </c>
      <c r="AQ169" s="128">
        <v>685033</v>
      </c>
      <c r="AR169" s="128">
        <v>0</v>
      </c>
      <c r="AS169" s="128">
        <v>0</v>
      </c>
      <c r="AT169" s="128">
        <v>0</v>
      </c>
      <c r="AU169" s="128">
        <v>0</v>
      </c>
      <c r="AV169" s="128">
        <v>0</v>
      </c>
      <c r="AW169" s="128">
        <v>0</v>
      </c>
      <c r="AX169" s="128">
        <v>0</v>
      </c>
      <c r="AY169" s="128">
        <v>0</v>
      </c>
      <c r="AZ169" s="128">
        <v>0</v>
      </c>
      <c r="BA169" s="128">
        <v>0</v>
      </c>
      <c r="BB169" s="128">
        <v>0</v>
      </c>
      <c r="BC169" s="128">
        <v>0</v>
      </c>
      <c r="BU169" s="5"/>
      <c r="BV169" s="5"/>
      <c r="BW169" s="5"/>
      <c r="BX169" s="5"/>
      <c r="BY169" s="5"/>
      <c r="BZ169" s="5"/>
      <c r="CA169" s="5"/>
      <c r="CB169" s="5"/>
      <c r="CC169" s="5"/>
      <c r="CD169" s="5"/>
      <c r="CE169" s="5"/>
      <c r="CF169" s="5"/>
    </row>
    <row r="170" spans="1:84" ht="16.5" customHeight="1" x14ac:dyDescent="0.3">
      <c r="A170" s="128" t="s">
        <v>3250</v>
      </c>
      <c r="B170" s="128">
        <v>-1061</v>
      </c>
      <c r="C170" s="128">
        <v>12269</v>
      </c>
      <c r="D170" s="128">
        <v>-10451.89</v>
      </c>
      <c r="E170" s="128">
        <v>-5781</v>
      </c>
      <c r="F170" s="128">
        <v>-56378</v>
      </c>
      <c r="G170" s="128">
        <v>32985</v>
      </c>
      <c r="H170" s="128">
        <v>-9613.48</v>
      </c>
      <c r="I170" s="128">
        <v>-17069</v>
      </c>
      <c r="J170" s="128">
        <v>-35803</v>
      </c>
      <c r="K170" s="128">
        <v>-21619</v>
      </c>
      <c r="L170" s="128">
        <v>-19155.29</v>
      </c>
      <c r="M170" s="128">
        <v>-30114</v>
      </c>
      <c r="N170" s="128">
        <v>-1277</v>
      </c>
      <c r="O170" s="128">
        <v>-25048</v>
      </c>
      <c r="P170" s="128">
        <v>-27473.63</v>
      </c>
      <c r="Q170" s="128">
        <v>-12668</v>
      </c>
      <c r="R170" s="128">
        <v>-8683</v>
      </c>
      <c r="S170" s="128">
        <v>-540</v>
      </c>
      <c r="T170" s="128">
        <v>-176.35</v>
      </c>
      <c r="U170" s="128">
        <v>0</v>
      </c>
      <c r="V170" s="128">
        <v>0</v>
      </c>
      <c r="W170" s="128">
        <v>0</v>
      </c>
      <c r="X170" s="128">
        <v>0</v>
      </c>
      <c r="Y170" s="128">
        <v>0</v>
      </c>
      <c r="Z170" s="128">
        <v>0</v>
      </c>
      <c r="AA170" s="128">
        <v>0</v>
      </c>
      <c r="AB170" s="128">
        <v>0</v>
      </c>
      <c r="AC170" s="128">
        <v>0</v>
      </c>
      <c r="AD170" s="128">
        <v>0</v>
      </c>
      <c r="AE170" s="128">
        <v>0</v>
      </c>
      <c r="AF170" s="128">
        <v>0</v>
      </c>
      <c r="AG170" s="128">
        <v>0</v>
      </c>
      <c r="AH170" s="128">
        <v>0</v>
      </c>
      <c r="AI170" s="128">
        <v>0</v>
      </c>
      <c r="AJ170" s="128">
        <v>0</v>
      </c>
      <c r="AK170" s="128">
        <v>0</v>
      </c>
      <c r="AL170" s="128">
        <v>0</v>
      </c>
      <c r="AM170" s="128">
        <v>0</v>
      </c>
      <c r="AN170" s="128">
        <v>0</v>
      </c>
      <c r="AO170" s="128">
        <v>0</v>
      </c>
      <c r="AP170" s="128">
        <v>0</v>
      </c>
      <c r="AQ170" s="128">
        <v>0</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3251</v>
      </c>
      <c r="B171" s="128">
        <v>0.27</v>
      </c>
      <c r="C171" s="128">
        <v>0.36</v>
      </c>
      <c r="D171" s="128">
        <v>0.45</v>
      </c>
      <c r="E171" s="128">
        <v>0.33</v>
      </c>
      <c r="F171" s="128">
        <v>0.25</v>
      </c>
      <c r="G171" s="128">
        <v>0.35</v>
      </c>
      <c r="H171" s="128">
        <v>0.42802000000000001</v>
      </c>
      <c r="I171" s="128">
        <v>0.30887999999999999</v>
      </c>
      <c r="J171" s="128">
        <v>0.25</v>
      </c>
      <c r="K171" s="128">
        <v>0.32</v>
      </c>
      <c r="L171" s="128">
        <v>0.39</v>
      </c>
      <c r="M171" s="128">
        <v>0.28000000000000003</v>
      </c>
      <c r="N171" s="128">
        <v>0.23</v>
      </c>
      <c r="O171" s="128">
        <v>0.34</v>
      </c>
      <c r="P171" s="128">
        <v>0.39</v>
      </c>
      <c r="Q171" s="128">
        <v>0.3</v>
      </c>
      <c r="R171" s="128">
        <v>0.26</v>
      </c>
      <c r="S171" s="128">
        <v>0.34</v>
      </c>
      <c r="T171" s="128">
        <v>0.34</v>
      </c>
      <c r="U171" s="128">
        <v>0.28999999999999998</v>
      </c>
      <c r="V171" s="128">
        <v>0.24</v>
      </c>
      <c r="W171" s="128">
        <v>0.26</v>
      </c>
      <c r="X171" s="128">
        <v>0.3</v>
      </c>
      <c r="Y171" s="128">
        <v>0.26</v>
      </c>
      <c r="Z171" s="128">
        <v>0.24</v>
      </c>
      <c r="AA171" s="128">
        <v>0.32</v>
      </c>
      <c r="AB171" s="128">
        <v>0.31</v>
      </c>
      <c r="AC171" s="128">
        <v>0.23</v>
      </c>
      <c r="AD171" s="128">
        <v>0.21911</v>
      </c>
      <c r="AE171" s="128">
        <v>0.26</v>
      </c>
      <c r="AF171" s="128">
        <v>-11.57</v>
      </c>
      <c r="AG171" s="128">
        <v>4.2699999999999996</v>
      </c>
      <c r="AH171" s="128">
        <v>4</v>
      </c>
      <c r="AI171" s="128">
        <v>4.21</v>
      </c>
      <c r="AJ171" s="128">
        <v>4.8499999999999996</v>
      </c>
      <c r="AK171" s="128">
        <v>3.17</v>
      </c>
      <c r="AL171" s="128">
        <v>3.2</v>
      </c>
      <c r="AM171" s="128">
        <v>3.6</v>
      </c>
      <c r="AN171" s="128">
        <v>2.82</v>
      </c>
      <c r="AO171" s="128">
        <v>2.79</v>
      </c>
      <c r="AP171" s="128">
        <v>2.39</v>
      </c>
      <c r="AQ171" s="128">
        <v>2.85</v>
      </c>
      <c r="AR171" s="128">
        <v>1.98</v>
      </c>
      <c r="AS171" s="128">
        <v>2.1</v>
      </c>
      <c r="AT171" s="128">
        <v>1.8</v>
      </c>
      <c r="AU171" s="128">
        <v>1.97</v>
      </c>
      <c r="AV171" s="128">
        <v>2.31</v>
      </c>
      <c r="AW171" s="128">
        <v>1.61</v>
      </c>
      <c r="AX171" s="128">
        <v>1.2</v>
      </c>
      <c r="AY171" s="128">
        <v>1.24</v>
      </c>
      <c r="AZ171" s="128">
        <v>1.61</v>
      </c>
      <c r="BA171" s="128">
        <v>1.95</v>
      </c>
      <c r="BB171" s="128">
        <v>1.8</v>
      </c>
      <c r="BC171" s="128">
        <v>1.63</v>
      </c>
      <c r="BU171" s="5"/>
      <c r="BV171" s="5"/>
      <c r="BW171" s="5"/>
      <c r="BX171" s="5"/>
      <c r="BY171" s="5"/>
      <c r="BZ171" s="5"/>
      <c r="CA171" s="5"/>
      <c r="CB171" s="5"/>
      <c r="CC171" s="5"/>
      <c r="CD171" s="5"/>
      <c r="CE171" s="5"/>
      <c r="CF171" s="5"/>
    </row>
    <row r="172" spans="1:84" ht="16.5" customHeight="1" x14ac:dyDescent="0.3">
      <c r="A172" s="128" t="s">
        <v>3252</v>
      </c>
      <c r="B172" s="128">
        <v>0</v>
      </c>
      <c r="C172" s="128">
        <v>0</v>
      </c>
      <c r="D172" s="128">
        <v>0.45</v>
      </c>
      <c r="E172" s="128">
        <v>0.33</v>
      </c>
      <c r="F172" s="128">
        <v>0.25</v>
      </c>
      <c r="G172" s="128">
        <v>0.35</v>
      </c>
      <c r="H172" s="128">
        <v>0.32500000000000001</v>
      </c>
      <c r="I172" s="128">
        <v>0</v>
      </c>
      <c r="J172" s="128">
        <v>0.25</v>
      </c>
      <c r="K172" s="128">
        <v>0.32</v>
      </c>
      <c r="L172" s="128">
        <v>0.39</v>
      </c>
      <c r="M172" s="128">
        <v>0.28000000000000003</v>
      </c>
      <c r="N172" s="128">
        <v>0.23</v>
      </c>
      <c r="O172" s="128">
        <v>0</v>
      </c>
      <c r="P172" s="128">
        <v>0</v>
      </c>
      <c r="Q172" s="128">
        <v>0</v>
      </c>
      <c r="R172" s="128">
        <v>0</v>
      </c>
      <c r="S172" s="128">
        <v>0</v>
      </c>
      <c r="T172" s="128">
        <v>0</v>
      </c>
      <c r="U172" s="128">
        <v>0</v>
      </c>
      <c r="V172" s="128">
        <v>0</v>
      </c>
      <c r="W172" s="128">
        <v>0</v>
      </c>
      <c r="X172" s="128">
        <v>0</v>
      </c>
      <c r="Y172" s="128">
        <v>0</v>
      </c>
      <c r="Z172" s="128">
        <v>0</v>
      </c>
      <c r="AA172" s="128">
        <v>0</v>
      </c>
      <c r="AB172" s="128">
        <v>0</v>
      </c>
      <c r="AC172" s="128">
        <v>0</v>
      </c>
      <c r="AD172" s="128">
        <v>0</v>
      </c>
      <c r="AE172" s="128">
        <v>0</v>
      </c>
      <c r="AF172" s="128">
        <v>0</v>
      </c>
      <c r="AG172" s="128">
        <v>0</v>
      </c>
      <c r="AH172" s="128">
        <v>0</v>
      </c>
      <c r="AI172" s="128">
        <v>0</v>
      </c>
      <c r="AJ172" s="128">
        <v>0</v>
      </c>
      <c r="AK172" s="128">
        <v>0</v>
      </c>
      <c r="AL172" s="128">
        <v>0</v>
      </c>
      <c r="AM172" s="128">
        <v>0</v>
      </c>
      <c r="AN172" s="128">
        <v>0</v>
      </c>
      <c r="AO172" s="128">
        <v>0</v>
      </c>
      <c r="AP172" s="128">
        <v>0</v>
      </c>
      <c r="AQ172" s="128">
        <v>0</v>
      </c>
      <c r="AR172" s="128">
        <v>0</v>
      </c>
      <c r="AS172" s="128">
        <v>0</v>
      </c>
      <c r="AT172" s="128">
        <v>0</v>
      </c>
      <c r="AU172" s="128">
        <v>0</v>
      </c>
      <c r="AV172" s="128">
        <v>0</v>
      </c>
      <c r="AW172" s="128">
        <v>0</v>
      </c>
      <c r="AX172" s="128">
        <v>0</v>
      </c>
      <c r="AY172" s="128">
        <v>0</v>
      </c>
      <c r="AZ172" s="128">
        <v>0</v>
      </c>
      <c r="BA172" s="128">
        <v>0</v>
      </c>
      <c r="BB172" s="128">
        <v>0</v>
      </c>
      <c r="BC172" s="128">
        <v>0</v>
      </c>
      <c r="BU172" s="5"/>
      <c r="BV172" s="5"/>
      <c r="BW172" s="5"/>
      <c r="BX172" s="5"/>
      <c r="BY172" s="5"/>
      <c r="BZ172" s="5"/>
      <c r="CA172" s="5"/>
      <c r="CB172" s="5"/>
      <c r="CC172" s="5"/>
      <c r="CD172" s="5"/>
      <c r="CE172" s="5"/>
      <c r="CF172" s="5"/>
    </row>
    <row r="173" spans="1:84" ht="16.5" customHeight="1" x14ac:dyDescent="0.3">
      <c r="A173" s="128" t="s">
        <v>3152</v>
      </c>
      <c r="B173" s="128" t="s">
        <v>3153</v>
      </c>
      <c r="C173" s="128" t="s">
        <v>3154</v>
      </c>
      <c r="D173" s="128" t="s">
        <v>3155</v>
      </c>
      <c r="E173" s="128" t="s">
        <v>3156</v>
      </c>
      <c r="F173" s="128" t="s">
        <v>3157</v>
      </c>
      <c r="G173" s="128" t="s">
        <v>3158</v>
      </c>
      <c r="H173" s="128" t="s">
        <v>3159</v>
      </c>
      <c r="I173" s="128" t="s">
        <v>3160</v>
      </c>
      <c r="J173" s="128" t="s">
        <v>3161</v>
      </c>
      <c r="K173" s="128" t="s">
        <v>3162</v>
      </c>
      <c r="L173" s="128" t="s">
        <v>3163</v>
      </c>
      <c r="M173" s="128" t="s">
        <v>3164</v>
      </c>
      <c r="N173" s="128" t="s">
        <v>3165</v>
      </c>
      <c r="O173" s="128" t="s">
        <v>3166</v>
      </c>
      <c r="P173" s="128" t="s">
        <v>3167</v>
      </c>
      <c r="Q173" s="128" t="s">
        <v>3168</v>
      </c>
      <c r="R173" s="128" t="s">
        <v>3169</v>
      </c>
      <c r="S173" s="128" t="s">
        <v>3170</v>
      </c>
      <c r="T173" s="128" t="s">
        <v>3171</v>
      </c>
      <c r="U173" s="128" t="s">
        <v>3172</v>
      </c>
      <c r="V173" s="128" t="s">
        <v>3173</v>
      </c>
      <c r="W173" s="128" t="s">
        <v>3174</v>
      </c>
      <c r="X173" s="128" t="s">
        <v>3175</v>
      </c>
      <c r="Y173" s="128" t="s">
        <v>3176</v>
      </c>
      <c r="Z173" s="128" t="s">
        <v>3177</v>
      </c>
      <c r="AA173" s="128" t="s">
        <v>3178</v>
      </c>
      <c r="AB173" s="128" t="s">
        <v>3179</v>
      </c>
      <c r="AC173" s="128" t="s">
        <v>3180</v>
      </c>
      <c r="AD173" s="128" t="s">
        <v>3181</v>
      </c>
      <c r="AE173" s="128" t="s">
        <v>3182</v>
      </c>
      <c r="AF173" s="128" t="s">
        <v>3183</v>
      </c>
      <c r="AG173" s="128" t="s">
        <v>3184</v>
      </c>
      <c r="AH173" s="128" t="s">
        <v>3185</v>
      </c>
      <c r="AI173" s="128" t="s">
        <v>3186</v>
      </c>
      <c r="AJ173" s="128" t="s">
        <v>3187</v>
      </c>
      <c r="AK173" s="128" t="s">
        <v>3188</v>
      </c>
      <c r="AL173" s="128" t="s">
        <v>3189</v>
      </c>
      <c r="AM173" s="128" t="s">
        <v>3190</v>
      </c>
      <c r="AN173" s="128" t="s">
        <v>3191</v>
      </c>
      <c r="AO173" s="128" t="s">
        <v>3192</v>
      </c>
      <c r="AP173" s="128" t="s">
        <v>3193</v>
      </c>
      <c r="AQ173" s="128" t="s">
        <v>3194</v>
      </c>
      <c r="AR173" s="128" t="s">
        <v>3195</v>
      </c>
      <c r="AS173" s="128" t="s">
        <v>3196</v>
      </c>
      <c r="AT173" s="128" t="s">
        <v>3197</v>
      </c>
      <c r="AU173" s="128" t="s">
        <v>3198</v>
      </c>
      <c r="AV173" s="128" t="s">
        <v>3199</v>
      </c>
      <c r="AW173" s="128" t="s">
        <v>3200</v>
      </c>
      <c r="AX173" s="128" t="s">
        <v>3201</v>
      </c>
      <c r="AY173" s="128" t="s">
        <v>3202</v>
      </c>
      <c r="AZ173" s="128" t="s">
        <v>3203</v>
      </c>
      <c r="BA173" s="128" t="s">
        <v>3204</v>
      </c>
      <c r="BB173" s="128" t="s">
        <v>3205</v>
      </c>
      <c r="BC173" s="128" t="s">
        <v>3206</v>
      </c>
      <c r="BU173" s="5"/>
      <c r="BV173" s="5"/>
      <c r="BW173" s="5"/>
      <c r="BX173" s="5"/>
      <c r="BY173" s="5"/>
      <c r="BZ173" s="5"/>
      <c r="CA173" s="5"/>
      <c r="CB173" s="5"/>
      <c r="CC173" s="5"/>
      <c r="CD173" s="5"/>
      <c r="CE173" s="5"/>
      <c r="CF173" s="5"/>
    </row>
    <row r="174" spans="1:84" ht="16.5" customHeight="1" x14ac:dyDescent="0.3">
      <c r="A174" s="128" t="s">
        <v>3207</v>
      </c>
      <c r="BU174" s="5"/>
      <c r="BV174" s="5"/>
      <c r="BW174" s="5"/>
      <c r="BX174" s="5"/>
      <c r="BY174" s="5"/>
      <c r="BZ174" s="5"/>
      <c r="CA174" s="5"/>
      <c r="CB174" s="5"/>
      <c r="CC174" s="5"/>
      <c r="CD174" s="5"/>
      <c r="CE174" s="5"/>
      <c r="CF174" s="5"/>
    </row>
    <row r="175" spans="1:84" ht="16.5" customHeight="1" x14ac:dyDescent="0.3">
      <c r="A175" s="128" t="s">
        <v>3208</v>
      </c>
      <c r="BU175" s="5"/>
      <c r="BV175" s="5"/>
      <c r="BW175" s="5"/>
      <c r="BX175" s="5"/>
      <c r="BY175" s="5"/>
      <c r="BZ175" s="5"/>
      <c r="CA175" s="5"/>
      <c r="CB175" s="5"/>
      <c r="CC175" s="5"/>
      <c r="CD175" s="5"/>
      <c r="CE175" s="5"/>
      <c r="CF175" s="5"/>
    </row>
    <row r="176" spans="1:84" ht="16.5" customHeight="1" x14ac:dyDescent="0.3">
      <c r="A176" s="128" t="s">
        <v>3209</v>
      </c>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83664.2</v>
      </c>
      <c r="AG213" s="10">
        <f t="shared" si="8"/>
        <v>44110</v>
      </c>
      <c r="AH213" s="10">
        <f t="shared" si="8"/>
        <v>38364</v>
      </c>
      <c r="AI213" s="10">
        <f t="shared" si="8"/>
        <v>39646</v>
      </c>
      <c r="AJ213" s="10">
        <f t="shared" si="8"/>
        <v>56972.22</v>
      </c>
      <c r="AK213" s="10">
        <f t="shared" si="8"/>
        <v>35833</v>
      </c>
      <c r="AL213" s="10">
        <f t="shared" si="8"/>
        <v>31973</v>
      </c>
      <c r="AM213" s="10">
        <f t="shared" si="8"/>
        <v>35721</v>
      </c>
      <c r="AN213" s="10">
        <f t="shared" si="8"/>
        <v>60061.78</v>
      </c>
      <c r="AO213" s="10">
        <f t="shared" si="8"/>
        <v>33069</v>
      </c>
      <c r="AP213" s="10">
        <f t="shared" si="8"/>
        <v>32894</v>
      </c>
      <c r="AQ213" s="10">
        <f t="shared" si="8"/>
        <v>50433</v>
      </c>
      <c r="AR213" s="10">
        <f t="shared" si="8"/>
        <v>59027.91</v>
      </c>
      <c r="AS213" s="10">
        <f t="shared" si="8"/>
        <v>41383</v>
      </c>
      <c r="AT213" s="10">
        <f t="shared" si="8"/>
        <v>42652</v>
      </c>
      <c r="AU213" s="10">
        <f t="shared" si="8"/>
        <v>23407</v>
      </c>
      <c r="AV213" s="10">
        <f t="shared" si="8"/>
        <v>26189.69</v>
      </c>
      <c r="AW213" s="10">
        <f t="shared" si="8"/>
        <v>0</v>
      </c>
      <c r="AX213" s="10">
        <f t="shared" si="8"/>
        <v>0</v>
      </c>
      <c r="AY213" s="10">
        <f t="shared" si="8"/>
        <v>0</v>
      </c>
      <c r="AZ213" s="10">
        <f t="shared" si="8"/>
        <v>2970</v>
      </c>
      <c r="BA213" s="10">
        <f t="shared" si="8"/>
        <v>2970</v>
      </c>
      <c r="BB213" s="10">
        <f t="shared" si="8"/>
        <v>2970</v>
      </c>
      <c r="BC213" s="10">
        <f t="shared" si="8"/>
        <v>2970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83664.2</v>
      </c>
      <c r="AG215" s="8">
        <f t="shared" si="9"/>
        <v>44110</v>
      </c>
      <c r="AH215" s="8">
        <f t="shared" si="9"/>
        <v>38364</v>
      </c>
      <c r="AI215" s="8">
        <f t="shared" si="9"/>
        <v>39646</v>
      </c>
      <c r="AJ215" s="8">
        <f t="shared" si="9"/>
        <v>56972.22</v>
      </c>
      <c r="AK215" s="8">
        <f t="shared" si="9"/>
        <v>35833</v>
      </c>
      <c r="AL215" s="8">
        <f t="shared" si="9"/>
        <v>31973</v>
      </c>
      <c r="AM215" s="8">
        <f t="shared" si="9"/>
        <v>35721</v>
      </c>
      <c r="AN215" s="8">
        <f t="shared" si="9"/>
        <v>60061.78</v>
      </c>
      <c r="AO215" s="8">
        <f t="shared" si="9"/>
        <v>33069</v>
      </c>
      <c r="AP215" s="8">
        <f t="shared" si="9"/>
        <v>32894</v>
      </c>
      <c r="AQ215" s="8">
        <f t="shared" si="9"/>
        <v>50433</v>
      </c>
      <c r="AR215" s="8">
        <f t="shared" si="9"/>
        <v>59027.91</v>
      </c>
      <c r="AS215" s="8">
        <f t="shared" si="9"/>
        <v>41383</v>
      </c>
      <c r="AT215" s="8">
        <f t="shared" si="9"/>
        <v>42652</v>
      </c>
      <c r="AU215" s="8">
        <f t="shared" si="9"/>
        <v>23407</v>
      </c>
      <c r="AV215" s="8">
        <f t="shared" si="9"/>
        <v>26189.69</v>
      </c>
      <c r="AW215" s="8">
        <f t="shared" si="9"/>
        <v>0</v>
      </c>
      <c r="AX215" s="8">
        <f t="shared" si="9"/>
        <v>0</v>
      </c>
      <c r="AY215" s="8">
        <f t="shared" si="9"/>
        <v>0</v>
      </c>
      <c r="AZ215" s="8">
        <f t="shared" si="9"/>
        <v>2970</v>
      </c>
      <c r="BA215" s="8">
        <f t="shared" si="9"/>
        <v>2970</v>
      </c>
      <c r="BB215" s="8">
        <f t="shared" si="9"/>
        <v>2970</v>
      </c>
      <c r="BC215" s="8">
        <f t="shared" si="9"/>
        <v>2970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3029</v>
      </c>
      <c r="C219" s="128" t="s">
        <v>3030</v>
      </c>
      <c r="D219" s="128" t="s">
        <v>3031</v>
      </c>
      <c r="E219" s="128" t="s">
        <v>3032</v>
      </c>
      <c r="F219" s="128" t="s">
        <v>3033</v>
      </c>
      <c r="G219" s="128" t="s">
        <v>3034</v>
      </c>
      <c r="H219" s="128" t="s">
        <v>3035</v>
      </c>
      <c r="I219" s="128" t="s">
        <v>3036</v>
      </c>
      <c r="J219" s="128" t="s">
        <v>3037</v>
      </c>
      <c r="K219" s="128" t="s">
        <v>3038</v>
      </c>
      <c r="L219" s="128" t="s">
        <v>3039</v>
      </c>
      <c r="M219" s="128" t="s">
        <v>3040</v>
      </c>
      <c r="N219" s="128" t="s">
        <v>3041</v>
      </c>
      <c r="O219" s="128" t="s">
        <v>3042</v>
      </c>
      <c r="P219" s="128" t="s">
        <v>3043</v>
      </c>
      <c r="Q219" s="128" t="s">
        <v>3044</v>
      </c>
      <c r="R219" s="128" t="s">
        <v>3045</v>
      </c>
      <c r="S219" s="128" t="s">
        <v>3046</v>
      </c>
      <c r="T219" s="128" t="s">
        <v>3047</v>
      </c>
      <c r="U219" s="128" t="s">
        <v>3048</v>
      </c>
      <c r="V219" s="128" t="s">
        <v>3049</v>
      </c>
      <c r="W219" s="128" t="s">
        <v>3050</v>
      </c>
      <c r="X219" s="128" t="s">
        <v>3051</v>
      </c>
      <c r="Y219" s="128" t="s">
        <v>3052</v>
      </c>
      <c r="Z219" s="128" t="s">
        <v>3053</v>
      </c>
      <c r="AA219" s="128" t="s">
        <v>3054</v>
      </c>
      <c r="AB219" s="128" t="s">
        <v>3055</v>
      </c>
      <c r="AC219" s="128" t="s">
        <v>3056</v>
      </c>
      <c r="AD219" s="128" t="s">
        <v>3057</v>
      </c>
      <c r="AE219" s="128" t="s">
        <v>3058</v>
      </c>
      <c r="AF219" s="128" t="s">
        <v>3059</v>
      </c>
      <c r="AG219" s="128" t="s">
        <v>3060</v>
      </c>
      <c r="AH219" s="128" t="s">
        <v>3061</v>
      </c>
      <c r="AI219" s="128" t="s">
        <v>3062</v>
      </c>
      <c r="AJ219" s="128" t="s">
        <v>3063</v>
      </c>
      <c r="AK219" s="128" t="s">
        <v>3064</v>
      </c>
      <c r="AL219" s="128" t="s">
        <v>3065</v>
      </c>
      <c r="AM219" s="128" t="s">
        <v>3066</v>
      </c>
      <c r="AN219" s="128" t="s">
        <v>3067</v>
      </c>
      <c r="AO219" s="128" t="s">
        <v>3068</v>
      </c>
      <c r="AP219" s="128" t="s">
        <v>3069</v>
      </c>
      <c r="AQ219" s="128" t="s">
        <v>3070</v>
      </c>
      <c r="AR219" s="128" t="s">
        <v>3071</v>
      </c>
      <c r="AS219" s="128" t="s">
        <v>3072</v>
      </c>
      <c r="AT219" s="128" t="s">
        <v>3073</v>
      </c>
      <c r="AU219" s="128" t="s">
        <v>3074</v>
      </c>
      <c r="AV219" s="128" t="s">
        <v>3075</v>
      </c>
      <c r="AW219" s="128" t="s">
        <v>3076</v>
      </c>
      <c r="AX219" s="128" t="s">
        <v>3077</v>
      </c>
      <c r="AY219" s="128" t="s">
        <v>3078</v>
      </c>
      <c r="AZ219" s="128" t="s">
        <v>3079</v>
      </c>
      <c r="BA219" s="128" t="s">
        <v>3080</v>
      </c>
      <c r="BB219" s="128" t="s">
        <v>3081</v>
      </c>
      <c r="BC219" s="128" t="s">
        <v>3082</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3253</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3254</v>
      </c>
      <c r="B221" s="128">
        <v>3007758</v>
      </c>
      <c r="C221" s="128">
        <v>1730669</v>
      </c>
      <c r="D221" s="128">
        <v>6524164.9500000002</v>
      </c>
      <c r="E221" s="128">
        <v>4392530</v>
      </c>
      <c r="F221" s="128">
        <v>2831164</v>
      </c>
      <c r="G221" s="128">
        <v>1672448</v>
      </c>
      <c r="H221" s="128">
        <v>6184540.5999999996</v>
      </c>
      <c r="I221" s="128">
        <v>4130838</v>
      </c>
      <c r="J221" s="128">
        <v>2661358</v>
      </c>
      <c r="K221" s="128">
        <v>1497798</v>
      </c>
      <c r="L221" s="128">
        <v>5872856.2800000003</v>
      </c>
      <c r="M221" s="128">
        <v>4045322</v>
      </c>
      <c r="N221" s="128">
        <v>2709659</v>
      </c>
      <c r="O221" s="128">
        <v>1617437</v>
      </c>
      <c r="P221" s="128">
        <v>6147106.3700000001</v>
      </c>
      <c r="Q221" s="128">
        <v>4290581</v>
      </c>
      <c r="R221" s="128">
        <v>2851699</v>
      </c>
      <c r="S221" s="128">
        <v>1622586</v>
      </c>
      <c r="T221" s="128">
        <v>5411631.8499999996</v>
      </c>
      <c r="U221" s="128">
        <v>3794787</v>
      </c>
      <c r="V221" s="128">
        <v>2386680</v>
      </c>
      <c r="W221" s="128">
        <v>1254190</v>
      </c>
      <c r="X221" s="128">
        <v>5378481.6799999997</v>
      </c>
      <c r="Y221" s="128">
        <v>3955005</v>
      </c>
      <c r="Z221" s="128">
        <v>2707970</v>
      </c>
      <c r="AA221" s="128">
        <v>1539291</v>
      </c>
      <c r="AB221" s="128">
        <v>4884890.92</v>
      </c>
      <c r="AC221" s="128">
        <v>3404819</v>
      </c>
      <c r="AD221" s="128">
        <v>2322319</v>
      </c>
      <c r="AE221" s="128">
        <v>1270598</v>
      </c>
      <c r="AF221" s="128">
        <v>0</v>
      </c>
      <c r="AG221" s="128">
        <v>0</v>
      </c>
      <c r="AH221" s="128">
        <v>0</v>
      </c>
      <c r="AI221" s="128">
        <v>0</v>
      </c>
      <c r="AJ221" s="128">
        <v>0</v>
      </c>
      <c r="AK221" s="128">
        <v>0</v>
      </c>
      <c r="AL221" s="128">
        <v>0</v>
      </c>
      <c r="AM221" s="128">
        <v>0</v>
      </c>
      <c r="AN221" s="128">
        <v>0</v>
      </c>
      <c r="AO221" s="128">
        <v>0</v>
      </c>
      <c r="AP221" s="128">
        <v>0</v>
      </c>
      <c r="AQ221" s="128">
        <v>0</v>
      </c>
      <c r="AR221" s="128">
        <v>0</v>
      </c>
      <c r="AS221" s="128">
        <v>0</v>
      </c>
      <c r="AT221" s="128">
        <v>0</v>
      </c>
      <c r="AU221" s="128">
        <v>0</v>
      </c>
      <c r="AV221" s="128">
        <v>0</v>
      </c>
      <c r="AW221" s="128">
        <v>0</v>
      </c>
      <c r="AX221" s="128">
        <v>0</v>
      </c>
      <c r="AY221" s="128">
        <v>0</v>
      </c>
      <c r="AZ221" s="128">
        <v>0</v>
      </c>
      <c r="BA221" s="128">
        <v>0</v>
      </c>
      <c r="BB221" s="128">
        <v>1225592</v>
      </c>
      <c r="BC221" s="128">
        <v>578026</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3347</v>
      </c>
      <c r="B222" s="128">
        <v>0</v>
      </c>
      <c r="C222" s="128">
        <v>0</v>
      </c>
      <c r="D222" s="128">
        <v>0</v>
      </c>
      <c r="E222" s="128">
        <v>0</v>
      </c>
      <c r="F222" s="128">
        <v>0</v>
      </c>
      <c r="G222" s="128">
        <v>0</v>
      </c>
      <c r="H222" s="128">
        <v>0</v>
      </c>
      <c r="I222" s="128">
        <v>0</v>
      </c>
      <c r="J222" s="128">
        <v>0</v>
      </c>
      <c r="K222" s="128">
        <v>0</v>
      </c>
      <c r="L222" s="128">
        <v>0</v>
      </c>
      <c r="M222" s="128">
        <v>0</v>
      </c>
      <c r="N222" s="128">
        <v>0</v>
      </c>
      <c r="O222" s="128">
        <v>0</v>
      </c>
      <c r="P222" s="128">
        <v>0</v>
      </c>
      <c r="Q222" s="128">
        <v>0</v>
      </c>
      <c r="R222" s="128">
        <v>0</v>
      </c>
      <c r="S222" s="128">
        <v>0</v>
      </c>
      <c r="T222" s="128">
        <v>0</v>
      </c>
      <c r="U222" s="128">
        <v>0</v>
      </c>
      <c r="V222" s="128">
        <v>0</v>
      </c>
      <c r="W222" s="128">
        <v>0</v>
      </c>
      <c r="X222" s="128">
        <v>0</v>
      </c>
      <c r="Y222" s="128">
        <v>0</v>
      </c>
      <c r="Z222" s="128">
        <v>0</v>
      </c>
      <c r="AA222" s="128">
        <v>0</v>
      </c>
      <c r="AB222" s="128">
        <v>0</v>
      </c>
      <c r="AC222" s="128">
        <v>0</v>
      </c>
      <c r="AD222" s="128">
        <v>0</v>
      </c>
      <c r="AE222" s="128">
        <v>0</v>
      </c>
      <c r="AF222" s="128">
        <v>5425727.1299999999</v>
      </c>
      <c r="AG222" s="128">
        <v>3817307</v>
      </c>
      <c r="AH222" s="128">
        <v>2522385</v>
      </c>
      <c r="AI222" s="128">
        <v>1307167</v>
      </c>
      <c r="AJ222" s="128">
        <v>4691518.92</v>
      </c>
      <c r="AK222" s="128">
        <v>3191536</v>
      </c>
      <c r="AL222" s="128">
        <v>2154580</v>
      </c>
      <c r="AM222" s="128">
        <v>1134269</v>
      </c>
      <c r="AN222" s="128">
        <v>3890049.92</v>
      </c>
      <c r="AO222" s="128">
        <v>2807908</v>
      </c>
      <c r="AP222" s="128">
        <v>1819243</v>
      </c>
      <c r="AQ222" s="128">
        <v>1008267</v>
      </c>
      <c r="AR222" s="128">
        <v>2839660.4</v>
      </c>
      <c r="AS222" s="128">
        <v>2069844</v>
      </c>
      <c r="AT222" s="128">
        <v>1354973</v>
      </c>
      <c r="AU222" s="128">
        <v>722152</v>
      </c>
      <c r="AV222" s="128">
        <v>2235195.0099999998</v>
      </c>
      <c r="AW222" s="128">
        <v>1449030</v>
      </c>
      <c r="AX222" s="128">
        <v>882968</v>
      </c>
      <c r="AY222" s="128">
        <v>445046</v>
      </c>
      <c r="AZ222" s="128">
        <v>2444253</v>
      </c>
      <c r="BA222" s="128">
        <v>1900537</v>
      </c>
      <c r="BB222" s="128">
        <v>0</v>
      </c>
      <c r="BC222" s="128">
        <v>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2967</v>
      </c>
      <c r="B223" s="128">
        <v>1782696</v>
      </c>
      <c r="C223" s="128">
        <v>885686</v>
      </c>
      <c r="D223" s="128">
        <v>3577127.41</v>
      </c>
      <c r="E223" s="128">
        <v>2663983</v>
      </c>
      <c r="F223" s="128">
        <v>1770134</v>
      </c>
      <c r="G223" s="128">
        <v>877679</v>
      </c>
      <c r="H223" s="128">
        <v>2723121.12</v>
      </c>
      <c r="I223" s="128">
        <v>2021892</v>
      </c>
      <c r="J223" s="128">
        <v>1326774</v>
      </c>
      <c r="K223" s="128">
        <v>659065</v>
      </c>
      <c r="L223" s="128">
        <v>2551259.59</v>
      </c>
      <c r="M223" s="128">
        <v>1903211</v>
      </c>
      <c r="N223" s="128">
        <v>1256097</v>
      </c>
      <c r="O223" s="128">
        <v>622667</v>
      </c>
      <c r="P223" s="128">
        <v>2400681.06</v>
      </c>
      <c r="Q223" s="128">
        <v>1773203</v>
      </c>
      <c r="R223" s="128">
        <v>1171563</v>
      </c>
      <c r="S223" s="128">
        <v>574615</v>
      </c>
      <c r="T223" s="128">
        <v>2100310.9700000002</v>
      </c>
      <c r="U223" s="128">
        <v>1542883</v>
      </c>
      <c r="V223" s="128">
        <v>1004587</v>
      </c>
      <c r="W223" s="128">
        <v>494673</v>
      </c>
      <c r="X223" s="128">
        <v>1869907.98</v>
      </c>
      <c r="Y223" s="128">
        <v>1351422</v>
      </c>
      <c r="Z223" s="128">
        <v>877626</v>
      </c>
      <c r="AA223" s="128">
        <v>426904</v>
      </c>
      <c r="AB223" s="128">
        <v>1440975.9</v>
      </c>
      <c r="AC223" s="128">
        <v>1042391</v>
      </c>
      <c r="AD223" s="128">
        <v>669483</v>
      </c>
      <c r="AE223" s="128">
        <v>329612</v>
      </c>
      <c r="AF223" s="128">
        <v>1330916.7</v>
      </c>
      <c r="AG223" s="128">
        <v>1002072</v>
      </c>
      <c r="AH223" s="128">
        <v>653076</v>
      </c>
      <c r="AI223" s="128">
        <v>318054</v>
      </c>
      <c r="AJ223" s="128">
        <v>1192422.06</v>
      </c>
      <c r="AK223" s="128">
        <v>877846</v>
      </c>
      <c r="AL223" s="128">
        <v>576311</v>
      </c>
      <c r="AM223" s="128">
        <v>280190</v>
      </c>
      <c r="AN223" s="128">
        <v>1011808.46</v>
      </c>
      <c r="AO223" s="128">
        <v>736498</v>
      </c>
      <c r="AP223" s="128">
        <v>475709</v>
      </c>
      <c r="AQ223" s="128">
        <v>236430</v>
      </c>
      <c r="AR223" s="128">
        <v>1029926.98</v>
      </c>
      <c r="AS223" s="128">
        <v>762179</v>
      </c>
      <c r="AT223" s="128">
        <v>500221</v>
      </c>
      <c r="AU223" s="128">
        <v>244683</v>
      </c>
      <c r="AV223" s="128">
        <v>922785.26</v>
      </c>
      <c r="AW223" s="128">
        <v>675647</v>
      </c>
      <c r="AX223" s="128">
        <v>433630</v>
      </c>
      <c r="AY223" s="128">
        <v>214972</v>
      </c>
      <c r="AZ223" s="128">
        <v>883785</v>
      </c>
      <c r="BA223" s="128">
        <v>664564</v>
      </c>
      <c r="BB223" s="128">
        <v>445613</v>
      </c>
      <c r="BC223" s="128">
        <v>221834</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3255</v>
      </c>
      <c r="B224" s="128">
        <v>1574061</v>
      </c>
      <c r="C224" s="128">
        <v>779753</v>
      </c>
      <c r="D224" s="128">
        <v>3214910.95</v>
      </c>
      <c r="E224" s="128">
        <v>2397623</v>
      </c>
      <c r="F224" s="128">
        <v>1595941</v>
      </c>
      <c r="G224" s="128">
        <v>792694</v>
      </c>
      <c r="H224" s="128">
        <v>2315208.94</v>
      </c>
      <c r="I224" s="128">
        <v>1726244</v>
      </c>
      <c r="J224" s="128">
        <v>1146024</v>
      </c>
      <c r="K224" s="128">
        <v>570921</v>
      </c>
      <c r="L224" s="128">
        <v>2231590.37</v>
      </c>
      <c r="M224" s="128">
        <v>1668678</v>
      </c>
      <c r="N224" s="128">
        <v>1106233</v>
      </c>
      <c r="O224" s="128">
        <v>547256</v>
      </c>
      <c r="P224" s="128">
        <v>2142973.35</v>
      </c>
      <c r="Q224" s="128">
        <v>1587677</v>
      </c>
      <c r="R224" s="128">
        <v>1048115</v>
      </c>
      <c r="S224" s="128">
        <v>515195</v>
      </c>
      <c r="T224" s="128">
        <v>1860881.25</v>
      </c>
      <c r="U224" s="128">
        <v>1360871</v>
      </c>
      <c r="V224" s="128">
        <v>880444</v>
      </c>
      <c r="W224" s="128">
        <v>431102</v>
      </c>
      <c r="X224" s="128">
        <v>1724570.96</v>
      </c>
      <c r="Y224" s="128">
        <v>1262658</v>
      </c>
      <c r="Z224" s="128">
        <v>823969</v>
      </c>
      <c r="AA224" s="128">
        <v>400746</v>
      </c>
      <c r="AB224" s="128">
        <v>1337806.53</v>
      </c>
      <c r="AC224" s="128">
        <v>967933</v>
      </c>
      <c r="AD224" s="128">
        <v>626469</v>
      </c>
      <c r="AE224" s="128">
        <v>308886</v>
      </c>
      <c r="AF224" s="128">
        <v>1259976.69</v>
      </c>
      <c r="AG224" s="128">
        <v>951174</v>
      </c>
      <c r="AH224" s="128">
        <v>622551</v>
      </c>
      <c r="AI224" s="128">
        <v>302757</v>
      </c>
      <c r="AJ224" s="128">
        <v>1133009.33</v>
      </c>
      <c r="AK224" s="128">
        <v>835348</v>
      </c>
      <c r="AL224" s="128">
        <v>548505</v>
      </c>
      <c r="AM224" s="128">
        <v>266564</v>
      </c>
      <c r="AN224" s="128">
        <v>958292.46</v>
      </c>
      <c r="AO224" s="128">
        <v>696773</v>
      </c>
      <c r="AP224" s="128">
        <v>449571</v>
      </c>
      <c r="AQ224" s="128">
        <v>223231</v>
      </c>
      <c r="AR224" s="128">
        <v>983726.33</v>
      </c>
      <c r="AS224" s="128">
        <v>721925</v>
      </c>
      <c r="AT224" s="128">
        <v>473232</v>
      </c>
      <c r="AU224" s="128">
        <v>233236</v>
      </c>
      <c r="AV224" s="128">
        <v>867898.45</v>
      </c>
      <c r="AW224" s="128">
        <v>642153</v>
      </c>
      <c r="AX224" s="128">
        <v>411109</v>
      </c>
      <c r="AY224" s="128">
        <v>203637</v>
      </c>
      <c r="AZ224" s="128">
        <v>883785</v>
      </c>
      <c r="BA224" s="128">
        <v>664564</v>
      </c>
      <c r="BB224" s="128">
        <v>445613</v>
      </c>
      <c r="BC224" s="128">
        <v>221834</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3256</v>
      </c>
      <c r="B225" s="128">
        <v>208635</v>
      </c>
      <c r="C225" s="128">
        <v>105933</v>
      </c>
      <c r="D225" s="128">
        <v>362216.46</v>
      </c>
      <c r="E225" s="128">
        <v>266360</v>
      </c>
      <c r="F225" s="128">
        <v>174193</v>
      </c>
      <c r="G225" s="128">
        <v>84985</v>
      </c>
      <c r="H225" s="128">
        <v>407912.18</v>
      </c>
      <c r="I225" s="128">
        <v>295648</v>
      </c>
      <c r="J225" s="128">
        <v>180750</v>
      </c>
      <c r="K225" s="128">
        <v>88144</v>
      </c>
      <c r="L225" s="128">
        <v>319669.21999999997</v>
      </c>
      <c r="M225" s="128">
        <v>234533</v>
      </c>
      <c r="N225" s="128">
        <v>149864</v>
      </c>
      <c r="O225" s="128">
        <v>75411</v>
      </c>
      <c r="P225" s="128">
        <v>257707.7</v>
      </c>
      <c r="Q225" s="128">
        <v>185526</v>
      </c>
      <c r="R225" s="128">
        <v>123448</v>
      </c>
      <c r="S225" s="128">
        <v>59420</v>
      </c>
      <c r="T225" s="128">
        <v>239429.73</v>
      </c>
      <c r="U225" s="128">
        <v>182012</v>
      </c>
      <c r="V225" s="128">
        <v>124143</v>
      </c>
      <c r="W225" s="128">
        <v>63571</v>
      </c>
      <c r="X225" s="128">
        <v>145337.01999999999</v>
      </c>
      <c r="Y225" s="128">
        <v>88764</v>
      </c>
      <c r="Z225" s="128">
        <v>53657</v>
      </c>
      <c r="AA225" s="128">
        <v>26158</v>
      </c>
      <c r="AB225" s="128">
        <v>103169.37</v>
      </c>
      <c r="AC225" s="128">
        <v>74458</v>
      </c>
      <c r="AD225" s="128">
        <v>43014</v>
      </c>
      <c r="AE225" s="128">
        <v>20726</v>
      </c>
      <c r="AF225" s="128">
        <v>70940.009999999995</v>
      </c>
      <c r="AG225" s="128">
        <v>50898</v>
      </c>
      <c r="AH225" s="128">
        <v>30525</v>
      </c>
      <c r="AI225" s="128">
        <v>15297</v>
      </c>
      <c r="AJ225" s="128">
        <v>59412.74</v>
      </c>
      <c r="AK225" s="128">
        <v>42498</v>
      </c>
      <c r="AL225" s="128">
        <v>27806</v>
      </c>
      <c r="AM225" s="128">
        <v>13626</v>
      </c>
      <c r="AN225" s="128">
        <v>53516</v>
      </c>
      <c r="AO225" s="128">
        <v>39725</v>
      </c>
      <c r="AP225" s="128">
        <v>26138</v>
      </c>
      <c r="AQ225" s="128">
        <v>13199</v>
      </c>
      <c r="AR225" s="128">
        <v>46200.639999999999</v>
      </c>
      <c r="AS225" s="128">
        <v>40254</v>
      </c>
      <c r="AT225" s="128">
        <v>26989</v>
      </c>
      <c r="AU225" s="128">
        <v>11447</v>
      </c>
      <c r="AV225" s="128">
        <v>54886.81</v>
      </c>
      <c r="AW225" s="128">
        <v>33494</v>
      </c>
      <c r="AX225" s="128">
        <v>22521</v>
      </c>
      <c r="AY225" s="128">
        <v>11335</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3026</v>
      </c>
      <c r="B226" s="128">
        <v>0</v>
      </c>
      <c r="C226" s="128">
        <v>0</v>
      </c>
      <c r="D226" s="128">
        <v>44824.46</v>
      </c>
      <c r="E226" s="128">
        <v>39515</v>
      </c>
      <c r="F226" s="128">
        <v>33955</v>
      </c>
      <c r="G226" s="128">
        <v>2134</v>
      </c>
      <c r="H226" s="128">
        <v>22147.52</v>
      </c>
      <c r="I226" s="128">
        <v>11811</v>
      </c>
      <c r="J226" s="128">
        <v>7287</v>
      </c>
      <c r="K226" s="128">
        <v>1279</v>
      </c>
      <c r="L226" s="128">
        <v>-2252.66</v>
      </c>
      <c r="M226" s="128">
        <v>-3248</v>
      </c>
      <c r="N226" s="128">
        <v>-2016</v>
      </c>
      <c r="O226" s="128">
        <v>-3830</v>
      </c>
      <c r="P226" s="128">
        <v>1364.46</v>
      </c>
      <c r="Q226" s="128">
        <v>1362</v>
      </c>
      <c r="R226" s="128">
        <v>1060</v>
      </c>
      <c r="S226" s="128">
        <v>-314</v>
      </c>
      <c r="T226" s="128">
        <v>7584.28</v>
      </c>
      <c r="U226" s="128">
        <v>6978</v>
      </c>
      <c r="V226" s="128">
        <v>791</v>
      </c>
      <c r="W226" s="128">
        <v>143</v>
      </c>
      <c r="X226" s="128">
        <v>5379.78</v>
      </c>
      <c r="Y226" s="128">
        <v>3607</v>
      </c>
      <c r="Z226" s="128">
        <v>1633</v>
      </c>
      <c r="AA226" s="128">
        <v>0</v>
      </c>
      <c r="AB226" s="128">
        <v>0</v>
      </c>
      <c r="AC226" s="128">
        <v>0</v>
      </c>
      <c r="AD226" s="128">
        <v>0</v>
      </c>
      <c r="AE226" s="128">
        <v>0</v>
      </c>
      <c r="AF226" s="128">
        <v>0</v>
      </c>
      <c r="AG226" s="128">
        <v>0</v>
      </c>
      <c r="AH226" s="128">
        <v>0</v>
      </c>
      <c r="AI226" s="128">
        <v>0</v>
      </c>
      <c r="AJ226" s="128">
        <v>0</v>
      </c>
      <c r="AK226" s="128">
        <v>0</v>
      </c>
      <c r="AL226" s="128">
        <v>0</v>
      </c>
      <c r="AM226" s="128">
        <v>0</v>
      </c>
      <c r="AN226" s="128">
        <v>-1552.3</v>
      </c>
      <c r="AO226" s="128">
        <v>151</v>
      </c>
      <c r="AP226" s="128">
        <v>574</v>
      </c>
      <c r="AQ226" s="128">
        <v>0</v>
      </c>
      <c r="AR226" s="128">
        <v>-2896.68</v>
      </c>
      <c r="AS226" s="128">
        <v>-976</v>
      </c>
      <c r="AT226" s="128">
        <v>889</v>
      </c>
      <c r="AU226" s="128">
        <v>0</v>
      </c>
      <c r="AV226" s="128">
        <v>0</v>
      </c>
      <c r="AW226" s="128">
        <v>1314</v>
      </c>
      <c r="AX226" s="128">
        <v>1314</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3257</v>
      </c>
      <c r="B227" s="128">
        <v>44977</v>
      </c>
      <c r="C227" s="128">
        <v>93312</v>
      </c>
      <c r="D227" s="128">
        <v>0</v>
      </c>
      <c r="E227" s="128">
        <v>0</v>
      </c>
      <c r="F227" s="128">
        <v>0</v>
      </c>
      <c r="G227" s="128">
        <v>0</v>
      </c>
      <c r="H227" s="128">
        <v>-21934.18</v>
      </c>
      <c r="I227" s="128">
        <v>-2294</v>
      </c>
      <c r="J227" s="128">
        <v>0</v>
      </c>
      <c r="K227" s="128">
        <v>0</v>
      </c>
      <c r="L227" s="128">
        <v>0</v>
      </c>
      <c r="M227" s="128">
        <v>0</v>
      </c>
      <c r="N227" s="128">
        <v>0</v>
      </c>
      <c r="O227" s="128">
        <v>0</v>
      </c>
      <c r="P227" s="128">
        <v>0</v>
      </c>
      <c r="Q227" s="128">
        <v>0</v>
      </c>
      <c r="R227" s="128">
        <v>0</v>
      </c>
      <c r="S227" s="128">
        <v>0</v>
      </c>
      <c r="T227" s="128">
        <v>865.77</v>
      </c>
      <c r="U227" s="128">
        <v>1511</v>
      </c>
      <c r="V227" s="128">
        <v>-1061</v>
      </c>
      <c r="W227" s="128">
        <v>-963</v>
      </c>
      <c r="X227" s="128">
        <v>1668.57</v>
      </c>
      <c r="Y227" s="128">
        <v>1035</v>
      </c>
      <c r="Z227" s="128">
        <v>520</v>
      </c>
      <c r="AA227" s="128">
        <v>269</v>
      </c>
      <c r="AB227" s="128">
        <v>-1048.4100000000001</v>
      </c>
      <c r="AC227" s="128">
        <v>0</v>
      </c>
      <c r="AD227" s="128">
        <v>0</v>
      </c>
      <c r="AE227" s="128">
        <v>0</v>
      </c>
      <c r="AF227" s="128">
        <v>874.5</v>
      </c>
      <c r="AG227" s="128">
        <v>0</v>
      </c>
      <c r="AH227" s="128">
        <v>0</v>
      </c>
      <c r="AI227" s="128">
        <v>0</v>
      </c>
      <c r="AJ227" s="128">
        <v>26.28</v>
      </c>
      <c r="AK227" s="128">
        <v>0</v>
      </c>
      <c r="AL227" s="128">
        <v>0</v>
      </c>
      <c r="AM227" s="128">
        <v>0</v>
      </c>
      <c r="AN227" s="128">
        <v>-202.4</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3259</v>
      </c>
      <c r="B228" s="128">
        <v>-3421</v>
      </c>
      <c r="C228" s="128">
        <v>-15631</v>
      </c>
      <c r="D228" s="128">
        <v>-49.79</v>
      </c>
      <c r="E228" s="128">
        <v>-6748</v>
      </c>
      <c r="F228" s="128">
        <v>19390</v>
      </c>
      <c r="G228" s="128">
        <v>3896</v>
      </c>
      <c r="H228" s="128">
        <v>-617.9</v>
      </c>
      <c r="I228" s="128">
        <v>-234</v>
      </c>
      <c r="J228" s="128">
        <v>-4403</v>
      </c>
      <c r="K228" s="128">
        <v>848</v>
      </c>
      <c r="L228" s="128">
        <v>-2739.46</v>
      </c>
      <c r="M228" s="128">
        <v>-2560</v>
      </c>
      <c r="N228" s="128">
        <v>8053</v>
      </c>
      <c r="O228" s="128">
        <v>-1874</v>
      </c>
      <c r="P228" s="128">
        <v>-3088.64</v>
      </c>
      <c r="Q228" s="128">
        <v>296</v>
      </c>
      <c r="R228" s="128">
        <v>984</v>
      </c>
      <c r="S228" s="128">
        <v>-4500</v>
      </c>
      <c r="T228" s="128">
        <v>3217.48</v>
      </c>
      <c r="U228" s="128">
        <v>-1387</v>
      </c>
      <c r="V228" s="128">
        <v>-2188</v>
      </c>
      <c r="W228" s="128">
        <v>345</v>
      </c>
      <c r="X228" s="128">
        <v>-5746.41</v>
      </c>
      <c r="Y228" s="128">
        <v>-3124</v>
      </c>
      <c r="Z228" s="128">
        <v>-6752</v>
      </c>
      <c r="AA228" s="128">
        <v>-9406</v>
      </c>
      <c r="AB228" s="128">
        <v>2768.88</v>
      </c>
      <c r="AC228" s="128">
        <v>-824</v>
      </c>
      <c r="AD228" s="128">
        <v>482</v>
      </c>
      <c r="AE228" s="128">
        <v>31</v>
      </c>
      <c r="AF228" s="128">
        <v>0</v>
      </c>
      <c r="AG228" s="128">
        <v>2279</v>
      </c>
      <c r="AH228" s="128">
        <v>0</v>
      </c>
      <c r="AI228" s="128">
        <v>0</v>
      </c>
      <c r="AJ228" s="128">
        <v>0</v>
      </c>
      <c r="AK228" s="128">
        <v>0</v>
      </c>
      <c r="AL228" s="128">
        <v>0</v>
      </c>
      <c r="AM228" s="128">
        <v>0</v>
      </c>
      <c r="AN228" s="128">
        <v>0</v>
      </c>
      <c r="AO228" s="128">
        <v>0</v>
      </c>
      <c r="AP228" s="128">
        <v>0</v>
      </c>
      <c r="AQ228" s="128">
        <v>0</v>
      </c>
      <c r="AR228" s="128">
        <v>0</v>
      </c>
      <c r="AS228" s="128">
        <v>0</v>
      </c>
      <c r="AT228" s="128">
        <v>0</v>
      </c>
      <c r="AU228" s="128">
        <v>0</v>
      </c>
      <c r="AV228" s="128">
        <v>0</v>
      </c>
      <c r="AW228" s="128">
        <v>0</v>
      </c>
      <c r="AX228" s="128">
        <v>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3262</v>
      </c>
      <c r="B229" s="128">
        <v>3898</v>
      </c>
      <c r="C229" s="128">
        <v>952</v>
      </c>
      <c r="D229" s="128">
        <v>8038.87</v>
      </c>
      <c r="E229" s="128">
        <v>10553</v>
      </c>
      <c r="F229" s="128">
        <v>6942</v>
      </c>
      <c r="G229" s="128">
        <v>2136</v>
      </c>
      <c r="H229" s="128">
        <v>3500.94</v>
      </c>
      <c r="I229" s="128">
        <v>3537</v>
      </c>
      <c r="J229" s="128">
        <v>-866</v>
      </c>
      <c r="K229" s="128">
        <v>1596</v>
      </c>
      <c r="L229" s="128">
        <v>-13056.31</v>
      </c>
      <c r="M229" s="128">
        <v>-16025</v>
      </c>
      <c r="N229" s="128">
        <v>-16591</v>
      </c>
      <c r="O229" s="128">
        <v>1809</v>
      </c>
      <c r="P229" s="128">
        <v>4563.66</v>
      </c>
      <c r="Q229" s="128">
        <v>4308</v>
      </c>
      <c r="R229" s="128">
        <v>4358</v>
      </c>
      <c r="S229" s="128">
        <v>2758</v>
      </c>
      <c r="T229" s="128">
        <v>3270.54</v>
      </c>
      <c r="U229" s="128">
        <v>1329</v>
      </c>
      <c r="V229" s="128">
        <v>131</v>
      </c>
      <c r="W229" s="128">
        <v>-708</v>
      </c>
      <c r="X229" s="128">
        <v>11438.33</v>
      </c>
      <c r="Y229" s="128">
        <v>8019</v>
      </c>
      <c r="Z229" s="128">
        <v>5793</v>
      </c>
      <c r="AA229" s="128">
        <v>2464</v>
      </c>
      <c r="AB229" s="128">
        <v>-1495.5</v>
      </c>
      <c r="AC229" s="128">
        <v>-3047</v>
      </c>
      <c r="AD229" s="128">
        <v>-5004</v>
      </c>
      <c r="AE229" s="128">
        <v>-3699</v>
      </c>
      <c r="AF229" s="128">
        <v>7268.8</v>
      </c>
      <c r="AG229" s="128">
        <v>3242</v>
      </c>
      <c r="AH229" s="128">
        <v>1475</v>
      </c>
      <c r="AI229" s="128">
        <v>-462</v>
      </c>
      <c r="AJ229" s="128">
        <v>45560.71</v>
      </c>
      <c r="AK229" s="128">
        <v>9886</v>
      </c>
      <c r="AL229" s="128">
        <v>8054</v>
      </c>
      <c r="AM229" s="128">
        <v>2635</v>
      </c>
      <c r="AN229" s="128">
        <v>39707.89</v>
      </c>
      <c r="AO229" s="128">
        <v>8564</v>
      </c>
      <c r="AP229" s="128">
        <v>7699</v>
      </c>
      <c r="AQ229" s="128">
        <v>7036</v>
      </c>
      <c r="AR229" s="128">
        <v>2203.61</v>
      </c>
      <c r="AS229" s="128">
        <v>17902</v>
      </c>
      <c r="AT229" s="128">
        <v>267</v>
      </c>
      <c r="AU229" s="128">
        <v>669</v>
      </c>
      <c r="AV229" s="128">
        <v>862.75</v>
      </c>
      <c r="AW229" s="128">
        <v>-623</v>
      </c>
      <c r="AX229" s="128">
        <v>-1281</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3263</v>
      </c>
      <c r="B230" s="128">
        <v>0</v>
      </c>
      <c r="C230" s="128">
        <v>0</v>
      </c>
      <c r="D230" s="128">
        <v>8038.87</v>
      </c>
      <c r="E230" s="128">
        <v>10553</v>
      </c>
      <c r="F230" s="128">
        <v>6942</v>
      </c>
      <c r="G230" s="128">
        <v>2136</v>
      </c>
      <c r="H230" s="128">
        <v>3500.94</v>
      </c>
      <c r="I230" s="128">
        <v>3537</v>
      </c>
      <c r="J230" s="128">
        <v>-917</v>
      </c>
      <c r="K230" s="128">
        <v>1544</v>
      </c>
      <c r="L230" s="128">
        <v>-13056.31</v>
      </c>
      <c r="M230" s="128">
        <v>-16025</v>
      </c>
      <c r="N230" s="128">
        <v>-17866</v>
      </c>
      <c r="O230" s="128">
        <v>1809</v>
      </c>
      <c r="P230" s="128">
        <v>4563.66</v>
      </c>
      <c r="Q230" s="128">
        <v>4308</v>
      </c>
      <c r="R230" s="128">
        <v>4358</v>
      </c>
      <c r="S230" s="128">
        <v>2758</v>
      </c>
      <c r="T230" s="128">
        <v>3270.54</v>
      </c>
      <c r="U230" s="128">
        <v>1329</v>
      </c>
      <c r="V230" s="128">
        <v>131</v>
      </c>
      <c r="W230" s="128">
        <v>-708</v>
      </c>
      <c r="X230" s="128">
        <v>11435.86</v>
      </c>
      <c r="Y230" s="128">
        <v>8017</v>
      </c>
      <c r="Z230" s="128">
        <v>5791</v>
      </c>
      <c r="AA230" s="128">
        <v>2462</v>
      </c>
      <c r="AB230" s="128">
        <v>-1495.5</v>
      </c>
      <c r="AC230" s="128">
        <v>-3047</v>
      </c>
      <c r="AD230" s="128">
        <v>-5004</v>
      </c>
      <c r="AE230" s="128">
        <v>-3699</v>
      </c>
      <c r="AF230" s="128">
        <v>5652.95</v>
      </c>
      <c r="AG230" s="128">
        <v>180</v>
      </c>
      <c r="AH230" s="128">
        <v>736</v>
      </c>
      <c r="AI230" s="128">
        <v>-588</v>
      </c>
      <c r="AJ230" s="128">
        <v>20942.7</v>
      </c>
      <c r="AK230" s="128">
        <v>7862</v>
      </c>
      <c r="AL230" s="128">
        <v>7542</v>
      </c>
      <c r="AM230" s="128">
        <v>2266</v>
      </c>
      <c r="AN230" s="128">
        <v>6077.42</v>
      </c>
      <c r="AO230" s="128">
        <v>5195</v>
      </c>
      <c r="AP230" s="128">
        <v>5259</v>
      </c>
      <c r="AQ230" s="128">
        <v>6436</v>
      </c>
      <c r="AR230" s="128">
        <v>-4771.62</v>
      </c>
      <c r="AS230" s="128">
        <v>-2098</v>
      </c>
      <c r="AT230" s="128">
        <v>267</v>
      </c>
      <c r="AU230" s="128">
        <v>669</v>
      </c>
      <c r="AV230" s="128">
        <v>862.75</v>
      </c>
      <c r="AW230" s="128">
        <v>-623</v>
      </c>
      <c r="AX230" s="128">
        <v>-1281</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3264</v>
      </c>
      <c r="B231" s="128">
        <v>0</v>
      </c>
      <c r="C231" s="128">
        <v>0</v>
      </c>
      <c r="D231" s="128">
        <v>0</v>
      </c>
      <c r="E231" s="128">
        <v>0</v>
      </c>
      <c r="F231" s="128">
        <v>0</v>
      </c>
      <c r="G231" s="128">
        <v>0</v>
      </c>
      <c r="H231" s="128">
        <v>0</v>
      </c>
      <c r="I231" s="128">
        <v>0</v>
      </c>
      <c r="J231" s="128">
        <v>51</v>
      </c>
      <c r="K231" s="128">
        <v>52</v>
      </c>
      <c r="L231" s="128">
        <v>0</v>
      </c>
      <c r="M231" s="128">
        <v>0</v>
      </c>
      <c r="N231" s="128">
        <v>1275</v>
      </c>
      <c r="O231" s="128">
        <v>0</v>
      </c>
      <c r="P231" s="128">
        <v>0</v>
      </c>
      <c r="Q231" s="128">
        <v>0</v>
      </c>
      <c r="R231" s="128">
        <v>0</v>
      </c>
      <c r="S231" s="128">
        <v>0</v>
      </c>
      <c r="T231" s="128">
        <v>0</v>
      </c>
      <c r="U231" s="128">
        <v>0</v>
      </c>
      <c r="V231" s="128">
        <v>0</v>
      </c>
      <c r="W231" s="128">
        <v>0</v>
      </c>
      <c r="X231" s="128">
        <v>2.4700000000000002</v>
      </c>
      <c r="Y231" s="128">
        <v>2</v>
      </c>
      <c r="Z231" s="128">
        <v>2</v>
      </c>
      <c r="AA231" s="128">
        <v>2</v>
      </c>
      <c r="AB231" s="128">
        <v>0</v>
      </c>
      <c r="AC231" s="128">
        <v>0</v>
      </c>
      <c r="AD231" s="128">
        <v>0</v>
      </c>
      <c r="AE231" s="128">
        <v>0</v>
      </c>
      <c r="AF231" s="128">
        <v>1615.85</v>
      </c>
      <c r="AG231" s="128">
        <v>3062</v>
      </c>
      <c r="AH231" s="128">
        <v>739</v>
      </c>
      <c r="AI231" s="128">
        <v>126</v>
      </c>
      <c r="AJ231" s="128">
        <v>24618.01</v>
      </c>
      <c r="AK231" s="128">
        <v>2024</v>
      </c>
      <c r="AL231" s="128">
        <v>512</v>
      </c>
      <c r="AM231" s="128">
        <v>369</v>
      </c>
      <c r="AN231" s="128">
        <v>33630.47</v>
      </c>
      <c r="AO231" s="128">
        <v>3369</v>
      </c>
      <c r="AP231" s="128">
        <v>2440</v>
      </c>
      <c r="AQ231" s="128">
        <v>600</v>
      </c>
      <c r="AR231" s="128">
        <v>6975.23</v>
      </c>
      <c r="AS231" s="128">
        <v>20000</v>
      </c>
      <c r="AT231" s="128">
        <v>0</v>
      </c>
      <c r="AU231" s="128">
        <v>0</v>
      </c>
      <c r="AV231" s="128">
        <v>0</v>
      </c>
      <c r="AW231" s="128">
        <v>0</v>
      </c>
      <c r="AX231" s="128">
        <v>0</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3265</v>
      </c>
      <c r="B232" s="128">
        <v>-52</v>
      </c>
      <c r="C232" s="128">
        <v>-48</v>
      </c>
      <c r="D232" s="128">
        <v>-5148.03</v>
      </c>
      <c r="E232" s="128">
        <v>61</v>
      </c>
      <c r="F232" s="128">
        <v>2403</v>
      </c>
      <c r="G232" s="128">
        <v>88</v>
      </c>
      <c r="H232" s="128">
        <v>0</v>
      </c>
      <c r="I232" s="128">
        <v>0</v>
      </c>
      <c r="J232" s="128">
        <v>0</v>
      </c>
      <c r="K232" s="128">
        <v>0</v>
      </c>
      <c r="L232" s="128">
        <v>0</v>
      </c>
      <c r="M232" s="128">
        <v>0</v>
      </c>
      <c r="N232" s="128">
        <v>0</v>
      </c>
      <c r="O232" s="128">
        <v>0</v>
      </c>
      <c r="P232" s="128">
        <v>0</v>
      </c>
      <c r="Q232" s="128">
        <v>0</v>
      </c>
      <c r="R232" s="128">
        <v>0</v>
      </c>
      <c r="S232" s="128">
        <v>0</v>
      </c>
      <c r="T232" s="128">
        <v>-749.06</v>
      </c>
      <c r="U232" s="128">
        <v>-749</v>
      </c>
      <c r="V232" s="128">
        <v>-749</v>
      </c>
      <c r="W232" s="128">
        <v>0</v>
      </c>
      <c r="X232" s="128">
        <v>0</v>
      </c>
      <c r="Y232" s="128">
        <v>0</v>
      </c>
      <c r="Z232" s="128">
        <v>0</v>
      </c>
      <c r="AA232" s="128">
        <v>0</v>
      </c>
      <c r="AB232" s="128">
        <v>0</v>
      </c>
      <c r="AC232" s="128">
        <v>0</v>
      </c>
      <c r="AD232" s="128">
        <v>0</v>
      </c>
      <c r="AE232" s="128">
        <v>0</v>
      </c>
      <c r="AF232" s="128">
        <v>0</v>
      </c>
      <c r="AG232" s="128">
        <v>0</v>
      </c>
      <c r="AH232" s="128">
        <v>0</v>
      </c>
      <c r="AI232" s="128">
        <v>0</v>
      </c>
      <c r="AJ232" s="128">
        <v>-10022.26</v>
      </c>
      <c r="AK232" s="128">
        <v>0</v>
      </c>
      <c r="AL232" s="128">
        <v>0</v>
      </c>
      <c r="AM232" s="128">
        <v>0</v>
      </c>
      <c r="AN232" s="128">
        <v>0</v>
      </c>
      <c r="AO232" s="128">
        <v>0</v>
      </c>
      <c r="AP232" s="128">
        <v>0</v>
      </c>
      <c r="AQ232" s="128">
        <v>0</v>
      </c>
      <c r="AR232" s="128">
        <v>0</v>
      </c>
      <c r="AS232" s="128">
        <v>0</v>
      </c>
      <c r="AT232" s="128">
        <v>0</v>
      </c>
      <c r="AU232" s="128">
        <v>0</v>
      </c>
      <c r="AV232" s="128">
        <v>415.41</v>
      </c>
      <c r="AW232" s="128">
        <v>0</v>
      </c>
      <c r="AX232" s="128">
        <v>0</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3266</v>
      </c>
      <c r="B233" s="128">
        <v>0</v>
      </c>
      <c r="C233" s="128">
        <v>0</v>
      </c>
      <c r="D233" s="128">
        <v>0</v>
      </c>
      <c r="E233" s="128">
        <v>0</v>
      </c>
      <c r="F233" s="128">
        <v>0</v>
      </c>
      <c r="G233" s="128">
        <v>88</v>
      </c>
      <c r="H233" s="128">
        <v>0</v>
      </c>
      <c r="I233" s="128">
        <v>0</v>
      </c>
      <c r="J233" s="128">
        <v>0</v>
      </c>
      <c r="K233" s="128">
        <v>0</v>
      </c>
      <c r="L233" s="128">
        <v>0</v>
      </c>
      <c r="M233" s="128">
        <v>0</v>
      </c>
      <c r="N233" s="128">
        <v>0</v>
      </c>
      <c r="O233" s="128">
        <v>0</v>
      </c>
      <c r="P233" s="128">
        <v>0</v>
      </c>
      <c r="Q233" s="128">
        <v>0</v>
      </c>
      <c r="R233" s="128">
        <v>0</v>
      </c>
      <c r="S233" s="128">
        <v>0</v>
      </c>
      <c r="T233" s="128">
        <v>-749.06</v>
      </c>
      <c r="U233" s="128">
        <v>-749</v>
      </c>
      <c r="V233" s="128">
        <v>-749</v>
      </c>
      <c r="W233" s="128">
        <v>0</v>
      </c>
      <c r="X233" s="128">
        <v>0</v>
      </c>
      <c r="Y233" s="128">
        <v>0</v>
      </c>
      <c r="Z233" s="128">
        <v>0</v>
      </c>
      <c r="AA233" s="128">
        <v>0</v>
      </c>
      <c r="AB233" s="128">
        <v>0</v>
      </c>
      <c r="AC233" s="128">
        <v>0</v>
      </c>
      <c r="AD233" s="128">
        <v>0</v>
      </c>
      <c r="AE233" s="128">
        <v>0</v>
      </c>
      <c r="AF233" s="128">
        <v>0</v>
      </c>
      <c r="AG233" s="128">
        <v>0</v>
      </c>
      <c r="AH233" s="128">
        <v>0</v>
      </c>
      <c r="AI233" s="128">
        <v>0</v>
      </c>
      <c r="AJ233" s="128">
        <v>-10022.26</v>
      </c>
      <c r="AK233" s="128">
        <v>0</v>
      </c>
      <c r="AL233" s="128">
        <v>0</v>
      </c>
      <c r="AM233" s="128">
        <v>0</v>
      </c>
      <c r="AN233" s="128">
        <v>0</v>
      </c>
      <c r="AO233" s="128">
        <v>0</v>
      </c>
      <c r="AP233" s="128">
        <v>0</v>
      </c>
      <c r="AQ233" s="128">
        <v>0</v>
      </c>
      <c r="AR233" s="128">
        <v>0</v>
      </c>
      <c r="AS233" s="128">
        <v>0</v>
      </c>
      <c r="AT233" s="128">
        <v>0</v>
      </c>
      <c r="AU233" s="128">
        <v>0</v>
      </c>
      <c r="AV233" s="128">
        <v>0</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3348</v>
      </c>
      <c r="B234" s="128">
        <v>0</v>
      </c>
      <c r="C234" s="128">
        <v>0</v>
      </c>
      <c r="D234" s="128">
        <v>-5148.03</v>
      </c>
      <c r="E234" s="128">
        <v>61</v>
      </c>
      <c r="F234" s="128">
        <v>2403</v>
      </c>
      <c r="G234" s="128">
        <v>0</v>
      </c>
      <c r="H234" s="128">
        <v>0</v>
      </c>
      <c r="I234" s="128">
        <v>0</v>
      </c>
      <c r="J234" s="128">
        <v>0</v>
      </c>
      <c r="K234" s="128">
        <v>0</v>
      </c>
      <c r="L234" s="128">
        <v>0</v>
      </c>
      <c r="M234" s="128">
        <v>0</v>
      </c>
      <c r="N234" s="128">
        <v>0</v>
      </c>
      <c r="O234" s="128">
        <v>0</v>
      </c>
      <c r="P234" s="128">
        <v>0</v>
      </c>
      <c r="Q234" s="128">
        <v>0</v>
      </c>
      <c r="R234" s="128">
        <v>0</v>
      </c>
      <c r="S234" s="128">
        <v>0</v>
      </c>
      <c r="T234" s="128">
        <v>0</v>
      </c>
      <c r="U234" s="128">
        <v>0</v>
      </c>
      <c r="V234" s="128">
        <v>0</v>
      </c>
      <c r="W234" s="128">
        <v>0</v>
      </c>
      <c r="X234" s="128">
        <v>0</v>
      </c>
      <c r="Y234" s="128">
        <v>0</v>
      </c>
      <c r="Z234" s="128">
        <v>0</v>
      </c>
      <c r="AA234" s="128">
        <v>0</v>
      </c>
      <c r="AB234" s="128">
        <v>0</v>
      </c>
      <c r="AC234" s="128">
        <v>0</v>
      </c>
      <c r="AD234" s="128">
        <v>0</v>
      </c>
      <c r="AE234" s="128">
        <v>0</v>
      </c>
      <c r="AF234" s="128">
        <v>0</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415.41</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3267</v>
      </c>
      <c r="B235" s="128">
        <v>0</v>
      </c>
      <c r="C235" s="128">
        <v>0</v>
      </c>
      <c r="D235" s="128">
        <v>39</v>
      </c>
      <c r="E235" s="128">
        <v>3481</v>
      </c>
      <c r="F235" s="128">
        <v>-3542</v>
      </c>
      <c r="G235" s="128">
        <v>642</v>
      </c>
      <c r="H235" s="128">
        <v>3805</v>
      </c>
      <c r="I235" s="128">
        <v>7470</v>
      </c>
      <c r="J235" s="128">
        <v>1442</v>
      </c>
      <c r="K235" s="128">
        <v>1920</v>
      </c>
      <c r="L235" s="128">
        <v>7755</v>
      </c>
      <c r="M235" s="128">
        <v>6380</v>
      </c>
      <c r="N235" s="128">
        <v>10957</v>
      </c>
      <c r="O235" s="128">
        <v>-500</v>
      </c>
      <c r="P235" s="128">
        <v>6970</v>
      </c>
      <c r="Q235" s="128">
        <v>800</v>
      </c>
      <c r="R235" s="128">
        <v>2100</v>
      </c>
      <c r="S235" s="128">
        <v>1670</v>
      </c>
      <c r="T235" s="128">
        <v>-7230</v>
      </c>
      <c r="U235" s="128">
        <v>-1270</v>
      </c>
      <c r="V235" s="128">
        <v>-1930</v>
      </c>
      <c r="W235" s="128">
        <v>-1930</v>
      </c>
      <c r="X235" s="128">
        <v>-3840</v>
      </c>
      <c r="Y235" s="128">
        <v>-1396</v>
      </c>
      <c r="Z235" s="128">
        <v>2844</v>
      </c>
      <c r="AA235" s="128">
        <v>-1392</v>
      </c>
      <c r="AB235" s="128">
        <v>-10375</v>
      </c>
      <c r="AC235" s="128">
        <v>-7145</v>
      </c>
      <c r="AD235" s="128">
        <v>-6615</v>
      </c>
      <c r="AE235" s="128">
        <v>-8233</v>
      </c>
      <c r="AF235" s="128">
        <v>2906.89</v>
      </c>
      <c r="AG235" s="128">
        <v>0</v>
      </c>
      <c r="AH235" s="128">
        <v>3077</v>
      </c>
      <c r="AI235" s="128">
        <v>0</v>
      </c>
      <c r="AJ235" s="128">
        <v>-11319.81</v>
      </c>
      <c r="AK235" s="128">
        <v>-15288</v>
      </c>
      <c r="AL235" s="128">
        <v>-8388</v>
      </c>
      <c r="AM235" s="128">
        <v>-5300</v>
      </c>
      <c r="AN235" s="128">
        <v>0</v>
      </c>
      <c r="AO235" s="128">
        <v>14938</v>
      </c>
      <c r="AP235" s="128">
        <v>15938</v>
      </c>
      <c r="AQ235" s="128">
        <v>4350</v>
      </c>
      <c r="AR235" s="128">
        <v>31750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3269</v>
      </c>
      <c r="B236" s="128">
        <v>11821</v>
      </c>
      <c r="C236" s="128">
        <v>-4073</v>
      </c>
      <c r="D236" s="128">
        <v>0</v>
      </c>
      <c r="E236" s="128">
        <v>0</v>
      </c>
      <c r="F236" s="128">
        <v>0</v>
      </c>
      <c r="G236" s="128">
        <v>0</v>
      </c>
      <c r="H236" s="128">
        <v>0</v>
      </c>
      <c r="I236" s="128">
        <v>0</v>
      </c>
      <c r="J236" s="128">
        <v>0</v>
      </c>
      <c r="K236" s="128">
        <v>0</v>
      </c>
      <c r="L236" s="128">
        <v>0</v>
      </c>
      <c r="M236" s="128">
        <v>0</v>
      </c>
      <c r="N236" s="128">
        <v>0</v>
      </c>
      <c r="O236" s="128">
        <v>0</v>
      </c>
      <c r="P236" s="128">
        <v>0</v>
      </c>
      <c r="Q236" s="128">
        <v>0</v>
      </c>
      <c r="R236" s="128">
        <v>0</v>
      </c>
      <c r="S236" s="128">
        <v>0</v>
      </c>
      <c r="T236" s="128">
        <v>0</v>
      </c>
      <c r="U236" s="128">
        <v>0</v>
      </c>
      <c r="V236" s="128">
        <v>0</v>
      </c>
      <c r="W236" s="128">
        <v>0</v>
      </c>
      <c r="X236" s="128">
        <v>0</v>
      </c>
      <c r="Y236" s="128">
        <v>0</v>
      </c>
      <c r="Z236" s="128">
        <v>0</v>
      </c>
      <c r="AA236" s="128">
        <v>0</v>
      </c>
      <c r="AB236" s="128">
        <v>0</v>
      </c>
      <c r="AC236" s="128">
        <v>0</v>
      </c>
      <c r="AD236" s="128">
        <v>0</v>
      </c>
      <c r="AE236" s="128">
        <v>0</v>
      </c>
      <c r="AF236" s="128">
        <v>0</v>
      </c>
      <c r="AG236" s="128">
        <v>0</v>
      </c>
      <c r="AH236" s="128">
        <v>0</v>
      </c>
      <c r="AI236" s="128">
        <v>0</v>
      </c>
      <c r="AJ236" s="128">
        <v>0</v>
      </c>
      <c r="AK236" s="128">
        <v>0</v>
      </c>
      <c r="AL236" s="128">
        <v>0</v>
      </c>
      <c r="AM236" s="128">
        <v>0</v>
      </c>
      <c r="AN236" s="128">
        <v>16300</v>
      </c>
      <c r="AO236" s="128">
        <v>0</v>
      </c>
      <c r="AP236" s="128">
        <v>0</v>
      </c>
      <c r="AQ236" s="128">
        <v>0</v>
      </c>
      <c r="AR236" s="128">
        <v>0</v>
      </c>
      <c r="AS236" s="128">
        <v>0</v>
      </c>
      <c r="AT236" s="128">
        <v>0</v>
      </c>
      <c r="AU236" s="128">
        <v>0</v>
      </c>
      <c r="AV236" s="128">
        <v>0</v>
      </c>
      <c r="AW236" s="128">
        <v>0</v>
      </c>
      <c r="AX236" s="128">
        <v>0</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3270</v>
      </c>
      <c r="B237" s="128">
        <v>-15137</v>
      </c>
      <c r="C237" s="128">
        <v>-8731</v>
      </c>
      <c r="D237" s="128">
        <v>0</v>
      </c>
      <c r="E237" s="128">
        <v>0</v>
      </c>
      <c r="F237" s="128">
        <v>0</v>
      </c>
      <c r="G237" s="128">
        <v>0</v>
      </c>
      <c r="H237" s="128">
        <v>0</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3023</v>
      </c>
      <c r="B238" s="128">
        <v>-15137</v>
      </c>
      <c r="C238" s="128">
        <v>-8731</v>
      </c>
      <c r="D238" s="128">
        <v>0</v>
      </c>
      <c r="E238" s="128">
        <v>0</v>
      </c>
      <c r="F238" s="128">
        <v>0</v>
      </c>
      <c r="G238" s="128">
        <v>0</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2959</v>
      </c>
      <c r="B239" s="128">
        <v>271755</v>
      </c>
      <c r="C239" s="128">
        <v>129292</v>
      </c>
      <c r="D239" s="128">
        <v>619498.02</v>
      </c>
      <c r="E239" s="128">
        <v>473150</v>
      </c>
      <c r="F239" s="128">
        <v>319544</v>
      </c>
      <c r="G239" s="128">
        <v>146674</v>
      </c>
      <c r="H239" s="128">
        <v>309962.53000000003</v>
      </c>
      <c r="I239" s="128">
        <v>231561</v>
      </c>
      <c r="J239" s="128">
        <v>151462</v>
      </c>
      <c r="K239" s="128">
        <v>74554</v>
      </c>
      <c r="L239" s="128">
        <v>335782.98</v>
      </c>
      <c r="M239" s="128">
        <v>246515</v>
      </c>
      <c r="N239" s="128">
        <v>160621</v>
      </c>
      <c r="O239" s="128">
        <v>77473</v>
      </c>
      <c r="P239" s="128">
        <v>348271.62</v>
      </c>
      <c r="Q239" s="128">
        <v>261820</v>
      </c>
      <c r="R239" s="128">
        <v>171172</v>
      </c>
      <c r="S239" s="128">
        <v>81091</v>
      </c>
      <c r="T239" s="128">
        <v>279109.78000000003</v>
      </c>
      <c r="U239" s="128">
        <v>200411</v>
      </c>
      <c r="V239" s="128">
        <v>126470</v>
      </c>
      <c r="W239" s="128">
        <v>61509</v>
      </c>
      <c r="X239" s="128">
        <v>237155.8</v>
      </c>
      <c r="Y239" s="128">
        <v>172861</v>
      </c>
      <c r="Z239" s="128">
        <v>110631</v>
      </c>
      <c r="AA239" s="128">
        <v>53972</v>
      </c>
      <c r="AB239" s="128">
        <v>167668.84</v>
      </c>
      <c r="AC239" s="128">
        <v>111819</v>
      </c>
      <c r="AD239" s="128">
        <v>66088</v>
      </c>
      <c r="AE239" s="128">
        <v>30956</v>
      </c>
      <c r="AF239" s="128">
        <v>83931.32</v>
      </c>
      <c r="AG239" s="128">
        <v>60331</v>
      </c>
      <c r="AH239" s="128">
        <v>46595</v>
      </c>
      <c r="AI239" s="128">
        <v>19873</v>
      </c>
      <c r="AJ239" s="128">
        <v>85214.92</v>
      </c>
      <c r="AK239" s="128">
        <v>64105</v>
      </c>
      <c r="AL239" s="128">
        <v>42191</v>
      </c>
      <c r="AM239" s="128">
        <v>20314</v>
      </c>
      <c r="AN239" s="128">
        <v>63253.21</v>
      </c>
      <c r="AO239" s="128">
        <v>43564</v>
      </c>
      <c r="AP239" s="128">
        <v>27100</v>
      </c>
      <c r="AQ239" s="128">
        <v>11001</v>
      </c>
      <c r="AR239" s="128">
        <v>34981.550000000003</v>
      </c>
      <c r="AS239" s="128">
        <v>24391</v>
      </c>
      <c r="AT239" s="128">
        <v>16629</v>
      </c>
      <c r="AU239" s="128">
        <v>8853</v>
      </c>
      <c r="AV239" s="128">
        <v>49127.01</v>
      </c>
      <c r="AW239" s="128">
        <v>39049</v>
      </c>
      <c r="AX239" s="128">
        <v>23617</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2962</v>
      </c>
      <c r="B240" s="128">
        <v>792284</v>
      </c>
      <c r="C240" s="128">
        <v>461217</v>
      </c>
      <c r="D240" s="128">
        <v>1812840.39</v>
      </c>
      <c r="E240" s="128">
        <v>1222166</v>
      </c>
      <c r="F240" s="128">
        <v>760378</v>
      </c>
      <c r="G240" s="128">
        <v>463619</v>
      </c>
      <c r="H240" s="128">
        <v>1709988.53</v>
      </c>
      <c r="I240" s="128">
        <v>1144824</v>
      </c>
      <c r="J240" s="128">
        <v>713744</v>
      </c>
      <c r="K240" s="128">
        <v>415860</v>
      </c>
      <c r="L240" s="128">
        <v>1601185.47</v>
      </c>
      <c r="M240" s="128">
        <v>1113024</v>
      </c>
      <c r="N240" s="128">
        <v>739804</v>
      </c>
      <c r="O240" s="128">
        <v>408779</v>
      </c>
      <c r="P240" s="128">
        <v>1511216.27</v>
      </c>
      <c r="Q240" s="128">
        <v>1017614</v>
      </c>
      <c r="R240" s="128">
        <v>658456</v>
      </c>
      <c r="S240" s="128">
        <v>395439</v>
      </c>
      <c r="T240" s="128">
        <v>1333648.98</v>
      </c>
      <c r="U240" s="128">
        <v>975550</v>
      </c>
      <c r="V240" s="128">
        <v>612656</v>
      </c>
      <c r="W240" s="128">
        <v>333888</v>
      </c>
      <c r="X240" s="128">
        <v>1434674.52</v>
      </c>
      <c r="Y240" s="128">
        <v>1080370</v>
      </c>
      <c r="Z240" s="128">
        <v>729426</v>
      </c>
      <c r="AA240" s="128">
        <v>429596</v>
      </c>
      <c r="AB240" s="128">
        <v>1275514.48</v>
      </c>
      <c r="AC240" s="128">
        <v>950354</v>
      </c>
      <c r="AD240" s="128">
        <v>630921</v>
      </c>
      <c r="AE240" s="128">
        <v>349308</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3271</v>
      </c>
      <c r="B241" s="128">
        <v>55141</v>
      </c>
      <c r="C241" s="128">
        <v>27586</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3272</v>
      </c>
      <c r="B242" s="128">
        <v>-1671</v>
      </c>
      <c r="C242" s="128">
        <v>-1671</v>
      </c>
      <c r="D242" s="128">
        <v>99290.91</v>
      </c>
      <c r="E242" s="128">
        <v>105625</v>
      </c>
      <c r="F242" s="128">
        <v>100873</v>
      </c>
      <c r="G242" s="128">
        <v>58163</v>
      </c>
      <c r="H242" s="128">
        <v>165984.57999999999</v>
      </c>
      <c r="I242" s="128">
        <v>147809</v>
      </c>
      <c r="J242" s="128">
        <v>160913</v>
      </c>
      <c r="K242" s="128">
        <v>47004</v>
      </c>
      <c r="L242" s="128">
        <v>-109196.75</v>
      </c>
      <c r="M242" s="128">
        <v>-117298</v>
      </c>
      <c r="N242" s="128">
        <v>-39260</v>
      </c>
      <c r="O242" s="128">
        <v>-114402</v>
      </c>
      <c r="P242" s="128">
        <v>-35174.129999999997</v>
      </c>
      <c r="Q242" s="128">
        <v>-35013</v>
      </c>
      <c r="R242" s="128">
        <v>-9255</v>
      </c>
      <c r="S242" s="128">
        <v>-23027</v>
      </c>
      <c r="T242" s="128">
        <v>18559.8</v>
      </c>
      <c r="U242" s="128">
        <v>45622</v>
      </c>
      <c r="V242" s="128">
        <v>68101</v>
      </c>
      <c r="W242" s="128">
        <v>41536</v>
      </c>
      <c r="X242" s="128">
        <v>36606.97</v>
      </c>
      <c r="Y242" s="128">
        <v>-36472</v>
      </c>
      <c r="Z242" s="128">
        <v>-36507</v>
      </c>
      <c r="AA242" s="128">
        <v>-52521</v>
      </c>
      <c r="AB242" s="128">
        <v>164594</v>
      </c>
      <c r="AC242" s="128">
        <v>126254</v>
      </c>
      <c r="AD242" s="128">
        <v>40825</v>
      </c>
      <c r="AE242" s="128">
        <v>-4309</v>
      </c>
      <c r="AF242" s="128">
        <v>-34860.800000000003</v>
      </c>
      <c r="AG242" s="128">
        <v>-64837</v>
      </c>
      <c r="AH242" s="128">
        <v>-57574</v>
      </c>
      <c r="AI242" s="128">
        <v>-36141</v>
      </c>
      <c r="AJ242" s="128">
        <v>-93340.61</v>
      </c>
      <c r="AK242" s="128">
        <v>-124085</v>
      </c>
      <c r="AL242" s="128">
        <v>-89335</v>
      </c>
      <c r="AM242" s="128">
        <v>57731</v>
      </c>
      <c r="AN242" s="128">
        <v>81426.960000000006</v>
      </c>
      <c r="AO242" s="128">
        <v>-15254</v>
      </c>
      <c r="AP242" s="128">
        <v>15296</v>
      </c>
      <c r="AQ242" s="128">
        <v>12440</v>
      </c>
      <c r="AR242" s="128">
        <v>70742.89</v>
      </c>
      <c r="AS242" s="128">
        <v>22895</v>
      </c>
      <c r="AT242" s="128">
        <v>26712</v>
      </c>
      <c r="AU242" s="128">
        <v>11186</v>
      </c>
      <c r="AV242" s="128">
        <v>30534.47</v>
      </c>
      <c r="AW242" s="128">
        <v>25157</v>
      </c>
      <c r="AX242" s="128">
        <v>34252</v>
      </c>
      <c r="AY242" s="128">
        <v>26008</v>
      </c>
      <c r="AZ242" s="128">
        <v>-194215</v>
      </c>
      <c r="BA242" s="128">
        <v>-223598</v>
      </c>
      <c r="BB242" s="128">
        <v>-108619</v>
      </c>
      <c r="BC242" s="128">
        <v>27329</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3273</v>
      </c>
      <c r="B243" s="128">
        <v>5950049</v>
      </c>
      <c r="C243" s="128">
        <v>3298560</v>
      </c>
      <c r="D243" s="128">
        <v>12680626.189999999</v>
      </c>
      <c r="E243" s="128">
        <v>8904316</v>
      </c>
      <c r="F243" s="128">
        <v>5841241</v>
      </c>
      <c r="G243" s="128">
        <v>3227479</v>
      </c>
      <c r="H243" s="128">
        <v>11100498.720000001</v>
      </c>
      <c r="I243" s="128">
        <v>7697214</v>
      </c>
      <c r="J243" s="128">
        <v>5017711</v>
      </c>
      <c r="K243" s="128">
        <v>2699924</v>
      </c>
      <c r="L243" s="128">
        <v>10241594.15</v>
      </c>
      <c r="M243" s="128">
        <v>7175321</v>
      </c>
      <c r="N243" s="128">
        <v>4827324</v>
      </c>
      <c r="O243" s="128">
        <v>2607559</v>
      </c>
      <c r="P243" s="128">
        <v>10381910.66</v>
      </c>
      <c r="Q243" s="128">
        <v>7314971</v>
      </c>
      <c r="R243" s="128">
        <v>4852137</v>
      </c>
      <c r="S243" s="128">
        <v>2650318</v>
      </c>
      <c r="T243" s="128">
        <v>9150220.4000000004</v>
      </c>
      <c r="U243" s="128">
        <v>6565665</v>
      </c>
      <c r="V243" s="128">
        <v>4193488</v>
      </c>
      <c r="W243" s="128">
        <v>2182683</v>
      </c>
      <c r="X243" s="128">
        <v>8965727.2100000009</v>
      </c>
      <c r="Y243" s="128">
        <v>6531327</v>
      </c>
      <c r="Z243" s="128">
        <v>4393184</v>
      </c>
      <c r="AA243" s="128">
        <v>2389177</v>
      </c>
      <c r="AB243" s="128">
        <v>7923494.1200000001</v>
      </c>
      <c r="AC243" s="128">
        <v>5624621</v>
      </c>
      <c r="AD243" s="128">
        <v>3718499</v>
      </c>
      <c r="AE243" s="128">
        <v>1964264</v>
      </c>
      <c r="AF243" s="128">
        <v>6816764.54</v>
      </c>
      <c r="AG243" s="128">
        <v>4820394</v>
      </c>
      <c r="AH243" s="128">
        <v>3169034</v>
      </c>
      <c r="AI243" s="128">
        <v>1608491</v>
      </c>
      <c r="AJ243" s="128">
        <v>5900060.2000000002</v>
      </c>
      <c r="AK243" s="128">
        <v>4004000</v>
      </c>
      <c r="AL243" s="128">
        <v>2683413</v>
      </c>
      <c r="AM243" s="128">
        <v>1489839</v>
      </c>
      <c r="AN243" s="128">
        <v>5100791.74</v>
      </c>
      <c r="AO243" s="128">
        <v>3596369</v>
      </c>
      <c r="AP243" s="128">
        <v>2361559</v>
      </c>
      <c r="AQ243" s="128">
        <v>1279524</v>
      </c>
      <c r="AR243" s="128">
        <v>4006368.73</v>
      </c>
      <c r="AS243" s="128">
        <v>2896235</v>
      </c>
      <c r="AT243" s="128">
        <v>1899691</v>
      </c>
      <c r="AU243" s="128">
        <v>987543</v>
      </c>
      <c r="AV243" s="128">
        <v>3238919.91</v>
      </c>
      <c r="AW243" s="128">
        <v>2189574</v>
      </c>
      <c r="AX243" s="128">
        <v>1374500</v>
      </c>
      <c r="AY243" s="128">
        <v>686026</v>
      </c>
      <c r="AZ243" s="128">
        <v>3133823</v>
      </c>
      <c r="BA243" s="128">
        <v>2341503</v>
      </c>
      <c r="BB243" s="128">
        <v>1562586</v>
      </c>
      <c r="BC243" s="128">
        <v>827189</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3274</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3275</v>
      </c>
      <c r="B245" s="128">
        <v>-67137</v>
      </c>
      <c r="C245" s="128">
        <v>-93527</v>
      </c>
      <c r="D245" s="128">
        <v>79583.02</v>
      </c>
      <c r="E245" s="128">
        <v>265130</v>
      </c>
      <c r="F245" s="128">
        <v>283224</v>
      </c>
      <c r="G245" s="128">
        <v>267559</v>
      </c>
      <c r="H245" s="128">
        <v>-103276.47</v>
      </c>
      <c r="I245" s="128">
        <v>-152920</v>
      </c>
      <c r="J245" s="128">
        <v>-87367</v>
      </c>
      <c r="K245" s="128">
        <v>-41994</v>
      </c>
      <c r="L245" s="128">
        <v>-361935.72</v>
      </c>
      <c r="M245" s="128">
        <v>-136936</v>
      </c>
      <c r="N245" s="128">
        <v>-69821</v>
      </c>
      <c r="O245" s="128">
        <v>-57308</v>
      </c>
      <c r="P245" s="128">
        <v>22367.87</v>
      </c>
      <c r="Q245" s="128">
        <v>136644</v>
      </c>
      <c r="R245" s="128">
        <v>129608</v>
      </c>
      <c r="S245" s="128">
        <v>145183</v>
      </c>
      <c r="T245" s="128">
        <v>-53506.05</v>
      </c>
      <c r="U245" s="128">
        <v>71043</v>
      </c>
      <c r="V245" s="128">
        <v>109094</v>
      </c>
      <c r="W245" s="128">
        <v>43709</v>
      </c>
      <c r="X245" s="128">
        <v>-86736.12</v>
      </c>
      <c r="Y245" s="128">
        <v>53455</v>
      </c>
      <c r="Z245" s="128">
        <v>65168</v>
      </c>
      <c r="AA245" s="128">
        <v>52734</v>
      </c>
      <c r="AB245" s="128">
        <v>-33420.339999999997</v>
      </c>
      <c r="AC245" s="128">
        <v>36357</v>
      </c>
      <c r="AD245" s="128">
        <v>67191</v>
      </c>
      <c r="AE245" s="128">
        <v>48443</v>
      </c>
      <c r="AF245" s="128">
        <v>-43866.6</v>
      </c>
      <c r="AG245" s="128">
        <v>51404</v>
      </c>
      <c r="AH245" s="128">
        <v>51955</v>
      </c>
      <c r="AI245" s="128">
        <v>44049</v>
      </c>
      <c r="AJ245" s="128">
        <v>-59907.43</v>
      </c>
      <c r="AK245" s="128">
        <v>-15766</v>
      </c>
      <c r="AL245" s="128">
        <v>26921</v>
      </c>
      <c r="AM245" s="128">
        <v>18751</v>
      </c>
      <c r="AN245" s="128">
        <v>-29304.76</v>
      </c>
      <c r="AO245" s="128">
        <v>-11345</v>
      </c>
      <c r="AP245" s="128">
        <v>14924</v>
      </c>
      <c r="AQ245" s="128">
        <v>6355</v>
      </c>
      <c r="AR245" s="128">
        <v>-15547.85</v>
      </c>
      <c r="AS245" s="128">
        <v>23303</v>
      </c>
      <c r="AT245" s="128">
        <v>28091</v>
      </c>
      <c r="AU245" s="128">
        <v>7214</v>
      </c>
      <c r="AV245" s="128">
        <v>-28168.19</v>
      </c>
      <c r="AW245" s="128">
        <v>4473</v>
      </c>
      <c r="AX245" s="128">
        <v>21354</v>
      </c>
      <c r="AY245" s="128">
        <v>0</v>
      </c>
      <c r="AZ245" s="128">
        <v>0</v>
      </c>
      <c r="BA245" s="128">
        <v>0</v>
      </c>
      <c r="BB245" s="128">
        <v>0</v>
      </c>
      <c r="BC245" s="128">
        <v>0</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3276</v>
      </c>
      <c r="B246" s="128">
        <v>524067</v>
      </c>
      <c r="C246" s="128">
        <v>360804</v>
      </c>
      <c r="D246" s="128">
        <v>258367.63</v>
      </c>
      <c r="E246" s="128">
        <v>1621255</v>
      </c>
      <c r="F246" s="128">
        <v>2450478</v>
      </c>
      <c r="G246" s="128">
        <v>22899</v>
      </c>
      <c r="H246" s="128">
        <v>-435269.71</v>
      </c>
      <c r="I246" s="128">
        <v>1120958</v>
      </c>
      <c r="J246" s="128">
        <v>1359033</v>
      </c>
      <c r="K246" s="128">
        <v>-61406</v>
      </c>
      <c r="L246" s="128">
        <v>-1303645.6000000001</v>
      </c>
      <c r="M246" s="128">
        <v>520965</v>
      </c>
      <c r="N246" s="128">
        <v>613066</v>
      </c>
      <c r="O246" s="128">
        <v>-546991</v>
      </c>
      <c r="P246" s="128">
        <v>801953.24</v>
      </c>
      <c r="Q246" s="128">
        <v>2718700</v>
      </c>
      <c r="R246" s="128">
        <v>2966454</v>
      </c>
      <c r="S246" s="128">
        <v>636173</v>
      </c>
      <c r="T246" s="128">
        <v>-503495.59</v>
      </c>
      <c r="U246" s="128">
        <v>2199378</v>
      </c>
      <c r="V246" s="128">
        <v>1483705</v>
      </c>
      <c r="W246" s="128">
        <v>609584</v>
      </c>
      <c r="X246" s="128">
        <v>-2327557.11</v>
      </c>
      <c r="Y246" s="128">
        <v>212941</v>
      </c>
      <c r="Z246" s="128">
        <v>1055723</v>
      </c>
      <c r="AA246" s="128">
        <v>561179</v>
      </c>
      <c r="AB246" s="128">
        <v>-949091.31</v>
      </c>
      <c r="AC246" s="128">
        <v>759405</v>
      </c>
      <c r="AD246" s="128">
        <v>224642</v>
      </c>
      <c r="AE246" s="128">
        <v>139014</v>
      </c>
      <c r="AF246" s="128">
        <v>-2498039.35</v>
      </c>
      <c r="AG246" s="128">
        <v>-581181</v>
      </c>
      <c r="AH246" s="128">
        <v>-237338</v>
      </c>
      <c r="AI246" s="128">
        <v>-349322</v>
      </c>
      <c r="AJ246" s="128">
        <v>16509.150000000001</v>
      </c>
      <c r="AK246" s="128">
        <v>730794</v>
      </c>
      <c r="AL246" s="128">
        <v>379262</v>
      </c>
      <c r="AM246" s="128">
        <v>321485</v>
      </c>
      <c r="AN246" s="128">
        <v>-1420147.62</v>
      </c>
      <c r="AO246" s="128">
        <v>-363644</v>
      </c>
      <c r="AP246" s="128">
        <v>-248155</v>
      </c>
      <c r="AQ246" s="128">
        <v>-169974</v>
      </c>
      <c r="AR246" s="128">
        <v>39948.57</v>
      </c>
      <c r="AS246" s="128">
        <v>558224</v>
      </c>
      <c r="AT246" s="128">
        <v>705531</v>
      </c>
      <c r="AU246" s="128">
        <v>371504</v>
      </c>
      <c r="AV246" s="128">
        <v>-327435.18</v>
      </c>
      <c r="AW246" s="128">
        <v>926885</v>
      </c>
      <c r="AX246" s="128">
        <v>643777</v>
      </c>
      <c r="AY246" s="128">
        <v>0</v>
      </c>
      <c r="AZ246" s="128">
        <v>0</v>
      </c>
      <c r="BA246" s="128">
        <v>0</v>
      </c>
      <c r="BB246" s="128">
        <v>0</v>
      </c>
      <c r="BC246" s="128">
        <v>0</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3277</v>
      </c>
      <c r="B247" s="128">
        <v>528191</v>
      </c>
      <c r="C247" s="128">
        <v>441715</v>
      </c>
      <c r="D247" s="128">
        <v>97412.71</v>
      </c>
      <c r="E247" s="128">
        <v>542570</v>
      </c>
      <c r="F247" s="128">
        <v>608703</v>
      </c>
      <c r="G247" s="128">
        <v>458404</v>
      </c>
      <c r="H247" s="128">
        <v>-321269.71999999997</v>
      </c>
      <c r="I247" s="128">
        <v>474084</v>
      </c>
      <c r="J247" s="128">
        <v>369589</v>
      </c>
      <c r="K247" s="128">
        <v>409110</v>
      </c>
      <c r="L247" s="128">
        <v>-171480.82</v>
      </c>
      <c r="M247" s="128">
        <v>484877</v>
      </c>
      <c r="N247" s="128">
        <v>526682</v>
      </c>
      <c r="O247" s="128">
        <v>460911</v>
      </c>
      <c r="P247" s="128">
        <v>51747.59</v>
      </c>
      <c r="Q247" s="128">
        <v>490948</v>
      </c>
      <c r="R247" s="128">
        <v>513194</v>
      </c>
      <c r="S247" s="128">
        <v>313302</v>
      </c>
      <c r="T247" s="128">
        <v>-494024.99</v>
      </c>
      <c r="U247" s="128">
        <v>-83744</v>
      </c>
      <c r="V247" s="128">
        <v>-141884</v>
      </c>
      <c r="W247" s="128">
        <v>-42747</v>
      </c>
      <c r="X247" s="128">
        <v>128849.73</v>
      </c>
      <c r="Y247" s="128">
        <v>285631</v>
      </c>
      <c r="Z247" s="128">
        <v>404051</v>
      </c>
      <c r="AA247" s="128">
        <v>299307</v>
      </c>
      <c r="AB247" s="128">
        <v>-535560.43999999994</v>
      </c>
      <c r="AC247" s="128">
        <v>19441</v>
      </c>
      <c r="AD247" s="128">
        <v>192645</v>
      </c>
      <c r="AE247" s="128">
        <v>157121</v>
      </c>
      <c r="AF247" s="128">
        <v>-222457.58</v>
      </c>
      <c r="AG247" s="128">
        <v>97188</v>
      </c>
      <c r="AH247" s="128">
        <v>-338846</v>
      </c>
      <c r="AI247" s="128">
        <v>126039</v>
      </c>
      <c r="AJ247" s="128">
        <v>-219056.24</v>
      </c>
      <c r="AK247" s="128">
        <v>-382734</v>
      </c>
      <c r="AL247" s="128">
        <v>74209</v>
      </c>
      <c r="AM247" s="128">
        <v>91044</v>
      </c>
      <c r="AN247" s="128">
        <v>-22426.97</v>
      </c>
      <c r="AO247" s="128">
        <v>34444</v>
      </c>
      <c r="AP247" s="128">
        <v>120698</v>
      </c>
      <c r="AQ247" s="128">
        <v>144325</v>
      </c>
      <c r="AR247" s="128">
        <v>-61913.919999999998</v>
      </c>
      <c r="AS247" s="128">
        <v>130114</v>
      </c>
      <c r="AT247" s="128">
        <v>143821</v>
      </c>
      <c r="AU247" s="128">
        <v>198681</v>
      </c>
      <c r="AV247" s="128">
        <v>217912.24</v>
      </c>
      <c r="AW247" s="128">
        <v>389165</v>
      </c>
      <c r="AX247" s="128">
        <v>455991</v>
      </c>
      <c r="AY247" s="128">
        <v>607589</v>
      </c>
      <c r="AZ247" s="128">
        <v>-171878</v>
      </c>
      <c r="BA247" s="128">
        <v>829632</v>
      </c>
      <c r="BB247" s="128">
        <v>696391</v>
      </c>
      <c r="BC247" s="128">
        <v>711734</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3278</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3279</v>
      </c>
      <c r="B249" s="128">
        <v>-3361347</v>
      </c>
      <c r="C249" s="128">
        <v>-1472456</v>
      </c>
      <c r="D249" s="128">
        <v>1680671.78</v>
      </c>
      <c r="E249" s="128">
        <v>-2028529</v>
      </c>
      <c r="F249" s="128">
        <v>-4002553</v>
      </c>
      <c r="G249" s="128">
        <v>-951540</v>
      </c>
      <c r="H249" s="128">
        <v>1560258.55</v>
      </c>
      <c r="I249" s="128">
        <v>-2661049</v>
      </c>
      <c r="J249" s="128">
        <v>-3206672</v>
      </c>
      <c r="K249" s="128">
        <v>-234695</v>
      </c>
      <c r="L249" s="128">
        <v>-636761.96</v>
      </c>
      <c r="M249" s="128">
        <v>-5256825</v>
      </c>
      <c r="N249" s="128">
        <v>-4714151</v>
      </c>
      <c r="O249" s="128">
        <v>-2094045</v>
      </c>
      <c r="P249" s="128">
        <v>1418501.04</v>
      </c>
      <c r="Q249" s="128">
        <v>-3210348</v>
      </c>
      <c r="R249" s="128">
        <v>-5758669</v>
      </c>
      <c r="S249" s="128">
        <v>-2940761</v>
      </c>
      <c r="T249" s="128">
        <v>2470554.2400000002</v>
      </c>
      <c r="U249" s="128">
        <v>-2707012</v>
      </c>
      <c r="V249" s="128">
        <v>-2697688</v>
      </c>
      <c r="W249" s="128">
        <v>-2034167</v>
      </c>
      <c r="X249" s="128">
        <v>1545379.65</v>
      </c>
      <c r="Y249" s="128">
        <v>-2178082</v>
      </c>
      <c r="Z249" s="128">
        <v>-3412786</v>
      </c>
      <c r="AA249" s="128">
        <v>-1924096</v>
      </c>
      <c r="AB249" s="128">
        <v>2494104.02</v>
      </c>
      <c r="AC249" s="128">
        <v>-2504227</v>
      </c>
      <c r="AD249" s="128">
        <v>-2722375</v>
      </c>
      <c r="AE249" s="128">
        <v>-1733027</v>
      </c>
      <c r="AF249" s="128">
        <v>2474314.04</v>
      </c>
      <c r="AG249" s="128">
        <v>-1227470</v>
      </c>
      <c r="AH249" s="128">
        <v>-1941196</v>
      </c>
      <c r="AI249" s="128">
        <v>454220</v>
      </c>
      <c r="AJ249" s="128">
        <v>298476.96999999997</v>
      </c>
      <c r="AK249" s="128">
        <v>-3411242</v>
      </c>
      <c r="AL249" s="128">
        <v>-1770992</v>
      </c>
      <c r="AM249" s="128">
        <v>-1861273</v>
      </c>
      <c r="AN249" s="128">
        <v>2793971.35</v>
      </c>
      <c r="AO249" s="128">
        <v>-1045482</v>
      </c>
      <c r="AP249" s="128">
        <v>-1225203</v>
      </c>
      <c r="AQ249" s="128">
        <v>-703121</v>
      </c>
      <c r="AR249" s="128">
        <v>1530602.93</v>
      </c>
      <c r="AS249" s="128">
        <v>-921734</v>
      </c>
      <c r="AT249" s="128">
        <v>-1175134</v>
      </c>
      <c r="AU249" s="128">
        <v>-1104827</v>
      </c>
      <c r="AV249" s="128">
        <v>1822399.87</v>
      </c>
      <c r="AW249" s="128">
        <v>-315666</v>
      </c>
      <c r="AX249" s="128">
        <v>-659730</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3349</v>
      </c>
      <c r="B250" s="128">
        <v>-524015</v>
      </c>
      <c r="C250" s="128">
        <v>413822</v>
      </c>
      <c r="D250" s="128">
        <v>0</v>
      </c>
      <c r="E250" s="128">
        <v>0</v>
      </c>
      <c r="F250" s="128">
        <v>0</v>
      </c>
      <c r="G250" s="128">
        <v>0</v>
      </c>
      <c r="H250" s="128">
        <v>0</v>
      </c>
      <c r="I250" s="128">
        <v>0</v>
      </c>
      <c r="J250" s="128">
        <v>0</v>
      </c>
      <c r="K250" s="128">
        <v>0</v>
      </c>
      <c r="L250" s="128">
        <v>0</v>
      </c>
      <c r="M250" s="128">
        <v>0</v>
      </c>
      <c r="N250" s="128">
        <v>0</v>
      </c>
      <c r="O250" s="128">
        <v>0</v>
      </c>
      <c r="P250" s="128">
        <v>0</v>
      </c>
      <c r="Q250" s="128">
        <v>0</v>
      </c>
      <c r="R250" s="128">
        <v>0</v>
      </c>
      <c r="S250" s="128">
        <v>0</v>
      </c>
      <c r="T250" s="128">
        <v>0</v>
      </c>
      <c r="U250" s="128">
        <v>0</v>
      </c>
      <c r="V250" s="128">
        <v>0</v>
      </c>
      <c r="W250" s="128">
        <v>0</v>
      </c>
      <c r="X250" s="128">
        <v>0</v>
      </c>
      <c r="Y250" s="128">
        <v>0</v>
      </c>
      <c r="Z250" s="128">
        <v>0</v>
      </c>
      <c r="AA250" s="128">
        <v>0</v>
      </c>
      <c r="AB250" s="128">
        <v>0</v>
      </c>
      <c r="AC250" s="128">
        <v>0</v>
      </c>
      <c r="AD250" s="128">
        <v>0</v>
      </c>
      <c r="AE250" s="128">
        <v>0</v>
      </c>
      <c r="AF250" s="128">
        <v>0</v>
      </c>
      <c r="AG250" s="128">
        <v>0</v>
      </c>
      <c r="AH250" s="128">
        <v>0</v>
      </c>
      <c r="AI250" s="128">
        <v>0</v>
      </c>
      <c r="AJ250" s="128">
        <v>0</v>
      </c>
      <c r="AK250" s="128">
        <v>0</v>
      </c>
      <c r="AL250" s="128">
        <v>0</v>
      </c>
      <c r="AM250" s="128">
        <v>0</v>
      </c>
      <c r="AN250" s="128">
        <v>0</v>
      </c>
      <c r="AO250" s="128">
        <v>0</v>
      </c>
      <c r="AP250" s="128">
        <v>0</v>
      </c>
      <c r="AQ250" s="128">
        <v>0</v>
      </c>
      <c r="AR250" s="128">
        <v>0</v>
      </c>
      <c r="AS250" s="128">
        <v>0</v>
      </c>
      <c r="AT250" s="128">
        <v>0</v>
      </c>
      <c r="AU250" s="128">
        <v>0</v>
      </c>
      <c r="AV250" s="128">
        <v>0</v>
      </c>
      <c r="AW250" s="128">
        <v>0</v>
      </c>
      <c r="AX250" s="128">
        <v>0</v>
      </c>
      <c r="AY250" s="128">
        <v>0</v>
      </c>
      <c r="AZ250" s="128">
        <v>0</v>
      </c>
      <c r="BA250" s="128">
        <v>0</v>
      </c>
      <c r="BB250" s="128">
        <v>0</v>
      </c>
      <c r="BC250" s="128">
        <v>0</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3280</v>
      </c>
      <c r="B251" s="128">
        <v>-32031</v>
      </c>
      <c r="C251" s="128">
        <v>-7602</v>
      </c>
      <c r="D251" s="128">
        <v>0</v>
      </c>
      <c r="E251" s="128">
        <v>0</v>
      </c>
      <c r="F251" s="128">
        <v>0</v>
      </c>
      <c r="G251" s="128">
        <v>0</v>
      </c>
      <c r="H251" s="128">
        <v>0</v>
      </c>
      <c r="I251" s="128">
        <v>0</v>
      </c>
      <c r="J251" s="128">
        <v>0</v>
      </c>
      <c r="K251" s="128">
        <v>0</v>
      </c>
      <c r="L251" s="128">
        <v>0</v>
      </c>
      <c r="M251" s="128">
        <v>0</v>
      </c>
      <c r="N251" s="128">
        <v>0</v>
      </c>
      <c r="O251" s="128">
        <v>0</v>
      </c>
      <c r="P251" s="128">
        <v>0</v>
      </c>
      <c r="Q251" s="128">
        <v>0</v>
      </c>
      <c r="R251" s="128">
        <v>0</v>
      </c>
      <c r="S251" s="128">
        <v>0</v>
      </c>
      <c r="T251" s="128">
        <v>0</v>
      </c>
      <c r="U251" s="128">
        <v>0</v>
      </c>
      <c r="V251" s="128">
        <v>0</v>
      </c>
      <c r="W251" s="128">
        <v>0</v>
      </c>
      <c r="X251" s="128">
        <v>0</v>
      </c>
      <c r="Y251" s="128">
        <v>0</v>
      </c>
      <c r="Z251" s="128">
        <v>0</v>
      </c>
      <c r="AA251" s="128">
        <v>0</v>
      </c>
      <c r="AB251" s="128">
        <v>0</v>
      </c>
      <c r="AC251" s="128">
        <v>0</v>
      </c>
      <c r="AD251" s="128">
        <v>0</v>
      </c>
      <c r="AE251" s="128">
        <v>0</v>
      </c>
      <c r="AF251" s="128">
        <v>0</v>
      </c>
      <c r="AG251" s="128">
        <v>0</v>
      </c>
      <c r="AH251" s="128">
        <v>0</v>
      </c>
      <c r="AI251" s="128">
        <v>0</v>
      </c>
      <c r="AJ251" s="128">
        <v>0</v>
      </c>
      <c r="AK251" s="128">
        <v>0</v>
      </c>
      <c r="AL251" s="128">
        <v>0</v>
      </c>
      <c r="AM251" s="128">
        <v>0</v>
      </c>
      <c r="AN251" s="128">
        <v>0</v>
      </c>
      <c r="AO251" s="128">
        <v>0</v>
      </c>
      <c r="AP251" s="128">
        <v>0</v>
      </c>
      <c r="AQ251" s="128">
        <v>0</v>
      </c>
      <c r="AR251" s="128">
        <v>0</v>
      </c>
      <c r="AS251" s="128">
        <v>0</v>
      </c>
      <c r="AT251" s="128">
        <v>0</v>
      </c>
      <c r="AU251" s="128">
        <v>0</v>
      </c>
      <c r="AV251" s="128">
        <v>0</v>
      </c>
      <c r="AW251" s="128">
        <v>0</v>
      </c>
      <c r="AX251" s="128">
        <v>0</v>
      </c>
      <c r="AY251" s="128">
        <v>0</v>
      </c>
      <c r="AZ251" s="128">
        <v>0</v>
      </c>
      <c r="BA251" s="128">
        <v>0</v>
      </c>
      <c r="BB251" s="128">
        <v>0</v>
      </c>
      <c r="BC251" s="128">
        <v>0</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3281</v>
      </c>
      <c r="B252" s="128">
        <v>-29066</v>
      </c>
      <c r="C252" s="128">
        <v>17329</v>
      </c>
      <c r="D252" s="128">
        <v>485717.84</v>
      </c>
      <c r="E252" s="128">
        <v>377436</v>
      </c>
      <c r="F252" s="128">
        <v>-352017</v>
      </c>
      <c r="G252" s="128">
        <v>520161</v>
      </c>
      <c r="H252" s="128">
        <v>388698.99</v>
      </c>
      <c r="I252" s="128">
        <v>134970</v>
      </c>
      <c r="J252" s="128">
        <v>6871</v>
      </c>
      <c r="K252" s="128">
        <v>413418</v>
      </c>
      <c r="L252" s="128">
        <v>70836.710000000006</v>
      </c>
      <c r="M252" s="128">
        <v>-54093</v>
      </c>
      <c r="N252" s="128">
        <v>-499932</v>
      </c>
      <c r="O252" s="128">
        <v>164140</v>
      </c>
      <c r="P252" s="128">
        <v>879009.12</v>
      </c>
      <c r="Q252" s="128">
        <v>462907</v>
      </c>
      <c r="R252" s="128">
        <v>215367</v>
      </c>
      <c r="S252" s="128">
        <v>468584</v>
      </c>
      <c r="T252" s="128">
        <v>121386.64</v>
      </c>
      <c r="U252" s="128">
        <v>138449</v>
      </c>
      <c r="V252" s="128">
        <v>-94755</v>
      </c>
      <c r="W252" s="128">
        <v>297549</v>
      </c>
      <c r="X252" s="128">
        <v>69613.19</v>
      </c>
      <c r="Y252" s="128">
        <v>184255</v>
      </c>
      <c r="Z252" s="128">
        <v>-85338</v>
      </c>
      <c r="AA252" s="128">
        <v>356779</v>
      </c>
      <c r="AB252" s="128">
        <v>90978.880000000005</v>
      </c>
      <c r="AC252" s="128">
        <v>113278</v>
      </c>
      <c r="AD252" s="128">
        <v>-46320</v>
      </c>
      <c r="AE252" s="128">
        <v>402013</v>
      </c>
      <c r="AF252" s="128">
        <v>-51389.89</v>
      </c>
      <c r="AG252" s="128">
        <v>14565</v>
      </c>
      <c r="AH252" s="128">
        <v>-287764</v>
      </c>
      <c r="AI252" s="128">
        <v>178514</v>
      </c>
      <c r="AJ252" s="128">
        <v>463276.11</v>
      </c>
      <c r="AK252" s="128">
        <v>408066</v>
      </c>
      <c r="AL252" s="128">
        <v>63663</v>
      </c>
      <c r="AM252" s="128">
        <v>223926</v>
      </c>
      <c r="AN252" s="128">
        <v>230796.84</v>
      </c>
      <c r="AO252" s="128">
        <v>159596</v>
      </c>
      <c r="AP252" s="128">
        <v>37987</v>
      </c>
      <c r="AQ252" s="128">
        <v>34650</v>
      </c>
      <c r="AR252" s="128">
        <v>200607.95</v>
      </c>
      <c r="AS252" s="128">
        <v>221849</v>
      </c>
      <c r="AT252" s="128">
        <v>124863</v>
      </c>
      <c r="AU252" s="128">
        <v>174412</v>
      </c>
      <c r="AV252" s="128">
        <v>133484.14000000001</v>
      </c>
      <c r="AW252" s="128">
        <v>186169</v>
      </c>
      <c r="AX252" s="128">
        <v>47348</v>
      </c>
      <c r="AY252" s="128">
        <v>-667076</v>
      </c>
      <c r="AZ252" s="128">
        <v>-446919</v>
      </c>
      <c r="BA252" s="128">
        <v>-1540170</v>
      </c>
      <c r="BB252" s="128">
        <v>-1780606</v>
      </c>
      <c r="BC252" s="128">
        <v>-1417609</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3282</v>
      </c>
      <c r="B253" s="128">
        <v>2988711</v>
      </c>
      <c r="C253" s="128">
        <v>2958645</v>
      </c>
      <c r="D253" s="128">
        <v>15282379.16</v>
      </c>
      <c r="E253" s="128">
        <v>9682178</v>
      </c>
      <c r="F253" s="128">
        <v>4829076</v>
      </c>
      <c r="G253" s="128">
        <v>3544962</v>
      </c>
      <c r="H253" s="128">
        <v>12189640.359999999</v>
      </c>
      <c r="I253" s="128">
        <v>6613257</v>
      </c>
      <c r="J253" s="128">
        <v>3459165</v>
      </c>
      <c r="K253" s="128">
        <v>3184357</v>
      </c>
      <c r="L253" s="128">
        <v>7838606.75</v>
      </c>
      <c r="M253" s="128">
        <v>2733309</v>
      </c>
      <c r="N253" s="128">
        <v>683168</v>
      </c>
      <c r="O253" s="128">
        <v>534266</v>
      </c>
      <c r="P253" s="128">
        <v>13555489.52</v>
      </c>
      <c r="Q253" s="128">
        <v>7913822</v>
      </c>
      <c r="R253" s="128">
        <v>2918091</v>
      </c>
      <c r="S253" s="128">
        <v>1272799</v>
      </c>
      <c r="T253" s="128">
        <v>10691134.640000001</v>
      </c>
      <c r="U253" s="128">
        <v>6183779</v>
      </c>
      <c r="V253" s="128">
        <v>2851960</v>
      </c>
      <c r="W253" s="128">
        <v>1056611</v>
      </c>
      <c r="X253" s="128">
        <v>8295276.5499999998</v>
      </c>
      <c r="Y253" s="128">
        <v>5089527</v>
      </c>
      <c r="Z253" s="128">
        <v>2420002</v>
      </c>
      <c r="AA253" s="128">
        <v>1735080</v>
      </c>
      <c r="AB253" s="128">
        <v>8990504.9299999997</v>
      </c>
      <c r="AC253" s="128">
        <v>4048875</v>
      </c>
      <c r="AD253" s="128">
        <v>1434282</v>
      </c>
      <c r="AE253" s="128">
        <v>977828</v>
      </c>
      <c r="AF253" s="128">
        <v>6475325.1500000004</v>
      </c>
      <c r="AG253" s="128">
        <v>3174900</v>
      </c>
      <c r="AH253" s="128">
        <v>415845</v>
      </c>
      <c r="AI253" s="128">
        <v>2061991</v>
      </c>
      <c r="AJ253" s="128">
        <v>6399358.75</v>
      </c>
      <c r="AK253" s="128">
        <v>1333118</v>
      </c>
      <c r="AL253" s="128">
        <v>1456476</v>
      </c>
      <c r="AM253" s="128">
        <v>283772</v>
      </c>
      <c r="AN253" s="128">
        <v>6653680.5800000001</v>
      </c>
      <c r="AO253" s="128">
        <v>2369938</v>
      </c>
      <c r="AP253" s="128">
        <v>1061810</v>
      </c>
      <c r="AQ253" s="128">
        <v>591759</v>
      </c>
      <c r="AR253" s="128">
        <v>5700066.4100000001</v>
      </c>
      <c r="AS253" s="128">
        <v>2907991</v>
      </c>
      <c r="AT253" s="128">
        <v>1726863</v>
      </c>
      <c r="AU253" s="128">
        <v>634527</v>
      </c>
      <c r="AV253" s="128">
        <v>5057112.79</v>
      </c>
      <c r="AW253" s="128">
        <v>3380600</v>
      </c>
      <c r="AX253" s="128">
        <v>1883240</v>
      </c>
      <c r="AY253" s="128">
        <v>626539</v>
      </c>
      <c r="AZ253" s="128">
        <v>2515026</v>
      </c>
      <c r="BA253" s="128">
        <v>1630965</v>
      </c>
      <c r="BB253" s="128">
        <v>478371</v>
      </c>
      <c r="BC253" s="128">
        <v>121314</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3297</v>
      </c>
      <c r="B254" s="128">
        <v>15842</v>
      </c>
      <c r="C254" s="128">
        <v>8624</v>
      </c>
      <c r="D254" s="128">
        <v>40030.080000000002</v>
      </c>
      <c r="E254" s="128">
        <v>31207</v>
      </c>
      <c r="F254" s="128">
        <v>20968</v>
      </c>
      <c r="G254" s="128">
        <v>7780</v>
      </c>
      <c r="H254" s="128">
        <v>18329.759999999998</v>
      </c>
      <c r="I254" s="128">
        <v>12849</v>
      </c>
      <c r="J254" s="128">
        <v>9258</v>
      </c>
      <c r="K254" s="128">
        <v>3887</v>
      </c>
      <c r="L254" s="128">
        <v>28168.59</v>
      </c>
      <c r="M254" s="128">
        <v>22600</v>
      </c>
      <c r="N254" s="128">
        <v>13241</v>
      </c>
      <c r="O254" s="128">
        <v>3900</v>
      </c>
      <c r="P254" s="128">
        <v>10409.39</v>
      </c>
      <c r="Q254" s="128">
        <v>6425</v>
      </c>
      <c r="R254" s="128">
        <v>4758</v>
      </c>
      <c r="S254" s="128">
        <v>1671</v>
      </c>
      <c r="T254" s="128">
        <v>8324.23</v>
      </c>
      <c r="U254" s="128">
        <v>6251</v>
      </c>
      <c r="V254" s="128">
        <v>5033</v>
      </c>
      <c r="W254" s="128">
        <v>1848</v>
      </c>
      <c r="X254" s="128">
        <v>18812.060000000001</v>
      </c>
      <c r="Y254" s="128">
        <v>16657</v>
      </c>
      <c r="Z254" s="128">
        <v>14731</v>
      </c>
      <c r="AA254" s="128">
        <v>8836</v>
      </c>
      <c r="AB254" s="128">
        <v>38502.050000000003</v>
      </c>
      <c r="AC254" s="128">
        <v>31712</v>
      </c>
      <c r="AD254" s="128">
        <v>26029</v>
      </c>
      <c r="AE254" s="128">
        <v>15368</v>
      </c>
      <c r="AF254" s="128">
        <v>74132.75</v>
      </c>
      <c r="AG254" s="128">
        <v>59015</v>
      </c>
      <c r="AH254" s="128">
        <v>47401</v>
      </c>
      <c r="AI254" s="128">
        <v>25545</v>
      </c>
      <c r="AJ254" s="128">
        <v>85876</v>
      </c>
      <c r="AK254" s="128">
        <v>68116</v>
      </c>
      <c r="AL254" s="128">
        <v>51735</v>
      </c>
      <c r="AM254" s="128">
        <v>25935</v>
      </c>
      <c r="AN254" s="128">
        <v>69017.05</v>
      </c>
      <c r="AO254" s="128">
        <v>49045</v>
      </c>
      <c r="AP254" s="128">
        <v>33314</v>
      </c>
      <c r="AQ254" s="128">
        <v>15852</v>
      </c>
      <c r="AR254" s="128">
        <v>16704.89</v>
      </c>
      <c r="AS254" s="128">
        <v>9769</v>
      </c>
      <c r="AT254" s="128">
        <v>6416</v>
      </c>
      <c r="AU254" s="128">
        <v>3006</v>
      </c>
      <c r="AV254" s="128">
        <v>9992.7900000000009</v>
      </c>
      <c r="AW254" s="128">
        <v>8368</v>
      </c>
      <c r="AX254" s="128">
        <v>6360</v>
      </c>
      <c r="AY254" s="128">
        <v>0</v>
      </c>
      <c r="AZ254" s="128">
        <v>0</v>
      </c>
      <c r="BA254" s="128">
        <v>0</v>
      </c>
      <c r="BB254" s="128">
        <v>0</v>
      </c>
      <c r="BC254" s="128">
        <v>0</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3322</v>
      </c>
      <c r="B255" s="128">
        <v>-100675</v>
      </c>
      <c r="C255" s="128">
        <v>-69428</v>
      </c>
      <c r="D255" s="128">
        <v>-235787.81</v>
      </c>
      <c r="E255" s="128">
        <v>-203555</v>
      </c>
      <c r="F255" s="128">
        <v>-103231</v>
      </c>
      <c r="G255" s="128">
        <v>-76657</v>
      </c>
      <c r="H255" s="128">
        <v>-255717.4</v>
      </c>
      <c r="I255" s="128">
        <v>-210418</v>
      </c>
      <c r="J255" s="128">
        <v>-123908</v>
      </c>
      <c r="K255" s="128">
        <v>-80813</v>
      </c>
      <c r="L255" s="128">
        <v>-242658.38</v>
      </c>
      <c r="M255" s="128">
        <v>-165849</v>
      </c>
      <c r="N255" s="128">
        <v>-105681</v>
      </c>
      <c r="O255" s="128">
        <v>-47602</v>
      </c>
      <c r="P255" s="128">
        <v>-267986.34000000003</v>
      </c>
      <c r="Q255" s="128">
        <v>-165637</v>
      </c>
      <c r="R255" s="128">
        <v>-111634</v>
      </c>
      <c r="S255" s="128">
        <v>-20020</v>
      </c>
      <c r="T255" s="128">
        <v>-226187.49</v>
      </c>
      <c r="U255" s="128">
        <v>-133343</v>
      </c>
      <c r="V255" s="128">
        <v>-107818</v>
      </c>
      <c r="W255" s="128">
        <v>-24662</v>
      </c>
      <c r="X255" s="128">
        <v>-186316.63</v>
      </c>
      <c r="Y255" s="128">
        <v>-129610</v>
      </c>
      <c r="Z255" s="128">
        <v>-55700</v>
      </c>
      <c r="AA255" s="128">
        <v>-9107</v>
      </c>
      <c r="AB255" s="128">
        <v>-133439.56</v>
      </c>
      <c r="AC255" s="128">
        <v>-51230</v>
      </c>
      <c r="AD255" s="128">
        <v>-32523</v>
      </c>
      <c r="AE255" s="128">
        <v>-1653</v>
      </c>
      <c r="AF255" s="128">
        <v>-77576.89</v>
      </c>
      <c r="AG255" s="128">
        <v>-41398</v>
      </c>
      <c r="AH255" s="128">
        <v>-40508</v>
      </c>
      <c r="AI255" s="128">
        <v>-32129</v>
      </c>
      <c r="AJ255" s="128">
        <v>-70528.38</v>
      </c>
      <c r="AK255" s="128">
        <v>-31272</v>
      </c>
      <c r="AL255" s="128">
        <v>-29309</v>
      </c>
      <c r="AM255" s="128">
        <v>-28432</v>
      </c>
      <c r="AN255" s="128">
        <v>-26558.01</v>
      </c>
      <c r="AO255" s="128">
        <v>-5201</v>
      </c>
      <c r="AP255" s="128">
        <v>-4213</v>
      </c>
      <c r="AQ255" s="128">
        <v>-3566</v>
      </c>
      <c r="AR255" s="128">
        <v>-16063.26</v>
      </c>
      <c r="AS255" s="128">
        <v>-6512</v>
      </c>
      <c r="AT255" s="128">
        <v>-12749</v>
      </c>
      <c r="AU255" s="128">
        <v>-8738</v>
      </c>
      <c r="AV255" s="128">
        <v>-40787.75</v>
      </c>
      <c r="AW255" s="128">
        <v>-39110</v>
      </c>
      <c r="AX255" s="128">
        <v>-27611</v>
      </c>
      <c r="AY255" s="128">
        <v>-16166</v>
      </c>
      <c r="AZ255" s="128">
        <v>-29292</v>
      </c>
      <c r="BA255" s="128">
        <v>-13188</v>
      </c>
      <c r="BB255" s="128">
        <v>0</v>
      </c>
      <c r="BC255" s="128">
        <v>0</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3283</v>
      </c>
      <c r="B256" s="128">
        <v>-1154221</v>
      </c>
      <c r="C256" s="128">
        <v>-128583</v>
      </c>
      <c r="D256" s="128">
        <v>-1733590.58</v>
      </c>
      <c r="E256" s="128">
        <v>-1611039</v>
      </c>
      <c r="F256" s="128">
        <v>-958750</v>
      </c>
      <c r="G256" s="128">
        <v>-129962</v>
      </c>
      <c r="H256" s="128">
        <v>-1682371.28</v>
      </c>
      <c r="I256" s="128">
        <v>-1573455</v>
      </c>
      <c r="J256" s="128">
        <v>-945116</v>
      </c>
      <c r="K256" s="128">
        <v>-128108</v>
      </c>
      <c r="L256" s="128">
        <v>-1612514.15</v>
      </c>
      <c r="M256" s="128">
        <v>-1505603</v>
      </c>
      <c r="N256" s="128">
        <v>-964737</v>
      </c>
      <c r="O256" s="128">
        <v>-122427</v>
      </c>
      <c r="P256" s="128">
        <v>-1370086.92</v>
      </c>
      <c r="Q256" s="128">
        <v>-1262309</v>
      </c>
      <c r="R256" s="128">
        <v>-728343</v>
      </c>
      <c r="S256" s="128">
        <v>-106294</v>
      </c>
      <c r="T256" s="128">
        <v>-1401781.3</v>
      </c>
      <c r="U256" s="128">
        <v>-1309492</v>
      </c>
      <c r="V256" s="128">
        <v>-733010</v>
      </c>
      <c r="W256" s="128">
        <v>-90423</v>
      </c>
      <c r="X256" s="128">
        <v>-1426651.61</v>
      </c>
      <c r="Y256" s="128">
        <v>-1347293</v>
      </c>
      <c r="Z256" s="128">
        <v>-767536</v>
      </c>
      <c r="AA256" s="128">
        <v>-98789</v>
      </c>
      <c r="AB256" s="128">
        <v>-1234685.78</v>
      </c>
      <c r="AC256" s="128">
        <v>-1169627</v>
      </c>
      <c r="AD256" s="128">
        <v>-607535</v>
      </c>
      <c r="AE256" s="128">
        <v>-76725</v>
      </c>
      <c r="AF256" s="128">
        <v>-1165629.3899999999</v>
      </c>
      <c r="AG256" s="128">
        <v>-1101561</v>
      </c>
      <c r="AH256" s="128">
        <v>-627189</v>
      </c>
      <c r="AI256" s="128">
        <v>-65858</v>
      </c>
      <c r="AJ256" s="128">
        <v>-1248400.08</v>
      </c>
      <c r="AK256" s="128">
        <v>-1183762</v>
      </c>
      <c r="AL256" s="128">
        <v>-715754</v>
      </c>
      <c r="AM256" s="128">
        <v>-52116</v>
      </c>
      <c r="AN256" s="128">
        <v>-1099584.31</v>
      </c>
      <c r="AO256" s="128">
        <v>-1054182</v>
      </c>
      <c r="AP256" s="128">
        <v>-508839</v>
      </c>
      <c r="AQ256" s="128">
        <v>-54084</v>
      </c>
      <c r="AR256" s="128">
        <v>-849983.31</v>
      </c>
      <c r="AS256" s="128">
        <v>-815211</v>
      </c>
      <c r="AT256" s="128">
        <v>-412636</v>
      </c>
      <c r="AU256" s="128">
        <v>-49084</v>
      </c>
      <c r="AV256" s="128">
        <v>-674615.51</v>
      </c>
      <c r="AW256" s="128">
        <v>-607370</v>
      </c>
      <c r="AX256" s="128">
        <v>-384540</v>
      </c>
      <c r="AY256" s="128">
        <v>-44828</v>
      </c>
      <c r="AZ256" s="128">
        <v>-669417</v>
      </c>
      <c r="BA256" s="128">
        <v>-633713</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2968</v>
      </c>
      <c r="B257" s="128">
        <v>1749657</v>
      </c>
      <c r="C257" s="128">
        <v>2769258</v>
      </c>
      <c r="D257" s="128">
        <v>13353030.85</v>
      </c>
      <c r="E257" s="128">
        <v>7898791</v>
      </c>
      <c r="F257" s="128">
        <v>3788063</v>
      </c>
      <c r="G257" s="128">
        <v>3346123</v>
      </c>
      <c r="H257" s="128">
        <v>10269881.439999999</v>
      </c>
      <c r="I257" s="128">
        <v>4842233</v>
      </c>
      <c r="J257" s="128">
        <v>2399399</v>
      </c>
      <c r="K257" s="128">
        <v>2979323</v>
      </c>
      <c r="L257" s="128">
        <v>6011602.8099999996</v>
      </c>
      <c r="M257" s="128">
        <v>1084457</v>
      </c>
      <c r="N257" s="128">
        <v>-374009</v>
      </c>
      <c r="O257" s="128">
        <v>368137</v>
      </c>
      <c r="P257" s="128">
        <v>11927825.65</v>
      </c>
      <c r="Q257" s="128">
        <v>6492301</v>
      </c>
      <c r="R257" s="128">
        <v>2082872</v>
      </c>
      <c r="S257" s="128">
        <v>1148156</v>
      </c>
      <c r="T257" s="128">
        <v>9071490.0899999999</v>
      </c>
      <c r="U257" s="128">
        <v>4747195</v>
      </c>
      <c r="V257" s="128">
        <v>2016165</v>
      </c>
      <c r="W257" s="128">
        <v>943374</v>
      </c>
      <c r="X257" s="128">
        <v>6701120.3600000003</v>
      </c>
      <c r="Y257" s="128">
        <v>3629281</v>
      </c>
      <c r="Z257" s="128">
        <v>1611497</v>
      </c>
      <c r="AA257" s="128">
        <v>1636020</v>
      </c>
      <c r="AB257" s="128">
        <v>7660881.6399999997</v>
      </c>
      <c r="AC257" s="128">
        <v>2859730</v>
      </c>
      <c r="AD257" s="128">
        <v>820253</v>
      </c>
      <c r="AE257" s="128">
        <v>914818</v>
      </c>
      <c r="AF257" s="128">
        <v>5306251.6100000003</v>
      </c>
      <c r="AG257" s="128">
        <v>2090956</v>
      </c>
      <c r="AH257" s="128">
        <v>-204451</v>
      </c>
      <c r="AI257" s="128">
        <v>1989549</v>
      </c>
      <c r="AJ257" s="128">
        <v>5166306.3</v>
      </c>
      <c r="AK257" s="128">
        <v>186200</v>
      </c>
      <c r="AL257" s="128">
        <v>763148</v>
      </c>
      <c r="AM257" s="128">
        <v>229159</v>
      </c>
      <c r="AN257" s="128">
        <v>5596555.3099999996</v>
      </c>
      <c r="AO257" s="128">
        <v>1359600</v>
      </c>
      <c r="AP257" s="128">
        <v>582072</v>
      </c>
      <c r="AQ257" s="128">
        <v>549961</v>
      </c>
      <c r="AR257" s="128">
        <v>4850724.7300000004</v>
      </c>
      <c r="AS257" s="128">
        <v>2096037</v>
      </c>
      <c r="AT257" s="128">
        <v>1307894</v>
      </c>
      <c r="AU257" s="128">
        <v>579711</v>
      </c>
      <c r="AV257" s="128">
        <v>4351702.33</v>
      </c>
      <c r="AW257" s="128">
        <v>2742488</v>
      </c>
      <c r="AX257" s="128">
        <v>1477449</v>
      </c>
      <c r="AY257" s="128">
        <v>565545</v>
      </c>
      <c r="AZ257" s="128">
        <v>1816317</v>
      </c>
      <c r="BA257" s="128">
        <v>984064</v>
      </c>
      <c r="BB257" s="128">
        <v>478371</v>
      </c>
      <c r="BC257" s="128">
        <v>121314</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3284</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3285</v>
      </c>
      <c r="B259" s="128">
        <v>0</v>
      </c>
      <c r="C259" s="128">
        <v>0</v>
      </c>
      <c r="D259" s="128">
        <v>7120.43</v>
      </c>
      <c r="E259" s="128">
        <v>26537</v>
      </c>
      <c r="F259" s="128">
        <v>1597</v>
      </c>
      <c r="G259" s="128">
        <v>42247</v>
      </c>
      <c r="H259" s="128">
        <v>-44817.68</v>
      </c>
      <c r="I259" s="128">
        <v>-16</v>
      </c>
      <c r="J259" s="128">
        <v>-44778</v>
      </c>
      <c r="K259" s="128">
        <v>0</v>
      </c>
      <c r="L259" s="128">
        <v>2476.75</v>
      </c>
      <c r="M259" s="128">
        <v>2478</v>
      </c>
      <c r="N259" s="128">
        <v>2475</v>
      </c>
      <c r="O259" s="128">
        <v>-266505</v>
      </c>
      <c r="P259" s="128">
        <v>-2520.15</v>
      </c>
      <c r="Q259" s="128">
        <v>0</v>
      </c>
      <c r="R259" s="128">
        <v>0</v>
      </c>
      <c r="S259" s="128">
        <v>0</v>
      </c>
      <c r="T259" s="128">
        <v>0</v>
      </c>
      <c r="U259" s="128">
        <v>0</v>
      </c>
      <c r="V259" s="128">
        <v>0</v>
      </c>
      <c r="W259" s="128">
        <v>0</v>
      </c>
      <c r="X259" s="128">
        <v>0</v>
      </c>
      <c r="Y259" s="128">
        <v>0</v>
      </c>
      <c r="Z259" s="128">
        <v>0</v>
      </c>
      <c r="AA259" s="128">
        <v>0</v>
      </c>
      <c r="AB259" s="128">
        <v>0</v>
      </c>
      <c r="AC259" s="128">
        <v>0</v>
      </c>
      <c r="AD259" s="128">
        <v>0</v>
      </c>
      <c r="AE259" s="128">
        <v>0</v>
      </c>
      <c r="AF259" s="128">
        <v>0</v>
      </c>
      <c r="AG259" s="128">
        <v>0</v>
      </c>
      <c r="AH259" s="128">
        <v>0</v>
      </c>
      <c r="AI259" s="128">
        <v>0</v>
      </c>
      <c r="AJ259" s="128">
        <v>0</v>
      </c>
      <c r="AK259" s="128">
        <v>0</v>
      </c>
      <c r="AL259" s="128">
        <v>0</v>
      </c>
      <c r="AM259" s="128">
        <v>0</v>
      </c>
      <c r="AN259" s="128">
        <v>0</v>
      </c>
      <c r="AO259" s="128">
        <v>0</v>
      </c>
      <c r="AP259" s="128">
        <v>0</v>
      </c>
      <c r="AQ259" s="128">
        <v>0</v>
      </c>
      <c r="AR259" s="128">
        <v>0</v>
      </c>
      <c r="AS259" s="128">
        <v>0</v>
      </c>
      <c r="AT259" s="128">
        <v>0</v>
      </c>
      <c r="AU259" s="128">
        <v>0</v>
      </c>
      <c r="AV259" s="128">
        <v>0</v>
      </c>
      <c r="AW259" s="128">
        <v>0</v>
      </c>
      <c r="AX259" s="128">
        <v>0</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3286</v>
      </c>
      <c r="B260" s="128">
        <v>35482</v>
      </c>
      <c r="C260" s="128">
        <v>35025</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0</v>
      </c>
      <c r="Y260" s="128">
        <v>0</v>
      </c>
      <c r="Z260" s="128">
        <v>0</v>
      </c>
      <c r="AA260" s="128">
        <v>0</v>
      </c>
      <c r="AB260" s="128">
        <v>0</v>
      </c>
      <c r="AC260" s="128">
        <v>0</v>
      </c>
      <c r="AD260" s="128">
        <v>0</v>
      </c>
      <c r="AE260" s="128">
        <v>0</v>
      </c>
      <c r="AF260" s="128">
        <v>0</v>
      </c>
      <c r="AG260" s="128">
        <v>0</v>
      </c>
      <c r="AH260" s="128">
        <v>0</v>
      </c>
      <c r="AI260" s="128">
        <v>0</v>
      </c>
      <c r="AJ260" s="128">
        <v>0</v>
      </c>
      <c r="AK260" s="128">
        <v>0</v>
      </c>
      <c r="AL260" s="128">
        <v>0</v>
      </c>
      <c r="AM260" s="128">
        <v>0</v>
      </c>
      <c r="AN260" s="128">
        <v>0</v>
      </c>
      <c r="AO260" s="128">
        <v>0</v>
      </c>
      <c r="AP260" s="128">
        <v>0</v>
      </c>
      <c r="AQ260" s="128">
        <v>0</v>
      </c>
      <c r="AR260" s="128">
        <v>0</v>
      </c>
      <c r="AS260" s="128">
        <v>0</v>
      </c>
      <c r="AT260" s="128">
        <v>0</v>
      </c>
      <c r="AU260" s="128">
        <v>0</v>
      </c>
      <c r="AV260" s="128">
        <v>0</v>
      </c>
      <c r="AW260" s="128">
        <v>0</v>
      </c>
      <c r="AX260" s="128">
        <v>0</v>
      </c>
      <c r="AY260" s="128">
        <v>0</v>
      </c>
      <c r="AZ260" s="128">
        <v>258599</v>
      </c>
      <c r="BA260" s="128">
        <v>258599</v>
      </c>
      <c r="BB260" s="128">
        <v>258599</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3290</v>
      </c>
      <c r="B261" s="128">
        <v>0</v>
      </c>
      <c r="C261" s="128">
        <v>0</v>
      </c>
      <c r="D261" s="128">
        <v>0</v>
      </c>
      <c r="E261" s="128">
        <v>0</v>
      </c>
      <c r="F261" s="128">
        <v>0</v>
      </c>
      <c r="G261" s="128">
        <v>0</v>
      </c>
      <c r="H261" s="128">
        <v>0</v>
      </c>
      <c r="I261" s="128">
        <v>0</v>
      </c>
      <c r="J261" s="128">
        <v>0</v>
      </c>
      <c r="K261" s="128">
        <v>0</v>
      </c>
      <c r="L261" s="128">
        <v>0</v>
      </c>
      <c r="M261" s="128">
        <v>0</v>
      </c>
      <c r="N261" s="128">
        <v>0</v>
      </c>
      <c r="O261" s="128">
        <v>0</v>
      </c>
      <c r="P261" s="128">
        <v>0</v>
      </c>
      <c r="Q261" s="128">
        <v>-2618402</v>
      </c>
      <c r="R261" s="128">
        <v>-2618402</v>
      </c>
      <c r="S261" s="128">
        <v>-2618402</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3291</v>
      </c>
      <c r="B262" s="128">
        <v>6582</v>
      </c>
      <c r="C262" s="128">
        <v>2676</v>
      </c>
      <c r="D262" s="128">
        <v>18675.46</v>
      </c>
      <c r="E262" s="128">
        <v>9021</v>
      </c>
      <c r="F262" s="128">
        <v>6135</v>
      </c>
      <c r="G262" s="128">
        <v>2836</v>
      </c>
      <c r="H262" s="128">
        <v>25013.48</v>
      </c>
      <c r="I262" s="128">
        <v>16895</v>
      </c>
      <c r="J262" s="128">
        <v>9989</v>
      </c>
      <c r="K262" s="128">
        <v>1578</v>
      </c>
      <c r="L262" s="128">
        <v>28577.279999999999</v>
      </c>
      <c r="M262" s="128">
        <v>26614</v>
      </c>
      <c r="N262" s="128">
        <v>24991</v>
      </c>
      <c r="O262" s="128">
        <v>1075</v>
      </c>
      <c r="P262" s="128">
        <v>17820.39</v>
      </c>
      <c r="Q262" s="128">
        <v>7088</v>
      </c>
      <c r="R262" s="128">
        <v>2728</v>
      </c>
      <c r="S262" s="128">
        <v>874</v>
      </c>
      <c r="T262" s="128">
        <v>10324.64</v>
      </c>
      <c r="U262" s="128">
        <v>7244</v>
      </c>
      <c r="V262" s="128">
        <v>6233</v>
      </c>
      <c r="W262" s="128">
        <v>4048</v>
      </c>
      <c r="X262" s="128">
        <v>8405.99</v>
      </c>
      <c r="Y262" s="128">
        <v>6989</v>
      </c>
      <c r="Z262" s="128">
        <v>2989</v>
      </c>
      <c r="AA262" s="128">
        <v>1068</v>
      </c>
      <c r="AB262" s="128">
        <v>16895.29</v>
      </c>
      <c r="AC262" s="128">
        <v>14517</v>
      </c>
      <c r="AD262" s="128">
        <v>12752</v>
      </c>
      <c r="AE262" s="128">
        <v>6781</v>
      </c>
      <c r="AF262" s="128">
        <v>9246.18</v>
      </c>
      <c r="AG262" s="128">
        <v>7026</v>
      </c>
      <c r="AH262" s="128">
        <v>4792</v>
      </c>
      <c r="AI262" s="128">
        <v>1738</v>
      </c>
      <c r="AJ262" s="128">
        <v>24159.040000000001</v>
      </c>
      <c r="AK262" s="128">
        <v>6056</v>
      </c>
      <c r="AL262" s="128">
        <v>413</v>
      </c>
      <c r="AM262" s="128">
        <v>2065</v>
      </c>
      <c r="AN262" s="128">
        <v>8725.8799999999992</v>
      </c>
      <c r="AO262" s="128">
        <v>5984</v>
      </c>
      <c r="AP262" s="128">
        <v>3464</v>
      </c>
      <c r="AQ262" s="128">
        <v>2822</v>
      </c>
      <c r="AR262" s="128">
        <v>9458.06</v>
      </c>
      <c r="AS262" s="128">
        <v>6963</v>
      </c>
      <c r="AT262" s="128">
        <v>2365</v>
      </c>
      <c r="AU262" s="128">
        <v>1115</v>
      </c>
      <c r="AV262" s="128">
        <v>11231.6</v>
      </c>
      <c r="AW262" s="128">
        <v>10470</v>
      </c>
      <c r="AX262" s="128">
        <v>9891</v>
      </c>
      <c r="AY262" s="128">
        <v>8575</v>
      </c>
      <c r="AZ262" s="128">
        <v>216714</v>
      </c>
      <c r="BA262" s="128">
        <v>217429</v>
      </c>
      <c r="BB262" s="128">
        <v>7098</v>
      </c>
      <c r="BC262" s="128">
        <v>4934</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3292</v>
      </c>
      <c r="B263" s="128">
        <v>6582</v>
      </c>
      <c r="C263" s="128">
        <v>2676</v>
      </c>
      <c r="D263" s="128">
        <v>18675.46</v>
      </c>
      <c r="E263" s="128">
        <v>9021</v>
      </c>
      <c r="F263" s="128">
        <v>6135</v>
      </c>
      <c r="G263" s="128">
        <v>2836</v>
      </c>
      <c r="H263" s="128">
        <v>25013.48</v>
      </c>
      <c r="I263" s="128">
        <v>16895</v>
      </c>
      <c r="J263" s="128">
        <v>9989</v>
      </c>
      <c r="K263" s="128">
        <v>1578</v>
      </c>
      <c r="L263" s="128">
        <v>28577.279999999999</v>
      </c>
      <c r="M263" s="128">
        <v>26614</v>
      </c>
      <c r="N263" s="128">
        <v>24991</v>
      </c>
      <c r="O263" s="128">
        <v>1075</v>
      </c>
      <c r="P263" s="128">
        <v>15992.97</v>
      </c>
      <c r="Q263" s="128">
        <v>7088</v>
      </c>
      <c r="R263" s="128">
        <v>2728</v>
      </c>
      <c r="S263" s="128">
        <v>874</v>
      </c>
      <c r="T263" s="128">
        <v>9208.07</v>
      </c>
      <c r="U263" s="128">
        <v>6127</v>
      </c>
      <c r="V263" s="128">
        <v>5116</v>
      </c>
      <c r="W263" s="128">
        <v>4048</v>
      </c>
      <c r="X263" s="128">
        <v>8405.99</v>
      </c>
      <c r="Y263" s="128">
        <v>6989</v>
      </c>
      <c r="Z263" s="128">
        <v>2989</v>
      </c>
      <c r="AA263" s="128">
        <v>1068</v>
      </c>
      <c r="AB263" s="128">
        <v>16895.29</v>
      </c>
      <c r="AC263" s="128">
        <v>14517</v>
      </c>
      <c r="AD263" s="128">
        <v>12752</v>
      </c>
      <c r="AE263" s="128">
        <v>6781</v>
      </c>
      <c r="AF263" s="128">
        <v>9246.18</v>
      </c>
      <c r="AG263" s="128">
        <v>7026</v>
      </c>
      <c r="AH263" s="128">
        <v>4792</v>
      </c>
      <c r="AI263" s="128">
        <v>1738</v>
      </c>
      <c r="AJ263" s="128">
        <v>7802.79</v>
      </c>
      <c r="AK263" s="128">
        <v>6056</v>
      </c>
      <c r="AL263" s="128">
        <v>413</v>
      </c>
      <c r="AM263" s="128">
        <v>2065</v>
      </c>
      <c r="AN263" s="128">
        <v>8725.8799999999992</v>
      </c>
      <c r="AO263" s="128">
        <v>5984</v>
      </c>
      <c r="AP263" s="128">
        <v>3464</v>
      </c>
      <c r="AQ263" s="128">
        <v>2822</v>
      </c>
      <c r="AR263" s="128">
        <v>9458.06</v>
      </c>
      <c r="AS263" s="128">
        <v>6963</v>
      </c>
      <c r="AT263" s="128">
        <v>2365</v>
      </c>
      <c r="AU263" s="128">
        <v>1115</v>
      </c>
      <c r="AV263" s="128">
        <v>11231.6</v>
      </c>
      <c r="AW263" s="128">
        <v>10470</v>
      </c>
      <c r="AX263" s="128">
        <v>9891</v>
      </c>
      <c r="AY263" s="128">
        <v>8575</v>
      </c>
      <c r="AZ263" s="128">
        <v>216714</v>
      </c>
      <c r="BA263" s="128">
        <v>217429</v>
      </c>
      <c r="BB263" s="128">
        <v>7098</v>
      </c>
      <c r="BC263" s="128">
        <v>4934</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3293</v>
      </c>
      <c r="B264" s="128">
        <v>0</v>
      </c>
      <c r="C264" s="128">
        <v>0</v>
      </c>
      <c r="D264" s="128">
        <v>0</v>
      </c>
      <c r="E264" s="128">
        <v>0</v>
      </c>
      <c r="F264" s="128">
        <v>0</v>
      </c>
      <c r="G264" s="128">
        <v>0</v>
      </c>
      <c r="H264" s="128">
        <v>0</v>
      </c>
      <c r="I264" s="128">
        <v>0</v>
      </c>
      <c r="J264" s="128">
        <v>0</v>
      </c>
      <c r="K264" s="128">
        <v>0</v>
      </c>
      <c r="L264" s="128">
        <v>0</v>
      </c>
      <c r="M264" s="128">
        <v>0</v>
      </c>
      <c r="N264" s="128">
        <v>0</v>
      </c>
      <c r="O264" s="128">
        <v>0</v>
      </c>
      <c r="P264" s="128">
        <v>1827.42</v>
      </c>
      <c r="Q264" s="128">
        <v>0</v>
      </c>
      <c r="R264" s="128">
        <v>0</v>
      </c>
      <c r="S264" s="128">
        <v>0</v>
      </c>
      <c r="T264" s="128">
        <v>0</v>
      </c>
      <c r="U264" s="128">
        <v>0</v>
      </c>
      <c r="V264" s="128">
        <v>0</v>
      </c>
      <c r="W264" s="128">
        <v>0</v>
      </c>
      <c r="X264" s="128">
        <v>0</v>
      </c>
      <c r="Y264" s="128">
        <v>0</v>
      </c>
      <c r="Z264" s="128">
        <v>0</v>
      </c>
      <c r="AA264" s="128">
        <v>0</v>
      </c>
      <c r="AB264" s="128">
        <v>0</v>
      </c>
      <c r="AC264" s="128">
        <v>0</v>
      </c>
      <c r="AD264" s="128">
        <v>0</v>
      </c>
      <c r="AE264" s="128">
        <v>0</v>
      </c>
      <c r="AF264" s="128">
        <v>0</v>
      </c>
      <c r="AG264" s="128">
        <v>0</v>
      </c>
      <c r="AH264" s="128">
        <v>0</v>
      </c>
      <c r="AI264" s="128">
        <v>0</v>
      </c>
      <c r="AJ264" s="128">
        <v>0</v>
      </c>
      <c r="AK264" s="128">
        <v>0</v>
      </c>
      <c r="AL264" s="128">
        <v>0</v>
      </c>
      <c r="AM264" s="128">
        <v>0</v>
      </c>
      <c r="AN264" s="128">
        <v>0</v>
      </c>
      <c r="AO264" s="128">
        <v>0</v>
      </c>
      <c r="AP264" s="128">
        <v>0</v>
      </c>
      <c r="AQ264" s="128">
        <v>0</v>
      </c>
      <c r="AR264" s="128">
        <v>0</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3294</v>
      </c>
      <c r="B265" s="128">
        <v>0</v>
      </c>
      <c r="C265" s="128">
        <v>0</v>
      </c>
      <c r="D265" s="128">
        <v>0</v>
      </c>
      <c r="E265" s="128">
        <v>0</v>
      </c>
      <c r="F265" s="128">
        <v>0</v>
      </c>
      <c r="G265" s="128">
        <v>0</v>
      </c>
      <c r="H265" s="128">
        <v>0</v>
      </c>
      <c r="I265" s="128">
        <v>0</v>
      </c>
      <c r="J265" s="128">
        <v>0</v>
      </c>
      <c r="K265" s="128">
        <v>0</v>
      </c>
      <c r="L265" s="128">
        <v>0</v>
      </c>
      <c r="M265" s="128">
        <v>0</v>
      </c>
      <c r="N265" s="128">
        <v>0</v>
      </c>
      <c r="O265" s="128">
        <v>0</v>
      </c>
      <c r="P265" s="128">
        <v>0</v>
      </c>
      <c r="Q265" s="128">
        <v>0</v>
      </c>
      <c r="R265" s="128">
        <v>0</v>
      </c>
      <c r="S265" s="128">
        <v>0</v>
      </c>
      <c r="T265" s="128">
        <v>1116.56</v>
      </c>
      <c r="U265" s="128">
        <v>1117</v>
      </c>
      <c r="V265" s="128">
        <v>1117</v>
      </c>
      <c r="W265" s="128">
        <v>0</v>
      </c>
      <c r="X265" s="128">
        <v>0</v>
      </c>
      <c r="Y265" s="128">
        <v>0</v>
      </c>
      <c r="Z265" s="128">
        <v>0</v>
      </c>
      <c r="AA265" s="128">
        <v>0</v>
      </c>
      <c r="AB265" s="128">
        <v>0</v>
      </c>
      <c r="AC265" s="128">
        <v>0</v>
      </c>
      <c r="AD265" s="128">
        <v>0</v>
      </c>
      <c r="AE265" s="128">
        <v>0</v>
      </c>
      <c r="AF265" s="128">
        <v>0</v>
      </c>
      <c r="AG265" s="128">
        <v>0</v>
      </c>
      <c r="AH265" s="128">
        <v>0</v>
      </c>
      <c r="AI265" s="128">
        <v>0</v>
      </c>
      <c r="AJ265" s="128">
        <v>16356.25</v>
      </c>
      <c r="AK265" s="128">
        <v>0</v>
      </c>
      <c r="AL265" s="128">
        <v>0</v>
      </c>
      <c r="AM265" s="128">
        <v>0</v>
      </c>
      <c r="AN265" s="128">
        <v>0</v>
      </c>
      <c r="AO265" s="128">
        <v>0</v>
      </c>
      <c r="AP265" s="128">
        <v>0</v>
      </c>
      <c r="AQ265" s="128">
        <v>0</v>
      </c>
      <c r="AR265" s="128">
        <v>0</v>
      </c>
      <c r="AS265" s="128">
        <v>0</v>
      </c>
      <c r="AT265" s="128">
        <v>0</v>
      </c>
      <c r="AU265" s="128">
        <v>0</v>
      </c>
      <c r="AV265" s="128">
        <v>0</v>
      </c>
      <c r="AW265" s="128">
        <v>0</v>
      </c>
      <c r="AX265" s="128">
        <v>0</v>
      </c>
      <c r="AY265" s="128">
        <v>0</v>
      </c>
      <c r="AZ265" s="128">
        <v>0</v>
      </c>
      <c r="BA265" s="128">
        <v>0</v>
      </c>
      <c r="BB265" s="128">
        <v>0</v>
      </c>
      <c r="BC265" s="128">
        <v>0</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2972</v>
      </c>
      <c r="B266" s="128">
        <v>-1066477</v>
      </c>
      <c r="C266" s="128">
        <v>-469227</v>
      </c>
      <c r="D266" s="128">
        <v>-2122955.17</v>
      </c>
      <c r="E266" s="128">
        <v>-1702062</v>
      </c>
      <c r="F266" s="128">
        <v>-1252294</v>
      </c>
      <c r="G266" s="128">
        <v>-646202</v>
      </c>
      <c r="H266" s="128">
        <v>-2990369.75</v>
      </c>
      <c r="I266" s="128">
        <v>-2076762</v>
      </c>
      <c r="J266" s="128">
        <v>-1298887</v>
      </c>
      <c r="K266" s="128">
        <v>-736943</v>
      </c>
      <c r="L266" s="128">
        <v>-2650576.96</v>
      </c>
      <c r="M266" s="128">
        <v>-1538431</v>
      </c>
      <c r="N266" s="128">
        <v>-863625</v>
      </c>
      <c r="O266" s="128">
        <v>-402427</v>
      </c>
      <c r="P266" s="128">
        <v>-3521644.62</v>
      </c>
      <c r="Q266" s="128">
        <v>-2563993</v>
      </c>
      <c r="R266" s="128">
        <v>-1520377</v>
      </c>
      <c r="S266" s="128">
        <v>-558763</v>
      </c>
      <c r="T266" s="128">
        <v>-5283914.0999999996</v>
      </c>
      <c r="U266" s="128">
        <v>-4000110</v>
      </c>
      <c r="V266" s="128">
        <v>-2774854</v>
      </c>
      <c r="W266" s="128">
        <v>-1150677</v>
      </c>
      <c r="X266" s="128">
        <v>-5785085.2999999998</v>
      </c>
      <c r="Y266" s="128">
        <v>-4364200</v>
      </c>
      <c r="Z266" s="128">
        <v>-3110779</v>
      </c>
      <c r="AA266" s="128">
        <v>-1955526</v>
      </c>
      <c r="AB266" s="128">
        <v>-6306652.9000000004</v>
      </c>
      <c r="AC266" s="128">
        <v>-3963626</v>
      </c>
      <c r="AD266" s="128">
        <v>-2642246</v>
      </c>
      <c r="AE266" s="128">
        <v>-1451292</v>
      </c>
      <c r="AF266" s="128">
        <v>-3011539.17</v>
      </c>
      <c r="AG266" s="128">
        <v>-2264219</v>
      </c>
      <c r="AH266" s="128">
        <v>-1562130</v>
      </c>
      <c r="AI266" s="128">
        <v>-767556</v>
      </c>
      <c r="AJ266" s="128">
        <v>-2845549.27</v>
      </c>
      <c r="AK266" s="128">
        <v>-1951151</v>
      </c>
      <c r="AL266" s="128">
        <v>-1245009</v>
      </c>
      <c r="AM266" s="128">
        <v>-471092</v>
      </c>
      <c r="AN266" s="128">
        <v>-3242784.35</v>
      </c>
      <c r="AO266" s="128">
        <v>-2654486</v>
      </c>
      <c r="AP266" s="128">
        <v>-1328980</v>
      </c>
      <c r="AQ266" s="128">
        <v>-784622</v>
      </c>
      <c r="AR266" s="128">
        <v>-1490429.97</v>
      </c>
      <c r="AS266" s="128">
        <v>-1293537</v>
      </c>
      <c r="AT266" s="128">
        <v>-954685</v>
      </c>
      <c r="AU266" s="128">
        <v>-545881</v>
      </c>
      <c r="AV266" s="128">
        <v>-1539886.15</v>
      </c>
      <c r="AW266" s="128">
        <v>-979791</v>
      </c>
      <c r="AX266" s="128">
        <v>-684960</v>
      </c>
      <c r="AY266" s="128">
        <v>-120715</v>
      </c>
      <c r="AZ266" s="128">
        <v>-1138960</v>
      </c>
      <c r="BA266" s="128">
        <v>-701702</v>
      </c>
      <c r="BB266" s="128">
        <v>-582286</v>
      </c>
      <c r="BC266" s="128">
        <v>-375924</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3292</v>
      </c>
      <c r="B267" s="128">
        <v>-822259</v>
      </c>
      <c r="C267" s="128">
        <v>-357461</v>
      </c>
      <c r="D267" s="128">
        <v>-1831116.77</v>
      </c>
      <c r="E267" s="128">
        <v>-1480303</v>
      </c>
      <c r="F267" s="128">
        <v>-1131897</v>
      </c>
      <c r="G267" s="128">
        <v>-566998</v>
      </c>
      <c r="H267" s="128">
        <v>-2576765.25</v>
      </c>
      <c r="I267" s="128">
        <v>-1735551</v>
      </c>
      <c r="J267" s="128">
        <v>-1046575</v>
      </c>
      <c r="K267" s="128">
        <v>-592698</v>
      </c>
      <c r="L267" s="128">
        <v>-2260909.73</v>
      </c>
      <c r="M267" s="128">
        <v>-1236981</v>
      </c>
      <c r="N267" s="128">
        <v>-666899</v>
      </c>
      <c r="O267" s="128">
        <v>-318519</v>
      </c>
      <c r="P267" s="128">
        <v>-3077060.06</v>
      </c>
      <c r="Q267" s="128">
        <v>-2230530</v>
      </c>
      <c r="R267" s="128">
        <v>-1362306</v>
      </c>
      <c r="S267" s="128">
        <v>-506567</v>
      </c>
      <c r="T267" s="128">
        <v>-4893376.3</v>
      </c>
      <c r="U267" s="128">
        <v>-3706130</v>
      </c>
      <c r="V267" s="128">
        <v>-2563595</v>
      </c>
      <c r="W267" s="128">
        <v>-996385</v>
      </c>
      <c r="X267" s="128">
        <v>-5471853.8399999999</v>
      </c>
      <c r="Y267" s="128">
        <v>-4131562</v>
      </c>
      <c r="Z267" s="128">
        <v>-2963602</v>
      </c>
      <c r="AA267" s="128">
        <v>-1884990</v>
      </c>
      <c r="AB267" s="128">
        <v>-5929193.5099999998</v>
      </c>
      <c r="AC267" s="128">
        <v>-3705844</v>
      </c>
      <c r="AD267" s="128">
        <v>-2523441</v>
      </c>
      <c r="AE267" s="128">
        <v>-1412302</v>
      </c>
      <c r="AF267" s="128">
        <v>-2725638.31</v>
      </c>
      <c r="AG267" s="128">
        <v>-2050497</v>
      </c>
      <c r="AH267" s="128">
        <v>-1544689</v>
      </c>
      <c r="AI267" s="128">
        <v>-759054</v>
      </c>
      <c r="AJ267" s="128">
        <v>-2794230.11</v>
      </c>
      <c r="AK267" s="128">
        <v>-1907319</v>
      </c>
      <c r="AL267" s="128">
        <v>-1214905</v>
      </c>
      <c r="AM267" s="128">
        <v>-460195</v>
      </c>
      <c r="AN267" s="128">
        <v>-3218021.34</v>
      </c>
      <c r="AO267" s="128">
        <v>-2630507</v>
      </c>
      <c r="AP267" s="128">
        <v>-1313017</v>
      </c>
      <c r="AQ267" s="128">
        <v>-781530</v>
      </c>
      <c r="AR267" s="128">
        <v>-1466415.38</v>
      </c>
      <c r="AS267" s="128">
        <v>-1277118</v>
      </c>
      <c r="AT267" s="128">
        <v>-934489</v>
      </c>
      <c r="AU267" s="128">
        <v>-537301</v>
      </c>
      <c r="AV267" s="128">
        <v>-1513919.42</v>
      </c>
      <c r="AW267" s="128">
        <v>-979791</v>
      </c>
      <c r="AX267" s="128">
        <v>-684960</v>
      </c>
      <c r="AY267" s="128">
        <v>-120715</v>
      </c>
      <c r="AZ267" s="128">
        <v>-1138960</v>
      </c>
      <c r="BA267" s="128">
        <v>-701702</v>
      </c>
      <c r="BB267" s="128">
        <v>-582286</v>
      </c>
      <c r="BC267" s="128">
        <v>-375924</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3293</v>
      </c>
      <c r="B268" s="128">
        <v>-125608</v>
      </c>
      <c r="C268" s="128">
        <v>-55788</v>
      </c>
      <c r="D268" s="128">
        <v>-291838.40000000002</v>
      </c>
      <c r="E268" s="128">
        <v>-221759</v>
      </c>
      <c r="F268" s="128">
        <v>-120397</v>
      </c>
      <c r="G268" s="128">
        <v>-79204</v>
      </c>
      <c r="H268" s="128">
        <v>-413604.5</v>
      </c>
      <c r="I268" s="128">
        <v>-341211</v>
      </c>
      <c r="J268" s="128">
        <v>-252312</v>
      </c>
      <c r="K268" s="128">
        <v>-144245</v>
      </c>
      <c r="L268" s="128">
        <v>-389667.22</v>
      </c>
      <c r="M268" s="128">
        <v>-301450</v>
      </c>
      <c r="N268" s="128">
        <v>-196726</v>
      </c>
      <c r="O268" s="128">
        <v>-83908</v>
      </c>
      <c r="P268" s="128">
        <v>-444584.56</v>
      </c>
      <c r="Q268" s="128">
        <v>-333463</v>
      </c>
      <c r="R268" s="128">
        <v>-158071</v>
      </c>
      <c r="S268" s="128">
        <v>-52196</v>
      </c>
      <c r="T268" s="128">
        <v>-390537.8</v>
      </c>
      <c r="U268" s="128">
        <v>-293980</v>
      </c>
      <c r="V268" s="128">
        <v>-211259</v>
      </c>
      <c r="W268" s="128">
        <v>-154292</v>
      </c>
      <c r="X268" s="128">
        <v>-313231.46999999997</v>
      </c>
      <c r="Y268" s="128">
        <v>-232638</v>
      </c>
      <c r="Z268" s="128">
        <v>-147177</v>
      </c>
      <c r="AA268" s="128">
        <v>-70536</v>
      </c>
      <c r="AB268" s="128">
        <v>-377459.39</v>
      </c>
      <c r="AC268" s="128">
        <v>-257782</v>
      </c>
      <c r="AD268" s="128">
        <v>-118805</v>
      </c>
      <c r="AE268" s="128">
        <v>-38990</v>
      </c>
      <c r="AF268" s="128">
        <v>-285900.84999999998</v>
      </c>
      <c r="AG268" s="128">
        <v>-213722</v>
      </c>
      <c r="AH268" s="128">
        <v>-17441</v>
      </c>
      <c r="AI268" s="128">
        <v>-8502</v>
      </c>
      <c r="AJ268" s="128">
        <v>-51319.16</v>
      </c>
      <c r="AK268" s="128">
        <v>-43832</v>
      </c>
      <c r="AL268" s="128">
        <v>-30104</v>
      </c>
      <c r="AM268" s="128">
        <v>-10897</v>
      </c>
      <c r="AN268" s="128">
        <v>-24763.02</v>
      </c>
      <c r="AO268" s="128">
        <v>-23979</v>
      </c>
      <c r="AP268" s="128">
        <v>-15963</v>
      </c>
      <c r="AQ268" s="128">
        <v>-3092</v>
      </c>
      <c r="AR268" s="128">
        <v>-24014.59</v>
      </c>
      <c r="AS268" s="128">
        <v>-16419</v>
      </c>
      <c r="AT268" s="128">
        <v>-20196</v>
      </c>
      <c r="AU268" s="128">
        <v>-8580</v>
      </c>
      <c r="AV268" s="128">
        <v>-25966.74</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3295</v>
      </c>
      <c r="B269" s="128">
        <v>-118610</v>
      </c>
      <c r="C269" s="128">
        <v>-55978</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3298</v>
      </c>
      <c r="B270" s="128">
        <v>0</v>
      </c>
      <c r="C270" s="128">
        <v>0</v>
      </c>
      <c r="D270" s="128">
        <v>-190728.33</v>
      </c>
      <c r="E270" s="128">
        <v>-93249</v>
      </c>
      <c r="F270" s="128">
        <v>-62317</v>
      </c>
      <c r="G270" s="128">
        <v>-62317</v>
      </c>
      <c r="H270" s="128">
        <v>-119841.16</v>
      </c>
      <c r="I270" s="128">
        <v>-80498</v>
      </c>
      <c r="J270" s="128">
        <v>-77537</v>
      </c>
      <c r="K270" s="128">
        <v>0</v>
      </c>
      <c r="L270" s="128">
        <v>-246177.77</v>
      </c>
      <c r="M270" s="128">
        <v>-180977</v>
      </c>
      <c r="N270" s="128">
        <v>-25366</v>
      </c>
      <c r="O270" s="128">
        <v>-25162</v>
      </c>
      <c r="P270" s="128">
        <v>-2961317.7</v>
      </c>
      <c r="Q270" s="128">
        <v>-168506</v>
      </c>
      <c r="R270" s="128">
        <v>-98669</v>
      </c>
      <c r="S270" s="128">
        <v>-524</v>
      </c>
      <c r="T270" s="128">
        <v>-270291.8</v>
      </c>
      <c r="U270" s="128">
        <v>-148488</v>
      </c>
      <c r="V270" s="128">
        <v>-145177</v>
      </c>
      <c r="W270" s="128">
        <v>-120409</v>
      </c>
      <c r="X270" s="128">
        <v>-594082.68000000005</v>
      </c>
      <c r="Y270" s="128">
        <v>-517719</v>
      </c>
      <c r="Z270" s="128">
        <v>-367677</v>
      </c>
      <c r="AA270" s="128">
        <v>-270332</v>
      </c>
      <c r="AB270" s="128">
        <v>-677654.76</v>
      </c>
      <c r="AC270" s="128">
        <v>-464655</v>
      </c>
      <c r="AD270" s="128">
        <v>-464421</v>
      </c>
      <c r="AE270" s="128">
        <v>-139283</v>
      </c>
      <c r="AF270" s="128">
        <v>-236886.46</v>
      </c>
      <c r="AG270" s="128">
        <v>-48653</v>
      </c>
      <c r="AH270" s="128">
        <v>0</v>
      </c>
      <c r="AI270" s="128">
        <v>0</v>
      </c>
      <c r="AJ270" s="128">
        <v>-10000</v>
      </c>
      <c r="AK270" s="128">
        <v>0</v>
      </c>
      <c r="AL270" s="128">
        <v>0</v>
      </c>
      <c r="AM270" s="128">
        <v>0</v>
      </c>
      <c r="AN270" s="128">
        <v>-85344.68</v>
      </c>
      <c r="AO270" s="128">
        <v>-39260</v>
      </c>
      <c r="AP270" s="128">
        <v>-39260</v>
      </c>
      <c r="AQ270" s="128">
        <v>-39260</v>
      </c>
      <c r="AR270" s="128">
        <v>0</v>
      </c>
      <c r="AS270" s="128">
        <v>-1991</v>
      </c>
      <c r="AT270" s="128">
        <v>6742</v>
      </c>
      <c r="AU270" s="128">
        <v>6665</v>
      </c>
      <c r="AV270" s="128">
        <v>-3244.96</v>
      </c>
      <c r="AW270" s="128">
        <v>-2109</v>
      </c>
      <c r="AX270" s="128">
        <v>-1745</v>
      </c>
      <c r="AY270" s="128">
        <v>-2276</v>
      </c>
      <c r="AZ270" s="128">
        <v>-1302</v>
      </c>
      <c r="BA270" s="128">
        <v>-1244</v>
      </c>
      <c r="BB270" s="128">
        <v>-1325</v>
      </c>
      <c r="BC270" s="128">
        <v>-4461</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2973</v>
      </c>
      <c r="B271" s="128">
        <v>-1024413</v>
      </c>
      <c r="C271" s="128">
        <v>-431526</v>
      </c>
      <c r="D271" s="128">
        <v>-2287887.6</v>
      </c>
      <c r="E271" s="128">
        <v>-1759753</v>
      </c>
      <c r="F271" s="128">
        <v>-1306879</v>
      </c>
      <c r="G271" s="128">
        <v>-663436</v>
      </c>
      <c r="H271" s="128">
        <v>-3130015.11</v>
      </c>
      <c r="I271" s="128">
        <v>-2140381</v>
      </c>
      <c r="J271" s="128">
        <v>-1411213</v>
      </c>
      <c r="K271" s="128">
        <v>-735365</v>
      </c>
      <c r="L271" s="128">
        <v>-2865700.7</v>
      </c>
      <c r="M271" s="128">
        <v>-1690316</v>
      </c>
      <c r="N271" s="128">
        <v>-861525</v>
      </c>
      <c r="O271" s="128">
        <v>-693019</v>
      </c>
      <c r="P271" s="128">
        <v>-6467662.0800000001</v>
      </c>
      <c r="Q271" s="128">
        <v>-5343813</v>
      </c>
      <c r="R271" s="128">
        <v>-4234720</v>
      </c>
      <c r="S271" s="128">
        <v>-3176815</v>
      </c>
      <c r="T271" s="128">
        <v>-5543881.2699999996</v>
      </c>
      <c r="U271" s="128">
        <v>-4141354</v>
      </c>
      <c r="V271" s="128">
        <v>-2913798</v>
      </c>
      <c r="W271" s="128">
        <v>-1267038</v>
      </c>
      <c r="X271" s="128">
        <v>-6370762</v>
      </c>
      <c r="Y271" s="128">
        <v>-4874930</v>
      </c>
      <c r="Z271" s="128">
        <v>-3475467</v>
      </c>
      <c r="AA271" s="128">
        <v>-2224790</v>
      </c>
      <c r="AB271" s="128">
        <v>-6967412.3600000003</v>
      </c>
      <c r="AC271" s="128">
        <v>-4413764</v>
      </c>
      <c r="AD271" s="128">
        <v>-3093915</v>
      </c>
      <c r="AE271" s="128">
        <v>-1583794</v>
      </c>
      <c r="AF271" s="128">
        <v>-3239179.45</v>
      </c>
      <c r="AG271" s="128">
        <v>-2305846</v>
      </c>
      <c r="AH271" s="128">
        <v>-1557338</v>
      </c>
      <c r="AI271" s="128">
        <v>-765818</v>
      </c>
      <c r="AJ271" s="128">
        <v>-2831390.23</v>
      </c>
      <c r="AK271" s="128">
        <v>-1945095</v>
      </c>
      <c r="AL271" s="128">
        <v>-1244596</v>
      </c>
      <c r="AM271" s="128">
        <v>-469027</v>
      </c>
      <c r="AN271" s="128">
        <v>-3319403.16</v>
      </c>
      <c r="AO271" s="128">
        <v>-2687762</v>
      </c>
      <c r="AP271" s="128">
        <v>-1364776</v>
      </c>
      <c r="AQ271" s="128">
        <v>-821060</v>
      </c>
      <c r="AR271" s="128">
        <v>-1480971.91</v>
      </c>
      <c r="AS271" s="128">
        <v>-1288565</v>
      </c>
      <c r="AT271" s="128">
        <v>-945578</v>
      </c>
      <c r="AU271" s="128">
        <v>-538101</v>
      </c>
      <c r="AV271" s="128">
        <v>-1531899.51</v>
      </c>
      <c r="AW271" s="128">
        <v>-971430</v>
      </c>
      <c r="AX271" s="128">
        <v>-676814</v>
      </c>
      <c r="AY271" s="128">
        <v>-114416</v>
      </c>
      <c r="AZ271" s="128">
        <v>-664948</v>
      </c>
      <c r="BA271" s="128">
        <v>-226918</v>
      </c>
      <c r="BB271" s="128">
        <v>-317914</v>
      </c>
      <c r="BC271" s="128">
        <v>-375451</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3299</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3300</v>
      </c>
      <c r="B273" s="128">
        <v>-430890</v>
      </c>
      <c r="C273" s="128">
        <v>-377499</v>
      </c>
      <c r="D273" s="128">
        <v>220362.81</v>
      </c>
      <c r="E273" s="128">
        <v>352526</v>
      </c>
      <c r="F273" s="128">
        <v>5532601</v>
      </c>
      <c r="G273" s="128">
        <v>-122473</v>
      </c>
      <c r="H273" s="128">
        <v>-2735106</v>
      </c>
      <c r="I273" s="128">
        <v>-547583</v>
      </c>
      <c r="J273" s="128">
        <v>120039</v>
      </c>
      <c r="K273" s="128">
        <v>-2903003</v>
      </c>
      <c r="L273" s="128">
        <v>-742946.1</v>
      </c>
      <c r="M273" s="128">
        <v>-896185</v>
      </c>
      <c r="N273" s="128">
        <v>-820977</v>
      </c>
      <c r="O273" s="128">
        <v>-3704202</v>
      </c>
      <c r="P273" s="128">
        <v>528014.48</v>
      </c>
      <c r="Q273" s="128">
        <v>2937704</v>
      </c>
      <c r="R273" s="128">
        <v>3709962</v>
      </c>
      <c r="S273" s="128">
        <v>1731247</v>
      </c>
      <c r="T273" s="128">
        <v>806847.88</v>
      </c>
      <c r="U273" s="128">
        <v>2084403</v>
      </c>
      <c r="V273" s="128">
        <v>1825491</v>
      </c>
      <c r="W273" s="128">
        <v>703559</v>
      </c>
      <c r="X273" s="128">
        <v>-614758.99</v>
      </c>
      <c r="Y273" s="128">
        <v>1594036</v>
      </c>
      <c r="Z273" s="128">
        <v>628474</v>
      </c>
      <c r="AA273" s="128">
        <v>24317</v>
      </c>
      <c r="AB273" s="128">
        <v>59741.37</v>
      </c>
      <c r="AC273" s="128">
        <v>2496777</v>
      </c>
      <c r="AD273" s="128">
        <v>1016685</v>
      </c>
      <c r="AE273" s="128">
        <v>61441</v>
      </c>
      <c r="AF273" s="128">
        <v>1066862.42</v>
      </c>
      <c r="AG273" s="128">
        <v>27158</v>
      </c>
      <c r="AH273" s="128">
        <v>4532</v>
      </c>
      <c r="AI273" s="128">
        <v>15546</v>
      </c>
      <c r="AJ273" s="128">
        <v>47742.75</v>
      </c>
      <c r="AK273" s="128">
        <v>107644</v>
      </c>
      <c r="AL273" s="128">
        <v>142347</v>
      </c>
      <c r="AM273" s="128">
        <v>60932</v>
      </c>
      <c r="AN273" s="128">
        <v>852043.84</v>
      </c>
      <c r="AO273" s="128">
        <v>922120</v>
      </c>
      <c r="AP273" s="128">
        <v>916317</v>
      </c>
      <c r="AQ273" s="128">
        <v>858368</v>
      </c>
      <c r="AR273" s="128">
        <v>387421.78</v>
      </c>
      <c r="AS273" s="128">
        <v>4623</v>
      </c>
      <c r="AT273" s="128">
        <v>10233</v>
      </c>
      <c r="AU273" s="128">
        <v>-12075</v>
      </c>
      <c r="AV273" s="128">
        <v>-402174.04</v>
      </c>
      <c r="AW273" s="128">
        <v>-138193</v>
      </c>
      <c r="AX273" s="128">
        <v>-122838</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3301</v>
      </c>
      <c r="B274" s="128">
        <v>0</v>
      </c>
      <c r="C274" s="128">
        <v>0</v>
      </c>
      <c r="D274" s="128">
        <v>-8762.24</v>
      </c>
      <c r="E274" s="128">
        <v>-8798</v>
      </c>
      <c r="F274" s="128">
        <v>0</v>
      </c>
      <c r="G274" s="128">
        <v>0</v>
      </c>
      <c r="H274" s="128">
        <v>14902.85</v>
      </c>
      <c r="I274" s="128">
        <v>15026</v>
      </c>
      <c r="J274" s="128">
        <v>9480</v>
      </c>
      <c r="K274" s="128">
        <v>0</v>
      </c>
      <c r="L274" s="128">
        <v>0</v>
      </c>
      <c r="M274" s="128">
        <v>0</v>
      </c>
      <c r="N274" s="128">
        <v>0</v>
      </c>
      <c r="O274" s="128">
        <v>0</v>
      </c>
      <c r="P274" s="128">
        <v>0</v>
      </c>
      <c r="Q274" s="128">
        <v>0</v>
      </c>
      <c r="R274" s="128">
        <v>0</v>
      </c>
      <c r="S274" s="128">
        <v>0</v>
      </c>
      <c r="T274" s="128">
        <v>0</v>
      </c>
      <c r="U274" s="128">
        <v>0</v>
      </c>
      <c r="V274" s="128">
        <v>0</v>
      </c>
      <c r="W274" s="128">
        <v>0</v>
      </c>
      <c r="X274" s="128">
        <v>0</v>
      </c>
      <c r="Y274" s="128">
        <v>0</v>
      </c>
      <c r="Z274" s="128">
        <v>0</v>
      </c>
      <c r="AA274" s="128">
        <v>0</v>
      </c>
      <c r="AB274" s="128">
        <v>0</v>
      </c>
      <c r="AC274" s="128">
        <v>0</v>
      </c>
      <c r="AD274" s="128">
        <v>0</v>
      </c>
      <c r="AE274" s="128">
        <v>0</v>
      </c>
      <c r="AF274" s="128">
        <v>0</v>
      </c>
      <c r="AG274" s="128">
        <v>0</v>
      </c>
      <c r="AH274" s="128">
        <v>0</v>
      </c>
      <c r="AI274" s="128">
        <v>0</v>
      </c>
      <c r="AJ274" s="128">
        <v>0</v>
      </c>
      <c r="AK274" s="128">
        <v>0</v>
      </c>
      <c r="AL274" s="128">
        <v>0</v>
      </c>
      <c r="AM274" s="128">
        <v>0</v>
      </c>
      <c r="AN274" s="128">
        <v>0</v>
      </c>
      <c r="AO274" s="128">
        <v>0</v>
      </c>
      <c r="AP274" s="128">
        <v>0</v>
      </c>
      <c r="AQ274" s="128">
        <v>0</v>
      </c>
      <c r="AR274" s="128">
        <v>0</v>
      </c>
      <c r="AS274" s="128">
        <v>0</v>
      </c>
      <c r="AT274" s="128">
        <v>0</v>
      </c>
      <c r="AU274" s="128">
        <v>0</v>
      </c>
      <c r="AV274" s="128">
        <v>0</v>
      </c>
      <c r="AW274" s="128">
        <v>0</v>
      </c>
      <c r="AX274" s="128">
        <v>0</v>
      </c>
      <c r="AY274" s="128">
        <v>0</v>
      </c>
      <c r="AZ274" s="128">
        <v>0</v>
      </c>
      <c r="BA274" s="128">
        <v>0</v>
      </c>
      <c r="BB274" s="128">
        <v>0</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3302</v>
      </c>
      <c r="B275" s="128">
        <v>0</v>
      </c>
      <c r="C275" s="128">
        <v>0</v>
      </c>
      <c r="D275" s="128">
        <v>-8762.24</v>
      </c>
      <c r="E275" s="128">
        <v>-8798</v>
      </c>
      <c r="F275" s="128">
        <v>0</v>
      </c>
      <c r="G275" s="128">
        <v>0</v>
      </c>
      <c r="H275" s="128">
        <v>14902.85</v>
      </c>
      <c r="I275" s="128">
        <v>15026</v>
      </c>
      <c r="J275" s="128">
        <v>9480</v>
      </c>
      <c r="K275" s="128">
        <v>0</v>
      </c>
      <c r="L275" s="128">
        <v>0</v>
      </c>
      <c r="M275" s="128">
        <v>0</v>
      </c>
      <c r="N275" s="128">
        <v>0</v>
      </c>
      <c r="O275" s="128">
        <v>0</v>
      </c>
      <c r="P275" s="128">
        <v>0</v>
      </c>
      <c r="Q275" s="128">
        <v>0</v>
      </c>
      <c r="R275" s="128">
        <v>0</v>
      </c>
      <c r="S275" s="128">
        <v>0</v>
      </c>
      <c r="T275" s="128">
        <v>0</v>
      </c>
      <c r="U275" s="128">
        <v>0</v>
      </c>
      <c r="V275" s="128">
        <v>0</v>
      </c>
      <c r="W275" s="128">
        <v>0</v>
      </c>
      <c r="X275" s="128">
        <v>0</v>
      </c>
      <c r="Y275" s="128">
        <v>0</v>
      </c>
      <c r="Z275" s="128">
        <v>0</v>
      </c>
      <c r="AA275" s="128">
        <v>0</v>
      </c>
      <c r="AB275" s="128">
        <v>0</v>
      </c>
      <c r="AC275" s="128">
        <v>0</v>
      </c>
      <c r="AD275" s="128">
        <v>0</v>
      </c>
      <c r="AE275" s="128">
        <v>0</v>
      </c>
      <c r="AF275" s="128">
        <v>0</v>
      </c>
      <c r="AG275" s="128">
        <v>0</v>
      </c>
      <c r="AH275" s="128">
        <v>0</v>
      </c>
      <c r="AI275" s="128">
        <v>0</v>
      </c>
      <c r="AJ275" s="128">
        <v>0</v>
      </c>
      <c r="AK275" s="128">
        <v>0</v>
      </c>
      <c r="AL275" s="128">
        <v>0</v>
      </c>
      <c r="AM275" s="128">
        <v>0</v>
      </c>
      <c r="AN275" s="128">
        <v>0</v>
      </c>
      <c r="AO275" s="128">
        <v>0</v>
      </c>
      <c r="AP275" s="128">
        <v>0</v>
      </c>
      <c r="AQ275" s="128">
        <v>0</v>
      </c>
      <c r="AR275" s="128">
        <v>0</v>
      </c>
      <c r="AS275" s="128">
        <v>0</v>
      </c>
      <c r="AT275" s="128">
        <v>0</v>
      </c>
      <c r="AU275" s="128">
        <v>0</v>
      </c>
      <c r="AV275" s="128">
        <v>0</v>
      </c>
      <c r="AW275" s="128">
        <v>0</v>
      </c>
      <c r="AX275" s="128">
        <v>0</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3303</v>
      </c>
      <c r="B276" s="128">
        <v>3000640</v>
      </c>
      <c r="C276" s="128">
        <v>3000632</v>
      </c>
      <c r="D276" s="128">
        <v>496.9</v>
      </c>
      <c r="E276" s="128">
        <v>0</v>
      </c>
      <c r="F276" s="128">
        <v>0</v>
      </c>
      <c r="G276" s="128">
        <v>0</v>
      </c>
      <c r="H276" s="128">
        <v>3068.33</v>
      </c>
      <c r="I276" s="128">
        <v>0</v>
      </c>
      <c r="J276" s="128">
        <v>0</v>
      </c>
      <c r="K276" s="128">
        <v>0</v>
      </c>
      <c r="L276" s="128">
        <v>5002261.01</v>
      </c>
      <c r="M276" s="128">
        <v>4976851</v>
      </c>
      <c r="N276" s="128">
        <v>2976597</v>
      </c>
      <c r="O276" s="128">
        <v>2998430</v>
      </c>
      <c r="P276" s="128">
        <v>0</v>
      </c>
      <c r="Q276" s="128">
        <v>-4624</v>
      </c>
      <c r="R276" s="128">
        <v>-3028</v>
      </c>
      <c r="S276" s="128">
        <v>5392</v>
      </c>
      <c r="T276" s="128">
        <v>0</v>
      </c>
      <c r="U276" s="128">
        <v>0</v>
      </c>
      <c r="V276" s="128">
        <v>0</v>
      </c>
      <c r="W276" s="128">
        <v>0</v>
      </c>
      <c r="X276" s="128">
        <v>2000000</v>
      </c>
      <c r="Y276" s="128">
        <v>0</v>
      </c>
      <c r="Z276" s="128">
        <v>0</v>
      </c>
      <c r="AA276" s="128">
        <v>0</v>
      </c>
      <c r="AB276" s="128">
        <v>2000000</v>
      </c>
      <c r="AC276" s="128">
        <v>0</v>
      </c>
      <c r="AD276" s="128">
        <v>0</v>
      </c>
      <c r="AE276" s="128">
        <v>0</v>
      </c>
      <c r="AF276" s="128">
        <v>0</v>
      </c>
      <c r="AG276" s="128">
        <v>0</v>
      </c>
      <c r="AH276" s="128">
        <v>0</v>
      </c>
      <c r="AI276" s="128">
        <v>0</v>
      </c>
      <c r="AJ276" s="128">
        <v>0</v>
      </c>
      <c r="AK276" s="128">
        <v>0</v>
      </c>
      <c r="AL276" s="128">
        <v>0</v>
      </c>
      <c r="AM276" s="128">
        <v>0</v>
      </c>
      <c r="AN276" s="128">
        <v>0</v>
      </c>
      <c r="AO276" s="128">
        <v>0</v>
      </c>
      <c r="AP276" s="128">
        <v>0</v>
      </c>
      <c r="AQ276" s="128">
        <v>0</v>
      </c>
      <c r="AR276" s="128">
        <v>0</v>
      </c>
      <c r="AS276" s="128">
        <v>0</v>
      </c>
      <c r="AT276" s="128">
        <v>0</v>
      </c>
      <c r="AU276" s="128">
        <v>0</v>
      </c>
      <c r="AV276" s="128">
        <v>0</v>
      </c>
      <c r="AW276" s="128">
        <v>0</v>
      </c>
      <c r="AX276" s="128">
        <v>0</v>
      </c>
      <c r="AY276" s="128">
        <v>0</v>
      </c>
      <c r="AZ276" s="128">
        <v>649901</v>
      </c>
      <c r="BA276" s="128">
        <v>623328</v>
      </c>
      <c r="BB276" s="128">
        <v>0</v>
      </c>
      <c r="BC276" s="128">
        <v>0</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3306</v>
      </c>
      <c r="B277" s="128">
        <v>3000640</v>
      </c>
      <c r="C277" s="128">
        <v>3000632</v>
      </c>
      <c r="D277" s="128">
        <v>496.9</v>
      </c>
      <c r="E277" s="128">
        <v>0</v>
      </c>
      <c r="F277" s="128">
        <v>0</v>
      </c>
      <c r="G277" s="128">
        <v>0</v>
      </c>
      <c r="H277" s="128">
        <v>3068.33</v>
      </c>
      <c r="I277" s="128">
        <v>0</v>
      </c>
      <c r="J277" s="128">
        <v>0</v>
      </c>
      <c r="K277" s="128">
        <v>0</v>
      </c>
      <c r="L277" s="128">
        <v>5002261.01</v>
      </c>
      <c r="M277" s="128">
        <v>4976851</v>
      </c>
      <c r="N277" s="128">
        <v>2976597</v>
      </c>
      <c r="O277" s="128">
        <v>2998430</v>
      </c>
      <c r="P277" s="128">
        <v>0</v>
      </c>
      <c r="Q277" s="128">
        <v>-4624</v>
      </c>
      <c r="R277" s="128">
        <v>-3028</v>
      </c>
      <c r="S277" s="128">
        <v>5392</v>
      </c>
      <c r="T277" s="128">
        <v>0</v>
      </c>
      <c r="U277" s="128">
        <v>0</v>
      </c>
      <c r="V277" s="128">
        <v>0</v>
      </c>
      <c r="W277" s="128">
        <v>0</v>
      </c>
      <c r="X277" s="128">
        <v>2000000</v>
      </c>
      <c r="Y277" s="128">
        <v>0</v>
      </c>
      <c r="Z277" s="128">
        <v>0</v>
      </c>
      <c r="AA277" s="128">
        <v>0</v>
      </c>
      <c r="AB277" s="128">
        <v>2000000</v>
      </c>
      <c r="AC277" s="128">
        <v>0</v>
      </c>
      <c r="AD277" s="128">
        <v>0</v>
      </c>
      <c r="AE277" s="128">
        <v>0</v>
      </c>
      <c r="AF277" s="128">
        <v>0</v>
      </c>
      <c r="AG277" s="128">
        <v>0</v>
      </c>
      <c r="AH277" s="128">
        <v>0</v>
      </c>
      <c r="AI277" s="128">
        <v>0</v>
      </c>
      <c r="AJ277" s="128">
        <v>0</v>
      </c>
      <c r="AK277" s="128">
        <v>0</v>
      </c>
      <c r="AL277" s="128">
        <v>0</v>
      </c>
      <c r="AM277" s="128">
        <v>0</v>
      </c>
      <c r="AN277" s="128">
        <v>0</v>
      </c>
      <c r="AO277" s="128">
        <v>0</v>
      </c>
      <c r="AP277" s="128">
        <v>0</v>
      </c>
      <c r="AQ277" s="128">
        <v>0</v>
      </c>
      <c r="AR277" s="128">
        <v>0</v>
      </c>
      <c r="AS277" s="128">
        <v>0</v>
      </c>
      <c r="AT277" s="128">
        <v>0</v>
      </c>
      <c r="AU277" s="128">
        <v>0</v>
      </c>
      <c r="AV277" s="128">
        <v>0</v>
      </c>
      <c r="AW277" s="128">
        <v>0</v>
      </c>
      <c r="AX277" s="128">
        <v>0</v>
      </c>
      <c r="AY277" s="128">
        <v>0</v>
      </c>
      <c r="AZ277" s="128">
        <v>649901</v>
      </c>
      <c r="BA277" s="128">
        <v>623328</v>
      </c>
      <c r="BB277" s="128">
        <v>0</v>
      </c>
      <c r="BC277" s="128">
        <v>0</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3307</v>
      </c>
      <c r="B278" s="128">
        <v>3000640</v>
      </c>
      <c r="C278" s="128">
        <v>3000632</v>
      </c>
      <c r="D278" s="128">
        <v>496.9</v>
      </c>
      <c r="E278" s="128">
        <v>0</v>
      </c>
      <c r="F278" s="128">
        <v>0</v>
      </c>
      <c r="G278" s="128">
        <v>0</v>
      </c>
      <c r="H278" s="128">
        <v>0</v>
      </c>
      <c r="I278" s="128">
        <v>0</v>
      </c>
      <c r="J278" s="128">
        <v>0</v>
      </c>
      <c r="K278" s="128">
        <v>0</v>
      </c>
      <c r="L278" s="128">
        <v>5002261.01</v>
      </c>
      <c r="M278" s="128">
        <v>4976851</v>
      </c>
      <c r="N278" s="128">
        <v>2976597</v>
      </c>
      <c r="O278" s="128">
        <v>2998430</v>
      </c>
      <c r="P278" s="128">
        <v>0</v>
      </c>
      <c r="Q278" s="128">
        <v>-4624</v>
      </c>
      <c r="R278" s="128">
        <v>-3028</v>
      </c>
      <c r="S278" s="128">
        <v>5392</v>
      </c>
      <c r="T278" s="128">
        <v>0</v>
      </c>
      <c r="U278" s="128">
        <v>0</v>
      </c>
      <c r="V278" s="128">
        <v>0</v>
      </c>
      <c r="W278" s="128">
        <v>0</v>
      </c>
      <c r="X278" s="128">
        <v>2000000</v>
      </c>
      <c r="Y278" s="128">
        <v>0</v>
      </c>
      <c r="Z278" s="128">
        <v>0</v>
      </c>
      <c r="AA278" s="128">
        <v>0</v>
      </c>
      <c r="AB278" s="128">
        <v>2000000</v>
      </c>
      <c r="AC278" s="128">
        <v>0</v>
      </c>
      <c r="AD278" s="128">
        <v>0</v>
      </c>
      <c r="AE278" s="128">
        <v>0</v>
      </c>
      <c r="AF278" s="128">
        <v>0</v>
      </c>
      <c r="AG278" s="128">
        <v>0</v>
      </c>
      <c r="AH278" s="128">
        <v>0</v>
      </c>
      <c r="AI278" s="128">
        <v>0</v>
      </c>
      <c r="AJ278" s="128">
        <v>0</v>
      </c>
      <c r="AK278" s="128">
        <v>0</v>
      </c>
      <c r="AL278" s="128">
        <v>0</v>
      </c>
      <c r="AM278" s="128">
        <v>0</v>
      </c>
      <c r="AN278" s="128">
        <v>0</v>
      </c>
      <c r="AO278" s="128">
        <v>0</v>
      </c>
      <c r="AP278" s="128">
        <v>0</v>
      </c>
      <c r="AQ278" s="128">
        <v>0</v>
      </c>
      <c r="AR278" s="128">
        <v>0</v>
      </c>
      <c r="AS278" s="128">
        <v>0</v>
      </c>
      <c r="AT278" s="128">
        <v>0</v>
      </c>
      <c r="AU278" s="128">
        <v>0</v>
      </c>
      <c r="AV278" s="128">
        <v>0</v>
      </c>
      <c r="AW278" s="128">
        <v>0</v>
      </c>
      <c r="AX278" s="128">
        <v>0</v>
      </c>
      <c r="AY278" s="128">
        <v>0</v>
      </c>
      <c r="AZ278" s="128">
        <v>649901</v>
      </c>
      <c r="BA278" s="128">
        <v>623328</v>
      </c>
      <c r="BB278" s="128">
        <v>0</v>
      </c>
      <c r="BC278" s="128">
        <v>0</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3309</v>
      </c>
      <c r="B279" s="128">
        <v>0</v>
      </c>
      <c r="C279" s="128">
        <v>0</v>
      </c>
      <c r="D279" s="128">
        <v>0</v>
      </c>
      <c r="E279" s="128">
        <v>0</v>
      </c>
      <c r="F279" s="128">
        <v>0</v>
      </c>
      <c r="G279" s="128">
        <v>0</v>
      </c>
      <c r="H279" s="128">
        <v>3068.33</v>
      </c>
      <c r="I279" s="128">
        <v>0</v>
      </c>
      <c r="J279" s="128">
        <v>0</v>
      </c>
      <c r="K279" s="128">
        <v>0</v>
      </c>
      <c r="L279" s="128">
        <v>0</v>
      </c>
      <c r="M279" s="128">
        <v>0</v>
      </c>
      <c r="N279" s="128">
        <v>0</v>
      </c>
      <c r="O279" s="128">
        <v>0</v>
      </c>
      <c r="P279" s="128">
        <v>0</v>
      </c>
      <c r="Q279" s="128">
        <v>0</v>
      </c>
      <c r="R279" s="128">
        <v>0</v>
      </c>
      <c r="S279" s="128">
        <v>0</v>
      </c>
      <c r="T279" s="128">
        <v>0</v>
      </c>
      <c r="U279" s="128">
        <v>0</v>
      </c>
      <c r="V279" s="128">
        <v>0</v>
      </c>
      <c r="W279" s="128">
        <v>0</v>
      </c>
      <c r="X279" s="128">
        <v>0</v>
      </c>
      <c r="Y279" s="128">
        <v>0</v>
      </c>
      <c r="Z279" s="128">
        <v>0</v>
      </c>
      <c r="AA279" s="128">
        <v>0</v>
      </c>
      <c r="AB279" s="128">
        <v>0</v>
      </c>
      <c r="AC279" s="128">
        <v>0</v>
      </c>
      <c r="AD279" s="128">
        <v>0</v>
      </c>
      <c r="AE279" s="128">
        <v>0</v>
      </c>
      <c r="AF279" s="128">
        <v>0</v>
      </c>
      <c r="AG279" s="128">
        <v>0</v>
      </c>
      <c r="AH279" s="128">
        <v>0</v>
      </c>
      <c r="AI279" s="128">
        <v>0</v>
      </c>
      <c r="AJ279" s="128">
        <v>0</v>
      </c>
      <c r="AK279" s="128">
        <v>0</v>
      </c>
      <c r="AL279" s="128">
        <v>0</v>
      </c>
      <c r="AM279" s="128">
        <v>0</v>
      </c>
      <c r="AN279" s="128">
        <v>0</v>
      </c>
      <c r="AO279" s="128">
        <v>0</v>
      </c>
      <c r="AP279" s="128">
        <v>0</v>
      </c>
      <c r="AQ279" s="128">
        <v>0</v>
      </c>
      <c r="AR279" s="128">
        <v>0</v>
      </c>
      <c r="AS279" s="128">
        <v>0</v>
      </c>
      <c r="AT279" s="128">
        <v>0</v>
      </c>
      <c r="AU279" s="128">
        <v>0</v>
      </c>
      <c r="AV279" s="128">
        <v>0</v>
      </c>
      <c r="AW279" s="128">
        <v>0</v>
      </c>
      <c r="AX279" s="128">
        <v>0</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3310</v>
      </c>
      <c r="B280" s="128">
        <v>-3006896</v>
      </c>
      <c r="C280" s="128">
        <v>-3000409</v>
      </c>
      <c r="D280" s="128">
        <v>-1766.05</v>
      </c>
      <c r="E280" s="128">
        <v>-1484</v>
      </c>
      <c r="F280" s="128">
        <v>-1215</v>
      </c>
      <c r="G280" s="128">
        <v>-959</v>
      </c>
      <c r="H280" s="128">
        <v>-698.98</v>
      </c>
      <c r="I280" s="128">
        <v>-441</v>
      </c>
      <c r="J280" s="128">
        <v>-287</v>
      </c>
      <c r="K280" s="128">
        <v>-142</v>
      </c>
      <c r="L280" s="128">
        <v>-2024275.63</v>
      </c>
      <c r="M280" s="128">
        <v>0</v>
      </c>
      <c r="N280" s="128">
        <v>0</v>
      </c>
      <c r="O280" s="128">
        <v>0</v>
      </c>
      <c r="P280" s="128">
        <v>-6244.12</v>
      </c>
      <c r="Q280" s="128">
        <v>0</v>
      </c>
      <c r="R280" s="128">
        <v>0</v>
      </c>
      <c r="S280" s="128">
        <v>0</v>
      </c>
      <c r="T280" s="128">
        <v>0</v>
      </c>
      <c r="U280" s="128">
        <v>0</v>
      </c>
      <c r="V280" s="128">
        <v>0</v>
      </c>
      <c r="W280" s="128">
        <v>0</v>
      </c>
      <c r="X280" s="128">
        <v>0</v>
      </c>
      <c r="Y280" s="128">
        <v>0</v>
      </c>
      <c r="Z280" s="128">
        <v>0</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-145810</v>
      </c>
      <c r="AZ280" s="128">
        <v>0</v>
      </c>
      <c r="BA280" s="128">
        <v>0</v>
      </c>
      <c r="BB280" s="128">
        <v>-409022</v>
      </c>
      <c r="BC280" s="128">
        <v>-540280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3311</v>
      </c>
      <c r="B281" s="128">
        <v>-6161</v>
      </c>
      <c r="C281" s="128">
        <v>0</v>
      </c>
      <c r="D281" s="128">
        <v>0</v>
      </c>
      <c r="E281" s="128">
        <v>0</v>
      </c>
      <c r="F281" s="128">
        <v>0</v>
      </c>
      <c r="G281" s="128">
        <v>0</v>
      </c>
      <c r="H281" s="128">
        <v>0</v>
      </c>
      <c r="I281" s="128">
        <v>0</v>
      </c>
      <c r="J281" s="128">
        <v>0</v>
      </c>
      <c r="K281" s="128">
        <v>0</v>
      </c>
      <c r="L281" s="128">
        <v>0</v>
      </c>
      <c r="M281" s="128">
        <v>0</v>
      </c>
      <c r="N281" s="128">
        <v>0</v>
      </c>
      <c r="O281" s="128">
        <v>0</v>
      </c>
      <c r="P281" s="128">
        <v>0</v>
      </c>
      <c r="Q281" s="128">
        <v>0</v>
      </c>
      <c r="R281" s="128">
        <v>0</v>
      </c>
      <c r="S281" s="128">
        <v>0</v>
      </c>
      <c r="T281" s="128">
        <v>0</v>
      </c>
      <c r="U281" s="128">
        <v>0</v>
      </c>
      <c r="V281" s="128">
        <v>0</v>
      </c>
      <c r="W281" s="128">
        <v>0</v>
      </c>
      <c r="X281" s="128">
        <v>0</v>
      </c>
      <c r="Y281" s="128">
        <v>0</v>
      </c>
      <c r="Z281" s="128">
        <v>0</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3313</v>
      </c>
      <c r="B282" s="128">
        <v>-6161</v>
      </c>
      <c r="C282" s="128">
        <v>0</v>
      </c>
      <c r="D282" s="128">
        <v>0</v>
      </c>
      <c r="E282" s="128">
        <v>0</v>
      </c>
      <c r="F282" s="128">
        <v>0</v>
      </c>
      <c r="G282" s="128">
        <v>0</v>
      </c>
      <c r="H282" s="128">
        <v>0</v>
      </c>
      <c r="I282" s="128">
        <v>0</v>
      </c>
      <c r="J282" s="128">
        <v>0</v>
      </c>
      <c r="K282" s="128">
        <v>0</v>
      </c>
      <c r="L282" s="128">
        <v>0</v>
      </c>
      <c r="M282" s="128">
        <v>0</v>
      </c>
      <c r="N282" s="128">
        <v>0</v>
      </c>
      <c r="O282" s="128">
        <v>0</v>
      </c>
      <c r="P282" s="128">
        <v>0</v>
      </c>
      <c r="Q282" s="128">
        <v>0</v>
      </c>
      <c r="R282" s="128">
        <v>0</v>
      </c>
      <c r="S282" s="128">
        <v>0</v>
      </c>
      <c r="T282" s="128">
        <v>0</v>
      </c>
      <c r="U282" s="128">
        <v>0</v>
      </c>
      <c r="V282" s="128">
        <v>0</v>
      </c>
      <c r="W282" s="128">
        <v>0</v>
      </c>
      <c r="X282" s="128">
        <v>0</v>
      </c>
      <c r="Y282" s="128">
        <v>0</v>
      </c>
      <c r="Z282" s="128">
        <v>0</v>
      </c>
      <c r="AA282" s="128">
        <v>0</v>
      </c>
      <c r="AB282" s="128">
        <v>0</v>
      </c>
      <c r="AC282" s="128">
        <v>0</v>
      </c>
      <c r="AD282" s="128">
        <v>0</v>
      </c>
      <c r="AE282" s="128">
        <v>0</v>
      </c>
      <c r="AF282" s="128">
        <v>0</v>
      </c>
      <c r="AG282" s="128">
        <v>0</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0</v>
      </c>
      <c r="BB282" s="128">
        <v>0</v>
      </c>
      <c r="BC282" s="128">
        <v>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3314</v>
      </c>
      <c r="B283" s="128">
        <v>-3000735</v>
      </c>
      <c r="C283" s="128">
        <v>-3000409</v>
      </c>
      <c r="D283" s="128">
        <v>-1766.05</v>
      </c>
      <c r="E283" s="128">
        <v>-1484</v>
      </c>
      <c r="F283" s="128">
        <v>-1215</v>
      </c>
      <c r="G283" s="128">
        <v>-959</v>
      </c>
      <c r="H283" s="128">
        <v>-698.98</v>
      </c>
      <c r="I283" s="128">
        <v>-441</v>
      </c>
      <c r="J283" s="128">
        <v>-287</v>
      </c>
      <c r="K283" s="128">
        <v>-142</v>
      </c>
      <c r="L283" s="128">
        <v>-2024275.63</v>
      </c>
      <c r="M283" s="128">
        <v>0</v>
      </c>
      <c r="N283" s="128">
        <v>0</v>
      </c>
      <c r="O283" s="128">
        <v>0</v>
      </c>
      <c r="P283" s="128">
        <v>-6244.12</v>
      </c>
      <c r="Q283" s="128">
        <v>0</v>
      </c>
      <c r="R283" s="128">
        <v>0</v>
      </c>
      <c r="S283" s="128">
        <v>0</v>
      </c>
      <c r="T283" s="128">
        <v>0</v>
      </c>
      <c r="U283" s="128">
        <v>0</v>
      </c>
      <c r="V283" s="128">
        <v>0</v>
      </c>
      <c r="W283" s="128">
        <v>0</v>
      </c>
      <c r="X283" s="128">
        <v>0</v>
      </c>
      <c r="Y283" s="128">
        <v>0</v>
      </c>
      <c r="Z283" s="128">
        <v>0</v>
      </c>
      <c r="AA283" s="128">
        <v>0</v>
      </c>
      <c r="AB283" s="128">
        <v>0</v>
      </c>
      <c r="AC283" s="128">
        <v>0</v>
      </c>
      <c r="AD283" s="128">
        <v>0</v>
      </c>
      <c r="AE283" s="128">
        <v>0</v>
      </c>
      <c r="AF283" s="128">
        <v>0</v>
      </c>
      <c r="AG283" s="128">
        <v>0</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-145810</v>
      </c>
      <c r="AZ283" s="128">
        <v>0</v>
      </c>
      <c r="BA283" s="128">
        <v>0</v>
      </c>
      <c r="BB283" s="128">
        <v>-409022</v>
      </c>
      <c r="BC283" s="128">
        <v>-540280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3315</v>
      </c>
      <c r="B284" s="128">
        <v>-3000735</v>
      </c>
      <c r="C284" s="128">
        <v>-3000409</v>
      </c>
      <c r="D284" s="128">
        <v>-1766.05</v>
      </c>
      <c r="E284" s="128">
        <v>-1484</v>
      </c>
      <c r="F284" s="128">
        <v>-1215</v>
      </c>
      <c r="G284" s="128">
        <v>-959</v>
      </c>
      <c r="H284" s="128">
        <v>0</v>
      </c>
      <c r="I284" s="128">
        <v>-441</v>
      </c>
      <c r="J284" s="128">
        <v>-287</v>
      </c>
      <c r="K284" s="128">
        <v>-142</v>
      </c>
      <c r="L284" s="128">
        <v>-2024275.63</v>
      </c>
      <c r="M284" s="128">
        <v>0</v>
      </c>
      <c r="N284" s="128">
        <v>0</v>
      </c>
      <c r="O284" s="128">
        <v>0</v>
      </c>
      <c r="P284" s="128">
        <v>-6244.12</v>
      </c>
      <c r="Q284" s="128">
        <v>0</v>
      </c>
      <c r="R284" s="128">
        <v>0</v>
      </c>
      <c r="S284" s="128">
        <v>0</v>
      </c>
      <c r="T284" s="128">
        <v>0</v>
      </c>
      <c r="U284" s="128">
        <v>0</v>
      </c>
      <c r="V284" s="128">
        <v>0</v>
      </c>
      <c r="W284" s="128">
        <v>0</v>
      </c>
      <c r="X284" s="128">
        <v>0</v>
      </c>
      <c r="Y284" s="128">
        <v>0</v>
      </c>
      <c r="Z284" s="128">
        <v>0</v>
      </c>
      <c r="AA284" s="128">
        <v>0</v>
      </c>
      <c r="AB284" s="128">
        <v>0</v>
      </c>
      <c r="AC284" s="128">
        <v>0</v>
      </c>
      <c r="AD284" s="128">
        <v>0</v>
      </c>
      <c r="AE284" s="128">
        <v>0</v>
      </c>
      <c r="AF284" s="128">
        <v>0</v>
      </c>
      <c r="AG284" s="128">
        <v>0</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-145810</v>
      </c>
      <c r="AZ284" s="128">
        <v>0</v>
      </c>
      <c r="BA284" s="128">
        <v>0</v>
      </c>
      <c r="BB284" s="128">
        <v>-409022</v>
      </c>
      <c r="BC284" s="128">
        <v>-540280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3350</v>
      </c>
      <c r="B285" s="128">
        <v>0</v>
      </c>
      <c r="C285" s="128">
        <v>0</v>
      </c>
      <c r="D285" s="128">
        <v>0</v>
      </c>
      <c r="E285" s="128">
        <v>0</v>
      </c>
      <c r="F285" s="128">
        <v>0</v>
      </c>
      <c r="G285" s="128">
        <v>0</v>
      </c>
      <c r="H285" s="128">
        <v>-698.98</v>
      </c>
      <c r="I285" s="128">
        <v>0</v>
      </c>
      <c r="J285" s="128">
        <v>0</v>
      </c>
      <c r="K285" s="128">
        <v>0</v>
      </c>
      <c r="L285" s="128">
        <v>0</v>
      </c>
      <c r="M285" s="128">
        <v>0</v>
      </c>
      <c r="N285" s="128">
        <v>0</v>
      </c>
      <c r="O285" s="128">
        <v>0</v>
      </c>
      <c r="P285" s="128">
        <v>0</v>
      </c>
      <c r="Q285" s="128">
        <v>0</v>
      </c>
      <c r="R285" s="128">
        <v>0</v>
      </c>
      <c r="S285" s="128">
        <v>0</v>
      </c>
      <c r="T285" s="128">
        <v>0</v>
      </c>
      <c r="U285" s="128">
        <v>0</v>
      </c>
      <c r="V285" s="128">
        <v>0</v>
      </c>
      <c r="W285" s="128">
        <v>0</v>
      </c>
      <c r="X285" s="128">
        <v>0</v>
      </c>
      <c r="Y285" s="128">
        <v>0</v>
      </c>
      <c r="Z285" s="128">
        <v>0</v>
      </c>
      <c r="AA285" s="128">
        <v>0</v>
      </c>
      <c r="AB285" s="128">
        <v>0</v>
      </c>
      <c r="AC285" s="128">
        <v>0</v>
      </c>
      <c r="AD285" s="128">
        <v>0</v>
      </c>
      <c r="AE285" s="128">
        <v>0</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0</v>
      </c>
      <c r="BB285" s="128">
        <v>0</v>
      </c>
      <c r="BC285" s="128">
        <v>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3317</v>
      </c>
      <c r="B286" s="128">
        <v>-456885</v>
      </c>
      <c r="C286" s="128">
        <v>-219520</v>
      </c>
      <c r="D286" s="128">
        <v>0</v>
      </c>
      <c r="E286" s="128">
        <v>0</v>
      </c>
      <c r="F286" s="128">
        <v>0</v>
      </c>
      <c r="G286" s="128">
        <v>0</v>
      </c>
      <c r="H286" s="128">
        <v>-124355.92</v>
      </c>
      <c r="I286" s="128">
        <v>-125649</v>
      </c>
      <c r="J286" s="128">
        <v>-89098</v>
      </c>
      <c r="K286" s="128">
        <v>-44463</v>
      </c>
      <c r="L286" s="128">
        <v>-183604.9</v>
      </c>
      <c r="M286" s="128">
        <v>-137869</v>
      </c>
      <c r="N286" s="128">
        <v>-92040</v>
      </c>
      <c r="O286" s="128">
        <v>-46345</v>
      </c>
      <c r="P286" s="128">
        <v>-180596.74</v>
      </c>
      <c r="Q286" s="128">
        <v>-135287</v>
      </c>
      <c r="R286" s="128">
        <v>-89515</v>
      </c>
      <c r="S286" s="128">
        <v>-39753</v>
      </c>
      <c r="T286" s="128">
        <v>-146747.22</v>
      </c>
      <c r="U286" s="128">
        <v>-105051</v>
      </c>
      <c r="V286" s="128">
        <v>-66376</v>
      </c>
      <c r="W286" s="128">
        <v>-33335</v>
      </c>
      <c r="X286" s="128">
        <v>-114299.31</v>
      </c>
      <c r="Y286" s="128">
        <v>-81435</v>
      </c>
      <c r="Z286" s="128">
        <v>-53137</v>
      </c>
      <c r="AA286" s="128">
        <v>-26320</v>
      </c>
      <c r="AB286" s="128">
        <v>-79797.53</v>
      </c>
      <c r="AC286" s="128">
        <v>-52117</v>
      </c>
      <c r="AD286" s="128">
        <v>-31843</v>
      </c>
      <c r="AE286" s="128">
        <v>-14805</v>
      </c>
      <c r="AF286" s="128">
        <v>-38943.550000000003</v>
      </c>
      <c r="AG286" s="128">
        <v>-28987</v>
      </c>
      <c r="AH286" s="128">
        <v>-17352</v>
      </c>
      <c r="AI286" s="128">
        <v>-8604</v>
      </c>
      <c r="AJ286" s="128">
        <v>-35156.26</v>
      </c>
      <c r="AK286" s="128">
        <v>-26529</v>
      </c>
      <c r="AL286" s="128">
        <v>-17925</v>
      </c>
      <c r="AM286" s="128">
        <v>-8958</v>
      </c>
      <c r="AN286" s="128">
        <v>-34460.879999999997</v>
      </c>
      <c r="AO286" s="128">
        <v>-25841</v>
      </c>
      <c r="AP286" s="128">
        <v>-17413</v>
      </c>
      <c r="AQ286" s="128">
        <v>-8175</v>
      </c>
      <c r="AR286" s="128">
        <v>-31427.439999999999</v>
      </c>
      <c r="AS286" s="128">
        <v>-22754</v>
      </c>
      <c r="AT286" s="128">
        <v>-15170</v>
      </c>
      <c r="AU286" s="128">
        <v>-7584</v>
      </c>
      <c r="AV286" s="128">
        <v>-15169.39</v>
      </c>
      <c r="AW286" s="128">
        <v>-7585</v>
      </c>
      <c r="AX286" s="128">
        <v>0</v>
      </c>
      <c r="AY286" s="128">
        <v>0</v>
      </c>
      <c r="AZ286" s="128">
        <v>0</v>
      </c>
      <c r="BA286" s="128">
        <v>0</v>
      </c>
      <c r="BB286" s="128">
        <v>0</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3321</v>
      </c>
      <c r="B287" s="128">
        <v>-2880000</v>
      </c>
      <c r="C287" s="128">
        <v>0</v>
      </c>
      <c r="D287" s="128">
        <v>-4608000</v>
      </c>
      <c r="E287" s="128">
        <v>-4608000</v>
      </c>
      <c r="F287" s="128">
        <v>-2688000</v>
      </c>
      <c r="G287" s="128">
        <v>0</v>
      </c>
      <c r="H287" s="128">
        <v>-4608000</v>
      </c>
      <c r="I287" s="128">
        <v>-4608000</v>
      </c>
      <c r="J287" s="128">
        <v>-2688000</v>
      </c>
      <c r="K287" s="128">
        <v>0</v>
      </c>
      <c r="L287" s="128">
        <v>-4608000</v>
      </c>
      <c r="M287" s="128">
        <v>-4608000</v>
      </c>
      <c r="N287" s="128">
        <v>-2688000</v>
      </c>
      <c r="O287" s="128">
        <v>0</v>
      </c>
      <c r="P287" s="128">
        <v>-4272000</v>
      </c>
      <c r="Q287" s="128">
        <v>-4272000</v>
      </c>
      <c r="R287" s="128">
        <v>-2352000</v>
      </c>
      <c r="S287" s="128">
        <v>0</v>
      </c>
      <c r="T287" s="128">
        <v>-3888000</v>
      </c>
      <c r="U287" s="128">
        <v>-3888000</v>
      </c>
      <c r="V287" s="128">
        <v>-2160000</v>
      </c>
      <c r="W287" s="128">
        <v>0</v>
      </c>
      <c r="X287" s="128">
        <v>-3936000</v>
      </c>
      <c r="Y287" s="128">
        <v>-3936000</v>
      </c>
      <c r="Z287" s="128">
        <v>-2016000</v>
      </c>
      <c r="AA287" s="128">
        <v>0</v>
      </c>
      <c r="AB287" s="128">
        <v>-3120000</v>
      </c>
      <c r="AC287" s="128">
        <v>-3120000</v>
      </c>
      <c r="AD287" s="128">
        <v>-1440000</v>
      </c>
      <c r="AE287" s="128">
        <v>0</v>
      </c>
      <c r="AF287" s="128">
        <v>-4140000</v>
      </c>
      <c r="AG287" s="128">
        <v>-1740000</v>
      </c>
      <c r="AH287" s="128">
        <v>-1740000</v>
      </c>
      <c r="AI287" s="128">
        <v>0</v>
      </c>
      <c r="AJ287" s="128">
        <v>-2580000</v>
      </c>
      <c r="AK287" s="128">
        <v>-2160000</v>
      </c>
      <c r="AL287" s="128">
        <v>-1320000</v>
      </c>
      <c r="AM287" s="128">
        <v>0</v>
      </c>
      <c r="AN287" s="128">
        <v>-2100000</v>
      </c>
      <c r="AO287" s="128">
        <v>-1680000</v>
      </c>
      <c r="AP287" s="128">
        <v>-900000</v>
      </c>
      <c r="AQ287" s="128">
        <v>0</v>
      </c>
      <c r="AR287" s="128">
        <v>-1440000</v>
      </c>
      <c r="AS287" s="128">
        <v>-1140000</v>
      </c>
      <c r="AT287" s="128">
        <v>-660000</v>
      </c>
      <c r="AU287" s="128">
        <v>0</v>
      </c>
      <c r="AV287" s="128">
        <v>-1320000</v>
      </c>
      <c r="AW287" s="128">
        <v>-1080000</v>
      </c>
      <c r="AX287" s="128">
        <v>-600000</v>
      </c>
      <c r="AY287" s="128">
        <v>0</v>
      </c>
      <c r="AZ287" s="128">
        <v>-1440000</v>
      </c>
      <c r="BA287" s="128">
        <v>-1200000</v>
      </c>
      <c r="BB287" s="128">
        <v>-480000</v>
      </c>
      <c r="BC287" s="128">
        <v>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3323</v>
      </c>
      <c r="B288" s="128">
        <v>0</v>
      </c>
      <c r="C288" s="128">
        <v>0</v>
      </c>
      <c r="D288" s="128">
        <v>-1014927.12</v>
      </c>
      <c r="E288" s="128">
        <v>-743294</v>
      </c>
      <c r="F288" s="128">
        <v>-452861</v>
      </c>
      <c r="G288" s="128">
        <v>-233331</v>
      </c>
      <c r="H288" s="128">
        <v>47850</v>
      </c>
      <c r="I288" s="128">
        <v>47850</v>
      </c>
      <c r="J288" s="128">
        <v>47850</v>
      </c>
      <c r="K288" s="128">
        <v>0</v>
      </c>
      <c r="L288" s="128">
        <v>145289</v>
      </c>
      <c r="M288" s="128">
        <v>19593</v>
      </c>
      <c r="N288" s="128">
        <v>19593</v>
      </c>
      <c r="O288" s="128">
        <v>19593</v>
      </c>
      <c r="P288" s="128">
        <v>281515.8</v>
      </c>
      <c r="Q288" s="128">
        <v>189415</v>
      </c>
      <c r="R288" s="128">
        <v>0</v>
      </c>
      <c r="S288" s="128">
        <v>0</v>
      </c>
      <c r="T288" s="128">
        <v>20890.560000000001</v>
      </c>
      <c r="U288" s="128">
        <v>0</v>
      </c>
      <c r="V288" s="128">
        <v>0</v>
      </c>
      <c r="W288" s="128">
        <v>0</v>
      </c>
      <c r="X288" s="128">
        <v>0</v>
      </c>
      <c r="Y288" s="128">
        <v>0</v>
      </c>
      <c r="Z288" s="128">
        <v>0</v>
      </c>
      <c r="AA288" s="128">
        <v>0</v>
      </c>
      <c r="AB288" s="128">
        <v>0</v>
      </c>
      <c r="AC288" s="128">
        <v>0</v>
      </c>
      <c r="AD288" s="128">
        <v>0</v>
      </c>
      <c r="AE288" s="128">
        <v>0</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2974</v>
      </c>
      <c r="B289" s="128">
        <v>-3774031</v>
      </c>
      <c r="C289" s="128">
        <v>-596796</v>
      </c>
      <c r="D289" s="128">
        <v>-5412595.7000000002</v>
      </c>
      <c r="E289" s="128">
        <v>-5009050</v>
      </c>
      <c r="F289" s="128">
        <v>2390525</v>
      </c>
      <c r="G289" s="128">
        <v>-356763</v>
      </c>
      <c r="H289" s="128">
        <v>-7402339.71</v>
      </c>
      <c r="I289" s="128">
        <v>-5218797</v>
      </c>
      <c r="J289" s="128">
        <v>-2600016</v>
      </c>
      <c r="K289" s="128">
        <v>-2947608</v>
      </c>
      <c r="L289" s="128">
        <v>-2411276.63</v>
      </c>
      <c r="M289" s="128">
        <v>-645610</v>
      </c>
      <c r="N289" s="128">
        <v>-604827</v>
      </c>
      <c r="O289" s="128">
        <v>-732524</v>
      </c>
      <c r="P289" s="128">
        <v>-3649310.59</v>
      </c>
      <c r="Q289" s="128">
        <v>-1284792</v>
      </c>
      <c r="R289" s="128">
        <v>1265419</v>
      </c>
      <c r="S289" s="128">
        <v>1696886</v>
      </c>
      <c r="T289" s="128">
        <v>-3207008.78</v>
      </c>
      <c r="U289" s="128">
        <v>-1908648</v>
      </c>
      <c r="V289" s="128">
        <v>-400885</v>
      </c>
      <c r="W289" s="128">
        <v>670224</v>
      </c>
      <c r="X289" s="128">
        <v>-2665058.2999999998</v>
      </c>
      <c r="Y289" s="128">
        <v>-2423399</v>
      </c>
      <c r="Z289" s="128">
        <v>-1440663</v>
      </c>
      <c r="AA289" s="128">
        <v>-2003</v>
      </c>
      <c r="AB289" s="128">
        <v>-1140056.1499999999</v>
      </c>
      <c r="AC289" s="128">
        <v>-675340</v>
      </c>
      <c r="AD289" s="128">
        <v>-455158</v>
      </c>
      <c r="AE289" s="128">
        <v>46636</v>
      </c>
      <c r="AF289" s="128">
        <v>-3112081.14</v>
      </c>
      <c r="AG289" s="128">
        <v>-1741829</v>
      </c>
      <c r="AH289" s="128">
        <v>-1752820</v>
      </c>
      <c r="AI289" s="128">
        <v>6942</v>
      </c>
      <c r="AJ289" s="128">
        <v>-2567413.5099999998</v>
      </c>
      <c r="AK289" s="128">
        <v>-2078885</v>
      </c>
      <c r="AL289" s="128">
        <v>-1195578</v>
      </c>
      <c r="AM289" s="128">
        <v>51974</v>
      </c>
      <c r="AN289" s="128">
        <v>-1282417.05</v>
      </c>
      <c r="AO289" s="128">
        <v>-783721</v>
      </c>
      <c r="AP289" s="128">
        <v>-1096</v>
      </c>
      <c r="AQ289" s="128">
        <v>850193</v>
      </c>
      <c r="AR289" s="128">
        <v>-1084005.6599999999</v>
      </c>
      <c r="AS289" s="128">
        <v>-1158131</v>
      </c>
      <c r="AT289" s="128">
        <v>-664937</v>
      </c>
      <c r="AU289" s="128">
        <v>-19659</v>
      </c>
      <c r="AV289" s="128">
        <v>-1737343.44</v>
      </c>
      <c r="AW289" s="128">
        <v>-1225778</v>
      </c>
      <c r="AX289" s="128">
        <v>-722838</v>
      </c>
      <c r="AY289" s="128">
        <v>-145810</v>
      </c>
      <c r="AZ289" s="128">
        <v>-790099</v>
      </c>
      <c r="BA289" s="128">
        <v>-576672</v>
      </c>
      <c r="BB289" s="128">
        <v>-889022</v>
      </c>
      <c r="BC289" s="128">
        <v>-540280</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2975</v>
      </c>
      <c r="B290" s="128">
        <v>-3048787</v>
      </c>
      <c r="C290" s="128">
        <v>1740936</v>
      </c>
      <c r="D290" s="128">
        <v>5652547.5499999998</v>
      </c>
      <c r="E290" s="128">
        <v>1129988</v>
      </c>
      <c r="F290" s="128">
        <v>4871709</v>
      </c>
      <c r="G290" s="128">
        <v>2325924</v>
      </c>
      <c r="H290" s="128">
        <v>-262473.39</v>
      </c>
      <c r="I290" s="128">
        <v>-2516945</v>
      </c>
      <c r="J290" s="128">
        <v>-1611830</v>
      </c>
      <c r="K290" s="128">
        <v>-703650</v>
      </c>
      <c r="L290" s="128">
        <v>734625.49</v>
      </c>
      <c r="M290" s="128">
        <v>-1251469</v>
      </c>
      <c r="N290" s="128">
        <v>-1840361</v>
      </c>
      <c r="O290" s="128">
        <v>-1057406</v>
      </c>
      <c r="P290" s="128">
        <v>1810852.98</v>
      </c>
      <c r="Q290" s="128">
        <v>-136304</v>
      </c>
      <c r="R290" s="128">
        <v>-886429</v>
      </c>
      <c r="S290" s="128">
        <v>-331773</v>
      </c>
      <c r="T290" s="128">
        <v>320600.03999999998</v>
      </c>
      <c r="U290" s="128">
        <v>-1302807</v>
      </c>
      <c r="V290" s="128">
        <v>-1298518</v>
      </c>
      <c r="W290" s="128">
        <v>346560</v>
      </c>
      <c r="X290" s="128">
        <v>-2334699.94</v>
      </c>
      <c r="Y290" s="128">
        <v>-3669048</v>
      </c>
      <c r="Z290" s="128">
        <v>-3304633</v>
      </c>
      <c r="AA290" s="128">
        <v>-590773</v>
      </c>
      <c r="AB290" s="128">
        <v>-446586.87</v>
      </c>
      <c r="AC290" s="128">
        <v>-2229374</v>
      </c>
      <c r="AD290" s="128">
        <v>-2728820</v>
      </c>
      <c r="AE290" s="128">
        <v>-622340</v>
      </c>
      <c r="AF290" s="128">
        <v>-1045008.98</v>
      </c>
      <c r="AG290" s="128">
        <v>-1956719</v>
      </c>
      <c r="AH290" s="128">
        <v>-3514609</v>
      </c>
      <c r="AI290" s="128">
        <v>1230673</v>
      </c>
      <c r="AJ290" s="128">
        <v>-232497.44</v>
      </c>
      <c r="AK290" s="128">
        <v>-3837780</v>
      </c>
      <c r="AL290" s="128">
        <v>-1677026</v>
      </c>
      <c r="AM290" s="128">
        <v>-187894</v>
      </c>
      <c r="AN290" s="128">
        <v>994735.1</v>
      </c>
      <c r="AO290" s="128">
        <v>-2111883</v>
      </c>
      <c r="AP290" s="128">
        <v>-783800</v>
      </c>
      <c r="AQ290" s="128">
        <v>579094</v>
      </c>
      <c r="AR290" s="128">
        <v>2285747.16</v>
      </c>
      <c r="AS290" s="128">
        <v>-350659</v>
      </c>
      <c r="AT290" s="128">
        <v>-302621</v>
      </c>
      <c r="AU290" s="128">
        <v>21951</v>
      </c>
      <c r="AV290" s="128">
        <v>1082459.3799999999</v>
      </c>
      <c r="AW290" s="128">
        <v>545280</v>
      </c>
      <c r="AX290" s="128">
        <v>77797</v>
      </c>
      <c r="AY290" s="128">
        <v>305319</v>
      </c>
      <c r="AZ290" s="128">
        <v>361269</v>
      </c>
      <c r="BA290" s="128">
        <v>180474</v>
      </c>
      <c r="BB290" s="128">
        <v>-728565</v>
      </c>
      <c r="BC290" s="128">
        <v>-794417</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3325</v>
      </c>
      <c r="B291" s="128">
        <v>7141</v>
      </c>
      <c r="C291" s="128">
        <v>20078</v>
      </c>
      <c r="D291" s="128">
        <v>31068.720000000001</v>
      </c>
      <c r="E291" s="128">
        <v>74641</v>
      </c>
      <c r="F291" s="128">
        <v>-13496</v>
      </c>
      <c r="G291" s="128">
        <v>42014</v>
      </c>
      <c r="H291" s="128">
        <v>-32979.9</v>
      </c>
      <c r="I291" s="128">
        <v>-37259</v>
      </c>
      <c r="J291" s="128">
        <v>-2447</v>
      </c>
      <c r="K291" s="128">
        <v>32073</v>
      </c>
      <c r="L291" s="128">
        <v>0</v>
      </c>
      <c r="M291" s="128">
        <v>0</v>
      </c>
      <c r="N291" s="128">
        <v>0</v>
      </c>
      <c r="O291" s="128">
        <v>0</v>
      </c>
      <c r="P291" s="128">
        <v>0</v>
      </c>
      <c r="Q291" s="128">
        <v>0</v>
      </c>
      <c r="R291" s="128">
        <v>0</v>
      </c>
      <c r="S291" s="128">
        <v>0</v>
      </c>
      <c r="T291" s="128">
        <v>0</v>
      </c>
      <c r="U291" s="128">
        <v>0</v>
      </c>
      <c r="V291" s="128">
        <v>0</v>
      </c>
      <c r="W291" s="128">
        <v>0</v>
      </c>
      <c r="X291" s="128">
        <v>0</v>
      </c>
      <c r="Y291" s="128">
        <v>0</v>
      </c>
      <c r="Z291" s="128">
        <v>0</v>
      </c>
      <c r="AA291" s="128">
        <v>0</v>
      </c>
      <c r="AB291" s="128">
        <v>0</v>
      </c>
      <c r="AC291" s="128">
        <v>0</v>
      </c>
      <c r="AD291" s="128">
        <v>0</v>
      </c>
      <c r="AE291" s="128">
        <v>0</v>
      </c>
      <c r="AF291" s="128">
        <v>0</v>
      </c>
      <c r="AG291" s="128">
        <v>0</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3327</v>
      </c>
      <c r="B292" s="128">
        <v>10483774</v>
      </c>
      <c r="C292" s="128">
        <v>10483774</v>
      </c>
      <c r="D292" s="128">
        <v>4800158.22</v>
      </c>
      <c r="E292" s="128">
        <v>4800158</v>
      </c>
      <c r="F292" s="128">
        <v>4800158</v>
      </c>
      <c r="G292" s="128">
        <v>4800158</v>
      </c>
      <c r="H292" s="128">
        <v>5095611.51</v>
      </c>
      <c r="I292" s="128">
        <v>5095612</v>
      </c>
      <c r="J292" s="128">
        <v>5095612</v>
      </c>
      <c r="K292" s="128">
        <v>5095612</v>
      </c>
      <c r="L292" s="128">
        <v>4360986.0199999996</v>
      </c>
      <c r="M292" s="128">
        <v>4360986</v>
      </c>
      <c r="N292" s="128">
        <v>4360986</v>
      </c>
      <c r="O292" s="128">
        <v>4360986</v>
      </c>
      <c r="P292" s="128">
        <v>2550133.04</v>
      </c>
      <c r="Q292" s="128">
        <v>2550133</v>
      </c>
      <c r="R292" s="128">
        <v>2550133</v>
      </c>
      <c r="S292" s="128">
        <v>2550133</v>
      </c>
      <c r="T292" s="128">
        <v>2229533</v>
      </c>
      <c r="U292" s="128">
        <v>2229533</v>
      </c>
      <c r="V292" s="128">
        <v>2229533</v>
      </c>
      <c r="W292" s="128">
        <v>2229533</v>
      </c>
      <c r="X292" s="128">
        <v>4564232.9400000004</v>
      </c>
      <c r="Y292" s="128">
        <v>4564233</v>
      </c>
      <c r="Z292" s="128">
        <v>4564233</v>
      </c>
      <c r="AA292" s="128">
        <v>4564233</v>
      </c>
      <c r="AB292" s="128">
        <v>5010819.82</v>
      </c>
      <c r="AC292" s="128">
        <v>5010820</v>
      </c>
      <c r="AD292" s="128">
        <v>5010820</v>
      </c>
      <c r="AE292" s="128">
        <v>5010820</v>
      </c>
      <c r="AF292" s="128">
        <v>6055828.7999999998</v>
      </c>
      <c r="AG292" s="128">
        <v>6055829</v>
      </c>
      <c r="AH292" s="128">
        <v>6055829</v>
      </c>
      <c r="AI292" s="128">
        <v>6055829</v>
      </c>
      <c r="AJ292" s="128">
        <v>6288326.2400000002</v>
      </c>
      <c r="AK292" s="128">
        <v>6288326</v>
      </c>
      <c r="AL292" s="128">
        <v>6288326</v>
      </c>
      <c r="AM292" s="128">
        <v>6288326</v>
      </c>
      <c r="AN292" s="128">
        <v>5293591.1399999997</v>
      </c>
      <c r="AO292" s="128">
        <v>5293591</v>
      </c>
      <c r="AP292" s="128">
        <v>5293591</v>
      </c>
      <c r="AQ292" s="128">
        <v>5293591</v>
      </c>
      <c r="AR292" s="128">
        <v>3007843.98</v>
      </c>
      <c r="AS292" s="128">
        <v>3007844</v>
      </c>
      <c r="AT292" s="128">
        <v>3007844</v>
      </c>
      <c r="AU292" s="128">
        <v>3007844</v>
      </c>
      <c r="AV292" s="128">
        <v>1925384.6</v>
      </c>
      <c r="AW292" s="128">
        <v>1925385</v>
      </c>
      <c r="AX292" s="128">
        <v>1925385</v>
      </c>
      <c r="AY292" s="128">
        <v>1925385</v>
      </c>
      <c r="AZ292" s="128">
        <v>1564115</v>
      </c>
      <c r="BA292" s="128">
        <v>1564115</v>
      </c>
      <c r="BB292" s="128">
        <v>1564115</v>
      </c>
      <c r="BC292" s="128">
        <v>1564115</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3328</v>
      </c>
      <c r="B293" s="128">
        <v>7442128</v>
      </c>
      <c r="C293" s="128">
        <v>12244788</v>
      </c>
      <c r="D293" s="128">
        <v>10483774.49</v>
      </c>
      <c r="E293" s="128">
        <v>6004787</v>
      </c>
      <c r="F293" s="128">
        <v>9658371</v>
      </c>
      <c r="G293" s="128">
        <v>7168096</v>
      </c>
      <c r="H293" s="128">
        <v>4800158.22</v>
      </c>
      <c r="I293" s="128">
        <v>2541408</v>
      </c>
      <c r="J293" s="128">
        <v>3481335</v>
      </c>
      <c r="K293" s="128">
        <v>4424035</v>
      </c>
      <c r="L293" s="128">
        <v>5095611.51</v>
      </c>
      <c r="M293" s="128">
        <v>3109517</v>
      </c>
      <c r="N293" s="128">
        <v>2520625</v>
      </c>
      <c r="O293" s="128">
        <v>3303580</v>
      </c>
      <c r="P293" s="128">
        <v>4360986.0199999996</v>
      </c>
      <c r="Q293" s="128">
        <v>2413829</v>
      </c>
      <c r="R293" s="128">
        <v>1663704</v>
      </c>
      <c r="S293" s="128">
        <v>2218360</v>
      </c>
      <c r="T293" s="128">
        <v>2550133.04</v>
      </c>
      <c r="U293" s="128">
        <v>926726</v>
      </c>
      <c r="V293" s="128">
        <v>931015</v>
      </c>
      <c r="W293" s="128">
        <v>2576093</v>
      </c>
      <c r="X293" s="128">
        <v>2229533</v>
      </c>
      <c r="Y293" s="128">
        <v>895185</v>
      </c>
      <c r="Z293" s="128">
        <v>1259600</v>
      </c>
      <c r="AA293" s="128">
        <v>3973460</v>
      </c>
      <c r="AB293" s="128">
        <v>4564232.9400000004</v>
      </c>
      <c r="AC293" s="128">
        <v>2781446</v>
      </c>
      <c r="AD293" s="128">
        <v>2282000</v>
      </c>
      <c r="AE293" s="128">
        <v>4388480</v>
      </c>
      <c r="AF293" s="128">
        <v>5010819.82</v>
      </c>
      <c r="AG293" s="128">
        <v>4099110</v>
      </c>
      <c r="AH293" s="128">
        <v>2541220</v>
      </c>
      <c r="AI293" s="128">
        <v>7286502</v>
      </c>
      <c r="AJ293" s="128">
        <v>6055828.7999999998</v>
      </c>
      <c r="AK293" s="128">
        <v>2450546</v>
      </c>
      <c r="AL293" s="128">
        <v>4611300</v>
      </c>
      <c r="AM293" s="128">
        <v>6100432</v>
      </c>
      <c r="AN293" s="128">
        <v>6288326.2400000002</v>
      </c>
      <c r="AO293" s="128">
        <v>3181708</v>
      </c>
      <c r="AP293" s="128">
        <v>4509791</v>
      </c>
      <c r="AQ293" s="128">
        <v>5872685</v>
      </c>
      <c r="AR293" s="128">
        <v>5293591.1399999997</v>
      </c>
      <c r="AS293" s="128">
        <v>2657185</v>
      </c>
      <c r="AT293" s="128">
        <v>2705223</v>
      </c>
      <c r="AU293" s="128">
        <v>3029795</v>
      </c>
      <c r="AV293" s="128">
        <v>3007843.98</v>
      </c>
      <c r="AW293" s="128">
        <v>2470665</v>
      </c>
      <c r="AX293" s="128">
        <v>2003182</v>
      </c>
      <c r="AY293" s="128">
        <v>2230704</v>
      </c>
      <c r="AZ293" s="128">
        <v>1925385</v>
      </c>
      <c r="BA293" s="128">
        <v>1744589</v>
      </c>
      <c r="BB293" s="128">
        <v>835550</v>
      </c>
      <c r="BC293" s="128">
        <v>769698</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3152</v>
      </c>
      <c r="B294" s="128" t="s">
        <v>3153</v>
      </c>
      <c r="C294" s="128" t="s">
        <v>3154</v>
      </c>
      <c r="D294" s="128" t="s">
        <v>3155</v>
      </c>
      <c r="E294" s="128" t="s">
        <v>3156</v>
      </c>
      <c r="F294" s="128" t="s">
        <v>3157</v>
      </c>
      <c r="G294" s="128" t="s">
        <v>3158</v>
      </c>
      <c r="H294" s="128" t="s">
        <v>3159</v>
      </c>
      <c r="I294" s="128" t="s">
        <v>3160</v>
      </c>
      <c r="J294" s="128" t="s">
        <v>3161</v>
      </c>
      <c r="K294" s="128" t="s">
        <v>3162</v>
      </c>
      <c r="L294" s="128" t="s">
        <v>3163</v>
      </c>
      <c r="M294" s="128" t="s">
        <v>3164</v>
      </c>
      <c r="N294" s="128" t="s">
        <v>3165</v>
      </c>
      <c r="O294" s="128" t="s">
        <v>3166</v>
      </c>
      <c r="P294" s="128" t="s">
        <v>3167</v>
      </c>
      <c r="Q294" s="128" t="s">
        <v>3168</v>
      </c>
      <c r="R294" s="128" t="s">
        <v>3169</v>
      </c>
      <c r="S294" s="128" t="s">
        <v>3170</v>
      </c>
      <c r="T294" s="128" t="s">
        <v>3171</v>
      </c>
      <c r="U294" s="128" t="s">
        <v>3172</v>
      </c>
      <c r="V294" s="128" t="s">
        <v>3173</v>
      </c>
      <c r="W294" s="128" t="s">
        <v>3174</v>
      </c>
      <c r="X294" s="128" t="s">
        <v>3175</v>
      </c>
      <c r="Y294" s="128" t="s">
        <v>3176</v>
      </c>
      <c r="Z294" s="128" t="s">
        <v>3177</v>
      </c>
      <c r="AA294" s="128" t="s">
        <v>3178</v>
      </c>
      <c r="AB294" s="128" t="s">
        <v>3179</v>
      </c>
      <c r="AC294" s="128" t="s">
        <v>3180</v>
      </c>
      <c r="AD294" s="128" t="s">
        <v>3181</v>
      </c>
      <c r="AE294" s="128" t="s">
        <v>3182</v>
      </c>
      <c r="AF294" s="128" t="s">
        <v>3183</v>
      </c>
      <c r="AG294" s="128" t="s">
        <v>3184</v>
      </c>
      <c r="AH294" s="128" t="s">
        <v>3185</v>
      </c>
      <c r="AI294" s="128" t="s">
        <v>3186</v>
      </c>
      <c r="AJ294" s="128" t="s">
        <v>3187</v>
      </c>
      <c r="AK294" s="128" t="s">
        <v>3188</v>
      </c>
      <c r="AL294" s="128" t="s">
        <v>3189</v>
      </c>
      <c r="AM294" s="128" t="s">
        <v>3190</v>
      </c>
      <c r="AN294" s="128" t="s">
        <v>3191</v>
      </c>
      <c r="AO294" s="128" t="s">
        <v>3192</v>
      </c>
      <c r="AP294" s="128" t="s">
        <v>3193</v>
      </c>
      <c r="AQ294" s="128" t="s">
        <v>3194</v>
      </c>
      <c r="AR294" s="128" t="s">
        <v>3195</v>
      </c>
      <c r="AS294" s="128" t="s">
        <v>3196</v>
      </c>
      <c r="AT294" s="128" t="s">
        <v>3197</v>
      </c>
      <c r="AU294" s="128" t="s">
        <v>3198</v>
      </c>
      <c r="AV294" s="128" t="s">
        <v>3199</v>
      </c>
      <c r="AW294" s="128" t="s">
        <v>3200</v>
      </c>
      <c r="AX294" s="128" t="s">
        <v>3201</v>
      </c>
      <c r="AY294" s="128" t="s">
        <v>3202</v>
      </c>
      <c r="AZ294" s="128" t="s">
        <v>3203</v>
      </c>
      <c r="BA294" s="128" t="s">
        <v>3204</v>
      </c>
      <c r="BB294" s="128" t="s">
        <v>3205</v>
      </c>
      <c r="BC294" s="128" t="s">
        <v>3206</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3207</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3208</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3209</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2912</v>
      </c>
      <c r="Q347" s="14" t="s">
        <v>2913</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1" t="s">
        <v>2914</v>
      </c>
      <c r="C349" s="146"/>
      <c r="D349" s="146"/>
      <c r="E349" s="146"/>
      <c r="F349" s="146"/>
      <c r="G349" s="146"/>
      <c r="H349" s="146"/>
      <c r="I349" s="146"/>
      <c r="J349" s="146"/>
      <c r="K349" s="146"/>
      <c r="L349" s="146"/>
      <c r="M349" s="146"/>
      <c r="N349" s="15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2" t="s">
        <v>2915</v>
      </c>
      <c r="C350" s="146"/>
      <c r="D350" s="146"/>
      <c r="E350" s="146"/>
      <c r="F350" s="146"/>
      <c r="G350" s="146"/>
      <c r="H350" s="146"/>
      <c r="I350" s="146"/>
      <c r="J350" s="146"/>
      <c r="K350" s="146"/>
      <c r="L350" s="146"/>
      <c r="M350" s="146"/>
      <c r="N350" s="15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769698</v>
      </c>
      <c r="C351" s="23">
        <f t="shared" si="10"/>
        <v>2230704</v>
      </c>
      <c r="D351" s="23">
        <f t="shared" si="10"/>
        <v>3029795</v>
      </c>
      <c r="E351" s="23">
        <f t="shared" si="10"/>
        <v>5872685</v>
      </c>
      <c r="F351" s="23">
        <f t="shared" si="10"/>
        <v>6100432</v>
      </c>
      <c r="G351" s="23">
        <f t="shared" si="10"/>
        <v>7286502</v>
      </c>
      <c r="H351" s="23">
        <f t="shared" si="10"/>
        <v>4388480</v>
      </c>
      <c r="I351" s="23">
        <f t="shared" si="10"/>
        <v>3973460</v>
      </c>
      <c r="J351" s="23">
        <f t="shared" si="10"/>
        <v>2576093</v>
      </c>
      <c r="K351" s="23">
        <f t="shared" si="10"/>
        <v>2218360</v>
      </c>
      <c r="L351" s="23">
        <f t="shared" si="10"/>
        <v>3303580</v>
      </c>
      <c r="M351" s="23">
        <f t="shared" si="10"/>
        <v>4424035</v>
      </c>
      <c r="N351" s="24">
        <f t="shared" si="10"/>
        <v>7168096</v>
      </c>
      <c r="O351" s="24">
        <f t="shared" si="10"/>
        <v>12244788</v>
      </c>
      <c r="P351" s="21"/>
      <c r="Q351" s="25" t="s">
        <v>2916</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835550</v>
      </c>
      <c r="C352" s="23">
        <f t="shared" si="11"/>
        <v>2003182</v>
      </c>
      <c r="D352" s="23">
        <f t="shared" si="11"/>
        <v>2705223</v>
      </c>
      <c r="E352" s="23">
        <f t="shared" si="11"/>
        <v>4509791</v>
      </c>
      <c r="F352" s="23">
        <f t="shared" si="11"/>
        <v>4611300</v>
      </c>
      <c r="G352" s="23">
        <f t="shared" si="11"/>
        <v>2541220</v>
      </c>
      <c r="H352" s="23">
        <f t="shared" si="11"/>
        <v>2282000</v>
      </c>
      <c r="I352" s="23">
        <f t="shared" si="11"/>
        <v>1259600</v>
      </c>
      <c r="J352" s="23">
        <f t="shared" si="11"/>
        <v>931015</v>
      </c>
      <c r="K352" s="23">
        <f t="shared" si="11"/>
        <v>1663704</v>
      </c>
      <c r="L352" s="23">
        <f t="shared" si="11"/>
        <v>2520625</v>
      </c>
      <c r="M352" s="23">
        <f t="shared" si="11"/>
        <v>3481335</v>
      </c>
      <c r="N352" s="24">
        <f t="shared" si="11"/>
        <v>9658371</v>
      </c>
      <c r="O352" s="24">
        <f t="shared" si="11"/>
        <v>7442128</v>
      </c>
      <c r="P352" s="21"/>
      <c r="Q352" s="25" t="s">
        <v>2917</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1744589</v>
      </c>
      <c r="C353" s="23">
        <f t="shared" si="12"/>
        <v>2470665</v>
      </c>
      <c r="D353" s="23">
        <f t="shared" si="12"/>
        <v>2657185</v>
      </c>
      <c r="E353" s="23">
        <f t="shared" si="12"/>
        <v>3181708</v>
      </c>
      <c r="F353" s="23">
        <f t="shared" si="12"/>
        <v>2450546</v>
      </c>
      <c r="G353" s="23">
        <f t="shared" si="12"/>
        <v>4099110</v>
      </c>
      <c r="H353" s="23">
        <f t="shared" si="12"/>
        <v>2781446</v>
      </c>
      <c r="I353" s="23">
        <f t="shared" si="12"/>
        <v>895185</v>
      </c>
      <c r="J353" s="23">
        <f t="shared" si="12"/>
        <v>926726</v>
      </c>
      <c r="K353" s="23">
        <f t="shared" si="12"/>
        <v>2413829</v>
      </c>
      <c r="L353" s="23">
        <f t="shared" si="12"/>
        <v>3109517</v>
      </c>
      <c r="M353" s="23">
        <f t="shared" si="12"/>
        <v>2541408</v>
      </c>
      <c r="N353" s="24">
        <f t="shared" si="12"/>
        <v>6004787</v>
      </c>
      <c r="O353" s="24" t="str">
        <f t="shared" si="12"/>
        <v/>
      </c>
      <c r="P353" s="21"/>
      <c r="Q353" s="25" t="s">
        <v>2918</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1925385</v>
      </c>
      <c r="C354" s="23">
        <f t="shared" si="13"/>
        <v>3007843.98</v>
      </c>
      <c r="D354" s="23">
        <f t="shared" si="13"/>
        <v>5293591.1399999997</v>
      </c>
      <c r="E354" s="23">
        <f t="shared" si="13"/>
        <v>6288326.2400000002</v>
      </c>
      <c r="F354" s="23">
        <f t="shared" si="13"/>
        <v>6055828.7999999998</v>
      </c>
      <c r="G354" s="23">
        <f t="shared" si="13"/>
        <v>5010819.82</v>
      </c>
      <c r="H354" s="23">
        <f t="shared" si="13"/>
        <v>4564232.9400000004</v>
      </c>
      <c r="I354" s="23">
        <f t="shared" si="13"/>
        <v>2229533</v>
      </c>
      <c r="J354" s="23">
        <f t="shared" si="13"/>
        <v>2550133.04</v>
      </c>
      <c r="K354" s="23">
        <f t="shared" si="13"/>
        <v>4360986.0199999996</v>
      </c>
      <c r="L354" s="23">
        <f t="shared" si="13"/>
        <v>5095611.51</v>
      </c>
      <c r="M354" s="23">
        <f t="shared" si="13"/>
        <v>4800158.22</v>
      </c>
      <c r="N354" s="24">
        <f t="shared" ref="N354:O354" si="14">IFERROR(VLOOKUP($B$350,$4:$126,MATCH($Q354&amp;"/"&amp;N$348,$2:$2,0),FALSE),IFERROR(VLOOKUP($B$350,$4:$126,MATCH($Q353&amp;"/"&amp;N$348,$2:$2,0),FALSE),IFERROR(VLOOKUP($B$350,$4:$126,MATCH($Q352&amp;"/"&amp;N$348,$2:$2,0),FALSE),IFERROR(VLOOKUP($B$350,$4:$126,MATCH($Q351&amp;"/"&amp;N$348,$2:$2,0),FALSE),""))))</f>
        <v>10483774.49</v>
      </c>
      <c r="O354" s="24">
        <f t="shared" si="14"/>
        <v>7442128</v>
      </c>
      <c r="P354" s="21"/>
      <c r="Q354" s="25" t="s">
        <v>2919</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9.3075328227959858E-2</v>
      </c>
      <c r="C355" s="26">
        <f t="shared" si="15"/>
        <v>0.13122327118327598</v>
      </c>
      <c r="D355" s="26">
        <f t="shared" si="15"/>
        <v>0.20765966770506089</v>
      </c>
      <c r="E355" s="26">
        <f t="shared" si="15"/>
        <v>0.2074024111371161</v>
      </c>
      <c r="F355" s="26">
        <f t="shared" si="15"/>
        <v>0.1887458782228911</v>
      </c>
      <c r="G355" s="26">
        <f t="shared" si="15"/>
        <v>0.13878718356769526</v>
      </c>
      <c r="H355" s="26">
        <f t="shared" si="15"/>
        <v>0.10452714882613903</v>
      </c>
      <c r="I355" s="26">
        <f t="shared" si="15"/>
        <v>4.6536049174424395E-2</v>
      </c>
      <c r="J355" s="26">
        <f t="shared" si="15"/>
        <v>4.8243632769802217E-2</v>
      </c>
      <c r="K355" s="26">
        <f t="shared" si="15"/>
        <v>7.3945130765854045E-2</v>
      </c>
      <c r="L355" s="26">
        <f t="shared" si="15"/>
        <v>8.2100870855517136E-2</v>
      </c>
      <c r="M355" s="26">
        <f t="shared" si="15"/>
        <v>7.6629248769859604E-2</v>
      </c>
      <c r="N355" s="26">
        <f t="shared" si="15"/>
        <v>0.14160726908288404</v>
      </c>
      <c r="O355" s="26">
        <f t="shared" si="15"/>
        <v>0.10611755772345792</v>
      </c>
      <c r="P355" s="21"/>
      <c r="Q355" s="27" t="s">
        <v>2920</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2" t="s">
        <v>2921</v>
      </c>
      <c r="C356" s="146"/>
      <c r="D356" s="146"/>
      <c r="E356" s="146"/>
      <c r="F356" s="146"/>
      <c r="G356" s="146"/>
      <c r="H356" s="146"/>
      <c r="I356" s="146"/>
      <c r="J356" s="146"/>
      <c r="K356" s="146"/>
      <c r="L356" s="146"/>
      <c r="M356" s="146"/>
      <c r="N356" s="15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7" si="16">IFERROR(VLOOKUP($B$356,$4:$126,MATCH($Q357&amp;"/"&amp;B$348,$2:$2,0),FALSE),"")</f>
        <v>0</v>
      </c>
      <c r="C357" s="24">
        <f t="shared" si="16"/>
        <v>0</v>
      </c>
      <c r="D357" s="24">
        <f t="shared" si="16"/>
        <v>0</v>
      </c>
      <c r="E357" s="24">
        <f t="shared" si="16"/>
        <v>0</v>
      </c>
      <c r="F357" s="24">
        <f t="shared" si="16"/>
        <v>0</v>
      </c>
      <c r="G357" s="24">
        <f t="shared" si="16"/>
        <v>0</v>
      </c>
      <c r="H357" s="24">
        <f t="shared" si="16"/>
        <v>0</v>
      </c>
      <c r="I357" s="24">
        <f t="shared" si="16"/>
        <v>0</v>
      </c>
      <c r="J357" s="24">
        <f t="shared" si="16"/>
        <v>0</v>
      </c>
      <c r="K357" s="24">
        <f t="shared" si="16"/>
        <v>0</v>
      </c>
      <c r="L357" s="24">
        <f t="shared" si="16"/>
        <v>269025</v>
      </c>
      <c r="M357" s="24">
        <f t="shared" si="16"/>
        <v>46</v>
      </c>
      <c r="N357" s="24">
        <f t="shared" si="16"/>
        <v>1605</v>
      </c>
      <c r="O357" s="24">
        <f t="shared" si="16"/>
        <v>0</v>
      </c>
      <c r="P357" s="21"/>
      <c r="Q357" s="25" t="s">
        <v>2916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O358" si="17">IFERROR(VLOOKUP($B$356,$4:$126,MATCH($Q358&amp;"/"&amp;B$348,$2:$2,0),FALSE),"")</f>
        <v>0</v>
      </c>
      <c r="C358" s="24">
        <f t="shared" si="17"/>
        <v>0</v>
      </c>
      <c r="D358" s="24">
        <f t="shared" si="17"/>
        <v>0</v>
      </c>
      <c r="E358" s="24">
        <f t="shared" si="17"/>
        <v>0</v>
      </c>
      <c r="F358" s="24">
        <f t="shared" si="17"/>
        <v>0</v>
      </c>
      <c r="G358" s="24">
        <f t="shared" si="17"/>
        <v>0</v>
      </c>
      <c r="H358" s="24">
        <f t="shared" si="17"/>
        <v>0</v>
      </c>
      <c r="I358" s="24">
        <f t="shared" si="17"/>
        <v>0</v>
      </c>
      <c r="J358" s="24">
        <f t="shared" si="17"/>
        <v>0</v>
      </c>
      <c r="K358" s="24">
        <f t="shared" si="17"/>
        <v>0</v>
      </c>
      <c r="L358" s="24">
        <f t="shared" si="17"/>
        <v>45</v>
      </c>
      <c r="M358" s="24">
        <f t="shared" si="17"/>
        <v>44821</v>
      </c>
      <c r="N358" s="24">
        <f t="shared" si="17"/>
        <v>40016</v>
      </c>
      <c r="O358" s="24">
        <f t="shared" si="17"/>
        <v>0</v>
      </c>
      <c r="P358" s="21"/>
      <c r="Q358" s="25" t="s">
        <v>2917</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O359" si="18">IFERROR(VLOOKUP($B$356,$4:$126,MATCH($Q359&amp;"/"&amp;B$348,$2:$2,0),FALSE),"")</f>
        <v>0</v>
      </c>
      <c r="C359" s="24">
        <f t="shared" si="18"/>
        <v>0</v>
      </c>
      <c r="D359" s="24">
        <f t="shared" si="18"/>
        <v>0</v>
      </c>
      <c r="E359" s="24">
        <f t="shared" si="18"/>
        <v>0</v>
      </c>
      <c r="F359" s="24">
        <f t="shared" si="18"/>
        <v>0</v>
      </c>
      <c r="G359" s="24">
        <f t="shared" si="18"/>
        <v>0</v>
      </c>
      <c r="H359" s="24">
        <f t="shared" si="18"/>
        <v>0</v>
      </c>
      <c r="I359" s="24">
        <f t="shared" si="18"/>
        <v>0</v>
      </c>
      <c r="J359" s="24">
        <f t="shared" si="18"/>
        <v>0</v>
      </c>
      <c r="K359" s="24">
        <f t="shared" si="18"/>
        <v>0</v>
      </c>
      <c r="L359" s="24">
        <f t="shared" si="18"/>
        <v>42</v>
      </c>
      <c r="M359" s="24">
        <f t="shared" si="18"/>
        <v>59</v>
      </c>
      <c r="N359" s="24">
        <f t="shared" si="18"/>
        <v>16758</v>
      </c>
      <c r="O359" s="24" t="str">
        <f t="shared" si="18"/>
        <v/>
      </c>
      <c r="P359" s="21"/>
      <c r="Q359" s="25" t="s">
        <v>2918</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9">IFERROR(VLOOKUP($B$356,$4:$126,MATCH($Q360&amp;"/"&amp;B$348,$2:$2,0),FALSE),IFERROR(VLOOKUP($B$356,$4:$126,MATCH($Q359&amp;"/"&amp;B$348,$2:$2,0),FALSE),IFERROR(VLOOKUP($B$356,$4:$126,MATCH($Q358&amp;"/"&amp;B$348,$2:$2,0),FALSE),IFERROR(VLOOKUP($B$356,$4:$126,MATCH($Q357&amp;"/"&amp;B$348,$2:$2,0),FALSE),""))))</f>
        <v>0</v>
      </c>
      <c r="C360" s="24">
        <f t="shared" si="19"/>
        <v>0</v>
      </c>
      <c r="D360" s="24">
        <f t="shared" si="19"/>
        <v>0</v>
      </c>
      <c r="E360" s="24">
        <f t="shared" si="19"/>
        <v>0</v>
      </c>
      <c r="F360" s="24">
        <f t="shared" si="19"/>
        <v>0</v>
      </c>
      <c r="G360" s="24">
        <f t="shared" si="19"/>
        <v>0</v>
      </c>
      <c r="H360" s="24">
        <f t="shared" si="19"/>
        <v>0</v>
      </c>
      <c r="I360" s="24">
        <f t="shared" si="19"/>
        <v>0</v>
      </c>
      <c r="J360" s="24">
        <f t="shared" si="19"/>
        <v>0</v>
      </c>
      <c r="K360" s="24">
        <f t="shared" si="19"/>
        <v>2520.15</v>
      </c>
      <c r="L360" s="24">
        <f t="shared" si="19"/>
        <v>43.4</v>
      </c>
      <c r="M360" s="24">
        <f t="shared" si="19"/>
        <v>42764.28</v>
      </c>
      <c r="N360" s="24">
        <f t="shared" si="19"/>
        <v>34568.949999999997</v>
      </c>
      <c r="O360" s="24">
        <f t="shared" si="19"/>
        <v>0</v>
      </c>
      <c r="P360" s="21"/>
      <c r="Q360" s="25" t="s">
        <v>2919</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0">+B360/B$402</f>
        <v>0</v>
      </c>
      <c r="C361" s="26">
        <f t="shared" si="20"/>
        <v>0</v>
      </c>
      <c r="D361" s="26">
        <f t="shared" si="20"/>
        <v>0</v>
      </c>
      <c r="E361" s="26">
        <f t="shared" si="20"/>
        <v>0</v>
      </c>
      <c r="F361" s="26">
        <f t="shared" si="20"/>
        <v>0</v>
      </c>
      <c r="G361" s="26">
        <f t="shared" si="20"/>
        <v>0</v>
      </c>
      <c r="H361" s="26">
        <f t="shared" si="20"/>
        <v>0</v>
      </c>
      <c r="I361" s="26">
        <f t="shared" si="20"/>
        <v>0</v>
      </c>
      <c r="J361" s="26">
        <f t="shared" si="20"/>
        <v>0</v>
      </c>
      <c r="K361" s="26">
        <f t="shared" si="20"/>
        <v>4.2731808917738079E-5</v>
      </c>
      <c r="L361" s="26">
        <f t="shared" si="20"/>
        <v>6.9926402123411552E-7</v>
      </c>
      <c r="M361" s="26">
        <f t="shared" si="20"/>
        <v>6.8268471587670538E-4</v>
      </c>
      <c r="N361" s="26">
        <f t="shared" si="20"/>
        <v>4.6693245922373552E-4</v>
      </c>
      <c r="O361" s="26">
        <f t="shared" si="20"/>
        <v>0</v>
      </c>
      <c r="P361" s="21"/>
      <c r="Q361" s="27" t="s">
        <v>2920</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2" t="s">
        <v>2922</v>
      </c>
      <c r="C362" s="146"/>
      <c r="D362" s="146"/>
      <c r="E362" s="146"/>
      <c r="F362" s="146"/>
      <c r="G362" s="146"/>
      <c r="H362" s="146"/>
      <c r="I362" s="146"/>
      <c r="J362" s="146"/>
      <c r="K362" s="146"/>
      <c r="L362" s="146"/>
      <c r="M362" s="146"/>
      <c r="N362" s="15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1">IFERROR(VLOOKUP($B$362,$4:$126,MATCH($Q363&amp;"/"&amp;B$348,$2:$2,0),FALSE),"")</f>
        <v>180241</v>
      </c>
      <c r="C363" s="24">
        <f t="shared" si="21"/>
        <v>129688</v>
      </c>
      <c r="D363" s="24">
        <f t="shared" si="21"/>
        <v>139269</v>
      </c>
      <c r="E363" s="24">
        <f t="shared" si="21"/>
        <v>138338</v>
      </c>
      <c r="F363" s="24">
        <f t="shared" si="21"/>
        <v>156172</v>
      </c>
      <c r="G363" s="24">
        <f t="shared" si="21"/>
        <v>190974</v>
      </c>
      <c r="H363" s="24">
        <f t="shared" si="21"/>
        <v>229873</v>
      </c>
      <c r="I363" s="24">
        <f t="shared" si="21"/>
        <v>258336</v>
      </c>
      <c r="J363" s="24">
        <f t="shared" si="21"/>
        <v>350403</v>
      </c>
      <c r="K363" s="24">
        <f t="shared" si="21"/>
        <v>1165069</v>
      </c>
      <c r="L363" s="24">
        <f t="shared" si="21"/>
        <v>1336240</v>
      </c>
      <c r="M363" s="24">
        <f t="shared" si="21"/>
        <v>1678971</v>
      </c>
      <c r="N363" s="24">
        <f t="shared" si="21"/>
        <v>1328038</v>
      </c>
      <c r="O363" s="24">
        <f t="shared" si="21"/>
        <v>1548935</v>
      </c>
      <c r="P363" s="21"/>
      <c r="Q363" s="25" t="s">
        <v>2916</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2">IFERROR(VLOOKUP($B$362,$4:$126,MATCH($Q364&amp;"/"&amp;B$348,$2:$2,0),FALSE),"")</f>
        <v>144033</v>
      </c>
      <c r="C364" s="24">
        <f t="shared" si="22"/>
        <v>74102</v>
      </c>
      <c r="D364" s="24">
        <f t="shared" si="22"/>
        <v>129939</v>
      </c>
      <c r="E364" s="24">
        <f t="shared" si="22"/>
        <v>129987</v>
      </c>
      <c r="F364" s="24">
        <f t="shared" si="22"/>
        <v>148093</v>
      </c>
      <c r="G364" s="24">
        <f t="shared" si="22"/>
        <v>183069</v>
      </c>
      <c r="H364" s="24">
        <f t="shared" si="22"/>
        <v>211259</v>
      </c>
      <c r="I364" s="24">
        <f t="shared" si="22"/>
        <v>244984</v>
      </c>
      <c r="J364" s="24">
        <f t="shared" si="22"/>
        <v>284567</v>
      </c>
      <c r="K364" s="24">
        <f t="shared" si="22"/>
        <v>1270114</v>
      </c>
      <c r="L364" s="24">
        <f t="shared" si="22"/>
        <v>1347024</v>
      </c>
      <c r="M364" s="24">
        <f t="shared" si="22"/>
        <v>1681471</v>
      </c>
      <c r="N364" s="24">
        <f t="shared" si="22"/>
        <v>1240779</v>
      </c>
      <c r="O364" s="24">
        <f t="shared" si="22"/>
        <v>1591249</v>
      </c>
      <c r="P364" s="21"/>
      <c r="Q364" s="25" t="s">
        <v>2917</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3">IFERROR(VLOOKUP($B$362,$4:$126,MATCH($Q365&amp;"/"&amp;B$348,$2:$2,0),FALSE),"")</f>
        <v>108549</v>
      </c>
      <c r="C365" s="24">
        <f t="shared" si="23"/>
        <v>90983</v>
      </c>
      <c r="D365" s="24">
        <f t="shared" si="23"/>
        <v>130733</v>
      </c>
      <c r="E365" s="24">
        <f t="shared" si="23"/>
        <v>156679</v>
      </c>
      <c r="F365" s="24">
        <f t="shared" si="23"/>
        <v>190680</v>
      </c>
      <c r="G365" s="24">
        <f t="shared" si="23"/>
        <v>183421</v>
      </c>
      <c r="H365" s="24">
        <f t="shared" si="23"/>
        <v>242224</v>
      </c>
      <c r="I365" s="24">
        <f t="shared" si="23"/>
        <v>254736</v>
      </c>
      <c r="J365" s="24">
        <f t="shared" si="23"/>
        <v>321431</v>
      </c>
      <c r="K365" s="24">
        <f t="shared" si="23"/>
        <v>1160814</v>
      </c>
      <c r="L365" s="24">
        <f t="shared" si="23"/>
        <v>1415354</v>
      </c>
      <c r="M365" s="24">
        <f t="shared" si="23"/>
        <v>1544654</v>
      </c>
      <c r="N365" s="24">
        <f t="shared" si="23"/>
        <v>1279190</v>
      </c>
      <c r="O365" s="24" t="str">
        <f t="shared" si="23"/>
        <v/>
      </c>
      <c r="P365" s="21"/>
      <c r="Q365" s="25" t="s">
        <v>2918</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4">IFERROR(VLOOKUP($B$362,$4:$126,MATCH($Q366&amp;"/"&amp;B$348,$2:$2,0),FALSE),"")</f>
        <v>151089</v>
      </c>
      <c r="C366" s="24">
        <f t="shared" si="24"/>
        <v>151553.17000000001</v>
      </c>
      <c r="D366" s="24">
        <f t="shared" si="24"/>
        <v>172130.83</v>
      </c>
      <c r="E366" s="24">
        <f t="shared" si="24"/>
        <v>174916.82</v>
      </c>
      <c r="F366" s="24">
        <f t="shared" si="24"/>
        <v>234939.82</v>
      </c>
      <c r="G366" s="24">
        <f t="shared" si="24"/>
        <v>278302.94</v>
      </c>
      <c r="H366" s="24">
        <f t="shared" si="24"/>
        <v>311797.2</v>
      </c>
      <c r="I366" s="24">
        <f t="shared" si="24"/>
        <v>394235.96</v>
      </c>
      <c r="J366" s="24">
        <f t="shared" si="24"/>
        <v>445412.67</v>
      </c>
      <c r="K366" s="24">
        <f t="shared" si="24"/>
        <v>1275132.18</v>
      </c>
      <c r="L366" s="24">
        <f t="shared" si="24"/>
        <v>1639318.32</v>
      </c>
      <c r="M366" s="24">
        <f t="shared" si="24"/>
        <v>1670072.12</v>
      </c>
      <c r="N366" s="24">
        <f t="shared" ref="N366:O366" si="25">IFERROR(VLOOKUP($B$362,$4:$126,MATCH($Q366&amp;"/"&amp;N$348,$2:$2,0),FALSE),IFERROR(VLOOKUP($B$362,$4:$126,MATCH($Q365&amp;"/"&amp;N$348,$2:$2,0),FALSE),IFERROR(VLOOKUP($B$362,$4:$126,MATCH($Q364&amp;"/"&amp;N$348,$2:$2,0),FALSE),IFERROR(VLOOKUP($B$362,$4:$126,MATCH($Q363&amp;"/"&amp;N$348,$2:$2,0),FALSE),""))))</f>
        <v>1427520.98</v>
      </c>
      <c r="O366" s="24">
        <f t="shared" si="25"/>
        <v>1591249</v>
      </c>
      <c r="P366" s="21"/>
      <c r="Q366" s="25" t="s">
        <v>2919</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6">+B366/B$402</f>
        <v>7.3038162583764941E-3</v>
      </c>
      <c r="C367" s="26">
        <f t="shared" si="26"/>
        <v>6.6118132648606094E-3</v>
      </c>
      <c r="D367" s="26">
        <f t="shared" si="26"/>
        <v>6.7524351643818729E-3</v>
      </c>
      <c r="E367" s="26">
        <f t="shared" si="26"/>
        <v>5.7691297861856691E-3</v>
      </c>
      <c r="F367" s="26">
        <f t="shared" si="26"/>
        <v>7.3225191992593907E-3</v>
      </c>
      <c r="G367" s="26">
        <f t="shared" si="26"/>
        <v>7.7082957696948829E-3</v>
      </c>
      <c r="H367" s="26">
        <f t="shared" si="26"/>
        <v>7.1405804121762104E-3</v>
      </c>
      <c r="I367" s="26">
        <f t="shared" si="26"/>
        <v>8.2287115825988716E-3</v>
      </c>
      <c r="J367" s="26">
        <f t="shared" si="26"/>
        <v>8.4263546040315995E-3</v>
      </c>
      <c r="K367" s="26">
        <f t="shared" si="26"/>
        <v>2.1621214872376164E-2</v>
      </c>
      <c r="L367" s="26">
        <f t="shared" si="26"/>
        <v>2.6412818445298494E-2</v>
      </c>
      <c r="M367" s="26">
        <f t="shared" si="26"/>
        <v>2.6660865346869095E-2</v>
      </c>
      <c r="N367" s="26">
        <f t="shared" si="26"/>
        <v>1.9281924437533595E-2</v>
      </c>
      <c r="O367" s="26">
        <f t="shared" si="26"/>
        <v>2.2689673922552084E-2</v>
      </c>
      <c r="P367" s="21"/>
      <c r="Q367" s="27" t="s">
        <v>2920</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2" t="s">
        <v>2923</v>
      </c>
      <c r="C368" s="146"/>
      <c r="D368" s="146"/>
      <c r="E368" s="146"/>
      <c r="F368" s="146"/>
      <c r="G368" s="146"/>
      <c r="H368" s="146"/>
      <c r="I368" s="146"/>
      <c r="J368" s="146"/>
      <c r="K368" s="146"/>
      <c r="L368" s="146"/>
      <c r="M368" s="146"/>
      <c r="N368" s="15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7">IFERROR(VLOOKUP($B$368,$4:$126,MATCH($Q369&amp;"/"&amp;B$348,$2:$2,0),FALSE),"")</f>
        <v>5249056</v>
      </c>
      <c r="C369" s="24">
        <f t="shared" si="27"/>
        <v>5212266</v>
      </c>
      <c r="D369" s="24">
        <f t="shared" si="27"/>
        <v>5551007</v>
      </c>
      <c r="E369" s="24">
        <f t="shared" si="27"/>
        <v>6061291</v>
      </c>
      <c r="F369" s="24">
        <f t="shared" si="27"/>
        <v>6813305</v>
      </c>
      <c r="G369" s="24">
        <f t="shared" si="27"/>
        <v>7639452</v>
      </c>
      <c r="H369" s="24">
        <f t="shared" si="27"/>
        <v>9652195</v>
      </c>
      <c r="I369" s="24">
        <f t="shared" si="27"/>
        <v>10124332</v>
      </c>
      <c r="J369" s="24">
        <f t="shared" si="27"/>
        <v>12315849</v>
      </c>
      <c r="K369" s="24">
        <f t="shared" si="27"/>
        <v>13217298</v>
      </c>
      <c r="L369" s="24">
        <f t="shared" si="27"/>
        <v>13626758</v>
      </c>
      <c r="M369" s="24">
        <f t="shared" si="27"/>
        <v>14402067</v>
      </c>
      <c r="N369" s="24">
        <f t="shared" si="27"/>
        <v>14772895</v>
      </c>
      <c r="O369" s="24">
        <f t="shared" si="27"/>
        <v>14054409</v>
      </c>
      <c r="P369" s="21"/>
      <c r="Q369" s="25" t="s">
        <v>2916</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8">IFERROR(VLOOKUP($B$368,$4:$126,MATCH($Q370&amp;"/"&amp;B$348,$2:$2,0),FALSE),"")</f>
        <v>5063428</v>
      </c>
      <c r="C370" s="24">
        <f t="shared" si="28"/>
        <v>4944888</v>
      </c>
      <c r="D370" s="24">
        <f t="shared" si="28"/>
        <v>5203173</v>
      </c>
      <c r="E370" s="24">
        <f t="shared" si="28"/>
        <v>6123499</v>
      </c>
      <c r="F370" s="24">
        <f t="shared" si="28"/>
        <v>6887375</v>
      </c>
      <c r="G370" s="24">
        <f t="shared" si="28"/>
        <v>7535879</v>
      </c>
      <c r="H370" s="24">
        <f t="shared" si="28"/>
        <v>9520625</v>
      </c>
      <c r="I370" s="24">
        <f t="shared" si="28"/>
        <v>9620682</v>
      </c>
      <c r="J370" s="24">
        <f t="shared" si="28"/>
        <v>11426436</v>
      </c>
      <c r="K370" s="24">
        <f t="shared" si="28"/>
        <v>10894969</v>
      </c>
      <c r="L370" s="24">
        <f t="shared" si="28"/>
        <v>12451225</v>
      </c>
      <c r="M370" s="24">
        <f t="shared" si="28"/>
        <v>12943464</v>
      </c>
      <c r="N370" s="24">
        <f t="shared" si="28"/>
        <v>12258137</v>
      </c>
      <c r="O370" s="24">
        <f t="shared" si="28"/>
        <v>13883785</v>
      </c>
      <c r="P370" s="21"/>
      <c r="Q370" s="25" t="s">
        <v>2917</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29">IFERROR(VLOOKUP($B$368,$4:$126,MATCH($Q371&amp;"/"&amp;B$348,$2:$2,0),FALSE),"")</f>
        <v>5011623</v>
      </c>
      <c r="C371" s="24">
        <f t="shared" si="29"/>
        <v>4676452</v>
      </c>
      <c r="D371" s="24">
        <f t="shared" si="29"/>
        <v>5371292</v>
      </c>
      <c r="E371" s="24">
        <f t="shared" si="29"/>
        <v>6257471</v>
      </c>
      <c r="F371" s="24">
        <f t="shared" si="29"/>
        <v>6559221</v>
      </c>
      <c r="G371" s="24">
        <f t="shared" si="29"/>
        <v>7884890</v>
      </c>
      <c r="H371" s="24">
        <f t="shared" si="29"/>
        <v>8905525</v>
      </c>
      <c r="I371" s="24">
        <f t="shared" si="29"/>
        <v>10475965</v>
      </c>
      <c r="J371" s="24">
        <f t="shared" si="29"/>
        <v>10736631</v>
      </c>
      <c r="K371" s="24">
        <f t="shared" si="29"/>
        <v>11143981</v>
      </c>
      <c r="L371" s="24">
        <f t="shared" si="29"/>
        <v>12553968</v>
      </c>
      <c r="M371" s="24">
        <f t="shared" si="29"/>
        <v>13205940</v>
      </c>
      <c r="N371" s="24">
        <f t="shared" si="29"/>
        <v>13130878</v>
      </c>
      <c r="O371" s="24" t="str">
        <f t="shared" si="29"/>
        <v/>
      </c>
      <c r="P371" s="21"/>
      <c r="Q371" s="25" t="s">
        <v>2918</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0">IFERROR(VLOOKUP($B$368,$4:$126,MATCH($Q372&amp;"/"&amp;B$348,$2:$2,0),FALSE),"")</f>
        <v>5617378</v>
      </c>
      <c r="C372" s="24">
        <f t="shared" si="30"/>
        <v>5931668.79</v>
      </c>
      <c r="D372" s="24">
        <f t="shared" si="30"/>
        <v>5898395.4299999997</v>
      </c>
      <c r="E372" s="24">
        <f t="shared" si="30"/>
        <v>7212129.3700000001</v>
      </c>
      <c r="F372" s="24">
        <f t="shared" si="30"/>
        <v>7275507.8700000001</v>
      </c>
      <c r="G372" s="24">
        <f t="shared" si="30"/>
        <v>9791948.8200000003</v>
      </c>
      <c r="H372" s="24">
        <f t="shared" si="30"/>
        <v>10627814.800000001</v>
      </c>
      <c r="I372" s="24">
        <f t="shared" si="30"/>
        <v>12953701.15</v>
      </c>
      <c r="J372" s="24">
        <f t="shared" si="30"/>
        <v>13485409.9</v>
      </c>
      <c r="K372" s="24">
        <f t="shared" si="30"/>
        <v>13043042.93</v>
      </c>
      <c r="L372" s="24">
        <f t="shared" si="30"/>
        <v>14361295.74</v>
      </c>
      <c r="M372" s="24">
        <f t="shared" si="30"/>
        <v>14774350.109999999</v>
      </c>
      <c r="N372" s="24">
        <f t="shared" ref="N372:O372" si="31">IFERROR(VLOOKUP($B$368,$4:$126,MATCH($Q372&amp;"/"&amp;N$348,$2:$2,0),FALSE),IFERROR(VLOOKUP($B$368,$4:$126,MATCH($Q371&amp;"/"&amp;N$348,$2:$2,0),FALSE),IFERROR(VLOOKUP($B$368,$4:$126,MATCH($Q370&amp;"/"&amp;N$348,$2:$2,0),FALSE),IFERROR(VLOOKUP($B$368,$4:$126,MATCH($Q369&amp;"/"&amp;N$348,$2:$2,0),FALSE),""))))</f>
        <v>14477505.76</v>
      </c>
      <c r="O372" s="24">
        <f t="shared" si="31"/>
        <v>13883785</v>
      </c>
      <c r="P372" s="21"/>
      <c r="Q372" s="25" t="s">
        <v>2919</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2">+B372/B$402</f>
        <v>0.27155052165178428</v>
      </c>
      <c r="C373" s="26">
        <f t="shared" si="32"/>
        <v>0.25878103630878641</v>
      </c>
      <c r="D373" s="26">
        <f t="shared" si="32"/>
        <v>0.23138523595663449</v>
      </c>
      <c r="E373" s="26">
        <f t="shared" si="32"/>
        <v>0.23787140865178935</v>
      </c>
      <c r="F373" s="26">
        <f t="shared" si="32"/>
        <v>0.22676039362947412</v>
      </c>
      <c r="G373" s="26">
        <f t="shared" si="32"/>
        <v>0.27121250557494941</v>
      </c>
      <c r="H373" s="26">
        <f t="shared" si="32"/>
        <v>0.24339142938139416</v>
      </c>
      <c r="I373" s="26">
        <f t="shared" si="32"/>
        <v>0.2703768339410979</v>
      </c>
      <c r="J373" s="26">
        <f t="shared" si="32"/>
        <v>0.25511812629424824</v>
      </c>
      <c r="K373" s="26">
        <f t="shared" si="32"/>
        <v>0.22115858904851479</v>
      </c>
      <c r="L373" s="26">
        <f t="shared" si="32"/>
        <v>0.23139026288674594</v>
      </c>
      <c r="M373" s="26">
        <f t="shared" si="32"/>
        <v>0.23585625683650749</v>
      </c>
      <c r="N373" s="26">
        <f t="shared" si="32"/>
        <v>0.19555171238763677</v>
      </c>
      <c r="O373" s="26">
        <f t="shared" si="32"/>
        <v>0.1979693652349945</v>
      </c>
      <c r="P373" s="21"/>
      <c r="Q373" s="27" t="s">
        <v>2920</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2924</v>
      </c>
      <c r="C374" s="146"/>
      <c r="D374" s="146"/>
      <c r="E374" s="146"/>
      <c r="F374" s="146"/>
      <c r="G374" s="146"/>
      <c r="H374" s="146"/>
      <c r="I374" s="146"/>
      <c r="J374" s="146"/>
      <c r="K374" s="146"/>
      <c r="L374" s="146"/>
      <c r="M374" s="146"/>
      <c r="N374" s="15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3">IFERROR(VLOOKUP($B$374,$4:$126,MATCH($Q375&amp;"/"&amp;B$348,$2:$2,0),FALSE),"")</f>
        <v>6934623</v>
      </c>
      <c r="C375" s="24">
        <f t="shared" si="33"/>
        <v>8417487</v>
      </c>
      <c r="D375" s="24">
        <f t="shared" si="33"/>
        <v>9322033</v>
      </c>
      <c r="E375" s="24">
        <f t="shared" si="33"/>
        <v>12821178</v>
      </c>
      <c r="F375" s="24">
        <f t="shared" si="33"/>
        <v>13889888</v>
      </c>
      <c r="G375" s="24">
        <f t="shared" si="33"/>
        <v>16114653</v>
      </c>
      <c r="H375" s="24">
        <f t="shared" si="33"/>
        <v>15469996</v>
      </c>
      <c r="I375" s="24">
        <f t="shared" si="33"/>
        <v>15931754</v>
      </c>
      <c r="J375" s="24">
        <f t="shared" si="33"/>
        <v>16878969</v>
      </c>
      <c r="K375" s="24">
        <f t="shared" si="33"/>
        <v>18044183</v>
      </c>
      <c r="L375" s="24">
        <f t="shared" si="33"/>
        <v>19813666</v>
      </c>
      <c r="M375" s="24">
        <f t="shared" si="33"/>
        <v>21997179</v>
      </c>
      <c r="N375" s="24">
        <f t="shared" si="33"/>
        <v>24738584</v>
      </c>
      <c r="O375" s="24">
        <f t="shared" si="33"/>
        <v>29241161</v>
      </c>
      <c r="P375" s="21"/>
      <c r="Q375" s="25" t="s">
        <v>2916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4">IFERROR(VLOOKUP($B$374,$4:$126,MATCH($Q376&amp;"/"&amp;B$348,$2:$2,0),FALSE),"")</f>
        <v>6736617</v>
      </c>
      <c r="C376" s="24">
        <f t="shared" si="34"/>
        <v>7605795</v>
      </c>
      <c r="D376" s="24">
        <f t="shared" si="34"/>
        <v>8683039</v>
      </c>
      <c r="E376" s="24">
        <f t="shared" si="34"/>
        <v>11534318</v>
      </c>
      <c r="F376" s="24">
        <f t="shared" si="34"/>
        <v>12470570</v>
      </c>
      <c r="G376" s="24">
        <f t="shared" si="34"/>
        <v>11724753</v>
      </c>
      <c r="H376" s="24">
        <f t="shared" si="34"/>
        <v>13181331</v>
      </c>
      <c r="I376" s="24">
        <f t="shared" si="34"/>
        <v>12600899</v>
      </c>
      <c r="J376" s="24">
        <f t="shared" si="34"/>
        <v>14326982</v>
      </c>
      <c r="K376" s="24">
        <f t="shared" si="34"/>
        <v>15091804</v>
      </c>
      <c r="L376" s="24">
        <f t="shared" si="34"/>
        <v>17524118</v>
      </c>
      <c r="M376" s="24">
        <f t="shared" si="34"/>
        <v>19491576</v>
      </c>
      <c r="N376" s="24">
        <f t="shared" si="34"/>
        <v>24511715</v>
      </c>
      <c r="O376" s="24">
        <f t="shared" si="34"/>
        <v>24200254</v>
      </c>
      <c r="P376" s="21"/>
      <c r="Q376" s="25" t="s">
        <v>2917</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5">IFERROR(VLOOKUP($B$374,$4:$126,MATCH($Q377&amp;"/"&amp;B$348,$2:$2,0),FALSE),"")</f>
        <v>7526102</v>
      </c>
      <c r="C377" s="24">
        <f t="shared" si="35"/>
        <v>7890605</v>
      </c>
      <c r="D377" s="24">
        <f t="shared" si="35"/>
        <v>8824374</v>
      </c>
      <c r="E377" s="24">
        <f t="shared" si="35"/>
        <v>10450912</v>
      </c>
      <c r="F377" s="24">
        <f t="shared" si="35"/>
        <v>10476000</v>
      </c>
      <c r="G377" s="24">
        <f t="shared" si="35"/>
        <v>13198227</v>
      </c>
      <c r="H377" s="24">
        <f t="shared" si="35"/>
        <v>13272369</v>
      </c>
      <c r="I377" s="24">
        <f t="shared" si="35"/>
        <v>13213481</v>
      </c>
      <c r="J377" s="24">
        <f t="shared" si="35"/>
        <v>13616711</v>
      </c>
      <c r="K377" s="24">
        <f t="shared" si="35"/>
        <v>16012851</v>
      </c>
      <c r="L377" s="24">
        <f t="shared" si="35"/>
        <v>18332383</v>
      </c>
      <c r="M377" s="24">
        <f t="shared" si="35"/>
        <v>18722591</v>
      </c>
      <c r="N377" s="24">
        <f t="shared" si="35"/>
        <v>21817042</v>
      </c>
      <c r="O377" s="24" t="str">
        <f t="shared" si="35"/>
        <v/>
      </c>
      <c r="P377" s="21"/>
      <c r="Q377" s="25" t="s">
        <v>2918</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6">IFERROR(VLOOKUP($B$374,$4:$126,MATCH($Q378&amp;"/"&amp;B$348,$2:$2,0),FALSE),"")</f>
        <v>8734495</v>
      </c>
      <c r="C378" s="24">
        <f t="shared" si="36"/>
        <v>9886960.6500000004</v>
      </c>
      <c r="D378" s="24">
        <f t="shared" si="36"/>
        <v>12227141.35</v>
      </c>
      <c r="E378" s="24">
        <f t="shared" si="36"/>
        <v>14585464.34</v>
      </c>
      <c r="F378" s="24">
        <f t="shared" si="36"/>
        <v>14687542.210000001</v>
      </c>
      <c r="G378" s="24">
        <f t="shared" si="36"/>
        <v>16435762.810000001</v>
      </c>
      <c r="H378" s="24">
        <f t="shared" si="36"/>
        <v>17405690.989999998</v>
      </c>
      <c r="I378" s="24">
        <f t="shared" si="36"/>
        <v>17325682.239999998</v>
      </c>
      <c r="J378" s="24">
        <f t="shared" si="36"/>
        <v>18528619.66</v>
      </c>
      <c r="K378" s="24">
        <f t="shared" si="36"/>
        <v>20412693.899999999</v>
      </c>
      <c r="L378" s="24">
        <f t="shared" si="36"/>
        <v>22998561.710000001</v>
      </c>
      <c r="M378" s="24">
        <f t="shared" si="36"/>
        <v>23333150.620000001</v>
      </c>
      <c r="N378" s="24">
        <f t="shared" ref="N378:O378" si="37">IFERROR(VLOOKUP($B$374,$4:$126,MATCH($Q378&amp;"/"&amp;N$348,$2:$2,0),FALSE),IFERROR(VLOOKUP($B$374,$4:$126,MATCH($Q377&amp;"/"&amp;N$348,$2:$2,0),FALSE),IFERROR(VLOOKUP($B$374,$4:$126,MATCH($Q376&amp;"/"&amp;N$348,$2:$2,0),FALSE),IFERROR(VLOOKUP($B$374,$4:$126,MATCH($Q375&amp;"/"&amp;N$348,$2:$2,0),FALSE),""))))</f>
        <v>28251032.16</v>
      </c>
      <c r="O378" s="24">
        <f t="shared" si="37"/>
        <v>24200254</v>
      </c>
      <c r="P378" s="21"/>
      <c r="Q378" s="25" t="s">
        <v>2919</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8">+B378/B$402</f>
        <v>0.4222355471921066</v>
      </c>
      <c r="C379" s="26">
        <f t="shared" si="38"/>
        <v>0.4313386356407119</v>
      </c>
      <c r="D379" s="26">
        <f t="shared" si="38"/>
        <v>0.47965247835967356</v>
      </c>
      <c r="E379" s="26">
        <f t="shared" si="38"/>
        <v>0.48105972181087497</v>
      </c>
      <c r="F379" s="26">
        <f t="shared" si="38"/>
        <v>0.4577759948171311</v>
      </c>
      <c r="G379" s="26">
        <f t="shared" si="38"/>
        <v>0.45522954568870705</v>
      </c>
      <c r="H379" s="26">
        <f t="shared" si="38"/>
        <v>0.39861402265185808</v>
      </c>
      <c r="I379" s="26">
        <f t="shared" si="38"/>
        <v>0.36163124775506411</v>
      </c>
      <c r="J379" s="26">
        <f t="shared" si="38"/>
        <v>0.35052599554114933</v>
      </c>
      <c r="K379" s="26">
        <f t="shared" si="38"/>
        <v>0.34611881643198916</v>
      </c>
      <c r="L379" s="26">
        <f t="shared" si="38"/>
        <v>0.37055453327040455</v>
      </c>
      <c r="M379" s="26">
        <f t="shared" si="38"/>
        <v>0.37248809757870521</v>
      </c>
      <c r="N379" s="26">
        <f t="shared" si="38"/>
        <v>0.38159457901028643</v>
      </c>
      <c r="O379" s="26">
        <f t="shared" si="38"/>
        <v>0.34507224959948868</v>
      </c>
      <c r="P379" s="21"/>
      <c r="Q379" s="27" t="s">
        <v>2920</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2925</v>
      </c>
      <c r="C380" s="146"/>
      <c r="D380" s="146"/>
      <c r="E380" s="146"/>
      <c r="F380" s="146"/>
      <c r="G380" s="146"/>
      <c r="H380" s="146"/>
      <c r="I380" s="146"/>
      <c r="J380" s="146"/>
      <c r="K380" s="146"/>
      <c r="L380" s="146"/>
      <c r="M380" s="146"/>
      <c r="N380" s="15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39">IFERROR(VLOOKUP($B$380,$4:$126,MATCH($Q381&amp;"/"&amp;B$348,$2:$2,0),FALSE),"")</f>
        <v>11837499</v>
      </c>
      <c r="C381" s="24">
        <f t="shared" si="39"/>
        <v>10925697</v>
      </c>
      <c r="D381" s="24">
        <f t="shared" si="39"/>
        <v>12844224</v>
      </c>
      <c r="E381" s="24">
        <f t="shared" si="39"/>
        <v>13505625</v>
      </c>
      <c r="F381" s="24">
        <f t="shared" si="39"/>
        <v>15599756</v>
      </c>
      <c r="G381" s="24">
        <f t="shared" si="39"/>
        <v>17609670</v>
      </c>
      <c r="H381" s="24">
        <f t="shared" si="39"/>
        <v>20070334</v>
      </c>
      <c r="I381" s="24">
        <f t="shared" si="39"/>
        <v>26135450</v>
      </c>
      <c r="J381" s="24">
        <f t="shared" si="39"/>
        <v>29540488</v>
      </c>
      <c r="K381" s="24">
        <f t="shared" si="39"/>
        <v>32448172</v>
      </c>
      <c r="L381" s="24">
        <f t="shared" si="39"/>
        <v>33139430</v>
      </c>
      <c r="M381" s="24">
        <f t="shared" si="39"/>
        <v>33528650</v>
      </c>
      <c r="N381" s="24">
        <f t="shared" si="39"/>
        <v>31113397</v>
      </c>
      <c r="O381" s="24">
        <f t="shared" si="39"/>
        <v>30399618</v>
      </c>
      <c r="P381" s="21"/>
      <c r="Q381" s="25" t="s">
        <v>2916</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0">IFERROR(VLOOKUP($B$380,$4:$126,MATCH($Q382&amp;"/"&amp;B$348,$2:$2,0),FALSE),"")</f>
        <v>11664152</v>
      </c>
      <c r="C382" s="24">
        <f t="shared" si="40"/>
        <v>12005811</v>
      </c>
      <c r="D382" s="24">
        <f t="shared" si="40"/>
        <v>12970436</v>
      </c>
      <c r="E382" s="24">
        <f t="shared" si="40"/>
        <v>14336638</v>
      </c>
      <c r="F382" s="24">
        <f t="shared" si="40"/>
        <v>15912857</v>
      </c>
      <c r="G382" s="24">
        <f t="shared" si="40"/>
        <v>17739393</v>
      </c>
      <c r="H382" s="24">
        <f t="shared" si="40"/>
        <v>21245045</v>
      </c>
      <c r="I382" s="24">
        <f t="shared" si="40"/>
        <v>26951833</v>
      </c>
      <c r="J382" s="24">
        <f t="shared" si="40"/>
        <v>30673107</v>
      </c>
      <c r="K382" s="24">
        <f t="shared" si="40"/>
        <v>32875448</v>
      </c>
      <c r="L382" s="24">
        <f t="shared" si="40"/>
        <v>33023177</v>
      </c>
      <c r="M382" s="24">
        <f t="shared" si="40"/>
        <v>33476969</v>
      </c>
      <c r="N382" s="24">
        <f t="shared" si="40"/>
        <v>31041516</v>
      </c>
      <c r="O382" s="24">
        <f t="shared" si="40"/>
        <v>30205080</v>
      </c>
      <c r="P382" s="21"/>
      <c r="Q382" s="25" t="s">
        <v>2917</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1">IFERROR(VLOOKUP($B$380,$4:$126,MATCH($Q383&amp;"/"&amp;B$348,$2:$2,0),FALSE),"")</f>
        <v>11413345</v>
      </c>
      <c r="C383" s="24">
        <f t="shared" si="41"/>
        <v>12234463</v>
      </c>
      <c r="D383" s="24">
        <f t="shared" si="41"/>
        <v>13025481</v>
      </c>
      <c r="E383" s="24">
        <f t="shared" si="41"/>
        <v>15183065</v>
      </c>
      <c r="F383" s="24">
        <f t="shared" si="41"/>
        <v>16587554</v>
      </c>
      <c r="G383" s="24">
        <f t="shared" si="41"/>
        <v>18053087</v>
      </c>
      <c r="H383" s="24">
        <f t="shared" si="41"/>
        <v>22678355</v>
      </c>
      <c r="I383" s="24">
        <f t="shared" si="41"/>
        <v>27900119</v>
      </c>
      <c r="J383" s="24">
        <f t="shared" si="41"/>
        <v>31751196</v>
      </c>
      <c r="K383" s="24">
        <f t="shared" si="41"/>
        <v>33184986</v>
      </c>
      <c r="L383" s="24">
        <f t="shared" si="41"/>
        <v>33043963</v>
      </c>
      <c r="M383" s="24">
        <f t="shared" si="41"/>
        <v>33619838</v>
      </c>
      <c r="N383" s="24">
        <f t="shared" si="41"/>
        <v>30876310</v>
      </c>
      <c r="O383" s="24" t="str">
        <f t="shared" si="41"/>
        <v/>
      </c>
      <c r="P383" s="21"/>
      <c r="Q383" s="25" t="s">
        <v>2918</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2">IFERROR(VLOOKUP($B$380,$4:$126,MATCH($Q384&amp;"/"&amp;B$348,$2:$2,0),FALSE),"")</f>
        <v>11035245</v>
      </c>
      <c r="C384" s="24">
        <f t="shared" si="42"/>
        <v>12685087.93</v>
      </c>
      <c r="D384" s="24">
        <f t="shared" si="42"/>
        <v>12909088.130000001</v>
      </c>
      <c r="E384" s="24">
        <f t="shared" si="42"/>
        <v>15379404.210000001</v>
      </c>
      <c r="F384" s="24">
        <f t="shared" si="42"/>
        <v>17028582.16</v>
      </c>
      <c r="G384" s="24">
        <f t="shared" si="42"/>
        <v>18826523.91</v>
      </c>
      <c r="H384" s="24">
        <f t="shared" si="42"/>
        <v>24990109.609999999</v>
      </c>
      <c r="I384" s="24">
        <f t="shared" si="42"/>
        <v>28874190.640000001</v>
      </c>
      <c r="J384" s="24">
        <f t="shared" si="42"/>
        <v>32313110.34</v>
      </c>
      <c r="K384" s="24">
        <f t="shared" si="42"/>
        <v>33429593.359999999</v>
      </c>
      <c r="L384" s="24">
        <f t="shared" si="42"/>
        <v>33798120.659999996</v>
      </c>
      <c r="M384" s="24">
        <f t="shared" si="42"/>
        <v>33823811.299999997</v>
      </c>
      <c r="N384" s="24">
        <f t="shared" ref="N384:O384" si="43">IFERROR(VLOOKUP($B$380,$4:$126,MATCH($Q384&amp;"/"&amp;N$348,$2:$2,0),FALSE),IFERROR(VLOOKUP($B$380,$4:$126,MATCH($Q383&amp;"/"&amp;N$348,$2:$2,0),FALSE),IFERROR(VLOOKUP($B$380,$4:$126,MATCH($Q382&amp;"/"&amp;N$348,$2:$2,0),FALSE),IFERROR(VLOOKUP($B$380,$4:$126,MATCH($Q381&amp;"/"&amp;N$348,$2:$2,0),FALSE),""))))</f>
        <v>30564324.559999999</v>
      </c>
      <c r="O384" s="24">
        <f t="shared" si="43"/>
        <v>30205080</v>
      </c>
      <c r="P384" s="21"/>
      <c r="Q384" s="25" t="s">
        <v>2919</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4">+B384/B$402</f>
        <v>0.53345645180104384</v>
      </c>
      <c r="C385" s="26">
        <f t="shared" si="44"/>
        <v>0.5534125920394618</v>
      </c>
      <c r="D385" s="26">
        <f t="shared" si="44"/>
        <v>0.50640423118343558</v>
      </c>
      <c r="E385" s="26">
        <f t="shared" si="44"/>
        <v>0.50724555203839328</v>
      </c>
      <c r="F385" s="26">
        <f t="shared" si="44"/>
        <v>0.53074067990162732</v>
      </c>
      <c r="G385" s="26">
        <f t="shared" si="44"/>
        <v>0.52144765202089693</v>
      </c>
      <c r="H385" s="26">
        <f t="shared" si="44"/>
        <v>0.57230753572932169</v>
      </c>
      <c r="I385" s="26">
        <f t="shared" si="44"/>
        <v>0.60267811936165316</v>
      </c>
      <c r="J385" s="26">
        <f t="shared" si="44"/>
        <v>0.6113021573545272</v>
      </c>
      <c r="K385" s="26">
        <f t="shared" si="44"/>
        <v>0.5668341152936156</v>
      </c>
      <c r="L385" s="26">
        <f t="shared" si="44"/>
        <v>0.54455782863749858</v>
      </c>
      <c r="M385" s="26">
        <f t="shared" si="44"/>
        <v>0.53995996208068497</v>
      </c>
      <c r="N385" s="26">
        <f t="shared" si="44"/>
        <v>0.41284086532316483</v>
      </c>
      <c r="O385" s="26">
        <f t="shared" si="44"/>
        <v>0.43069526893943028</v>
      </c>
      <c r="P385" s="21"/>
      <c r="Q385" s="27" t="s">
        <v>2920</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2926</v>
      </c>
      <c r="C386" s="146"/>
      <c r="D386" s="146"/>
      <c r="E386" s="146"/>
      <c r="F386" s="146"/>
      <c r="G386" s="146"/>
      <c r="H386" s="146"/>
      <c r="I386" s="146"/>
      <c r="J386" s="146"/>
      <c r="K386" s="146"/>
      <c r="L386" s="146"/>
      <c r="M386" s="146"/>
      <c r="N386" s="15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5">IFERROR(VLOOKUP($B$386,$4:$126,MATCH($Q387&amp;"/"&amp;B$348,$2:$2,0),FALSE),"")</f>
        <v>208142</v>
      </c>
      <c r="C387" s="24">
        <f t="shared" si="45"/>
        <v>204603</v>
      </c>
      <c r="D387" s="24">
        <f t="shared" si="45"/>
        <v>42168</v>
      </c>
      <c r="E387" s="24">
        <f t="shared" si="45"/>
        <v>48772</v>
      </c>
      <c r="F387" s="24">
        <f t="shared" si="45"/>
        <v>60391</v>
      </c>
      <c r="G387" s="24">
        <f t="shared" si="45"/>
        <v>69178</v>
      </c>
      <c r="H387" s="24">
        <f t="shared" si="45"/>
        <v>376436</v>
      </c>
      <c r="I387" s="24">
        <f t="shared" si="45"/>
        <v>723374</v>
      </c>
      <c r="J387" s="24">
        <f t="shared" si="45"/>
        <v>1068668</v>
      </c>
      <c r="K387" s="24">
        <f t="shared" si="45"/>
        <v>1623283</v>
      </c>
      <c r="L387" s="24">
        <f t="shared" si="45"/>
        <v>2062380</v>
      </c>
      <c r="M387" s="24">
        <f t="shared" si="45"/>
        <v>2293907</v>
      </c>
      <c r="N387" s="24">
        <f t="shared" si="45"/>
        <v>2244446</v>
      </c>
      <c r="O387" s="24">
        <f t="shared" si="45"/>
        <v>2146223</v>
      </c>
      <c r="P387" s="21"/>
      <c r="Q387" s="25" t="s">
        <v>2916</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6">IFERROR(VLOOKUP($B$386,$4:$126,MATCH($Q388&amp;"/"&amp;B$348,$2:$2,0),FALSE),"")</f>
        <v>204321</v>
      </c>
      <c r="C388" s="24">
        <f t="shared" si="46"/>
        <v>33992</v>
      </c>
      <c r="D388" s="24">
        <f t="shared" si="46"/>
        <v>39978</v>
      </c>
      <c r="E388" s="24">
        <f t="shared" si="46"/>
        <v>50116</v>
      </c>
      <c r="F388" s="24">
        <f t="shared" si="46"/>
        <v>58689</v>
      </c>
      <c r="G388" s="24">
        <f t="shared" si="46"/>
        <v>68750</v>
      </c>
      <c r="H388" s="24">
        <f t="shared" si="46"/>
        <v>467607</v>
      </c>
      <c r="I388" s="24">
        <f t="shared" si="46"/>
        <v>793861</v>
      </c>
      <c r="J388" s="24">
        <f t="shared" si="46"/>
        <v>1048462</v>
      </c>
      <c r="K388" s="24">
        <f t="shared" si="46"/>
        <v>1770106</v>
      </c>
      <c r="L388" s="24">
        <f t="shared" si="46"/>
        <v>2113053</v>
      </c>
      <c r="M388" s="24">
        <f t="shared" si="46"/>
        <v>2284726</v>
      </c>
      <c r="N388" s="24">
        <f t="shared" si="46"/>
        <v>2209285</v>
      </c>
      <c r="O388" s="24">
        <f t="shared" si="46"/>
        <v>2115253</v>
      </c>
      <c r="P388" s="21"/>
      <c r="Q388" s="25" t="s">
        <v>2917</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7">IFERROR(VLOOKUP($B$386,$4:$126,MATCH($Q389&amp;"/"&amp;B$348,$2:$2,0),FALSE),"")</f>
        <v>200999</v>
      </c>
      <c r="C389" s="24">
        <f t="shared" si="47"/>
        <v>39800</v>
      </c>
      <c r="D389" s="24">
        <f t="shared" si="47"/>
        <v>33387</v>
      </c>
      <c r="E389" s="24">
        <f t="shared" si="47"/>
        <v>50582</v>
      </c>
      <c r="F389" s="24">
        <f t="shared" si="47"/>
        <v>64854</v>
      </c>
      <c r="G389" s="24">
        <f t="shared" si="47"/>
        <v>281522</v>
      </c>
      <c r="H389" s="24">
        <f t="shared" si="47"/>
        <v>573941</v>
      </c>
      <c r="I389" s="24">
        <f t="shared" si="47"/>
        <v>890735</v>
      </c>
      <c r="J389" s="24">
        <f t="shared" si="47"/>
        <v>1107846</v>
      </c>
      <c r="K389" s="24">
        <f t="shared" si="47"/>
        <v>1904089</v>
      </c>
      <c r="L389" s="24">
        <f t="shared" si="47"/>
        <v>2159731</v>
      </c>
      <c r="M389" s="24">
        <f t="shared" si="47"/>
        <v>2314333</v>
      </c>
      <c r="N389" s="24">
        <f t="shared" si="47"/>
        <v>2223516</v>
      </c>
      <c r="O389" s="24" t="str">
        <f t="shared" si="47"/>
        <v/>
      </c>
      <c r="P389" s="21"/>
      <c r="Q389" s="25" t="s">
        <v>2918</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8">IFERROR(VLOOKUP($B$386,$4:$126,MATCH($Q390&amp;"/"&amp;B$348,$2:$2,0),FALSE),"")</f>
        <v>206222</v>
      </c>
      <c r="C390" s="24">
        <f t="shared" si="48"/>
        <v>31765.02</v>
      </c>
      <c r="D390" s="24">
        <f t="shared" si="48"/>
        <v>45016.54</v>
      </c>
      <c r="E390" s="24">
        <f t="shared" si="48"/>
        <v>55657.24</v>
      </c>
      <c r="F390" s="24">
        <f t="shared" si="48"/>
        <v>69528.679999999993</v>
      </c>
      <c r="G390" s="24">
        <f t="shared" si="48"/>
        <v>341298.18</v>
      </c>
      <c r="H390" s="24">
        <f t="shared" si="48"/>
        <v>680265.63</v>
      </c>
      <c r="I390" s="24">
        <f t="shared" si="48"/>
        <v>1095389.1599999999</v>
      </c>
      <c r="J390" s="24">
        <f t="shared" si="48"/>
        <v>1154491.67</v>
      </c>
      <c r="K390" s="24">
        <f t="shared" si="48"/>
        <v>1998011.64</v>
      </c>
      <c r="L390" s="24">
        <f t="shared" si="48"/>
        <v>2312363.4900000002</v>
      </c>
      <c r="M390" s="24">
        <f t="shared" si="48"/>
        <v>2277397.85</v>
      </c>
      <c r="N390" s="24">
        <f t="shared" ref="N390:O390" si="49">IFERROR(VLOOKUP($B$386,$4:$126,MATCH($Q390&amp;"/"&amp;N$348,$2:$2,0),FALSE),IFERROR(VLOOKUP($B$386,$4:$126,MATCH($Q389&amp;"/"&amp;N$348,$2:$2,0),FALSE),IFERROR(VLOOKUP($B$386,$4:$126,MATCH($Q388&amp;"/"&amp;N$348,$2:$2,0),FALSE),IFERROR(VLOOKUP($B$386,$4:$126,MATCH($Q387&amp;"/"&amp;N$348,$2:$2,0),FALSE),""))))</f>
        <v>2200651.0299999998</v>
      </c>
      <c r="O390" s="24">
        <f t="shared" si="49"/>
        <v>2115253</v>
      </c>
      <c r="P390" s="21"/>
      <c r="Q390" s="25" t="s">
        <v>2919</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0">+B390/B$402</f>
        <v>9.9690089711025782E-3</v>
      </c>
      <c r="C391" s="26">
        <f t="shared" si="50"/>
        <v>1.3858131809091326E-3</v>
      </c>
      <c r="D391" s="26">
        <f t="shared" si="50"/>
        <v>1.7659315746911997E-3</v>
      </c>
      <c r="E391" s="26">
        <f t="shared" si="50"/>
        <v>1.8356944809589178E-3</v>
      </c>
      <c r="F391" s="26">
        <f t="shared" si="50"/>
        <v>2.167044710424833E-3</v>
      </c>
      <c r="G391" s="26">
        <f t="shared" si="50"/>
        <v>9.4531064497506301E-3</v>
      </c>
      <c r="H391" s="26">
        <f t="shared" si="50"/>
        <v>1.5579009152919619E-2</v>
      </c>
      <c r="I391" s="26">
        <f t="shared" si="50"/>
        <v>2.2863570000933572E-2</v>
      </c>
      <c r="J391" s="26">
        <f t="shared" si="50"/>
        <v>2.1840771163560816E-2</v>
      </c>
      <c r="K391" s="26">
        <f t="shared" si="50"/>
        <v>3.3878400736423016E-2</v>
      </c>
      <c r="L391" s="26">
        <f t="shared" si="50"/>
        <v>3.7256972179086488E-2</v>
      </c>
      <c r="M391" s="26">
        <f t="shared" si="50"/>
        <v>3.6356152942723922E-2</v>
      </c>
      <c r="N391" s="26">
        <f t="shared" si="50"/>
        <v>2.9724807879069122E-2</v>
      </c>
      <c r="O391" s="26">
        <f t="shared" si="50"/>
        <v>3.016146488305731E-2</v>
      </c>
      <c r="P391" s="21"/>
      <c r="Q391" s="27" t="s">
        <v>2920</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2927</v>
      </c>
      <c r="C392" s="146"/>
      <c r="D392" s="146"/>
      <c r="E392" s="146"/>
      <c r="F392" s="146"/>
      <c r="G392" s="146"/>
      <c r="H392" s="146"/>
      <c r="I392" s="146"/>
      <c r="J392" s="146"/>
      <c r="K392" s="146"/>
      <c r="L392" s="146"/>
      <c r="M392" s="146"/>
      <c r="N392" s="15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1">IFERROR(VLOOKUP($B$392,$4:$126,MATCH($Q393&amp;"/"&amp;B$348,$2:$2,0),FALSE),"")</f>
        <v>12228420</v>
      </c>
      <c r="C393" s="24">
        <f t="shared" si="51"/>
        <v>11834792</v>
      </c>
      <c r="D393" s="24">
        <f t="shared" si="51"/>
        <v>13196509</v>
      </c>
      <c r="E393" s="24">
        <f t="shared" si="51"/>
        <v>13863788</v>
      </c>
      <c r="F393" s="24">
        <f t="shared" si="51"/>
        <v>15958433</v>
      </c>
      <c r="G393" s="24">
        <f t="shared" si="51"/>
        <v>18183915</v>
      </c>
      <c r="H393" s="24">
        <f t="shared" si="51"/>
        <v>20947132</v>
      </c>
      <c r="I393" s="24">
        <f t="shared" si="51"/>
        <v>27465231</v>
      </c>
      <c r="J393" s="24">
        <f t="shared" si="51"/>
        <v>31388088</v>
      </c>
      <c r="K393" s="24">
        <f t="shared" si="51"/>
        <v>37233203</v>
      </c>
      <c r="L393" s="24">
        <f t="shared" si="51"/>
        <v>38345562</v>
      </c>
      <c r="M393" s="24">
        <f t="shared" si="51"/>
        <v>38795103</v>
      </c>
      <c r="N393" s="24">
        <f t="shared" si="51"/>
        <v>46778020</v>
      </c>
      <c r="O393" s="24">
        <f t="shared" si="51"/>
        <v>45900242</v>
      </c>
      <c r="P393" s="21"/>
      <c r="Q393" s="25" t="s">
        <v>2916</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2">IFERROR(VLOOKUP($B$392,$4:$126,MATCH($Q394&amp;"/"&amp;B$348,$2:$2,0),FALSE),"")</f>
        <v>12017184</v>
      </c>
      <c r="C394" s="24">
        <f t="shared" si="52"/>
        <v>12355697</v>
      </c>
      <c r="D394" s="24">
        <f t="shared" si="52"/>
        <v>13320210</v>
      </c>
      <c r="E394" s="24">
        <f t="shared" si="52"/>
        <v>14696428</v>
      </c>
      <c r="F394" s="24">
        <f t="shared" si="52"/>
        <v>16278497</v>
      </c>
      <c r="G394" s="24">
        <f t="shared" si="52"/>
        <v>18304988</v>
      </c>
      <c r="H394" s="24">
        <f t="shared" si="52"/>
        <v>22219384</v>
      </c>
      <c r="I394" s="24">
        <f t="shared" si="52"/>
        <v>28359589</v>
      </c>
      <c r="J394" s="24">
        <f t="shared" si="52"/>
        <v>32567762</v>
      </c>
      <c r="K394" s="24">
        <f t="shared" si="52"/>
        <v>37772057</v>
      </c>
      <c r="L394" s="24">
        <f t="shared" si="52"/>
        <v>38303334</v>
      </c>
      <c r="M394" s="24">
        <f t="shared" si="52"/>
        <v>38952508</v>
      </c>
      <c r="N394" s="24">
        <f t="shared" si="52"/>
        <v>46373069</v>
      </c>
      <c r="O394" s="24">
        <f t="shared" si="52"/>
        <v>45930723</v>
      </c>
      <c r="P394" s="21"/>
      <c r="Q394" s="25" t="s">
        <v>2917</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3">IFERROR(VLOOKUP($B$392,$4:$126,MATCH($Q395&amp;"/"&amp;B$348,$2:$2,0),FALSE),"")</f>
        <v>11762284</v>
      </c>
      <c r="C395" s="24">
        <f t="shared" si="53"/>
        <v>12591204</v>
      </c>
      <c r="D395" s="24">
        <f t="shared" si="53"/>
        <v>13376656</v>
      </c>
      <c r="E395" s="24">
        <f t="shared" si="53"/>
        <v>15545870</v>
      </c>
      <c r="F395" s="24">
        <f t="shared" si="53"/>
        <v>16965967</v>
      </c>
      <c r="G395" s="24">
        <f t="shared" si="53"/>
        <v>18834902</v>
      </c>
      <c r="H395" s="24">
        <f t="shared" si="53"/>
        <v>23779979</v>
      </c>
      <c r="I395" s="24">
        <f t="shared" si="53"/>
        <v>29419638</v>
      </c>
      <c r="J395" s="24">
        <f t="shared" si="53"/>
        <v>33709985</v>
      </c>
      <c r="K395" s="24">
        <f t="shared" si="53"/>
        <v>38220266</v>
      </c>
      <c r="L395" s="24">
        <f t="shared" si="53"/>
        <v>38368991</v>
      </c>
      <c r="M395" s="24">
        <f t="shared" si="53"/>
        <v>39129985</v>
      </c>
      <c r="N395" s="24">
        <f t="shared" si="53"/>
        <v>46131466</v>
      </c>
      <c r="O395" s="24" t="str">
        <f t="shared" si="53"/>
        <v/>
      </c>
      <c r="P395" s="21"/>
      <c r="Q395" s="25" t="s">
        <v>2918</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4">IFERROR(VLOOKUP($B$392,$4:$126,MATCH($Q396&amp;"/"&amp;B$348,$2:$2,0),FALSE),"")</f>
        <v>11951814</v>
      </c>
      <c r="C396" s="24">
        <f t="shared" si="54"/>
        <v>13034613.800000001</v>
      </c>
      <c r="D396" s="24">
        <f t="shared" si="54"/>
        <v>13264525.85</v>
      </c>
      <c r="E396" s="24">
        <f t="shared" si="54"/>
        <v>15733981.83</v>
      </c>
      <c r="F396" s="24">
        <f t="shared" si="54"/>
        <v>17397019.609999999</v>
      </c>
      <c r="G396" s="24">
        <f t="shared" si="54"/>
        <v>19668578.32</v>
      </c>
      <c r="H396" s="24">
        <f t="shared" si="54"/>
        <v>26259835.059999999</v>
      </c>
      <c r="I396" s="24">
        <f t="shared" si="54"/>
        <v>30584121.870000001</v>
      </c>
      <c r="J396" s="24">
        <f t="shared" si="54"/>
        <v>34330854.100000001</v>
      </c>
      <c r="K396" s="24">
        <f t="shared" si="54"/>
        <v>38563278.890000001</v>
      </c>
      <c r="L396" s="24">
        <f t="shared" si="54"/>
        <v>39066693.590000004</v>
      </c>
      <c r="M396" s="24">
        <f t="shared" si="54"/>
        <v>39308181.469999999</v>
      </c>
      <c r="N396" s="24">
        <f t="shared" ref="N396:O396" si="55">IFERROR(VLOOKUP($B$392,$4:$126,MATCH($Q396&amp;"/"&amp;N$348,$2:$2,0),FALSE),IFERROR(VLOOKUP($B$392,$4:$126,MATCH($Q395&amp;"/"&amp;N$348,$2:$2,0),FALSE),IFERROR(VLOOKUP($B$392,$4:$126,MATCH($Q394&amp;"/"&amp;N$348,$2:$2,0),FALSE),IFERROR(VLOOKUP($B$392,$4:$126,MATCH($Q393&amp;"/"&amp;N$348,$2:$2,0),FALSE),""))))</f>
        <v>45783122.710000001</v>
      </c>
      <c r="O396" s="24">
        <f t="shared" si="55"/>
        <v>45930723</v>
      </c>
      <c r="P396" s="21"/>
      <c r="Q396" s="25" t="s">
        <v>2919</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6">+B396/B$402</f>
        <v>0.57776445280789335</v>
      </c>
      <c r="C397" s="26">
        <f t="shared" si="56"/>
        <v>0.56866136435928816</v>
      </c>
      <c r="D397" s="26">
        <f t="shared" si="56"/>
        <v>0.52034752164032649</v>
      </c>
      <c r="E397" s="26">
        <f t="shared" si="56"/>
        <v>0.51894027818912492</v>
      </c>
      <c r="F397" s="26">
        <f t="shared" si="56"/>
        <v>0.5422240048711926</v>
      </c>
      <c r="G397" s="26">
        <f t="shared" si="56"/>
        <v>0.5447704543112929</v>
      </c>
      <c r="H397" s="26">
        <f t="shared" si="56"/>
        <v>0.60138597734814192</v>
      </c>
      <c r="I397" s="26">
        <f t="shared" si="56"/>
        <v>0.63836875224493594</v>
      </c>
      <c r="J397" s="26">
        <f t="shared" si="56"/>
        <v>0.64947400464803151</v>
      </c>
      <c r="K397" s="26">
        <f t="shared" si="56"/>
        <v>0.65388118356801084</v>
      </c>
      <c r="L397" s="26">
        <f t="shared" si="56"/>
        <v>0.62944546672959556</v>
      </c>
      <c r="M397" s="26">
        <f t="shared" si="56"/>
        <v>0.62751190242129473</v>
      </c>
      <c r="N397" s="26">
        <f t="shared" si="56"/>
        <v>0.61840542098971352</v>
      </c>
      <c r="O397" s="26">
        <f t="shared" si="56"/>
        <v>0.65492775040051132</v>
      </c>
      <c r="P397" s="21"/>
      <c r="Q397" s="27" t="s">
        <v>2920</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2928</v>
      </c>
      <c r="C398" s="146"/>
      <c r="D398" s="146"/>
      <c r="E398" s="146"/>
      <c r="F398" s="146"/>
      <c r="G398" s="146"/>
      <c r="H398" s="146"/>
      <c r="I398" s="146"/>
      <c r="J398" s="146"/>
      <c r="K398" s="146"/>
      <c r="L398" s="146"/>
      <c r="M398" s="146"/>
      <c r="N398" s="15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7">IFERROR(VLOOKUP($B$398,$4:$126,MATCH($Q399&amp;"/"&amp;B$348,$2:$2,0),FALSE),"")</f>
        <v>19163043</v>
      </c>
      <c r="C399" s="24">
        <f t="shared" si="57"/>
        <v>20252279</v>
      </c>
      <c r="D399" s="24">
        <f t="shared" si="57"/>
        <v>22518542</v>
      </c>
      <c r="E399" s="24">
        <f t="shared" si="57"/>
        <v>26684966</v>
      </c>
      <c r="F399" s="24">
        <f t="shared" si="57"/>
        <v>29848321</v>
      </c>
      <c r="G399" s="24">
        <f t="shared" si="57"/>
        <v>34298568</v>
      </c>
      <c r="H399" s="24">
        <f t="shared" si="57"/>
        <v>36417128</v>
      </c>
      <c r="I399" s="24">
        <f t="shared" si="57"/>
        <v>43396985</v>
      </c>
      <c r="J399" s="24">
        <f t="shared" si="57"/>
        <v>48267057</v>
      </c>
      <c r="K399" s="24">
        <f t="shared" si="57"/>
        <v>55277386</v>
      </c>
      <c r="L399" s="24">
        <f t="shared" si="57"/>
        <v>58159228</v>
      </c>
      <c r="M399" s="24">
        <f t="shared" si="57"/>
        <v>60792282</v>
      </c>
      <c r="N399" s="24">
        <f t="shared" si="57"/>
        <v>71516604</v>
      </c>
      <c r="O399" s="24">
        <f t="shared" si="57"/>
        <v>75141403</v>
      </c>
      <c r="P399" s="21"/>
      <c r="Q399" s="25" t="s">
        <v>2916</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8">IFERROR(VLOOKUP($B$398,$4:$126,MATCH($Q400&amp;"/"&amp;B$348,$2:$2,0),FALSE),"")</f>
        <v>18753801</v>
      </c>
      <c r="C400" s="24">
        <f t="shared" si="58"/>
        <v>19961492</v>
      </c>
      <c r="D400" s="24">
        <f t="shared" si="58"/>
        <v>22003249</v>
      </c>
      <c r="E400" s="24">
        <f t="shared" si="58"/>
        <v>26230746</v>
      </c>
      <c r="F400" s="24">
        <f t="shared" si="58"/>
        <v>28749067</v>
      </c>
      <c r="G400" s="24">
        <f t="shared" si="58"/>
        <v>30029741</v>
      </c>
      <c r="H400" s="24">
        <f t="shared" si="58"/>
        <v>35400715</v>
      </c>
      <c r="I400" s="24">
        <f t="shared" si="58"/>
        <v>40960488</v>
      </c>
      <c r="J400" s="24">
        <f t="shared" si="58"/>
        <v>46894744</v>
      </c>
      <c r="K400" s="24">
        <f t="shared" si="58"/>
        <v>52863861</v>
      </c>
      <c r="L400" s="24">
        <f t="shared" si="58"/>
        <v>55827452</v>
      </c>
      <c r="M400" s="24">
        <f t="shared" si="58"/>
        <v>58444084</v>
      </c>
      <c r="N400" s="24">
        <f t="shared" si="58"/>
        <v>70884784</v>
      </c>
      <c r="O400" s="24">
        <f t="shared" si="58"/>
        <v>70130977</v>
      </c>
      <c r="P400" s="21"/>
      <c r="Q400" s="25" t="s">
        <v>2917</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59">IFERROR(VLOOKUP($B$398,$4:$126,MATCH($Q401&amp;"/"&amp;B$348,$2:$2,0),FALSE),"")</f>
        <v>19288386</v>
      </c>
      <c r="C401" s="24">
        <f t="shared" si="59"/>
        <v>20481809</v>
      </c>
      <c r="D401" s="24">
        <f t="shared" si="59"/>
        <v>22201030</v>
      </c>
      <c r="E401" s="24">
        <f t="shared" si="59"/>
        <v>25996782</v>
      </c>
      <c r="F401" s="24">
        <f t="shared" si="59"/>
        <v>27441967</v>
      </c>
      <c r="G401" s="24">
        <f t="shared" si="59"/>
        <v>32033129</v>
      </c>
      <c r="H401" s="24">
        <f t="shared" si="59"/>
        <v>37052348</v>
      </c>
      <c r="I401" s="24">
        <f t="shared" si="59"/>
        <v>42633119</v>
      </c>
      <c r="J401" s="24">
        <f t="shared" si="59"/>
        <v>47326696</v>
      </c>
      <c r="K401" s="24">
        <f t="shared" si="59"/>
        <v>54233117</v>
      </c>
      <c r="L401" s="24">
        <f t="shared" si="59"/>
        <v>56701374</v>
      </c>
      <c r="M401" s="24">
        <f t="shared" si="59"/>
        <v>57852576</v>
      </c>
      <c r="N401" s="24">
        <f t="shared" si="59"/>
        <v>67948508</v>
      </c>
      <c r="O401" s="24" t="str">
        <f t="shared" si="59"/>
        <v/>
      </c>
      <c r="P401" s="21"/>
      <c r="Q401" s="25" t="s">
        <v>2918</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0">IFERROR(VLOOKUP($B$398,$4:$126,MATCH($Q402&amp;"/"&amp;B$348,$2:$2,0),FALSE),"")</f>
        <v>20686309</v>
      </c>
      <c r="C402" s="24">
        <f t="shared" si="60"/>
        <v>22921574.449999999</v>
      </c>
      <c r="D402" s="24">
        <f t="shared" si="60"/>
        <v>25491667.199999999</v>
      </c>
      <c r="E402" s="24">
        <f t="shared" si="60"/>
        <v>30319446.170000002</v>
      </c>
      <c r="F402" s="24">
        <f t="shared" si="60"/>
        <v>32084561.829999998</v>
      </c>
      <c r="G402" s="24">
        <f t="shared" si="60"/>
        <v>36104341.130000003</v>
      </c>
      <c r="H402" s="24">
        <f t="shared" si="60"/>
        <v>43665526.049999997</v>
      </c>
      <c r="I402" s="24">
        <f t="shared" si="60"/>
        <v>47909804.109999999</v>
      </c>
      <c r="J402" s="24">
        <f t="shared" si="60"/>
        <v>52859473.75</v>
      </c>
      <c r="K402" s="24">
        <f t="shared" si="60"/>
        <v>58975972.789999999</v>
      </c>
      <c r="L402" s="24">
        <f t="shared" si="60"/>
        <v>62065255.299999997</v>
      </c>
      <c r="M402" s="24">
        <f t="shared" si="60"/>
        <v>62641332.090000004</v>
      </c>
      <c r="N402" s="24">
        <f t="shared" ref="N402:O402" si="61">IFERROR(VLOOKUP($B$398,$4:$126,MATCH($Q402&amp;"/"&amp;N$348,$2:$2,0),FALSE),IFERROR(VLOOKUP($B$398,$4:$126,MATCH($Q401&amp;"/"&amp;N$348,$2:$2,0),FALSE),IFERROR(VLOOKUP($B$398,$4:$126,MATCH($Q400&amp;"/"&amp;N$348,$2:$2,0),FALSE),IFERROR(VLOOKUP($B$398,$4:$126,MATCH($Q399&amp;"/"&amp;N$348,$2:$2,0),FALSE),""))))</f>
        <v>74034154.870000005</v>
      </c>
      <c r="O402" s="24">
        <f t="shared" si="61"/>
        <v>70130977</v>
      </c>
      <c r="P402" s="21"/>
      <c r="Q402" s="25" t="s">
        <v>2919</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2929</v>
      </c>
      <c r="C403" s="146"/>
      <c r="D403" s="146"/>
      <c r="E403" s="146"/>
      <c r="F403" s="146"/>
      <c r="G403" s="146"/>
      <c r="H403" s="146"/>
      <c r="I403" s="146"/>
      <c r="J403" s="146"/>
      <c r="K403" s="146"/>
      <c r="L403" s="146"/>
      <c r="M403" s="146"/>
      <c r="N403" s="15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2930</v>
      </c>
      <c r="C404" s="146"/>
      <c r="D404" s="146"/>
      <c r="E404" s="146"/>
      <c r="F404" s="146"/>
      <c r="G404" s="146"/>
      <c r="H404" s="146"/>
      <c r="I404" s="146"/>
      <c r="J404" s="146"/>
      <c r="K404" s="146"/>
      <c r="L404" s="146"/>
      <c r="M404" s="146"/>
      <c r="N404" s="15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2">IFERROR(VLOOKUP($B$404,$4:$126,MATCH($Q405&amp;"/"&amp;B$348,$2:$2,0),FALSE),"")</f>
        <v>8816938</v>
      </c>
      <c r="C405" s="24">
        <f t="shared" si="62"/>
        <v>8985694</v>
      </c>
      <c r="D405" s="24">
        <f t="shared" si="62"/>
        <v>10727666</v>
      </c>
      <c r="E405" s="24">
        <f t="shared" si="62"/>
        <v>12632709</v>
      </c>
      <c r="F405" s="24">
        <f t="shared" si="62"/>
        <v>14467510</v>
      </c>
      <c r="G405" s="24">
        <f t="shared" si="62"/>
        <v>17223851</v>
      </c>
      <c r="H405" s="24">
        <f t="shared" si="62"/>
        <v>17457624</v>
      </c>
      <c r="I405" s="24">
        <f t="shared" si="62"/>
        <v>19837087</v>
      </c>
      <c r="J405" s="24">
        <f t="shared" si="62"/>
        <v>21445580</v>
      </c>
      <c r="K405" s="24">
        <f t="shared" si="62"/>
        <v>23217637</v>
      </c>
      <c r="L405" s="24">
        <f t="shared" si="62"/>
        <v>25326591</v>
      </c>
      <c r="M405" s="24">
        <f t="shared" si="62"/>
        <v>26533057</v>
      </c>
      <c r="N405" s="24">
        <f t="shared" si="62"/>
        <v>27335937</v>
      </c>
      <c r="O405" s="24">
        <f t="shared" si="62"/>
        <v>28466631</v>
      </c>
      <c r="P405" s="21"/>
      <c r="Q405" s="25" t="s">
        <v>2916</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3">IFERROR(VLOOKUP($B$404,$4:$126,MATCH($Q406&amp;"/"&amp;B$348,$2:$2,0),FALSE),"")</f>
        <v>8489034</v>
      </c>
      <c r="C406" s="24">
        <f t="shared" si="63"/>
        <v>9344428</v>
      </c>
      <c r="D406" s="24">
        <f t="shared" si="63"/>
        <v>10628963</v>
      </c>
      <c r="E406" s="24">
        <f t="shared" si="63"/>
        <v>12645751</v>
      </c>
      <c r="F406" s="24">
        <f t="shared" si="63"/>
        <v>14391581</v>
      </c>
      <c r="G406" s="24">
        <f t="shared" si="63"/>
        <v>14593305</v>
      </c>
      <c r="H406" s="24">
        <f t="shared" si="63"/>
        <v>16502206</v>
      </c>
      <c r="I406" s="24">
        <f t="shared" si="63"/>
        <v>18450757</v>
      </c>
      <c r="J406" s="24">
        <f t="shared" si="63"/>
        <v>20755826</v>
      </c>
      <c r="K406" s="24">
        <f t="shared" si="63"/>
        <v>20392594</v>
      </c>
      <c r="L406" s="24">
        <f t="shared" si="63"/>
        <v>22808335</v>
      </c>
      <c r="M406" s="24">
        <f t="shared" si="63"/>
        <v>23544189</v>
      </c>
      <c r="N406" s="24">
        <f t="shared" si="63"/>
        <v>24283310</v>
      </c>
      <c r="O406" s="24">
        <f t="shared" si="63"/>
        <v>26546483</v>
      </c>
      <c r="P406" s="21"/>
      <c r="Q406" s="25" t="s">
        <v>2917</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4">IFERROR(VLOOKUP($B$404,$4:$126,MATCH($Q407&amp;"/"&amp;B$348,$2:$2,0),FALSE),"")</f>
        <v>8462054</v>
      </c>
      <c r="C407" s="24">
        <f t="shared" si="64"/>
        <v>9694818</v>
      </c>
      <c r="D407" s="24">
        <f t="shared" si="64"/>
        <v>10829661</v>
      </c>
      <c r="E407" s="24">
        <f t="shared" si="64"/>
        <v>12646257</v>
      </c>
      <c r="F407" s="24">
        <f t="shared" si="64"/>
        <v>13028161</v>
      </c>
      <c r="G407" s="24">
        <f t="shared" si="64"/>
        <v>15345824</v>
      </c>
      <c r="H407" s="24">
        <f t="shared" si="64"/>
        <v>17132877</v>
      </c>
      <c r="I407" s="24">
        <f t="shared" si="64"/>
        <v>19712975</v>
      </c>
      <c r="J407" s="24">
        <f t="shared" si="64"/>
        <v>20888778</v>
      </c>
      <c r="K407" s="24">
        <f t="shared" si="64"/>
        <v>22878419</v>
      </c>
      <c r="L407" s="24">
        <f t="shared" si="64"/>
        <v>22154481</v>
      </c>
      <c r="M407" s="24">
        <f t="shared" si="64"/>
        <v>24007482</v>
      </c>
      <c r="N407" s="24">
        <f t="shared" si="64"/>
        <v>26263104</v>
      </c>
      <c r="O407" s="24" t="str">
        <f t="shared" si="64"/>
        <v/>
      </c>
      <c r="P407" s="21"/>
      <c r="Q407" s="25" t="s">
        <v>2918</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5">IFERROR(VLOOKUP($B$404,$4:$126,MATCH($Q408&amp;"/"&amp;B$348,$2:$2,0),FALSE),"")</f>
        <v>9663405</v>
      </c>
      <c r="C408" s="24">
        <f t="shared" si="65"/>
        <v>11962367.58</v>
      </c>
      <c r="D408" s="24">
        <f t="shared" si="65"/>
        <v>13307472.880000001</v>
      </c>
      <c r="E408" s="24">
        <f t="shared" si="65"/>
        <v>16295243.65</v>
      </c>
      <c r="F408" s="24">
        <f t="shared" si="65"/>
        <v>16636377.689999999</v>
      </c>
      <c r="G408" s="24">
        <f t="shared" si="65"/>
        <v>19283624.719999999</v>
      </c>
      <c r="H408" s="24">
        <f t="shared" si="65"/>
        <v>22376173.030000001</v>
      </c>
      <c r="I408" s="24">
        <f t="shared" si="65"/>
        <v>23608904.98</v>
      </c>
      <c r="J408" s="24">
        <f t="shared" si="65"/>
        <v>25819147.309999999</v>
      </c>
      <c r="K408" s="24">
        <f t="shared" si="65"/>
        <v>27428799.309999999</v>
      </c>
      <c r="L408" s="24">
        <f t="shared" si="65"/>
        <v>27159531.640000001</v>
      </c>
      <c r="M408" s="24">
        <f t="shared" si="65"/>
        <v>28354573.260000002</v>
      </c>
      <c r="N408" s="24">
        <f t="shared" ref="N408:O408" si="66">IFERROR(VLOOKUP($B$404,$4:$126,MATCH($Q408&amp;"/"&amp;N$348,$2:$2,0),FALSE),IFERROR(VLOOKUP($B$404,$4:$126,MATCH($Q407&amp;"/"&amp;N$348,$2:$2,0),FALSE),IFERROR(VLOOKUP($B$404,$4:$126,MATCH($Q406&amp;"/"&amp;N$348,$2:$2,0),FALSE),IFERROR(VLOOKUP($B$404,$4:$126,MATCH($Q405&amp;"/"&amp;N$348,$2:$2,0),FALSE),""))))</f>
        <v>29950285.149999999</v>
      </c>
      <c r="O408" s="24">
        <f t="shared" si="66"/>
        <v>26546483</v>
      </c>
      <c r="P408" s="21"/>
      <c r="Q408" s="25" t="s">
        <v>2919</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7">+B408/B$402</f>
        <v>0.46714012635120167</v>
      </c>
      <c r="C409" s="26">
        <f t="shared" si="67"/>
        <v>0.52188245646450349</v>
      </c>
      <c r="D409" s="26">
        <f t="shared" si="67"/>
        <v>0.52203226943116543</v>
      </c>
      <c r="E409" s="26">
        <f t="shared" si="67"/>
        <v>0.53745189007190886</v>
      </c>
      <c r="F409" s="26">
        <f t="shared" si="67"/>
        <v>0.51851659306266429</v>
      </c>
      <c r="G409" s="26">
        <f t="shared" si="67"/>
        <v>0.53410820185212438</v>
      </c>
      <c r="H409" s="26">
        <f t="shared" si="67"/>
        <v>0.51244482900258115</v>
      </c>
      <c r="I409" s="26">
        <f t="shared" si="67"/>
        <v>0.49277815717623064</v>
      </c>
      <c r="J409" s="26">
        <f t="shared" si="67"/>
        <v>0.48844881491087488</v>
      </c>
      <c r="K409" s="26">
        <f t="shared" si="67"/>
        <v>0.46508430488578295</v>
      </c>
      <c r="L409" s="26">
        <f t="shared" si="67"/>
        <v>0.43759638961800906</v>
      </c>
      <c r="M409" s="26">
        <f t="shared" si="67"/>
        <v>0.45264958955951856</v>
      </c>
      <c r="N409" s="26">
        <f t="shared" si="67"/>
        <v>0.4045468635738611</v>
      </c>
      <c r="O409" s="26">
        <f t="shared" si="67"/>
        <v>0.3785272091674981</v>
      </c>
      <c r="P409" s="21"/>
      <c r="Q409" s="27" t="s">
        <v>2920</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2931</v>
      </c>
      <c r="C410" s="146"/>
      <c r="D410" s="146"/>
      <c r="E410" s="146"/>
      <c r="F410" s="146"/>
      <c r="G410" s="146"/>
      <c r="H410" s="146"/>
      <c r="I410" s="146"/>
      <c r="J410" s="146"/>
      <c r="K410" s="146"/>
      <c r="L410" s="146"/>
      <c r="M410" s="146"/>
      <c r="N410" s="15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8">IFERROR(VLOOKUP($B$410,$4:$126,MATCH($Q411&amp;"/"&amp;B$348,$2:$2,0),FALSE),"")</f>
        <v>10341120</v>
      </c>
      <c r="C411" s="24">
        <f t="shared" si="68"/>
        <v>11276560</v>
      </c>
      <c r="D411" s="24">
        <f t="shared" si="68"/>
        <v>12985746</v>
      </c>
      <c r="E411" s="24">
        <f t="shared" si="68"/>
        <v>16447930</v>
      </c>
      <c r="F411" s="24">
        <f t="shared" si="68"/>
        <v>18914133</v>
      </c>
      <c r="G411" s="24">
        <f t="shared" si="68"/>
        <v>21998367</v>
      </c>
      <c r="H411" s="24">
        <f t="shared" si="68"/>
        <v>23508712</v>
      </c>
      <c r="I411" s="24">
        <f t="shared" si="68"/>
        <v>26174498</v>
      </c>
      <c r="J411" s="24">
        <f t="shared" si="68"/>
        <v>27768911</v>
      </c>
      <c r="K411" s="24">
        <f t="shared" si="68"/>
        <v>34079295</v>
      </c>
      <c r="L411" s="24">
        <f t="shared" si="68"/>
        <v>31994046</v>
      </c>
      <c r="M411" s="24">
        <f t="shared" si="68"/>
        <v>31220544</v>
      </c>
      <c r="N411" s="24">
        <f t="shared" si="68"/>
        <v>35917088</v>
      </c>
      <c r="O411" s="24">
        <f t="shared" si="68"/>
        <v>36485297</v>
      </c>
      <c r="P411" s="21"/>
      <c r="Q411" s="25" t="s">
        <v>2916</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69">IFERROR(VLOOKUP($B$410,$4:$126,MATCH($Q412&amp;"/"&amp;B$348,$2:$2,0),FALSE),"")</f>
        <v>9976676</v>
      </c>
      <c r="C412" s="24">
        <f t="shared" si="69"/>
        <v>11290433</v>
      </c>
      <c r="D412" s="24">
        <f t="shared" si="69"/>
        <v>12713683</v>
      </c>
      <c r="E412" s="24">
        <f t="shared" si="69"/>
        <v>16320347</v>
      </c>
      <c r="F412" s="24">
        <f t="shared" si="69"/>
        <v>18366781</v>
      </c>
      <c r="G412" s="24">
        <f t="shared" si="69"/>
        <v>18508011</v>
      </c>
      <c r="H412" s="24">
        <f t="shared" si="69"/>
        <v>22816811</v>
      </c>
      <c r="I412" s="24">
        <f t="shared" si="69"/>
        <v>24587990</v>
      </c>
      <c r="J412" s="24">
        <f t="shared" si="69"/>
        <v>27402520</v>
      </c>
      <c r="K412" s="24">
        <f t="shared" si="69"/>
        <v>32616126</v>
      </c>
      <c r="L412" s="24">
        <f t="shared" si="69"/>
        <v>31165248</v>
      </c>
      <c r="M412" s="24">
        <f t="shared" si="69"/>
        <v>30317994</v>
      </c>
      <c r="N412" s="24">
        <f t="shared" si="69"/>
        <v>37177755</v>
      </c>
      <c r="O412" s="24">
        <f t="shared" si="69"/>
        <v>32939231</v>
      </c>
      <c r="P412" s="21"/>
      <c r="Q412" s="25" t="s">
        <v>2917</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0">IFERROR(VLOOKUP($B$410,$4:$126,MATCH($Q413&amp;"/"&amp;B$348,$2:$2,0),FALSE),"")</f>
        <v>10760459</v>
      </c>
      <c r="C413" s="24">
        <f t="shared" si="70"/>
        <v>11738599</v>
      </c>
      <c r="D413" s="24">
        <f t="shared" si="70"/>
        <v>12888481</v>
      </c>
      <c r="E413" s="24">
        <f t="shared" si="70"/>
        <v>16200076</v>
      </c>
      <c r="F413" s="24">
        <f t="shared" si="70"/>
        <v>17141848</v>
      </c>
      <c r="G413" s="24">
        <f t="shared" si="70"/>
        <v>19400986</v>
      </c>
      <c r="H413" s="24">
        <f t="shared" si="70"/>
        <v>24903280</v>
      </c>
      <c r="I413" s="24">
        <f t="shared" si="70"/>
        <v>26849427</v>
      </c>
      <c r="J413" s="24">
        <f t="shared" si="70"/>
        <v>27829949</v>
      </c>
      <c r="K413" s="24">
        <f t="shared" si="70"/>
        <v>34413810</v>
      </c>
      <c r="L413" s="24">
        <f t="shared" si="70"/>
        <v>30701086</v>
      </c>
      <c r="M413" s="24">
        <f t="shared" si="70"/>
        <v>30089713</v>
      </c>
      <c r="N413" s="24">
        <f t="shared" si="70"/>
        <v>36446558</v>
      </c>
      <c r="O413" s="24" t="str">
        <f t="shared" si="70"/>
        <v/>
      </c>
      <c r="P413" s="21"/>
      <c r="Q413" s="25" t="s">
        <v>2918</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1">IFERROR(VLOOKUP($B$410,$4:$126,MATCH($Q414&amp;"/"&amp;B$348,$2:$2,0),FALSE),"")</f>
        <v>12010618</v>
      </c>
      <c r="C414" s="24">
        <f t="shared" si="71"/>
        <v>13860233.91</v>
      </c>
      <c r="D414" s="24">
        <f t="shared" si="71"/>
        <v>15948851.01</v>
      </c>
      <c r="E414" s="24">
        <f t="shared" si="71"/>
        <v>20248575.780000001</v>
      </c>
      <c r="F414" s="24">
        <f t="shared" si="71"/>
        <v>21001235.050000001</v>
      </c>
      <c r="G414" s="24">
        <f t="shared" si="71"/>
        <v>24539981.66</v>
      </c>
      <c r="H414" s="24">
        <f t="shared" si="71"/>
        <v>27975485.829999998</v>
      </c>
      <c r="I414" s="24">
        <f t="shared" si="71"/>
        <v>28683831.34</v>
      </c>
      <c r="J414" s="24">
        <f t="shared" si="71"/>
        <v>33704437.829999998</v>
      </c>
      <c r="K414" s="24">
        <f t="shared" si="71"/>
        <v>37117599.68</v>
      </c>
      <c r="L414" s="24">
        <f t="shared" si="71"/>
        <v>34094131.5</v>
      </c>
      <c r="M414" s="24">
        <f t="shared" si="71"/>
        <v>32749275.280000001</v>
      </c>
      <c r="N414" s="24">
        <f t="shared" ref="N414:O414" si="72">IFERROR(VLOOKUP($B$410,$4:$126,MATCH($Q414&amp;"/"&amp;N$348,$2:$2,0),FALSE),IFERROR(VLOOKUP($B$410,$4:$126,MATCH($Q413&amp;"/"&amp;N$348,$2:$2,0),FALSE),IFERROR(VLOOKUP($B$410,$4:$126,MATCH($Q412&amp;"/"&amp;N$348,$2:$2,0),FALSE),IFERROR(VLOOKUP($B$410,$4:$126,MATCH($Q411&amp;"/"&amp;N$348,$2:$2,0),FALSE),""))))</f>
        <v>40554730.219999999</v>
      </c>
      <c r="O414" s="24">
        <f t="shared" si="72"/>
        <v>32939231</v>
      </c>
      <c r="P414" s="21"/>
      <c r="Q414" s="25" t="s">
        <v>2919</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3">+B414/B$402</f>
        <v>0.58060710588824715</v>
      </c>
      <c r="C415" s="26">
        <f t="shared" si="73"/>
        <v>0.60468070988029365</v>
      </c>
      <c r="D415" s="26">
        <f t="shared" si="73"/>
        <v>0.62564958521033887</v>
      </c>
      <c r="E415" s="26">
        <f t="shared" si="73"/>
        <v>0.66784121538589436</v>
      </c>
      <c r="F415" s="26">
        <f t="shared" si="73"/>
        <v>0.65455888602359646</v>
      </c>
      <c r="G415" s="26">
        <f t="shared" si="73"/>
        <v>0.67969614987958094</v>
      </c>
      <c r="H415" s="26">
        <f t="shared" si="73"/>
        <v>0.64067671595130138</v>
      </c>
      <c r="I415" s="26">
        <f t="shared" si="73"/>
        <v>0.59870483448737277</v>
      </c>
      <c r="J415" s="26">
        <f t="shared" si="73"/>
        <v>0.6376234086136735</v>
      </c>
      <c r="K415" s="26">
        <f t="shared" si="73"/>
        <v>0.62936816340727963</v>
      </c>
      <c r="L415" s="26">
        <f t="shared" si="73"/>
        <v>0.54932717726209046</v>
      </c>
      <c r="M415" s="26">
        <f t="shared" si="73"/>
        <v>0.52280617584803979</v>
      </c>
      <c r="N415" s="26">
        <f t="shared" si="73"/>
        <v>0.54778406387176193</v>
      </c>
      <c r="O415" s="26">
        <f t="shared" si="73"/>
        <v>0.46968162157501386</v>
      </c>
      <c r="P415" s="21"/>
      <c r="Q415" s="27" t="s">
        <v>2920</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2905</v>
      </c>
      <c r="C416" s="146"/>
      <c r="D416" s="146"/>
      <c r="E416" s="146"/>
      <c r="F416" s="146"/>
      <c r="G416" s="146"/>
      <c r="H416" s="146"/>
      <c r="I416" s="146"/>
      <c r="J416" s="146"/>
      <c r="K416" s="146"/>
      <c r="L416" s="146"/>
      <c r="M416" s="146"/>
      <c r="N416" s="15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4">IFERROR(VLOOKUP($B$416,$4:$126,MATCH($Q417&amp;"/"&amp;B$348,$2:$2,0),FALSE),"")</f>
        <v>27979981</v>
      </c>
      <c r="C417" s="24">
        <f t="shared" si="74"/>
        <v>1103714</v>
      </c>
      <c r="D417" s="24">
        <f t="shared" si="74"/>
        <v>837278</v>
      </c>
      <c r="E417" s="24">
        <f t="shared" si="74"/>
        <v>2098141</v>
      </c>
      <c r="F417" s="24">
        <f t="shared" si="74"/>
        <v>2157298</v>
      </c>
      <c r="G417" s="24">
        <f t="shared" si="74"/>
        <v>2159380</v>
      </c>
      <c r="H417" s="24">
        <f t="shared" si="74"/>
        <v>3228090</v>
      </c>
      <c r="I417" s="24">
        <f t="shared" si="74"/>
        <v>3250314</v>
      </c>
      <c r="J417" s="24">
        <f t="shared" si="74"/>
        <v>3317012</v>
      </c>
      <c r="K417" s="24">
        <f t="shared" si="74"/>
        <v>7539080</v>
      </c>
      <c r="L417" s="24">
        <f t="shared" si="74"/>
        <v>2627731</v>
      </c>
      <c r="M417" s="24">
        <f t="shared" si="74"/>
        <v>680219</v>
      </c>
      <c r="N417" s="24">
        <f t="shared" si="74"/>
        <v>4277752</v>
      </c>
      <c r="O417" s="24">
        <f t="shared" si="74"/>
        <v>2689892</v>
      </c>
      <c r="P417" s="21"/>
      <c r="Q417" s="25" t="s">
        <v>2916</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5">IFERROR(VLOOKUP($B$416,$4:$126,MATCH($Q418&amp;"/"&amp;B$348,$2:$2,0),FALSE),"")</f>
        <v>224121</v>
      </c>
      <c r="C418" s="24">
        <f t="shared" si="75"/>
        <v>1159765</v>
      </c>
      <c r="D418" s="24">
        <f t="shared" si="75"/>
        <v>895403</v>
      </c>
      <c r="E418" s="24">
        <f t="shared" si="75"/>
        <v>2192680</v>
      </c>
      <c r="F418" s="24">
        <f t="shared" si="75"/>
        <v>2274089</v>
      </c>
      <c r="G418" s="24">
        <f t="shared" si="75"/>
        <v>2104319</v>
      </c>
      <c r="H418" s="24">
        <f t="shared" si="75"/>
        <v>4183334</v>
      </c>
      <c r="I418" s="24">
        <f t="shared" si="75"/>
        <v>3854013</v>
      </c>
      <c r="J418" s="24">
        <f t="shared" si="75"/>
        <v>4439019</v>
      </c>
      <c r="K418" s="24">
        <f t="shared" si="75"/>
        <v>9517503</v>
      </c>
      <c r="L418" s="24">
        <f t="shared" si="75"/>
        <v>5504730</v>
      </c>
      <c r="M418" s="24">
        <f t="shared" si="75"/>
        <v>3696328</v>
      </c>
      <c r="N418" s="24">
        <f t="shared" si="75"/>
        <v>9911195</v>
      </c>
      <c r="O418" s="24">
        <f t="shared" si="75"/>
        <v>2634327</v>
      </c>
      <c r="P418" s="21"/>
      <c r="Q418" s="25" t="s">
        <v>2917</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6">IFERROR(VLOOKUP($B$416,$4:$126,MATCH($Q419&amp;"/"&amp;B$348,$2:$2,0),FALSE),"")</f>
        <v>1223302</v>
      </c>
      <c r="C419" s="24">
        <f t="shared" si="76"/>
        <v>1110629</v>
      </c>
      <c r="D419" s="24">
        <f t="shared" si="76"/>
        <v>854631</v>
      </c>
      <c r="E419" s="24">
        <f t="shared" si="76"/>
        <v>2161485</v>
      </c>
      <c r="F419" s="24">
        <f t="shared" si="76"/>
        <v>2199970</v>
      </c>
      <c r="G419" s="24">
        <f t="shared" si="76"/>
        <v>2126945</v>
      </c>
      <c r="H419" s="24">
        <f t="shared" si="76"/>
        <v>5663426</v>
      </c>
      <c r="I419" s="24">
        <f t="shared" si="76"/>
        <v>4822753</v>
      </c>
      <c r="J419" s="24">
        <f t="shared" si="76"/>
        <v>4698018</v>
      </c>
      <c r="K419" s="24">
        <f t="shared" si="76"/>
        <v>8745092</v>
      </c>
      <c r="L419" s="24">
        <f t="shared" si="76"/>
        <v>5429345</v>
      </c>
      <c r="M419" s="24">
        <f t="shared" si="76"/>
        <v>3028485</v>
      </c>
      <c r="N419" s="24">
        <f t="shared" si="76"/>
        <v>6715280</v>
      </c>
      <c r="O419" s="24" t="str">
        <f t="shared" si="76"/>
        <v/>
      </c>
      <c r="P419" s="21"/>
      <c r="Q419" s="25" t="s">
        <v>2918</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7">IFERROR(VLOOKUP($B$416,$4:$126,MATCH($Q420&amp;"/"&amp;B$348,$2:$2,0),FALSE),"")</f>
        <v>1284633</v>
      </c>
      <c r="C420" s="24">
        <f t="shared" si="77"/>
        <v>884859.04</v>
      </c>
      <c r="D420" s="24">
        <f t="shared" si="77"/>
        <v>1276119.27</v>
      </c>
      <c r="E420" s="24">
        <f t="shared" si="77"/>
        <v>2132904.44</v>
      </c>
      <c r="F420" s="24">
        <f t="shared" si="77"/>
        <v>2187977.3199999998</v>
      </c>
      <c r="G420" s="24">
        <f t="shared" si="77"/>
        <v>3166649</v>
      </c>
      <c r="H420" s="24">
        <f t="shared" si="77"/>
        <v>3226390.37</v>
      </c>
      <c r="I420" s="24">
        <f t="shared" si="77"/>
        <v>2614115.0299999998</v>
      </c>
      <c r="J420" s="24">
        <f t="shared" si="77"/>
        <v>5422571.54</v>
      </c>
      <c r="K420" s="24">
        <f t="shared" si="77"/>
        <v>6332018.7400000002</v>
      </c>
      <c r="L420" s="24">
        <f t="shared" si="77"/>
        <v>3582583.74</v>
      </c>
      <c r="M420" s="24">
        <f t="shared" si="77"/>
        <v>842635.34000000008</v>
      </c>
      <c r="N420" s="24">
        <f t="shared" ref="N420:O420" si="78">IFERROR(VLOOKUP($B$416,$4:$126,MATCH($Q420&amp;"/"&amp;N$348,$2:$2,0),FALSE),IFERROR(VLOOKUP($B$416,$4:$126,MATCH($Q419&amp;"/"&amp;N$348,$2:$2,0),FALSE),IFERROR(VLOOKUP($B$416,$4:$126,MATCH($Q418&amp;"/"&amp;N$348,$2:$2,0),FALSE),IFERROR(VLOOKUP($B$416,$4:$126,MATCH($Q417&amp;"/"&amp;N$348,$2:$2,0),FALSE),""))))</f>
        <v>6552945.8100000005</v>
      </c>
      <c r="O420" s="24">
        <f t="shared" si="78"/>
        <v>2634327</v>
      </c>
      <c r="P420" s="21"/>
      <c r="Q420" s="25" t="s">
        <v>2919</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79">+B420/B$402</f>
        <v>6.2100638639788278E-2</v>
      </c>
      <c r="C421" s="26">
        <f t="shared" si="79"/>
        <v>3.8603763538590609E-2</v>
      </c>
      <c r="D421" s="26">
        <f t="shared" si="79"/>
        <v>5.0060251453463198E-2</v>
      </c>
      <c r="E421" s="26">
        <f t="shared" si="79"/>
        <v>7.0347737489691739E-2</v>
      </c>
      <c r="F421" s="26">
        <f t="shared" si="79"/>
        <v>6.8194084481907349E-2</v>
      </c>
      <c r="G421" s="26">
        <f t="shared" si="79"/>
        <v>8.7708261690690487E-2</v>
      </c>
      <c r="H421" s="26">
        <f t="shared" si="79"/>
        <v>7.3888732413427555E-2</v>
      </c>
      <c r="I421" s="26">
        <f t="shared" si="79"/>
        <v>5.4563258576429186E-2</v>
      </c>
      <c r="J421" s="26">
        <f t="shared" si="79"/>
        <v>0.1025846675214015</v>
      </c>
      <c r="K421" s="26">
        <f t="shared" si="79"/>
        <v>0.10736607537694844</v>
      </c>
      <c r="L421" s="26">
        <f t="shared" si="79"/>
        <v>5.7722855125353856E-2</v>
      </c>
      <c r="M421" s="26">
        <f t="shared" si="79"/>
        <v>1.3451746824115152E-2</v>
      </c>
      <c r="N421" s="26">
        <f t="shared" si="79"/>
        <v>8.8512468623524118E-2</v>
      </c>
      <c r="O421" s="26">
        <f t="shared" si="79"/>
        <v>3.7562958804922969E-2</v>
      </c>
      <c r="P421" s="21"/>
      <c r="Q421" s="27" t="s">
        <v>2920</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2906</v>
      </c>
      <c r="C422" s="146"/>
      <c r="D422" s="146"/>
      <c r="E422" s="146"/>
      <c r="F422" s="146"/>
      <c r="G422" s="146"/>
      <c r="H422" s="146"/>
      <c r="I422" s="146"/>
      <c r="J422" s="146"/>
      <c r="K422" s="146"/>
      <c r="L422" s="146"/>
      <c r="M422" s="146"/>
      <c r="N422" s="15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0">IFERROR(VLOOKUP($B$422,$4:$126,MATCH($Q423&amp;"/"&amp;B$348,$2:$2,0),FALSE),"")</f>
        <v>0</v>
      </c>
      <c r="C423" s="24">
        <f t="shared" si="80"/>
        <v>0</v>
      </c>
      <c r="D423" s="24">
        <f t="shared" si="80"/>
        <v>0</v>
      </c>
      <c r="E423" s="24">
        <f t="shared" si="80"/>
        <v>0</v>
      </c>
      <c r="F423" s="24">
        <f t="shared" si="80"/>
        <v>0</v>
      </c>
      <c r="G423" s="24">
        <f t="shared" si="80"/>
        <v>0</v>
      </c>
      <c r="H423" s="24">
        <f t="shared" si="80"/>
        <v>0</v>
      </c>
      <c r="I423" s="24">
        <f t="shared" si="80"/>
        <v>2000000</v>
      </c>
      <c r="J423" s="24">
        <f t="shared" si="80"/>
        <v>4000000</v>
      </c>
      <c r="K423" s="24">
        <f t="shared" si="80"/>
        <v>2023765</v>
      </c>
      <c r="L423" s="24">
        <f t="shared" si="80"/>
        <v>5016517</v>
      </c>
      <c r="M423" s="24">
        <f t="shared" si="80"/>
        <v>7001321</v>
      </c>
      <c r="N423" s="24">
        <f t="shared" si="80"/>
        <v>11852020</v>
      </c>
      <c r="O423" s="24">
        <f t="shared" si="80"/>
        <v>5001865</v>
      </c>
      <c r="P423" s="21"/>
      <c r="Q423" s="25" t="s">
        <v>2916</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1">IFERROR(VLOOKUP($B$422,$4:$126,MATCH($Q424&amp;"/"&amp;B$348,$2:$2,0),FALSE),"")</f>
        <v>0</v>
      </c>
      <c r="C424" s="24">
        <f t="shared" si="81"/>
        <v>0</v>
      </c>
      <c r="D424" s="24">
        <f t="shared" si="81"/>
        <v>0</v>
      </c>
      <c r="E424" s="24">
        <f t="shared" si="81"/>
        <v>0</v>
      </c>
      <c r="F424" s="24">
        <f t="shared" si="81"/>
        <v>0</v>
      </c>
      <c r="G424" s="24">
        <f t="shared" si="81"/>
        <v>0</v>
      </c>
      <c r="H424" s="24">
        <f t="shared" si="81"/>
        <v>0</v>
      </c>
      <c r="I424" s="24">
        <f t="shared" si="81"/>
        <v>2000000</v>
      </c>
      <c r="J424" s="24">
        <f t="shared" si="81"/>
        <v>4000000</v>
      </c>
      <c r="K424" s="24">
        <f t="shared" si="81"/>
        <v>2021981</v>
      </c>
      <c r="L424" s="24">
        <f t="shared" si="81"/>
        <v>5000841</v>
      </c>
      <c r="M424" s="24">
        <f t="shared" si="81"/>
        <v>7001121</v>
      </c>
      <c r="N424" s="24">
        <f t="shared" si="81"/>
        <v>11644585</v>
      </c>
      <c r="O424" s="24">
        <f t="shared" si="81"/>
        <v>5001572</v>
      </c>
      <c r="P424" s="21"/>
      <c r="Q424" s="25" t="s">
        <v>2917</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2">IFERROR(VLOOKUP($B$422,$4:$126,MATCH($Q425&amp;"/"&amp;B$348,$2:$2,0),FALSE),"")</f>
        <v>0</v>
      </c>
      <c r="C425" s="24">
        <f t="shared" si="82"/>
        <v>0</v>
      </c>
      <c r="D425" s="24">
        <f t="shared" si="82"/>
        <v>0</v>
      </c>
      <c r="E425" s="24">
        <f t="shared" si="82"/>
        <v>0</v>
      </c>
      <c r="F425" s="24">
        <f t="shared" si="82"/>
        <v>0</v>
      </c>
      <c r="G425" s="24">
        <f t="shared" si="82"/>
        <v>0</v>
      </c>
      <c r="H425" s="24">
        <f t="shared" si="82"/>
        <v>0</v>
      </c>
      <c r="I425" s="24">
        <f t="shared" si="82"/>
        <v>2000000</v>
      </c>
      <c r="J425" s="24">
        <f t="shared" si="82"/>
        <v>4000000</v>
      </c>
      <c r="K425" s="24">
        <f t="shared" si="82"/>
        <v>2020261</v>
      </c>
      <c r="L425" s="24">
        <f t="shared" si="82"/>
        <v>7001158</v>
      </c>
      <c r="M425" s="24">
        <f t="shared" si="82"/>
        <v>7000926</v>
      </c>
      <c r="N425" s="24">
        <f t="shared" si="82"/>
        <v>9644022</v>
      </c>
      <c r="O425" s="24" t="str">
        <f t="shared" si="82"/>
        <v/>
      </c>
      <c r="P425" s="21"/>
      <c r="Q425" s="25" t="s">
        <v>2918</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3">IFERROR(VLOOKUP($B$422,$4:$126,MATCH($Q426&amp;"/"&amp;B$348,$2:$2,0),FALSE),"")</f>
        <v>0</v>
      </c>
      <c r="C426" s="24">
        <f t="shared" si="83"/>
        <v>0</v>
      </c>
      <c r="D426" s="24">
        <f t="shared" si="83"/>
        <v>0</v>
      </c>
      <c r="E426" s="24">
        <f t="shared" si="83"/>
        <v>0</v>
      </c>
      <c r="F426" s="24">
        <f t="shared" si="83"/>
        <v>0</v>
      </c>
      <c r="G426" s="24">
        <f t="shared" si="83"/>
        <v>0</v>
      </c>
      <c r="H426" s="24">
        <f t="shared" si="83"/>
        <v>2000000</v>
      </c>
      <c r="I426" s="24">
        <f t="shared" si="83"/>
        <v>4000000</v>
      </c>
      <c r="J426" s="24">
        <f t="shared" si="83"/>
        <v>2000000</v>
      </c>
      <c r="K426" s="24">
        <f t="shared" si="83"/>
        <v>2018569.31</v>
      </c>
      <c r="L426" s="24">
        <f t="shared" si="83"/>
        <v>7002261.0099999998</v>
      </c>
      <c r="M426" s="24">
        <f t="shared" si="83"/>
        <v>7002807.1699999999</v>
      </c>
      <c r="N426" s="24">
        <f t="shared" ref="N426:O426" si="84">IFERROR(VLOOKUP($B$422,$4:$126,MATCH($Q426&amp;"/"&amp;N$348,$2:$2,0),FALSE),IFERROR(VLOOKUP($B$422,$4:$126,MATCH($Q425&amp;"/"&amp;N$348,$2:$2,0),FALSE),IFERROR(VLOOKUP($B$422,$4:$126,MATCH($Q424&amp;"/"&amp;N$348,$2:$2,0),FALSE),IFERROR(VLOOKUP($B$422,$4:$126,MATCH($Q423&amp;"/"&amp;N$348,$2:$2,0),FALSE),""))))</f>
        <v>9623214.3300000001</v>
      </c>
      <c r="O426" s="24">
        <f t="shared" si="84"/>
        <v>5001572</v>
      </c>
      <c r="P426" s="21"/>
      <c r="Q426" s="25" t="s">
        <v>2919</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5">+B426/B$402</f>
        <v>0</v>
      </c>
      <c r="C427" s="26">
        <f t="shared" si="85"/>
        <v>0</v>
      </c>
      <c r="D427" s="26">
        <f t="shared" si="85"/>
        <v>0</v>
      </c>
      <c r="E427" s="26">
        <f t="shared" si="85"/>
        <v>0</v>
      </c>
      <c r="F427" s="26">
        <f t="shared" si="85"/>
        <v>0</v>
      </c>
      <c r="G427" s="26">
        <f t="shared" si="85"/>
        <v>0</v>
      </c>
      <c r="H427" s="26">
        <f t="shared" si="85"/>
        <v>4.5802723130138501E-2</v>
      </c>
      <c r="I427" s="26">
        <f t="shared" si="85"/>
        <v>8.349021821955431E-2</v>
      </c>
      <c r="J427" s="26">
        <f t="shared" si="85"/>
        <v>3.7836169339464903E-2</v>
      </c>
      <c r="K427" s="26">
        <f t="shared" si="85"/>
        <v>3.4226977775977774E-2</v>
      </c>
      <c r="L427" s="26">
        <f t="shared" si="85"/>
        <v>0.11282094911482625</v>
      </c>
      <c r="M427" s="26">
        <f t="shared" si="85"/>
        <v>0.11179211770175496</v>
      </c>
      <c r="N427" s="26">
        <f t="shared" si="85"/>
        <v>0.12998344273528681</v>
      </c>
      <c r="O427" s="26">
        <f t="shared" si="85"/>
        <v>7.1317586235822725E-2</v>
      </c>
      <c r="P427" s="21"/>
      <c r="Q427" s="27" t="s">
        <v>2920</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2907</v>
      </c>
      <c r="C428" s="146"/>
      <c r="D428" s="146"/>
      <c r="E428" s="146"/>
      <c r="F428" s="146"/>
      <c r="G428" s="146"/>
      <c r="H428" s="146"/>
      <c r="I428" s="146"/>
      <c r="J428" s="146"/>
      <c r="K428" s="146"/>
      <c r="L428" s="146"/>
      <c r="M428" s="146"/>
      <c r="N428" s="15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6">IFERROR(VLOOKUP($B$428,$4:$126,MATCH($Q429&amp;"/"&amp;B$348,$2:$2,0),FALSE),"")</f>
        <v>27979981</v>
      </c>
      <c r="C429" s="24">
        <f t="shared" si="86"/>
        <v>1103714</v>
      </c>
      <c r="D429" s="24">
        <f t="shared" si="86"/>
        <v>837278</v>
      </c>
      <c r="E429" s="24">
        <f t="shared" si="86"/>
        <v>2098141</v>
      </c>
      <c r="F429" s="24">
        <f t="shared" si="86"/>
        <v>2157298</v>
      </c>
      <c r="G429" s="24">
        <f t="shared" si="86"/>
        <v>2159380</v>
      </c>
      <c r="H429" s="24">
        <f t="shared" si="86"/>
        <v>3228090</v>
      </c>
      <c r="I429" s="24">
        <f t="shared" si="86"/>
        <v>5250314</v>
      </c>
      <c r="J429" s="24">
        <f t="shared" si="86"/>
        <v>7317012</v>
      </c>
      <c r="K429" s="24">
        <f t="shared" si="86"/>
        <v>9562845</v>
      </c>
      <c r="L429" s="24">
        <f t="shared" si="86"/>
        <v>7644248</v>
      </c>
      <c r="M429" s="24">
        <f t="shared" si="86"/>
        <v>7681540</v>
      </c>
      <c r="N429" s="24">
        <f t="shared" si="86"/>
        <v>16129772</v>
      </c>
      <c r="O429" s="24">
        <f t="shared" si="86"/>
        <v>7691757</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7">IFERROR(VLOOKUP($B$428,$4:$126,MATCH($Q430&amp;"/"&amp;B$348,$2:$2,0),FALSE),"")</f>
        <v>224121</v>
      </c>
      <c r="C430" s="24">
        <f t="shared" si="87"/>
        <v>1159765</v>
      </c>
      <c r="D430" s="24">
        <f t="shared" si="87"/>
        <v>895403</v>
      </c>
      <c r="E430" s="24">
        <f t="shared" si="87"/>
        <v>2192680</v>
      </c>
      <c r="F430" s="24">
        <f t="shared" si="87"/>
        <v>2274089</v>
      </c>
      <c r="G430" s="24">
        <f t="shared" si="87"/>
        <v>2104319</v>
      </c>
      <c r="H430" s="24">
        <f t="shared" si="87"/>
        <v>4183334</v>
      </c>
      <c r="I430" s="24">
        <f t="shared" si="87"/>
        <v>5854013</v>
      </c>
      <c r="J430" s="24">
        <f t="shared" si="87"/>
        <v>8439019</v>
      </c>
      <c r="K430" s="24">
        <f t="shared" si="87"/>
        <v>11539484</v>
      </c>
      <c r="L430" s="24">
        <f t="shared" si="87"/>
        <v>10505571</v>
      </c>
      <c r="M430" s="24">
        <f t="shared" si="87"/>
        <v>10697449</v>
      </c>
      <c r="N430" s="24">
        <f t="shared" si="87"/>
        <v>21555780</v>
      </c>
      <c r="O430" s="24">
        <f t="shared" si="87"/>
        <v>7635899</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8">IFERROR(VLOOKUP($B$428,$4:$126,MATCH($Q431&amp;"/"&amp;B$348,$2:$2,0),FALSE),"")</f>
        <v>1223302</v>
      </c>
      <c r="C431" s="24">
        <f t="shared" si="88"/>
        <v>1110629</v>
      </c>
      <c r="D431" s="24">
        <f t="shared" si="88"/>
        <v>854631</v>
      </c>
      <c r="E431" s="24">
        <f t="shared" si="88"/>
        <v>2161485</v>
      </c>
      <c r="F431" s="24">
        <f t="shared" si="88"/>
        <v>2199970</v>
      </c>
      <c r="G431" s="24">
        <f t="shared" si="88"/>
        <v>2126945</v>
      </c>
      <c r="H431" s="24">
        <f t="shared" si="88"/>
        <v>5663426</v>
      </c>
      <c r="I431" s="24">
        <f t="shared" si="88"/>
        <v>6822753</v>
      </c>
      <c r="J431" s="24">
        <f t="shared" si="88"/>
        <v>8698018</v>
      </c>
      <c r="K431" s="24">
        <f t="shared" si="88"/>
        <v>10765353</v>
      </c>
      <c r="L431" s="24">
        <f t="shared" si="88"/>
        <v>12430503</v>
      </c>
      <c r="M431" s="24">
        <f t="shared" si="88"/>
        <v>10029411</v>
      </c>
      <c r="N431" s="24">
        <f t="shared" si="88"/>
        <v>16359302</v>
      </c>
      <c r="O431" s="24" t="str">
        <f t="shared" si="88"/>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89">IFERROR(VLOOKUP($B$428,$4:$126,MATCH($Q432&amp;"/"&amp;B$348,$2:$2,0),FALSE),"")</f>
        <v>1284633</v>
      </c>
      <c r="C432" s="24">
        <f t="shared" si="89"/>
        <v>884859.04</v>
      </c>
      <c r="D432" s="24">
        <f t="shared" si="89"/>
        <v>1276119.27</v>
      </c>
      <c r="E432" s="24">
        <f t="shared" si="89"/>
        <v>2132904.44</v>
      </c>
      <c r="F432" s="24">
        <f t="shared" si="89"/>
        <v>2187977.3199999998</v>
      </c>
      <c r="G432" s="24">
        <f t="shared" si="89"/>
        <v>3166649</v>
      </c>
      <c r="H432" s="24">
        <f t="shared" si="89"/>
        <v>5226390.37</v>
      </c>
      <c r="I432" s="24">
        <f t="shared" si="89"/>
        <v>6614115.0299999993</v>
      </c>
      <c r="J432" s="24">
        <f t="shared" si="89"/>
        <v>7422571.54</v>
      </c>
      <c r="K432" s="24">
        <f t="shared" si="89"/>
        <v>8350588.0500000007</v>
      </c>
      <c r="L432" s="24">
        <f t="shared" si="89"/>
        <v>10584844.75</v>
      </c>
      <c r="M432" s="24">
        <f t="shared" si="89"/>
        <v>7845442.5099999998</v>
      </c>
      <c r="N432" s="24">
        <f t="shared" ref="N432:O432" si="90">IFERROR(VLOOKUP($B$428,$4:$126,MATCH($Q432&amp;"/"&amp;N$348,$2:$2,0),FALSE),IFERROR(VLOOKUP($B$428,$4:$126,MATCH($Q431&amp;"/"&amp;N$348,$2:$2,0),FALSE),IFERROR(VLOOKUP($B$428,$4:$126,MATCH($Q430&amp;"/"&amp;N$348,$2:$2,0),FALSE),IFERROR(VLOOKUP($B$428,$4:$126,MATCH($Q429&amp;"/"&amp;N$348,$2:$2,0),FALSE),""))))</f>
        <v>16176160.140000001</v>
      </c>
      <c r="O432" s="24">
        <f t="shared" si="90"/>
        <v>7635899</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1">+B432/B$457</f>
        <v>0.1506366362668965</v>
      </c>
      <c r="C433" s="33">
        <f t="shared" si="91"/>
        <v>0.10129971512924472</v>
      </c>
      <c r="D433" s="33">
        <f t="shared" si="91"/>
        <v>0.13907000407041437</v>
      </c>
      <c r="E433" s="33">
        <f t="shared" si="91"/>
        <v>0.22032930929116981</v>
      </c>
      <c r="F433" s="33">
        <f t="shared" si="91"/>
        <v>0.20531690470526126</v>
      </c>
      <c r="G433" s="33">
        <f t="shared" si="91"/>
        <v>0.28731827229222734</v>
      </c>
      <c r="H433" s="33">
        <f t="shared" si="91"/>
        <v>0.40873601819773941</v>
      </c>
      <c r="I433" s="33">
        <f t="shared" si="91"/>
        <v>0.46555473955144394</v>
      </c>
      <c r="J433" s="33">
        <f t="shared" si="91"/>
        <v>0.47212998134119588</v>
      </c>
      <c r="K433" s="33">
        <f t="shared" si="91"/>
        <v>0.47573797895668662</v>
      </c>
      <c r="L433" s="33">
        <f t="shared" si="91"/>
        <v>0.56515682210053086</v>
      </c>
      <c r="M433" s="33">
        <f t="shared" si="91"/>
        <v>0.38756242007618136</v>
      </c>
      <c r="N433" s="33">
        <f t="shared" si="91"/>
        <v>0.72737335582294693</v>
      </c>
      <c r="O433" s="33">
        <f t="shared" si="91"/>
        <v>0.34128161433165755</v>
      </c>
      <c r="P433" s="21"/>
      <c r="Q433" s="27" t="s">
        <v>2932</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2933</v>
      </c>
      <c r="C434" s="146"/>
      <c r="D434" s="146"/>
      <c r="E434" s="146"/>
      <c r="F434" s="146"/>
      <c r="G434" s="146"/>
      <c r="H434" s="146"/>
      <c r="I434" s="146"/>
      <c r="J434" s="146"/>
      <c r="K434" s="146"/>
      <c r="L434" s="146"/>
      <c r="M434" s="146"/>
      <c r="N434" s="15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2">IFERROR(VLOOKUP($B$434,$4:$126,MATCH($Q435&amp;"/"&amp;B$348,$2:$2,0),FALSE),"")</f>
        <v>137730</v>
      </c>
      <c r="C435" s="24">
        <f t="shared" si="92"/>
        <v>150793</v>
      </c>
      <c r="D435" s="24">
        <f t="shared" si="92"/>
        <v>325555</v>
      </c>
      <c r="E435" s="24">
        <f t="shared" si="92"/>
        <v>375910</v>
      </c>
      <c r="F435" s="24">
        <f t="shared" si="92"/>
        <v>389778</v>
      </c>
      <c r="G435" s="24">
        <f t="shared" si="92"/>
        <v>428527</v>
      </c>
      <c r="H435" s="24">
        <f t="shared" si="92"/>
        <v>615807</v>
      </c>
      <c r="I435" s="24">
        <f t="shared" si="92"/>
        <v>2896296</v>
      </c>
      <c r="J435" s="24">
        <f t="shared" si="92"/>
        <v>5037153</v>
      </c>
      <c r="K435" s="24">
        <f t="shared" si="92"/>
        <v>3651350</v>
      </c>
      <c r="L435" s="24">
        <f t="shared" si="92"/>
        <v>6635147</v>
      </c>
      <c r="M435" s="24">
        <f t="shared" si="92"/>
        <v>8733751</v>
      </c>
      <c r="N435" s="24">
        <f t="shared" si="92"/>
        <v>12887853</v>
      </c>
      <c r="O435" s="24">
        <f t="shared" si="92"/>
        <v>14141460</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3">IFERROR(VLOOKUP($B$434,$4:$126,MATCH($Q436&amp;"/"&amp;B$348,$2:$2,0),FALSE),"")</f>
        <v>141258</v>
      </c>
      <c r="C436" s="24">
        <f t="shared" si="93"/>
        <v>157330</v>
      </c>
      <c r="D436" s="24">
        <f t="shared" si="93"/>
        <v>310240</v>
      </c>
      <c r="E436" s="24">
        <f t="shared" si="93"/>
        <v>376632</v>
      </c>
      <c r="F436" s="24">
        <f t="shared" si="93"/>
        <v>389121</v>
      </c>
      <c r="G436" s="24">
        <f t="shared" si="93"/>
        <v>430871</v>
      </c>
      <c r="H436" s="24">
        <f t="shared" si="93"/>
        <v>679515</v>
      </c>
      <c r="I436" s="24">
        <f t="shared" si="93"/>
        <v>2893828</v>
      </c>
      <c r="J436" s="24">
        <f t="shared" si="93"/>
        <v>5058759</v>
      </c>
      <c r="K436" s="24">
        <f t="shared" si="93"/>
        <v>3710086</v>
      </c>
      <c r="L436" s="24">
        <f t="shared" si="93"/>
        <v>6646479</v>
      </c>
      <c r="M436" s="24">
        <f t="shared" si="93"/>
        <v>8861261</v>
      </c>
      <c r="N436" s="24">
        <f t="shared" si="93"/>
        <v>12702076</v>
      </c>
      <c r="O436" s="24">
        <f t="shared" si="93"/>
        <v>14334975</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4">IFERROR(VLOOKUP($B$434,$4:$126,MATCH($Q437&amp;"/"&amp;B$348,$2:$2,0),FALSE),"")</f>
        <v>144402</v>
      </c>
      <c r="C437" s="24">
        <f t="shared" si="94"/>
        <v>323100</v>
      </c>
      <c r="D437" s="24">
        <f t="shared" si="94"/>
        <v>310319</v>
      </c>
      <c r="E437" s="24">
        <f t="shared" si="94"/>
        <v>373880</v>
      </c>
      <c r="F437" s="24">
        <f t="shared" si="94"/>
        <v>387009</v>
      </c>
      <c r="G437" s="24">
        <f t="shared" si="94"/>
        <v>514998</v>
      </c>
      <c r="H437" s="24">
        <f t="shared" si="94"/>
        <v>842126</v>
      </c>
      <c r="I437" s="24">
        <f t="shared" si="94"/>
        <v>2975780</v>
      </c>
      <c r="J437" s="24">
        <f t="shared" si="94"/>
        <v>5390294</v>
      </c>
      <c r="K437" s="24">
        <f t="shared" si="94"/>
        <v>3705289</v>
      </c>
      <c r="L437" s="24">
        <f t="shared" si="94"/>
        <v>8667052</v>
      </c>
      <c r="M437" s="24">
        <f t="shared" si="94"/>
        <v>8995334</v>
      </c>
      <c r="N437" s="24">
        <f t="shared" si="94"/>
        <v>10722737</v>
      </c>
      <c r="O437" s="24" t="str">
        <f t="shared" si="94"/>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5">IFERROR(VLOOKUP($B$434,$4:$126,MATCH($Q438&amp;"/"&amp;B$348,$2:$2,0),FALSE),"")</f>
        <v>147666</v>
      </c>
      <c r="C438" s="24">
        <f t="shared" si="95"/>
        <v>326281.02</v>
      </c>
      <c r="D438" s="24">
        <f t="shared" si="95"/>
        <v>366723.34</v>
      </c>
      <c r="E438" s="24">
        <f t="shared" si="95"/>
        <v>390340.6</v>
      </c>
      <c r="F438" s="24">
        <f t="shared" si="95"/>
        <v>426740.45</v>
      </c>
      <c r="G438" s="24">
        <f t="shared" si="95"/>
        <v>542961.56999999995</v>
      </c>
      <c r="H438" s="24">
        <f t="shared" si="95"/>
        <v>2903326.7</v>
      </c>
      <c r="I438" s="24">
        <f t="shared" si="95"/>
        <v>5019018.21</v>
      </c>
      <c r="J438" s="24">
        <f t="shared" si="95"/>
        <v>3413393.03</v>
      </c>
      <c r="K438" s="24">
        <f t="shared" si="95"/>
        <v>3847567.16</v>
      </c>
      <c r="L438" s="24">
        <f t="shared" si="95"/>
        <v>8714497.5500000007</v>
      </c>
      <c r="M438" s="24">
        <f t="shared" si="95"/>
        <v>9157682.6600000001</v>
      </c>
      <c r="N438" s="24">
        <f t="shared" ref="N438:O438" si="96">IFERROR(VLOOKUP($B$434,$4:$126,MATCH($Q438&amp;"/"&amp;N$348,$2:$2,0),FALSE),IFERROR(VLOOKUP($B$434,$4:$126,MATCH($Q437&amp;"/"&amp;N$348,$2:$2,0),FALSE),IFERROR(VLOOKUP($B$434,$4:$126,MATCH($Q436&amp;"/"&amp;N$348,$2:$2,0),FALSE),IFERROR(VLOOKUP($B$434,$4:$126,MATCH($Q435&amp;"/"&amp;N$348,$2:$2,0),FALSE),""))))</f>
        <v>10768906.34</v>
      </c>
      <c r="O438" s="24">
        <f t="shared" si="96"/>
        <v>14334975</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7">+B438/B$402</f>
        <v>7.1383444963526357E-3</v>
      </c>
      <c r="C439" s="26">
        <f t="shared" si="97"/>
        <v>1.4234668770757151E-2</v>
      </c>
      <c r="D439" s="26">
        <f t="shared" si="97"/>
        <v>1.4386008460050821E-2</v>
      </c>
      <c r="E439" s="26">
        <f t="shared" si="97"/>
        <v>1.2874265506413766E-2</v>
      </c>
      <c r="F439" s="26">
        <f t="shared" si="97"/>
        <v>1.3300491752422353E-2</v>
      </c>
      <c r="G439" s="26">
        <f t="shared" si="97"/>
        <v>1.5038678258799176E-2</v>
      </c>
      <c r="H439" s="26">
        <f t="shared" si="97"/>
        <v>6.6490134498219347E-2</v>
      </c>
      <c r="I439" s="26">
        <f t="shared" si="97"/>
        <v>0.10475973140020421</v>
      </c>
      <c r="J439" s="26">
        <f t="shared" si="97"/>
        <v>6.4574858352614603E-2</v>
      </c>
      <c r="K439" s="26">
        <f t="shared" si="97"/>
        <v>6.5239570930017726E-2</v>
      </c>
      <c r="L439" s="26">
        <f t="shared" si="97"/>
        <v>0.14040863133289974</v>
      </c>
      <c r="M439" s="26">
        <f t="shared" si="97"/>
        <v>0.14619233586608102</v>
      </c>
      <c r="N439" s="26">
        <f t="shared" si="97"/>
        <v>0.14545862458901057</v>
      </c>
      <c r="O439" s="26">
        <f t="shared" si="97"/>
        <v>0.20440289887876509</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2934</v>
      </c>
      <c r="C440" s="146"/>
      <c r="D440" s="146"/>
      <c r="E440" s="146"/>
      <c r="F440" s="146"/>
      <c r="G440" s="146"/>
      <c r="H440" s="146"/>
      <c r="I440" s="146"/>
      <c r="J440" s="146"/>
      <c r="K440" s="146"/>
      <c r="L440" s="146"/>
      <c r="M440" s="146"/>
      <c r="N440" s="15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8">IFERROR(VLOOKUP($B$440,$4:$126,MATCH($Q441&amp;"/"&amp;B$348,$2:$2,0),FALSE),"")</f>
        <v>10478850</v>
      </c>
      <c r="C441" s="24">
        <f t="shared" si="98"/>
        <v>11427353</v>
      </c>
      <c r="D441" s="24">
        <f t="shared" si="98"/>
        <v>13311301</v>
      </c>
      <c r="E441" s="24">
        <f t="shared" si="98"/>
        <v>16823840</v>
      </c>
      <c r="F441" s="24">
        <f t="shared" si="98"/>
        <v>19303911</v>
      </c>
      <c r="G441" s="24">
        <f t="shared" si="98"/>
        <v>22426894</v>
      </c>
      <c r="H441" s="24">
        <f t="shared" si="98"/>
        <v>24124519</v>
      </c>
      <c r="I441" s="24">
        <f t="shared" si="98"/>
        <v>29070794</v>
      </c>
      <c r="J441" s="24">
        <f t="shared" si="98"/>
        <v>32806064</v>
      </c>
      <c r="K441" s="24">
        <f t="shared" si="98"/>
        <v>37730645</v>
      </c>
      <c r="L441" s="24">
        <f t="shared" si="98"/>
        <v>38629193</v>
      </c>
      <c r="M441" s="24">
        <f t="shared" si="98"/>
        <v>39954295</v>
      </c>
      <c r="N441" s="24">
        <f t="shared" si="98"/>
        <v>48804941</v>
      </c>
      <c r="O441" s="24">
        <f t="shared" si="98"/>
        <v>50626757</v>
      </c>
      <c r="P441" s="21"/>
      <c r="Q441" s="25" t="s">
        <v>2916</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99">IFERROR(VLOOKUP($B$440,$4:$126,MATCH($Q442&amp;"/"&amp;B$348,$2:$2,0),FALSE),"")</f>
        <v>10117934</v>
      </c>
      <c r="C442" s="24">
        <f t="shared" si="99"/>
        <v>11447763</v>
      </c>
      <c r="D442" s="24">
        <f t="shared" si="99"/>
        <v>13023923</v>
      </c>
      <c r="E442" s="24">
        <f t="shared" si="99"/>
        <v>16696979</v>
      </c>
      <c r="F442" s="24">
        <f t="shared" si="99"/>
        <v>18755902</v>
      </c>
      <c r="G442" s="24">
        <f t="shared" si="99"/>
        <v>18938882</v>
      </c>
      <c r="H442" s="24">
        <f t="shared" si="99"/>
        <v>23496326</v>
      </c>
      <c r="I442" s="24">
        <f t="shared" si="99"/>
        <v>27481818</v>
      </c>
      <c r="J442" s="24">
        <f t="shared" si="99"/>
        <v>32461279</v>
      </c>
      <c r="K442" s="24">
        <f t="shared" si="99"/>
        <v>36326212</v>
      </c>
      <c r="L442" s="24">
        <f t="shared" si="99"/>
        <v>37811727</v>
      </c>
      <c r="M442" s="24">
        <f t="shared" si="99"/>
        <v>39179255</v>
      </c>
      <c r="N442" s="24">
        <f t="shared" si="99"/>
        <v>49879831</v>
      </c>
      <c r="O442" s="24">
        <f t="shared" si="99"/>
        <v>47274206</v>
      </c>
      <c r="P442" s="21"/>
      <c r="Q442" s="25" t="s">
        <v>2917</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0">IFERROR(VLOOKUP($B$440,$4:$126,MATCH($Q443&amp;"/"&amp;B$348,$2:$2,0),FALSE),"")</f>
        <v>10904861</v>
      </c>
      <c r="C443" s="24">
        <f t="shared" si="100"/>
        <v>12061699</v>
      </c>
      <c r="D443" s="24">
        <f t="shared" si="100"/>
        <v>13198800</v>
      </c>
      <c r="E443" s="24">
        <f t="shared" si="100"/>
        <v>16573956</v>
      </c>
      <c r="F443" s="24">
        <f t="shared" si="100"/>
        <v>17528857</v>
      </c>
      <c r="G443" s="24">
        <f t="shared" si="100"/>
        <v>19915984</v>
      </c>
      <c r="H443" s="24">
        <f t="shared" si="100"/>
        <v>25745406</v>
      </c>
      <c r="I443" s="24">
        <f t="shared" si="100"/>
        <v>29825207</v>
      </c>
      <c r="J443" s="24">
        <f t="shared" si="100"/>
        <v>33220243</v>
      </c>
      <c r="K443" s="24">
        <f t="shared" si="100"/>
        <v>38119099</v>
      </c>
      <c r="L443" s="24">
        <f t="shared" si="100"/>
        <v>39368138</v>
      </c>
      <c r="M443" s="24">
        <f t="shared" si="100"/>
        <v>39085047</v>
      </c>
      <c r="N443" s="24">
        <f t="shared" si="100"/>
        <v>47169295</v>
      </c>
      <c r="O443" s="24" t="str">
        <f t="shared" si="100"/>
        <v/>
      </c>
      <c r="P443" s="21"/>
      <c r="Q443" s="25" t="s">
        <v>2918</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1">IFERROR(VLOOKUP($B$440,$4:$126,MATCH($Q444&amp;"/"&amp;B$348,$2:$2,0),FALSE),"")</f>
        <v>12158284</v>
      </c>
      <c r="C444" s="24">
        <f t="shared" si="101"/>
        <v>14186514.93</v>
      </c>
      <c r="D444" s="24">
        <f t="shared" si="101"/>
        <v>16315574.359999999</v>
      </c>
      <c r="E444" s="24">
        <f t="shared" si="101"/>
        <v>20638916.379999999</v>
      </c>
      <c r="F444" s="24">
        <f t="shared" si="101"/>
        <v>21427975.5</v>
      </c>
      <c r="G444" s="24">
        <f t="shared" si="101"/>
        <v>25082943.239999998</v>
      </c>
      <c r="H444" s="24">
        <f t="shared" si="101"/>
        <v>30878812.530000001</v>
      </c>
      <c r="I444" s="24">
        <f t="shared" si="101"/>
        <v>33702849.549999997</v>
      </c>
      <c r="J444" s="24">
        <f t="shared" si="101"/>
        <v>37117830.869999997</v>
      </c>
      <c r="K444" s="24">
        <f t="shared" si="101"/>
        <v>40965166.840000004</v>
      </c>
      <c r="L444" s="24">
        <f t="shared" si="101"/>
        <v>42808629.049999997</v>
      </c>
      <c r="M444" s="24">
        <f t="shared" si="101"/>
        <v>41906957.939999998</v>
      </c>
      <c r="N444" s="24">
        <f t="shared" ref="N444:O444" si="102">IFERROR(VLOOKUP($B$440,$4:$126,MATCH($Q444&amp;"/"&amp;N$348,$2:$2,0),FALSE),IFERROR(VLOOKUP($B$440,$4:$126,MATCH($Q443&amp;"/"&amp;N$348,$2:$2,0),FALSE),IFERROR(VLOOKUP($B$440,$4:$126,MATCH($Q442&amp;"/"&amp;N$348,$2:$2,0),FALSE),IFERROR(VLOOKUP($B$440,$4:$126,MATCH($Q441&amp;"/"&amp;N$348,$2:$2,0),FALSE),""))))</f>
        <v>51323636.549999997</v>
      </c>
      <c r="O444" s="24">
        <f t="shared" si="102"/>
        <v>47274206</v>
      </c>
      <c r="P444" s="21"/>
      <c r="Q444" s="25" t="s">
        <v>2919</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3">+B444/B$402</f>
        <v>0.5877454503845998</v>
      </c>
      <c r="C445" s="26">
        <f t="shared" si="103"/>
        <v>0.61891537865105073</v>
      </c>
      <c r="D445" s="26">
        <f t="shared" si="103"/>
        <v>0.64003559406267474</v>
      </c>
      <c r="E445" s="26">
        <f t="shared" si="103"/>
        <v>0.68071548089230804</v>
      </c>
      <c r="F445" s="26">
        <f t="shared" si="103"/>
        <v>0.66785937777601878</v>
      </c>
      <c r="G445" s="26">
        <f t="shared" si="103"/>
        <v>0.69473482841535505</v>
      </c>
      <c r="H445" s="26">
        <f t="shared" si="103"/>
        <v>0.70716685044952077</v>
      </c>
      <c r="I445" s="26">
        <f t="shared" si="103"/>
        <v>0.70346456588757689</v>
      </c>
      <c r="J445" s="26">
        <f t="shared" si="103"/>
        <v>0.70219826715546896</v>
      </c>
      <c r="K445" s="26">
        <f t="shared" si="103"/>
        <v>0.6946077343372975</v>
      </c>
      <c r="L445" s="26">
        <f t="shared" si="103"/>
        <v>0.68973580859499017</v>
      </c>
      <c r="M445" s="26">
        <f t="shared" si="103"/>
        <v>0.66899851171412084</v>
      </c>
      <c r="N445" s="26">
        <f t="shared" si="103"/>
        <v>0.69324268832569969</v>
      </c>
      <c r="O445" s="26">
        <f t="shared" si="103"/>
        <v>0.67408452045377898</v>
      </c>
      <c r="P445" s="21"/>
      <c r="Q445" s="27" t="s">
        <v>2920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2935</v>
      </c>
      <c r="C446" s="146"/>
      <c r="D446" s="146"/>
      <c r="E446" s="146"/>
      <c r="F446" s="146"/>
      <c r="G446" s="146"/>
      <c r="H446" s="146"/>
      <c r="I446" s="146"/>
      <c r="J446" s="146"/>
      <c r="K446" s="146"/>
      <c r="L446" s="146"/>
      <c r="M446" s="146"/>
      <c r="N446" s="15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2936</v>
      </c>
      <c r="C447" s="146"/>
      <c r="D447" s="146"/>
      <c r="E447" s="146"/>
      <c r="F447" s="146"/>
      <c r="G447" s="146"/>
      <c r="H447" s="146"/>
      <c r="I447" s="146"/>
      <c r="J447" s="146"/>
      <c r="K447" s="146"/>
      <c r="L447" s="146"/>
      <c r="M447" s="146"/>
      <c r="N447" s="15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4">IFERROR(VLOOKUP($B$447,$4:$126,MATCH($Q448&amp;"/"&amp;B$348,$2:$2,0),FALSE),"")</f>
        <v>2754041</v>
      </c>
      <c r="C448" s="24">
        <f t="shared" si="104"/>
        <v>2894774</v>
      </c>
      <c r="D448" s="24">
        <f t="shared" si="104"/>
        <v>3277089</v>
      </c>
      <c r="E448" s="24">
        <f t="shared" si="104"/>
        <v>3930974</v>
      </c>
      <c r="F448" s="24">
        <f t="shared" si="104"/>
        <v>4614258</v>
      </c>
      <c r="G448" s="24">
        <f t="shared" si="104"/>
        <v>5942083</v>
      </c>
      <c r="H448" s="24">
        <f t="shared" si="104"/>
        <v>6361477</v>
      </c>
      <c r="I448" s="24">
        <f t="shared" si="104"/>
        <v>8395061</v>
      </c>
      <c r="J448" s="24">
        <f t="shared" si="104"/>
        <v>9527801</v>
      </c>
      <c r="K448" s="24">
        <f t="shared" si="104"/>
        <v>11410302</v>
      </c>
      <c r="L448" s="24">
        <f t="shared" si="104"/>
        <v>13306871</v>
      </c>
      <c r="M448" s="24">
        <f t="shared" si="104"/>
        <v>14520041</v>
      </c>
      <c r="N448" s="24">
        <f t="shared" si="104"/>
        <v>16280712</v>
      </c>
      <c r="O448" s="24">
        <f t="shared" si="104"/>
        <v>18245064</v>
      </c>
      <c r="P448" s="21"/>
      <c r="Q448" s="25" t="s">
        <v>2916</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5">IFERROR(VLOOKUP($B$447,$4:$126,MATCH($Q449&amp;"/"&amp;B$348,$2:$2,0),FALSE),"")</f>
        <v>2705715</v>
      </c>
      <c r="C449" s="24">
        <f t="shared" si="105"/>
        <v>2583577</v>
      </c>
      <c r="D449" s="24">
        <f t="shared" si="105"/>
        <v>3049174</v>
      </c>
      <c r="E449" s="24">
        <f t="shared" si="105"/>
        <v>3603615</v>
      </c>
      <c r="F449" s="24">
        <f t="shared" si="105"/>
        <v>4063013</v>
      </c>
      <c r="G449" s="24">
        <f t="shared" si="105"/>
        <v>5161298</v>
      </c>
      <c r="H449" s="24">
        <f t="shared" si="105"/>
        <v>5973198</v>
      </c>
      <c r="I449" s="24">
        <f t="shared" si="105"/>
        <v>7547740</v>
      </c>
      <c r="J449" s="24">
        <f t="shared" si="105"/>
        <v>8500291</v>
      </c>
      <c r="K449" s="24">
        <f t="shared" si="105"/>
        <v>10289571</v>
      </c>
      <c r="L449" s="24">
        <f t="shared" si="105"/>
        <v>11731876</v>
      </c>
      <c r="M449" s="24">
        <f t="shared" si="105"/>
        <v>13016524</v>
      </c>
      <c r="N449" s="24">
        <f t="shared" si="105"/>
        <v>14772291</v>
      </c>
      <c r="O449" s="24">
        <f t="shared" si="105"/>
        <v>16652181</v>
      </c>
      <c r="P449" s="21"/>
      <c r="Q449" s="25" t="s">
        <v>2917</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6">IFERROR(VLOOKUP($B$447,$4:$126,MATCH($Q450&amp;"/"&amp;B$348,$2:$2,0),FALSE),"")</f>
        <v>2453373</v>
      </c>
      <c r="C450" s="24">
        <f t="shared" si="106"/>
        <v>2489958</v>
      </c>
      <c r="D450" s="24">
        <f t="shared" si="106"/>
        <v>3072078</v>
      </c>
      <c r="E450" s="24">
        <f t="shared" si="106"/>
        <v>3492674</v>
      </c>
      <c r="F450" s="24">
        <f t="shared" si="106"/>
        <v>3982958</v>
      </c>
      <c r="G450" s="24">
        <f t="shared" si="106"/>
        <v>6185431</v>
      </c>
      <c r="H450" s="24">
        <f t="shared" si="106"/>
        <v>5375698</v>
      </c>
      <c r="I450" s="24">
        <f t="shared" si="106"/>
        <v>6874775</v>
      </c>
      <c r="J450" s="24">
        <f t="shared" si="106"/>
        <v>8180398</v>
      </c>
      <c r="K450" s="24">
        <f t="shared" si="106"/>
        <v>9816350</v>
      </c>
      <c r="L450" s="24">
        <f t="shared" si="106"/>
        <v>11169203</v>
      </c>
      <c r="M450" s="24">
        <f t="shared" si="106"/>
        <v>12579154</v>
      </c>
      <c r="N450" s="24">
        <f t="shared" si="106"/>
        <v>14424646</v>
      </c>
      <c r="O450" s="24" t="str">
        <f t="shared" si="106"/>
        <v/>
      </c>
      <c r="P450" s="21"/>
      <c r="Q450" s="25" t="s">
        <v>2918</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7">IFERROR(VLOOKUP($B$447,$4:$126,MATCH($Q451&amp;"/"&amp;B$348,$2:$2,0),FALSE),"")</f>
        <v>2597873</v>
      </c>
      <c r="C451" s="24">
        <f t="shared" si="107"/>
        <v>2804907.44</v>
      </c>
      <c r="D451" s="24">
        <f t="shared" si="107"/>
        <v>3245940.78</v>
      </c>
      <c r="E451" s="24">
        <f t="shared" si="107"/>
        <v>3750377.72</v>
      </c>
      <c r="F451" s="24">
        <f t="shared" si="107"/>
        <v>4726293.37</v>
      </c>
      <c r="G451" s="24">
        <f t="shared" si="107"/>
        <v>5090879.13</v>
      </c>
      <c r="H451" s="24">
        <f t="shared" si="107"/>
        <v>6855770.0599999996</v>
      </c>
      <c r="I451" s="24">
        <f t="shared" si="107"/>
        <v>8273610.75</v>
      </c>
      <c r="J451" s="24">
        <f t="shared" si="107"/>
        <v>9788030.3599999994</v>
      </c>
      <c r="K451" s="24">
        <f t="shared" si="107"/>
        <v>11679290.27</v>
      </c>
      <c r="L451" s="24">
        <f t="shared" si="107"/>
        <v>13001626.84</v>
      </c>
      <c r="M451" s="24">
        <f t="shared" si="107"/>
        <v>14569745.810000001</v>
      </c>
      <c r="N451" s="24">
        <f t="shared" ref="N451:O451" si="108">IFERROR(VLOOKUP($B$447,$4:$126,MATCH($Q451&amp;"/"&amp;N$348,$2:$2,0),FALSE),IFERROR(VLOOKUP($B$447,$4:$126,MATCH($Q450&amp;"/"&amp;N$348,$2:$2,0),FALSE),IFERROR(VLOOKUP($B$447,$4:$126,MATCH($Q449&amp;"/"&amp;N$348,$2:$2,0),FALSE),IFERROR(VLOOKUP($B$447,$4:$126,MATCH($Q448&amp;"/"&amp;N$348,$2:$2,0),FALSE),""))))</f>
        <v>16511320.42</v>
      </c>
      <c r="O451" s="24">
        <f t="shared" si="108"/>
        <v>16652181</v>
      </c>
      <c r="P451" s="21"/>
      <c r="Q451" s="25" t="s">
        <v>2919</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09">+B451/B$402</f>
        <v>0.1255841726042089</v>
      </c>
      <c r="C452" s="26">
        <f t="shared" si="109"/>
        <v>0.12236975457852983</v>
      </c>
      <c r="D452" s="26">
        <f t="shared" si="109"/>
        <v>0.12733340485474406</v>
      </c>
      <c r="E452" s="26">
        <f t="shared" si="109"/>
        <v>0.1236954560110291</v>
      </c>
      <c r="F452" s="26">
        <f t="shared" si="109"/>
        <v>0.14730739958495487</v>
      </c>
      <c r="G452" s="26">
        <f t="shared" si="109"/>
        <v>0.14100462633203575</v>
      </c>
      <c r="H452" s="26">
        <f t="shared" si="109"/>
        <v>0.15700646895103648</v>
      </c>
      <c r="I452" s="26">
        <f t="shared" si="109"/>
        <v>0.17269139174528761</v>
      </c>
      <c r="J452" s="26">
        <f t="shared" si="109"/>
        <v>0.18517078710039181</v>
      </c>
      <c r="K452" s="26">
        <f t="shared" si="109"/>
        <v>0.19803472020016169</v>
      </c>
      <c r="L452" s="26">
        <f t="shared" si="109"/>
        <v>0.20948317665262225</v>
      </c>
      <c r="M452" s="26">
        <f t="shared" si="109"/>
        <v>0.23258997412550075</v>
      </c>
      <c r="N452" s="26">
        <f t="shared" si="109"/>
        <v>0.22302301483677353</v>
      </c>
      <c r="O452" s="26">
        <f t="shared" si="109"/>
        <v>0.23744401849699029</v>
      </c>
      <c r="P452" s="21"/>
      <c r="Q452" s="27" t="s">
        <v>2920</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2937</v>
      </c>
      <c r="C453" s="146"/>
      <c r="D453" s="146"/>
      <c r="E453" s="146"/>
      <c r="F453" s="146"/>
      <c r="G453" s="146"/>
      <c r="H453" s="146"/>
      <c r="I453" s="146"/>
      <c r="J453" s="146"/>
      <c r="K453" s="146"/>
      <c r="L453" s="146"/>
      <c r="M453" s="146"/>
      <c r="N453" s="15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0">IFERROR(VLOOKUP($B$453,$4:$126,MATCH($Q454&amp;"/"&amp;B$348,$2:$2,0),FALSE),"")</f>
        <v>8684193</v>
      </c>
      <c r="C454" s="24">
        <f t="shared" si="110"/>
        <v>8824926</v>
      </c>
      <c r="D454" s="24">
        <f t="shared" si="110"/>
        <v>9207241</v>
      </c>
      <c r="E454" s="24">
        <f t="shared" si="110"/>
        <v>9861126</v>
      </c>
      <c r="F454" s="24">
        <f t="shared" si="110"/>
        <v>10544410</v>
      </c>
      <c r="G454" s="24">
        <f t="shared" si="110"/>
        <v>11871674</v>
      </c>
      <c r="H454" s="24">
        <f t="shared" si="110"/>
        <v>12292609</v>
      </c>
      <c r="I454" s="24">
        <f t="shared" si="110"/>
        <v>14326191</v>
      </c>
      <c r="J454" s="24">
        <f t="shared" si="110"/>
        <v>15460993</v>
      </c>
      <c r="K454" s="24">
        <f t="shared" si="110"/>
        <v>17336732</v>
      </c>
      <c r="L454" s="24">
        <f t="shared" si="110"/>
        <v>19077598</v>
      </c>
      <c r="M454" s="24">
        <f t="shared" si="110"/>
        <v>20332020</v>
      </c>
      <c r="N454" s="24">
        <f t="shared" si="110"/>
        <v>22168667</v>
      </c>
      <c r="O454" s="24">
        <f t="shared" si="110"/>
        <v>24031002</v>
      </c>
      <c r="P454" s="21"/>
      <c r="Q454" s="25" t="s">
        <v>2916</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1">IFERROR(VLOOKUP($B$453,$4:$126,MATCH($Q455&amp;"/"&amp;B$348,$2:$2,0),FALSE),"")</f>
        <v>8635867</v>
      </c>
      <c r="C455" s="24">
        <f t="shared" si="111"/>
        <v>8513729</v>
      </c>
      <c r="D455" s="24">
        <f t="shared" si="111"/>
        <v>8979326</v>
      </c>
      <c r="E455" s="24">
        <f t="shared" si="111"/>
        <v>9533767</v>
      </c>
      <c r="F455" s="24">
        <f t="shared" si="111"/>
        <v>9993165</v>
      </c>
      <c r="G455" s="24">
        <f t="shared" si="111"/>
        <v>11090859</v>
      </c>
      <c r="H455" s="24">
        <f t="shared" si="111"/>
        <v>11904389</v>
      </c>
      <c r="I455" s="24">
        <f t="shared" si="111"/>
        <v>13478670</v>
      </c>
      <c r="J455" s="24">
        <f t="shared" si="111"/>
        <v>14433465</v>
      </c>
      <c r="K455" s="24">
        <f t="shared" si="111"/>
        <v>16214647</v>
      </c>
      <c r="L455" s="24">
        <f t="shared" si="111"/>
        <v>17564565</v>
      </c>
      <c r="M455" s="24">
        <f t="shared" si="111"/>
        <v>18746815</v>
      </c>
      <c r="N455" s="24">
        <f t="shared" si="111"/>
        <v>20518335</v>
      </c>
      <c r="O455" s="24">
        <f t="shared" si="111"/>
        <v>22374188</v>
      </c>
      <c r="P455" s="21"/>
      <c r="Q455" s="25" t="s">
        <v>2917</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2">IFERROR(VLOOKUP($B$453,$4:$126,MATCH($Q456&amp;"/"&amp;B$348,$2:$2,0),FALSE),"")</f>
        <v>8383525</v>
      </c>
      <c r="C456" s="24">
        <f t="shared" si="112"/>
        <v>8420110</v>
      </c>
      <c r="D456" s="24">
        <f t="shared" si="112"/>
        <v>9002230</v>
      </c>
      <c r="E456" s="24">
        <f t="shared" si="112"/>
        <v>9422826</v>
      </c>
      <c r="F456" s="24">
        <f t="shared" si="112"/>
        <v>9913110</v>
      </c>
      <c r="G456" s="24">
        <f t="shared" si="112"/>
        <v>12117145</v>
      </c>
      <c r="H456" s="24">
        <f t="shared" si="112"/>
        <v>11306942</v>
      </c>
      <c r="I456" s="24">
        <f t="shared" si="112"/>
        <v>12807912</v>
      </c>
      <c r="J456" s="24">
        <f t="shared" si="112"/>
        <v>14106453</v>
      </c>
      <c r="K456" s="24">
        <f t="shared" si="112"/>
        <v>15716194</v>
      </c>
      <c r="L456" s="24">
        <f t="shared" si="112"/>
        <v>16912190</v>
      </c>
      <c r="M456" s="24">
        <f t="shared" si="112"/>
        <v>18266584</v>
      </c>
      <c r="N456" s="24">
        <f t="shared" si="112"/>
        <v>20297386</v>
      </c>
      <c r="O456" s="24" t="str">
        <f t="shared" si="112"/>
        <v/>
      </c>
      <c r="P456" s="21"/>
      <c r="Q456" s="25" t="s">
        <v>2918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3">IFERROR(VLOOKUP($B$453,$4:$126,MATCH($Q457&amp;"/"&amp;B$348,$2:$2,0),FALSE),"")</f>
        <v>8528025</v>
      </c>
      <c r="C457" s="24">
        <f t="shared" si="113"/>
        <v>8735059.5099999998</v>
      </c>
      <c r="D457" s="24">
        <f t="shared" si="113"/>
        <v>9176092.8499999996</v>
      </c>
      <c r="E457" s="24">
        <f t="shared" si="113"/>
        <v>9680529.7799999993</v>
      </c>
      <c r="F457" s="24">
        <f t="shared" si="113"/>
        <v>10656586.33</v>
      </c>
      <c r="G457" s="24">
        <f t="shared" si="113"/>
        <v>11021397.890000001</v>
      </c>
      <c r="H457" s="24">
        <f t="shared" si="113"/>
        <v>12786713.52</v>
      </c>
      <c r="I457" s="24">
        <f t="shared" si="113"/>
        <v>14206954.560000001</v>
      </c>
      <c r="J457" s="24">
        <f t="shared" si="113"/>
        <v>15721457.720000001</v>
      </c>
      <c r="K457" s="24">
        <f t="shared" si="113"/>
        <v>17552914.460000001</v>
      </c>
      <c r="L457" s="24">
        <f t="shared" si="113"/>
        <v>18729040.039999999</v>
      </c>
      <c r="M457" s="24">
        <f t="shared" si="113"/>
        <v>20243042.420000002</v>
      </c>
      <c r="N457" s="24">
        <f t="shared" ref="N457:O457" si="114">IFERROR(VLOOKUP($B$453,$4:$126,MATCH($Q457&amp;"/"&amp;N$348,$2:$2,0),FALSE),IFERROR(VLOOKUP($B$453,$4:$126,MATCH($Q456&amp;"/"&amp;N$348,$2:$2,0),FALSE),IFERROR(VLOOKUP($B$453,$4:$126,MATCH($Q455&amp;"/"&amp;N$348,$2:$2,0),FALSE),IFERROR(VLOOKUP($B$453,$4:$126,MATCH($Q454&amp;"/"&amp;N$348,$2:$2,0),FALSE),""))))</f>
        <v>22239143.09</v>
      </c>
      <c r="O457" s="24">
        <f t="shared" si="114"/>
        <v>22374188</v>
      </c>
      <c r="P457" s="21"/>
      <c r="Q457" s="25" t="s">
        <v>2919</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5">+B457/B$402</f>
        <v>0.4122545496154002</v>
      </c>
      <c r="C458" s="26">
        <f t="shared" si="115"/>
        <v>0.38108462091267908</v>
      </c>
      <c r="D458" s="26">
        <f t="shared" si="115"/>
        <v>0.3599644063296103</v>
      </c>
      <c r="E458" s="26">
        <f t="shared" si="115"/>
        <v>0.31928451877787051</v>
      </c>
      <c r="F458" s="26">
        <f t="shared" si="115"/>
        <v>0.33214062222398133</v>
      </c>
      <c r="G458" s="26">
        <f t="shared" si="115"/>
        <v>0.30526517158464483</v>
      </c>
      <c r="H458" s="26">
        <f t="shared" si="115"/>
        <v>0.29283314955047934</v>
      </c>
      <c r="I458" s="26">
        <f t="shared" si="115"/>
        <v>0.29653543411242306</v>
      </c>
      <c r="J458" s="26">
        <f t="shared" si="115"/>
        <v>0.29741986827857891</v>
      </c>
      <c r="K458" s="26">
        <f t="shared" si="115"/>
        <v>0.29762823111883085</v>
      </c>
      <c r="L458" s="26">
        <f t="shared" si="115"/>
        <v>0.30176368323099445</v>
      </c>
      <c r="M458" s="26">
        <f t="shared" si="115"/>
        <v>0.32315791737819027</v>
      </c>
      <c r="N458" s="26">
        <f t="shared" si="115"/>
        <v>0.30039031483577733</v>
      </c>
      <c r="O458" s="26">
        <f t="shared" si="115"/>
        <v>0.3190343120415961</v>
      </c>
      <c r="P458" s="21"/>
      <c r="Q458" s="27" t="s">
        <v>2920</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2938</v>
      </c>
      <c r="C459" s="146"/>
      <c r="D459" s="146"/>
      <c r="E459" s="146"/>
      <c r="F459" s="146"/>
      <c r="G459" s="146"/>
      <c r="H459" s="146"/>
      <c r="I459" s="146"/>
      <c r="J459" s="146"/>
      <c r="K459" s="146"/>
      <c r="L459" s="146"/>
      <c r="M459" s="146"/>
      <c r="N459" s="15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2939</v>
      </c>
      <c r="C460" s="146"/>
      <c r="D460" s="146"/>
      <c r="E460" s="146"/>
      <c r="F460" s="146"/>
      <c r="G460" s="146"/>
      <c r="H460" s="146"/>
      <c r="I460" s="146"/>
      <c r="J460" s="146"/>
      <c r="K460" s="146"/>
      <c r="L460" s="146"/>
      <c r="M460" s="146"/>
      <c r="N460" s="15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6">IFERROR(VLOOKUP($B$460,$130:$216,MATCH($Q461&amp;"/"&amp;B$348,$128:$128,0),FALSE),"")</f>
        <v>18618668</v>
      </c>
      <c r="C461" s="23">
        <f t="shared" si="116"/>
        <v>18417926</v>
      </c>
      <c r="D461" s="23">
        <f t="shared" si="116"/>
        <v>21347967</v>
      </c>
      <c r="E461" s="23">
        <f t="shared" si="116"/>
        <v>23647324</v>
      </c>
      <c r="F461" s="23">
        <f t="shared" si="116"/>
        <v>27801905</v>
      </c>
      <c r="G461" s="23">
        <f t="shared" si="116"/>
        <v>31304355</v>
      </c>
      <c r="H461" s="23">
        <f t="shared" si="116"/>
        <v>35218135</v>
      </c>
      <c r="I461" s="23">
        <f t="shared" si="116"/>
        <v>39587865</v>
      </c>
      <c r="J461" s="23">
        <f t="shared" si="116"/>
        <v>42370482</v>
      </c>
      <c r="K461" s="23">
        <f t="shared" si="116"/>
        <v>46313350</v>
      </c>
      <c r="L461" s="23">
        <f t="shared" si="116"/>
        <v>48029795</v>
      </c>
      <c r="M461" s="23">
        <f t="shared" si="116"/>
        <v>51604589</v>
      </c>
      <c r="N461" s="23">
        <f t="shared" si="116"/>
        <v>56148135</v>
      </c>
      <c r="O461" s="23">
        <f t="shared" si="116"/>
        <v>55878287</v>
      </c>
      <c r="P461" s="37"/>
      <c r="Q461" s="25" t="s">
        <v>2916</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7">IFERROR(VLOOKUP($B$460,$130:$216,MATCH($Q462&amp;"/"&amp;B$348,$128:$128,0),FALSE),"")</f>
        <v>18595450</v>
      </c>
      <c r="C462" s="23">
        <f t="shared" si="117"/>
        <v>18923961</v>
      </c>
      <c r="D462" s="23">
        <f t="shared" si="117"/>
        <v>21620700</v>
      </c>
      <c r="E462" s="23">
        <f t="shared" si="117"/>
        <v>23650855</v>
      </c>
      <c r="F462" s="23">
        <f t="shared" si="117"/>
        <v>27787805</v>
      </c>
      <c r="G462" s="23">
        <f t="shared" si="117"/>
        <v>31439293</v>
      </c>
      <c r="H462" s="23">
        <f t="shared" si="117"/>
        <v>34748679</v>
      </c>
      <c r="I462" s="23">
        <f t="shared" si="117"/>
        <v>37934504</v>
      </c>
      <c r="J462" s="23">
        <f t="shared" si="117"/>
        <v>42902923</v>
      </c>
      <c r="K462" s="23">
        <f t="shared" si="117"/>
        <v>45204255</v>
      </c>
      <c r="L462" s="23">
        <f t="shared" si="117"/>
        <v>46130979</v>
      </c>
      <c r="M462" s="23">
        <f t="shared" si="117"/>
        <v>51806333</v>
      </c>
      <c r="N462" s="23">
        <f t="shared" si="117"/>
        <v>51078872</v>
      </c>
      <c r="O462" s="23">
        <f t="shared" si="117"/>
        <v>54722719</v>
      </c>
      <c r="P462" s="37"/>
      <c r="Q462" s="25" t="s">
        <v>2917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8">IFERROR(VLOOKUP($B$460,$130:$216,MATCH($Q463&amp;"/"&amp;B$348,$128:$128,0),FALSE),"")</f>
        <v>18026245</v>
      </c>
      <c r="C463" s="23">
        <f t="shared" si="118"/>
        <v>19201286</v>
      </c>
      <c r="D463" s="23">
        <f t="shared" si="118"/>
        <v>21069482</v>
      </c>
      <c r="E463" s="23">
        <f t="shared" si="118"/>
        <v>24199949</v>
      </c>
      <c r="F463" s="23">
        <f t="shared" si="118"/>
        <v>27599007</v>
      </c>
      <c r="G463" s="23">
        <f t="shared" si="118"/>
        <v>31088377</v>
      </c>
      <c r="H463" s="23">
        <f t="shared" si="118"/>
        <v>33743902</v>
      </c>
      <c r="I463" s="23">
        <f t="shared" si="118"/>
        <v>37263504</v>
      </c>
      <c r="J463" s="23">
        <f t="shared" si="118"/>
        <v>42039199</v>
      </c>
      <c r="K463" s="23">
        <f t="shared" si="118"/>
        <v>45654348</v>
      </c>
      <c r="L463" s="23">
        <f t="shared" si="118"/>
        <v>46772238</v>
      </c>
      <c r="M463" s="23">
        <f t="shared" si="118"/>
        <v>50784967</v>
      </c>
      <c r="N463" s="23">
        <f t="shared" si="118"/>
        <v>53870898</v>
      </c>
      <c r="O463" s="23" t="str">
        <f t="shared" si="118"/>
        <v/>
      </c>
      <c r="P463" s="37"/>
      <c r="Q463" s="25" t="s">
        <v>2918</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19">IFERROR(VLOOKUP($B$460,$130:$216,MATCH($Q464&amp;"/"&amp;B$348,$128:$128,0),FALSE),"")</f>
        <v>18376603</v>
      </c>
      <c r="C464" s="39">
        <f t="shared" si="119"/>
        <v>21463870.149999999</v>
      </c>
      <c r="D464" s="39">
        <f t="shared" si="119"/>
        <v>24149436.600000001</v>
      </c>
      <c r="E464" s="39">
        <f t="shared" si="119"/>
        <v>27603428.059999999</v>
      </c>
      <c r="F464" s="39">
        <f t="shared" si="119"/>
        <v>31144043.129999999</v>
      </c>
      <c r="G464" s="39">
        <f t="shared" si="119"/>
        <v>35254599.990000002</v>
      </c>
      <c r="H464" s="39">
        <f t="shared" si="119"/>
        <v>38117647.079999998</v>
      </c>
      <c r="I464" s="39">
        <f t="shared" si="119"/>
        <v>40431459.289999999</v>
      </c>
      <c r="J464" s="39">
        <f t="shared" si="119"/>
        <v>44779970.68</v>
      </c>
      <c r="K464" s="39">
        <f t="shared" si="119"/>
        <v>48632005.670000002</v>
      </c>
      <c r="L464" s="39">
        <f t="shared" si="119"/>
        <v>51063825.520000003</v>
      </c>
      <c r="M464" s="39">
        <f t="shared" si="119"/>
        <v>55575950.880000003</v>
      </c>
      <c r="N464" s="39">
        <f t="shared" si="119"/>
        <v>56799234.390000001</v>
      </c>
      <c r="O464" s="39" t="str">
        <f t="shared" si="119"/>
        <v/>
      </c>
      <c r="P464" s="37"/>
      <c r="Q464" s="25" t="s">
        <v>2940</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73616966</v>
      </c>
      <c r="C465" s="40">
        <f t="shared" si="120"/>
        <v>78007043.150000006</v>
      </c>
      <c r="D465" s="40">
        <f t="shared" si="120"/>
        <v>88187585.599999994</v>
      </c>
      <c r="E465" s="40">
        <f t="shared" si="120"/>
        <v>99101556.060000002</v>
      </c>
      <c r="F465" s="40">
        <f t="shared" si="120"/>
        <v>114332760.13</v>
      </c>
      <c r="G465" s="40">
        <f t="shared" si="120"/>
        <v>129086624.99000001</v>
      </c>
      <c r="H465" s="40">
        <f t="shared" si="120"/>
        <v>141828363.07999998</v>
      </c>
      <c r="I465" s="40">
        <f t="shared" si="120"/>
        <v>155217332.28999999</v>
      </c>
      <c r="J465" s="40">
        <f t="shared" si="120"/>
        <v>172092574.68000001</v>
      </c>
      <c r="K465" s="40">
        <f t="shared" si="120"/>
        <v>185803958.67000002</v>
      </c>
      <c r="L465" s="40">
        <f t="shared" si="120"/>
        <v>191996837.52000001</v>
      </c>
      <c r="M465" s="40">
        <f t="shared" si="120"/>
        <v>209771839.88</v>
      </c>
      <c r="N465" s="40">
        <f t="shared" ref="N465:O465" si="121">IF(N462="",N461*4,IF(N463="",(N462+N461)*2,IF(N464="",((N463+N462+N461)/3)*4,SUM(N461:N464))))</f>
        <v>217897139.38999999</v>
      </c>
      <c r="O465" s="40">
        <f t="shared" si="121"/>
        <v>221202012</v>
      </c>
      <c r="P465" s="21"/>
      <c r="Q465" s="25" t="s">
        <v>2919</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2">C465/B465-1</f>
        <v>5.9634040745444539E-2</v>
      </c>
      <c r="D466" s="42">
        <f t="shared" si="122"/>
        <v>0.13050799054674833</v>
      </c>
      <c r="E466" s="42">
        <f t="shared" si="122"/>
        <v>0.12375858104907689</v>
      </c>
      <c r="F466" s="42">
        <f t="shared" si="122"/>
        <v>0.15369288511250434</v>
      </c>
      <c r="G466" s="42">
        <f t="shared" si="122"/>
        <v>0.12904319674627285</v>
      </c>
      <c r="H466" s="42">
        <f t="shared" si="122"/>
        <v>9.8706880677893905E-2</v>
      </c>
      <c r="I466" s="42">
        <f t="shared" si="122"/>
        <v>9.4402621021916433E-2</v>
      </c>
      <c r="J466" s="42">
        <f t="shared" si="122"/>
        <v>0.1087200903470702</v>
      </c>
      <c r="K466" s="42">
        <f t="shared" si="122"/>
        <v>7.9674465998871957E-2</v>
      </c>
      <c r="L466" s="42">
        <f t="shared" si="122"/>
        <v>3.3330177108868542E-2</v>
      </c>
      <c r="M466" s="42">
        <f t="shared" si="122"/>
        <v>9.2579662194427481E-2</v>
      </c>
      <c r="N466" s="26">
        <f t="shared" si="122"/>
        <v>3.8733986004261034E-2</v>
      </c>
      <c r="O466" s="26">
        <f t="shared" si="122"/>
        <v>1.5167122520524767E-2</v>
      </c>
      <c r="P466" s="37"/>
      <c r="Q466" s="27" t="s">
        <v>2941</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2942</v>
      </c>
      <c r="C467" s="146"/>
      <c r="D467" s="146"/>
      <c r="E467" s="146"/>
      <c r="F467" s="146"/>
      <c r="G467" s="146"/>
      <c r="H467" s="146"/>
      <c r="I467" s="146"/>
      <c r="J467" s="146"/>
      <c r="K467" s="146"/>
      <c r="L467" s="146"/>
      <c r="M467" s="146"/>
      <c r="N467" s="15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3">IFERROR(VLOOKUP($B$467,$130:$216,MATCH($Q468&amp;"/"&amp;B$348,$128:$128,0),FALSE),"")</f>
        <v>125158</v>
      </c>
      <c r="C468" s="23">
        <f t="shared" si="123"/>
        <v>114610</v>
      </c>
      <c r="D468" s="23">
        <f t="shared" si="123"/>
        <v>125154</v>
      </c>
      <c r="E468" s="23">
        <f t="shared" si="123"/>
        <v>157518</v>
      </c>
      <c r="F468" s="23">
        <f t="shared" si="123"/>
        <v>151069</v>
      </c>
      <c r="G468" s="23">
        <f t="shared" si="123"/>
        <v>164033</v>
      </c>
      <c r="H468" s="23">
        <f t="shared" si="123"/>
        <v>152817</v>
      </c>
      <c r="I468" s="23">
        <f t="shared" si="123"/>
        <v>187923</v>
      </c>
      <c r="J468" s="23">
        <f t="shared" si="123"/>
        <v>207852</v>
      </c>
      <c r="K468" s="23">
        <f t="shared" si="123"/>
        <v>249479</v>
      </c>
      <c r="L468" s="23">
        <f t="shared" si="123"/>
        <v>279774</v>
      </c>
      <c r="M468" s="23">
        <f t="shared" si="123"/>
        <v>194117</v>
      </c>
      <c r="N468" s="23">
        <f t="shared" si="123"/>
        <v>159392</v>
      </c>
      <c r="O468" s="23">
        <f t="shared" si="123"/>
        <v>219109</v>
      </c>
      <c r="P468" s="21"/>
      <c r="Q468" s="25" t="s">
        <v>2916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4">IFERROR(VLOOKUP($B$467,$130:$216,MATCH($Q469&amp;"/"&amp;B$348,$128:$128,0),FALSE),"")</f>
        <v>89361</v>
      </c>
      <c r="C469" s="23">
        <f t="shared" si="124"/>
        <v>83895</v>
      </c>
      <c r="D469" s="23">
        <f t="shared" si="124"/>
        <v>107687</v>
      </c>
      <c r="E469" s="23">
        <f t="shared" si="124"/>
        <v>137581</v>
      </c>
      <c r="F469" s="23">
        <f t="shared" si="124"/>
        <v>163923</v>
      </c>
      <c r="G469" s="23">
        <f t="shared" si="124"/>
        <v>147144</v>
      </c>
      <c r="H469" s="23">
        <f t="shared" si="124"/>
        <v>189445</v>
      </c>
      <c r="I469" s="23">
        <f t="shared" si="124"/>
        <v>155380</v>
      </c>
      <c r="J469" s="23">
        <f t="shared" si="124"/>
        <v>169290</v>
      </c>
      <c r="K469" s="23">
        <f t="shared" si="124"/>
        <v>225868</v>
      </c>
      <c r="L469" s="23">
        <f t="shared" si="124"/>
        <v>273649</v>
      </c>
      <c r="M469" s="23">
        <f t="shared" si="124"/>
        <v>203154</v>
      </c>
      <c r="N469" s="23">
        <f t="shared" si="124"/>
        <v>151335</v>
      </c>
      <c r="O469" s="23">
        <f t="shared" si="124"/>
        <v>232690</v>
      </c>
      <c r="P469" s="21"/>
      <c r="Q469" s="25" t="s">
        <v>2917</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5">IFERROR(VLOOKUP($B$467,$130:$216,MATCH($Q470&amp;"/"&amp;B$348,$128:$128,0),FALSE),"")</f>
        <v>215310</v>
      </c>
      <c r="C470" s="23">
        <f t="shared" si="125"/>
        <v>90642</v>
      </c>
      <c r="D470" s="23">
        <f t="shared" si="125"/>
        <v>121899</v>
      </c>
      <c r="E470" s="23">
        <f t="shared" si="125"/>
        <v>144197</v>
      </c>
      <c r="F470" s="23">
        <f t="shared" si="125"/>
        <v>172132</v>
      </c>
      <c r="G470" s="23">
        <f t="shared" si="125"/>
        <v>156684</v>
      </c>
      <c r="H470" s="23">
        <f t="shared" si="125"/>
        <v>193314</v>
      </c>
      <c r="I470" s="23">
        <f t="shared" si="125"/>
        <v>142119</v>
      </c>
      <c r="J470" s="23">
        <f t="shared" si="125"/>
        <v>163477</v>
      </c>
      <c r="K470" s="23">
        <f t="shared" si="125"/>
        <v>224219</v>
      </c>
      <c r="L470" s="23">
        <f t="shared" si="125"/>
        <v>155367</v>
      </c>
      <c r="M470" s="23">
        <f t="shared" si="125"/>
        <v>201206</v>
      </c>
      <c r="N470" s="23">
        <f t="shared" si="125"/>
        <v>204102</v>
      </c>
      <c r="O470" s="23" t="str">
        <f t="shared" si="125"/>
        <v/>
      </c>
      <c r="P470" s="21"/>
      <c r="Q470" s="25" t="s">
        <v>2918</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6">IFERROR(VLOOKUP($B$467,$130:$216,MATCH($Q471&amp;"/"&amp;B$348,$128:$128,0),FALSE),"")</f>
        <v>86760</v>
      </c>
      <c r="C471" s="39">
        <f t="shared" si="126"/>
        <v>98536.28</v>
      </c>
      <c r="D471" s="39">
        <f t="shared" si="126"/>
        <v>104574.17</v>
      </c>
      <c r="E471" s="39">
        <f t="shared" si="126"/>
        <v>129163.2</v>
      </c>
      <c r="F471" s="39">
        <f t="shared" si="126"/>
        <v>135965.06</v>
      </c>
      <c r="G471" s="39">
        <f t="shared" si="126"/>
        <v>226232.73</v>
      </c>
      <c r="H471" s="39">
        <f t="shared" si="126"/>
        <v>167986.78</v>
      </c>
      <c r="I471" s="39">
        <f t="shared" si="126"/>
        <v>214436.36</v>
      </c>
      <c r="J471" s="39">
        <f t="shared" si="126"/>
        <v>156933.10999999999</v>
      </c>
      <c r="K471" s="39">
        <f t="shared" si="126"/>
        <v>250491.07</v>
      </c>
      <c r="L471" s="39">
        <f t="shared" si="126"/>
        <v>224464.87</v>
      </c>
      <c r="M471" s="39">
        <f t="shared" si="126"/>
        <v>256725.36</v>
      </c>
      <c r="N471" s="39">
        <f t="shared" si="126"/>
        <v>275120.12</v>
      </c>
      <c r="O471" s="39" t="str">
        <f t="shared" si="126"/>
        <v/>
      </c>
      <c r="P471" s="21"/>
      <c r="Q471" s="25" t="s">
        <v>2940</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516589</v>
      </c>
      <c r="C472" s="23">
        <f t="shared" si="127"/>
        <v>387683.28</v>
      </c>
      <c r="D472" s="23">
        <f t="shared" si="127"/>
        <v>459314.17</v>
      </c>
      <c r="E472" s="23">
        <f t="shared" si="127"/>
        <v>568459.19999999995</v>
      </c>
      <c r="F472" s="23">
        <f t="shared" si="127"/>
        <v>623089.06000000006</v>
      </c>
      <c r="G472" s="23">
        <f t="shared" si="127"/>
        <v>694093.73</v>
      </c>
      <c r="H472" s="23">
        <f t="shared" si="127"/>
        <v>703562.78</v>
      </c>
      <c r="I472" s="23">
        <f t="shared" si="127"/>
        <v>699858.36</v>
      </c>
      <c r="J472" s="23">
        <f t="shared" si="127"/>
        <v>697552.11</v>
      </c>
      <c r="K472" s="23">
        <f t="shared" si="127"/>
        <v>950057.07000000007</v>
      </c>
      <c r="L472" s="23">
        <f t="shared" si="127"/>
        <v>933254.87</v>
      </c>
      <c r="M472" s="23">
        <f t="shared" si="127"/>
        <v>855202.36</v>
      </c>
      <c r="N472" s="23">
        <f t="shared" ref="N472:O472" si="128">IF(N469="",N468*4,IF(N470="",(N469+N468)*2,IF(N471="",((N470+N469+N468)/3)*4,SUM(N468:N471))))</f>
        <v>789949.12</v>
      </c>
      <c r="O472" s="23">
        <f t="shared" si="128"/>
        <v>903598</v>
      </c>
      <c r="P472" s="21"/>
      <c r="Q472" s="25" t="s">
        <v>2919</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2943</v>
      </c>
      <c r="C473" s="146"/>
      <c r="D473" s="146"/>
      <c r="E473" s="146"/>
      <c r="F473" s="146"/>
      <c r="G473" s="146"/>
      <c r="H473" s="146"/>
      <c r="I473" s="146"/>
      <c r="J473" s="146"/>
      <c r="K473" s="146"/>
      <c r="L473" s="146"/>
      <c r="M473" s="146"/>
      <c r="N473" s="15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29">IFERROR(VLOOKUP($B$473,$130:$216,MATCH($Q474&amp;"/"&amp;B$348,$128:$128,0),FALSE),"")</f>
        <v>0</v>
      </c>
      <c r="C474" s="23">
        <f t="shared" si="129"/>
        <v>3783</v>
      </c>
      <c r="D474" s="23">
        <f t="shared" si="129"/>
        <v>6290</v>
      </c>
      <c r="E474" s="23">
        <f t="shared" si="129"/>
        <v>0</v>
      </c>
      <c r="F474" s="23">
        <f t="shared" si="129"/>
        <v>0</v>
      </c>
      <c r="G474" s="23">
        <f t="shared" si="129"/>
        <v>0</v>
      </c>
      <c r="H474" s="23">
        <f t="shared" si="129"/>
        <v>0</v>
      </c>
      <c r="I474" s="23">
        <f t="shared" si="129"/>
        <v>0</v>
      </c>
      <c r="J474" s="23">
        <f t="shared" si="129"/>
        <v>0</v>
      </c>
      <c r="K474" s="23">
        <f t="shared" si="129"/>
        <v>0</v>
      </c>
      <c r="L474" s="23">
        <f t="shared" si="129"/>
        <v>0</v>
      </c>
      <c r="M474" s="23">
        <f t="shared" si="129"/>
        <v>0</v>
      </c>
      <c r="N474" s="23">
        <f t="shared" si="129"/>
        <v>0</v>
      </c>
      <c r="O474" s="23">
        <f t="shared" si="129"/>
        <v>0</v>
      </c>
      <c r="P474" s="21"/>
      <c r="Q474" s="25" t="s">
        <v>2916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0">IFERROR(VLOOKUP($B$473,$130:$216,MATCH($Q475&amp;"/"&amp;B$348,$128:$128,0),FALSE),"")</f>
        <v>0</v>
      </c>
      <c r="C475" s="23">
        <f t="shared" si="130"/>
        <v>0</v>
      </c>
      <c r="D475" s="23">
        <f t="shared" si="130"/>
        <v>3331</v>
      </c>
      <c r="E475" s="23">
        <f t="shared" si="130"/>
        <v>0</v>
      </c>
      <c r="F475" s="23">
        <f t="shared" si="130"/>
        <v>0</v>
      </c>
      <c r="G475" s="23">
        <f t="shared" si="130"/>
        <v>0</v>
      </c>
      <c r="H475" s="23">
        <f t="shared" si="130"/>
        <v>0</v>
      </c>
      <c r="I475" s="23">
        <f t="shared" si="130"/>
        <v>0</v>
      </c>
      <c r="J475" s="23">
        <f t="shared" si="130"/>
        <v>0</v>
      </c>
      <c r="K475" s="23">
        <f t="shared" si="130"/>
        <v>0</v>
      </c>
      <c r="L475" s="23">
        <f t="shared" si="130"/>
        <v>0</v>
      </c>
      <c r="M475" s="23">
        <f t="shared" si="130"/>
        <v>0</v>
      </c>
      <c r="N475" s="23">
        <f t="shared" si="130"/>
        <v>0</v>
      </c>
      <c r="O475" s="23">
        <f t="shared" si="130"/>
        <v>0</v>
      </c>
      <c r="P475" s="21"/>
      <c r="Q475" s="25" t="s">
        <v>2917</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1">IFERROR(VLOOKUP($B$473,$130:$216,MATCH($Q476&amp;"/"&amp;B$348,$128:$128,0),FALSE),"")</f>
        <v>3361</v>
      </c>
      <c r="C476" s="23">
        <f t="shared" si="131"/>
        <v>0</v>
      </c>
      <c r="D476" s="23">
        <f t="shared" si="131"/>
        <v>3423</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si="131"/>
        <v>0</v>
      </c>
      <c r="O476" s="23" t="str">
        <f t="shared" si="131"/>
        <v/>
      </c>
      <c r="P476" s="21"/>
      <c r="Q476" s="25" t="s">
        <v>2918</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2">IFERROR(VLOOKUP($B$473,$130:$216,MATCH($Q477&amp;"/"&amp;B$348,$128:$128,0),FALSE),"")</f>
        <v>7343</v>
      </c>
      <c r="C477" s="39">
        <f t="shared" si="132"/>
        <v>2493.9699999999998</v>
      </c>
      <c r="D477" s="39">
        <f t="shared" si="132"/>
        <v>3669.67</v>
      </c>
      <c r="E477" s="39">
        <f t="shared" si="132"/>
        <v>0</v>
      </c>
      <c r="F477" s="39">
        <f t="shared" si="132"/>
        <v>0</v>
      </c>
      <c r="G477" s="39">
        <f t="shared" si="132"/>
        <v>0</v>
      </c>
      <c r="H477" s="39">
        <f t="shared" si="132"/>
        <v>0</v>
      </c>
      <c r="I477" s="39">
        <f t="shared" si="132"/>
        <v>0</v>
      </c>
      <c r="J477" s="39">
        <f t="shared" si="132"/>
        <v>0</v>
      </c>
      <c r="K477" s="39">
        <f t="shared" si="132"/>
        <v>0</v>
      </c>
      <c r="L477" s="39">
        <f t="shared" si="132"/>
        <v>0</v>
      </c>
      <c r="M477" s="39">
        <f t="shared" si="132"/>
        <v>0</v>
      </c>
      <c r="N477" s="39">
        <f t="shared" si="132"/>
        <v>0</v>
      </c>
      <c r="O477" s="39" t="str">
        <f t="shared" si="132"/>
        <v/>
      </c>
      <c r="P477" s="21"/>
      <c r="Q477" s="25" t="s">
        <v>2940</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10704</v>
      </c>
      <c r="C478" s="23">
        <f t="shared" si="133"/>
        <v>6276.9699999999993</v>
      </c>
      <c r="D478" s="23">
        <f t="shared" si="133"/>
        <v>16713.669999999998</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f t="shared" ref="N478:O478" si="134">IF(N475="",N474*4,IF(N476="",(N475+N474)*2,IF(N477="",((N476+N475+N474)/3)*4,SUM(N474:N477))))</f>
        <v>0</v>
      </c>
      <c r="O478" s="23">
        <f t="shared" si="134"/>
        <v>0</v>
      </c>
      <c r="P478" s="21"/>
      <c r="Q478" s="25" t="s">
        <v>2919</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2944</v>
      </c>
      <c r="C479" s="146"/>
      <c r="D479" s="146"/>
      <c r="E479" s="146"/>
      <c r="F479" s="146"/>
      <c r="G479" s="146"/>
      <c r="H479" s="146"/>
      <c r="I479" s="146"/>
      <c r="J479" s="146"/>
      <c r="K479" s="146"/>
      <c r="L479" s="146"/>
      <c r="M479" s="146"/>
      <c r="N479" s="15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2916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2917</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2918</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2940</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2919</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2945</v>
      </c>
      <c r="C485" s="146"/>
      <c r="D485" s="146"/>
      <c r="E485" s="146"/>
      <c r="F485" s="146"/>
      <c r="G485" s="146"/>
      <c r="H485" s="146"/>
      <c r="I485" s="146"/>
      <c r="J485" s="146"/>
      <c r="K485" s="146"/>
      <c r="L485" s="146"/>
      <c r="M485" s="146"/>
      <c r="N485" s="15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1">IFERROR(VLOOKUP($B$485,$130:$216,MATCH($Q486&amp;"/"&amp;B$348,$128:$128,0),FALSE),"")</f>
        <v>0</v>
      </c>
      <c r="C486" s="23">
        <f t="shared" si="141"/>
        <v>-317</v>
      </c>
      <c r="D486" s="23">
        <f t="shared" si="141"/>
        <v>0</v>
      </c>
      <c r="E486" s="23">
        <f t="shared" si="141"/>
        <v>0</v>
      </c>
      <c r="F486" s="23">
        <f t="shared" si="141"/>
        <v>0</v>
      </c>
      <c r="G486" s="23">
        <f t="shared" si="141"/>
        <v>0</v>
      </c>
      <c r="H486" s="23">
        <f t="shared" si="141"/>
        <v>0</v>
      </c>
      <c r="I486" s="23">
        <f t="shared" si="141"/>
        <v>0</v>
      </c>
      <c r="J486" s="23">
        <f t="shared" si="141"/>
        <v>0</v>
      </c>
      <c r="K486" s="23">
        <f t="shared" si="141"/>
        <v>0</v>
      </c>
      <c r="L486" s="23">
        <f t="shared" si="141"/>
        <v>0</v>
      </c>
      <c r="M486" s="23">
        <f t="shared" si="141"/>
        <v>0</v>
      </c>
      <c r="N486" s="23">
        <f t="shared" si="141"/>
        <v>0</v>
      </c>
      <c r="O486" s="23">
        <f t="shared" si="141"/>
        <v>0</v>
      </c>
      <c r="P486" s="21"/>
      <c r="Q486" s="25" t="s">
        <v>2916</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2">IFERROR(VLOOKUP($B$485,$130:$216,MATCH($Q487&amp;"/"&amp;B$348,$128:$128,0),FALSE),"")</f>
        <v>168745</v>
      </c>
      <c r="C487" s="23">
        <f t="shared" si="142"/>
        <v>0</v>
      </c>
      <c r="D487" s="23">
        <f t="shared" si="142"/>
        <v>0</v>
      </c>
      <c r="E487" s="23">
        <f t="shared" si="142"/>
        <v>0</v>
      </c>
      <c r="F487" s="23">
        <f t="shared" si="142"/>
        <v>0</v>
      </c>
      <c r="G487" s="23">
        <f t="shared" si="142"/>
        <v>0</v>
      </c>
      <c r="H487" s="23">
        <f t="shared" si="142"/>
        <v>0</v>
      </c>
      <c r="I487" s="23">
        <f t="shared" si="142"/>
        <v>0</v>
      </c>
      <c r="J487" s="23">
        <f t="shared" si="142"/>
        <v>0</v>
      </c>
      <c r="K487" s="23">
        <f t="shared" si="142"/>
        <v>0</v>
      </c>
      <c r="L487" s="23">
        <f t="shared" si="142"/>
        <v>0</v>
      </c>
      <c r="M487" s="23">
        <f t="shared" si="142"/>
        <v>0</v>
      </c>
      <c r="N487" s="23">
        <f t="shared" si="142"/>
        <v>0</v>
      </c>
      <c r="O487" s="23">
        <f t="shared" si="142"/>
        <v>0</v>
      </c>
      <c r="P487" s="21"/>
      <c r="Q487" s="25" t="s">
        <v>2917</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3">IFERROR(VLOOKUP($B$485,$130:$216,MATCH($Q488&amp;"/"&amp;B$348,$128:$128,0),FALSE),"")</f>
        <v>-2815</v>
      </c>
      <c r="C488" s="23">
        <f t="shared" si="143"/>
        <v>0</v>
      </c>
      <c r="D488" s="23">
        <f t="shared" si="143"/>
        <v>0</v>
      </c>
      <c r="E488" s="23">
        <f t="shared" si="143"/>
        <v>0</v>
      </c>
      <c r="F488" s="23">
        <f t="shared" si="143"/>
        <v>0</v>
      </c>
      <c r="G488" s="23">
        <f t="shared" si="143"/>
        <v>0</v>
      </c>
      <c r="H488" s="23">
        <f t="shared" si="143"/>
        <v>0</v>
      </c>
      <c r="I488" s="23">
        <f t="shared" si="143"/>
        <v>0</v>
      </c>
      <c r="J488" s="23">
        <f t="shared" si="143"/>
        <v>0</v>
      </c>
      <c r="K488" s="23">
        <f t="shared" si="143"/>
        <v>0</v>
      </c>
      <c r="L488" s="23">
        <f t="shared" si="143"/>
        <v>0</v>
      </c>
      <c r="M488" s="23">
        <f t="shared" si="143"/>
        <v>0</v>
      </c>
      <c r="N488" s="23">
        <f t="shared" si="143"/>
        <v>0</v>
      </c>
      <c r="O488" s="23" t="str">
        <f t="shared" si="143"/>
        <v/>
      </c>
      <c r="P488" s="21"/>
      <c r="Q488" s="25" t="s">
        <v>2918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4">IFERROR(VLOOKUP($B$485,$130:$216,MATCH($Q489&amp;"/"&amp;B$348,$128:$128,0),FALSE),"")</f>
        <v>-2248</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f t="shared" si="144"/>
        <v>0</v>
      </c>
      <c r="O489" s="39" t="str">
        <f t="shared" si="144"/>
        <v/>
      </c>
      <c r="P489" s="21"/>
      <c r="Q489" s="25" t="s">
        <v>2940</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163682</v>
      </c>
      <c r="C490" s="23">
        <f t="shared" si="145"/>
        <v>-317</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f t="shared" ref="N490:O490" si="146">IF(N487="",N486*4,IF(N488="",(N487+N486)*2,IF(N489="",((N488+N487+N486)/3)*4,SUM(N486:N489))))</f>
        <v>0</v>
      </c>
      <c r="O490" s="23">
        <f t="shared" si="146"/>
        <v>0</v>
      </c>
      <c r="P490" s="21"/>
      <c r="Q490" s="25" t="s">
        <v>2919</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2946</v>
      </c>
      <c r="C491" s="146"/>
      <c r="D491" s="146"/>
      <c r="E491" s="146"/>
      <c r="F491" s="146"/>
      <c r="G491" s="146"/>
      <c r="H491" s="146"/>
      <c r="I491" s="146"/>
      <c r="J491" s="146"/>
      <c r="K491" s="146"/>
      <c r="L491" s="146"/>
      <c r="M491" s="146"/>
      <c r="N491" s="15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7">IFERROR(VLOOKUP($B$491,$130:$216,MATCH($Q492&amp;"/"&amp;B$348,$128:$128,0),FALSE),"")</f>
        <v>18743826</v>
      </c>
      <c r="C492" s="23">
        <f t="shared" si="147"/>
        <v>18536319</v>
      </c>
      <c r="D492" s="23">
        <f t="shared" si="147"/>
        <v>21479411</v>
      </c>
      <c r="E492" s="23">
        <f t="shared" si="147"/>
        <v>23804842</v>
      </c>
      <c r="F492" s="23">
        <f t="shared" si="147"/>
        <v>27952974</v>
      </c>
      <c r="G492" s="23">
        <f t="shared" si="147"/>
        <v>31468388</v>
      </c>
      <c r="H492" s="23">
        <f t="shared" si="147"/>
        <v>35370952</v>
      </c>
      <c r="I492" s="23">
        <f t="shared" si="147"/>
        <v>39775788</v>
      </c>
      <c r="J492" s="23">
        <f t="shared" si="147"/>
        <v>42578334</v>
      </c>
      <c r="K492" s="23">
        <f t="shared" si="147"/>
        <v>46562829</v>
      </c>
      <c r="L492" s="23">
        <f t="shared" si="147"/>
        <v>48309569</v>
      </c>
      <c r="M492" s="23">
        <f t="shared" si="147"/>
        <v>51798706</v>
      </c>
      <c r="N492" s="23">
        <f t="shared" si="147"/>
        <v>56307527</v>
      </c>
      <c r="O492" s="23">
        <f t="shared" si="147"/>
        <v>56097396</v>
      </c>
      <c r="P492" s="21"/>
      <c r="Q492" s="25" t="s">
        <v>2916</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8">IFERROR(VLOOKUP($B$491,$130:$216,MATCH($Q493&amp;"/"&amp;B$348,$128:$128,0),FALSE),"")</f>
        <v>18684811</v>
      </c>
      <c r="C493" s="23">
        <f t="shared" si="148"/>
        <v>19007856</v>
      </c>
      <c r="D493" s="23">
        <f t="shared" si="148"/>
        <v>21731718</v>
      </c>
      <c r="E493" s="23">
        <f t="shared" si="148"/>
        <v>23788436</v>
      </c>
      <c r="F493" s="23">
        <f t="shared" si="148"/>
        <v>27951728</v>
      </c>
      <c r="G493" s="23">
        <f t="shared" si="148"/>
        <v>31586437</v>
      </c>
      <c r="H493" s="23">
        <f t="shared" si="148"/>
        <v>34938124</v>
      </c>
      <c r="I493" s="23">
        <f t="shared" si="148"/>
        <v>38089884</v>
      </c>
      <c r="J493" s="23">
        <f t="shared" si="148"/>
        <v>43072213</v>
      </c>
      <c r="K493" s="23">
        <f t="shared" si="148"/>
        <v>45430123</v>
      </c>
      <c r="L493" s="23">
        <f t="shared" si="148"/>
        <v>46404628</v>
      </c>
      <c r="M493" s="23">
        <f t="shared" si="148"/>
        <v>52009487</v>
      </c>
      <c r="N493" s="23">
        <f t="shared" si="148"/>
        <v>51230207</v>
      </c>
      <c r="O493" s="23">
        <f t="shared" si="148"/>
        <v>54955409</v>
      </c>
      <c r="P493" s="21"/>
      <c r="Q493" s="25" t="s">
        <v>2917</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49">IFERROR(VLOOKUP($B$491,$130:$216,MATCH($Q494&amp;"/"&amp;B$348,$128:$128,0),FALSE),"")</f>
        <v>18244916</v>
      </c>
      <c r="C494" s="23">
        <f t="shared" si="149"/>
        <v>19291928</v>
      </c>
      <c r="D494" s="23">
        <f t="shared" si="149"/>
        <v>21194804</v>
      </c>
      <c r="E494" s="23">
        <f t="shared" si="149"/>
        <v>24344146</v>
      </c>
      <c r="F494" s="23">
        <f t="shared" si="149"/>
        <v>27771139</v>
      </c>
      <c r="G494" s="23">
        <f t="shared" si="149"/>
        <v>31245061</v>
      </c>
      <c r="H494" s="23">
        <f t="shared" si="149"/>
        <v>33937216</v>
      </c>
      <c r="I494" s="23">
        <f t="shared" si="149"/>
        <v>37405623</v>
      </c>
      <c r="J494" s="23">
        <f t="shared" si="149"/>
        <v>42202676</v>
      </c>
      <c r="K494" s="23">
        <f t="shared" si="149"/>
        <v>45878567</v>
      </c>
      <c r="L494" s="23">
        <f t="shared" si="149"/>
        <v>46927605</v>
      </c>
      <c r="M494" s="23">
        <f t="shared" si="149"/>
        <v>50986173</v>
      </c>
      <c r="N494" s="23">
        <f t="shared" si="149"/>
        <v>54075000</v>
      </c>
      <c r="O494" s="23" t="str">
        <f t="shared" si="149"/>
        <v/>
      </c>
      <c r="P494" s="21"/>
      <c r="Q494" s="25" t="s">
        <v>2918</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0">IFERROR(VLOOKUP($B$491,$130:$216,MATCH($Q495&amp;"/"&amp;B$348,$128:$128,0),FALSE),"")</f>
        <v>18470706</v>
      </c>
      <c r="C495" s="23">
        <f t="shared" si="150"/>
        <v>21572382.300000001</v>
      </c>
      <c r="D495" s="23">
        <f t="shared" si="150"/>
        <v>24257680.440000001</v>
      </c>
      <c r="E495" s="23">
        <f t="shared" si="150"/>
        <v>27732591.25</v>
      </c>
      <c r="F495" s="23">
        <f t="shared" si="150"/>
        <v>31280008.18</v>
      </c>
      <c r="G495" s="23">
        <f t="shared" si="150"/>
        <v>35480832.719999999</v>
      </c>
      <c r="H495" s="23">
        <f t="shared" si="150"/>
        <v>38285633.859999999</v>
      </c>
      <c r="I495" s="23">
        <f t="shared" si="150"/>
        <v>40645895.659999996</v>
      </c>
      <c r="J495" s="23">
        <f t="shared" si="150"/>
        <v>44936903.789999999</v>
      </c>
      <c r="K495" s="23">
        <f t="shared" si="150"/>
        <v>48882496.729999997</v>
      </c>
      <c r="L495" s="23">
        <f t="shared" si="150"/>
        <v>51288290.390000001</v>
      </c>
      <c r="M495" s="23">
        <f t="shared" si="150"/>
        <v>55832676.240000002</v>
      </c>
      <c r="N495" s="23">
        <f t="shared" si="150"/>
        <v>57074354.509999998</v>
      </c>
      <c r="O495" s="23" t="str">
        <f t="shared" si="150"/>
        <v/>
      </c>
      <c r="P495" s="21"/>
      <c r="Q495" s="25" t="s">
        <v>2940</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74144259</v>
      </c>
      <c r="C496" s="40">
        <f t="shared" si="151"/>
        <v>78408485.299999997</v>
      </c>
      <c r="D496" s="40">
        <f t="shared" si="151"/>
        <v>88663613.439999998</v>
      </c>
      <c r="E496" s="40">
        <f t="shared" si="151"/>
        <v>99670015.25</v>
      </c>
      <c r="F496" s="40">
        <f t="shared" si="151"/>
        <v>114955849.18000001</v>
      </c>
      <c r="G496" s="40">
        <f t="shared" si="151"/>
        <v>129780718.72</v>
      </c>
      <c r="H496" s="40">
        <f t="shared" si="151"/>
        <v>142531925.86000001</v>
      </c>
      <c r="I496" s="40">
        <f t="shared" si="151"/>
        <v>155917190.66</v>
      </c>
      <c r="J496" s="40">
        <f t="shared" si="151"/>
        <v>172790126.78999999</v>
      </c>
      <c r="K496" s="40">
        <f t="shared" si="151"/>
        <v>186754015.72999999</v>
      </c>
      <c r="L496" s="40">
        <f t="shared" si="151"/>
        <v>192930092.38999999</v>
      </c>
      <c r="M496" s="40">
        <f t="shared" si="151"/>
        <v>210627042.24000001</v>
      </c>
      <c r="N496" s="40">
        <f t="shared" ref="N496:O496" si="152">IF(N493="",N492*4,IF(N494="",(N493+N492)*2,IF(N495="",((N494+N493+N492)/3)*4,SUM(N492:N495))))</f>
        <v>218687088.50999999</v>
      </c>
      <c r="O496" s="40">
        <f t="shared" si="152"/>
        <v>222105610</v>
      </c>
      <c r="P496" s="21"/>
      <c r="Q496" s="25" t="s">
        <v>2919</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2947</v>
      </c>
      <c r="C497" s="146"/>
      <c r="D497" s="146"/>
      <c r="E497" s="146"/>
      <c r="F497" s="146"/>
      <c r="G497" s="146"/>
      <c r="H497" s="146"/>
      <c r="I497" s="146"/>
      <c r="J497" s="146"/>
      <c r="K497" s="146"/>
      <c r="L497" s="146"/>
      <c r="M497" s="146"/>
      <c r="N497" s="15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2948</v>
      </c>
      <c r="C498" s="146"/>
      <c r="D498" s="146"/>
      <c r="E498" s="146"/>
      <c r="F498" s="146"/>
      <c r="G498" s="146"/>
      <c r="H498" s="146"/>
      <c r="I498" s="146"/>
      <c r="J498" s="146"/>
      <c r="K498" s="146"/>
      <c r="L498" s="146"/>
      <c r="M498" s="146"/>
      <c r="N498" s="15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3">IFERROR(VLOOKUP($B$498,$130:$216,MATCH($Q499&amp;"/"&amp;B$348,$128:$128,0),FALSE),"")</f>
        <v>16988764</v>
      </c>
      <c r="C499" s="23">
        <f t="shared" si="153"/>
        <v>16979018</v>
      </c>
      <c r="D499" s="23">
        <f t="shared" si="153"/>
        <v>19406374</v>
      </c>
      <c r="E499" s="23">
        <f t="shared" si="153"/>
        <v>21364383</v>
      </c>
      <c r="F499" s="23">
        <f t="shared" si="153"/>
        <v>25100207</v>
      </c>
      <c r="G499" s="23">
        <f t="shared" si="153"/>
        <v>28086786</v>
      </c>
      <c r="H499" s="23">
        <f t="shared" si="153"/>
        <v>31463029</v>
      </c>
      <c r="I499" s="23">
        <f t="shared" si="153"/>
        <v>35010523</v>
      </c>
      <c r="J499" s="23">
        <f t="shared" si="153"/>
        <v>37917713</v>
      </c>
      <c r="K499" s="23">
        <f t="shared" si="153"/>
        <v>40935059</v>
      </c>
      <c r="L499" s="23">
        <f t="shared" si="153"/>
        <v>42439670</v>
      </c>
      <c r="M499" s="23">
        <f t="shared" si="153"/>
        <v>45671705</v>
      </c>
      <c r="N499" s="23">
        <f t="shared" si="153"/>
        <v>49612048</v>
      </c>
      <c r="O499" s="23">
        <f t="shared" si="153"/>
        <v>49333781</v>
      </c>
      <c r="P499" s="21"/>
      <c r="Q499" s="25" t="s">
        <v>2916</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4">IFERROR(VLOOKUP($B$498,$130:$216,MATCH($Q500&amp;"/"&amp;B$348,$128:$128,0),FALSE),"")</f>
        <v>17036184</v>
      </c>
      <c r="C500" s="23">
        <f t="shared" si="154"/>
        <v>17409634</v>
      </c>
      <c r="D500" s="23">
        <f t="shared" si="154"/>
        <v>19731185</v>
      </c>
      <c r="E500" s="23">
        <f t="shared" si="154"/>
        <v>21529057</v>
      </c>
      <c r="F500" s="23">
        <f t="shared" si="154"/>
        <v>25138349</v>
      </c>
      <c r="G500" s="23">
        <f t="shared" si="154"/>
        <v>28223871</v>
      </c>
      <c r="H500" s="23">
        <f t="shared" si="154"/>
        <v>31321798</v>
      </c>
      <c r="I500" s="23">
        <f t="shared" si="154"/>
        <v>33945083</v>
      </c>
      <c r="J500" s="23">
        <f t="shared" si="154"/>
        <v>38640501</v>
      </c>
      <c r="K500" s="23">
        <f t="shared" si="154"/>
        <v>40329202</v>
      </c>
      <c r="L500" s="23">
        <f t="shared" si="154"/>
        <v>41059263</v>
      </c>
      <c r="M500" s="23">
        <f t="shared" si="154"/>
        <v>46179701</v>
      </c>
      <c r="N500" s="23">
        <f t="shared" si="154"/>
        <v>45450521</v>
      </c>
      <c r="O500" s="23">
        <f t="shared" si="154"/>
        <v>48644306</v>
      </c>
      <c r="P500" s="21"/>
      <c r="Q500" s="25" t="s">
        <v>2917</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5">IFERROR(VLOOKUP($B$498,$130:$216,MATCH($Q501&amp;"/"&amp;B$348,$128:$128,0),FALSE),"")</f>
        <v>16442511</v>
      </c>
      <c r="C501" s="23">
        <f t="shared" si="155"/>
        <v>17418819</v>
      </c>
      <c r="D501" s="23">
        <f t="shared" si="155"/>
        <v>18991225</v>
      </c>
      <c r="E501" s="23">
        <f t="shared" si="155"/>
        <v>21700887</v>
      </c>
      <c r="F501" s="23">
        <f t="shared" si="155"/>
        <v>24771569</v>
      </c>
      <c r="G501" s="23">
        <f t="shared" si="155"/>
        <v>27787264</v>
      </c>
      <c r="H501" s="23">
        <f t="shared" si="155"/>
        <v>30114285</v>
      </c>
      <c r="I501" s="23">
        <f t="shared" si="155"/>
        <v>32948549</v>
      </c>
      <c r="J501" s="23">
        <f t="shared" si="155"/>
        <v>37293066</v>
      </c>
      <c r="K501" s="23">
        <f t="shared" si="155"/>
        <v>40375023</v>
      </c>
      <c r="L501" s="23">
        <f t="shared" si="155"/>
        <v>41219911</v>
      </c>
      <c r="M501" s="23">
        <f t="shared" si="155"/>
        <v>44576103</v>
      </c>
      <c r="N501" s="23">
        <f t="shared" si="155"/>
        <v>47281597</v>
      </c>
      <c r="O501" s="23" t="str">
        <f t="shared" si="155"/>
        <v/>
      </c>
      <c r="P501" s="21"/>
      <c r="Q501" s="25" t="s">
        <v>2918</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6">IFERROR(VLOOKUP($B$498,$130:$216,MATCH($Q502&amp;"/"&amp;B$348,$128:$128,0),FALSE),"")</f>
        <v>16818554</v>
      </c>
      <c r="C502" s="39">
        <f t="shared" si="156"/>
        <v>19534819.800000001</v>
      </c>
      <c r="D502" s="39">
        <f t="shared" si="156"/>
        <v>22019560.239999998</v>
      </c>
      <c r="E502" s="39">
        <f t="shared" si="156"/>
        <v>24808081.030000001</v>
      </c>
      <c r="F502" s="39">
        <f t="shared" si="156"/>
        <v>27750327.989999998</v>
      </c>
      <c r="G502" s="39">
        <f t="shared" si="156"/>
        <v>31575336.440000001</v>
      </c>
      <c r="H502" s="39">
        <f t="shared" si="156"/>
        <v>33872099.920000002</v>
      </c>
      <c r="I502" s="39">
        <f t="shared" si="156"/>
        <v>36032860.659999996</v>
      </c>
      <c r="J502" s="39">
        <f t="shared" si="156"/>
        <v>39870995.020000003</v>
      </c>
      <c r="K502" s="39">
        <f t="shared" si="156"/>
        <v>42713050.100000001</v>
      </c>
      <c r="L502" s="39">
        <f t="shared" si="156"/>
        <v>44920084.840000004</v>
      </c>
      <c r="M502" s="39">
        <f t="shared" si="156"/>
        <v>48584642.619999997</v>
      </c>
      <c r="N502" s="39">
        <f t="shared" si="156"/>
        <v>49671597.579999998</v>
      </c>
      <c r="O502" s="39" t="str">
        <f t="shared" si="156"/>
        <v/>
      </c>
      <c r="P502" s="21"/>
      <c r="Q502" s="25" t="s">
        <v>2940</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67286013</v>
      </c>
      <c r="C503" s="39">
        <f t="shared" si="157"/>
        <v>71342290.799999997</v>
      </c>
      <c r="D503" s="39">
        <f t="shared" si="157"/>
        <v>80148344.239999995</v>
      </c>
      <c r="E503" s="39">
        <f t="shared" si="157"/>
        <v>89402408.030000001</v>
      </c>
      <c r="F503" s="39">
        <f t="shared" si="157"/>
        <v>102760452.98999999</v>
      </c>
      <c r="G503" s="39">
        <f t="shared" si="157"/>
        <v>115673257.44</v>
      </c>
      <c r="H503" s="39">
        <f t="shared" si="157"/>
        <v>126771211.92</v>
      </c>
      <c r="I503" s="39">
        <f t="shared" si="157"/>
        <v>137937015.66</v>
      </c>
      <c r="J503" s="39">
        <f t="shared" si="157"/>
        <v>153722275.02000001</v>
      </c>
      <c r="K503" s="39">
        <f t="shared" si="157"/>
        <v>164352334.09999999</v>
      </c>
      <c r="L503" s="39">
        <f t="shared" si="157"/>
        <v>169638928.84</v>
      </c>
      <c r="M503" s="39">
        <f t="shared" si="157"/>
        <v>185012151.62</v>
      </c>
      <c r="N503" s="39">
        <f t="shared" ref="N503:O503" si="158">IF(N500="",N499*4,IF(N501="",(N500+N499)*2,IF(N502="",((N501+N500+N499)/3)*4,SUM(N499:N502))))</f>
        <v>192015763.57999998</v>
      </c>
      <c r="O503" s="39">
        <f t="shared" si="158"/>
        <v>195956174</v>
      </c>
      <c r="P503" s="21"/>
      <c r="Q503" s="25" t="s">
        <v>2919</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59">B503/B$465</f>
        <v>0.91400144091784497</v>
      </c>
      <c r="C504" s="44">
        <f t="shared" si="159"/>
        <v>0.914562171813328</v>
      </c>
      <c r="D504" s="44">
        <f t="shared" si="159"/>
        <v>0.90883930764966991</v>
      </c>
      <c r="E504" s="44">
        <f t="shared" si="159"/>
        <v>0.90212920547758346</v>
      </c>
      <c r="F504" s="44">
        <f t="shared" si="159"/>
        <v>0.89878397821550082</v>
      </c>
      <c r="G504" s="44">
        <f t="shared" si="159"/>
        <v>0.89609018323130607</v>
      </c>
      <c r="H504" s="44">
        <f t="shared" si="159"/>
        <v>0.89383540193926647</v>
      </c>
      <c r="I504" s="44">
        <f t="shared" si="159"/>
        <v>0.88867018666630382</v>
      </c>
      <c r="J504" s="44">
        <f t="shared" si="159"/>
        <v>0.89325338589326753</v>
      </c>
      <c r="K504" s="44">
        <f t="shared" si="159"/>
        <v>0.88454699930210035</v>
      </c>
      <c r="L504" s="44">
        <f t="shared" si="159"/>
        <v>0.88355064089182711</v>
      </c>
      <c r="M504" s="44">
        <f t="shared" si="159"/>
        <v>0.88196848407220063</v>
      </c>
      <c r="N504" s="45">
        <f t="shared" si="159"/>
        <v>0.88122204870401444</v>
      </c>
      <c r="O504" s="45">
        <f t="shared" si="159"/>
        <v>0.88586976324609557</v>
      </c>
      <c r="P504" s="21"/>
      <c r="Q504" s="27" t="s">
        <v>2920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160">C503/B503-1</f>
        <v>6.0284115808734162E-2</v>
      </c>
      <c r="D505" s="46">
        <f t="shared" si="160"/>
        <v>0.12343384745924069</v>
      </c>
      <c r="E505" s="46">
        <f t="shared" si="160"/>
        <v>0.11546169640497128</v>
      </c>
      <c r="F505" s="46">
        <f t="shared" si="160"/>
        <v>0.14941482287051544</v>
      </c>
      <c r="G505" s="46">
        <f t="shared" si="160"/>
        <v>0.12565927917091413</v>
      </c>
      <c r="H505" s="46">
        <f t="shared" si="160"/>
        <v>9.5942266394257514E-2</v>
      </c>
      <c r="I505" s="46">
        <f t="shared" si="160"/>
        <v>8.8078386022264032E-2</v>
      </c>
      <c r="J505" s="46">
        <f t="shared" si="160"/>
        <v>0.1144381679165003</v>
      </c>
      <c r="K505" s="46">
        <f t="shared" si="160"/>
        <v>6.915106531318882E-2</v>
      </c>
      <c r="L505" s="46">
        <f t="shared" si="160"/>
        <v>3.2166228541563591E-2</v>
      </c>
      <c r="M505" s="46">
        <f t="shared" si="160"/>
        <v>9.062320120224121E-2</v>
      </c>
      <c r="N505" s="46">
        <f t="shared" si="160"/>
        <v>3.7854875469935712E-2</v>
      </c>
      <c r="O505" s="46">
        <f t="shared" si="160"/>
        <v>2.0521286099296265E-2</v>
      </c>
      <c r="P505" s="37"/>
      <c r="Q505" s="27" t="s">
        <v>2941</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2949</v>
      </c>
      <c r="C506" s="146"/>
      <c r="D506" s="146"/>
      <c r="E506" s="146"/>
      <c r="F506" s="146"/>
      <c r="G506" s="146"/>
      <c r="H506" s="146"/>
      <c r="I506" s="146"/>
      <c r="J506" s="146"/>
      <c r="K506" s="146"/>
      <c r="L506" s="146"/>
      <c r="M506" s="146"/>
      <c r="N506" s="15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07" si="161">IFERROR(B461-B499,"")</f>
        <v>1629904</v>
      </c>
      <c r="C507" s="40">
        <f t="shared" si="161"/>
        <v>1438908</v>
      </c>
      <c r="D507" s="40">
        <f t="shared" si="161"/>
        <v>1941593</v>
      </c>
      <c r="E507" s="40">
        <f t="shared" si="161"/>
        <v>2282941</v>
      </c>
      <c r="F507" s="40">
        <f t="shared" si="161"/>
        <v>2701698</v>
      </c>
      <c r="G507" s="40">
        <f t="shared" si="161"/>
        <v>3217569</v>
      </c>
      <c r="H507" s="40">
        <f t="shared" si="161"/>
        <v>3755106</v>
      </c>
      <c r="I507" s="40">
        <f t="shared" si="161"/>
        <v>4577342</v>
      </c>
      <c r="J507" s="40">
        <f t="shared" si="161"/>
        <v>4452769</v>
      </c>
      <c r="K507" s="40">
        <f t="shared" si="161"/>
        <v>5378291</v>
      </c>
      <c r="L507" s="40">
        <f t="shared" si="161"/>
        <v>5590125</v>
      </c>
      <c r="M507" s="40">
        <f t="shared" si="161"/>
        <v>5932884</v>
      </c>
      <c r="N507" s="40">
        <f t="shared" si="161"/>
        <v>6536087</v>
      </c>
      <c r="O507" s="40">
        <f t="shared" si="161"/>
        <v>6544506</v>
      </c>
      <c r="P507" s="21"/>
      <c r="Q507" s="25" t="s">
        <v>2916</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2">IFERROR(B462-B500,"")</f>
        <v>1559266</v>
      </c>
      <c r="C508" s="23">
        <f t="shared" si="162"/>
        <v>1514327</v>
      </c>
      <c r="D508" s="23">
        <f t="shared" si="162"/>
        <v>1889515</v>
      </c>
      <c r="E508" s="23">
        <f t="shared" si="162"/>
        <v>2121798</v>
      </c>
      <c r="F508" s="23">
        <f t="shared" si="162"/>
        <v>2649456</v>
      </c>
      <c r="G508" s="23">
        <f t="shared" si="162"/>
        <v>3215422</v>
      </c>
      <c r="H508" s="23">
        <f t="shared" si="162"/>
        <v>3426881</v>
      </c>
      <c r="I508" s="23">
        <f t="shared" si="162"/>
        <v>3989421</v>
      </c>
      <c r="J508" s="23">
        <f t="shared" si="162"/>
        <v>4262422</v>
      </c>
      <c r="K508" s="23">
        <f t="shared" si="162"/>
        <v>4875053</v>
      </c>
      <c r="L508" s="23">
        <f t="shared" si="162"/>
        <v>5071716</v>
      </c>
      <c r="M508" s="23">
        <f t="shared" si="162"/>
        <v>5626632</v>
      </c>
      <c r="N508" s="23">
        <f t="shared" si="162"/>
        <v>5628351</v>
      </c>
      <c r="O508" s="23">
        <f t="shared" si="162"/>
        <v>6078413</v>
      </c>
      <c r="P508" s="21"/>
      <c r="Q508" s="25" t="s">
        <v>2917</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3">IFERROR(B463-B501,"")</f>
        <v>1583734</v>
      </c>
      <c r="C509" s="23">
        <f t="shared" si="163"/>
        <v>1782467</v>
      </c>
      <c r="D509" s="23">
        <f t="shared" si="163"/>
        <v>2078257</v>
      </c>
      <c r="E509" s="23">
        <f t="shared" si="163"/>
        <v>2499062</v>
      </c>
      <c r="F509" s="23">
        <f t="shared" si="163"/>
        <v>2827438</v>
      </c>
      <c r="G509" s="23">
        <f t="shared" si="163"/>
        <v>3301113</v>
      </c>
      <c r="H509" s="23">
        <f t="shared" si="163"/>
        <v>3629617</v>
      </c>
      <c r="I509" s="23">
        <f t="shared" si="163"/>
        <v>4314955</v>
      </c>
      <c r="J509" s="23">
        <f t="shared" si="163"/>
        <v>4746133</v>
      </c>
      <c r="K509" s="23">
        <f t="shared" si="163"/>
        <v>5279325</v>
      </c>
      <c r="L509" s="23">
        <f t="shared" si="163"/>
        <v>5552327</v>
      </c>
      <c r="M509" s="23">
        <f t="shared" si="163"/>
        <v>6208864</v>
      </c>
      <c r="N509" s="23">
        <f t="shared" si="163"/>
        <v>6589301</v>
      </c>
      <c r="O509" s="23" t="str">
        <f t="shared" si="163"/>
        <v/>
      </c>
      <c r="P509" s="21"/>
      <c r="Q509" s="25" t="s">
        <v>2918</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4">IFERROR(B464-B502,"")</f>
        <v>1558049</v>
      </c>
      <c r="C510" s="39">
        <f t="shared" si="164"/>
        <v>1929050.3499999978</v>
      </c>
      <c r="D510" s="39">
        <f t="shared" si="164"/>
        <v>2129876.3600000031</v>
      </c>
      <c r="E510" s="39">
        <f t="shared" si="164"/>
        <v>2795347.0299999975</v>
      </c>
      <c r="F510" s="39">
        <f t="shared" si="164"/>
        <v>3393715.1400000006</v>
      </c>
      <c r="G510" s="39">
        <f t="shared" si="164"/>
        <v>3679263.5500000007</v>
      </c>
      <c r="H510" s="39">
        <f t="shared" si="164"/>
        <v>4245547.1599999964</v>
      </c>
      <c r="I510" s="39">
        <f t="shared" si="164"/>
        <v>4398598.6300000027</v>
      </c>
      <c r="J510" s="39">
        <f t="shared" si="164"/>
        <v>4908975.6599999964</v>
      </c>
      <c r="K510" s="39">
        <f t="shared" si="164"/>
        <v>5918955.5700000003</v>
      </c>
      <c r="L510" s="39">
        <f t="shared" si="164"/>
        <v>6143740.6799999997</v>
      </c>
      <c r="M510" s="39">
        <f t="shared" si="164"/>
        <v>6991308.2600000054</v>
      </c>
      <c r="N510" s="39">
        <f t="shared" si="164"/>
        <v>7127636.8100000024</v>
      </c>
      <c r="O510" s="39" t="str">
        <f t="shared" si="164"/>
        <v/>
      </c>
      <c r="P510" s="21"/>
      <c r="Q510" s="25" t="s">
        <v>2940</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6330953</v>
      </c>
      <c r="C511" s="40">
        <f t="shared" si="165"/>
        <v>6664752.3500000089</v>
      </c>
      <c r="D511" s="40">
        <f t="shared" si="165"/>
        <v>8039241.3599999994</v>
      </c>
      <c r="E511" s="40">
        <f t="shared" si="165"/>
        <v>9699148.0300000012</v>
      </c>
      <c r="F511" s="40">
        <f t="shared" si="165"/>
        <v>11572307.140000001</v>
      </c>
      <c r="G511" s="40">
        <f t="shared" si="165"/>
        <v>13413367.550000012</v>
      </c>
      <c r="H511" s="40">
        <f t="shared" si="165"/>
        <v>15057151.159999982</v>
      </c>
      <c r="I511" s="40">
        <f t="shared" si="165"/>
        <v>17280316.629999995</v>
      </c>
      <c r="J511" s="40">
        <f t="shared" si="165"/>
        <v>18370299.659999996</v>
      </c>
      <c r="K511" s="40">
        <f t="shared" si="165"/>
        <v>21451624.570000023</v>
      </c>
      <c r="L511" s="40">
        <f t="shared" si="165"/>
        <v>22357908.680000007</v>
      </c>
      <c r="M511" s="40">
        <f t="shared" si="165"/>
        <v>24759688.25999999</v>
      </c>
      <c r="N511" s="40">
        <f t="shared" si="165"/>
        <v>25881375.810000002</v>
      </c>
      <c r="O511" s="40">
        <f t="shared" si="165"/>
        <v>25245838</v>
      </c>
      <c r="P511" s="21"/>
      <c r="Q511" s="25" t="s">
        <v>2919</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6">B511/B$465</f>
        <v>8.5998559082155063E-2</v>
      </c>
      <c r="C512" s="46">
        <f t="shared" si="166"/>
        <v>8.5437828186671991E-2</v>
      </c>
      <c r="D512" s="46">
        <f t="shared" si="166"/>
        <v>9.1160692350330086E-2</v>
      </c>
      <c r="E512" s="46">
        <f t="shared" si="166"/>
        <v>9.787079452241651E-2</v>
      </c>
      <c r="F512" s="46">
        <f t="shared" si="166"/>
        <v>0.10121602178449919</v>
      </c>
      <c r="G512" s="46">
        <f t="shared" si="166"/>
        <v>0.10390981676869396</v>
      </c>
      <c r="H512" s="46">
        <f t="shared" si="166"/>
        <v>0.10616459806073356</v>
      </c>
      <c r="I512" s="46">
        <f t="shared" si="166"/>
        <v>0.11132981333369621</v>
      </c>
      <c r="J512" s="46">
        <f t="shared" si="166"/>
        <v>0.10674661410673245</v>
      </c>
      <c r="K512" s="46">
        <f t="shared" si="166"/>
        <v>0.11545300069789961</v>
      </c>
      <c r="L512" s="46">
        <f t="shared" si="166"/>
        <v>0.1164493591081729</v>
      </c>
      <c r="M512" s="46">
        <f t="shared" si="166"/>
        <v>0.11803151592779933</v>
      </c>
      <c r="N512" s="46">
        <f t="shared" si="166"/>
        <v>0.11877795129598559</v>
      </c>
      <c r="O512" s="46">
        <f t="shared" si="166"/>
        <v>0.11413023675390439</v>
      </c>
      <c r="P512" s="21"/>
      <c r="Q512" s="47" t="s">
        <v>2950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167">C511/B511-1</f>
        <v>5.2724976792594802E-2</v>
      </c>
      <c r="D513" s="46">
        <f t="shared" si="167"/>
        <v>0.206232570667084</v>
      </c>
      <c r="E513" s="46">
        <f t="shared" si="167"/>
        <v>0.20647553614437086</v>
      </c>
      <c r="F513" s="46">
        <f t="shared" si="167"/>
        <v>0.19312614924591465</v>
      </c>
      <c r="G513" s="46">
        <f t="shared" si="167"/>
        <v>0.15909190688832786</v>
      </c>
      <c r="H513" s="46">
        <f t="shared" si="167"/>
        <v>0.12254816725722018</v>
      </c>
      <c r="I513" s="46">
        <f t="shared" si="167"/>
        <v>0.1476484792093975</v>
      </c>
      <c r="J513" s="46">
        <f t="shared" si="167"/>
        <v>6.3076565860356038E-2</v>
      </c>
      <c r="K513" s="46">
        <f t="shared" si="167"/>
        <v>0.16773405807360819</v>
      </c>
      <c r="L513" s="46">
        <f t="shared" si="167"/>
        <v>4.2247807714638874E-2</v>
      </c>
      <c r="M513" s="46">
        <f t="shared" si="167"/>
        <v>0.10742416092559082</v>
      </c>
      <c r="N513" s="46">
        <f t="shared" si="167"/>
        <v>4.5302975474539098E-2</v>
      </c>
      <c r="O513" s="46">
        <f t="shared" si="167"/>
        <v>-2.4555796981798994E-2</v>
      </c>
      <c r="P513" s="37"/>
      <c r="Q513" s="27" t="s">
        <v>2941</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2951</v>
      </c>
      <c r="C514" s="146"/>
      <c r="D514" s="146"/>
      <c r="E514" s="146"/>
      <c r="F514" s="146"/>
      <c r="G514" s="146"/>
      <c r="H514" s="146"/>
      <c r="I514" s="146"/>
      <c r="J514" s="146"/>
      <c r="K514" s="146"/>
      <c r="L514" s="146"/>
      <c r="M514" s="146"/>
      <c r="N514" s="15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2952</v>
      </c>
      <c r="C515" s="146"/>
      <c r="D515" s="146"/>
      <c r="E515" s="146"/>
      <c r="F515" s="146"/>
      <c r="G515" s="146"/>
      <c r="H515" s="146"/>
      <c r="I515" s="146"/>
      <c r="J515" s="146"/>
      <c r="K515" s="146"/>
      <c r="L515" s="146"/>
      <c r="M515" s="146"/>
      <c r="N515" s="15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6" si="168">IFERROR(VLOOKUP($B$515,$130:$216,MATCH($Q516&amp;"/"&amp;B$348,$128:$128,0),FALSE),"")</f>
        <v>0</v>
      </c>
      <c r="C516" s="40">
        <f t="shared" si="168"/>
        <v>0</v>
      </c>
      <c r="D516" s="40">
        <f t="shared" si="168"/>
        <v>1090294</v>
      </c>
      <c r="E516" s="40">
        <f t="shared" si="168"/>
        <v>1102197</v>
      </c>
      <c r="F516" s="40">
        <f t="shared" si="168"/>
        <v>1335879</v>
      </c>
      <c r="G516" s="40">
        <f t="shared" si="168"/>
        <v>1626750</v>
      </c>
      <c r="H516" s="40">
        <f t="shared" si="168"/>
        <v>1730135</v>
      </c>
      <c r="I516" s="40">
        <f t="shared" si="168"/>
        <v>2148611</v>
      </c>
      <c r="J516" s="40">
        <f t="shared" si="168"/>
        <v>2406607</v>
      </c>
      <c r="K516" s="40">
        <f t="shared" si="168"/>
        <v>2638403</v>
      </c>
      <c r="L516" s="40">
        <f t="shared" si="168"/>
        <v>2877673</v>
      </c>
      <c r="M516" s="40">
        <f t="shared" si="168"/>
        <v>3027733</v>
      </c>
      <c r="N516" s="40">
        <f t="shared" si="168"/>
        <v>3162982</v>
      </c>
      <c r="O516" s="40">
        <f t="shared" si="168"/>
        <v>3186810</v>
      </c>
      <c r="P516" s="21"/>
      <c r="Q516" s="25" t="s">
        <v>2916</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69">IFERROR(VLOOKUP($B$515,$130:$216,MATCH($Q517&amp;"/"&amp;B$348,$128:$128,0),FALSE),"")</f>
        <v>0</v>
      </c>
      <c r="C517" s="23">
        <f t="shared" si="169"/>
        <v>965181</v>
      </c>
      <c r="D517" s="23">
        <f t="shared" si="169"/>
        <v>1109003</v>
      </c>
      <c r="E517" s="23">
        <f t="shared" si="169"/>
        <v>1136072</v>
      </c>
      <c r="F517" s="23">
        <f t="shared" si="169"/>
        <v>1376343</v>
      </c>
      <c r="G517" s="23">
        <f t="shared" si="169"/>
        <v>1655199</v>
      </c>
      <c r="H517" s="23">
        <f t="shared" si="169"/>
        <v>1776808</v>
      </c>
      <c r="I517" s="23">
        <f t="shared" si="169"/>
        <v>2127284</v>
      </c>
      <c r="J517" s="23">
        <f t="shared" si="169"/>
        <v>2398221</v>
      </c>
      <c r="K517" s="23">
        <f t="shared" si="169"/>
        <v>2601094</v>
      </c>
      <c r="L517" s="23">
        <f t="shared" si="169"/>
        <v>2873438</v>
      </c>
      <c r="M517" s="23">
        <f t="shared" si="169"/>
        <v>3219061</v>
      </c>
      <c r="N517" s="23">
        <f t="shared" si="169"/>
        <v>3031492</v>
      </c>
      <c r="O517" s="23">
        <f t="shared" si="169"/>
        <v>3283858</v>
      </c>
      <c r="P517" s="21"/>
      <c r="Q517" s="25" t="s">
        <v>2917</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0">IFERROR(VLOOKUP($B$515,$130:$216,MATCH($Q518&amp;"/"&amp;B$348,$128:$128,0),FALSE),"")</f>
        <v>0</v>
      </c>
      <c r="C518" s="23">
        <f t="shared" si="170"/>
        <v>1042407</v>
      </c>
      <c r="D518" s="23">
        <f t="shared" si="170"/>
        <v>1154535</v>
      </c>
      <c r="E518" s="23">
        <f t="shared" si="170"/>
        <v>1286504</v>
      </c>
      <c r="F518" s="23">
        <f t="shared" si="170"/>
        <v>1490850</v>
      </c>
      <c r="G518" s="23">
        <f t="shared" si="170"/>
        <v>1701577</v>
      </c>
      <c r="H518" s="23">
        <f t="shared" si="170"/>
        <v>1894256</v>
      </c>
      <c r="I518" s="23">
        <f t="shared" si="170"/>
        <v>2260434</v>
      </c>
      <c r="J518" s="23">
        <f t="shared" si="170"/>
        <v>2455320</v>
      </c>
      <c r="K518" s="23">
        <f t="shared" si="170"/>
        <v>2731816</v>
      </c>
      <c r="L518" s="23">
        <f t="shared" si="170"/>
        <v>2965912</v>
      </c>
      <c r="M518" s="23">
        <f t="shared" si="170"/>
        <v>3236152</v>
      </c>
      <c r="N518" s="23">
        <f t="shared" si="170"/>
        <v>3244207</v>
      </c>
      <c r="O518" s="23" t="str">
        <f t="shared" si="170"/>
        <v/>
      </c>
      <c r="P518" s="21"/>
      <c r="Q518" s="25" t="s">
        <v>2918</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1">IFERROR(VLOOKUP($B$515,$130:$216,MATCH($Q519&amp;"/"&amp;B$348,$128:$128,0),FALSE),"")</f>
        <v>0</v>
      </c>
      <c r="C519" s="39">
        <f t="shared" si="171"/>
        <v>1046839.52</v>
      </c>
      <c r="D519" s="39">
        <f t="shared" si="171"/>
        <v>1184605.98</v>
      </c>
      <c r="E519" s="39">
        <f t="shared" si="171"/>
        <v>1222721.83</v>
      </c>
      <c r="F519" s="39">
        <f t="shared" si="171"/>
        <v>1554991.7</v>
      </c>
      <c r="G519" s="39">
        <f t="shared" si="171"/>
        <v>1729714</v>
      </c>
      <c r="H519" s="39">
        <f t="shared" si="171"/>
        <v>2064873.66</v>
      </c>
      <c r="I519" s="39">
        <f t="shared" si="171"/>
        <v>2321809.16</v>
      </c>
      <c r="J519" s="39">
        <f t="shared" si="171"/>
        <v>2462200.9300000002</v>
      </c>
      <c r="K519" s="39">
        <f t="shared" si="171"/>
        <v>2763730.79</v>
      </c>
      <c r="L519" s="39">
        <f t="shared" si="171"/>
        <v>3050119.53</v>
      </c>
      <c r="M519" s="39">
        <f t="shared" si="171"/>
        <v>3186119.41</v>
      </c>
      <c r="N519" s="39">
        <f t="shared" si="171"/>
        <v>3246029.87</v>
      </c>
      <c r="O519" s="39" t="str">
        <f t="shared" si="171"/>
        <v/>
      </c>
      <c r="P519" s="21"/>
      <c r="Q519" s="25" t="s">
        <v>2940</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3054427.52</v>
      </c>
      <c r="D520" s="39">
        <f t="shared" si="172"/>
        <v>4538437.9800000004</v>
      </c>
      <c r="E520" s="39">
        <f t="shared" si="172"/>
        <v>4747494.83</v>
      </c>
      <c r="F520" s="39">
        <f t="shared" si="172"/>
        <v>5758063.7000000002</v>
      </c>
      <c r="G520" s="39">
        <f t="shared" si="172"/>
        <v>6713240</v>
      </c>
      <c r="H520" s="39">
        <f t="shared" si="172"/>
        <v>7466072.6600000001</v>
      </c>
      <c r="I520" s="39">
        <f t="shared" si="172"/>
        <v>8858138.1600000001</v>
      </c>
      <c r="J520" s="39">
        <f t="shared" si="172"/>
        <v>9722348.9299999997</v>
      </c>
      <c r="K520" s="39">
        <f t="shared" si="172"/>
        <v>10735043.789999999</v>
      </c>
      <c r="L520" s="39">
        <f t="shared" si="172"/>
        <v>11767142.529999999</v>
      </c>
      <c r="M520" s="39">
        <f t="shared" si="172"/>
        <v>12669065.41</v>
      </c>
      <c r="N520" s="39">
        <f t="shared" ref="N520:O520" si="173">IF(N517="",N516*4,IF(N518="",(N517+N516)*2,IF(N519="",((N518+N517+N516)/3)*4,SUM(N516:N519))))</f>
        <v>12684710.870000001</v>
      </c>
      <c r="O520" s="39">
        <f t="shared" si="173"/>
        <v>12941336</v>
      </c>
      <c r="P520" s="21"/>
      <c r="Q520" s="25" t="s">
        <v>2919</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4">+B520/(B$465+B$472)</f>
        <v>0</v>
      </c>
      <c r="C521" s="46">
        <f t="shared" si="174"/>
        <v>3.896215548028413E-2</v>
      </c>
      <c r="D521" s="46">
        <f t="shared" si="174"/>
        <v>5.119680430759864E-2</v>
      </c>
      <c r="E521" s="46">
        <f t="shared" si="174"/>
        <v>4.7632127050604406E-2</v>
      </c>
      <c r="F521" s="46">
        <f t="shared" si="174"/>
        <v>5.0089349437826551E-2</v>
      </c>
      <c r="G521" s="46">
        <f t="shared" si="174"/>
        <v>5.1727560659328112E-2</v>
      </c>
      <c r="H521" s="46">
        <f t="shared" si="174"/>
        <v>5.2381756683295269E-2</v>
      </c>
      <c r="I521" s="46">
        <f t="shared" si="174"/>
        <v>5.6813094970936097E-2</v>
      </c>
      <c r="J521" s="46">
        <f t="shared" si="174"/>
        <v>5.6266808240820546E-2</v>
      </c>
      <c r="K521" s="46">
        <f t="shared" si="174"/>
        <v>5.7482264825541356E-2</v>
      </c>
      <c r="L521" s="46">
        <f t="shared" si="174"/>
        <v>6.0991742574886758E-2</v>
      </c>
      <c r="M521" s="46">
        <f t="shared" si="174"/>
        <v>6.0149282234919159E-2</v>
      </c>
      <c r="N521" s="46">
        <f t="shared" si="174"/>
        <v>5.8003931354273633E-2</v>
      </c>
      <c r="O521" s="46">
        <f t="shared" si="174"/>
        <v>5.8266587683219705E-2</v>
      </c>
      <c r="P521" s="21"/>
      <c r="Q521" s="27" t="s">
        <v>2920</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f t="shared" si="175"/>
        <v>0.48585551638822344</v>
      </c>
      <c r="E522" s="46">
        <f t="shared" si="175"/>
        <v>4.6063612838000978E-2</v>
      </c>
      <c r="F522" s="46">
        <f t="shared" si="175"/>
        <v>0.21286360621481704</v>
      </c>
      <c r="G522" s="46">
        <f t="shared" si="175"/>
        <v>0.16588498317585465</v>
      </c>
      <c r="H522" s="46">
        <f t="shared" si="175"/>
        <v>0.11214147863028878</v>
      </c>
      <c r="I522" s="46">
        <f t="shared" si="175"/>
        <v>0.18645217685304449</v>
      </c>
      <c r="J522" s="46">
        <f t="shared" si="175"/>
        <v>9.7561220472090593E-2</v>
      </c>
      <c r="K522" s="46">
        <f t="shared" si="175"/>
        <v>0.10416154236916486</v>
      </c>
      <c r="L522" s="46">
        <f t="shared" si="175"/>
        <v>9.6142946427608456E-2</v>
      </c>
      <c r="M522" s="46">
        <f t="shared" si="175"/>
        <v>7.6647569934720661E-2</v>
      </c>
      <c r="N522" s="46">
        <f t="shared" si="175"/>
        <v>1.2349340297550526E-3</v>
      </c>
      <c r="O522" s="46">
        <f t="shared" si="175"/>
        <v>2.0231058683957137E-2</v>
      </c>
      <c r="P522" s="37"/>
      <c r="Q522" s="27" t="s">
        <v>2941</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2953</v>
      </c>
      <c r="C523" s="146"/>
      <c r="D523" s="146"/>
      <c r="E523" s="146"/>
      <c r="F523" s="146"/>
      <c r="G523" s="146"/>
      <c r="H523" s="146"/>
      <c r="I523" s="146"/>
      <c r="J523" s="146"/>
      <c r="K523" s="146"/>
      <c r="L523" s="146"/>
      <c r="M523" s="146"/>
      <c r="N523" s="15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4" si="176">IFERROR(VLOOKUP($B$523,$130:$216,MATCH($Q524&amp;"/"&amp;B$348,$128:$128,0),FALSE),"")</f>
        <v>0</v>
      </c>
      <c r="C524" s="40">
        <f t="shared" si="176"/>
        <v>0</v>
      </c>
      <c r="D524" s="40">
        <f t="shared" si="176"/>
        <v>228331</v>
      </c>
      <c r="E524" s="40">
        <f t="shared" si="176"/>
        <v>268561</v>
      </c>
      <c r="F524" s="40">
        <f t="shared" si="176"/>
        <v>326584</v>
      </c>
      <c r="G524" s="40">
        <f t="shared" si="176"/>
        <v>388166</v>
      </c>
      <c r="H524" s="40">
        <f t="shared" si="176"/>
        <v>526926</v>
      </c>
      <c r="I524" s="40">
        <f t="shared" si="176"/>
        <v>593795</v>
      </c>
      <c r="J524" s="40">
        <f t="shared" si="176"/>
        <v>604427</v>
      </c>
      <c r="K524" s="40">
        <f t="shared" si="176"/>
        <v>890251</v>
      </c>
      <c r="L524" s="40">
        <f t="shared" si="176"/>
        <v>888537</v>
      </c>
      <c r="M524" s="40">
        <f t="shared" si="176"/>
        <v>1111056</v>
      </c>
      <c r="N524" s="40">
        <f t="shared" si="176"/>
        <v>1249756</v>
      </c>
      <c r="O524" s="40">
        <f t="shared" si="176"/>
        <v>1255627</v>
      </c>
      <c r="P524" s="21"/>
      <c r="Q524" s="25" t="s">
        <v>2916</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7">IFERROR(VLOOKUP($B$523,$130:$216,MATCH($Q525&amp;"/"&amp;B$348,$128:$128,0),FALSE),"")</f>
        <v>0</v>
      </c>
      <c r="C525" s="23">
        <f t="shared" si="177"/>
        <v>183678</v>
      </c>
      <c r="D525" s="23">
        <f t="shared" si="177"/>
        <v>208281</v>
      </c>
      <c r="E525" s="23">
        <f t="shared" si="177"/>
        <v>263338</v>
      </c>
      <c r="F525" s="23">
        <f t="shared" si="177"/>
        <v>362875</v>
      </c>
      <c r="G525" s="23">
        <f t="shared" si="177"/>
        <v>427063</v>
      </c>
      <c r="H525" s="23">
        <f t="shared" si="177"/>
        <v>471052</v>
      </c>
      <c r="I525" s="23">
        <f t="shared" si="177"/>
        <v>492349</v>
      </c>
      <c r="J525" s="23">
        <f t="shared" si="177"/>
        <v>557272</v>
      </c>
      <c r="K525" s="23">
        <f t="shared" si="177"/>
        <v>917616</v>
      </c>
      <c r="L525" s="23">
        <f t="shared" si="177"/>
        <v>965532</v>
      </c>
      <c r="M525" s="23">
        <f t="shared" si="177"/>
        <v>1072373</v>
      </c>
      <c r="N525" s="23">
        <f t="shared" si="177"/>
        <v>1119849</v>
      </c>
      <c r="O525" s="23">
        <f t="shared" si="177"/>
        <v>1276626</v>
      </c>
      <c r="P525" s="21"/>
      <c r="Q525" s="25" t="s">
        <v>2917</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8">IFERROR(VLOOKUP($B$523,$130:$216,MATCH($Q526&amp;"/"&amp;B$348,$128:$128,0),FALSE),"")</f>
        <v>0</v>
      </c>
      <c r="C526" s="23">
        <f t="shared" si="178"/>
        <v>249208</v>
      </c>
      <c r="D526" s="23">
        <f t="shared" si="178"/>
        <v>285028</v>
      </c>
      <c r="E526" s="23">
        <f t="shared" si="178"/>
        <v>318557</v>
      </c>
      <c r="F526" s="23">
        <f t="shared" si="178"/>
        <v>414017</v>
      </c>
      <c r="G526" s="23">
        <f t="shared" si="178"/>
        <v>403452</v>
      </c>
      <c r="H526" s="23">
        <f t="shared" si="178"/>
        <v>481011</v>
      </c>
      <c r="I526" s="23">
        <f t="shared" si="178"/>
        <v>536431</v>
      </c>
      <c r="J526" s="23">
        <f t="shared" si="178"/>
        <v>609348</v>
      </c>
      <c r="K526" s="23">
        <f t="shared" si="178"/>
        <v>883040</v>
      </c>
      <c r="L526" s="23">
        <f t="shared" si="178"/>
        <v>947005</v>
      </c>
      <c r="M526" s="23">
        <f t="shared" si="178"/>
        <v>1193259</v>
      </c>
      <c r="N526" s="23">
        <f t="shared" si="178"/>
        <v>1372436</v>
      </c>
      <c r="O526" s="23" t="str">
        <f t="shared" si="178"/>
        <v/>
      </c>
      <c r="P526" s="21"/>
      <c r="Q526" s="25" t="s">
        <v>2918</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79">IFERROR(VLOOKUP($B$523,$130:$216,MATCH($Q527&amp;"/"&amp;B$348,$128:$128,0),FALSE),"")</f>
        <v>0</v>
      </c>
      <c r="C527" s="39">
        <f t="shared" si="179"/>
        <v>89721.19</v>
      </c>
      <c r="D527" s="39">
        <f t="shared" si="179"/>
        <v>214079.37</v>
      </c>
      <c r="E527" s="39">
        <f t="shared" si="179"/>
        <v>301825.76</v>
      </c>
      <c r="F527" s="39">
        <f t="shared" si="179"/>
        <v>396623.44</v>
      </c>
      <c r="G527" s="39">
        <f t="shared" si="179"/>
        <v>460097.61</v>
      </c>
      <c r="H527" s="39">
        <f t="shared" si="179"/>
        <v>487578.04</v>
      </c>
      <c r="I527" s="39">
        <f t="shared" si="179"/>
        <v>449149.84</v>
      </c>
      <c r="J527" s="39">
        <f t="shared" si="179"/>
        <v>550065.25</v>
      </c>
      <c r="K527" s="39">
        <f t="shared" si="179"/>
        <v>969136.59</v>
      </c>
      <c r="L527" s="39">
        <f t="shared" si="179"/>
        <v>913122.29</v>
      </c>
      <c r="M527" s="39">
        <f t="shared" si="179"/>
        <v>1364645.56</v>
      </c>
      <c r="N527" s="39">
        <f t="shared" si="179"/>
        <v>1288069.69</v>
      </c>
      <c r="O527" s="39" t="str">
        <f t="shared" si="179"/>
        <v/>
      </c>
      <c r="P527" s="21"/>
      <c r="Q527" s="25" t="s">
        <v>2940</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522607.19</v>
      </c>
      <c r="D528" s="39">
        <f t="shared" si="180"/>
        <v>935719.37</v>
      </c>
      <c r="E528" s="39">
        <f t="shared" si="180"/>
        <v>1152281.76</v>
      </c>
      <c r="F528" s="39">
        <f t="shared" si="180"/>
        <v>1500099.44</v>
      </c>
      <c r="G528" s="39">
        <f t="shared" si="180"/>
        <v>1678778.6099999999</v>
      </c>
      <c r="H528" s="39">
        <f t="shared" si="180"/>
        <v>1966567.04</v>
      </c>
      <c r="I528" s="39">
        <f t="shared" si="180"/>
        <v>2071724.84</v>
      </c>
      <c r="J528" s="39">
        <f t="shared" si="180"/>
        <v>2321112.25</v>
      </c>
      <c r="K528" s="39">
        <f t="shared" si="180"/>
        <v>3660043.59</v>
      </c>
      <c r="L528" s="39">
        <f t="shared" si="180"/>
        <v>3714196.29</v>
      </c>
      <c r="M528" s="39">
        <f t="shared" si="180"/>
        <v>4741333.5600000005</v>
      </c>
      <c r="N528" s="39">
        <f t="shared" ref="N528:O528" si="181">IF(N525="",N524*4,IF(N526="",(N525+N524)*2,IF(N527="",((N526+N525+N524)/3)*4,SUM(N524:N527))))</f>
        <v>5030110.6899999995</v>
      </c>
      <c r="O528" s="39">
        <f t="shared" si="181"/>
        <v>5064506</v>
      </c>
      <c r="P528" s="21"/>
      <c r="Q528" s="25" t="s">
        <v>2919</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2">+B528/(B$465+B$472)</f>
        <v>0</v>
      </c>
      <c r="C529" s="46">
        <f t="shared" si="182"/>
        <v>6.6663564476705578E-3</v>
      </c>
      <c r="D529" s="46">
        <f t="shared" si="182"/>
        <v>1.0555579184695497E-2</v>
      </c>
      <c r="E529" s="46">
        <f t="shared" si="182"/>
        <v>1.1560967026985483E-2</v>
      </c>
      <c r="F529" s="46">
        <f t="shared" si="182"/>
        <v>1.3049352865208476E-2</v>
      </c>
      <c r="G529" s="46">
        <f t="shared" si="182"/>
        <v>1.2935500947732768E-2</v>
      </c>
      <c r="H529" s="46">
        <f t="shared" si="182"/>
        <v>1.3797379275795609E-2</v>
      </c>
      <c r="I529" s="46">
        <f t="shared" si="182"/>
        <v>1.3287340743911743E-2</v>
      </c>
      <c r="J529" s="46">
        <f t="shared" si="182"/>
        <v>1.3433130081679708E-2</v>
      </c>
      <c r="K529" s="46">
        <f t="shared" si="182"/>
        <v>1.9598205561991947E-2</v>
      </c>
      <c r="L529" s="46">
        <f t="shared" si="182"/>
        <v>1.9251513561149961E-2</v>
      </c>
      <c r="M529" s="46">
        <f t="shared" si="182"/>
        <v>2.2510564216144027E-2</v>
      </c>
      <c r="N529" s="46">
        <f t="shared" si="182"/>
        <v>2.3001406824116118E-2</v>
      </c>
      <c r="O529" s="46">
        <f t="shared" si="182"/>
        <v>2.2802242590810741E-2</v>
      </c>
      <c r="P529" s="21"/>
      <c r="Q529" s="27" t="s">
        <v>2920</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f t="shared" si="183"/>
        <v>0.79048315427883797</v>
      </c>
      <c r="E530" s="46">
        <f t="shared" si="183"/>
        <v>0.23143946459075648</v>
      </c>
      <c r="F530" s="46">
        <f t="shared" si="183"/>
        <v>0.30185124166158794</v>
      </c>
      <c r="G530" s="46">
        <f t="shared" si="183"/>
        <v>0.11911155036495447</v>
      </c>
      <c r="H530" s="46">
        <f t="shared" si="183"/>
        <v>0.17142726758950078</v>
      </c>
      <c r="I530" s="46">
        <f t="shared" si="183"/>
        <v>5.3472776600588245E-2</v>
      </c>
      <c r="J530" s="46">
        <f t="shared" si="183"/>
        <v>0.12037670504544407</v>
      </c>
      <c r="K530" s="46">
        <f t="shared" si="183"/>
        <v>0.57684902572032004</v>
      </c>
      <c r="L530" s="46">
        <f t="shared" si="183"/>
        <v>1.4795643458443086E-2</v>
      </c>
      <c r="M530" s="46">
        <f t="shared" si="183"/>
        <v>0.27654361530795679</v>
      </c>
      <c r="N530" s="46">
        <f t="shared" si="183"/>
        <v>6.0906309658584457E-2</v>
      </c>
      <c r="O530" s="46">
        <f t="shared" si="183"/>
        <v>6.8378833230011704E-3</v>
      </c>
      <c r="P530" s="37"/>
      <c r="Q530" s="27" t="s">
        <v>2941</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2954</v>
      </c>
      <c r="C531" s="146"/>
      <c r="D531" s="146"/>
      <c r="E531" s="146"/>
      <c r="F531" s="146"/>
      <c r="G531" s="146"/>
      <c r="H531" s="146"/>
      <c r="I531" s="146"/>
      <c r="J531" s="146"/>
      <c r="K531" s="146"/>
      <c r="L531" s="146"/>
      <c r="M531" s="146"/>
      <c r="N531" s="15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2" si="184">IFERROR(VLOOKUP($B$531,$130:$216,MATCH($Q532&amp;"/"&amp;B$348,$128:$128,0),FALSE),"")</f>
        <v>1169494</v>
      </c>
      <c r="C532" s="40">
        <f t="shared" si="184"/>
        <v>1092025</v>
      </c>
      <c r="D532" s="40">
        <f t="shared" si="184"/>
        <v>1318625</v>
      </c>
      <c r="E532" s="40">
        <f t="shared" si="184"/>
        <v>1370758</v>
      </c>
      <c r="F532" s="40">
        <f t="shared" si="184"/>
        <v>1662463</v>
      </c>
      <c r="G532" s="40">
        <f t="shared" si="184"/>
        <v>2014916</v>
      </c>
      <c r="H532" s="40">
        <f t="shared" si="184"/>
        <v>2257061</v>
      </c>
      <c r="I532" s="40">
        <f t="shared" si="184"/>
        <v>2742406</v>
      </c>
      <c r="J532" s="40">
        <f t="shared" si="184"/>
        <v>3011034</v>
      </c>
      <c r="K532" s="40">
        <f t="shared" si="184"/>
        <v>3528654</v>
      </c>
      <c r="L532" s="40">
        <f t="shared" si="184"/>
        <v>3766210</v>
      </c>
      <c r="M532" s="40">
        <f t="shared" si="184"/>
        <v>4138789</v>
      </c>
      <c r="N532" s="40">
        <f t="shared" si="184"/>
        <v>4412738</v>
      </c>
      <c r="O532" s="40">
        <f t="shared" si="184"/>
        <v>4442437</v>
      </c>
      <c r="P532" s="21"/>
      <c r="Q532" s="25" t="s">
        <v>2916</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5">IFERROR(VLOOKUP($B$531,$130:$216,MATCH($Q533&amp;"/"&amp;B$348,$128:$128,0),FALSE),"")</f>
        <v>1162179</v>
      </c>
      <c r="C533" s="23">
        <f t="shared" si="185"/>
        <v>1148859</v>
      </c>
      <c r="D533" s="23">
        <f t="shared" si="185"/>
        <v>1317284</v>
      </c>
      <c r="E533" s="23">
        <f t="shared" si="185"/>
        <v>1399410</v>
      </c>
      <c r="F533" s="23">
        <f t="shared" si="185"/>
        <v>1739218</v>
      </c>
      <c r="G533" s="23">
        <f t="shared" si="185"/>
        <v>2082262</v>
      </c>
      <c r="H533" s="23">
        <f t="shared" si="185"/>
        <v>2247860</v>
      </c>
      <c r="I533" s="23">
        <f t="shared" si="185"/>
        <v>2619633</v>
      </c>
      <c r="J533" s="23">
        <f t="shared" si="185"/>
        <v>2955493</v>
      </c>
      <c r="K533" s="23">
        <f t="shared" si="185"/>
        <v>3518710</v>
      </c>
      <c r="L533" s="23">
        <f t="shared" si="185"/>
        <v>3838970</v>
      </c>
      <c r="M533" s="23">
        <f t="shared" si="185"/>
        <v>4291434</v>
      </c>
      <c r="N533" s="23">
        <f t="shared" si="185"/>
        <v>4151341</v>
      </c>
      <c r="O533" s="23">
        <f t="shared" si="185"/>
        <v>4560484</v>
      </c>
      <c r="P533" s="21"/>
      <c r="Q533" s="25" t="s">
        <v>2917</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6">IFERROR(VLOOKUP($B$531,$130:$216,MATCH($Q534&amp;"/"&amp;B$348,$128:$128,0),FALSE),"")</f>
        <v>1115473</v>
      </c>
      <c r="C534" s="23">
        <f t="shared" si="186"/>
        <v>1291615</v>
      </c>
      <c r="D534" s="23">
        <f t="shared" si="186"/>
        <v>1439563</v>
      </c>
      <c r="E534" s="23">
        <f t="shared" si="186"/>
        <v>1605061</v>
      </c>
      <c r="F534" s="23">
        <f t="shared" si="186"/>
        <v>1904867</v>
      </c>
      <c r="G534" s="23">
        <f t="shared" si="186"/>
        <v>2105029</v>
      </c>
      <c r="H534" s="23">
        <f t="shared" si="186"/>
        <v>2375267</v>
      </c>
      <c r="I534" s="23">
        <f t="shared" si="186"/>
        <v>2796865</v>
      </c>
      <c r="J534" s="23">
        <f t="shared" si="186"/>
        <v>3064668</v>
      </c>
      <c r="K534" s="23">
        <f t="shared" si="186"/>
        <v>3614856</v>
      </c>
      <c r="L534" s="23">
        <f t="shared" si="186"/>
        <v>3912917</v>
      </c>
      <c r="M534" s="23">
        <f t="shared" si="186"/>
        <v>4429411</v>
      </c>
      <c r="N534" s="23">
        <f t="shared" si="186"/>
        <v>4616643</v>
      </c>
      <c r="O534" s="23" t="str">
        <f t="shared" si="186"/>
        <v/>
      </c>
      <c r="P534" s="21"/>
      <c r="Q534" s="25" t="s">
        <v>2918</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7">IFERROR(VLOOKUP($B$531,$130:$216,MATCH($Q535&amp;"/"&amp;B$348,$128:$128,0),FALSE),"")</f>
        <v>1055818</v>
      </c>
      <c r="C535" s="39">
        <f t="shared" si="187"/>
        <v>1136560.71</v>
      </c>
      <c r="D535" s="39">
        <f t="shared" si="187"/>
        <v>1398685.35</v>
      </c>
      <c r="E535" s="39">
        <f t="shared" si="187"/>
        <v>1524547.58</v>
      </c>
      <c r="F535" s="39">
        <f t="shared" si="187"/>
        <v>1951615.14</v>
      </c>
      <c r="G535" s="39">
        <f t="shared" si="187"/>
        <v>2189811.62</v>
      </c>
      <c r="H535" s="39">
        <f t="shared" si="187"/>
        <v>2552451.69</v>
      </c>
      <c r="I535" s="39">
        <f t="shared" si="187"/>
        <v>2770959</v>
      </c>
      <c r="J535" s="39">
        <f t="shared" si="187"/>
        <v>3012266.17</v>
      </c>
      <c r="K535" s="39">
        <f t="shared" si="187"/>
        <v>3732867.38</v>
      </c>
      <c r="L535" s="39">
        <f t="shared" si="187"/>
        <v>3963241.81</v>
      </c>
      <c r="M535" s="39">
        <f t="shared" si="187"/>
        <v>4550764.97</v>
      </c>
      <c r="N535" s="39">
        <f t="shared" si="187"/>
        <v>4534099.5599999996</v>
      </c>
      <c r="O535" s="39" t="str">
        <f t="shared" si="187"/>
        <v/>
      </c>
      <c r="P535" s="21"/>
      <c r="Q535" s="25" t="s">
        <v>2940</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4502964</v>
      </c>
      <c r="C536" s="48">
        <f t="shared" si="188"/>
        <v>4669059.71</v>
      </c>
      <c r="D536" s="48">
        <f t="shared" si="188"/>
        <v>5474157.3499999996</v>
      </c>
      <c r="E536" s="48">
        <f t="shared" si="188"/>
        <v>5899776.5800000001</v>
      </c>
      <c r="F536" s="48">
        <f t="shared" si="188"/>
        <v>7258163.1399999997</v>
      </c>
      <c r="G536" s="48">
        <f t="shared" si="188"/>
        <v>8392018.620000001</v>
      </c>
      <c r="H536" s="48">
        <f t="shared" si="188"/>
        <v>9432639.6899999995</v>
      </c>
      <c r="I536" s="48">
        <f t="shared" si="188"/>
        <v>10929863</v>
      </c>
      <c r="J536" s="48">
        <f t="shared" si="188"/>
        <v>12043461.17</v>
      </c>
      <c r="K536" s="48">
        <f t="shared" si="188"/>
        <v>14395087.379999999</v>
      </c>
      <c r="L536" s="48">
        <f t="shared" si="188"/>
        <v>15481338.810000001</v>
      </c>
      <c r="M536" s="48">
        <f t="shared" si="188"/>
        <v>17410398.969999999</v>
      </c>
      <c r="N536" s="48">
        <f t="shared" ref="N536:O536" si="189">IF(N533="",N532*4,IF(N534="",(N533+N532)*2,IF(N535="",((N534+N533+N532)/3)*4,SUM(N532:N535))))</f>
        <v>17714821.559999999</v>
      </c>
      <c r="O536" s="48">
        <f t="shared" si="189"/>
        <v>18005842</v>
      </c>
      <c r="P536" s="21"/>
      <c r="Q536" s="25" t="s">
        <v>2919</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0">+B536/(B$465+B$472)</f>
        <v>6.0741239240449212E-2</v>
      </c>
      <c r="C537" s="46">
        <f t="shared" si="190"/>
        <v>5.9558339222844071E-2</v>
      </c>
      <c r="D537" s="46">
        <f t="shared" si="190"/>
        <v>6.1752383492294123E-2</v>
      </c>
      <c r="E537" s="46">
        <f t="shared" si="190"/>
        <v>5.9193093977258811E-2</v>
      </c>
      <c r="F537" s="46">
        <f t="shared" si="190"/>
        <v>6.3138702303035019E-2</v>
      </c>
      <c r="G537" s="46">
        <f t="shared" si="190"/>
        <v>6.466306168411394E-2</v>
      </c>
      <c r="H537" s="46">
        <f t="shared" si="190"/>
        <v>6.6179135888931151E-2</v>
      </c>
      <c r="I537" s="46">
        <f t="shared" si="190"/>
        <v>7.0100435714847836E-2</v>
      </c>
      <c r="J537" s="46">
        <f t="shared" si="190"/>
        <v>6.9699938264626574E-2</v>
      </c>
      <c r="K537" s="46">
        <f t="shared" si="190"/>
        <v>7.7080470387533309E-2</v>
      </c>
      <c r="L537" s="46">
        <f t="shared" si="190"/>
        <v>8.0243256084204476E-2</v>
      </c>
      <c r="M537" s="46">
        <f t="shared" si="190"/>
        <v>8.2659846451063182E-2</v>
      </c>
      <c r="N537" s="46">
        <f t="shared" si="190"/>
        <v>8.1005338178389744E-2</v>
      </c>
      <c r="O537" s="46">
        <f t="shared" si="190"/>
        <v>8.1068830274030446E-2</v>
      </c>
      <c r="P537" s="21"/>
      <c r="Q537" s="27" t="s">
        <v>2920</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91">C536/B536-1</f>
        <v>3.6885862289816274E-2</v>
      </c>
      <c r="D538" s="46">
        <f t="shared" si="191"/>
        <v>0.1724325003331344</v>
      </c>
      <c r="E538" s="46">
        <f t="shared" si="191"/>
        <v>7.7750638643955039E-2</v>
      </c>
      <c r="F538" s="46">
        <f t="shared" si="191"/>
        <v>0.2302437289921917</v>
      </c>
      <c r="G538" s="46">
        <f t="shared" si="191"/>
        <v>0.15621796563806667</v>
      </c>
      <c r="H538" s="46">
        <f t="shared" si="191"/>
        <v>0.12400128230411367</v>
      </c>
      <c r="I538" s="46">
        <f t="shared" si="191"/>
        <v>0.15872792338154085</v>
      </c>
      <c r="J538" s="46">
        <f t="shared" si="191"/>
        <v>0.10188583059092315</v>
      </c>
      <c r="K538" s="46">
        <f t="shared" si="191"/>
        <v>0.19526165915308868</v>
      </c>
      <c r="L538" s="46">
        <f t="shared" si="191"/>
        <v>7.5459870532581741E-2</v>
      </c>
      <c r="M538" s="46">
        <f t="shared" si="191"/>
        <v>0.12460551271921938</v>
      </c>
      <c r="N538" s="46">
        <f t="shared" si="191"/>
        <v>1.7485101319306473E-2</v>
      </c>
      <c r="O538" s="46">
        <f t="shared" si="191"/>
        <v>1.6428076287097637E-2</v>
      </c>
      <c r="P538" s="37"/>
      <c r="Q538" s="27" t="s">
        <v>2941</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2910</v>
      </c>
      <c r="C539" s="146"/>
      <c r="D539" s="146"/>
      <c r="E539" s="146"/>
      <c r="F539" s="146"/>
      <c r="G539" s="146"/>
      <c r="H539" s="146"/>
      <c r="I539" s="146"/>
      <c r="J539" s="146"/>
      <c r="K539" s="146"/>
      <c r="L539" s="146"/>
      <c r="M539" s="146"/>
      <c r="N539" s="15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0" si="192">IFERROR(VLOOKUP($B$539,$130:$216,MATCH($Q540&amp;"/"&amp;B$348,$128:$128,0),FALSE),"")</f>
        <v>2970</v>
      </c>
      <c r="C540" s="40">
        <f t="shared" si="192"/>
        <v>0</v>
      </c>
      <c r="D540" s="40">
        <f t="shared" si="192"/>
        <v>23407</v>
      </c>
      <c r="E540" s="40">
        <f t="shared" si="192"/>
        <v>50433</v>
      </c>
      <c r="F540" s="40">
        <f t="shared" si="192"/>
        <v>35721</v>
      </c>
      <c r="G540" s="40">
        <f t="shared" si="192"/>
        <v>39646</v>
      </c>
      <c r="H540" s="40">
        <f t="shared" si="192"/>
        <v>0</v>
      </c>
      <c r="I540" s="40">
        <f t="shared" si="192"/>
        <v>0</v>
      </c>
      <c r="J540" s="40">
        <f t="shared" si="192"/>
        <v>0</v>
      </c>
      <c r="K540" s="40">
        <f t="shared" si="192"/>
        <v>0</v>
      </c>
      <c r="L540" s="40">
        <f t="shared" si="192"/>
        <v>0</v>
      </c>
      <c r="M540" s="40">
        <f t="shared" si="192"/>
        <v>0</v>
      </c>
      <c r="N540" s="40">
        <f t="shared" si="192"/>
        <v>0</v>
      </c>
      <c r="O540" s="40">
        <f t="shared" si="192"/>
        <v>0</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3">IFERROR(VLOOKUP($B$539,$130:$216,MATCH($Q541&amp;"/"&amp;B$348,$128:$128,0),FALSE),"")</f>
        <v>2970</v>
      </c>
      <c r="C541" s="23">
        <f t="shared" si="193"/>
        <v>0</v>
      </c>
      <c r="D541" s="23">
        <f t="shared" si="193"/>
        <v>42652</v>
      </c>
      <c r="E541" s="23">
        <f t="shared" si="193"/>
        <v>32894</v>
      </c>
      <c r="F541" s="23">
        <f t="shared" si="193"/>
        <v>31973</v>
      </c>
      <c r="G541" s="23">
        <f t="shared" si="193"/>
        <v>38364</v>
      </c>
      <c r="H541" s="23">
        <f t="shared" si="193"/>
        <v>0</v>
      </c>
      <c r="I541" s="23">
        <f t="shared" si="193"/>
        <v>0</v>
      </c>
      <c r="J541" s="23">
        <f t="shared" si="193"/>
        <v>0</v>
      </c>
      <c r="K541" s="23">
        <f t="shared" si="193"/>
        <v>0</v>
      </c>
      <c r="L541" s="23">
        <f t="shared" si="193"/>
        <v>0</v>
      </c>
      <c r="M541" s="23">
        <f t="shared" si="193"/>
        <v>0</v>
      </c>
      <c r="N541" s="23">
        <f t="shared" si="193"/>
        <v>0</v>
      </c>
      <c r="O541" s="23">
        <f t="shared" si="193"/>
        <v>0</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4">IFERROR(VLOOKUP($B$539,$130:$216,MATCH($Q542&amp;"/"&amp;B$348,$128:$128,0),FALSE),"")</f>
        <v>2970</v>
      </c>
      <c r="C542" s="23">
        <f t="shared" si="194"/>
        <v>0</v>
      </c>
      <c r="D542" s="23">
        <f t="shared" si="194"/>
        <v>41383</v>
      </c>
      <c r="E542" s="23">
        <f t="shared" si="194"/>
        <v>33069</v>
      </c>
      <c r="F542" s="23">
        <f t="shared" si="194"/>
        <v>35833</v>
      </c>
      <c r="G542" s="23">
        <f t="shared" si="194"/>
        <v>44110</v>
      </c>
      <c r="H542" s="23">
        <f t="shared" si="194"/>
        <v>0</v>
      </c>
      <c r="I542" s="23">
        <f t="shared" si="194"/>
        <v>0</v>
      </c>
      <c r="J542" s="23">
        <f t="shared" si="194"/>
        <v>0</v>
      </c>
      <c r="K542" s="23">
        <f t="shared" si="194"/>
        <v>0</v>
      </c>
      <c r="L542" s="23">
        <f t="shared" si="194"/>
        <v>0</v>
      </c>
      <c r="M542" s="23">
        <f t="shared" si="194"/>
        <v>0</v>
      </c>
      <c r="N542" s="23">
        <f t="shared" si="194"/>
        <v>0</v>
      </c>
      <c r="O542" s="23" t="str">
        <f t="shared" si="194"/>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5">IFERROR(VLOOKUP($B$539,$130:$216,MATCH($Q543&amp;"/"&amp;B$348,$128:$128,0),FALSE),"")</f>
        <v>2970</v>
      </c>
      <c r="C543" s="39">
        <f t="shared" si="195"/>
        <v>26189.69</v>
      </c>
      <c r="D543" s="39">
        <f t="shared" si="195"/>
        <v>59027.91</v>
      </c>
      <c r="E543" s="39">
        <f t="shared" si="195"/>
        <v>60061.78</v>
      </c>
      <c r="F543" s="39">
        <f t="shared" si="195"/>
        <v>56972.22</v>
      </c>
      <c r="G543" s="39">
        <f t="shared" si="195"/>
        <v>83664.2</v>
      </c>
      <c r="H543" s="39">
        <f t="shared" si="195"/>
        <v>0</v>
      </c>
      <c r="I543" s="39">
        <f t="shared" si="195"/>
        <v>0</v>
      </c>
      <c r="J543" s="39">
        <f t="shared" si="195"/>
        <v>0</v>
      </c>
      <c r="K543" s="39">
        <f t="shared" si="195"/>
        <v>0</v>
      </c>
      <c r="L543" s="39">
        <f t="shared" si="195"/>
        <v>0</v>
      </c>
      <c r="M543" s="39">
        <f t="shared" si="195"/>
        <v>0</v>
      </c>
      <c r="N543" s="39">
        <f t="shared" si="195"/>
        <v>0</v>
      </c>
      <c r="O543" s="39" t="str">
        <f t="shared" si="195"/>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11880</v>
      </c>
      <c r="C544" s="39">
        <f t="shared" si="196"/>
        <v>26189.69</v>
      </c>
      <c r="D544" s="39">
        <f t="shared" si="196"/>
        <v>166469.91</v>
      </c>
      <c r="E544" s="39">
        <f t="shared" si="196"/>
        <v>176457.78</v>
      </c>
      <c r="F544" s="39">
        <f t="shared" si="196"/>
        <v>160499.22</v>
      </c>
      <c r="G544" s="39">
        <f t="shared" si="196"/>
        <v>205784.2</v>
      </c>
      <c r="H544" s="39">
        <f t="shared" si="196"/>
        <v>0</v>
      </c>
      <c r="I544" s="39">
        <f t="shared" si="196"/>
        <v>0</v>
      </c>
      <c r="J544" s="39">
        <f t="shared" si="196"/>
        <v>0</v>
      </c>
      <c r="K544" s="39">
        <f t="shared" si="196"/>
        <v>0</v>
      </c>
      <c r="L544" s="39">
        <f t="shared" si="196"/>
        <v>0</v>
      </c>
      <c r="M544" s="39">
        <f t="shared" si="196"/>
        <v>0</v>
      </c>
      <c r="N544" s="39">
        <f t="shared" ref="N544:O544" si="197">IF(N541="",N540*4,IF(N542="",(N541+N540)*2,IF(N543="",((N542+N541+N540)/3)*4,SUM(N540:N543))))</f>
        <v>0</v>
      </c>
      <c r="O544" s="39">
        <f t="shared" si="197"/>
        <v>0</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8">+B544/(B$465+B$472)</f>
        <v>1.6025131939241278E-4</v>
      </c>
      <c r="C545" s="44">
        <f t="shared" si="198"/>
        <v>3.3407463987243099E-4</v>
      </c>
      <c r="D545" s="44">
        <f t="shared" si="198"/>
        <v>1.877898837206002E-3</v>
      </c>
      <c r="E545" s="44">
        <f t="shared" si="198"/>
        <v>1.7704199155552532E-3</v>
      </c>
      <c r="F545" s="44">
        <f t="shared" si="198"/>
        <v>1.3961814133939851E-3</v>
      </c>
      <c r="G545" s="44">
        <f t="shared" si="198"/>
        <v>1.5856299921098171E-3</v>
      </c>
      <c r="H545" s="44">
        <f t="shared" si="198"/>
        <v>0</v>
      </c>
      <c r="I545" s="44">
        <f t="shared" si="198"/>
        <v>0</v>
      </c>
      <c r="J545" s="44">
        <f t="shared" si="198"/>
        <v>0</v>
      </c>
      <c r="K545" s="44">
        <f t="shared" si="198"/>
        <v>0</v>
      </c>
      <c r="L545" s="44">
        <f t="shared" si="198"/>
        <v>0</v>
      </c>
      <c r="M545" s="44">
        <f t="shared" si="198"/>
        <v>0</v>
      </c>
      <c r="N545" s="45">
        <f t="shared" si="198"/>
        <v>0</v>
      </c>
      <c r="O545" s="45">
        <f t="shared" si="198"/>
        <v>0</v>
      </c>
      <c r="P545" s="21"/>
      <c r="Q545" s="27" t="s">
        <v>2920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2955</v>
      </c>
      <c r="C546" s="146"/>
      <c r="D546" s="146"/>
      <c r="E546" s="146"/>
      <c r="F546" s="146"/>
      <c r="G546" s="146"/>
      <c r="H546" s="146"/>
      <c r="I546" s="146"/>
      <c r="J546" s="146"/>
      <c r="K546" s="146"/>
      <c r="L546" s="146"/>
      <c r="M546" s="146"/>
      <c r="N546" s="15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47" si="199">IFERROR(B507+B468-B532-B540,"")</f>
        <v>582598</v>
      </c>
      <c r="C547" s="40">
        <f t="shared" si="199"/>
        <v>461493</v>
      </c>
      <c r="D547" s="40">
        <f t="shared" si="199"/>
        <v>724715</v>
      </c>
      <c r="E547" s="40">
        <f t="shared" si="199"/>
        <v>1019268</v>
      </c>
      <c r="F547" s="40">
        <f t="shared" si="199"/>
        <v>1154583</v>
      </c>
      <c r="G547" s="40">
        <f t="shared" si="199"/>
        <v>1327040</v>
      </c>
      <c r="H547" s="40">
        <f t="shared" si="199"/>
        <v>1650862</v>
      </c>
      <c r="I547" s="40">
        <f t="shared" si="199"/>
        <v>2022859</v>
      </c>
      <c r="J547" s="40">
        <f t="shared" si="199"/>
        <v>1649587</v>
      </c>
      <c r="K547" s="40">
        <f t="shared" si="199"/>
        <v>2099116</v>
      </c>
      <c r="L547" s="40">
        <f t="shared" si="199"/>
        <v>2103689</v>
      </c>
      <c r="M547" s="40">
        <f t="shared" si="199"/>
        <v>1988212</v>
      </c>
      <c r="N547" s="40">
        <f t="shared" si="199"/>
        <v>2282741</v>
      </c>
      <c r="O547" s="40">
        <f t="shared" si="199"/>
        <v>2321178</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0">IFERROR(B508+B469-B533-B541,"")</f>
        <v>483478</v>
      </c>
      <c r="C548" s="23">
        <f t="shared" si="200"/>
        <v>449363</v>
      </c>
      <c r="D548" s="23">
        <f t="shared" si="200"/>
        <v>637266</v>
      </c>
      <c r="E548" s="23">
        <f t="shared" si="200"/>
        <v>827075</v>
      </c>
      <c r="F548" s="23">
        <f t="shared" si="200"/>
        <v>1042188</v>
      </c>
      <c r="G548" s="23">
        <f t="shared" si="200"/>
        <v>1241940</v>
      </c>
      <c r="H548" s="23">
        <f t="shared" si="200"/>
        <v>1368466</v>
      </c>
      <c r="I548" s="23">
        <f t="shared" si="200"/>
        <v>1525168</v>
      </c>
      <c r="J548" s="23">
        <f t="shared" si="200"/>
        <v>1476219</v>
      </c>
      <c r="K548" s="23">
        <f t="shared" si="200"/>
        <v>1582211</v>
      </c>
      <c r="L548" s="23">
        <f t="shared" si="200"/>
        <v>1506395</v>
      </c>
      <c r="M548" s="23">
        <f t="shared" si="200"/>
        <v>1538352</v>
      </c>
      <c r="N548" s="23">
        <f t="shared" si="200"/>
        <v>1628345</v>
      </c>
      <c r="O548" s="23">
        <f t="shared" si="200"/>
        <v>1750619</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1">IFERROR(B509+B470-B534-B542,"")</f>
        <v>680601</v>
      </c>
      <c r="C549" s="23">
        <f t="shared" si="201"/>
        <v>581494</v>
      </c>
      <c r="D549" s="23">
        <f t="shared" si="201"/>
        <v>719210</v>
      </c>
      <c r="E549" s="23">
        <f t="shared" si="201"/>
        <v>1005129</v>
      </c>
      <c r="F549" s="23">
        <f t="shared" si="201"/>
        <v>1058870</v>
      </c>
      <c r="G549" s="23">
        <f t="shared" si="201"/>
        <v>1308658</v>
      </c>
      <c r="H549" s="23">
        <f t="shared" si="201"/>
        <v>1447664</v>
      </c>
      <c r="I549" s="23">
        <f t="shared" si="201"/>
        <v>1660209</v>
      </c>
      <c r="J549" s="23">
        <f t="shared" si="201"/>
        <v>1844942</v>
      </c>
      <c r="K549" s="23">
        <f t="shared" si="201"/>
        <v>1888688</v>
      </c>
      <c r="L549" s="23">
        <f t="shared" si="201"/>
        <v>1794777</v>
      </c>
      <c r="M549" s="23">
        <f t="shared" si="201"/>
        <v>1980659</v>
      </c>
      <c r="N549" s="23">
        <f t="shared" si="201"/>
        <v>2176760</v>
      </c>
      <c r="O549" s="23" t="str">
        <f t="shared" si="201"/>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2">IFERROR(B510+B471-B535-B543,"")</f>
        <v>586021</v>
      </c>
      <c r="C550" s="39">
        <f t="shared" si="202"/>
        <v>864836.22999999789</v>
      </c>
      <c r="D550" s="39">
        <f t="shared" si="202"/>
        <v>776737.27000000293</v>
      </c>
      <c r="E550" s="39">
        <f t="shared" si="202"/>
        <v>1339900.8699999976</v>
      </c>
      <c r="F550" s="39">
        <f t="shared" si="202"/>
        <v>1521092.8400000008</v>
      </c>
      <c r="G550" s="39">
        <f t="shared" si="202"/>
        <v>1632020.4600000007</v>
      </c>
      <c r="H550" s="39">
        <f t="shared" si="202"/>
        <v>1861082.2499999967</v>
      </c>
      <c r="I550" s="39">
        <f t="shared" si="202"/>
        <v>1842075.990000003</v>
      </c>
      <c r="J550" s="39">
        <f t="shared" si="202"/>
        <v>2053642.5999999968</v>
      </c>
      <c r="K550" s="39">
        <f t="shared" si="202"/>
        <v>2436579.2600000007</v>
      </c>
      <c r="L550" s="39">
        <f t="shared" si="202"/>
        <v>2404963.7399999998</v>
      </c>
      <c r="M550" s="39">
        <f t="shared" si="202"/>
        <v>2697268.650000006</v>
      </c>
      <c r="N550" s="39">
        <f t="shared" si="202"/>
        <v>2868657.3700000029</v>
      </c>
      <c r="O550" s="39" t="str">
        <f t="shared" si="202"/>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2332698</v>
      </c>
      <c r="C551" s="39">
        <f t="shared" si="203"/>
        <v>2357186.2300000093</v>
      </c>
      <c r="D551" s="39">
        <f t="shared" si="203"/>
        <v>2857928.2699999996</v>
      </c>
      <c r="E551" s="39">
        <f t="shared" si="203"/>
        <v>4191372.8700000006</v>
      </c>
      <c r="F551" s="39">
        <f t="shared" si="203"/>
        <v>4776733.8400000017</v>
      </c>
      <c r="G551" s="39">
        <f t="shared" si="203"/>
        <v>5509658.4600000111</v>
      </c>
      <c r="H551" s="39">
        <f t="shared" si="203"/>
        <v>6328074.2499999814</v>
      </c>
      <c r="I551" s="39">
        <f t="shared" si="203"/>
        <v>7050311.9899999946</v>
      </c>
      <c r="J551" s="39">
        <f t="shared" si="203"/>
        <v>7024390.5999999959</v>
      </c>
      <c r="K551" s="39">
        <f t="shared" si="203"/>
        <v>8006594.260000024</v>
      </c>
      <c r="L551" s="39">
        <f t="shared" si="203"/>
        <v>7809824.7400000077</v>
      </c>
      <c r="M551" s="39">
        <f t="shared" si="203"/>
        <v>8204491.6499999911</v>
      </c>
      <c r="N551" s="39">
        <f t="shared" si="203"/>
        <v>8956503.3700000048</v>
      </c>
      <c r="O551" s="39">
        <f t="shared" si="203"/>
        <v>8143594</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4">+B551/(B$465+B$472)</f>
        <v>3.1466155912798194E-2</v>
      </c>
      <c r="C552" s="46">
        <f t="shared" si="204"/>
        <v>3.0068173426241639E-2</v>
      </c>
      <c r="D552" s="46">
        <f t="shared" si="204"/>
        <v>3.2239461023623787E-2</v>
      </c>
      <c r="E552" s="46">
        <f t="shared" si="204"/>
        <v>4.2052495517998584E-2</v>
      </c>
      <c r="F552" s="46">
        <f t="shared" si="204"/>
        <v>4.1552768942665769E-2</v>
      </c>
      <c r="G552" s="46">
        <f t="shared" si="204"/>
        <v>4.2453597994683769E-2</v>
      </c>
      <c r="H552" s="46">
        <f t="shared" si="204"/>
        <v>4.4397591710194424E-2</v>
      </c>
      <c r="I552" s="46">
        <f t="shared" si="204"/>
        <v>4.5218310826459177E-2</v>
      </c>
      <c r="J552" s="46">
        <f t="shared" si="204"/>
        <v>4.0652731324962034E-2</v>
      </c>
      <c r="K552" s="46">
        <f t="shared" si="204"/>
        <v>4.2872407472869821E-2</v>
      </c>
      <c r="L552" s="46">
        <f t="shared" si="204"/>
        <v>4.0480075675352799E-2</v>
      </c>
      <c r="M552" s="46">
        <f t="shared" si="204"/>
        <v>3.8952698394023606E-2</v>
      </c>
      <c r="N552" s="46">
        <f t="shared" si="204"/>
        <v>4.0955794102999578E-2</v>
      </c>
      <c r="O552" s="46">
        <f t="shared" si="204"/>
        <v>3.6665413358987195E-2</v>
      </c>
      <c r="P552" s="21"/>
      <c r="Q552" s="27" t="s">
        <v>2956</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205">C551/B551-1</f>
        <v>1.0497814119105664E-2</v>
      </c>
      <c r="D553" s="46">
        <f t="shared" si="205"/>
        <v>0.21243210809015634</v>
      </c>
      <c r="E553" s="46">
        <f t="shared" si="205"/>
        <v>0.46657735045253657</v>
      </c>
      <c r="F553" s="46">
        <f t="shared" si="205"/>
        <v>0.13965852911578369</v>
      </c>
      <c r="G553" s="46">
        <f t="shared" si="205"/>
        <v>0.15343635307091108</v>
      </c>
      <c r="H553" s="46">
        <f t="shared" si="205"/>
        <v>0.14854201870073247</v>
      </c>
      <c r="I553" s="46">
        <f t="shared" si="205"/>
        <v>0.11413231126357526</v>
      </c>
      <c r="J553" s="46">
        <f t="shared" si="205"/>
        <v>-3.676630202573361E-3</v>
      </c>
      <c r="K553" s="46">
        <f t="shared" si="205"/>
        <v>0.13982759728652172</v>
      </c>
      <c r="L553" s="46">
        <f t="shared" si="205"/>
        <v>-2.4575932488930197E-2</v>
      </c>
      <c r="M553" s="46">
        <f t="shared" si="205"/>
        <v>5.05346692325368E-2</v>
      </c>
      <c r="N553" s="46">
        <f t="shared" si="205"/>
        <v>9.1658539258799188E-2</v>
      </c>
      <c r="O553" s="46">
        <f t="shared" si="205"/>
        <v>-9.0761911922331406E-2</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2957</v>
      </c>
      <c r="C554" s="146"/>
      <c r="D554" s="146"/>
      <c r="E554" s="146"/>
      <c r="F554" s="146"/>
      <c r="G554" s="146"/>
      <c r="H554" s="146"/>
      <c r="I554" s="146"/>
      <c r="J554" s="146"/>
      <c r="K554" s="146"/>
      <c r="L554" s="146"/>
      <c r="M554" s="146"/>
      <c r="N554" s="15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206">IFERROR(B547+B593,"")</f>
        <v>804432</v>
      </c>
      <c r="C555" s="40">
        <f t="shared" si="206"/>
        <v>676465</v>
      </c>
      <c r="D555" s="40">
        <f t="shared" si="206"/>
        <v>969398</v>
      </c>
      <c r="E555" s="40">
        <f t="shared" si="206"/>
        <v>1255698</v>
      </c>
      <c r="F555" s="40">
        <f t="shared" si="206"/>
        <v>1434773</v>
      </c>
      <c r="G555" s="40">
        <f t="shared" si="206"/>
        <v>1645094</v>
      </c>
      <c r="H555" s="40">
        <f t="shared" si="206"/>
        <v>1980474</v>
      </c>
      <c r="I555" s="40">
        <f t="shared" si="206"/>
        <v>2449763</v>
      </c>
      <c r="J555" s="40">
        <f t="shared" si="206"/>
        <v>2144260</v>
      </c>
      <c r="K555" s="40">
        <f t="shared" si="206"/>
        <v>2673731</v>
      </c>
      <c r="L555" s="40">
        <f t="shared" si="206"/>
        <v>2726356</v>
      </c>
      <c r="M555" s="40">
        <f t="shared" si="206"/>
        <v>2647277</v>
      </c>
      <c r="N555" s="40">
        <f t="shared" si="206"/>
        <v>3160420</v>
      </c>
      <c r="O555" s="40">
        <f t="shared" si="206"/>
        <v>3206864</v>
      </c>
      <c r="P555" s="21"/>
      <c r="Q555" s="25" t="s">
        <v>2916</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7">IFERROR(B548+B594-B593,"")</f>
        <v>707257</v>
      </c>
      <c r="C556" s="23">
        <f t="shared" si="207"/>
        <v>668021</v>
      </c>
      <c r="D556" s="23">
        <f t="shared" si="207"/>
        <v>892804</v>
      </c>
      <c r="E556" s="23">
        <f t="shared" si="207"/>
        <v>1066354</v>
      </c>
      <c r="F556" s="23">
        <f t="shared" si="207"/>
        <v>1338309</v>
      </c>
      <c r="G556" s="23">
        <f t="shared" si="207"/>
        <v>1576962</v>
      </c>
      <c r="H556" s="23">
        <f t="shared" si="207"/>
        <v>1708337</v>
      </c>
      <c r="I556" s="23">
        <f t="shared" si="207"/>
        <v>1975890</v>
      </c>
      <c r="J556" s="23">
        <f t="shared" si="207"/>
        <v>1986133</v>
      </c>
      <c r="K556" s="23">
        <f t="shared" si="207"/>
        <v>2179159</v>
      </c>
      <c r="L556" s="23">
        <f t="shared" si="207"/>
        <v>2139825</v>
      </c>
      <c r="M556" s="23">
        <f t="shared" si="207"/>
        <v>2206061</v>
      </c>
      <c r="N556" s="23">
        <f t="shared" si="207"/>
        <v>2520800</v>
      </c>
      <c r="O556" s="23">
        <f t="shared" si="207"/>
        <v>2647629</v>
      </c>
      <c r="P556" s="21"/>
      <c r="Q556" s="25" t="s">
        <v>2917</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8">IFERROR(B549+B595-B594,"")</f>
        <v>899552</v>
      </c>
      <c r="C557" s="23">
        <f t="shared" si="208"/>
        <v>823511</v>
      </c>
      <c r="D557" s="23">
        <f t="shared" si="208"/>
        <v>981168</v>
      </c>
      <c r="E557" s="23">
        <f t="shared" si="208"/>
        <v>1265918</v>
      </c>
      <c r="F557" s="23">
        <f t="shared" si="208"/>
        <v>1360405</v>
      </c>
      <c r="G557" s="23">
        <f t="shared" si="208"/>
        <v>1657654</v>
      </c>
      <c r="H557" s="23">
        <f t="shared" si="208"/>
        <v>1820572</v>
      </c>
      <c r="I557" s="23">
        <f t="shared" si="208"/>
        <v>2134005</v>
      </c>
      <c r="J557" s="23">
        <f t="shared" si="208"/>
        <v>2383238</v>
      </c>
      <c r="K557" s="23">
        <f t="shared" si="208"/>
        <v>2490328</v>
      </c>
      <c r="L557" s="23">
        <f t="shared" si="208"/>
        <v>2441891</v>
      </c>
      <c r="M557" s="23">
        <f t="shared" si="208"/>
        <v>2675777</v>
      </c>
      <c r="N557" s="23">
        <f t="shared" si="208"/>
        <v>3070609</v>
      </c>
      <c r="O557" s="23" t="str">
        <f t="shared" si="208"/>
        <v/>
      </c>
      <c r="P557" s="21"/>
      <c r="Q557" s="25" t="s">
        <v>2918</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09">IFERROR(B550+B596-B595,"")</f>
        <v>805242</v>
      </c>
      <c r="C558" s="39">
        <f t="shared" si="209"/>
        <v>1111974.4899999979</v>
      </c>
      <c r="D558" s="39">
        <f t="shared" si="209"/>
        <v>1044485.2500000028</v>
      </c>
      <c r="E558" s="39">
        <f t="shared" si="209"/>
        <v>1615211.3299999973</v>
      </c>
      <c r="F558" s="39">
        <f t="shared" si="209"/>
        <v>1835668.9000000008</v>
      </c>
      <c r="G558" s="39">
        <f t="shared" si="209"/>
        <v>1960865.1600000006</v>
      </c>
      <c r="H558" s="39">
        <f t="shared" si="209"/>
        <v>2259667.1499999966</v>
      </c>
      <c r="I558" s="39">
        <f t="shared" si="209"/>
        <v>2360561.970000003</v>
      </c>
      <c r="J558" s="39">
        <f t="shared" si="209"/>
        <v>2611070.569999997</v>
      </c>
      <c r="K558" s="39">
        <f t="shared" si="209"/>
        <v>3064057.3200000003</v>
      </c>
      <c r="L558" s="39">
        <f t="shared" si="209"/>
        <v>3053012.33</v>
      </c>
      <c r="M558" s="39">
        <f t="shared" si="209"/>
        <v>3398497.7700000061</v>
      </c>
      <c r="N558" s="39">
        <f t="shared" si="209"/>
        <v>3781801.7800000031</v>
      </c>
      <c r="O558" s="39" t="str">
        <f t="shared" si="209"/>
        <v/>
      </c>
      <c r="P558" s="21"/>
      <c r="Q558" s="25" t="s">
        <v>2940</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0">IFERROR(B551+B596,"")</f>
        <v>3216483</v>
      </c>
      <c r="C559" s="39">
        <f t="shared" si="210"/>
        <v>3279971.4900000095</v>
      </c>
      <c r="D559" s="39">
        <f t="shared" si="210"/>
        <v>3887855.2499999995</v>
      </c>
      <c r="E559" s="39">
        <f t="shared" si="210"/>
        <v>5203181.33</v>
      </c>
      <c r="F559" s="39">
        <f t="shared" si="210"/>
        <v>5969155.9000000022</v>
      </c>
      <c r="G559" s="39">
        <f t="shared" si="210"/>
        <v>6840575.1600000113</v>
      </c>
      <c r="H559" s="39">
        <f t="shared" si="210"/>
        <v>7769050.1499999817</v>
      </c>
      <c r="I559" s="39">
        <f t="shared" si="210"/>
        <v>8920219.9699999951</v>
      </c>
      <c r="J559" s="39">
        <f t="shared" si="210"/>
        <v>9124701.5699999966</v>
      </c>
      <c r="K559" s="39">
        <f t="shared" si="210"/>
        <v>10407275.320000025</v>
      </c>
      <c r="L559" s="39">
        <f t="shared" si="210"/>
        <v>10361084.330000008</v>
      </c>
      <c r="M559" s="39">
        <f t="shared" si="210"/>
        <v>10927612.769999992</v>
      </c>
      <c r="N559" s="39">
        <f t="shared" si="210"/>
        <v>12533630.780000005</v>
      </c>
      <c r="O559" s="39">
        <f t="shared" si="210"/>
        <v>11708986</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1">+B559/(B$465+B$472)</f>
        <v>4.3387680517951686E-2</v>
      </c>
      <c r="C560" s="46">
        <f t="shared" si="211"/>
        <v>4.1839185355519448E-2</v>
      </c>
      <c r="D560" s="46">
        <f t="shared" si="211"/>
        <v>4.385776896978108E-2</v>
      </c>
      <c r="E560" s="46">
        <f t="shared" si="211"/>
        <v>5.2204078793676709E-2</v>
      </c>
      <c r="F560" s="46">
        <f t="shared" si="211"/>
        <v>5.1925638774014279E-2</v>
      </c>
      <c r="G560" s="46">
        <f t="shared" si="211"/>
        <v>5.2708716883888208E-2</v>
      </c>
      <c r="H560" s="46">
        <f t="shared" si="211"/>
        <v>5.4507438267767633E-2</v>
      </c>
      <c r="I560" s="46">
        <f t="shared" si="211"/>
        <v>5.7211266652590846E-2</v>
      </c>
      <c r="J560" s="46">
        <f t="shared" si="211"/>
        <v>5.2808003208943043E-2</v>
      </c>
      <c r="K560" s="46">
        <f t="shared" si="211"/>
        <v>5.5727183582970935E-2</v>
      </c>
      <c r="L560" s="46">
        <f t="shared" si="211"/>
        <v>5.3703827130583207E-2</v>
      </c>
      <c r="M560" s="46">
        <f t="shared" si="211"/>
        <v>5.1881337998130696E-2</v>
      </c>
      <c r="N560" s="46">
        <f t="shared" si="211"/>
        <v>5.7313080828852295E-2</v>
      </c>
      <c r="O560" s="46">
        <f t="shared" si="211"/>
        <v>5.2718101087135982E-2</v>
      </c>
      <c r="P560" s="21"/>
      <c r="Q560" s="27" t="s">
        <v>2958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212">C559/B559-1</f>
        <v>1.9738481440756628E-2</v>
      </c>
      <c r="D561" s="46">
        <f t="shared" si="212"/>
        <v>0.18533202555366968</v>
      </c>
      <c r="E561" s="46">
        <f t="shared" si="212"/>
        <v>0.33831662842900356</v>
      </c>
      <c r="F561" s="46">
        <f t="shared" si="212"/>
        <v>0.14721273801926138</v>
      </c>
      <c r="G561" s="46">
        <f t="shared" si="212"/>
        <v>0.14598701635519507</v>
      </c>
      <c r="H561" s="46">
        <f t="shared" si="212"/>
        <v>0.13573054433042286</v>
      </c>
      <c r="I561" s="46">
        <f t="shared" si="212"/>
        <v>0.1481738176191354</v>
      </c>
      <c r="J561" s="46">
        <f t="shared" si="212"/>
        <v>2.2923380890572442E-2</v>
      </c>
      <c r="K561" s="46">
        <f t="shared" si="212"/>
        <v>0.14056062438434669</v>
      </c>
      <c r="L561" s="46">
        <f t="shared" si="212"/>
        <v>-4.4383365078514148E-3</v>
      </c>
      <c r="M561" s="46">
        <f t="shared" si="212"/>
        <v>5.4678489427948174E-2</v>
      </c>
      <c r="N561" s="46">
        <f t="shared" si="212"/>
        <v>0.14696878849963246</v>
      </c>
      <c r="O561" s="46">
        <f t="shared" si="212"/>
        <v>-6.5794564597825511E-2</v>
      </c>
      <c r="P561" s="37"/>
      <c r="Q561" s="27" t="s">
        <v>2941</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2959</v>
      </c>
      <c r="C562" s="146"/>
      <c r="D562" s="146"/>
      <c r="E562" s="146"/>
      <c r="F562" s="146"/>
      <c r="G562" s="146"/>
      <c r="H562" s="146"/>
      <c r="I562" s="146"/>
      <c r="J562" s="146"/>
      <c r="K562" s="146"/>
      <c r="L562" s="146"/>
      <c r="M562" s="146"/>
      <c r="N562" s="15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3" si="213">IFERROR(VLOOKUP($B$562,$130:$216,MATCH($Q563&amp;"/"&amp;B$348,$128:$128,0),FALSE),"")</f>
        <v>4572</v>
      </c>
      <c r="C563" s="40">
        <f t="shared" si="213"/>
        <v>12176</v>
      </c>
      <c r="D563" s="40">
        <f t="shared" si="213"/>
        <v>8853</v>
      </c>
      <c r="E563" s="40">
        <f t="shared" si="213"/>
        <v>11001</v>
      </c>
      <c r="F563" s="40">
        <f t="shared" si="213"/>
        <v>20314</v>
      </c>
      <c r="G563" s="40">
        <f t="shared" si="213"/>
        <v>19873</v>
      </c>
      <c r="H563" s="40">
        <f t="shared" si="213"/>
        <v>30956</v>
      </c>
      <c r="I563" s="40">
        <f t="shared" si="213"/>
        <v>53972</v>
      </c>
      <c r="J563" s="40">
        <f t="shared" si="213"/>
        <v>61509</v>
      </c>
      <c r="K563" s="40">
        <f t="shared" si="213"/>
        <v>81091</v>
      </c>
      <c r="L563" s="40">
        <f t="shared" si="213"/>
        <v>77473</v>
      </c>
      <c r="M563" s="40">
        <f t="shared" si="213"/>
        <v>74554</v>
      </c>
      <c r="N563" s="40">
        <f t="shared" si="213"/>
        <v>146674</v>
      </c>
      <c r="O563" s="40">
        <f t="shared" si="213"/>
        <v>129292</v>
      </c>
      <c r="P563" s="21"/>
      <c r="Q563" s="25" t="s">
        <v>2916</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4">IFERROR(VLOOKUP($B$562,$130:$216,MATCH($Q564&amp;"/"&amp;B$348,$128:$128,0),FALSE),"")</f>
        <v>4657</v>
      </c>
      <c r="C564" s="23">
        <f t="shared" si="214"/>
        <v>11441</v>
      </c>
      <c r="D564" s="23">
        <f t="shared" si="214"/>
        <v>7776</v>
      </c>
      <c r="E564" s="23">
        <f t="shared" si="214"/>
        <v>16099</v>
      </c>
      <c r="F564" s="23">
        <f t="shared" si="214"/>
        <v>21877</v>
      </c>
      <c r="G564" s="23">
        <f t="shared" si="214"/>
        <v>26722</v>
      </c>
      <c r="H564" s="23">
        <f t="shared" si="214"/>
        <v>35132</v>
      </c>
      <c r="I564" s="23">
        <f t="shared" si="214"/>
        <v>56659</v>
      </c>
      <c r="J564" s="23">
        <f t="shared" si="214"/>
        <v>64961</v>
      </c>
      <c r="K564" s="23">
        <f t="shared" si="214"/>
        <v>90081</v>
      </c>
      <c r="L564" s="23">
        <f t="shared" si="214"/>
        <v>83148</v>
      </c>
      <c r="M564" s="23">
        <f t="shared" si="214"/>
        <v>76908</v>
      </c>
      <c r="N564" s="23">
        <f t="shared" si="214"/>
        <v>172870</v>
      </c>
      <c r="O564" s="23">
        <f t="shared" si="214"/>
        <v>142463</v>
      </c>
      <c r="P564" s="21"/>
      <c r="Q564" s="25" t="s">
        <v>2917</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5">IFERROR(VLOOKUP($B$562,$130:$216,MATCH($Q565&amp;"/"&amp;B$348,$128:$128,0),FALSE),"")</f>
        <v>6202</v>
      </c>
      <c r="C565" s="23">
        <f t="shared" si="215"/>
        <v>15432</v>
      </c>
      <c r="D565" s="23">
        <f t="shared" si="215"/>
        <v>7762</v>
      </c>
      <c r="E565" s="23">
        <f t="shared" si="215"/>
        <v>16464</v>
      </c>
      <c r="F565" s="23">
        <f t="shared" si="215"/>
        <v>21914</v>
      </c>
      <c r="G565" s="23">
        <f t="shared" si="215"/>
        <v>13736</v>
      </c>
      <c r="H565" s="23">
        <f t="shared" si="215"/>
        <v>45731</v>
      </c>
      <c r="I565" s="23">
        <f t="shared" si="215"/>
        <v>62230</v>
      </c>
      <c r="J565" s="23">
        <f t="shared" si="215"/>
        <v>73941</v>
      </c>
      <c r="K565" s="23">
        <f t="shared" si="215"/>
        <v>90648</v>
      </c>
      <c r="L565" s="23">
        <f t="shared" si="215"/>
        <v>85894</v>
      </c>
      <c r="M565" s="23">
        <f t="shared" si="215"/>
        <v>80099</v>
      </c>
      <c r="N565" s="23">
        <f t="shared" si="215"/>
        <v>153606</v>
      </c>
      <c r="O565" s="23" t="str">
        <f t="shared" si="215"/>
        <v/>
      </c>
      <c r="P565" s="21"/>
      <c r="Q565" s="25" t="s">
        <v>2918</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6">IFERROR(VLOOKUP($B$562,$130:$216,MATCH($Q566&amp;"/"&amp;B$348,$128:$128,0),FALSE),"")</f>
        <v>17443</v>
      </c>
      <c r="C566" s="39">
        <f t="shared" si="216"/>
        <v>10078.01</v>
      </c>
      <c r="D566" s="39">
        <f t="shared" si="216"/>
        <v>10590.55</v>
      </c>
      <c r="E566" s="39">
        <f t="shared" si="216"/>
        <v>19689.21</v>
      </c>
      <c r="F566" s="39">
        <f t="shared" si="216"/>
        <v>21109.919999999998</v>
      </c>
      <c r="G566" s="39">
        <f t="shared" si="216"/>
        <v>23600.32</v>
      </c>
      <c r="H566" s="39">
        <f t="shared" si="216"/>
        <v>55849.84</v>
      </c>
      <c r="I566" s="39">
        <f t="shared" si="216"/>
        <v>64294.8</v>
      </c>
      <c r="J566" s="39">
        <f t="shared" si="216"/>
        <v>78698.78</v>
      </c>
      <c r="K566" s="39">
        <f t="shared" si="216"/>
        <v>86451.62</v>
      </c>
      <c r="L566" s="39">
        <f t="shared" si="216"/>
        <v>89267.98</v>
      </c>
      <c r="M566" s="39">
        <f t="shared" si="216"/>
        <v>78401.53</v>
      </c>
      <c r="N566" s="39">
        <f t="shared" si="216"/>
        <v>146348.01999999999</v>
      </c>
      <c r="O566" s="39" t="str">
        <f t="shared" si="216"/>
        <v/>
      </c>
      <c r="P566" s="21"/>
      <c r="Q566" s="25" t="s">
        <v>2940</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32874</v>
      </c>
      <c r="C567" s="39">
        <f t="shared" si="217"/>
        <v>49127.01</v>
      </c>
      <c r="D567" s="39">
        <f t="shared" si="217"/>
        <v>34981.550000000003</v>
      </c>
      <c r="E567" s="39">
        <f t="shared" si="217"/>
        <v>63253.21</v>
      </c>
      <c r="F567" s="39">
        <f t="shared" si="217"/>
        <v>85214.92</v>
      </c>
      <c r="G567" s="39">
        <f t="shared" si="217"/>
        <v>83931.32</v>
      </c>
      <c r="H567" s="39">
        <f t="shared" si="217"/>
        <v>167668.84</v>
      </c>
      <c r="I567" s="39">
        <f t="shared" si="217"/>
        <v>237155.8</v>
      </c>
      <c r="J567" s="39">
        <f t="shared" si="217"/>
        <v>279109.78000000003</v>
      </c>
      <c r="K567" s="39">
        <f t="shared" si="217"/>
        <v>348271.62</v>
      </c>
      <c r="L567" s="39">
        <f t="shared" si="217"/>
        <v>335782.98</v>
      </c>
      <c r="M567" s="39">
        <f t="shared" si="217"/>
        <v>309962.53000000003</v>
      </c>
      <c r="N567" s="39">
        <f t="shared" ref="N567:O567" si="218">IF(N564="",N563*4,IF(N565="",(N564+N563)*2,IF(N566="",((N565+N564+N563)/3)*4,SUM(N563:N566))))</f>
        <v>619498.02</v>
      </c>
      <c r="O567" s="39">
        <f t="shared" si="218"/>
        <v>543510</v>
      </c>
      <c r="P567" s="21"/>
      <c r="Q567" s="25" t="s">
        <v>2919</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219">+B567/(B$465+B$472)</f>
        <v>4.4344291866213622E-4</v>
      </c>
      <c r="C568" s="46">
        <f t="shared" si="219"/>
        <v>6.2666217789364128E-4</v>
      </c>
      <c r="D568" s="46">
        <f t="shared" si="219"/>
        <v>3.9461673325025303E-4</v>
      </c>
      <c r="E568" s="46">
        <f t="shared" si="219"/>
        <v>6.3462626984652469E-4</v>
      </c>
      <c r="F568" s="46">
        <f t="shared" si="219"/>
        <v>7.4128389812645431E-4</v>
      </c>
      <c r="G568" s="46">
        <f t="shared" si="219"/>
        <v>6.4671640616415903E-4</v>
      </c>
      <c r="H568" s="46">
        <f t="shared" si="219"/>
        <v>1.1763598856068948E-3</v>
      </c>
      <c r="I568" s="46">
        <f t="shared" si="219"/>
        <v>1.5210368979284837E-3</v>
      </c>
      <c r="J568" s="46">
        <f t="shared" si="219"/>
        <v>1.6153109276852101E-3</v>
      </c>
      <c r="K568" s="46">
        <f t="shared" si="219"/>
        <v>1.8648681722853323E-3</v>
      </c>
      <c r="L568" s="46">
        <f t="shared" si="219"/>
        <v>1.7404386005332381E-3</v>
      </c>
      <c r="M568" s="46">
        <f t="shared" si="219"/>
        <v>1.4716179209638795E-3</v>
      </c>
      <c r="N568" s="46">
        <f t="shared" si="219"/>
        <v>2.8328056503970148E-3</v>
      </c>
      <c r="O568" s="46">
        <f t="shared" si="219"/>
        <v>2.4470791170020426E-3</v>
      </c>
      <c r="P568" s="21"/>
      <c r="Q568" s="27" t="s">
        <v>2920</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2960</v>
      </c>
      <c r="C569" s="146"/>
      <c r="D569" s="146"/>
      <c r="E569" s="146"/>
      <c r="F569" s="146"/>
      <c r="G569" s="146"/>
      <c r="H569" s="146"/>
      <c r="I569" s="146"/>
      <c r="J569" s="146"/>
      <c r="K569" s="146"/>
      <c r="L569" s="146"/>
      <c r="M569" s="146"/>
      <c r="N569" s="15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0" si="220">IFERROR(B547-B563,"")</f>
        <v>578026</v>
      </c>
      <c r="C570" s="40">
        <f t="shared" si="220"/>
        <v>449317</v>
      </c>
      <c r="D570" s="40">
        <f t="shared" si="220"/>
        <v>715862</v>
      </c>
      <c r="E570" s="40">
        <f t="shared" si="220"/>
        <v>1008267</v>
      </c>
      <c r="F570" s="40">
        <f t="shared" si="220"/>
        <v>1134269</v>
      </c>
      <c r="G570" s="40">
        <f t="shared" si="220"/>
        <v>1307167</v>
      </c>
      <c r="H570" s="40">
        <f t="shared" si="220"/>
        <v>1619906</v>
      </c>
      <c r="I570" s="40">
        <f t="shared" si="220"/>
        <v>1968887</v>
      </c>
      <c r="J570" s="40">
        <f t="shared" si="220"/>
        <v>1588078</v>
      </c>
      <c r="K570" s="40">
        <f t="shared" si="220"/>
        <v>2018025</v>
      </c>
      <c r="L570" s="40">
        <f t="shared" si="220"/>
        <v>2026216</v>
      </c>
      <c r="M570" s="40">
        <f t="shared" si="220"/>
        <v>1913658</v>
      </c>
      <c r="N570" s="40">
        <f t="shared" si="220"/>
        <v>2136067</v>
      </c>
      <c r="O570" s="40">
        <f t="shared" si="220"/>
        <v>2191886</v>
      </c>
      <c r="P570" s="21"/>
      <c r="Q570" s="25" t="s">
        <v>2916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1">IFERROR(B548-B564,"")</f>
        <v>478821</v>
      </c>
      <c r="C571" s="23">
        <f t="shared" si="221"/>
        <v>437922</v>
      </c>
      <c r="D571" s="23">
        <f t="shared" si="221"/>
        <v>629490</v>
      </c>
      <c r="E571" s="23">
        <f t="shared" si="221"/>
        <v>810976</v>
      </c>
      <c r="F571" s="23">
        <f t="shared" si="221"/>
        <v>1020311</v>
      </c>
      <c r="G571" s="23">
        <f t="shared" si="221"/>
        <v>1215218</v>
      </c>
      <c r="H571" s="23">
        <f t="shared" si="221"/>
        <v>1333334</v>
      </c>
      <c r="I571" s="23">
        <f t="shared" si="221"/>
        <v>1468509</v>
      </c>
      <c r="J571" s="23">
        <f t="shared" si="221"/>
        <v>1411258</v>
      </c>
      <c r="K571" s="23">
        <f t="shared" si="221"/>
        <v>1492130</v>
      </c>
      <c r="L571" s="23">
        <f t="shared" si="221"/>
        <v>1423247</v>
      </c>
      <c r="M571" s="23">
        <f t="shared" si="221"/>
        <v>1461444</v>
      </c>
      <c r="N571" s="23">
        <f t="shared" si="221"/>
        <v>1455475</v>
      </c>
      <c r="O571" s="23">
        <f t="shared" si="221"/>
        <v>1608156</v>
      </c>
      <c r="P571" s="21"/>
      <c r="Q571" s="25" t="s">
        <v>2917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2">IFERROR(B549-B565,"")</f>
        <v>674399</v>
      </c>
      <c r="C572" s="23">
        <f t="shared" si="222"/>
        <v>566062</v>
      </c>
      <c r="D572" s="23">
        <f t="shared" si="222"/>
        <v>711448</v>
      </c>
      <c r="E572" s="23">
        <f t="shared" si="222"/>
        <v>988665</v>
      </c>
      <c r="F572" s="23">
        <f t="shared" si="222"/>
        <v>1036956</v>
      </c>
      <c r="G572" s="23">
        <f t="shared" si="222"/>
        <v>1294922</v>
      </c>
      <c r="H572" s="23">
        <f t="shared" si="222"/>
        <v>1401933</v>
      </c>
      <c r="I572" s="23">
        <f t="shared" si="222"/>
        <v>1597979</v>
      </c>
      <c r="J572" s="23">
        <f t="shared" si="222"/>
        <v>1771001</v>
      </c>
      <c r="K572" s="23">
        <f t="shared" si="222"/>
        <v>1798040</v>
      </c>
      <c r="L572" s="23">
        <f t="shared" si="222"/>
        <v>1708883</v>
      </c>
      <c r="M572" s="23">
        <f t="shared" si="222"/>
        <v>1900560</v>
      </c>
      <c r="N572" s="23">
        <f t="shared" si="222"/>
        <v>2023154</v>
      </c>
      <c r="O572" s="23" t="str">
        <f t="shared" si="222"/>
        <v/>
      </c>
      <c r="P572" s="21"/>
      <c r="Q572" s="25" t="s">
        <v>2918</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3">IFERROR(B550-B566,"")</f>
        <v>568578</v>
      </c>
      <c r="C573" s="39">
        <f t="shared" si="223"/>
        <v>854758.21999999788</v>
      </c>
      <c r="D573" s="39">
        <f t="shared" si="223"/>
        <v>766146.72000000288</v>
      </c>
      <c r="E573" s="39">
        <f t="shared" si="223"/>
        <v>1320211.6599999976</v>
      </c>
      <c r="F573" s="39">
        <f t="shared" si="223"/>
        <v>1499982.9200000009</v>
      </c>
      <c r="G573" s="39">
        <f t="shared" si="223"/>
        <v>1608420.1400000006</v>
      </c>
      <c r="H573" s="39">
        <f t="shared" si="223"/>
        <v>1805232.4099999967</v>
      </c>
      <c r="I573" s="39">
        <f t="shared" si="223"/>
        <v>1777781.190000003</v>
      </c>
      <c r="J573" s="39">
        <f t="shared" si="223"/>
        <v>1974943.8199999968</v>
      </c>
      <c r="K573" s="39">
        <f t="shared" si="223"/>
        <v>2350127.6400000006</v>
      </c>
      <c r="L573" s="39">
        <f t="shared" si="223"/>
        <v>2315695.7599999998</v>
      </c>
      <c r="M573" s="39">
        <f t="shared" si="223"/>
        <v>2618867.1200000062</v>
      </c>
      <c r="N573" s="39">
        <f t="shared" si="223"/>
        <v>2722309.3500000029</v>
      </c>
      <c r="O573" s="39" t="str">
        <f t="shared" si="223"/>
        <v/>
      </c>
      <c r="P573" s="21"/>
      <c r="Q573" s="25" t="s">
        <v>2940</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2299824</v>
      </c>
      <c r="C574" s="39">
        <f t="shared" si="224"/>
        <v>2308059.2200000095</v>
      </c>
      <c r="D574" s="39">
        <f t="shared" si="224"/>
        <v>2822946.7199999997</v>
      </c>
      <c r="E574" s="39">
        <f t="shared" si="224"/>
        <v>4128119.6600000006</v>
      </c>
      <c r="F574" s="39">
        <f t="shared" si="224"/>
        <v>4691518.9200000018</v>
      </c>
      <c r="G574" s="39">
        <f t="shared" si="224"/>
        <v>5425727.1400000108</v>
      </c>
      <c r="H574" s="39">
        <f t="shared" si="224"/>
        <v>6160405.4099999815</v>
      </c>
      <c r="I574" s="39">
        <f t="shared" si="224"/>
        <v>6813156.1899999948</v>
      </c>
      <c r="J574" s="39">
        <f t="shared" si="224"/>
        <v>6745280.8199999956</v>
      </c>
      <c r="K574" s="39">
        <f t="shared" si="224"/>
        <v>7658322.6400000239</v>
      </c>
      <c r="L574" s="39">
        <f t="shared" si="224"/>
        <v>7474041.7600000072</v>
      </c>
      <c r="M574" s="39">
        <f t="shared" si="224"/>
        <v>7894529.1199999908</v>
      </c>
      <c r="N574" s="39">
        <f t="shared" ref="N574:O574" si="225">IFERROR(N551-N567,"")</f>
        <v>8337005.3500000052</v>
      </c>
      <c r="O574" s="39">
        <f t="shared" si="225"/>
        <v>7600084</v>
      </c>
      <c r="P574" s="21"/>
      <c r="Q574" s="25" t="s">
        <v>2919</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226">+B574/(B$465+B$472)</f>
        <v>3.1022712994136056E-2</v>
      </c>
      <c r="C575" s="46">
        <f t="shared" si="226"/>
        <v>2.9441511248348002E-2</v>
      </c>
      <c r="D575" s="46">
        <f t="shared" si="226"/>
        <v>3.1844844290373542E-2</v>
      </c>
      <c r="E575" s="46">
        <f t="shared" si="226"/>
        <v>4.1417869248152057E-2</v>
      </c>
      <c r="F575" s="46">
        <f t="shared" si="226"/>
        <v>4.0811485044539311E-2</v>
      </c>
      <c r="G575" s="46">
        <f t="shared" si="226"/>
        <v>4.1806881588519612E-2</v>
      </c>
      <c r="H575" s="46">
        <f t="shared" si="226"/>
        <v>4.3221231824587529E-2</v>
      </c>
      <c r="I575" s="46">
        <f t="shared" si="226"/>
        <v>4.3697273928530692E-2</v>
      </c>
      <c r="J575" s="46">
        <f t="shared" si="226"/>
        <v>3.9037420397276826E-2</v>
      </c>
      <c r="K575" s="46">
        <f t="shared" si="226"/>
        <v>4.1007539300584483E-2</v>
      </c>
      <c r="L575" s="46">
        <f t="shared" si="226"/>
        <v>3.8739637074819561E-2</v>
      </c>
      <c r="M575" s="46">
        <f t="shared" si="226"/>
        <v>3.748108047305973E-2</v>
      </c>
      <c r="N575" s="46">
        <f t="shared" si="226"/>
        <v>3.812298845260257E-2</v>
      </c>
      <c r="O575" s="46">
        <f t="shared" si="226"/>
        <v>3.421833424198515E-2</v>
      </c>
      <c r="P575" s="21"/>
      <c r="Q575" s="27" t="s">
        <v>2961</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2962</v>
      </c>
      <c r="C576" s="146"/>
      <c r="D576" s="146"/>
      <c r="E576" s="146"/>
      <c r="F576" s="146"/>
      <c r="G576" s="146"/>
      <c r="H576" s="146"/>
      <c r="I576" s="146"/>
      <c r="J576" s="146"/>
      <c r="K576" s="146"/>
      <c r="L576" s="146"/>
      <c r="M576" s="146"/>
      <c r="N576" s="15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77" si="227">IFERROR(VLOOKUP($B$576,$130:$216,MATCH($Q577&amp;"/"&amp;B$348,$128:$128,0),FALSE),"")</f>
        <v>187734</v>
      </c>
      <c r="C577" s="40">
        <f t="shared" si="227"/>
        <v>148145</v>
      </c>
      <c r="D577" s="40">
        <f t="shared" si="227"/>
        <v>249970</v>
      </c>
      <c r="E577" s="40">
        <f t="shared" si="227"/>
        <v>323234</v>
      </c>
      <c r="F577" s="40">
        <f t="shared" si="227"/>
        <v>270389</v>
      </c>
      <c r="G577" s="40">
        <f t="shared" si="227"/>
        <v>297384</v>
      </c>
      <c r="H577" s="40">
        <f t="shared" si="227"/>
        <v>349308</v>
      </c>
      <c r="I577" s="40">
        <f t="shared" si="227"/>
        <v>429596</v>
      </c>
      <c r="J577" s="40">
        <f t="shared" si="227"/>
        <v>333888</v>
      </c>
      <c r="K577" s="40">
        <f t="shared" si="227"/>
        <v>395439</v>
      </c>
      <c r="L577" s="40">
        <f t="shared" si="227"/>
        <v>408779</v>
      </c>
      <c r="M577" s="40">
        <f t="shared" si="227"/>
        <v>415860</v>
      </c>
      <c r="N577" s="40">
        <f t="shared" si="227"/>
        <v>463619</v>
      </c>
      <c r="O577" s="40">
        <f t="shared" si="227"/>
        <v>461217</v>
      </c>
      <c r="P577" s="21"/>
      <c r="Q577" s="25" t="s">
        <v>2916</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8">IFERROR(VLOOKUP($B$576,$130:$216,MATCH($Q578&amp;"/"&amp;B$348,$128:$128,0),FALSE),"")</f>
        <v>215892</v>
      </c>
      <c r="C578" s="23">
        <f t="shared" si="228"/>
        <v>149119</v>
      </c>
      <c r="D578" s="23">
        <f t="shared" si="228"/>
        <v>200736</v>
      </c>
      <c r="E578" s="23">
        <f t="shared" si="228"/>
        <v>238335</v>
      </c>
      <c r="F578" s="23">
        <f t="shared" si="228"/>
        <v>251556</v>
      </c>
      <c r="G578" s="23">
        <f t="shared" si="228"/>
        <v>256003</v>
      </c>
      <c r="H578" s="23">
        <f t="shared" si="228"/>
        <v>281613</v>
      </c>
      <c r="I578" s="23">
        <f t="shared" si="228"/>
        <v>299830</v>
      </c>
      <c r="J578" s="23">
        <f t="shared" si="228"/>
        <v>278768</v>
      </c>
      <c r="K578" s="23">
        <f t="shared" si="228"/>
        <v>263017</v>
      </c>
      <c r="L578" s="23">
        <f t="shared" si="228"/>
        <v>331025</v>
      </c>
      <c r="M578" s="23">
        <f t="shared" si="228"/>
        <v>297884</v>
      </c>
      <c r="N578" s="23">
        <f t="shared" si="228"/>
        <v>296759</v>
      </c>
      <c r="O578" s="23">
        <f t="shared" si="228"/>
        <v>331067</v>
      </c>
      <c r="P578" s="21"/>
      <c r="Q578" s="25" t="s">
        <v>2917</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29">IFERROR(VLOOKUP($B$576,$130:$216,MATCH($Q579&amp;"/"&amp;B$348,$128:$128,0),FALSE),"")</f>
        <v>207287</v>
      </c>
      <c r="C579" s="23">
        <f t="shared" si="229"/>
        <v>179681</v>
      </c>
      <c r="D579" s="23">
        <f t="shared" si="229"/>
        <v>211967</v>
      </c>
      <c r="E579" s="23">
        <f t="shared" si="229"/>
        <v>319606</v>
      </c>
      <c r="F579" s="23">
        <f t="shared" si="229"/>
        <v>277011</v>
      </c>
      <c r="G579" s="23">
        <f t="shared" si="229"/>
        <v>270789</v>
      </c>
      <c r="H579" s="23">
        <f t="shared" si="229"/>
        <v>319433</v>
      </c>
      <c r="I579" s="23">
        <f t="shared" si="229"/>
        <v>350944</v>
      </c>
      <c r="J579" s="23">
        <f t="shared" si="229"/>
        <v>362894</v>
      </c>
      <c r="K579" s="23">
        <f t="shared" si="229"/>
        <v>359158</v>
      </c>
      <c r="L579" s="23">
        <f t="shared" si="229"/>
        <v>373220</v>
      </c>
      <c r="M579" s="23">
        <f t="shared" si="229"/>
        <v>431080</v>
      </c>
      <c r="N579" s="23">
        <f t="shared" si="229"/>
        <v>461788</v>
      </c>
      <c r="O579" s="23" t="str">
        <f t="shared" si="229"/>
        <v/>
      </c>
      <c r="P579" s="21"/>
      <c r="Q579" s="25" t="s">
        <v>2918</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0">IFERROR(VLOOKUP($B$576,$130:$216,MATCH($Q580&amp;"/"&amp;B$348,$128:$128,0),FALSE),"")</f>
        <v>159216</v>
      </c>
      <c r="C580" s="39">
        <f t="shared" si="230"/>
        <v>231215.21</v>
      </c>
      <c r="D580" s="39">
        <f t="shared" si="230"/>
        <v>295954.07</v>
      </c>
      <c r="E580" s="39">
        <f t="shared" si="230"/>
        <v>404437.99</v>
      </c>
      <c r="F580" s="39">
        <f t="shared" si="230"/>
        <v>336647.26</v>
      </c>
      <c r="G580" s="39">
        <f t="shared" si="230"/>
        <v>302972.63</v>
      </c>
      <c r="H580" s="39">
        <f t="shared" si="230"/>
        <v>325160.48</v>
      </c>
      <c r="I580" s="39">
        <f t="shared" si="230"/>
        <v>354304.52</v>
      </c>
      <c r="J580" s="39">
        <f t="shared" si="230"/>
        <v>358098.98</v>
      </c>
      <c r="K580" s="39">
        <f t="shared" si="230"/>
        <v>493602.28</v>
      </c>
      <c r="L580" s="39">
        <f t="shared" si="230"/>
        <v>488161.47</v>
      </c>
      <c r="M580" s="39">
        <f t="shared" si="230"/>
        <v>565164.53</v>
      </c>
      <c r="N580" s="39">
        <f t="shared" si="230"/>
        <v>590674.39</v>
      </c>
      <c r="O580" s="39" t="str">
        <f t="shared" si="230"/>
        <v/>
      </c>
      <c r="P580" s="21"/>
      <c r="Q580" s="25" t="s">
        <v>2940</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770129</v>
      </c>
      <c r="C581" s="39">
        <f t="shared" si="231"/>
        <v>708160.21</v>
      </c>
      <c r="D581" s="39">
        <f t="shared" si="231"/>
        <v>958627.07000000007</v>
      </c>
      <c r="E581" s="39">
        <f t="shared" si="231"/>
        <v>1285612.99</v>
      </c>
      <c r="F581" s="39">
        <f t="shared" si="231"/>
        <v>1135603.26</v>
      </c>
      <c r="G581" s="39">
        <f t="shared" si="231"/>
        <v>1127148.6299999999</v>
      </c>
      <c r="H581" s="39">
        <f t="shared" si="231"/>
        <v>1275514.48</v>
      </c>
      <c r="I581" s="39">
        <f t="shared" si="231"/>
        <v>1434674.52</v>
      </c>
      <c r="J581" s="39">
        <f t="shared" si="231"/>
        <v>1333648.98</v>
      </c>
      <c r="K581" s="39">
        <f t="shared" si="231"/>
        <v>1511216.28</v>
      </c>
      <c r="L581" s="39">
        <f t="shared" si="231"/>
        <v>1601185.47</v>
      </c>
      <c r="M581" s="39">
        <f t="shared" si="231"/>
        <v>1709988.53</v>
      </c>
      <c r="N581" s="39">
        <f t="shared" ref="N581:O581" si="232">IF(N578="",N577*4,IF(N579="",(N578+N577)*2,IF(N580="",((N579+N578+N577)/3)*4,SUM(N577:N580))))</f>
        <v>1812840.3900000001</v>
      </c>
      <c r="O581" s="39">
        <f t="shared" si="232"/>
        <v>1584568</v>
      </c>
      <c r="P581" s="21"/>
      <c r="Q581" s="25" t="s">
        <v>2919</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233">+B581/B$574</f>
        <v>0.33486432005231703</v>
      </c>
      <c r="C582" s="46">
        <f t="shared" si="233"/>
        <v>0.30682064128319769</v>
      </c>
      <c r="D582" s="46">
        <f t="shared" si="233"/>
        <v>0.33958383387412999</v>
      </c>
      <c r="E582" s="46">
        <f t="shared" si="233"/>
        <v>0.31142822783388013</v>
      </c>
      <c r="F582" s="46">
        <f t="shared" si="233"/>
        <v>0.24205449863133016</v>
      </c>
      <c r="G582" s="46">
        <f t="shared" si="233"/>
        <v>0.20774148808375159</v>
      </c>
      <c r="H582" s="46">
        <f t="shared" si="233"/>
        <v>0.2070504122877205</v>
      </c>
      <c r="I582" s="46">
        <f t="shared" si="233"/>
        <v>0.21057414214365766</v>
      </c>
      <c r="J582" s="46">
        <f t="shared" si="233"/>
        <v>0.19771585729176519</v>
      </c>
      <c r="K582" s="46">
        <f t="shared" si="233"/>
        <v>0.19732993124457804</v>
      </c>
      <c r="L582" s="46">
        <f t="shared" si="233"/>
        <v>0.21423287712537459</v>
      </c>
      <c r="M582" s="46">
        <f t="shared" si="233"/>
        <v>0.2166042463087402</v>
      </c>
      <c r="N582" s="46">
        <f t="shared" si="233"/>
        <v>0.21744503138647966</v>
      </c>
      <c r="O582" s="46">
        <f t="shared" si="233"/>
        <v>0.2084934850720071</v>
      </c>
      <c r="P582" s="21"/>
      <c r="Q582" s="27" t="s">
        <v>2963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2964</v>
      </c>
      <c r="C583" s="146"/>
      <c r="D583" s="146"/>
      <c r="E583" s="146"/>
      <c r="F583" s="146"/>
      <c r="G583" s="146"/>
      <c r="H583" s="146"/>
      <c r="I583" s="146"/>
      <c r="J583" s="146"/>
      <c r="K583" s="146"/>
      <c r="L583" s="146"/>
      <c r="M583" s="146"/>
      <c r="N583" s="15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4" si="234">IFERROR(VLOOKUP($B$583,$130:$216,MATCH($Q584&amp;"/"&amp;B$348,$128:$128,0),FALSE),"")</f>
        <v>390292</v>
      </c>
      <c r="C584" s="40">
        <f t="shared" si="234"/>
        <v>296901</v>
      </c>
      <c r="D584" s="40">
        <f t="shared" si="234"/>
        <v>472182</v>
      </c>
      <c r="E584" s="40">
        <f t="shared" si="234"/>
        <v>685033</v>
      </c>
      <c r="F584" s="40">
        <f t="shared" si="234"/>
        <v>863880</v>
      </c>
      <c r="G584" s="40">
        <f t="shared" si="234"/>
        <v>1009783</v>
      </c>
      <c r="H584" s="40">
        <f t="shared" si="234"/>
        <v>1270598</v>
      </c>
      <c r="I584" s="40">
        <f t="shared" si="234"/>
        <v>1539291</v>
      </c>
      <c r="J584" s="40">
        <f t="shared" si="234"/>
        <v>1254190</v>
      </c>
      <c r="K584" s="40">
        <f t="shared" si="234"/>
        <v>1622271</v>
      </c>
      <c r="L584" s="40">
        <f t="shared" si="234"/>
        <v>1627581</v>
      </c>
      <c r="M584" s="40">
        <f t="shared" si="234"/>
        <v>1518414</v>
      </c>
      <c r="N584" s="40">
        <f t="shared" si="234"/>
        <v>1680860</v>
      </c>
      <c r="O584" s="40">
        <f t="shared" si="234"/>
        <v>1733744</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5">IFERROR(VLOOKUP($B$583,$130:$216,MATCH($Q585&amp;"/"&amp;B$348,$128:$128,0),FALSE),"")</f>
        <v>431674</v>
      </c>
      <c r="C585" s="23">
        <f t="shared" si="235"/>
        <v>288803</v>
      </c>
      <c r="D585" s="23">
        <f t="shared" si="235"/>
        <v>432085</v>
      </c>
      <c r="E585" s="23">
        <f t="shared" si="235"/>
        <v>572641</v>
      </c>
      <c r="F585" s="23">
        <f t="shared" si="235"/>
        <v>768755</v>
      </c>
      <c r="G585" s="23">
        <f t="shared" si="235"/>
        <v>959215</v>
      </c>
      <c r="H585" s="23">
        <f t="shared" si="235"/>
        <v>1051721</v>
      </c>
      <c r="I585" s="23">
        <f t="shared" si="235"/>
        <v>1168679</v>
      </c>
      <c r="J585" s="23">
        <f t="shared" si="235"/>
        <v>1132490</v>
      </c>
      <c r="K585" s="23">
        <f t="shared" si="235"/>
        <v>1231269</v>
      </c>
      <c r="L585" s="23">
        <f t="shared" si="235"/>
        <v>1113005</v>
      </c>
      <c r="M585" s="23">
        <f t="shared" si="235"/>
        <v>1184483</v>
      </c>
      <c r="N585" s="23">
        <f t="shared" si="235"/>
        <v>1179579</v>
      </c>
      <c r="O585" s="23">
        <f t="shared" si="235"/>
        <v>1287117</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6">IFERROR(VLOOKUP($B$583,$130:$216,MATCH($Q586&amp;"/"&amp;B$348,$128:$128,0),FALSE),"")</f>
        <v>467658</v>
      </c>
      <c r="C586" s="23">
        <f t="shared" si="236"/>
        <v>386381</v>
      </c>
      <c r="D586" s="23">
        <f t="shared" si="236"/>
        <v>502904</v>
      </c>
      <c r="E586" s="23">
        <f t="shared" si="236"/>
        <v>669059</v>
      </c>
      <c r="F586" s="23">
        <f t="shared" si="236"/>
        <v>759945</v>
      </c>
      <c r="G586" s="23">
        <f t="shared" si="236"/>
        <v>1024133</v>
      </c>
      <c r="H586" s="23">
        <f t="shared" si="236"/>
        <v>1082500</v>
      </c>
      <c r="I586" s="23">
        <f t="shared" si="236"/>
        <v>1247035</v>
      </c>
      <c r="J586" s="23">
        <f t="shared" si="236"/>
        <v>1408107</v>
      </c>
      <c r="K586" s="23">
        <f t="shared" si="236"/>
        <v>1446779</v>
      </c>
      <c r="L586" s="23">
        <f t="shared" si="236"/>
        <v>1357327</v>
      </c>
      <c r="M586" s="23">
        <f t="shared" si="236"/>
        <v>1482630</v>
      </c>
      <c r="N586" s="23">
        <f t="shared" si="236"/>
        <v>1572355</v>
      </c>
      <c r="O586" s="23" t="str">
        <f t="shared" si="236"/>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7">IFERROR(VLOOKUP($B$583,$130:$216,MATCH($Q587&amp;"/"&amp;B$348,$128:$128,0),FALSE),"")</f>
        <v>384500</v>
      </c>
      <c r="C587" s="39">
        <f t="shared" si="237"/>
        <v>554949.80000000005</v>
      </c>
      <c r="D587" s="39">
        <f t="shared" si="237"/>
        <v>473862.33</v>
      </c>
      <c r="E587" s="39">
        <f t="shared" si="237"/>
        <v>677703.94</v>
      </c>
      <c r="F587" s="39">
        <f t="shared" si="237"/>
        <v>1163335.6599999999</v>
      </c>
      <c r="G587" s="39">
        <f t="shared" si="237"/>
        <v>1305447.5</v>
      </c>
      <c r="H587" s="39">
        <f t="shared" si="237"/>
        <v>1480071.92</v>
      </c>
      <c r="I587" s="39">
        <f t="shared" si="237"/>
        <v>1423476.68</v>
      </c>
      <c r="J587" s="39">
        <f t="shared" si="237"/>
        <v>1617736.76</v>
      </c>
      <c r="K587" s="39">
        <f t="shared" si="237"/>
        <v>1877813.35</v>
      </c>
      <c r="L587" s="39">
        <f t="shared" si="237"/>
        <v>1844079.65</v>
      </c>
      <c r="M587" s="39">
        <f t="shared" si="237"/>
        <v>2059065.11</v>
      </c>
      <c r="N587" s="39">
        <f t="shared" si="237"/>
        <v>2129873.42</v>
      </c>
      <c r="O587" s="39" t="str">
        <f t="shared" si="237"/>
        <v/>
      </c>
      <c r="P587" s="21"/>
      <c r="Q587" s="25" t="s">
        <v>2940</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1674124</v>
      </c>
      <c r="C588" s="39">
        <f t="shared" si="238"/>
        <v>1527034.8</v>
      </c>
      <c r="D588" s="39">
        <f t="shared" si="238"/>
        <v>1881033.33</v>
      </c>
      <c r="E588" s="39">
        <f t="shared" si="238"/>
        <v>2604436.94</v>
      </c>
      <c r="F588" s="39">
        <f t="shared" si="238"/>
        <v>3555915.66</v>
      </c>
      <c r="G588" s="39">
        <f t="shared" si="238"/>
        <v>4298578.5</v>
      </c>
      <c r="H588" s="39">
        <f t="shared" si="238"/>
        <v>4884890.92</v>
      </c>
      <c r="I588" s="39">
        <f t="shared" si="238"/>
        <v>5378481.6799999997</v>
      </c>
      <c r="J588" s="39">
        <f t="shared" si="238"/>
        <v>5412523.7599999998</v>
      </c>
      <c r="K588" s="39">
        <f t="shared" si="238"/>
        <v>6178132.3499999996</v>
      </c>
      <c r="L588" s="39">
        <f t="shared" si="238"/>
        <v>5941992.6500000004</v>
      </c>
      <c r="M588" s="39">
        <f t="shared" si="238"/>
        <v>6244592.1100000003</v>
      </c>
      <c r="N588" s="39">
        <f t="shared" ref="N588:O588" si="239">IF(N585="",N584*4,IF(N586="",(N585+N584)*2,IF(N587="",((N586+N585+N584)/3)*4,SUM(N584:N587))))</f>
        <v>6562667.4199999999</v>
      </c>
      <c r="O588" s="39">
        <f t="shared" si="239"/>
        <v>6041722</v>
      </c>
      <c r="P588" s="21"/>
      <c r="Q588" s="25" t="s">
        <v>2919</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0">+B588/(B$465+B$472)</f>
        <v>2.2582540389436336E-2</v>
      </c>
      <c r="C589" s="46">
        <f t="shared" si="240"/>
        <v>1.947879493352803E-2</v>
      </c>
      <c r="D589" s="46">
        <f t="shared" si="240"/>
        <v>2.1219392160137133E-2</v>
      </c>
      <c r="E589" s="46">
        <f t="shared" si="240"/>
        <v>2.6130596380526727E-2</v>
      </c>
      <c r="F589" s="46">
        <f t="shared" si="240"/>
        <v>3.0932881493683308E-2</v>
      </c>
      <c r="G589" s="46">
        <f t="shared" si="240"/>
        <v>3.3121857718126216E-2</v>
      </c>
      <c r="H589" s="46">
        <f t="shared" si="240"/>
        <v>3.4272257885563942E-2</v>
      </c>
      <c r="I589" s="46">
        <f t="shared" si="240"/>
        <v>3.4495758021150569E-2</v>
      </c>
      <c r="J589" s="46">
        <f t="shared" si="240"/>
        <v>3.1324265225976103E-2</v>
      </c>
      <c r="K589" s="46">
        <f t="shared" si="240"/>
        <v>3.3081657310123011E-2</v>
      </c>
      <c r="L589" s="46">
        <f t="shared" si="240"/>
        <v>3.0798682447051928E-2</v>
      </c>
      <c r="M589" s="46">
        <f t="shared" si="240"/>
        <v>2.9647627596102163E-2</v>
      </c>
      <c r="N589" s="46">
        <f t="shared" si="240"/>
        <v>3.0009395912278133E-2</v>
      </c>
      <c r="O589" s="46">
        <f t="shared" si="240"/>
        <v>2.7202023397788107E-2</v>
      </c>
      <c r="P589" s="21"/>
      <c r="Q589" s="27" t="s">
        <v>2965</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241">C588/B588-1</f>
        <v>-8.7860397437704685E-2</v>
      </c>
      <c r="D590" s="46">
        <f t="shared" si="241"/>
        <v>0.23182086616493613</v>
      </c>
      <c r="E590" s="46">
        <f t="shared" si="241"/>
        <v>0.3845777735368463</v>
      </c>
      <c r="F590" s="46">
        <f t="shared" si="241"/>
        <v>0.36532991272962057</v>
      </c>
      <c r="G590" s="46">
        <f t="shared" si="241"/>
        <v>0.20885277127185842</v>
      </c>
      <c r="H590" s="46">
        <f t="shared" si="241"/>
        <v>0.13639681583109398</v>
      </c>
      <c r="I590" s="46">
        <f t="shared" si="241"/>
        <v>0.10104437705642755</v>
      </c>
      <c r="J590" s="46">
        <f t="shared" si="241"/>
        <v>6.3293103937838158E-3</v>
      </c>
      <c r="K590" s="46">
        <f t="shared" si="241"/>
        <v>0.1414513125389032</v>
      </c>
      <c r="L590" s="46">
        <f t="shared" si="241"/>
        <v>-3.8221858422958443E-2</v>
      </c>
      <c r="M590" s="46">
        <f t="shared" si="241"/>
        <v>5.0925586385570432E-2</v>
      </c>
      <c r="N590" s="46">
        <f t="shared" si="241"/>
        <v>5.093612271178416E-2</v>
      </c>
      <c r="O590" s="46">
        <f t="shared" si="241"/>
        <v>-7.9380134122353563E-2</v>
      </c>
      <c r="P590" s="37"/>
      <c r="Q590" s="27" t="s">
        <v>2941</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2966</v>
      </c>
      <c r="C591" s="146"/>
      <c r="D591" s="146"/>
      <c r="E591" s="146"/>
      <c r="F591" s="146"/>
      <c r="G591" s="146"/>
      <c r="H591" s="146"/>
      <c r="I591" s="146"/>
      <c r="J591" s="146"/>
      <c r="K591" s="146"/>
      <c r="L591" s="146"/>
      <c r="M591" s="146"/>
      <c r="N591" s="15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2967</v>
      </c>
      <c r="C592" s="146"/>
      <c r="D592" s="146"/>
      <c r="E592" s="146"/>
      <c r="F592" s="146"/>
      <c r="G592" s="146"/>
      <c r="H592" s="146"/>
      <c r="I592" s="146"/>
      <c r="J592" s="146"/>
      <c r="K592" s="146"/>
      <c r="L592" s="146"/>
      <c r="M592" s="146"/>
      <c r="N592" s="15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2">IFERROR(VLOOKUP($B$592,$221:$343,MATCH($Q593&amp;"/"&amp;B$348,$219:$219,0),FALSE),"")</f>
        <v>221834</v>
      </c>
      <c r="C593" s="23">
        <f t="shared" si="242"/>
        <v>214972</v>
      </c>
      <c r="D593" s="23">
        <f t="shared" si="242"/>
        <v>244683</v>
      </c>
      <c r="E593" s="23">
        <f t="shared" si="242"/>
        <v>236430</v>
      </c>
      <c r="F593" s="23">
        <f t="shared" si="242"/>
        <v>280190</v>
      </c>
      <c r="G593" s="23">
        <f t="shared" si="242"/>
        <v>318054</v>
      </c>
      <c r="H593" s="23">
        <f t="shared" si="242"/>
        <v>329612</v>
      </c>
      <c r="I593" s="23">
        <f t="shared" si="242"/>
        <v>426904</v>
      </c>
      <c r="J593" s="23">
        <f t="shared" si="242"/>
        <v>494673</v>
      </c>
      <c r="K593" s="23">
        <f t="shared" si="242"/>
        <v>574615</v>
      </c>
      <c r="L593" s="23">
        <f t="shared" si="242"/>
        <v>622667</v>
      </c>
      <c r="M593" s="23">
        <f t="shared" si="242"/>
        <v>659065</v>
      </c>
      <c r="N593" s="24">
        <f t="shared" si="242"/>
        <v>877679</v>
      </c>
      <c r="O593" s="24">
        <f t="shared" si="242"/>
        <v>885686</v>
      </c>
      <c r="P593" s="21"/>
      <c r="Q593" s="25" t="s">
        <v>2916</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3">IFERROR(VLOOKUP($B$592,$221:$343,MATCH($Q594&amp;"/"&amp;B$348,$219:$219,0),FALSE),"")</f>
        <v>445613</v>
      </c>
      <c r="C594" s="23">
        <f t="shared" si="243"/>
        <v>433630</v>
      </c>
      <c r="D594" s="23">
        <f t="shared" si="243"/>
        <v>500221</v>
      </c>
      <c r="E594" s="23">
        <f t="shared" si="243"/>
        <v>475709</v>
      </c>
      <c r="F594" s="23">
        <f t="shared" si="243"/>
        <v>576311</v>
      </c>
      <c r="G594" s="23">
        <f t="shared" si="243"/>
        <v>653076</v>
      </c>
      <c r="H594" s="23">
        <f t="shared" si="243"/>
        <v>669483</v>
      </c>
      <c r="I594" s="23">
        <f t="shared" si="243"/>
        <v>877626</v>
      </c>
      <c r="J594" s="23">
        <f t="shared" si="243"/>
        <v>1004587</v>
      </c>
      <c r="K594" s="23">
        <f t="shared" si="243"/>
        <v>1171563</v>
      </c>
      <c r="L594" s="23">
        <f t="shared" si="243"/>
        <v>1256097</v>
      </c>
      <c r="M594" s="23">
        <f t="shared" si="243"/>
        <v>1326774</v>
      </c>
      <c r="N594" s="24">
        <f t="shared" si="243"/>
        <v>1770134</v>
      </c>
      <c r="O594" s="24">
        <f t="shared" si="243"/>
        <v>1782696</v>
      </c>
      <c r="P594" s="21"/>
      <c r="Q594" s="25" t="s">
        <v>2917</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4">IFERROR(VLOOKUP($B$592,$221:$343,MATCH($Q595&amp;"/"&amp;B$348,$219:$219,0),FALSE),"")</f>
        <v>664564</v>
      </c>
      <c r="C595" s="23">
        <f t="shared" si="244"/>
        <v>675647</v>
      </c>
      <c r="D595" s="23">
        <f t="shared" si="244"/>
        <v>762179</v>
      </c>
      <c r="E595" s="23">
        <f t="shared" si="244"/>
        <v>736498</v>
      </c>
      <c r="F595" s="23">
        <f t="shared" si="244"/>
        <v>877846</v>
      </c>
      <c r="G595" s="23">
        <f t="shared" si="244"/>
        <v>1002072</v>
      </c>
      <c r="H595" s="23">
        <f t="shared" si="244"/>
        <v>1042391</v>
      </c>
      <c r="I595" s="23">
        <f t="shared" si="244"/>
        <v>1351422</v>
      </c>
      <c r="J595" s="23">
        <f t="shared" si="244"/>
        <v>1542883</v>
      </c>
      <c r="K595" s="23">
        <f t="shared" si="244"/>
        <v>1773203</v>
      </c>
      <c r="L595" s="23">
        <f t="shared" si="244"/>
        <v>1903211</v>
      </c>
      <c r="M595" s="23">
        <f t="shared" si="244"/>
        <v>2021892</v>
      </c>
      <c r="N595" s="24">
        <f t="shared" si="244"/>
        <v>2663983</v>
      </c>
      <c r="O595" s="24" t="str">
        <f t="shared" si="244"/>
        <v/>
      </c>
      <c r="P595" s="21"/>
      <c r="Q595" s="25" t="s">
        <v>2918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5">IFERROR(VLOOKUP($B$592,$221:$343,MATCH($Q596&amp;"/"&amp;B$348,$219:$219,0),FALSE),"")</f>
        <v>883785</v>
      </c>
      <c r="C596" s="23">
        <f t="shared" si="245"/>
        <v>922785.26</v>
      </c>
      <c r="D596" s="23">
        <f t="shared" si="245"/>
        <v>1029926.98</v>
      </c>
      <c r="E596" s="23">
        <f t="shared" si="245"/>
        <v>1011808.46</v>
      </c>
      <c r="F596" s="23">
        <f t="shared" si="245"/>
        <v>1192422.06</v>
      </c>
      <c r="G596" s="23">
        <f t="shared" si="245"/>
        <v>1330916.7</v>
      </c>
      <c r="H596" s="23">
        <f t="shared" si="245"/>
        <v>1440975.9</v>
      </c>
      <c r="I596" s="23">
        <f t="shared" si="245"/>
        <v>1869907.98</v>
      </c>
      <c r="J596" s="23">
        <f t="shared" si="245"/>
        <v>2100310.9700000002</v>
      </c>
      <c r="K596" s="23">
        <f t="shared" si="245"/>
        <v>2400681.06</v>
      </c>
      <c r="L596" s="23">
        <f t="shared" si="245"/>
        <v>2551259.59</v>
      </c>
      <c r="M596" s="23">
        <f t="shared" si="245"/>
        <v>2723121.12</v>
      </c>
      <c r="N596" s="24">
        <f t="shared" ref="N596:O596" si="246">IFERROR(VLOOKUP($B$592,$221:$343,MATCH($Q596&amp;"/"&amp;N$348,$219:$219,0),FALSE),IFERROR((VLOOKUP($B$592,$221:$343,MATCH($Q595&amp;"/"&amp;N$348,$219:$219,0),FALSE)/3)*4,IFERROR(VLOOKUP($B$592,$221:$343,MATCH($Q594&amp;"/"&amp;N$348,$219:$219,0),FALSE)*2,IFERROR(VLOOKUP($B$592,$221:$343,MATCH($Q593&amp;"/"&amp;N$348,$219:$219,0),FALSE)*4,""))))</f>
        <v>3577127.41</v>
      </c>
      <c r="O596" s="24">
        <f t="shared" si="246"/>
        <v>3565392</v>
      </c>
      <c r="P596" s="21"/>
      <c r="Q596" s="25" t="s">
        <v>2919</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247">B596/(B$465+B472)</f>
        <v>1.1921524605153496E-2</v>
      </c>
      <c r="C597" s="46">
        <f t="shared" si="247"/>
        <v>1.1771011929277804E-2</v>
      </c>
      <c r="D597" s="46">
        <f t="shared" si="247"/>
        <v>1.1618307946157293E-2</v>
      </c>
      <c r="E597" s="46">
        <f t="shared" si="247"/>
        <v>1.0151583275678128E-2</v>
      </c>
      <c r="F597" s="46">
        <f t="shared" si="247"/>
        <v>1.0372869831348511E-2</v>
      </c>
      <c r="G597" s="46">
        <f t="shared" si="247"/>
        <v>1.0255118889204436E-2</v>
      </c>
      <c r="H597" s="46">
        <f t="shared" si="247"/>
        <v>1.0109846557573203E-2</v>
      </c>
      <c r="I597" s="46">
        <f t="shared" si="247"/>
        <v>1.199295582613167E-2</v>
      </c>
      <c r="J597" s="46">
        <f t="shared" si="247"/>
        <v>1.2155271883981005E-2</v>
      </c>
      <c r="K597" s="46">
        <f t="shared" si="247"/>
        <v>1.2854776110101118E-2</v>
      </c>
      <c r="L597" s="46">
        <f t="shared" si="247"/>
        <v>1.3223751455230408E-2</v>
      </c>
      <c r="M597" s="46">
        <f t="shared" si="247"/>
        <v>1.2928639604107086E-2</v>
      </c>
      <c r="N597" s="46">
        <f t="shared" si="247"/>
        <v>1.6357286725852713E-2</v>
      </c>
      <c r="O597" s="46">
        <f t="shared" si="247"/>
        <v>1.6052687728148784E-2</v>
      </c>
      <c r="P597" s="21"/>
      <c r="Q597" s="27" t="s">
        <v>2920</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2968</v>
      </c>
      <c r="C598" s="146"/>
      <c r="D598" s="146"/>
      <c r="E598" s="146"/>
      <c r="F598" s="146"/>
      <c r="G598" s="146"/>
      <c r="H598" s="146"/>
      <c r="I598" s="146"/>
      <c r="J598" s="146"/>
      <c r="K598" s="146"/>
      <c r="L598" s="146"/>
      <c r="M598" s="146"/>
      <c r="N598" s="147"/>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8">IFERROR(VLOOKUP($B$598,$221:$343,MATCH($Q599&amp;"/"&amp;B$348,$219:$219,0),FALSE),"")</f>
        <v>121314</v>
      </c>
      <c r="C599" s="23">
        <f t="shared" si="248"/>
        <v>565545</v>
      </c>
      <c r="D599" s="23">
        <f t="shared" si="248"/>
        <v>579711</v>
      </c>
      <c r="E599" s="23">
        <f t="shared" si="248"/>
        <v>549961</v>
      </c>
      <c r="F599" s="23">
        <f t="shared" si="248"/>
        <v>229159</v>
      </c>
      <c r="G599" s="23">
        <f t="shared" si="248"/>
        <v>1989549</v>
      </c>
      <c r="H599" s="23">
        <f t="shared" si="248"/>
        <v>914818</v>
      </c>
      <c r="I599" s="23">
        <f t="shared" si="248"/>
        <v>1636020</v>
      </c>
      <c r="J599" s="23">
        <f t="shared" si="248"/>
        <v>943374</v>
      </c>
      <c r="K599" s="23">
        <f t="shared" si="248"/>
        <v>1148156</v>
      </c>
      <c r="L599" s="23">
        <f t="shared" si="248"/>
        <v>368137</v>
      </c>
      <c r="M599" s="23">
        <f t="shared" si="248"/>
        <v>2979323</v>
      </c>
      <c r="N599" s="24">
        <f t="shared" si="248"/>
        <v>3346123</v>
      </c>
      <c r="O599" s="24">
        <f t="shared" si="248"/>
        <v>2769258</v>
      </c>
      <c r="P599" s="21"/>
      <c r="Q599" s="25" t="s">
        <v>2916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49">IFERROR(VLOOKUP($B$598,$221:$343,MATCH($Q600&amp;"/"&amp;B$348,$219:$219,0),FALSE),"")</f>
        <v>478371</v>
      </c>
      <c r="C600" s="23">
        <f t="shared" si="249"/>
        <v>1477449</v>
      </c>
      <c r="D600" s="23">
        <f t="shared" si="249"/>
        <v>1307894</v>
      </c>
      <c r="E600" s="23">
        <f t="shared" si="249"/>
        <v>582072</v>
      </c>
      <c r="F600" s="23">
        <f t="shared" si="249"/>
        <v>763148</v>
      </c>
      <c r="G600" s="23">
        <f t="shared" si="249"/>
        <v>-204451</v>
      </c>
      <c r="H600" s="23">
        <f t="shared" si="249"/>
        <v>820253</v>
      </c>
      <c r="I600" s="23">
        <f t="shared" si="249"/>
        <v>1611497</v>
      </c>
      <c r="J600" s="23">
        <f t="shared" si="249"/>
        <v>2016165</v>
      </c>
      <c r="K600" s="23">
        <f t="shared" si="249"/>
        <v>2082872</v>
      </c>
      <c r="L600" s="23">
        <f t="shared" si="249"/>
        <v>-374009</v>
      </c>
      <c r="M600" s="23">
        <f t="shared" si="249"/>
        <v>2399399</v>
      </c>
      <c r="N600" s="24">
        <f t="shared" si="249"/>
        <v>3788063</v>
      </c>
      <c r="O600" s="24">
        <f t="shared" si="249"/>
        <v>1749657</v>
      </c>
      <c r="P600" s="21"/>
      <c r="Q600" s="25" t="s">
        <v>2917</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0">IFERROR(VLOOKUP($B$598,$221:$343,MATCH($Q601&amp;"/"&amp;B$348,$219:$219,0),FALSE),"")</f>
        <v>984064</v>
      </c>
      <c r="C601" s="23">
        <f t="shared" si="250"/>
        <v>2742488</v>
      </c>
      <c r="D601" s="23">
        <f t="shared" si="250"/>
        <v>2096037</v>
      </c>
      <c r="E601" s="23">
        <f t="shared" si="250"/>
        <v>1359600</v>
      </c>
      <c r="F601" s="23">
        <f t="shared" si="250"/>
        <v>186200</v>
      </c>
      <c r="G601" s="23">
        <f t="shared" si="250"/>
        <v>2090956</v>
      </c>
      <c r="H601" s="23">
        <f t="shared" si="250"/>
        <v>2859730</v>
      </c>
      <c r="I601" s="23">
        <f t="shared" si="250"/>
        <v>3629281</v>
      </c>
      <c r="J601" s="23">
        <f t="shared" si="250"/>
        <v>4747195</v>
      </c>
      <c r="K601" s="23">
        <f t="shared" si="250"/>
        <v>6492301</v>
      </c>
      <c r="L601" s="23">
        <f t="shared" si="250"/>
        <v>1084457</v>
      </c>
      <c r="M601" s="23">
        <f t="shared" si="250"/>
        <v>4842233</v>
      </c>
      <c r="N601" s="24">
        <f t="shared" si="250"/>
        <v>7898791</v>
      </c>
      <c r="O601" s="24" t="str">
        <f t="shared" si="250"/>
        <v/>
      </c>
      <c r="P601" s="21"/>
      <c r="Q601" s="25" t="s">
        <v>2918</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1">IFERROR(VLOOKUP($B$598,$221:$343,MATCH($Q602&amp;"/"&amp;B$348,$219:$219,0),FALSE),"")</f>
        <v>1816317</v>
      </c>
      <c r="C602" s="23">
        <f t="shared" si="251"/>
        <v>4351702.33</v>
      </c>
      <c r="D602" s="23">
        <f t="shared" si="251"/>
        <v>4850724.7300000004</v>
      </c>
      <c r="E602" s="23">
        <f t="shared" si="251"/>
        <v>5596555.3099999996</v>
      </c>
      <c r="F602" s="23">
        <f t="shared" si="251"/>
        <v>5166306.3</v>
      </c>
      <c r="G602" s="23">
        <f t="shared" si="251"/>
        <v>5306251.6100000003</v>
      </c>
      <c r="H602" s="23">
        <f t="shared" si="251"/>
        <v>7660881.6399999997</v>
      </c>
      <c r="I602" s="23">
        <f t="shared" si="251"/>
        <v>6701120.3600000003</v>
      </c>
      <c r="J602" s="23">
        <f t="shared" si="251"/>
        <v>9071490.0899999999</v>
      </c>
      <c r="K602" s="23">
        <f t="shared" si="251"/>
        <v>11927825.65</v>
      </c>
      <c r="L602" s="23">
        <f t="shared" si="251"/>
        <v>6011602.8099999996</v>
      </c>
      <c r="M602" s="23">
        <f t="shared" si="251"/>
        <v>10269881.439999999</v>
      </c>
      <c r="N602" s="24">
        <f t="shared" si="251"/>
        <v>13353030.85</v>
      </c>
      <c r="O602" s="24" t="str">
        <f t="shared" si="251"/>
        <v/>
      </c>
      <c r="P602" s="21"/>
      <c r="Q602" s="25" t="s">
        <v>2919</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252">B602/B$588</f>
        <v>1.0849357634201529</v>
      </c>
      <c r="C603" s="50">
        <f t="shared" si="252"/>
        <v>2.849772860448236</v>
      </c>
      <c r="D603" s="50">
        <f t="shared" si="252"/>
        <v>2.5787553323151378</v>
      </c>
      <c r="E603" s="50">
        <f t="shared" si="252"/>
        <v>2.1488542202907013</v>
      </c>
      <c r="F603" s="50">
        <f t="shared" si="252"/>
        <v>1.452876500451082</v>
      </c>
      <c r="G603" s="50">
        <f t="shared" si="252"/>
        <v>1.234420078637624</v>
      </c>
      <c r="H603" s="50">
        <f t="shared" si="252"/>
        <v>1.568281004727123</v>
      </c>
      <c r="I603" s="50">
        <f t="shared" si="252"/>
        <v>1.2459130213119924</v>
      </c>
      <c r="J603" s="50">
        <f t="shared" si="252"/>
        <v>1.6760185252286079</v>
      </c>
      <c r="K603" s="50">
        <f t="shared" si="252"/>
        <v>1.9306523354100695</v>
      </c>
      <c r="L603" s="50">
        <f t="shared" si="252"/>
        <v>1.0117149522222986</v>
      </c>
      <c r="M603" s="50">
        <f t="shared" si="252"/>
        <v>1.6446040444425438</v>
      </c>
      <c r="N603" s="50">
        <f t="shared" ref="N603:O603" si="253">IFERROR(N602/N$588,IFERROR(N601/N$588,IFERROR(N600/N$588,N599/N$588)))</f>
        <v>2.0346956497149447</v>
      </c>
      <c r="O603" s="50">
        <f t="shared" si="253"/>
        <v>0.28959574770239344</v>
      </c>
      <c r="P603" s="21"/>
      <c r="Q603" s="27" t="s">
        <v>2969</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2970</v>
      </c>
      <c r="C604" s="146"/>
      <c r="D604" s="146"/>
      <c r="E604" s="146"/>
      <c r="F604" s="146"/>
      <c r="G604" s="146"/>
      <c r="H604" s="146"/>
      <c r="I604" s="146"/>
      <c r="J604" s="146"/>
      <c r="K604" s="146"/>
      <c r="L604" s="146"/>
      <c r="M604" s="146"/>
      <c r="N604" s="147"/>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4">IFERROR(B599+B611,"")</f>
        <v>-254610</v>
      </c>
      <c r="C605" s="23">
        <f t="shared" si="254"/>
        <v>444830</v>
      </c>
      <c r="D605" s="23">
        <f t="shared" si="254"/>
        <v>33830</v>
      </c>
      <c r="E605" s="23">
        <f t="shared" si="254"/>
        <v>-234661</v>
      </c>
      <c r="F605" s="23">
        <f t="shared" si="254"/>
        <v>-241933</v>
      </c>
      <c r="G605" s="23">
        <f t="shared" si="254"/>
        <v>1221993</v>
      </c>
      <c r="H605" s="23">
        <f t="shared" si="254"/>
        <v>-536474</v>
      </c>
      <c r="I605" s="23">
        <f t="shared" si="254"/>
        <v>-319506</v>
      </c>
      <c r="J605" s="23">
        <f t="shared" si="254"/>
        <v>-207303</v>
      </c>
      <c r="K605" s="23">
        <f t="shared" si="254"/>
        <v>589393</v>
      </c>
      <c r="L605" s="23">
        <f t="shared" si="254"/>
        <v>-34290</v>
      </c>
      <c r="M605" s="23">
        <f t="shared" si="254"/>
        <v>2242380</v>
      </c>
      <c r="N605" s="24">
        <f t="shared" si="254"/>
        <v>2699921</v>
      </c>
      <c r="O605" s="24">
        <f t="shared" si="254"/>
        <v>2300031</v>
      </c>
      <c r="P605" s="21"/>
      <c r="Q605" s="25" t="s">
        <v>2916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5">IFERROR(B600+B612,"")</f>
        <v>-103915</v>
      </c>
      <c r="C606" s="23">
        <f t="shared" si="255"/>
        <v>792489</v>
      </c>
      <c r="D606" s="23">
        <f t="shared" si="255"/>
        <v>353209</v>
      </c>
      <c r="E606" s="23">
        <f t="shared" si="255"/>
        <v>-746908</v>
      </c>
      <c r="F606" s="23">
        <f t="shared" si="255"/>
        <v>-481861</v>
      </c>
      <c r="G606" s="23">
        <f t="shared" si="255"/>
        <v>-1766581</v>
      </c>
      <c r="H606" s="23">
        <f t="shared" si="255"/>
        <v>-1821993</v>
      </c>
      <c r="I606" s="23">
        <f t="shared" si="255"/>
        <v>-1499282</v>
      </c>
      <c r="J606" s="23">
        <f t="shared" si="255"/>
        <v>-758689</v>
      </c>
      <c r="K606" s="23">
        <f t="shared" si="255"/>
        <v>562495</v>
      </c>
      <c r="L606" s="23">
        <f t="shared" si="255"/>
        <v>-1237634</v>
      </c>
      <c r="M606" s="23">
        <f t="shared" si="255"/>
        <v>1100512</v>
      </c>
      <c r="N606" s="24">
        <f t="shared" si="255"/>
        <v>2535769</v>
      </c>
      <c r="O606" s="24">
        <f t="shared" si="255"/>
        <v>683180</v>
      </c>
      <c r="P606" s="21"/>
      <c r="Q606" s="25" t="s">
        <v>2917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6">IFERROR(B601+B613,"")</f>
        <v>282362</v>
      </c>
      <c r="C607" s="23">
        <f t="shared" si="256"/>
        <v>1762697</v>
      </c>
      <c r="D607" s="23">
        <f t="shared" si="256"/>
        <v>802500</v>
      </c>
      <c r="E607" s="23">
        <f t="shared" si="256"/>
        <v>-1294886</v>
      </c>
      <c r="F607" s="23">
        <f t="shared" si="256"/>
        <v>-1764951</v>
      </c>
      <c r="G607" s="23">
        <f t="shared" si="256"/>
        <v>-173263</v>
      </c>
      <c r="H607" s="23">
        <f t="shared" si="256"/>
        <v>-1103896</v>
      </c>
      <c r="I607" s="23">
        <f t="shared" si="256"/>
        <v>-734919</v>
      </c>
      <c r="J607" s="23">
        <f t="shared" si="256"/>
        <v>747085</v>
      </c>
      <c r="K607" s="23">
        <f t="shared" si="256"/>
        <v>3928308</v>
      </c>
      <c r="L607" s="23">
        <f t="shared" si="256"/>
        <v>-453974</v>
      </c>
      <c r="M607" s="23">
        <f t="shared" si="256"/>
        <v>2765471</v>
      </c>
      <c r="N607" s="24">
        <f t="shared" si="256"/>
        <v>6196729</v>
      </c>
      <c r="O607" s="24" t="str">
        <f t="shared" si="256"/>
        <v/>
      </c>
      <c r="P607" s="21"/>
      <c r="Q607" s="25" t="s">
        <v>2918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7">IFERROR(B602+B614,"")</f>
        <v>677357</v>
      </c>
      <c r="C608" s="39">
        <f t="shared" si="257"/>
        <v>2811816.18</v>
      </c>
      <c r="D608" s="39">
        <f t="shared" si="257"/>
        <v>3360294.7600000007</v>
      </c>
      <c r="E608" s="39">
        <f t="shared" si="257"/>
        <v>2353770.9599999995</v>
      </c>
      <c r="F608" s="39">
        <f t="shared" si="257"/>
        <v>2320757.0299999998</v>
      </c>
      <c r="G608" s="39">
        <f t="shared" si="257"/>
        <v>2294712.4400000004</v>
      </c>
      <c r="H608" s="39">
        <f t="shared" si="257"/>
        <v>1354228.7399999993</v>
      </c>
      <c r="I608" s="39">
        <f t="shared" si="257"/>
        <v>916035.06000000052</v>
      </c>
      <c r="J608" s="39">
        <f t="shared" si="257"/>
        <v>3787575.99</v>
      </c>
      <c r="K608" s="39">
        <f t="shared" si="257"/>
        <v>8406181.0300000012</v>
      </c>
      <c r="L608" s="39">
        <f t="shared" si="257"/>
        <v>3361025.8499999996</v>
      </c>
      <c r="M608" s="39">
        <f t="shared" si="257"/>
        <v>7279511.6899999995</v>
      </c>
      <c r="N608" s="39">
        <f t="shared" si="257"/>
        <v>11230075.68</v>
      </c>
      <c r="O608" s="39" t="str">
        <f t="shared" si="257"/>
        <v/>
      </c>
      <c r="P608" s="21"/>
      <c r="Q608" s="25" t="s">
        <v>2919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2971</v>
      </c>
      <c r="C609" s="146"/>
      <c r="D609" s="146"/>
      <c r="E609" s="146"/>
      <c r="F609" s="146"/>
      <c r="G609" s="146"/>
      <c r="H609" s="146"/>
      <c r="I609" s="146"/>
      <c r="J609" s="146"/>
      <c r="K609" s="146"/>
      <c r="L609" s="146"/>
      <c r="M609" s="146"/>
      <c r="N609" s="147"/>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2972</v>
      </c>
      <c r="C610" s="146"/>
      <c r="D610" s="146"/>
      <c r="E610" s="146"/>
      <c r="F610" s="146"/>
      <c r="G610" s="146"/>
      <c r="H610" s="146"/>
      <c r="I610" s="146"/>
      <c r="J610" s="146"/>
      <c r="K610" s="146"/>
      <c r="L610" s="146"/>
      <c r="M610" s="146"/>
      <c r="N610" s="147"/>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8">IFERROR(VLOOKUP($B$610,$221:$343,MATCH($Q611&amp;"/"&amp;B$348,$219:$219,0),FALSE),"")</f>
        <v>-375924</v>
      </c>
      <c r="C611" s="23">
        <f t="shared" si="258"/>
        <v>-120715</v>
      </c>
      <c r="D611" s="23">
        <f t="shared" si="258"/>
        <v>-545881</v>
      </c>
      <c r="E611" s="23">
        <f t="shared" si="258"/>
        <v>-784622</v>
      </c>
      <c r="F611" s="23">
        <f t="shared" si="258"/>
        <v>-471092</v>
      </c>
      <c r="G611" s="23">
        <f t="shared" si="258"/>
        <v>-767556</v>
      </c>
      <c r="H611" s="23">
        <f t="shared" si="258"/>
        <v>-1451292</v>
      </c>
      <c r="I611" s="23">
        <f t="shared" si="258"/>
        <v>-1955526</v>
      </c>
      <c r="J611" s="23">
        <f t="shared" si="258"/>
        <v>-1150677</v>
      </c>
      <c r="K611" s="23">
        <f t="shared" si="258"/>
        <v>-558763</v>
      </c>
      <c r="L611" s="23">
        <f t="shared" si="258"/>
        <v>-402427</v>
      </c>
      <c r="M611" s="23">
        <f t="shared" si="258"/>
        <v>-736943</v>
      </c>
      <c r="N611" s="24">
        <f t="shared" si="258"/>
        <v>-646202</v>
      </c>
      <c r="O611" s="24">
        <f t="shared" si="258"/>
        <v>-469227</v>
      </c>
      <c r="P611" s="21"/>
      <c r="Q611" s="25" t="s">
        <v>2916</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59">IFERROR(VLOOKUP($B$610,$221:$343,MATCH($Q612&amp;"/"&amp;B$348,$219:$219,0),FALSE),"")</f>
        <v>-582286</v>
      </c>
      <c r="C612" s="23">
        <f t="shared" si="259"/>
        <v>-684960</v>
      </c>
      <c r="D612" s="23">
        <f t="shared" si="259"/>
        <v>-954685</v>
      </c>
      <c r="E612" s="23">
        <f t="shared" si="259"/>
        <v>-1328980</v>
      </c>
      <c r="F612" s="23">
        <f t="shared" si="259"/>
        <v>-1245009</v>
      </c>
      <c r="G612" s="23">
        <f t="shared" si="259"/>
        <v>-1562130</v>
      </c>
      <c r="H612" s="23">
        <f t="shared" si="259"/>
        <v>-2642246</v>
      </c>
      <c r="I612" s="23">
        <f t="shared" si="259"/>
        <v>-3110779</v>
      </c>
      <c r="J612" s="23">
        <f t="shared" si="259"/>
        <v>-2774854</v>
      </c>
      <c r="K612" s="23">
        <f t="shared" si="259"/>
        <v>-1520377</v>
      </c>
      <c r="L612" s="23">
        <f t="shared" si="259"/>
        <v>-863625</v>
      </c>
      <c r="M612" s="23">
        <f t="shared" si="259"/>
        <v>-1298887</v>
      </c>
      <c r="N612" s="24">
        <f t="shared" si="259"/>
        <v>-1252294</v>
      </c>
      <c r="O612" s="24">
        <f t="shared" si="259"/>
        <v>-1066477</v>
      </c>
      <c r="P612" s="21"/>
      <c r="Q612" s="25" t="s">
        <v>2917</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0">IFERROR(VLOOKUP($B$610,$221:$343,MATCH($Q613&amp;"/"&amp;B$348,$219:$219,0),FALSE),"")</f>
        <v>-701702</v>
      </c>
      <c r="C613" s="23">
        <f t="shared" si="260"/>
        <v>-979791</v>
      </c>
      <c r="D613" s="23">
        <f t="shared" si="260"/>
        <v>-1293537</v>
      </c>
      <c r="E613" s="23">
        <f t="shared" si="260"/>
        <v>-2654486</v>
      </c>
      <c r="F613" s="23">
        <f t="shared" si="260"/>
        <v>-1951151</v>
      </c>
      <c r="G613" s="23">
        <f t="shared" si="260"/>
        <v>-2264219</v>
      </c>
      <c r="H613" s="23">
        <f t="shared" si="260"/>
        <v>-3963626</v>
      </c>
      <c r="I613" s="23">
        <f t="shared" si="260"/>
        <v>-4364200</v>
      </c>
      <c r="J613" s="23">
        <f t="shared" si="260"/>
        <v>-4000110</v>
      </c>
      <c r="K613" s="23">
        <f t="shared" si="260"/>
        <v>-2563993</v>
      </c>
      <c r="L613" s="23">
        <f t="shared" si="260"/>
        <v>-1538431</v>
      </c>
      <c r="M613" s="23">
        <f t="shared" si="260"/>
        <v>-2076762</v>
      </c>
      <c r="N613" s="24">
        <f t="shared" si="260"/>
        <v>-1702062</v>
      </c>
      <c r="O613" s="24" t="str">
        <f t="shared" si="260"/>
        <v/>
      </c>
      <c r="P613" s="21"/>
      <c r="Q613" s="25" t="s">
        <v>2918</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1">IFERROR(VLOOKUP($B$610,$221:$343,MATCH($Q614&amp;"/"&amp;B$348,$219:$219,0),FALSE),"")</f>
        <v>-1138960</v>
      </c>
      <c r="C614" s="23">
        <f t="shared" si="261"/>
        <v>-1539886.15</v>
      </c>
      <c r="D614" s="23">
        <f t="shared" si="261"/>
        <v>-1490429.97</v>
      </c>
      <c r="E614" s="23">
        <f t="shared" si="261"/>
        <v>-3242784.35</v>
      </c>
      <c r="F614" s="23">
        <f t="shared" si="261"/>
        <v>-2845549.27</v>
      </c>
      <c r="G614" s="23">
        <f t="shared" si="261"/>
        <v>-3011539.17</v>
      </c>
      <c r="H614" s="23">
        <f t="shared" si="261"/>
        <v>-6306652.9000000004</v>
      </c>
      <c r="I614" s="23">
        <f t="shared" si="261"/>
        <v>-5785085.2999999998</v>
      </c>
      <c r="J614" s="23">
        <f t="shared" si="261"/>
        <v>-5283914.0999999996</v>
      </c>
      <c r="K614" s="23">
        <f t="shared" si="261"/>
        <v>-3521644.62</v>
      </c>
      <c r="L614" s="23">
        <f t="shared" si="261"/>
        <v>-2650576.96</v>
      </c>
      <c r="M614" s="23">
        <f t="shared" si="261"/>
        <v>-2990369.75</v>
      </c>
      <c r="N614" s="24">
        <f t="shared" si="261"/>
        <v>-2122955.17</v>
      </c>
      <c r="O614" s="24" t="str">
        <f t="shared" si="261"/>
        <v/>
      </c>
      <c r="P614" s="21"/>
      <c r="Q614" s="25" t="s">
        <v>2919</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2973</v>
      </c>
      <c r="C615" s="146"/>
      <c r="D615" s="146"/>
      <c r="E615" s="146"/>
      <c r="F615" s="146"/>
      <c r="G615" s="146"/>
      <c r="H615" s="146"/>
      <c r="I615" s="146"/>
      <c r="J615" s="146"/>
      <c r="K615" s="146"/>
      <c r="L615" s="146"/>
      <c r="M615" s="146"/>
      <c r="N615" s="147"/>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2">IFERROR(VLOOKUP($B$615,$221:$343,MATCH($Q616&amp;"/"&amp;B$348,$219:$219,0),FALSE),"")</f>
        <v>-375451</v>
      </c>
      <c r="C616" s="23">
        <f t="shared" si="262"/>
        <v>-114416</v>
      </c>
      <c r="D616" s="23">
        <f t="shared" si="262"/>
        <v>-538101</v>
      </c>
      <c r="E616" s="23">
        <f t="shared" si="262"/>
        <v>-821060</v>
      </c>
      <c r="F616" s="23">
        <f t="shared" si="262"/>
        <v>-469027</v>
      </c>
      <c r="G616" s="23">
        <f t="shared" si="262"/>
        <v>-765818</v>
      </c>
      <c r="H616" s="23">
        <f t="shared" si="262"/>
        <v>-1583794</v>
      </c>
      <c r="I616" s="23">
        <f t="shared" si="262"/>
        <v>-2224790</v>
      </c>
      <c r="J616" s="23">
        <f t="shared" si="262"/>
        <v>-1267038</v>
      </c>
      <c r="K616" s="23">
        <f t="shared" si="262"/>
        <v>-3176815</v>
      </c>
      <c r="L616" s="23">
        <f t="shared" si="262"/>
        <v>-693019</v>
      </c>
      <c r="M616" s="23">
        <f t="shared" si="262"/>
        <v>-735365</v>
      </c>
      <c r="N616" s="24">
        <f t="shared" si="262"/>
        <v>-663436</v>
      </c>
      <c r="O616" s="24">
        <f t="shared" si="262"/>
        <v>-431526</v>
      </c>
      <c r="P616" s="21"/>
      <c r="Q616" s="25" t="s">
        <v>2916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3">IFERROR(VLOOKUP($B$615,$221:$343,MATCH($Q617&amp;"/"&amp;B$348,$219:$219,0),FALSE),"")</f>
        <v>-317914</v>
      </c>
      <c r="C617" s="23">
        <f t="shared" si="263"/>
        <v>-676814</v>
      </c>
      <c r="D617" s="23">
        <f t="shared" si="263"/>
        <v>-945578</v>
      </c>
      <c r="E617" s="23">
        <f t="shared" si="263"/>
        <v>-1364776</v>
      </c>
      <c r="F617" s="23">
        <f t="shared" si="263"/>
        <v>-1244596</v>
      </c>
      <c r="G617" s="23">
        <f t="shared" si="263"/>
        <v>-1557338</v>
      </c>
      <c r="H617" s="23">
        <f t="shared" si="263"/>
        <v>-3093915</v>
      </c>
      <c r="I617" s="23">
        <f t="shared" si="263"/>
        <v>-3475467</v>
      </c>
      <c r="J617" s="23">
        <f t="shared" si="263"/>
        <v>-2913798</v>
      </c>
      <c r="K617" s="23">
        <f t="shared" si="263"/>
        <v>-4234720</v>
      </c>
      <c r="L617" s="23">
        <f t="shared" si="263"/>
        <v>-861525</v>
      </c>
      <c r="M617" s="23">
        <f t="shared" si="263"/>
        <v>-1411213</v>
      </c>
      <c r="N617" s="24">
        <f t="shared" si="263"/>
        <v>-1306879</v>
      </c>
      <c r="O617" s="24">
        <f t="shared" si="263"/>
        <v>-1024413</v>
      </c>
      <c r="P617" s="21"/>
      <c r="Q617" s="25" t="s">
        <v>2917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4">IFERROR(VLOOKUP($B$615,$221:$343,MATCH($Q618&amp;"/"&amp;B$348,$219:$219,0),FALSE),"")</f>
        <v>-226918</v>
      </c>
      <c r="C618" s="23">
        <f t="shared" si="264"/>
        <v>-971430</v>
      </c>
      <c r="D618" s="23">
        <f t="shared" si="264"/>
        <v>-1288565</v>
      </c>
      <c r="E618" s="23">
        <f t="shared" si="264"/>
        <v>-2687762</v>
      </c>
      <c r="F618" s="23">
        <f t="shared" si="264"/>
        <v>-1945095</v>
      </c>
      <c r="G618" s="23">
        <f t="shared" si="264"/>
        <v>-2305846</v>
      </c>
      <c r="H618" s="23">
        <f t="shared" si="264"/>
        <v>-4413764</v>
      </c>
      <c r="I618" s="23">
        <f t="shared" si="264"/>
        <v>-4874930</v>
      </c>
      <c r="J618" s="23">
        <f t="shared" si="264"/>
        <v>-4141354</v>
      </c>
      <c r="K618" s="23">
        <f t="shared" si="264"/>
        <v>-5343813</v>
      </c>
      <c r="L618" s="23">
        <f t="shared" si="264"/>
        <v>-1690316</v>
      </c>
      <c r="M618" s="23">
        <f t="shared" si="264"/>
        <v>-2140381</v>
      </c>
      <c r="N618" s="24">
        <f t="shared" si="264"/>
        <v>-1759753</v>
      </c>
      <c r="O618" s="24" t="str">
        <f t="shared" si="264"/>
        <v/>
      </c>
      <c r="P618" s="21"/>
      <c r="Q618" s="25" t="s">
        <v>2918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5">IFERROR(VLOOKUP($B$615,$221:$343,MATCH($Q619&amp;"/"&amp;B$348,$219:$219,0),FALSE),"")</f>
        <v>-664948</v>
      </c>
      <c r="C619" s="23">
        <f t="shared" si="265"/>
        <v>-1531899.51</v>
      </c>
      <c r="D619" s="23">
        <f t="shared" si="265"/>
        <v>-1480971.91</v>
      </c>
      <c r="E619" s="23">
        <f t="shared" si="265"/>
        <v>-3319403.16</v>
      </c>
      <c r="F619" s="23">
        <f t="shared" si="265"/>
        <v>-2831390.23</v>
      </c>
      <c r="G619" s="23">
        <f t="shared" si="265"/>
        <v>-3239179.45</v>
      </c>
      <c r="H619" s="23">
        <f t="shared" si="265"/>
        <v>-6967412.3600000003</v>
      </c>
      <c r="I619" s="23">
        <f t="shared" si="265"/>
        <v>-6370762</v>
      </c>
      <c r="J619" s="23">
        <f t="shared" si="265"/>
        <v>-5543881.2699999996</v>
      </c>
      <c r="K619" s="23">
        <f t="shared" si="265"/>
        <v>-6467662.0800000001</v>
      </c>
      <c r="L619" s="23">
        <f t="shared" si="265"/>
        <v>-2865700.7</v>
      </c>
      <c r="M619" s="23">
        <f t="shared" si="265"/>
        <v>-3130015.11</v>
      </c>
      <c r="N619" s="24">
        <f t="shared" si="265"/>
        <v>-2287887.6</v>
      </c>
      <c r="O619" s="24" t="str">
        <f t="shared" si="265"/>
        <v/>
      </c>
      <c r="P619" s="21"/>
      <c r="Q619" s="25" t="s">
        <v>2919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2974</v>
      </c>
      <c r="C620" s="146"/>
      <c r="D620" s="146"/>
      <c r="E620" s="146"/>
      <c r="F620" s="146"/>
      <c r="G620" s="146"/>
      <c r="H620" s="146"/>
      <c r="I620" s="146"/>
      <c r="J620" s="146"/>
      <c r="K620" s="146"/>
      <c r="L620" s="146"/>
      <c r="M620" s="146"/>
      <c r="N620" s="147"/>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6">IFERROR(VLOOKUP($B$620,$221:$343,MATCH($Q621&amp;"/"&amp;B$348,$219:$219,0),FALSE),"")</f>
        <v>-540280</v>
      </c>
      <c r="C621" s="23">
        <f t="shared" si="266"/>
        <v>-145810</v>
      </c>
      <c r="D621" s="23">
        <f t="shared" si="266"/>
        <v>-19659</v>
      </c>
      <c r="E621" s="23">
        <f t="shared" si="266"/>
        <v>850193</v>
      </c>
      <c r="F621" s="23">
        <f t="shared" si="266"/>
        <v>51974</v>
      </c>
      <c r="G621" s="23">
        <f t="shared" si="266"/>
        <v>6942</v>
      </c>
      <c r="H621" s="23">
        <f t="shared" si="266"/>
        <v>46636</v>
      </c>
      <c r="I621" s="23">
        <f t="shared" si="266"/>
        <v>-2003</v>
      </c>
      <c r="J621" s="23">
        <f t="shared" si="266"/>
        <v>670224</v>
      </c>
      <c r="K621" s="23">
        <f t="shared" si="266"/>
        <v>1696886</v>
      </c>
      <c r="L621" s="23">
        <f t="shared" si="266"/>
        <v>-732524</v>
      </c>
      <c r="M621" s="23">
        <f t="shared" si="266"/>
        <v>-2947608</v>
      </c>
      <c r="N621" s="23">
        <f t="shared" si="266"/>
        <v>-356763</v>
      </c>
      <c r="O621" s="23">
        <f t="shared" si="266"/>
        <v>-596796</v>
      </c>
      <c r="P621" s="21"/>
      <c r="Q621" s="25" t="s">
        <v>2916</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7">IFERROR(VLOOKUP($B$620,$221:$343,MATCH($Q622&amp;"/"&amp;B$348,$219:$219,0),FALSE),"")</f>
        <v>-889022</v>
      </c>
      <c r="C622" s="23">
        <f t="shared" si="267"/>
        <v>-722838</v>
      </c>
      <c r="D622" s="23">
        <f t="shared" si="267"/>
        <v>-664937</v>
      </c>
      <c r="E622" s="23">
        <f t="shared" si="267"/>
        <v>-1096</v>
      </c>
      <c r="F622" s="23">
        <f t="shared" si="267"/>
        <v>-1195578</v>
      </c>
      <c r="G622" s="23">
        <f t="shared" si="267"/>
        <v>-1752820</v>
      </c>
      <c r="H622" s="23">
        <f t="shared" si="267"/>
        <v>-455158</v>
      </c>
      <c r="I622" s="23">
        <f t="shared" si="267"/>
        <v>-1440663</v>
      </c>
      <c r="J622" s="23">
        <f t="shared" si="267"/>
        <v>-400885</v>
      </c>
      <c r="K622" s="23">
        <f t="shared" si="267"/>
        <v>1265419</v>
      </c>
      <c r="L622" s="23">
        <f t="shared" si="267"/>
        <v>-604827</v>
      </c>
      <c r="M622" s="23">
        <f t="shared" si="267"/>
        <v>-2600016</v>
      </c>
      <c r="N622" s="23">
        <f t="shared" si="267"/>
        <v>2390525</v>
      </c>
      <c r="O622" s="23">
        <f t="shared" si="267"/>
        <v>-3774031</v>
      </c>
      <c r="P622" s="21"/>
      <c r="Q622" s="25" t="s">
        <v>2917</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8">IFERROR(VLOOKUP($B$620,$221:$343,MATCH($Q623&amp;"/"&amp;B$348,$219:$219,0),FALSE),"")</f>
        <v>-576672</v>
      </c>
      <c r="C623" s="23">
        <f t="shared" si="268"/>
        <v>-1225778</v>
      </c>
      <c r="D623" s="23">
        <f t="shared" si="268"/>
        <v>-1158131</v>
      </c>
      <c r="E623" s="23">
        <f t="shared" si="268"/>
        <v>-783721</v>
      </c>
      <c r="F623" s="23">
        <f t="shared" si="268"/>
        <v>-2078885</v>
      </c>
      <c r="G623" s="23">
        <f t="shared" si="268"/>
        <v>-1741829</v>
      </c>
      <c r="H623" s="23">
        <f t="shared" si="268"/>
        <v>-675340</v>
      </c>
      <c r="I623" s="23">
        <f t="shared" si="268"/>
        <v>-2423399</v>
      </c>
      <c r="J623" s="23">
        <f t="shared" si="268"/>
        <v>-1908648</v>
      </c>
      <c r="K623" s="23">
        <f t="shared" si="268"/>
        <v>-1284792</v>
      </c>
      <c r="L623" s="23">
        <f t="shared" si="268"/>
        <v>-645610</v>
      </c>
      <c r="M623" s="23">
        <f t="shared" si="268"/>
        <v>-5218797</v>
      </c>
      <c r="N623" s="23">
        <f t="shared" si="268"/>
        <v>-5009050</v>
      </c>
      <c r="O623" s="23" t="str">
        <f t="shared" si="268"/>
        <v/>
      </c>
      <c r="P623" s="21"/>
      <c r="Q623" s="25" t="s">
        <v>2918</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69">IFERROR(VLOOKUP($B$620,$221:$343,MATCH($Q624&amp;"/"&amp;B$348,$219:$219,0),FALSE),"")</f>
        <v>-790099</v>
      </c>
      <c r="C624" s="23">
        <f t="shared" si="269"/>
        <v>-1737343.44</v>
      </c>
      <c r="D624" s="23">
        <f t="shared" si="269"/>
        <v>-1084005.6599999999</v>
      </c>
      <c r="E624" s="23">
        <f t="shared" si="269"/>
        <v>-1282417.05</v>
      </c>
      <c r="F624" s="23">
        <f t="shared" si="269"/>
        <v>-2567413.5099999998</v>
      </c>
      <c r="G624" s="23">
        <f t="shared" si="269"/>
        <v>-3112081.14</v>
      </c>
      <c r="H624" s="23">
        <f t="shared" si="269"/>
        <v>-1140056.1499999999</v>
      </c>
      <c r="I624" s="23">
        <f t="shared" si="269"/>
        <v>-2665058.2999999998</v>
      </c>
      <c r="J624" s="23">
        <f t="shared" si="269"/>
        <v>-3207008.78</v>
      </c>
      <c r="K624" s="23">
        <f t="shared" si="269"/>
        <v>-3649310.59</v>
      </c>
      <c r="L624" s="23">
        <f t="shared" si="269"/>
        <v>-2411276.63</v>
      </c>
      <c r="M624" s="23">
        <f t="shared" si="269"/>
        <v>-7402339.71</v>
      </c>
      <c r="N624" s="23">
        <f t="shared" si="269"/>
        <v>-5412595.7000000002</v>
      </c>
      <c r="O624" s="23" t="str">
        <f t="shared" si="269"/>
        <v/>
      </c>
      <c r="P624" s="21"/>
      <c r="Q624" s="25" t="s">
        <v>2919</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0" t="s">
        <v>2975</v>
      </c>
      <c r="C625" s="161"/>
      <c r="D625" s="161"/>
      <c r="E625" s="161"/>
      <c r="F625" s="161"/>
      <c r="G625" s="161"/>
      <c r="H625" s="161"/>
      <c r="I625" s="161"/>
      <c r="J625" s="161"/>
      <c r="K625" s="161"/>
      <c r="L625" s="161"/>
      <c r="M625" s="161"/>
      <c r="N625" s="162"/>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0">IFERROR(VLOOKUP($B$625,$221:$343,MATCH($Q626&amp;"/"&amp;B$348,$219:$219,0),FALSE),"")</f>
        <v>-794417</v>
      </c>
      <c r="C626" s="23">
        <f t="shared" si="270"/>
        <v>305319</v>
      </c>
      <c r="D626" s="23">
        <f t="shared" si="270"/>
        <v>21951</v>
      </c>
      <c r="E626" s="23">
        <f t="shared" si="270"/>
        <v>579094</v>
      </c>
      <c r="F626" s="23">
        <f t="shared" si="270"/>
        <v>-187894</v>
      </c>
      <c r="G626" s="23">
        <f t="shared" si="270"/>
        <v>1230673</v>
      </c>
      <c r="H626" s="23">
        <f t="shared" si="270"/>
        <v>-622340</v>
      </c>
      <c r="I626" s="23">
        <f t="shared" si="270"/>
        <v>-590773</v>
      </c>
      <c r="J626" s="23">
        <f t="shared" si="270"/>
        <v>346560</v>
      </c>
      <c r="K626" s="23">
        <f t="shared" si="270"/>
        <v>-331773</v>
      </c>
      <c r="L626" s="23">
        <f t="shared" si="270"/>
        <v>-1057406</v>
      </c>
      <c r="M626" s="23">
        <f t="shared" si="270"/>
        <v>-703650</v>
      </c>
      <c r="N626" s="24">
        <f t="shared" si="270"/>
        <v>2325924</v>
      </c>
      <c r="O626" s="24">
        <f t="shared" si="270"/>
        <v>1740936</v>
      </c>
      <c r="P626" s="21"/>
      <c r="Q626" s="25" t="s">
        <v>2916</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1">IFERROR(VLOOKUP($B$625,$221:$343,MATCH($Q627&amp;"/"&amp;B$348,$219:$219,0),FALSE),"")</f>
        <v>-728565</v>
      </c>
      <c r="C627" s="23">
        <f t="shared" si="271"/>
        <v>77797</v>
      </c>
      <c r="D627" s="23">
        <f t="shared" si="271"/>
        <v>-302621</v>
      </c>
      <c r="E627" s="23">
        <f t="shared" si="271"/>
        <v>-783800</v>
      </c>
      <c r="F627" s="23">
        <f t="shared" si="271"/>
        <v>-1677026</v>
      </c>
      <c r="G627" s="23">
        <f t="shared" si="271"/>
        <v>-3514609</v>
      </c>
      <c r="H627" s="23">
        <f t="shared" si="271"/>
        <v>-2728820</v>
      </c>
      <c r="I627" s="23">
        <f t="shared" si="271"/>
        <v>-3304633</v>
      </c>
      <c r="J627" s="23">
        <f t="shared" si="271"/>
        <v>-1298518</v>
      </c>
      <c r="K627" s="23">
        <f t="shared" si="271"/>
        <v>-886429</v>
      </c>
      <c r="L627" s="23">
        <f t="shared" si="271"/>
        <v>-1840361</v>
      </c>
      <c r="M627" s="23">
        <f t="shared" si="271"/>
        <v>-1611830</v>
      </c>
      <c r="N627" s="24">
        <f t="shared" si="271"/>
        <v>4871709</v>
      </c>
      <c r="O627" s="24">
        <f t="shared" si="271"/>
        <v>-3048787</v>
      </c>
      <c r="P627" s="21"/>
      <c r="Q627" s="25" t="s">
        <v>2917</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2">IFERROR(VLOOKUP($B$625,$221:$343,MATCH($Q628&amp;"/"&amp;B$348,$219:$219,0),FALSE),"")</f>
        <v>180474</v>
      </c>
      <c r="C628" s="23">
        <f t="shared" si="272"/>
        <v>545280</v>
      </c>
      <c r="D628" s="23">
        <f t="shared" si="272"/>
        <v>-350659</v>
      </c>
      <c r="E628" s="23">
        <f t="shared" si="272"/>
        <v>-2111883</v>
      </c>
      <c r="F628" s="23">
        <f t="shared" si="272"/>
        <v>-3837780</v>
      </c>
      <c r="G628" s="23">
        <f t="shared" si="272"/>
        <v>-1956719</v>
      </c>
      <c r="H628" s="23">
        <f t="shared" si="272"/>
        <v>-2229374</v>
      </c>
      <c r="I628" s="23">
        <f t="shared" si="272"/>
        <v>-3669048</v>
      </c>
      <c r="J628" s="23">
        <f t="shared" si="272"/>
        <v>-1302807</v>
      </c>
      <c r="K628" s="23">
        <f t="shared" si="272"/>
        <v>-136304</v>
      </c>
      <c r="L628" s="23">
        <f t="shared" si="272"/>
        <v>-1251469</v>
      </c>
      <c r="M628" s="23">
        <f t="shared" si="272"/>
        <v>-2516945</v>
      </c>
      <c r="N628" s="24">
        <f t="shared" si="272"/>
        <v>1129988</v>
      </c>
      <c r="O628" s="24" t="str">
        <f t="shared" si="272"/>
        <v/>
      </c>
      <c r="P628" s="21"/>
      <c r="Q628" s="25" t="s">
        <v>2918</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3">IFERROR(VLOOKUP($B$625,$221:$343,MATCH($Q629&amp;"/"&amp;B$348,$219:$219,0),FALSE),"")</f>
        <v>361269</v>
      </c>
      <c r="C629" s="23">
        <f t="shared" si="273"/>
        <v>1082459.3799999999</v>
      </c>
      <c r="D629" s="23">
        <f t="shared" si="273"/>
        <v>2285747.16</v>
      </c>
      <c r="E629" s="23">
        <f t="shared" si="273"/>
        <v>994735.1</v>
      </c>
      <c r="F629" s="23">
        <f t="shared" si="273"/>
        <v>-232497.44</v>
      </c>
      <c r="G629" s="23">
        <f t="shared" si="273"/>
        <v>-1045008.98</v>
      </c>
      <c r="H629" s="23">
        <f t="shared" si="273"/>
        <v>-446586.87</v>
      </c>
      <c r="I629" s="23">
        <f t="shared" si="273"/>
        <v>-2334699.94</v>
      </c>
      <c r="J629" s="23">
        <f t="shared" si="273"/>
        <v>320600.03999999998</v>
      </c>
      <c r="K629" s="23">
        <f t="shared" si="273"/>
        <v>1810852.98</v>
      </c>
      <c r="L629" s="23">
        <f t="shared" si="273"/>
        <v>734625.49</v>
      </c>
      <c r="M629" s="23">
        <f t="shared" si="273"/>
        <v>-262473.39</v>
      </c>
      <c r="N629" s="24">
        <f t="shared" si="273"/>
        <v>5652547.5499999998</v>
      </c>
      <c r="O629" s="24" t="str">
        <f t="shared" si="273"/>
        <v/>
      </c>
      <c r="P629" s="21"/>
      <c r="Q629" s="25" t="s">
        <v>2919</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2976</v>
      </c>
      <c r="C630" s="146"/>
      <c r="D630" s="146"/>
      <c r="E630" s="146"/>
      <c r="F630" s="146"/>
      <c r="G630" s="146"/>
      <c r="H630" s="146"/>
      <c r="I630" s="146"/>
      <c r="J630" s="146"/>
      <c r="K630" s="146"/>
      <c r="L630" s="146"/>
      <c r="M630" s="146"/>
      <c r="N630" s="147"/>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2977</v>
      </c>
      <c r="C631" s="146"/>
      <c r="D631" s="146"/>
      <c r="E631" s="146"/>
      <c r="F631" s="146"/>
      <c r="G631" s="146"/>
      <c r="H631" s="146"/>
      <c r="I631" s="146"/>
      <c r="J631" s="146"/>
      <c r="K631" s="146"/>
      <c r="L631" s="146"/>
      <c r="M631" s="146"/>
      <c r="N631" s="147"/>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274">B588/B402</f>
        <v>8.0929082128667812E-2</v>
      </c>
      <c r="C632" s="56">
        <f t="shared" si="274"/>
        <v>6.6619978628911336E-2</v>
      </c>
      <c r="D632" s="56">
        <f t="shared" si="274"/>
        <v>7.3790125818055566E-2</v>
      </c>
      <c r="E632" s="56">
        <f t="shared" si="274"/>
        <v>8.5899885024186107E-2</v>
      </c>
      <c r="F632" s="56">
        <f t="shared" si="274"/>
        <v>0.11082949110668906</v>
      </c>
      <c r="G632" s="56">
        <f t="shared" si="274"/>
        <v>0.11905987937910888</v>
      </c>
      <c r="H632" s="56">
        <f t="shared" si="274"/>
        <v>0.11187065316484376</v>
      </c>
      <c r="I632" s="56">
        <f t="shared" si="274"/>
        <v>0.11226265228826876</v>
      </c>
      <c r="J632" s="56">
        <f t="shared" si="274"/>
        <v>0.10239458276861865</v>
      </c>
      <c r="K632" s="56">
        <f t="shared" si="274"/>
        <v>0.1047567688624471</v>
      </c>
      <c r="L632" s="56">
        <f t="shared" si="274"/>
        <v>9.5737826603284767E-2</v>
      </c>
      <c r="M632" s="56">
        <f t="shared" si="274"/>
        <v>9.9688047837617436E-2</v>
      </c>
      <c r="N632" s="56">
        <f t="shared" si="274"/>
        <v>8.8643781124045931E-2</v>
      </c>
      <c r="O632" s="56">
        <f t="shared" si="274"/>
        <v>8.6149120666036069E-2</v>
      </c>
      <c r="P632" s="21"/>
      <c r="Q632" s="54" t="s">
        <v>2978</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5">((B551*(1-B582))/(B457+B432))</f>
        <v>0.15811828663982788</v>
      </c>
      <c r="C633" s="56">
        <f t="shared" si="275"/>
        <v>0.16985100557711927</v>
      </c>
      <c r="D633" s="56">
        <f t="shared" si="275"/>
        <v>0.18057632293212017</v>
      </c>
      <c r="E633" s="56">
        <f t="shared" si="275"/>
        <v>0.24430330682493925</v>
      </c>
      <c r="F633" s="56">
        <f t="shared" si="275"/>
        <v>0.28187052701190768</v>
      </c>
      <c r="G633" s="56">
        <f t="shared" si="275"/>
        <v>0.30765854148416744</v>
      </c>
      <c r="H633" s="56">
        <f t="shared" si="275"/>
        <v>0.27856630918205277</v>
      </c>
      <c r="I633" s="56">
        <f t="shared" si="275"/>
        <v>0.26731088750280679</v>
      </c>
      <c r="J633" s="56">
        <f t="shared" si="275"/>
        <v>0.24349939793365</v>
      </c>
      <c r="K633" s="56">
        <f t="shared" si="275"/>
        <v>0.24809979124212983</v>
      </c>
      <c r="L633" s="56">
        <f t="shared" si="275"/>
        <v>0.20934460103351168</v>
      </c>
      <c r="M633" s="56">
        <f t="shared" si="275"/>
        <v>0.22882558229193142</v>
      </c>
      <c r="N633" s="56">
        <f t="shared" si="275"/>
        <v>0.18245219025431708</v>
      </c>
      <c r="O633" s="56">
        <f t="shared" si="275"/>
        <v>0.21478470575338598</v>
      </c>
      <c r="P633" s="21"/>
      <c r="Q633" s="54" t="s">
        <v>2979</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6">B588/B457</f>
        <v>0.19630852395484299</v>
      </c>
      <c r="C634" s="56">
        <f t="shared" si="276"/>
        <v>0.17481675977728972</v>
      </c>
      <c r="D634" s="56">
        <f t="shared" si="276"/>
        <v>0.20499283962672632</v>
      </c>
      <c r="E634" s="56">
        <f t="shared" si="276"/>
        <v>0.26903867858355995</v>
      </c>
      <c r="F634" s="56">
        <f t="shared" si="276"/>
        <v>0.3336824335565628</v>
      </c>
      <c r="G634" s="56">
        <f t="shared" si="276"/>
        <v>0.3900211699915318</v>
      </c>
      <c r="H634" s="56">
        <f t="shared" si="276"/>
        <v>0.38202865125267937</v>
      </c>
      <c r="I634" s="56">
        <f t="shared" si="276"/>
        <v>0.37858090256325838</v>
      </c>
      <c r="J634" s="56">
        <f t="shared" si="276"/>
        <v>0.34427620239785245</v>
      </c>
      <c r="K634" s="56">
        <f t="shared" si="276"/>
        <v>0.3519718827365606</v>
      </c>
      <c r="L634" s="56">
        <f t="shared" si="276"/>
        <v>0.3172609294074637</v>
      </c>
      <c r="M634" s="56">
        <f t="shared" si="276"/>
        <v>0.30848090817763546</v>
      </c>
      <c r="N634" s="56">
        <f t="shared" si="276"/>
        <v>0.29509533678709743</v>
      </c>
      <c r="O634" s="56">
        <f t="shared" si="276"/>
        <v>0.2700308945289992</v>
      </c>
      <c r="P634" s="21"/>
      <c r="Q634" s="54" t="s">
        <v>2980</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2981</v>
      </c>
      <c r="C635" s="146"/>
      <c r="D635" s="146"/>
      <c r="E635" s="146"/>
      <c r="F635" s="146"/>
      <c r="G635" s="146"/>
      <c r="H635" s="146"/>
      <c r="I635" s="146"/>
      <c r="J635" s="146"/>
      <c r="K635" s="146"/>
      <c r="L635" s="146"/>
      <c r="M635" s="146"/>
      <c r="N635" s="147"/>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277">B378/B414</f>
        <v>0.72723110501058319</v>
      </c>
      <c r="C636" s="50">
        <f t="shared" si="277"/>
        <v>0.71333288559197194</v>
      </c>
      <c r="D636" s="50">
        <f t="shared" si="277"/>
        <v>0.76664716112361497</v>
      </c>
      <c r="E636" s="50">
        <f t="shared" si="277"/>
        <v>0.7203205054256907</v>
      </c>
      <c r="F636" s="50">
        <f t="shared" si="277"/>
        <v>0.69936564087929676</v>
      </c>
      <c r="G636" s="50">
        <f t="shared" si="277"/>
        <v>0.66975448627943268</v>
      </c>
      <c r="H636" s="50">
        <f t="shared" si="277"/>
        <v>0.62217654041005799</v>
      </c>
      <c r="I636" s="50">
        <f t="shared" si="277"/>
        <v>0.60402259498155308</v>
      </c>
      <c r="J636" s="50">
        <f t="shared" si="277"/>
        <v>0.54973827937601294</v>
      </c>
      <c r="K636" s="50">
        <f t="shared" si="277"/>
        <v>0.54994649643249771</v>
      </c>
      <c r="L636" s="50">
        <f t="shared" si="277"/>
        <v>0.67456071464967515</v>
      </c>
      <c r="M636" s="50">
        <f t="shared" si="277"/>
        <v>0.71247838068189462</v>
      </c>
      <c r="N636" s="50">
        <f t="shared" si="277"/>
        <v>0.69661496961623726</v>
      </c>
      <c r="O636" s="50">
        <f t="shared" si="277"/>
        <v>0.73469395809513582</v>
      </c>
      <c r="P636" s="21"/>
      <c r="Q636" s="54" t="s">
        <v>2982</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278">(B378-B372)/B414</f>
        <v>0.2595301091084572</v>
      </c>
      <c r="C637" s="50">
        <f t="shared" si="278"/>
        <v>0.28536977699534366</v>
      </c>
      <c r="D637" s="50">
        <f t="shared" si="278"/>
        <v>0.39681516342662232</v>
      </c>
      <c r="E637" s="50">
        <f t="shared" si="278"/>
        <v>0.36414091786558234</v>
      </c>
      <c r="F637" s="50">
        <f t="shared" si="278"/>
        <v>0.3529332595132304</v>
      </c>
      <c r="G637" s="50">
        <f t="shared" si="278"/>
        <v>0.27073426875576567</v>
      </c>
      <c r="H637" s="50">
        <f t="shared" si="278"/>
        <v>0.24227912362943219</v>
      </c>
      <c r="I637" s="50">
        <f t="shared" si="278"/>
        <v>0.15241970426395618</v>
      </c>
      <c r="J637" s="50">
        <f t="shared" si="278"/>
        <v>0.14963043696017642</v>
      </c>
      <c r="K637" s="50">
        <f t="shared" si="278"/>
        <v>0.1985486947845653</v>
      </c>
      <c r="L637" s="50">
        <f t="shared" si="278"/>
        <v>0.25333585546826443</v>
      </c>
      <c r="M637" s="50">
        <f t="shared" si="278"/>
        <v>0.26134320337851463</v>
      </c>
      <c r="N637" s="50">
        <f t="shared" si="278"/>
        <v>0.33962811058739184</v>
      </c>
      <c r="O637" s="50">
        <f t="shared" si="278"/>
        <v>0.31319702029473606</v>
      </c>
      <c r="P637" s="21"/>
      <c r="Q637" s="54" t="s">
        <v>2983</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2984</v>
      </c>
      <c r="C638" s="146"/>
      <c r="D638" s="146"/>
      <c r="E638" s="146"/>
      <c r="F638" s="146"/>
      <c r="G638" s="146"/>
      <c r="H638" s="146"/>
      <c r="I638" s="146"/>
      <c r="J638" s="146"/>
      <c r="K638" s="146"/>
      <c r="L638" s="146"/>
      <c r="M638" s="146"/>
      <c r="N638" s="147"/>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279">B432/B457</f>
        <v>0.1506366362668965</v>
      </c>
      <c r="C639" s="50">
        <f t="shared" si="279"/>
        <v>0.10129971512924472</v>
      </c>
      <c r="D639" s="50">
        <f t="shared" si="279"/>
        <v>0.13907000407041437</v>
      </c>
      <c r="E639" s="50">
        <f t="shared" si="279"/>
        <v>0.22032930929116981</v>
      </c>
      <c r="F639" s="50">
        <f t="shared" si="279"/>
        <v>0.20531690470526126</v>
      </c>
      <c r="G639" s="50">
        <f t="shared" si="279"/>
        <v>0.28731827229222734</v>
      </c>
      <c r="H639" s="50">
        <f t="shared" si="279"/>
        <v>0.40873601819773941</v>
      </c>
      <c r="I639" s="50">
        <f t="shared" si="279"/>
        <v>0.46555473955144394</v>
      </c>
      <c r="J639" s="50">
        <f t="shared" si="279"/>
        <v>0.47212998134119588</v>
      </c>
      <c r="K639" s="50">
        <f t="shared" si="279"/>
        <v>0.47573797895668662</v>
      </c>
      <c r="L639" s="50">
        <f t="shared" si="279"/>
        <v>0.56515682210053086</v>
      </c>
      <c r="M639" s="50">
        <f t="shared" si="279"/>
        <v>0.38756242007618136</v>
      </c>
      <c r="N639" s="50">
        <f t="shared" si="279"/>
        <v>0.72737335582294693</v>
      </c>
      <c r="O639" s="50">
        <f t="shared" si="279"/>
        <v>0.34128161433165755</v>
      </c>
      <c r="P639" s="21"/>
      <c r="Q639" s="54" t="s">
        <v>2985</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280">B432/B588</f>
        <v>0.767346385333464</v>
      </c>
      <c r="C640" s="50">
        <f t="shared" si="280"/>
        <v>0.57946226241864296</v>
      </c>
      <c r="D640" s="50">
        <f t="shared" si="280"/>
        <v>0.67841395984195563</v>
      </c>
      <c r="E640" s="50">
        <f t="shared" si="280"/>
        <v>0.81895031023481024</v>
      </c>
      <c r="F640" s="50">
        <f t="shared" si="280"/>
        <v>0.61530630341215675</v>
      </c>
      <c r="G640" s="50">
        <f t="shared" si="280"/>
        <v>0.73667353056365026</v>
      </c>
      <c r="H640" s="50">
        <f t="shared" si="280"/>
        <v>1.0699093297256268</v>
      </c>
      <c r="I640" s="50">
        <f t="shared" si="280"/>
        <v>1.2297364616104818</v>
      </c>
      <c r="J640" s="50">
        <f t="shared" si="280"/>
        <v>1.3713697840653913</v>
      </c>
      <c r="K640" s="50">
        <f t="shared" si="280"/>
        <v>1.3516363161109686</v>
      </c>
      <c r="L640" s="50">
        <f t="shared" si="280"/>
        <v>1.7813628143750733</v>
      </c>
      <c r="M640" s="50">
        <f t="shared" si="280"/>
        <v>1.2563578808352303</v>
      </c>
      <c r="N640" s="50">
        <f t="shared" si="280"/>
        <v>2.4648758050274626</v>
      </c>
      <c r="O640" s="50">
        <f t="shared" si="280"/>
        <v>1.2638613627042092</v>
      </c>
      <c r="P640" s="21"/>
      <c r="Q640" s="54" t="s">
        <v>2986</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2987</v>
      </c>
      <c r="C641" s="146"/>
      <c r="D641" s="146"/>
      <c r="E641" s="146"/>
      <c r="F641" s="146"/>
      <c r="G641" s="146"/>
      <c r="H641" s="146"/>
      <c r="I641" s="146"/>
      <c r="J641" s="146"/>
      <c r="K641" s="146"/>
      <c r="L641" s="146"/>
      <c r="M641" s="146"/>
      <c r="N641" s="147"/>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1">365/(C465/((C366+B366)/2))</f>
        <v>0.70804114339770352</v>
      </c>
      <c r="D642" s="60">
        <f t="shared" si="281"/>
        <v>0.66984859147793696</v>
      </c>
      <c r="E642" s="60">
        <f t="shared" si="281"/>
        <v>0.63910395197683645</v>
      </c>
      <c r="F642" s="60">
        <f t="shared" si="281"/>
        <v>0.65422051138231363</v>
      </c>
      <c r="G642" s="60">
        <f t="shared" si="281"/>
        <v>0.72561199665152076</v>
      </c>
      <c r="H642" s="60">
        <f t="shared" si="281"/>
        <v>0.75932114854385169</v>
      </c>
      <c r="I642" s="60">
        <f t="shared" si="281"/>
        <v>0.83013314169877239</v>
      </c>
      <c r="J642" s="60">
        <f t="shared" si="281"/>
        <v>0.89042699988617546</v>
      </c>
      <c r="K642" s="60">
        <f t="shared" si="281"/>
        <v>1.689950189288935</v>
      </c>
      <c r="L642" s="60">
        <f t="shared" si="281"/>
        <v>2.7702915481334123</v>
      </c>
      <c r="M642" s="60">
        <f t="shared" si="281"/>
        <v>2.8791460076123547</v>
      </c>
      <c r="N642" s="61">
        <f t="shared" si="281"/>
        <v>2.5943926677173437</v>
      </c>
      <c r="O642" s="61">
        <f t="shared" si="281"/>
        <v>2.4905990518296006</v>
      </c>
      <c r="P642" s="36"/>
      <c r="Q642" s="58" t="s">
        <v>2988</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2">365/(C503/((C372+B372)/2))</f>
        <v>29.543500994153664</v>
      </c>
      <c r="D643" s="60">
        <f t="shared" si="282"/>
        <v>26.937383930041374</v>
      </c>
      <c r="E643" s="60">
        <f t="shared" si="282"/>
        <v>26.762934340617672</v>
      </c>
      <c r="F643" s="60">
        <f t="shared" si="282"/>
        <v>25.729682181892453</v>
      </c>
      <c r="G643" s="60">
        <f t="shared" si="282"/>
        <v>26.927666038458892</v>
      </c>
      <c r="H643" s="60">
        <f t="shared" si="282"/>
        <v>29.396318014232644</v>
      </c>
      <c r="I643" s="60">
        <f t="shared" si="282"/>
        <v>31.199940351638318</v>
      </c>
      <c r="J643" s="60">
        <f t="shared" si="282"/>
        <v>31.388670028447255</v>
      </c>
      <c r="K643" s="60">
        <f t="shared" si="282"/>
        <v>29.457705410677217</v>
      </c>
      <c r="L643" s="60">
        <f t="shared" si="282"/>
        <v>29.481981768418954</v>
      </c>
      <c r="M643" s="60">
        <f t="shared" si="282"/>
        <v>28.740033133316629</v>
      </c>
      <c r="N643" s="61">
        <f t="shared" si="282"/>
        <v>27.802215801156464</v>
      </c>
      <c r="O643" s="61">
        <f t="shared" si="282"/>
        <v>26.413740674993988</v>
      </c>
      <c r="P643" s="36"/>
      <c r="Q643" s="58" t="s">
        <v>2989</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3">365/(C503/((C408+B408)/2))</f>
        <v>55.320672375297484</v>
      </c>
      <c r="D644" s="60">
        <f t="shared" si="283"/>
        <v>57.540126719778144</v>
      </c>
      <c r="E644" s="60">
        <f t="shared" si="283"/>
        <v>60.428973735384524</v>
      </c>
      <c r="F644" s="60">
        <f t="shared" si="283"/>
        <v>58.485737651768211</v>
      </c>
      <c r="G644" s="60">
        <f t="shared" si="283"/>
        <v>56.671702560337266</v>
      </c>
      <c r="H644" s="60">
        <f t="shared" si="283"/>
        <v>59.97349851141977</v>
      </c>
      <c r="I644" s="60">
        <f t="shared" si="283"/>
        <v>60.841368045188581</v>
      </c>
      <c r="J644" s="60">
        <f t="shared" si="283"/>
        <v>58.681277919880991</v>
      </c>
      <c r="K644" s="60">
        <f t="shared" si="283"/>
        <v>59.127546386029692</v>
      </c>
      <c r="L644" s="60">
        <f t="shared" si="283"/>
        <v>58.726911720665875</v>
      </c>
      <c r="M644" s="60">
        <f t="shared" si="283"/>
        <v>54.760317392875471</v>
      </c>
      <c r="N644" s="61">
        <f t="shared" si="283"/>
        <v>55.415432886538852</v>
      </c>
      <c r="O644" s="61">
        <f t="shared" si="283"/>
        <v>52.617174426844038</v>
      </c>
      <c r="P644" s="36"/>
      <c r="Q644" s="58" t="s">
        <v>2990</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284">C643+C642-C644</f>
        <v>-25.069130237746116</v>
      </c>
      <c r="D645" s="63">
        <f t="shared" si="284"/>
        <v>-29.932894198258833</v>
      </c>
      <c r="E645" s="63">
        <f t="shared" si="284"/>
        <v>-33.02693544279002</v>
      </c>
      <c r="F645" s="63">
        <f t="shared" si="284"/>
        <v>-32.101834958493441</v>
      </c>
      <c r="G645" s="63">
        <f t="shared" si="284"/>
        <v>-29.018424525226855</v>
      </c>
      <c r="H645" s="63">
        <f t="shared" si="284"/>
        <v>-29.817859348643275</v>
      </c>
      <c r="I645" s="63">
        <f t="shared" si="284"/>
        <v>-28.811294551851489</v>
      </c>
      <c r="J645" s="63">
        <f t="shared" si="284"/>
        <v>-26.402180891547559</v>
      </c>
      <c r="K645" s="63">
        <f t="shared" si="284"/>
        <v>-27.979890786063539</v>
      </c>
      <c r="L645" s="63">
        <f t="shared" si="284"/>
        <v>-26.474638404113506</v>
      </c>
      <c r="M645" s="63">
        <f t="shared" si="284"/>
        <v>-23.141138251946487</v>
      </c>
      <c r="N645" s="64">
        <f t="shared" si="284"/>
        <v>-25.018824417665044</v>
      </c>
      <c r="O645" s="64">
        <f t="shared" si="284"/>
        <v>-23.712834700020448</v>
      </c>
      <c r="P645" s="36"/>
      <c r="Q645" s="58" t="s">
        <v>2991</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5" t="s">
        <v>2992</v>
      </c>
      <c r="C646" s="156"/>
      <c r="D646" s="156"/>
      <c r="E646" s="156"/>
      <c r="F646" s="156"/>
      <c r="G646" s="156"/>
      <c r="H646" s="156"/>
      <c r="I646" s="156"/>
      <c r="J646" s="156"/>
      <c r="K646" s="156"/>
      <c r="L646" s="156"/>
      <c r="M646" s="156"/>
      <c r="N646" s="15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v>4800000</v>
      </c>
      <c r="C647" s="65">
        <v>4800000</v>
      </c>
      <c r="D647" s="65">
        <v>4800000</v>
      </c>
      <c r="E647" s="65">
        <v>4800000</v>
      </c>
      <c r="F647" s="65">
        <v>4800000</v>
      </c>
      <c r="G647" s="65">
        <v>4800000</v>
      </c>
      <c r="H647" s="65">
        <v>4800000</v>
      </c>
      <c r="I647" s="65">
        <v>4800000</v>
      </c>
      <c r="J647" s="65">
        <v>4800000</v>
      </c>
      <c r="K647" s="65">
        <v>4800000</v>
      </c>
      <c r="L647" s="65">
        <v>4800000</v>
      </c>
      <c r="M647" s="65">
        <v>4800000</v>
      </c>
      <c r="N647" s="66">
        <v>4800000</v>
      </c>
      <c r="O647" s="66">
        <v>4800000</v>
      </c>
      <c r="P647" s="67"/>
      <c r="Q647" s="68" t="s">
        <v>2993</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5">B457/B647</f>
        <v>1.7766718749999999</v>
      </c>
      <c r="C648" s="33">
        <f t="shared" si="285"/>
        <v>1.8198040645833333</v>
      </c>
      <c r="D648" s="33">
        <f t="shared" si="285"/>
        <v>1.9116860104166666</v>
      </c>
      <c r="E648" s="33">
        <f t="shared" si="285"/>
        <v>2.0167770374999998</v>
      </c>
      <c r="F648" s="33">
        <f t="shared" si="285"/>
        <v>2.2201221520833334</v>
      </c>
      <c r="G648" s="33">
        <f t="shared" si="285"/>
        <v>2.2961245604166667</v>
      </c>
      <c r="H648" s="33">
        <f t="shared" si="285"/>
        <v>2.6638986499999997</v>
      </c>
      <c r="I648" s="33">
        <f t="shared" si="285"/>
        <v>2.9597822000000003</v>
      </c>
      <c r="J648" s="33">
        <f t="shared" si="285"/>
        <v>3.2753036916666667</v>
      </c>
      <c r="K648" s="33">
        <f t="shared" si="285"/>
        <v>3.6568571791666669</v>
      </c>
      <c r="L648" s="33">
        <f t="shared" si="285"/>
        <v>3.9018833416666663</v>
      </c>
      <c r="M648" s="33">
        <f t="shared" si="285"/>
        <v>4.2173005041666674</v>
      </c>
      <c r="N648" s="33">
        <f t="shared" si="285"/>
        <v>4.6331548104166664</v>
      </c>
      <c r="O648" s="33">
        <f t="shared" si="285"/>
        <v>4.6612891666666663</v>
      </c>
      <c r="P648" s="21"/>
      <c r="Q648" s="68" t="s">
        <v>2994</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6">B588/B647</f>
        <v>0.34877583333333334</v>
      </c>
      <c r="C649" s="33">
        <f t="shared" si="286"/>
        <v>0.31813225000000001</v>
      </c>
      <c r="D649" s="33">
        <f t="shared" si="286"/>
        <v>0.39188194375000002</v>
      </c>
      <c r="E649" s="33">
        <f t="shared" si="286"/>
        <v>0.54259102916666668</v>
      </c>
      <c r="F649" s="33">
        <f t="shared" si="286"/>
        <v>0.74081576250000003</v>
      </c>
      <c r="G649" s="33">
        <f t="shared" si="286"/>
        <v>0.8955371875</v>
      </c>
      <c r="H649" s="33">
        <f t="shared" si="286"/>
        <v>1.0176856083333332</v>
      </c>
      <c r="I649" s="33">
        <f t="shared" si="286"/>
        <v>1.1205170166666667</v>
      </c>
      <c r="J649" s="33">
        <f t="shared" si="286"/>
        <v>1.1276091166666666</v>
      </c>
      <c r="K649" s="33">
        <f t="shared" si="286"/>
        <v>1.2871109062499999</v>
      </c>
      <c r="L649" s="33">
        <f t="shared" si="286"/>
        <v>1.2379151354166666</v>
      </c>
      <c r="M649" s="33">
        <f t="shared" si="286"/>
        <v>1.3009566895833333</v>
      </c>
      <c r="N649" s="33">
        <f t="shared" si="286"/>
        <v>1.3672223791666667</v>
      </c>
      <c r="O649" s="33">
        <f t="shared" si="286"/>
        <v>1.2586920833333333</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7">+C649/B649-1</f>
        <v>-8.7860397437704685E-2</v>
      </c>
      <c r="D650" s="70">
        <f t="shared" si="287"/>
        <v>0.23182086616493613</v>
      </c>
      <c r="E650" s="69">
        <f t="shared" si="287"/>
        <v>0.3845777735368463</v>
      </c>
      <c r="F650" s="70">
        <f t="shared" si="287"/>
        <v>0.36532991272962057</v>
      </c>
      <c r="G650" s="69">
        <f t="shared" si="287"/>
        <v>0.20885277127185842</v>
      </c>
      <c r="H650" s="70">
        <f t="shared" si="287"/>
        <v>0.13639681583109375</v>
      </c>
      <c r="I650" s="69">
        <f t="shared" si="287"/>
        <v>0.10104437705642777</v>
      </c>
      <c r="J650" s="70">
        <f t="shared" si="287"/>
        <v>6.3293103937838158E-3</v>
      </c>
      <c r="K650" s="69">
        <f t="shared" si="287"/>
        <v>0.1414513125389032</v>
      </c>
      <c r="L650" s="70">
        <f t="shared" si="287"/>
        <v>-3.8221858422958443E-2</v>
      </c>
      <c r="M650" s="69">
        <f t="shared" si="287"/>
        <v>5.0925586385570432E-2</v>
      </c>
      <c r="N650" s="71">
        <f t="shared" si="287"/>
        <v>5.0936122711784382E-2</v>
      </c>
      <c r="O650" s="71">
        <f t="shared" si="287"/>
        <v>-7.9380134122353563E-2</v>
      </c>
      <c r="P650" s="21"/>
      <c r="Q650" s="72" t="s">
        <v>2995</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0.32500000000000001</v>
      </c>
      <c r="C651" s="73">
        <v>0.28749999999999998</v>
      </c>
      <c r="D651" s="73">
        <v>0.35</v>
      </c>
      <c r="E651" s="73">
        <v>0.52500000000000002</v>
      </c>
      <c r="F651" s="73">
        <v>0.62500000000000011</v>
      </c>
      <c r="G651" s="73">
        <v>0.8</v>
      </c>
      <c r="H651" s="73">
        <v>0.77</v>
      </c>
      <c r="I651" s="73">
        <v>0.85000000000000009</v>
      </c>
      <c r="J651" s="73">
        <v>0.85</v>
      </c>
      <c r="K651" s="73">
        <v>0.96000000000000008</v>
      </c>
      <c r="L651" s="73">
        <v>0.96000000000000008</v>
      </c>
      <c r="M651" s="73">
        <v>0.96000000000000008</v>
      </c>
      <c r="N651" s="73">
        <v>1</v>
      </c>
      <c r="O651" s="73"/>
      <c r="P651" s="21"/>
      <c r="Q651" s="68" t="s">
        <v>2996</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8">+B651/B661</f>
        <v>7.3826745076465153E-2</v>
      </c>
      <c r="C652" s="69">
        <f t="shared" si="288"/>
        <v>7.7247478146325932E-2</v>
      </c>
      <c r="D652" s="70">
        <f t="shared" si="288"/>
        <v>5.8860244389790053E-2</v>
      </c>
      <c r="E652" s="69">
        <f t="shared" si="288"/>
        <v>5.3835507059212126E-2</v>
      </c>
      <c r="F652" s="70">
        <f t="shared" si="288"/>
        <v>3.2622362759207761E-2</v>
      </c>
      <c r="G652" s="69">
        <f t="shared" si="288"/>
        <v>2.2949141491841761E-2</v>
      </c>
      <c r="H652" s="70">
        <f t="shared" si="288"/>
        <v>2.0966031230311717E-2</v>
      </c>
      <c r="I652" s="69">
        <f t="shared" si="288"/>
        <v>2.2144177012996074E-2</v>
      </c>
      <c r="J652" s="70">
        <f t="shared" si="288"/>
        <v>2.5169388223552431E-2</v>
      </c>
      <c r="K652" s="69">
        <f t="shared" si="288"/>
        <v>2.7034713658169399E-2</v>
      </c>
      <c r="L652" s="70">
        <f t="shared" si="288"/>
        <v>2.2294342162810104E-2</v>
      </c>
      <c r="M652" s="69">
        <f t="shared" si="288"/>
        <v>2.7031419573942245E-2</v>
      </c>
      <c r="N652" s="71">
        <f t="shared" si="288"/>
        <v>2.5611616639819399E-2</v>
      </c>
      <c r="O652" s="71">
        <f t="shared" si="288"/>
        <v>0</v>
      </c>
      <c r="P652" s="21"/>
      <c r="Q652" s="72" t="s">
        <v>2997</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89">+B651/B649</f>
        <v>0.9318306170869064</v>
      </c>
      <c r="C653" s="74">
        <f t="shared" si="289"/>
        <v>0.90371221402419899</v>
      </c>
      <c r="D653" s="75">
        <f t="shared" si="289"/>
        <v>0.89312612020542981</v>
      </c>
      <c r="E653" s="74">
        <f t="shared" si="289"/>
        <v>0.96757957979201448</v>
      </c>
      <c r="F653" s="75">
        <f t="shared" si="289"/>
        <v>0.84366455418124298</v>
      </c>
      <c r="G653" s="74">
        <f t="shared" si="289"/>
        <v>0.89331857031341877</v>
      </c>
      <c r="H653" s="75">
        <f t="shared" si="289"/>
        <v>0.75661873735350482</v>
      </c>
      <c r="I653" s="74">
        <f t="shared" si="289"/>
        <v>0.7585783949346836</v>
      </c>
      <c r="J653" s="75">
        <f t="shared" si="289"/>
        <v>0.75380731446433413</v>
      </c>
      <c r="K653" s="74">
        <f t="shared" si="289"/>
        <v>0.74585647230428798</v>
      </c>
      <c r="L653" s="75">
        <f t="shared" si="289"/>
        <v>0.77549742509358377</v>
      </c>
      <c r="M653" s="74">
        <f t="shared" si="289"/>
        <v>0.73791849312636693</v>
      </c>
      <c r="N653" s="76">
        <f t="shared" si="289"/>
        <v>0.73140991197752936</v>
      </c>
      <c r="O653" s="76">
        <f t="shared" si="289"/>
        <v>0</v>
      </c>
      <c r="P653" s="53"/>
      <c r="Q653" s="77" t="s">
        <v>2998</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21130553.681924473</v>
      </c>
      <c r="C654" s="40">
        <f t="shared" si="290"/>
        <v>17864660.868098978</v>
      </c>
      <c r="D654" s="40">
        <f t="shared" si="290"/>
        <v>28542185.263019636</v>
      </c>
      <c r="E654" s="40">
        <f t="shared" si="290"/>
        <v>46809255.408857293</v>
      </c>
      <c r="F654" s="40">
        <f t="shared" si="290"/>
        <v>91961456.689805254</v>
      </c>
      <c r="G654" s="40">
        <f t="shared" si="290"/>
        <v>167326520.74872127</v>
      </c>
      <c r="H654" s="40">
        <f t="shared" si="290"/>
        <v>176285151.89162242</v>
      </c>
      <c r="I654" s="40">
        <f t="shared" si="290"/>
        <v>184247082.09320727</v>
      </c>
      <c r="J654" s="40">
        <f t="shared" si="290"/>
        <v>162101675.4067193</v>
      </c>
      <c r="K654" s="40">
        <f t="shared" si="290"/>
        <v>170447523.81194711</v>
      </c>
      <c r="L654" s="40">
        <f t="shared" si="290"/>
        <v>206689211.385961</v>
      </c>
      <c r="M654" s="40">
        <f t="shared" si="290"/>
        <v>170468294.77065352</v>
      </c>
      <c r="N654" s="40">
        <f t="shared" si="290"/>
        <v>187414955.77976319</v>
      </c>
      <c r="O654" s="40">
        <f t="shared" si="290"/>
        <v>183600000</v>
      </c>
      <c r="P654" s="21"/>
      <c r="Q654" s="54" t="s">
        <v>2999</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1">+B661/B$648</f>
        <v>2.4777781118048403</v>
      </c>
      <c r="C655" s="59">
        <f t="shared" si="291"/>
        <v>2.0451676199397726</v>
      </c>
      <c r="D655" s="78">
        <f t="shared" si="291"/>
        <v>3.1104943824777926</v>
      </c>
      <c r="E655" s="59">
        <f t="shared" si="291"/>
        <v>4.8354022427125161</v>
      </c>
      <c r="F655" s="78">
        <f t="shared" si="291"/>
        <v>8.6295417539966799</v>
      </c>
      <c r="G655" s="59">
        <f t="shared" si="291"/>
        <v>15.181968967887544</v>
      </c>
      <c r="H655" s="78">
        <f t="shared" si="291"/>
        <v>13.786588056101412</v>
      </c>
      <c r="I655" s="59">
        <f t="shared" si="291"/>
        <v>12.968795058439833</v>
      </c>
      <c r="J655" s="78">
        <f t="shared" si="291"/>
        <v>10.310855284144688</v>
      </c>
      <c r="K655" s="59">
        <f t="shared" si="291"/>
        <v>9.7104970345732031</v>
      </c>
      <c r="L655" s="78">
        <f t="shared" si="291"/>
        <v>11.035761093175655</v>
      </c>
      <c r="M655" s="59">
        <f t="shared" si="291"/>
        <v>8.4210807463522332</v>
      </c>
      <c r="N655" s="79">
        <f t="shared" si="291"/>
        <v>8.4272561681585554</v>
      </c>
      <c r="O655" s="79">
        <f t="shared" si="291"/>
        <v>8.2058843878490695</v>
      </c>
      <c r="P655" s="80">
        <f t="shared" ref="P655:P658" si="292">(SUM(INDEX($B655:$O655,,$Q$348-$B$348-$P$348+1):INDEX($B655:$O655,$Q$348-$B$348+1))-MAX(INDEX($B655:$O655,,$Q$348-$B$348-$P$348+1):INDEX($B655:$O655,$Q$348-$B$348+1))-MIN(INDEX($B655:$O655,,$Q$348-$B$348-$P$348+1):INDEX($B655:$O655,$Q$348-$B$348+1)))/(COUNT(INDEX($B655:$O655,,$Q$348-$B$348-$P$348+1):INDEX($B655:$O655,$Q$348-$B$348+1))-2)</f>
        <v>10.66583334870651</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3">+B661/B$649</f>
        <v>12.621856972317744</v>
      </c>
      <c r="C656" s="59">
        <f t="shared" si="293"/>
        <v>11.698921902826955</v>
      </c>
      <c r="D656" s="78">
        <f t="shared" si="293"/>
        <v>15.173673325086503</v>
      </c>
      <c r="E656" s="59">
        <f t="shared" si="293"/>
        <v>17.972888761460009</v>
      </c>
      <c r="F656" s="78">
        <f t="shared" si="293"/>
        <v>25.861540453354074</v>
      </c>
      <c r="G656" s="59">
        <f t="shared" si="293"/>
        <v>38.926012575720385</v>
      </c>
      <c r="H656" s="78">
        <f t="shared" si="293"/>
        <v>36.087837943292797</v>
      </c>
      <c r="I656" s="59">
        <f t="shared" si="293"/>
        <v>34.25633720727059</v>
      </c>
      <c r="J656" s="78">
        <f t="shared" si="293"/>
        <v>29.949369756987323</v>
      </c>
      <c r="K656" s="59">
        <f t="shared" si="293"/>
        <v>27.588843060629337</v>
      </c>
      <c r="L656" s="78">
        <f t="shared" si="293"/>
        <v>34.78449462335854</v>
      </c>
      <c r="M656" s="59">
        <f t="shared" si="293"/>
        <v>27.298547570091575</v>
      </c>
      <c r="N656" s="79">
        <f t="shared" si="293"/>
        <v>28.557740897947742</v>
      </c>
      <c r="O656" s="79">
        <f t="shared" si="293"/>
        <v>30.388687198782069</v>
      </c>
      <c r="P656" s="80">
        <f t="shared" si="292"/>
        <v>31.659044384038342</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4">+(B654+B432-B354-B360)/B559</f>
        <v>6.3702502646289361</v>
      </c>
      <c r="C657" s="59">
        <f t="shared" si="294"/>
        <v>4.7993331576485536</v>
      </c>
      <c r="D657" s="78">
        <f t="shared" si="294"/>
        <v>6.3080315022066831</v>
      </c>
      <c r="E657" s="59">
        <f t="shared" si="294"/>
        <v>8.197645037455823</v>
      </c>
      <c r="F657" s="78">
        <f t="shared" si="294"/>
        <v>14.758134430666356</v>
      </c>
      <c r="G657" s="59">
        <f t="shared" si="294"/>
        <v>24.191291822414684</v>
      </c>
      <c r="H657" s="78">
        <f t="shared" si="294"/>
        <v>22.775925744490507</v>
      </c>
      <c r="I657" s="59">
        <f t="shared" si="294"/>
        <v>21.146526067474028</v>
      </c>
      <c r="J657" s="78">
        <f t="shared" si="294"/>
        <v>18.29913149770216</v>
      </c>
      <c r="K657" s="59">
        <f t="shared" si="294"/>
        <v>16.760833198746077</v>
      </c>
      <c r="L657" s="78">
        <f t="shared" si="294"/>
        <v>20.478397286238557</v>
      </c>
      <c r="M657" s="59">
        <f t="shared" si="294"/>
        <v>15.874538971301197</v>
      </c>
      <c r="N657" s="79">
        <f t="shared" si="294"/>
        <v>15.40437690153205</v>
      </c>
      <c r="O657" s="79">
        <f t="shared" si="294"/>
        <v>15.696813626730787</v>
      </c>
      <c r="P657" s="80">
        <f t="shared" si="292"/>
        <v>18.718880913240476</v>
      </c>
      <c r="Q657" s="81" t="s">
        <v>3000</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5">B654/B465</f>
        <v>0.28703374819772487</v>
      </c>
      <c r="C658" s="59">
        <f t="shared" si="295"/>
        <v>0.22901343451445738</v>
      </c>
      <c r="D658" s="78">
        <f t="shared" si="295"/>
        <v>0.32365309775551487</v>
      </c>
      <c r="E658" s="59">
        <f t="shared" si="295"/>
        <v>0.47233623032636457</v>
      </c>
      <c r="F658" s="78">
        <f t="shared" si="295"/>
        <v>0.80433164200043927</v>
      </c>
      <c r="G658" s="59">
        <f t="shared" si="295"/>
        <v>1.2962343756503325</v>
      </c>
      <c r="H658" s="78">
        <f t="shared" si="295"/>
        <v>1.2429470950897648</v>
      </c>
      <c r="I658" s="59">
        <f t="shared" si="295"/>
        <v>1.1870264704006741</v>
      </c>
      <c r="J658" s="78">
        <f t="shared" si="295"/>
        <v>0.9419446231665809</v>
      </c>
      <c r="K658" s="59">
        <f t="shared" si="295"/>
        <v>0.91735141184302249</v>
      </c>
      <c r="L658" s="78">
        <f t="shared" si="295"/>
        <v>1.0765240409984904</v>
      </c>
      <c r="M658" s="59">
        <f t="shared" si="295"/>
        <v>0.81263669550769979</v>
      </c>
      <c r="N658" s="79">
        <f t="shared" si="295"/>
        <v>0.86010746311047848</v>
      </c>
      <c r="O658" s="79">
        <f t="shared" si="295"/>
        <v>0.8300105335389083</v>
      </c>
      <c r="P658" s="80">
        <f t="shared" si="292"/>
        <v>1.0079873768782741</v>
      </c>
      <c r="Q658" s="81" t="s">
        <v>3001</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5.5500000000000007</v>
      </c>
      <c r="C659" s="73">
        <v>4.55</v>
      </c>
      <c r="D659" s="73">
        <v>8.5</v>
      </c>
      <c r="E659" s="73">
        <v>12.65</v>
      </c>
      <c r="F659" s="73">
        <v>25.3</v>
      </c>
      <c r="G659" s="73">
        <v>50.7</v>
      </c>
      <c r="H659" s="73">
        <v>43.25</v>
      </c>
      <c r="I659" s="73">
        <v>41.75</v>
      </c>
      <c r="J659" s="73">
        <v>38</v>
      </c>
      <c r="K659" s="73">
        <v>40.75</v>
      </c>
      <c r="L659" s="73">
        <v>57</v>
      </c>
      <c r="M659" s="73">
        <v>40.75</v>
      </c>
      <c r="N659" s="83">
        <v>46.25</v>
      </c>
      <c r="O659" s="83">
        <v>40.5</v>
      </c>
      <c r="P659" s="21"/>
      <c r="Q659" s="84" t="s">
        <v>3002</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2.8250000000000002</v>
      </c>
      <c r="C660" s="73">
        <v>3.2</v>
      </c>
      <c r="D660" s="73">
        <v>4.2250000000000005</v>
      </c>
      <c r="E660" s="73">
        <v>6.75</v>
      </c>
      <c r="F660" s="73">
        <v>12</v>
      </c>
      <c r="G660" s="73">
        <v>21.1</v>
      </c>
      <c r="H660" s="73">
        <v>28.5</v>
      </c>
      <c r="I660" s="73">
        <v>34.5</v>
      </c>
      <c r="J660" s="73">
        <v>30</v>
      </c>
      <c r="K660" s="73">
        <v>33</v>
      </c>
      <c r="L660" s="73">
        <v>30</v>
      </c>
      <c r="M660" s="73">
        <v>30</v>
      </c>
      <c r="N660" s="83">
        <v>27</v>
      </c>
      <c r="O660" s="83">
        <v>35</v>
      </c>
      <c r="P660" s="86"/>
      <c r="Q660" s="87" t="s">
        <v>3003</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v>4.402198683734265</v>
      </c>
      <c r="C661" s="90">
        <v>3.7218043475206204</v>
      </c>
      <c r="D661" s="90">
        <v>5.9462885964624244</v>
      </c>
      <c r="E661" s="90">
        <v>9.7519282101786029</v>
      </c>
      <c r="F661" s="90">
        <v>19.158636810376095</v>
      </c>
      <c r="G661" s="90">
        <v>34.859691822650262</v>
      </c>
      <c r="H661" s="90">
        <v>36.726073310754671</v>
      </c>
      <c r="I661" s="90">
        <v>38.384808769418179</v>
      </c>
      <c r="J661" s="90">
        <v>33.771182376399857</v>
      </c>
      <c r="K661" s="90">
        <v>35.509900794155648</v>
      </c>
      <c r="L661" s="90">
        <v>43.060252372075205</v>
      </c>
      <c r="M661" s="90">
        <v>35.514228077219485</v>
      </c>
      <c r="N661" s="91">
        <v>39.044782454117332</v>
      </c>
      <c r="O661" s="92">
        <f>VLOOKUP($P661,Price!$A:$E,5,FALSE)</f>
        <v>38.25</v>
      </c>
      <c r="P661" s="141" t="s">
        <v>624</v>
      </c>
      <c r="Q661" s="81" t="s">
        <v>3004</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3005</v>
      </c>
      <c r="C662" s="146"/>
      <c r="D662" s="146"/>
      <c r="E662" s="146"/>
      <c r="F662" s="146"/>
      <c r="G662" s="146"/>
      <c r="H662" s="146"/>
      <c r="I662" s="146"/>
      <c r="J662" s="146"/>
      <c r="K662" s="146"/>
      <c r="L662" s="146"/>
      <c r="M662" s="146"/>
      <c r="N662" s="147"/>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f t="shared" ref="C663:O663" si="296">+C656/C650/100</f>
        <v>-1.3315352814243522</v>
      </c>
      <c r="D663" s="95">
        <f t="shared" si="296"/>
        <v>0.65454303471934761</v>
      </c>
      <c r="E663" s="96">
        <f t="shared" si="296"/>
        <v>0.46734080849677684</v>
      </c>
      <c r="F663" s="95">
        <f t="shared" si="296"/>
        <v>0.70789550902430787</v>
      </c>
      <c r="G663" s="96">
        <f t="shared" si="296"/>
        <v>1.8638015832239723</v>
      </c>
      <c r="H663" s="95">
        <f t="shared" si="296"/>
        <v>2.6457976840149975</v>
      </c>
      <c r="I663" s="96">
        <f t="shared" si="296"/>
        <v>3.390226968111278</v>
      </c>
      <c r="J663" s="95">
        <f t="shared" si="296"/>
        <v>47.318535343757823</v>
      </c>
      <c r="K663" s="96">
        <f t="shared" si="296"/>
        <v>1.9504126589876365</v>
      </c>
      <c r="L663" s="95">
        <f t="shared" si="296"/>
        <v>-9.1006811438725848</v>
      </c>
      <c r="M663" s="96">
        <f t="shared" si="296"/>
        <v>5.3604778084256903</v>
      </c>
      <c r="N663" s="97">
        <f t="shared" si="296"/>
        <v>5.6065792560494074</v>
      </c>
      <c r="O663" s="97">
        <f t="shared" si="296"/>
        <v>-3.828248406829609</v>
      </c>
      <c r="P663" s="53"/>
      <c r="Q663" s="54" t="s">
        <v>3006</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45.00</v>
      </c>
      <c r="P664" s="67"/>
      <c r="Q664" s="68" t="s">
        <v>3007</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7">($P655-B655)/$P655</f>
        <v>0.76769015314632394</v>
      </c>
      <c r="C665" s="102">
        <f t="shared" si="297"/>
        <v>0.80825055548164948</v>
      </c>
      <c r="D665" s="101">
        <f t="shared" si="297"/>
        <v>0.7083683683417934</v>
      </c>
      <c r="E665" s="102">
        <f t="shared" si="297"/>
        <v>0.54664562208831757</v>
      </c>
      <c r="F665" s="101">
        <f t="shared" si="297"/>
        <v>0.19091725213921326</v>
      </c>
      <c r="G665" s="102">
        <f t="shared" si="297"/>
        <v>-0.4234207934374602</v>
      </c>
      <c r="H665" s="101">
        <f t="shared" si="297"/>
        <v>-0.29259361227253455</v>
      </c>
      <c r="I665" s="102">
        <f t="shared" si="297"/>
        <v>-0.21591952868948702</v>
      </c>
      <c r="J665" s="101">
        <f t="shared" si="297"/>
        <v>3.3281793644832386E-2</v>
      </c>
      <c r="K665" s="102">
        <f t="shared" si="297"/>
        <v>8.9569776959731368E-2</v>
      </c>
      <c r="L665" s="101">
        <f t="shared" si="297"/>
        <v>-3.4683435637404496E-2</v>
      </c>
      <c r="M665" s="102">
        <f t="shared" si="297"/>
        <v>0.21046199851102185</v>
      </c>
      <c r="N665" s="103">
        <f t="shared" si="297"/>
        <v>0.20988300748383962</v>
      </c>
      <c r="O665" s="103">
        <f t="shared" si="297"/>
        <v>0.23063823335996234</v>
      </c>
      <c r="P665" s="21"/>
      <c r="Q665" s="104" t="s">
        <v>3008</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8">($P656-B656)/$P656</f>
        <v>0.60131907902181181</v>
      </c>
      <c r="C666" s="102">
        <f t="shared" si="298"/>
        <v>0.63047141407953411</v>
      </c>
      <c r="D666" s="101">
        <f t="shared" si="298"/>
        <v>0.52071600326835299</v>
      </c>
      <c r="E666" s="102">
        <f t="shared" si="298"/>
        <v>0.43229844389992178</v>
      </c>
      <c r="F666" s="101">
        <f t="shared" si="298"/>
        <v>0.18312314990806283</v>
      </c>
      <c r="G666" s="102">
        <f t="shared" si="298"/>
        <v>-0.22953845680022664</v>
      </c>
      <c r="H666" s="101">
        <f t="shared" si="298"/>
        <v>-0.13989031082338468</v>
      </c>
      <c r="I666" s="102">
        <f t="shared" si="298"/>
        <v>-8.2039520578256461E-2</v>
      </c>
      <c r="J666" s="101">
        <f t="shared" si="298"/>
        <v>5.4002723718123084E-2</v>
      </c>
      <c r="K666" s="102">
        <f t="shared" si="298"/>
        <v>0.12856361910472236</v>
      </c>
      <c r="L666" s="101">
        <f t="shared" si="298"/>
        <v>-9.8722191403097681E-2</v>
      </c>
      <c r="M666" s="102">
        <f t="shared" si="298"/>
        <v>0.13773305223783744</v>
      </c>
      <c r="N666" s="103">
        <f t="shared" si="298"/>
        <v>9.7959478766017211E-2</v>
      </c>
      <c r="O666" s="103">
        <f t="shared" si="298"/>
        <v>4.0126201215876053E-2</v>
      </c>
      <c r="P666" s="21"/>
      <c r="Q666" s="104" t="s">
        <v>3009</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299">($P657-B657)/$P657</f>
        <v>0.65968850947050739</v>
      </c>
      <c r="C667" s="102">
        <f t="shared" si="299"/>
        <v>0.74361003844766016</v>
      </c>
      <c r="D667" s="101">
        <f t="shared" si="299"/>
        <v>0.6630123600100043</v>
      </c>
      <c r="E667" s="102">
        <f t="shared" si="299"/>
        <v>0.5620654313978054</v>
      </c>
      <c r="F667" s="101">
        <f t="shared" si="299"/>
        <v>0.21159098671184742</v>
      </c>
      <c r="G667" s="102">
        <f t="shared" si="299"/>
        <v>-0.29234711917545203</v>
      </c>
      <c r="H667" s="101">
        <f t="shared" si="299"/>
        <v>-0.21673543680596588</v>
      </c>
      <c r="I667" s="102">
        <f t="shared" si="299"/>
        <v>-0.12968965214776271</v>
      </c>
      <c r="J667" s="101">
        <f t="shared" si="299"/>
        <v>2.2423852017852929E-2</v>
      </c>
      <c r="K667" s="102">
        <f t="shared" si="299"/>
        <v>0.10460281913057139</v>
      </c>
      <c r="L667" s="101">
        <f t="shared" si="299"/>
        <v>-9.3996878400648326E-2</v>
      </c>
      <c r="M667" s="102">
        <f t="shared" si="299"/>
        <v>0.15195042669069936</v>
      </c>
      <c r="N667" s="103">
        <f t="shared" si="299"/>
        <v>0.1770674233716594</v>
      </c>
      <c r="O667" s="103">
        <f t="shared" si="299"/>
        <v>0.16144486951525408</v>
      </c>
      <c r="P667" s="21"/>
      <c r="Q667" s="104" t="s">
        <v>3010</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0">($P658-B658)/$P658</f>
        <v>0.71524073140016375</v>
      </c>
      <c r="C668" s="102">
        <f t="shared" si="300"/>
        <v>0.77280128723068975</v>
      </c>
      <c r="D668" s="101">
        <f t="shared" si="300"/>
        <v>0.67891155665275793</v>
      </c>
      <c r="E668" s="102">
        <f t="shared" si="300"/>
        <v>0.53140660174814425</v>
      </c>
      <c r="F668" s="101">
        <f t="shared" si="300"/>
        <v>0.20204194968051528</v>
      </c>
      <c r="G668" s="102">
        <f t="shared" si="300"/>
        <v>-0.28596290527442536</v>
      </c>
      <c r="H668" s="101">
        <f t="shared" si="300"/>
        <v>-0.23309787761346606</v>
      </c>
      <c r="I668" s="102">
        <f t="shared" si="300"/>
        <v>-0.17762037266466779</v>
      </c>
      <c r="J668" s="101">
        <f t="shared" si="300"/>
        <v>6.5519425368427628E-2</v>
      </c>
      <c r="K668" s="102">
        <f t="shared" si="300"/>
        <v>8.991775801394479E-2</v>
      </c>
      <c r="L668" s="101">
        <f t="shared" si="300"/>
        <v>-6.7993573820808756E-2</v>
      </c>
      <c r="M668" s="102">
        <f t="shared" si="300"/>
        <v>0.19380270611679012</v>
      </c>
      <c r="N668" s="103">
        <f t="shared" si="300"/>
        <v>0.14670810087501107</v>
      </c>
      <c r="O668" s="103">
        <f t="shared" si="300"/>
        <v>0.17656653984155848</v>
      </c>
      <c r="P668" s="21"/>
      <c r="Q668" s="104" t="s">
        <v>3011</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1">N664/N661-1</f>
        <v>-1</v>
      </c>
      <c r="O669" s="76">
        <f t="shared" si="301"/>
        <v>0.17647058823529416</v>
      </c>
      <c r="P669" s="53"/>
      <c r="Q669" s="77" t="s">
        <v>3012</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302">AVERAGE(B665:B669)</f>
        <v>0.6859846182597017</v>
      </c>
      <c r="C670" s="106">
        <f t="shared" si="302"/>
        <v>0.73878332380988332</v>
      </c>
      <c r="D670" s="105">
        <f t="shared" si="302"/>
        <v>0.64275207206822715</v>
      </c>
      <c r="E670" s="106">
        <f t="shared" si="302"/>
        <v>0.51810402478354722</v>
      </c>
      <c r="F670" s="105">
        <f t="shared" si="302"/>
        <v>0.19691833460990968</v>
      </c>
      <c r="G670" s="106">
        <f t="shared" si="302"/>
        <v>-0.3078173186718911</v>
      </c>
      <c r="H670" s="105">
        <f t="shared" si="302"/>
        <v>-0.2205793093788378</v>
      </c>
      <c r="I670" s="106">
        <f t="shared" si="302"/>
        <v>-0.15131726852004349</v>
      </c>
      <c r="J670" s="107">
        <f t="shared" si="302"/>
        <v>4.3806948687309014E-2</v>
      </c>
      <c r="K670" s="108">
        <f t="shared" si="302"/>
        <v>0.10316349330224248</v>
      </c>
      <c r="L670" s="107">
        <f t="shared" si="302"/>
        <v>-7.3849019815489816E-2</v>
      </c>
      <c r="M670" s="108">
        <f t="shared" si="302"/>
        <v>0.1734870458890872</v>
      </c>
      <c r="N670" s="109">
        <f t="shared" si="302"/>
        <v>-7.3676397900694537E-2</v>
      </c>
      <c r="O670" s="109">
        <f t="shared" si="302"/>
        <v>0.15704928643358901</v>
      </c>
      <c r="P670" s="21"/>
      <c r="Q670" s="104" t="s">
        <v>3013</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3014</v>
      </c>
      <c r="C671" s="146"/>
      <c r="D671" s="146"/>
      <c r="E671" s="146"/>
      <c r="F671" s="146"/>
      <c r="G671" s="146"/>
      <c r="H671" s="146"/>
      <c r="I671" s="146"/>
      <c r="J671" s="146"/>
      <c r="K671" s="146"/>
      <c r="L671" s="146"/>
      <c r="M671" s="146"/>
      <c r="N671" s="147"/>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0.32500000000000001</v>
      </c>
      <c r="D672" s="112">
        <f t="shared" si="303"/>
        <v>0.61250000000000004</v>
      </c>
      <c r="E672" s="112">
        <f t="shared" si="303"/>
        <v>0.96250000000000002</v>
      </c>
      <c r="F672" s="112">
        <f t="shared" si="303"/>
        <v>1.4875</v>
      </c>
      <c r="G672" s="112">
        <f t="shared" si="303"/>
        <v>2.1125000000000003</v>
      </c>
      <c r="H672" s="112">
        <f t="shared" si="303"/>
        <v>2.9125000000000005</v>
      </c>
      <c r="I672" s="112">
        <f t="shared" si="303"/>
        <v>3.6825000000000006</v>
      </c>
      <c r="J672" s="112">
        <f t="shared" si="303"/>
        <v>4.5325000000000006</v>
      </c>
      <c r="K672" s="112">
        <f t="shared" si="303"/>
        <v>5.3825000000000003</v>
      </c>
      <c r="L672" s="112">
        <f t="shared" si="303"/>
        <v>6.3425000000000002</v>
      </c>
      <c r="M672" s="112">
        <f t="shared" si="303"/>
        <v>7.3025000000000002</v>
      </c>
      <c r="N672" s="113">
        <f t="shared" si="303"/>
        <v>8.2625000000000011</v>
      </c>
      <c r="O672" s="113">
        <f t="shared" si="303"/>
        <v>9.2625000000000011</v>
      </c>
      <c r="P672" s="21"/>
      <c r="Q672" s="81" t="s">
        <v>3015</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4.402198683734265</v>
      </c>
      <c r="C673" s="115">
        <f t="shared" si="304"/>
        <v>4.0468043475206201</v>
      </c>
      <c r="D673" s="115">
        <f t="shared" si="304"/>
        <v>6.5587885964624242</v>
      </c>
      <c r="E673" s="115">
        <f t="shared" si="304"/>
        <v>10.714428210178603</v>
      </c>
      <c r="F673" s="115">
        <f t="shared" si="304"/>
        <v>20.646136810376095</v>
      </c>
      <c r="G673" s="115">
        <f t="shared" si="304"/>
        <v>36.972191822650259</v>
      </c>
      <c r="H673" s="115">
        <f t="shared" si="304"/>
        <v>39.638573310754673</v>
      </c>
      <c r="I673" s="115">
        <f t="shared" si="304"/>
        <v>42.067308769418176</v>
      </c>
      <c r="J673" s="115">
        <f t="shared" si="304"/>
        <v>38.303682376399856</v>
      </c>
      <c r="K673" s="115">
        <f t="shared" si="304"/>
        <v>40.892400794155648</v>
      </c>
      <c r="L673" s="115">
        <f t="shared" si="304"/>
        <v>49.402752372075206</v>
      </c>
      <c r="M673" s="115">
        <f t="shared" si="304"/>
        <v>42.816728077219487</v>
      </c>
      <c r="N673" s="116">
        <f t="shared" si="304"/>
        <v>47.307282454117335</v>
      </c>
      <c r="O673" s="116">
        <f t="shared" si="304"/>
        <v>47.512500000000003</v>
      </c>
      <c r="P673" s="21"/>
      <c r="Q673" s="81" t="s">
        <v>3016</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9.7929022321401558</v>
      </c>
      <c r="P674" s="21"/>
      <c r="Q674" s="120" t="s">
        <v>3017</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5">RATE(C$348-$B$348,,-$B673,C673)</f>
        <v>-8.0731098650044034E-2</v>
      </c>
      <c r="D675" s="122">
        <f t="shared" si="305"/>
        <v>0.22061020517981159</v>
      </c>
      <c r="E675" s="122">
        <f t="shared" si="305"/>
        <v>0.34513679699075406</v>
      </c>
      <c r="F675" s="122">
        <f t="shared" si="305"/>
        <v>0.47160850902110657</v>
      </c>
      <c r="G675" s="122">
        <f t="shared" si="305"/>
        <v>0.53052740958135503</v>
      </c>
      <c r="H675" s="122">
        <f t="shared" si="305"/>
        <v>0.44236351813955094</v>
      </c>
      <c r="I675" s="122">
        <f t="shared" si="305"/>
        <v>0.38050917869141604</v>
      </c>
      <c r="J675" s="122">
        <f t="shared" si="305"/>
        <v>0.31052817112992542</v>
      </c>
      <c r="K675" s="122">
        <f t="shared" si="305"/>
        <v>0.28101009473774652</v>
      </c>
      <c r="L675" s="122">
        <f t="shared" si="305"/>
        <v>0.27352698159083511</v>
      </c>
      <c r="M675" s="122">
        <f t="shared" si="305"/>
        <v>0.22973936701798756</v>
      </c>
      <c r="N675" s="123">
        <f t="shared" si="305"/>
        <v>0.21881614028765736</v>
      </c>
      <c r="O675" s="123">
        <f t="shared" si="305"/>
        <v>0.20080412890876548</v>
      </c>
      <c r="P675" s="37"/>
      <c r="Q675" s="124" t="s">
        <v>3018</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0.28749999999999998</v>
      </c>
      <c r="E676" s="112">
        <f t="shared" si="306"/>
        <v>0.63749999999999996</v>
      </c>
      <c r="F676" s="112">
        <f t="shared" si="306"/>
        <v>1.1625000000000001</v>
      </c>
      <c r="G676" s="112">
        <f t="shared" si="306"/>
        <v>1.7875000000000001</v>
      </c>
      <c r="H676" s="112">
        <f t="shared" si="306"/>
        <v>2.5875000000000004</v>
      </c>
      <c r="I676" s="112">
        <f t="shared" si="306"/>
        <v>3.3575000000000004</v>
      </c>
      <c r="J676" s="112">
        <f t="shared" si="306"/>
        <v>4.2075000000000005</v>
      </c>
      <c r="K676" s="112">
        <f t="shared" si="306"/>
        <v>5.0575000000000001</v>
      </c>
      <c r="L676" s="112">
        <f t="shared" si="306"/>
        <v>6.0175000000000001</v>
      </c>
      <c r="M676" s="112">
        <f t="shared" si="306"/>
        <v>6.9775</v>
      </c>
      <c r="N676" s="113">
        <f t="shared" si="306"/>
        <v>7.9375</v>
      </c>
      <c r="O676" s="113">
        <f t="shared" si="306"/>
        <v>8.9375</v>
      </c>
      <c r="P676" s="21"/>
      <c r="Q676" s="81" t="s">
        <v>3015</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3.7218043475206204</v>
      </c>
      <c r="D677" s="115">
        <f t="shared" si="307"/>
        <v>6.233788596462424</v>
      </c>
      <c r="E677" s="115">
        <f t="shared" si="307"/>
        <v>10.389428210178602</v>
      </c>
      <c r="F677" s="115">
        <f t="shared" si="307"/>
        <v>20.321136810376096</v>
      </c>
      <c r="G677" s="115">
        <f t="shared" si="307"/>
        <v>36.647191822650264</v>
      </c>
      <c r="H677" s="115">
        <f t="shared" si="307"/>
        <v>39.31357331075467</v>
      </c>
      <c r="I677" s="115">
        <f t="shared" si="307"/>
        <v>41.74230876941818</v>
      </c>
      <c r="J677" s="115">
        <f t="shared" si="307"/>
        <v>37.97868237639986</v>
      </c>
      <c r="K677" s="115">
        <f t="shared" si="307"/>
        <v>40.567400794155645</v>
      </c>
      <c r="L677" s="115">
        <f t="shared" si="307"/>
        <v>49.077752372075203</v>
      </c>
      <c r="M677" s="115">
        <f t="shared" si="307"/>
        <v>42.491728077219484</v>
      </c>
      <c r="N677" s="116">
        <f t="shared" si="307"/>
        <v>46.982282454117332</v>
      </c>
      <c r="O677" s="116">
        <f t="shared" si="307"/>
        <v>47.1875</v>
      </c>
      <c r="P677" s="21"/>
      <c r="Q677" s="81" t="s">
        <v>3016</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11.678662174016541</v>
      </c>
      <c r="P678" s="21"/>
      <c r="Q678" s="120" t="s">
        <v>3017</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8">RATE(D$348-$C$348,,-$C677,D677)</f>
        <v>0.67493721173581567</v>
      </c>
      <c r="E679" s="122">
        <f t="shared" si="308"/>
        <v>0.67077917633199791</v>
      </c>
      <c r="F679" s="122">
        <f t="shared" si="308"/>
        <v>0.76088699887526901</v>
      </c>
      <c r="G679" s="122">
        <f t="shared" si="308"/>
        <v>0.77142100715152306</v>
      </c>
      <c r="H679" s="122">
        <f t="shared" si="308"/>
        <v>0.60235151817150301</v>
      </c>
      <c r="I679" s="122">
        <f t="shared" si="308"/>
        <v>0.49613398416271826</v>
      </c>
      <c r="J679" s="122">
        <f t="shared" si="308"/>
        <v>0.39351720909297339</v>
      </c>
      <c r="K679" s="122">
        <f t="shared" si="308"/>
        <v>0.34796295034312047</v>
      </c>
      <c r="L679" s="122">
        <f t="shared" si="308"/>
        <v>0.33186134368075609</v>
      </c>
      <c r="M679" s="122">
        <f t="shared" si="308"/>
        <v>0.27571918125444922</v>
      </c>
      <c r="N679" s="123">
        <f t="shared" si="308"/>
        <v>0.25923656148251006</v>
      </c>
      <c r="O679" s="123">
        <f t="shared" si="308"/>
        <v>0.23572771120502986</v>
      </c>
      <c r="P679" s="37"/>
      <c r="Q679" s="124" t="s">
        <v>3018</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0.35</v>
      </c>
      <c r="F680" s="112">
        <f t="shared" si="309"/>
        <v>0.875</v>
      </c>
      <c r="G680" s="112">
        <f t="shared" si="309"/>
        <v>1.5</v>
      </c>
      <c r="H680" s="112">
        <f t="shared" si="309"/>
        <v>2.2999999999999998</v>
      </c>
      <c r="I680" s="112">
        <f t="shared" si="309"/>
        <v>3.07</v>
      </c>
      <c r="J680" s="112">
        <f t="shared" si="309"/>
        <v>3.92</v>
      </c>
      <c r="K680" s="112">
        <f t="shared" si="309"/>
        <v>4.7699999999999996</v>
      </c>
      <c r="L680" s="112">
        <f t="shared" si="309"/>
        <v>5.7299999999999995</v>
      </c>
      <c r="M680" s="112">
        <f t="shared" si="309"/>
        <v>6.6899999999999995</v>
      </c>
      <c r="N680" s="113">
        <f t="shared" si="309"/>
        <v>7.6499999999999995</v>
      </c>
      <c r="O680" s="113">
        <f t="shared" si="309"/>
        <v>8.6499999999999986</v>
      </c>
      <c r="P680" s="21"/>
      <c r="Q680" s="81" t="s">
        <v>3015</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5.9462885964624244</v>
      </c>
      <c r="E681" s="115">
        <f t="shared" si="310"/>
        <v>10.101928210178603</v>
      </c>
      <c r="F681" s="115">
        <f t="shared" si="310"/>
        <v>20.033636810376095</v>
      </c>
      <c r="G681" s="115">
        <f t="shared" si="310"/>
        <v>36.359691822650262</v>
      </c>
      <c r="H681" s="115">
        <f t="shared" si="310"/>
        <v>39.026073310754668</v>
      </c>
      <c r="I681" s="115">
        <f t="shared" si="310"/>
        <v>41.454808769418179</v>
      </c>
      <c r="J681" s="115">
        <f t="shared" si="310"/>
        <v>37.691182376399858</v>
      </c>
      <c r="K681" s="115">
        <f t="shared" si="310"/>
        <v>40.279900794155651</v>
      </c>
      <c r="L681" s="115">
        <f t="shared" si="310"/>
        <v>48.790252372075201</v>
      </c>
      <c r="M681" s="115">
        <f t="shared" si="310"/>
        <v>42.204228077219483</v>
      </c>
      <c r="N681" s="116">
        <f t="shared" si="310"/>
        <v>46.69478245411733</v>
      </c>
      <c r="O681" s="116">
        <f t="shared" si="310"/>
        <v>46.9</v>
      </c>
      <c r="P681" s="21"/>
      <c r="Q681" s="81" t="s">
        <v>3016</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6.887272748231867</v>
      </c>
      <c r="P682" s="21"/>
      <c r="Q682" s="120" t="s">
        <v>3017</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1">RATE(E$348-$D$348,,-$D681,E681)</f>
        <v>0.69886275216922</v>
      </c>
      <c r="F683" s="122">
        <f t="shared" si="311"/>
        <v>0.83551064025703936</v>
      </c>
      <c r="G683" s="122">
        <f t="shared" si="311"/>
        <v>0.82862535290377315</v>
      </c>
      <c r="H683" s="122">
        <f t="shared" si="311"/>
        <v>0.60057938190098403</v>
      </c>
      <c r="I683" s="122">
        <f t="shared" si="311"/>
        <v>0.47457133290094167</v>
      </c>
      <c r="J683" s="122">
        <f t="shared" si="311"/>
        <v>0.36039688771154516</v>
      </c>
      <c r="K683" s="122">
        <f t="shared" si="311"/>
        <v>0.31429172252066795</v>
      </c>
      <c r="L683" s="122">
        <f t="shared" si="311"/>
        <v>0.30095083785551424</v>
      </c>
      <c r="M683" s="122">
        <f t="shared" si="311"/>
        <v>0.24327664455272607</v>
      </c>
      <c r="N683" s="123">
        <f t="shared" si="311"/>
        <v>0.2288595171324804</v>
      </c>
      <c r="O683" s="123">
        <f t="shared" si="311"/>
        <v>0.20653189029001204</v>
      </c>
      <c r="P683" s="37"/>
      <c r="Q683" s="124" t="s">
        <v>3018</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0.52500000000000002</v>
      </c>
      <c r="G684" s="112">
        <f t="shared" si="312"/>
        <v>1.1500000000000001</v>
      </c>
      <c r="H684" s="112">
        <f t="shared" si="312"/>
        <v>1.9500000000000002</v>
      </c>
      <c r="I684" s="112">
        <f t="shared" si="312"/>
        <v>2.72</v>
      </c>
      <c r="J684" s="112">
        <f t="shared" si="312"/>
        <v>3.5700000000000003</v>
      </c>
      <c r="K684" s="112">
        <f t="shared" si="312"/>
        <v>4.42</v>
      </c>
      <c r="L684" s="112">
        <f t="shared" si="312"/>
        <v>5.38</v>
      </c>
      <c r="M684" s="112">
        <f t="shared" si="312"/>
        <v>6.34</v>
      </c>
      <c r="N684" s="113">
        <f t="shared" si="312"/>
        <v>7.3</v>
      </c>
      <c r="O684" s="113">
        <f t="shared" si="312"/>
        <v>8.3000000000000007</v>
      </c>
      <c r="P684" s="21"/>
      <c r="Q684" s="81" t="s">
        <v>3015</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9.7519282101786029</v>
      </c>
      <c r="F685" s="115">
        <f t="shared" si="313"/>
        <v>19.683636810376093</v>
      </c>
      <c r="G685" s="115">
        <f t="shared" si="313"/>
        <v>36.009691822650261</v>
      </c>
      <c r="H685" s="115">
        <f t="shared" si="313"/>
        <v>38.676073310754674</v>
      </c>
      <c r="I685" s="115">
        <f t="shared" si="313"/>
        <v>41.104808769418177</v>
      </c>
      <c r="J685" s="115">
        <f t="shared" si="313"/>
        <v>37.341182376399857</v>
      </c>
      <c r="K685" s="115">
        <f t="shared" si="313"/>
        <v>39.92990079415565</v>
      </c>
      <c r="L685" s="115">
        <f t="shared" si="313"/>
        <v>48.440252372075207</v>
      </c>
      <c r="M685" s="115">
        <f t="shared" si="313"/>
        <v>41.854228077219489</v>
      </c>
      <c r="N685" s="116">
        <f t="shared" si="313"/>
        <v>46.344782454117329</v>
      </c>
      <c r="O685" s="116">
        <f t="shared" si="313"/>
        <v>46.55</v>
      </c>
      <c r="P685" s="21"/>
      <c r="Q685" s="81" t="s">
        <v>3016</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3.7734149592501414</v>
      </c>
      <c r="P686" s="21"/>
      <c r="Q686" s="120" t="s">
        <v>3017</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4">RATE(F$348-$E$348,,-$E685,F685)</f>
        <v>1.0184353684875613</v>
      </c>
      <c r="G687" s="122">
        <f t="shared" si="314"/>
        <v>0.92160647986613209</v>
      </c>
      <c r="H687" s="122">
        <f t="shared" si="314"/>
        <v>0.58288960270155932</v>
      </c>
      <c r="I687" s="122">
        <f t="shared" si="314"/>
        <v>0.43284936033977722</v>
      </c>
      <c r="J687" s="122">
        <f t="shared" si="314"/>
        <v>0.30803544910523289</v>
      </c>
      <c r="K687" s="122">
        <f t="shared" si="314"/>
        <v>0.2648371781821629</v>
      </c>
      <c r="L687" s="122">
        <f t="shared" si="314"/>
        <v>0.25731798773491016</v>
      </c>
      <c r="M687" s="122">
        <f t="shared" si="314"/>
        <v>0.19972333232889894</v>
      </c>
      <c r="N687" s="123">
        <f t="shared" si="314"/>
        <v>0.18908324972975712</v>
      </c>
      <c r="O687" s="123">
        <f t="shared" si="314"/>
        <v>0.16918414932745526</v>
      </c>
      <c r="P687" s="37"/>
      <c r="Q687" s="124" t="s">
        <v>3018</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0.62500000000000011</v>
      </c>
      <c r="H688" s="112">
        <f t="shared" si="315"/>
        <v>1.4250000000000003</v>
      </c>
      <c r="I688" s="112">
        <f t="shared" si="315"/>
        <v>2.1950000000000003</v>
      </c>
      <c r="J688" s="112">
        <f t="shared" si="315"/>
        <v>3.0450000000000004</v>
      </c>
      <c r="K688" s="112">
        <f t="shared" si="315"/>
        <v>3.8950000000000005</v>
      </c>
      <c r="L688" s="112">
        <f t="shared" si="315"/>
        <v>4.8550000000000004</v>
      </c>
      <c r="M688" s="112">
        <f t="shared" si="315"/>
        <v>5.8150000000000004</v>
      </c>
      <c r="N688" s="113">
        <f t="shared" si="315"/>
        <v>6.7750000000000004</v>
      </c>
      <c r="O688" s="113">
        <f t="shared" si="315"/>
        <v>7.7750000000000004</v>
      </c>
      <c r="P688" s="21"/>
      <c r="Q688" s="81" t="s">
        <v>3015</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19.158636810376095</v>
      </c>
      <c r="G689" s="115">
        <f t="shared" si="316"/>
        <v>35.484691822650262</v>
      </c>
      <c r="H689" s="115">
        <f t="shared" si="316"/>
        <v>38.151073310754668</v>
      </c>
      <c r="I689" s="115">
        <f t="shared" si="316"/>
        <v>40.579808769418179</v>
      </c>
      <c r="J689" s="115">
        <f t="shared" si="316"/>
        <v>36.816182376399858</v>
      </c>
      <c r="K689" s="115">
        <f t="shared" si="316"/>
        <v>39.404900794155651</v>
      </c>
      <c r="L689" s="115">
        <f t="shared" si="316"/>
        <v>47.915252372075201</v>
      </c>
      <c r="M689" s="115">
        <f t="shared" si="316"/>
        <v>41.329228077219483</v>
      </c>
      <c r="N689" s="116">
        <f t="shared" si="316"/>
        <v>45.81978245411733</v>
      </c>
      <c r="O689" s="116">
        <f t="shared" si="316"/>
        <v>46.024999999999999</v>
      </c>
      <c r="P689" s="21"/>
      <c r="Q689" s="81" t="s">
        <v>3016</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1.4023107935880592</v>
      </c>
      <c r="P690" s="21"/>
      <c r="Q690" s="120" t="s">
        <v>3017</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7">RATE(G$348-$F$348,,-$F689,G689)</f>
        <v>0.85215118245950394</v>
      </c>
      <c r="H691" s="122">
        <f t="shared" si="317"/>
        <v>0.41114316960204611</v>
      </c>
      <c r="I691" s="122">
        <f t="shared" si="317"/>
        <v>0.2842467159752865</v>
      </c>
      <c r="J691" s="122">
        <f t="shared" si="317"/>
        <v>0.1773851042861512</v>
      </c>
      <c r="K691" s="122">
        <f t="shared" si="317"/>
        <v>0.15514666012494097</v>
      </c>
      <c r="L691" s="122">
        <f t="shared" si="317"/>
        <v>0.16506868468252067</v>
      </c>
      <c r="M691" s="122">
        <f t="shared" si="317"/>
        <v>0.11608932842143757</v>
      </c>
      <c r="N691" s="123">
        <f t="shared" si="317"/>
        <v>0.11515709610605038</v>
      </c>
      <c r="O691" s="123">
        <f t="shared" si="317"/>
        <v>0.10228052019268995</v>
      </c>
      <c r="P691" s="37"/>
      <c r="Q691" s="124" t="s">
        <v>3018</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0.8</v>
      </c>
      <c r="I692" s="112">
        <f t="shared" si="318"/>
        <v>1.57</v>
      </c>
      <c r="J692" s="112">
        <f t="shared" si="318"/>
        <v>2.42</v>
      </c>
      <c r="K692" s="112">
        <f t="shared" si="318"/>
        <v>3.27</v>
      </c>
      <c r="L692" s="112">
        <f t="shared" si="318"/>
        <v>4.2300000000000004</v>
      </c>
      <c r="M692" s="112">
        <f t="shared" si="318"/>
        <v>5.19</v>
      </c>
      <c r="N692" s="113">
        <f t="shared" si="318"/>
        <v>6.15</v>
      </c>
      <c r="O692" s="113">
        <f t="shared" si="318"/>
        <v>7.15</v>
      </c>
      <c r="P692" s="21"/>
      <c r="Q692" s="81" t="s">
        <v>3015</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34.859691822650262</v>
      </c>
      <c r="H693" s="115">
        <f t="shared" si="319"/>
        <v>37.526073310754668</v>
      </c>
      <c r="I693" s="115">
        <f t="shared" si="319"/>
        <v>39.954808769418179</v>
      </c>
      <c r="J693" s="115">
        <f t="shared" si="319"/>
        <v>36.191182376399858</v>
      </c>
      <c r="K693" s="115">
        <f t="shared" si="319"/>
        <v>38.779900794155651</v>
      </c>
      <c r="L693" s="115">
        <f t="shared" si="319"/>
        <v>47.290252372075201</v>
      </c>
      <c r="M693" s="115">
        <f t="shared" si="319"/>
        <v>40.704228077219483</v>
      </c>
      <c r="N693" s="116">
        <f t="shared" si="319"/>
        <v>45.19478245411733</v>
      </c>
      <c r="O693" s="116">
        <f t="shared" si="319"/>
        <v>45.4</v>
      </c>
      <c r="P693" s="21"/>
      <c r="Q693" s="81" t="s">
        <v>3016</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0.30236377966201977</v>
      </c>
      <c r="P694" s="21"/>
      <c r="Q694" s="120" t="s">
        <v>3017</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0">RATE(H$348-$G$348,,-$G693,H693)</f>
        <v>7.6488957552169515E-2</v>
      </c>
      <c r="I695" s="122">
        <f t="shared" si="320"/>
        <v>7.0588949906115125E-2</v>
      </c>
      <c r="J695" s="122">
        <f t="shared" si="320"/>
        <v>1.2573155355630959E-2</v>
      </c>
      <c r="K695" s="122">
        <f t="shared" si="320"/>
        <v>2.7000813443788709E-2</v>
      </c>
      <c r="L695" s="122">
        <f t="shared" si="320"/>
        <v>6.2893173210948533E-2</v>
      </c>
      <c r="M695" s="122">
        <f t="shared" si="320"/>
        <v>2.6170037832217351E-2</v>
      </c>
      <c r="N695" s="123">
        <f t="shared" si="320"/>
        <v>3.7789448957469059E-2</v>
      </c>
      <c r="O695" s="123">
        <f t="shared" si="320"/>
        <v>3.3573911367797131E-2</v>
      </c>
      <c r="P695" s="37"/>
      <c r="Q695" s="124" t="s">
        <v>3018</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0.77</v>
      </c>
      <c r="J696" s="112">
        <f t="shared" si="321"/>
        <v>1.62</v>
      </c>
      <c r="K696" s="112">
        <f t="shared" si="321"/>
        <v>2.4700000000000002</v>
      </c>
      <c r="L696" s="112">
        <f t="shared" si="321"/>
        <v>3.43</v>
      </c>
      <c r="M696" s="112">
        <f t="shared" si="321"/>
        <v>4.3900000000000006</v>
      </c>
      <c r="N696" s="113">
        <f t="shared" si="321"/>
        <v>5.3500000000000005</v>
      </c>
      <c r="O696" s="113">
        <f t="shared" si="321"/>
        <v>6.3500000000000005</v>
      </c>
      <c r="P696" s="21"/>
      <c r="Q696" s="81" t="s">
        <v>3015</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36.726073310754671</v>
      </c>
      <c r="I697" s="115">
        <f t="shared" si="322"/>
        <v>39.154808769418182</v>
      </c>
      <c r="J697" s="115">
        <f t="shared" si="322"/>
        <v>35.391182376399854</v>
      </c>
      <c r="K697" s="115">
        <f t="shared" si="322"/>
        <v>37.979900794155647</v>
      </c>
      <c r="L697" s="115">
        <f t="shared" si="322"/>
        <v>46.490252372075204</v>
      </c>
      <c r="M697" s="115">
        <f t="shared" si="322"/>
        <v>39.904228077219486</v>
      </c>
      <c r="N697" s="116">
        <f t="shared" si="322"/>
        <v>44.394782454117333</v>
      </c>
      <c r="O697" s="116">
        <f t="shared" si="322"/>
        <v>44.6</v>
      </c>
      <c r="P697" s="21"/>
      <c r="Q697" s="81" t="s">
        <v>3016</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0.21439609463883436</v>
      </c>
      <c r="P698" s="21"/>
      <c r="Q698" s="120" t="s">
        <v>3017</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3">RATE(I$348-$H$348,,-$H697,I697)</f>
        <v>6.6131095424031935E-2</v>
      </c>
      <c r="J699" s="122">
        <f t="shared" si="323"/>
        <v>-1.8341824919217851E-2</v>
      </c>
      <c r="K699" s="122">
        <f t="shared" si="323"/>
        <v>1.1252891472981065E-2</v>
      </c>
      <c r="L699" s="122">
        <f t="shared" si="323"/>
        <v>6.0710460368811718E-2</v>
      </c>
      <c r="M699" s="122">
        <f t="shared" si="323"/>
        <v>1.673759752616142E-2</v>
      </c>
      <c r="N699" s="123">
        <f t="shared" si="323"/>
        <v>3.2110602035221404E-2</v>
      </c>
      <c r="O699" s="123">
        <f t="shared" si="323"/>
        <v>2.8138164046338305E-2</v>
      </c>
      <c r="P699" s="37"/>
      <c r="Q699" s="124" t="s">
        <v>3018</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0.85000000000000009</v>
      </c>
      <c r="K700" s="112">
        <f t="shared" si="324"/>
        <v>1.7000000000000002</v>
      </c>
      <c r="L700" s="112">
        <f t="shared" si="324"/>
        <v>2.66</v>
      </c>
      <c r="M700" s="112">
        <f t="shared" si="324"/>
        <v>3.62</v>
      </c>
      <c r="N700" s="113">
        <f t="shared" si="324"/>
        <v>4.58</v>
      </c>
      <c r="O700" s="113">
        <f t="shared" si="324"/>
        <v>5.58</v>
      </c>
      <c r="P700" s="21"/>
      <c r="Q700" s="81" t="s">
        <v>3015</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38.384808769418179</v>
      </c>
      <c r="J701" s="115">
        <f t="shared" si="325"/>
        <v>34.621182376399858</v>
      </c>
      <c r="K701" s="115">
        <f t="shared" si="325"/>
        <v>37.209900794155651</v>
      </c>
      <c r="L701" s="115">
        <f t="shared" si="325"/>
        <v>45.720252372075208</v>
      </c>
      <c r="M701" s="115">
        <f t="shared" si="325"/>
        <v>39.134228077219483</v>
      </c>
      <c r="N701" s="116">
        <f t="shared" si="325"/>
        <v>43.62478245411733</v>
      </c>
      <c r="O701" s="116">
        <f t="shared" si="325"/>
        <v>43.83</v>
      </c>
      <c r="P701" s="21"/>
      <c r="Q701" s="81" t="s">
        <v>3016</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0.14185797468190309</v>
      </c>
      <c r="P702" s="21"/>
      <c r="Q702" s="120" t="s">
        <v>3017</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6">RATE(J$348-$I$348,,-$I701,J701)</f>
        <v>-9.804989300915469E-2</v>
      </c>
      <c r="K703" s="122">
        <f t="shared" si="326"/>
        <v>-1.5423274090777225E-2</v>
      </c>
      <c r="L703" s="122">
        <f t="shared" si="326"/>
        <v>6.0025743522635545E-2</v>
      </c>
      <c r="M703" s="122">
        <f t="shared" si="326"/>
        <v>4.8456287960824112E-3</v>
      </c>
      <c r="N703" s="123">
        <f t="shared" si="326"/>
        <v>2.5923029021875377E-2</v>
      </c>
      <c r="O703" s="123">
        <f t="shared" si="326"/>
        <v>2.2355681663010125E-2</v>
      </c>
      <c r="P703" s="37"/>
      <c r="Q703" s="124" t="s">
        <v>3018</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0.85</v>
      </c>
      <c r="L704" s="112">
        <f t="shared" si="327"/>
        <v>1.81</v>
      </c>
      <c r="M704" s="112">
        <f t="shared" si="327"/>
        <v>2.77</v>
      </c>
      <c r="N704" s="113">
        <f t="shared" si="327"/>
        <v>3.73</v>
      </c>
      <c r="O704" s="113">
        <f t="shared" si="327"/>
        <v>4.7300000000000004</v>
      </c>
      <c r="P704" s="21"/>
      <c r="Q704" s="81" t="s">
        <v>3015</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33.771182376399857</v>
      </c>
      <c r="K705" s="115">
        <f t="shared" si="328"/>
        <v>36.359900794155649</v>
      </c>
      <c r="L705" s="115">
        <f t="shared" si="328"/>
        <v>44.870252372075207</v>
      </c>
      <c r="M705" s="115">
        <f t="shared" si="328"/>
        <v>38.284228077219488</v>
      </c>
      <c r="N705" s="116">
        <f t="shared" si="328"/>
        <v>42.774782454117329</v>
      </c>
      <c r="O705" s="116">
        <f t="shared" si="328"/>
        <v>42.980000000000004</v>
      </c>
      <c r="P705" s="21"/>
      <c r="Q705" s="81" t="s">
        <v>3016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0.27268271276268674</v>
      </c>
      <c r="P706" s="21"/>
      <c r="Q706" s="120" t="s">
        <v>3017</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29">RATE(K$348-$J$348,,-$J705,K705)</f>
        <v>7.6654657479948041E-2</v>
      </c>
      <c r="L707" s="122">
        <f t="shared" si="329"/>
        <v>0.15267300686503038</v>
      </c>
      <c r="M707" s="122">
        <f t="shared" si="329"/>
        <v>4.2696405114469559E-2</v>
      </c>
      <c r="N707" s="123">
        <f t="shared" si="329"/>
        <v>6.0865645856808058E-2</v>
      </c>
      <c r="O707" s="123">
        <f t="shared" si="329"/>
        <v>4.9407174447210815E-2</v>
      </c>
      <c r="P707" s="37"/>
      <c r="Q707" s="124" t="s">
        <v>3018</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0.96000000000000008</v>
      </c>
      <c r="M708" s="112">
        <f t="shared" si="330"/>
        <v>1.9200000000000002</v>
      </c>
      <c r="N708" s="113">
        <f t="shared" si="330"/>
        <v>2.8800000000000003</v>
      </c>
      <c r="O708" s="113">
        <f t="shared" si="330"/>
        <v>3.8800000000000003</v>
      </c>
      <c r="P708" s="21"/>
      <c r="Q708" s="81" t="s">
        <v>3015</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35.509900794155648</v>
      </c>
      <c r="L709" s="115">
        <f t="shared" si="331"/>
        <v>44.020252372075205</v>
      </c>
      <c r="M709" s="115">
        <f t="shared" si="331"/>
        <v>37.434228077219487</v>
      </c>
      <c r="N709" s="116">
        <f t="shared" si="331"/>
        <v>41.924782454117334</v>
      </c>
      <c r="O709" s="116">
        <f t="shared" si="331"/>
        <v>42.13</v>
      </c>
      <c r="P709" s="21"/>
      <c r="Q709" s="81" t="s">
        <v>3016</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0.18642967335278837</v>
      </c>
      <c r="P710" s="21"/>
      <c r="Q710" s="120" t="s">
        <v>3017</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2">RATE(L$348-$K$348,,-$K709,L709)</f>
        <v>0.23966137295771384</v>
      </c>
      <c r="M711" s="122">
        <f t="shared" si="332"/>
        <v>2.6738179200192683E-2</v>
      </c>
      <c r="N711" s="123">
        <f t="shared" si="332"/>
        <v>5.6915952426185794E-2</v>
      </c>
      <c r="O711" s="123">
        <f t="shared" si="332"/>
        <v>4.3663511687730958E-2</v>
      </c>
      <c r="P711" s="37"/>
      <c r="Q711" s="124" t="s">
        <v>3018</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0.96000000000000008</v>
      </c>
      <c r="N712" s="113">
        <f t="shared" si="333"/>
        <v>1.9200000000000002</v>
      </c>
      <c r="O712" s="113">
        <f t="shared" si="333"/>
        <v>2.92</v>
      </c>
      <c r="P712" s="21"/>
      <c r="Q712" s="81" t="s">
        <v>3015</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43.060252372075205</v>
      </c>
      <c r="M713" s="115">
        <f t="shared" si="334"/>
        <v>36.474228077219486</v>
      </c>
      <c r="N713" s="116">
        <f t="shared" si="334"/>
        <v>40.964782454117334</v>
      </c>
      <c r="O713" s="116">
        <f t="shared" si="334"/>
        <v>41.17</v>
      </c>
      <c r="P713" s="21"/>
      <c r="Q713" s="81" t="s">
        <v>3016</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-4.3897847038654181E-2</v>
      </c>
      <c r="P714" s="21"/>
      <c r="Q714" s="120" t="s">
        <v>3017</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5">RATE(M$348-$L$348,,-$L713,M713)</f>
        <v>-0.15294904075218066</v>
      </c>
      <c r="N715" s="123">
        <f t="shared" si="335"/>
        <v>-2.4635283675270108E-2</v>
      </c>
      <c r="O715" s="123">
        <f t="shared" si="335"/>
        <v>-1.4852108762497171E-2</v>
      </c>
      <c r="P715" s="37"/>
      <c r="Q715" s="124" t="s">
        <v>3018</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0.96000000000000008</v>
      </c>
      <c r="O716" s="113">
        <f t="shared" si="336"/>
        <v>1.96</v>
      </c>
      <c r="P716" s="21"/>
      <c r="Q716" s="81" t="s">
        <v>3015</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35.514228077219485</v>
      </c>
      <c r="N717" s="116">
        <f t="shared" si="337"/>
        <v>40.004782454117333</v>
      </c>
      <c r="O717" s="116">
        <f t="shared" si="337"/>
        <v>40.21</v>
      </c>
      <c r="P717" s="21"/>
      <c r="Q717" s="81" t="s">
        <v>3016</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0.13222227194605995</v>
      </c>
      <c r="P718" s="21"/>
      <c r="Q718" s="120" t="s">
        <v>3017</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8">RATE(N$348-$M$348,,-$M717,N717)</f>
        <v>0.12644381195992546</v>
      </c>
      <c r="O719" s="123">
        <f t="shared" si="338"/>
        <v>6.4059336666000971E-2</v>
      </c>
      <c r="P719" s="37"/>
      <c r="Q719" s="124" t="s">
        <v>3018</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1</v>
      </c>
      <c r="P720" s="21"/>
      <c r="Q720" s="81" t="s">
        <v>3015</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39.044782454117332</v>
      </c>
      <c r="O721" s="116">
        <f t="shared" si="339"/>
        <v>39.25</v>
      </c>
      <c r="P721" s="21"/>
      <c r="Q721" s="81" t="s">
        <v>3016</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5.2559531129114934E-3</v>
      </c>
      <c r="P722" s="21"/>
      <c r="Q722" s="120" t="s">
        <v>3017</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5.2559531129114535E-3</v>
      </c>
      <c r="P723" s="37"/>
      <c r="Q723" s="124" t="s">
        <v>3018</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N646"/>
    <mergeCell ref="B662:N662"/>
    <mergeCell ref="B671:N671"/>
    <mergeCell ref="B620:N620"/>
    <mergeCell ref="B625:N625"/>
    <mergeCell ref="B630:N630"/>
    <mergeCell ref="B631:N631"/>
    <mergeCell ref="B635:N635"/>
    <mergeCell ref="B638:N638"/>
    <mergeCell ref="B641:N641"/>
    <mergeCell ref="B349:N349"/>
    <mergeCell ref="B350:N350"/>
    <mergeCell ref="B356:N356"/>
    <mergeCell ref="B362:N362"/>
    <mergeCell ref="B368:N368"/>
    <mergeCell ref="B374:N374"/>
    <mergeCell ref="B380:N380"/>
    <mergeCell ref="B386:N386"/>
    <mergeCell ref="B392:N392"/>
    <mergeCell ref="B398:N398"/>
    <mergeCell ref="B403:N403"/>
    <mergeCell ref="B404:N404"/>
    <mergeCell ref="B410:N410"/>
    <mergeCell ref="B416:N416"/>
    <mergeCell ref="B422:N422"/>
    <mergeCell ref="B428:N428"/>
    <mergeCell ref="B434:N434"/>
    <mergeCell ref="B440:N440"/>
    <mergeCell ref="B446:N446"/>
    <mergeCell ref="B447:N447"/>
    <mergeCell ref="B453:N453"/>
    <mergeCell ref="B459:N459"/>
    <mergeCell ref="B460:N460"/>
    <mergeCell ref="B467:N467"/>
    <mergeCell ref="B473:N473"/>
    <mergeCell ref="B479:N479"/>
    <mergeCell ref="B485:N485"/>
    <mergeCell ref="B491:N491"/>
    <mergeCell ref="B497:N497"/>
    <mergeCell ref="B498:N498"/>
    <mergeCell ref="B506:N506"/>
    <mergeCell ref="B514:N514"/>
    <mergeCell ref="B515:N515"/>
    <mergeCell ref="B523:N523"/>
    <mergeCell ref="B531:N531"/>
    <mergeCell ref="B539:N539"/>
    <mergeCell ref="B546:N546"/>
    <mergeCell ref="B554:N554"/>
    <mergeCell ref="B562:N562"/>
    <mergeCell ref="B569:N569"/>
    <mergeCell ref="B604:N604"/>
    <mergeCell ref="B609:N609"/>
    <mergeCell ref="B610:N610"/>
    <mergeCell ref="B615:N615"/>
    <mergeCell ref="B576:N576"/>
    <mergeCell ref="B583:N583"/>
    <mergeCell ref="B591:N591"/>
    <mergeCell ref="B592:N592"/>
    <mergeCell ref="B598:N59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333" priority="1" operator="lessThan">
      <formula>0</formula>
    </cfRule>
  </conditionalFormatting>
  <conditionalFormatting sqref="P583">
    <cfRule type="cellIs" dxfId="7332" priority="2" operator="lessThan">
      <formula>0</formula>
    </cfRule>
  </conditionalFormatting>
  <conditionalFormatting sqref="B348:N348">
    <cfRule type="cellIs" dxfId="7331" priority="3" operator="lessThan">
      <formula>0</formula>
    </cfRule>
  </conditionalFormatting>
  <conditionalFormatting sqref="P514:P515">
    <cfRule type="cellIs" dxfId="7330" priority="4" operator="lessThan">
      <formula>0</formula>
    </cfRule>
  </conditionalFormatting>
  <conditionalFormatting sqref="P523 Q529 Q539:Q545">
    <cfRule type="cellIs" dxfId="7329" priority="5" operator="lessThan">
      <formula>0</formula>
    </cfRule>
  </conditionalFormatting>
  <conditionalFormatting sqref="P531">
    <cfRule type="cellIs" dxfId="7328" priority="6" operator="lessThan">
      <formula>0</formula>
    </cfRule>
  </conditionalFormatting>
  <conditionalFormatting sqref="P562">
    <cfRule type="cellIs" dxfId="7327" priority="7" operator="lessThan">
      <formula>0</formula>
    </cfRule>
  </conditionalFormatting>
  <conditionalFormatting sqref="B348:N348">
    <cfRule type="cellIs" dxfId="7326" priority="8" operator="lessThan">
      <formula>0</formula>
    </cfRule>
  </conditionalFormatting>
  <conditionalFormatting sqref="Q588">
    <cfRule type="cellIs" dxfId="7325" priority="9" operator="lessThan">
      <formula>0</formula>
    </cfRule>
  </conditionalFormatting>
  <conditionalFormatting sqref="Q499:Q502">
    <cfRule type="cellIs" dxfId="7324" priority="10" operator="lessThan">
      <formula>0</formula>
    </cfRule>
  </conditionalFormatting>
  <conditionalFormatting sqref="Q503">
    <cfRule type="cellIs" dxfId="7323" priority="11" operator="lessThan">
      <formula>0</formula>
    </cfRule>
  </conditionalFormatting>
  <conditionalFormatting sqref="Q503">
    <cfRule type="cellIs" dxfId="7322" priority="12" operator="lessThan">
      <formula>0</formula>
    </cfRule>
  </conditionalFormatting>
  <conditionalFormatting sqref="B514">
    <cfRule type="cellIs" dxfId="7321" priority="13" operator="lessThan">
      <formula>0</formula>
    </cfRule>
  </conditionalFormatting>
  <conditionalFormatting sqref="B531">
    <cfRule type="cellIs" dxfId="7320" priority="14" operator="lessThan">
      <formula>0</formula>
    </cfRule>
  </conditionalFormatting>
  <conditionalFormatting sqref="Q520">
    <cfRule type="cellIs" dxfId="7319" priority="15" operator="lessThan">
      <formula>0</formula>
    </cfRule>
  </conditionalFormatting>
  <conditionalFormatting sqref="Q520">
    <cfRule type="cellIs" dxfId="7318" priority="16" operator="lessThan">
      <formula>0</formula>
    </cfRule>
  </conditionalFormatting>
  <conditionalFormatting sqref="Q567">
    <cfRule type="cellIs" dxfId="7317" priority="17" operator="lessThan">
      <formula>0</formula>
    </cfRule>
  </conditionalFormatting>
  <conditionalFormatting sqref="B523 B515">
    <cfRule type="cellIs" dxfId="7316" priority="18" operator="lessThan">
      <formula>0</formula>
    </cfRule>
  </conditionalFormatting>
  <conditionalFormatting sqref="Q528">
    <cfRule type="cellIs" dxfId="7315" priority="19" operator="lessThan">
      <formula>0</formula>
    </cfRule>
  </conditionalFormatting>
  <conditionalFormatting sqref="Q536">
    <cfRule type="cellIs" dxfId="7314" priority="20" operator="lessThan">
      <formula>0</formula>
    </cfRule>
  </conditionalFormatting>
  <conditionalFormatting sqref="Q536">
    <cfRule type="cellIs" dxfId="7313" priority="21" operator="lessThan">
      <formula>0</formula>
    </cfRule>
  </conditionalFormatting>
  <conditionalFormatting sqref="P539">
    <cfRule type="cellIs" dxfId="7312" priority="22" operator="lessThan">
      <formula>0</formula>
    </cfRule>
  </conditionalFormatting>
  <conditionalFormatting sqref="Q528">
    <cfRule type="cellIs" dxfId="7311" priority="23" operator="lessThan">
      <formula>0</formula>
    </cfRule>
  </conditionalFormatting>
  <conditionalFormatting sqref="Q567">
    <cfRule type="cellIs" dxfId="7310" priority="24" operator="lessThan">
      <formula>0</formula>
    </cfRule>
  </conditionalFormatting>
  <conditionalFormatting sqref="P584:P587">
    <cfRule type="cellIs" dxfId="7309" priority="25" operator="lessThan">
      <formula>0</formula>
    </cfRule>
  </conditionalFormatting>
  <conditionalFormatting sqref="P563:P566">
    <cfRule type="cellIs" dxfId="7308" priority="26" operator="lessThan">
      <formula>0</formula>
    </cfRule>
  </conditionalFormatting>
  <conditionalFormatting sqref="Q366">
    <cfRule type="cellIs" dxfId="7307" priority="27" operator="lessThan">
      <formula>0</formula>
    </cfRule>
  </conditionalFormatting>
  <conditionalFormatting sqref="Q588">
    <cfRule type="cellIs" dxfId="7306" priority="28" operator="lessThan">
      <formula>0</formula>
    </cfRule>
  </conditionalFormatting>
  <conditionalFormatting sqref="Q544">
    <cfRule type="cellIs" dxfId="7305" priority="29" operator="lessThan">
      <formula>0</formula>
    </cfRule>
  </conditionalFormatting>
  <conditionalFormatting sqref="J353:N354 K351:N352">
    <cfRule type="cellIs" dxfId="7304" priority="30" operator="lessThan">
      <formula>0</formula>
    </cfRule>
  </conditionalFormatting>
  <conditionalFormatting sqref="P516:P519">
    <cfRule type="cellIs" dxfId="7303" priority="31" operator="lessThan">
      <formula>0</formula>
    </cfRule>
  </conditionalFormatting>
  <conditionalFormatting sqref="P524:P527">
    <cfRule type="cellIs" dxfId="7302" priority="32" operator="lessThan">
      <formula>0</formula>
    </cfRule>
  </conditionalFormatting>
  <conditionalFormatting sqref="P539:P543">
    <cfRule type="cellIs" dxfId="7301" priority="33" operator="lessThan">
      <formula>0</formula>
    </cfRule>
  </conditionalFormatting>
  <conditionalFormatting sqref="P532:P535">
    <cfRule type="cellIs" dxfId="7300" priority="34" operator="lessThan">
      <formula>0</formula>
    </cfRule>
  </conditionalFormatting>
  <conditionalFormatting sqref="Q544">
    <cfRule type="cellIs" dxfId="7299" priority="35" operator="lessThan">
      <formula>0</formula>
    </cfRule>
  </conditionalFormatting>
  <conditionalFormatting sqref="Q354">
    <cfRule type="cellIs" dxfId="7298" priority="36" operator="lessThan">
      <formula>0</formula>
    </cfRule>
  </conditionalFormatting>
  <conditionalFormatting sqref="Q540:Q543 B539">
    <cfRule type="cellIs" dxfId="7297" priority="37" operator="lessThan">
      <formula>0</formula>
    </cfRule>
  </conditionalFormatting>
  <conditionalFormatting sqref="P555:P558">
    <cfRule type="cellIs" dxfId="7296" priority="38" operator="lessThan">
      <formula>0</formula>
    </cfRule>
  </conditionalFormatting>
  <conditionalFormatting sqref="Q555:Q558 Q560">
    <cfRule type="cellIs" dxfId="7295" priority="39" operator="lessThan">
      <formula>0</formula>
    </cfRule>
  </conditionalFormatting>
  <conditionalFormatting sqref="Q559">
    <cfRule type="cellIs" dxfId="7294" priority="40" operator="lessThan">
      <formula>0</formula>
    </cfRule>
  </conditionalFormatting>
  <conditionalFormatting sqref="Q468:Q472">
    <cfRule type="cellIs" dxfId="7293" priority="41" operator="lessThan">
      <formula>0</formula>
    </cfRule>
  </conditionalFormatting>
  <conditionalFormatting sqref="Q559">
    <cfRule type="cellIs" dxfId="7292" priority="42" operator="lessThan">
      <formula>0</formula>
    </cfRule>
  </conditionalFormatting>
  <conditionalFormatting sqref="J351">
    <cfRule type="cellIs" dxfId="7291" priority="43" operator="lessThan">
      <formula>0</formula>
    </cfRule>
  </conditionalFormatting>
  <conditionalFormatting sqref="P540:P543">
    <cfRule type="cellIs" dxfId="7290" priority="44" operator="lessThan">
      <formula>0</formula>
    </cfRule>
  </conditionalFormatting>
  <conditionalFormatting sqref="P349:Q350 Q351:Q353">
    <cfRule type="cellIs" dxfId="7289" priority="45" operator="lessThan">
      <formula>0</formula>
    </cfRule>
  </conditionalFormatting>
  <conditionalFormatting sqref="Q396">
    <cfRule type="cellIs" dxfId="7288" priority="46" operator="lessThan">
      <formula>0</formula>
    </cfRule>
  </conditionalFormatting>
  <conditionalFormatting sqref="B349">
    <cfRule type="cellIs" dxfId="7287" priority="47" operator="lessThan">
      <formula>0</formula>
    </cfRule>
  </conditionalFormatting>
  <conditionalFormatting sqref="P393:P395">
    <cfRule type="cellIs" dxfId="7286" priority="48" operator="lessThan">
      <formula>0</formula>
    </cfRule>
  </conditionalFormatting>
  <conditionalFormatting sqref="Q397">
    <cfRule type="cellIs" dxfId="7285" priority="49" operator="lessThan">
      <formula>0</formula>
    </cfRule>
  </conditionalFormatting>
  <conditionalFormatting sqref="P349:P350">
    <cfRule type="cellIs" dxfId="7284" priority="50" operator="lessThan">
      <formula>0</formula>
    </cfRule>
  </conditionalFormatting>
  <conditionalFormatting sqref="P351:P354">
    <cfRule type="cellIs" dxfId="7283" priority="51" operator="lessThan">
      <formula>0</formula>
    </cfRule>
  </conditionalFormatting>
  <conditionalFormatting sqref="C397:M397">
    <cfRule type="cellIs" dxfId="7282" priority="52" operator="lessThan">
      <formula>0</formula>
    </cfRule>
  </conditionalFormatting>
  <conditionalFormatting sqref="Q355">
    <cfRule type="cellIs" dxfId="7281" priority="53" operator="lessThan">
      <formula>0</formula>
    </cfRule>
  </conditionalFormatting>
  <conditionalFormatting sqref="P398:Q398 Q399:Q401">
    <cfRule type="cellIs" dxfId="7280" priority="54" operator="lessThan">
      <formula>0</formula>
    </cfRule>
  </conditionalFormatting>
  <conditionalFormatting sqref="P399:P401">
    <cfRule type="cellIs" dxfId="7279" priority="55" operator="lessThan">
      <formula>0</formula>
    </cfRule>
  </conditionalFormatting>
  <conditionalFormatting sqref="H385">
    <cfRule type="cellIs" dxfId="7278" priority="56" operator="lessThan">
      <formula>0</formula>
    </cfRule>
  </conditionalFormatting>
  <conditionalFormatting sqref="Q402">
    <cfRule type="cellIs" dxfId="7277" priority="57" operator="lessThan">
      <formula>0</formula>
    </cfRule>
  </conditionalFormatting>
  <conditionalFormatting sqref="B350">
    <cfRule type="cellIs" dxfId="7276" priority="58" operator="lessThan">
      <formula>0</formula>
    </cfRule>
  </conditionalFormatting>
  <conditionalFormatting sqref="J352">
    <cfRule type="cellIs" dxfId="7275" priority="59" operator="lessThan">
      <formula>0</formula>
    </cfRule>
  </conditionalFormatting>
  <conditionalFormatting sqref="P355">
    <cfRule type="cellIs" dxfId="7274" priority="60" operator="lessThan">
      <formula>0</formula>
    </cfRule>
  </conditionalFormatting>
  <conditionalFormatting sqref="P440">
    <cfRule type="cellIs" dxfId="7273" priority="61" operator="lessThan">
      <formula>0</formula>
    </cfRule>
  </conditionalFormatting>
  <conditionalFormatting sqref="Q354">
    <cfRule type="cellIs" dxfId="7272" priority="62" operator="lessThan">
      <formula>0</formula>
    </cfRule>
  </conditionalFormatting>
  <conditionalFormatting sqref="P356:Q356 Q357:Q359">
    <cfRule type="cellIs" dxfId="7271" priority="63" operator="lessThan">
      <formula>0</formula>
    </cfRule>
  </conditionalFormatting>
  <conditionalFormatting sqref="P356">
    <cfRule type="cellIs" dxfId="7270" priority="64" operator="lessThan">
      <formula>0</formula>
    </cfRule>
  </conditionalFormatting>
  <conditionalFormatting sqref="P357:P360">
    <cfRule type="cellIs" dxfId="7269" priority="65" operator="lessThan">
      <formula>0</formula>
    </cfRule>
  </conditionalFormatting>
  <conditionalFormatting sqref="B356">
    <cfRule type="cellIs" dxfId="7268" priority="66" operator="lessThan">
      <formula>0</formula>
    </cfRule>
  </conditionalFormatting>
  <conditionalFormatting sqref="Q361">
    <cfRule type="cellIs" dxfId="7267" priority="67" operator="lessThan">
      <formula>0</formula>
    </cfRule>
  </conditionalFormatting>
  <conditionalFormatting sqref="Q360">
    <cfRule type="cellIs" dxfId="7266" priority="68" operator="lessThan">
      <formula>0</formula>
    </cfRule>
  </conditionalFormatting>
  <conditionalFormatting sqref="Q360">
    <cfRule type="cellIs" dxfId="7265" priority="69" operator="lessThan">
      <formula>0</formula>
    </cfRule>
  </conditionalFormatting>
  <conditionalFormatting sqref="P362:Q362 Q363:Q365">
    <cfRule type="cellIs" dxfId="7264" priority="70" operator="lessThan">
      <formula>0</formula>
    </cfRule>
  </conditionalFormatting>
  <conditionalFormatting sqref="P362">
    <cfRule type="cellIs" dxfId="7263" priority="71" operator="lessThan">
      <formula>0</formula>
    </cfRule>
  </conditionalFormatting>
  <conditionalFormatting sqref="J363">
    <cfRule type="cellIs" dxfId="7262" priority="72" operator="lessThan">
      <formula>0</formula>
    </cfRule>
  </conditionalFormatting>
  <conditionalFormatting sqref="K363:N364 J365:M366">
    <cfRule type="cellIs" dxfId="7261" priority="73" operator="lessThan">
      <formula>0</formula>
    </cfRule>
  </conditionalFormatting>
  <conditionalFormatting sqref="P368">
    <cfRule type="cellIs" dxfId="7260" priority="74" operator="lessThan">
      <formula>0</formula>
    </cfRule>
  </conditionalFormatting>
  <conditionalFormatting sqref="Q367">
    <cfRule type="cellIs" dxfId="7259" priority="75" operator="lessThan">
      <formula>0</formula>
    </cfRule>
  </conditionalFormatting>
  <conditionalFormatting sqref="B362">
    <cfRule type="cellIs" dxfId="7258" priority="76" operator="lessThan">
      <formula>0</formula>
    </cfRule>
  </conditionalFormatting>
  <conditionalFormatting sqref="P405:P407">
    <cfRule type="cellIs" dxfId="7257" priority="77" operator="lessThan">
      <formula>0</formula>
    </cfRule>
  </conditionalFormatting>
  <conditionalFormatting sqref="J364">
    <cfRule type="cellIs" dxfId="7256" priority="78" operator="lessThan">
      <formula>0</formula>
    </cfRule>
  </conditionalFormatting>
  <conditionalFormatting sqref="Q366">
    <cfRule type="cellIs" dxfId="7255" priority="79" operator="lessThan">
      <formula>0</formula>
    </cfRule>
  </conditionalFormatting>
  <conditionalFormatting sqref="P368:Q368 Q369:Q371">
    <cfRule type="cellIs" dxfId="7254" priority="80" operator="lessThan">
      <formula>0</formula>
    </cfRule>
  </conditionalFormatting>
  <conditionalFormatting sqref="Q372">
    <cfRule type="cellIs" dxfId="7253" priority="81" operator="lessThan">
      <formula>0</formula>
    </cfRule>
  </conditionalFormatting>
  <conditionalFormatting sqref="I370 K369:N370 C371:M372">
    <cfRule type="cellIs" dxfId="7252" priority="82" operator="lessThan">
      <formula>0</formula>
    </cfRule>
  </conditionalFormatting>
  <conditionalFormatting sqref="I369">
    <cfRule type="cellIs" dxfId="7251" priority="83" operator="lessThan">
      <formula>0</formula>
    </cfRule>
  </conditionalFormatting>
  <conditionalFormatting sqref="C369:J369">
    <cfRule type="cellIs" dxfId="7250" priority="84" operator="lessThan">
      <formula>0</formula>
    </cfRule>
  </conditionalFormatting>
  <conditionalFormatting sqref="B368">
    <cfRule type="cellIs" dxfId="7249" priority="85" operator="lessThan">
      <formula>0</formula>
    </cfRule>
  </conditionalFormatting>
  <conditionalFormatting sqref="Q373">
    <cfRule type="cellIs" dxfId="7248" priority="86" operator="lessThan">
      <formula>0</formula>
    </cfRule>
  </conditionalFormatting>
  <conditionalFormatting sqref="P411:P413">
    <cfRule type="cellIs" dxfId="7247" priority="87" operator="lessThan">
      <formula>0</formula>
    </cfRule>
  </conditionalFormatting>
  <conditionalFormatting sqref="C370:J370">
    <cfRule type="cellIs" dxfId="7246" priority="88" operator="lessThan">
      <formula>0</formula>
    </cfRule>
  </conditionalFormatting>
  <conditionalFormatting sqref="Q372">
    <cfRule type="cellIs" dxfId="7245" priority="89" operator="lessThan">
      <formula>0</formula>
    </cfRule>
  </conditionalFormatting>
  <conditionalFormatting sqref="P374:Q374 Q375:Q377">
    <cfRule type="cellIs" dxfId="7244" priority="90" operator="lessThan">
      <formula>0</formula>
    </cfRule>
  </conditionalFormatting>
  <conditionalFormatting sqref="P374">
    <cfRule type="cellIs" dxfId="7243" priority="91" operator="lessThan">
      <formula>0</formula>
    </cfRule>
  </conditionalFormatting>
  <conditionalFormatting sqref="P375:P377">
    <cfRule type="cellIs" dxfId="7242" priority="92" operator="lessThan">
      <formula>0</formula>
    </cfRule>
  </conditionalFormatting>
  <conditionalFormatting sqref="I376 K375:N376 C377:M378">
    <cfRule type="cellIs" dxfId="7241" priority="93" operator="lessThan">
      <formula>0</formula>
    </cfRule>
  </conditionalFormatting>
  <conditionalFormatting sqref="I375">
    <cfRule type="cellIs" dxfId="7240" priority="94" operator="lessThan">
      <formula>0</formula>
    </cfRule>
  </conditionalFormatting>
  <conditionalFormatting sqref="C375:J375">
    <cfRule type="cellIs" dxfId="7239" priority="95" operator="lessThan">
      <formula>0</formula>
    </cfRule>
  </conditionalFormatting>
  <conditionalFormatting sqref="B374">
    <cfRule type="cellIs" dxfId="7238" priority="96" operator="lessThan">
      <formula>0</formula>
    </cfRule>
  </conditionalFormatting>
  <conditionalFormatting sqref="Q379">
    <cfRule type="cellIs" dxfId="7237" priority="97" operator="lessThan">
      <formula>0</formula>
    </cfRule>
  </conditionalFormatting>
  <conditionalFormatting sqref="C376:J376">
    <cfRule type="cellIs" dxfId="7236" priority="98" operator="lessThan">
      <formula>0</formula>
    </cfRule>
  </conditionalFormatting>
  <conditionalFormatting sqref="Q378">
    <cfRule type="cellIs" dxfId="7235" priority="99" operator="lessThan">
      <formula>0</formula>
    </cfRule>
  </conditionalFormatting>
  <conditionalFormatting sqref="Q378">
    <cfRule type="cellIs" dxfId="7234" priority="100" operator="lessThan">
      <formula>0</formula>
    </cfRule>
  </conditionalFormatting>
  <conditionalFormatting sqref="P380:Q380 Q381:Q383">
    <cfRule type="cellIs" dxfId="7233" priority="101" operator="lessThan">
      <formula>0</formula>
    </cfRule>
  </conditionalFormatting>
  <conditionalFormatting sqref="P380">
    <cfRule type="cellIs" dxfId="7232" priority="102" operator="lessThan">
      <formula>0</formula>
    </cfRule>
  </conditionalFormatting>
  <conditionalFormatting sqref="P381:P383">
    <cfRule type="cellIs" dxfId="7231" priority="103" operator="lessThan">
      <formula>0</formula>
    </cfRule>
  </conditionalFormatting>
  <conditionalFormatting sqref="I382 K381:N382 C383:N383 C384:M384">
    <cfRule type="cellIs" dxfId="7230" priority="104" operator="lessThan">
      <formula>0</formula>
    </cfRule>
  </conditionalFormatting>
  <conditionalFormatting sqref="I381">
    <cfRule type="cellIs" dxfId="7229" priority="105" operator="lessThan">
      <formula>0</formula>
    </cfRule>
  </conditionalFormatting>
  <conditionalFormatting sqref="C381:J381">
    <cfRule type="cellIs" dxfId="7228" priority="106" operator="lessThan">
      <formula>0</formula>
    </cfRule>
  </conditionalFormatting>
  <conditionalFormatting sqref="B380">
    <cfRule type="cellIs" dxfId="7227" priority="107" operator="lessThan">
      <formula>0</formula>
    </cfRule>
  </conditionalFormatting>
  <conditionalFormatting sqref="Q385">
    <cfRule type="cellIs" dxfId="7226" priority="108" operator="lessThan">
      <formula>0</formula>
    </cfRule>
  </conditionalFormatting>
  <conditionalFormatting sqref="C382:J382">
    <cfRule type="cellIs" dxfId="7225" priority="109" operator="lessThan">
      <formula>0</formula>
    </cfRule>
  </conditionalFormatting>
  <conditionalFormatting sqref="Q384">
    <cfRule type="cellIs" dxfId="7224" priority="110" operator="lessThan">
      <formula>0</formula>
    </cfRule>
  </conditionalFormatting>
  <conditionalFormatting sqref="Q384">
    <cfRule type="cellIs" dxfId="7223" priority="111" operator="lessThan">
      <formula>0</formula>
    </cfRule>
  </conditionalFormatting>
  <conditionalFormatting sqref="P386:Q386 Q387:Q389">
    <cfRule type="cellIs" dxfId="7222" priority="112" operator="lessThan">
      <formula>0</formula>
    </cfRule>
  </conditionalFormatting>
  <conditionalFormatting sqref="P386">
    <cfRule type="cellIs" dxfId="7221" priority="113" operator="lessThan">
      <formula>0</formula>
    </cfRule>
  </conditionalFormatting>
  <conditionalFormatting sqref="P387:P389">
    <cfRule type="cellIs" dxfId="7220" priority="114" operator="lessThan">
      <formula>0</formula>
    </cfRule>
  </conditionalFormatting>
  <conditionalFormatting sqref="B386">
    <cfRule type="cellIs" dxfId="7219" priority="115" operator="lessThan">
      <formula>0</formula>
    </cfRule>
  </conditionalFormatting>
  <conditionalFormatting sqref="Q391">
    <cfRule type="cellIs" dxfId="7218" priority="116" operator="lessThan">
      <formula>0</formula>
    </cfRule>
  </conditionalFormatting>
  <conditionalFormatting sqref="Q390">
    <cfRule type="cellIs" dxfId="7217" priority="117" operator="lessThan">
      <formula>0</formula>
    </cfRule>
  </conditionalFormatting>
  <conditionalFormatting sqref="Q390">
    <cfRule type="cellIs" dxfId="7216" priority="118" operator="lessThan">
      <formula>0</formula>
    </cfRule>
  </conditionalFormatting>
  <conditionalFormatting sqref="P392:Q392 Q393:Q395">
    <cfRule type="cellIs" dxfId="7215" priority="119" operator="lessThan">
      <formula>0</formula>
    </cfRule>
  </conditionalFormatting>
  <conditionalFormatting sqref="P392">
    <cfRule type="cellIs" dxfId="7214" priority="120" operator="lessThan">
      <formula>0</formula>
    </cfRule>
  </conditionalFormatting>
  <conditionalFormatting sqref="H397">
    <cfRule type="cellIs" dxfId="7213" priority="121" operator="lessThan">
      <formula>0</formula>
    </cfRule>
  </conditionalFormatting>
  <conditionalFormatting sqref="B392">
    <cfRule type="cellIs" dxfId="7212" priority="122" operator="lessThan">
      <formula>0</formula>
    </cfRule>
  </conditionalFormatting>
  <conditionalFormatting sqref="H378">
    <cfRule type="cellIs" dxfId="7211" priority="123" operator="lessThan">
      <formula>0</formula>
    </cfRule>
  </conditionalFormatting>
  <conditionalFormatting sqref="Q396">
    <cfRule type="cellIs" dxfId="7210" priority="124" operator="lessThan">
      <formula>0</formula>
    </cfRule>
  </conditionalFormatting>
  <conditionalFormatting sqref="H361">
    <cfRule type="cellIs" dxfId="7209" priority="125" operator="lessThan">
      <formula>0</formula>
    </cfRule>
  </conditionalFormatting>
  <conditionalFormatting sqref="P398">
    <cfRule type="cellIs" dxfId="7208" priority="126" operator="lessThan">
      <formula>0</formula>
    </cfRule>
  </conditionalFormatting>
  <conditionalFormatting sqref="Q438">
    <cfRule type="cellIs" dxfId="7207" priority="127" operator="lessThan">
      <formula>0</formula>
    </cfRule>
  </conditionalFormatting>
  <conditionalFormatting sqref="H372">
    <cfRule type="cellIs" dxfId="7206" priority="128" operator="lessThan">
      <formula>0</formula>
    </cfRule>
  </conditionalFormatting>
  <conditionalFormatting sqref="Q402">
    <cfRule type="cellIs" dxfId="7205" priority="129" operator="lessThan">
      <formula>0</formula>
    </cfRule>
  </conditionalFormatting>
  <conditionalFormatting sqref="P440:Q440 Q441:Q443">
    <cfRule type="cellIs" dxfId="7204" priority="130" operator="lessThan">
      <formula>0</formula>
    </cfRule>
  </conditionalFormatting>
  <conditionalFormatting sqref="C391:M391">
    <cfRule type="cellIs" dxfId="7203" priority="131" operator="lessThan">
      <formula>0</formula>
    </cfRule>
  </conditionalFormatting>
  <conditionalFormatting sqref="C385:M385">
    <cfRule type="cellIs" dxfId="7202" priority="132" operator="lessThan">
      <formula>0</formula>
    </cfRule>
  </conditionalFormatting>
  <conditionalFormatting sqref="C379:M379">
    <cfRule type="cellIs" dxfId="7201" priority="133" operator="lessThan">
      <formula>0</formula>
    </cfRule>
  </conditionalFormatting>
  <conditionalFormatting sqref="C373:M373">
    <cfRule type="cellIs" dxfId="7200" priority="134" operator="lessThan">
      <formula>0</formula>
    </cfRule>
  </conditionalFormatting>
  <conditionalFormatting sqref="J367:M367">
    <cfRule type="cellIs" dxfId="7199" priority="135" operator="lessThan">
      <formula>0</formula>
    </cfRule>
  </conditionalFormatting>
  <conditionalFormatting sqref="C361:M361">
    <cfRule type="cellIs" dxfId="7198" priority="136" operator="lessThan">
      <formula>0</formula>
    </cfRule>
  </conditionalFormatting>
  <conditionalFormatting sqref="J355:N355">
    <cfRule type="cellIs" dxfId="7197" priority="137" operator="lessThan">
      <formula>0</formula>
    </cfRule>
  </conditionalFormatting>
  <conditionalFormatting sqref="B398">
    <cfRule type="cellIs" dxfId="7196" priority="138" operator="lessThan">
      <formula>0</formula>
    </cfRule>
  </conditionalFormatting>
  <conditionalFormatting sqref="B403">
    <cfRule type="cellIs" dxfId="7195" priority="139" operator="lessThan">
      <formula>0</formula>
    </cfRule>
  </conditionalFormatting>
  <conditionalFormatting sqref="Q408">
    <cfRule type="cellIs" dxfId="7194" priority="140" operator="lessThan">
      <formula>0</formula>
    </cfRule>
  </conditionalFormatting>
  <conditionalFormatting sqref="Q409">
    <cfRule type="cellIs" dxfId="7193" priority="141" operator="lessThan">
      <formula>0</formula>
    </cfRule>
  </conditionalFormatting>
  <conditionalFormatting sqref="P404:Q404 Q405:Q407">
    <cfRule type="cellIs" dxfId="7192" priority="142" operator="lessThan">
      <formula>0</formula>
    </cfRule>
  </conditionalFormatting>
  <conditionalFormatting sqref="P404">
    <cfRule type="cellIs" dxfId="7191" priority="143" operator="lessThan">
      <formula>0</formula>
    </cfRule>
  </conditionalFormatting>
  <conditionalFormatting sqref="Q408">
    <cfRule type="cellIs" dxfId="7190" priority="144" operator="lessThan">
      <formula>0</formula>
    </cfRule>
  </conditionalFormatting>
  <conditionalFormatting sqref="B404">
    <cfRule type="cellIs" dxfId="7189" priority="145" operator="lessThan">
      <formula>0</formula>
    </cfRule>
  </conditionalFormatting>
  <conditionalFormatting sqref="Q414">
    <cfRule type="cellIs" dxfId="7188" priority="146" operator="lessThan">
      <formula>0</formula>
    </cfRule>
  </conditionalFormatting>
  <conditionalFormatting sqref="Q415">
    <cfRule type="cellIs" dxfId="7187" priority="147" operator="lessThan">
      <formula>0</formula>
    </cfRule>
  </conditionalFormatting>
  <conditionalFormatting sqref="P410:Q410 Q411:Q413">
    <cfRule type="cellIs" dxfId="7186" priority="148" operator="lessThan">
      <formula>0</formula>
    </cfRule>
  </conditionalFormatting>
  <conditionalFormatting sqref="P410">
    <cfRule type="cellIs" dxfId="7185" priority="149" operator="lessThan">
      <formula>0</formula>
    </cfRule>
  </conditionalFormatting>
  <conditionalFormatting sqref="Q414">
    <cfRule type="cellIs" dxfId="7184" priority="150" operator="lessThan">
      <formula>0</formula>
    </cfRule>
  </conditionalFormatting>
  <conditionalFormatting sqref="B410">
    <cfRule type="cellIs" dxfId="7183" priority="151" operator="lessThan">
      <formula>0</formula>
    </cfRule>
  </conditionalFormatting>
  <conditionalFormatting sqref="Q432">
    <cfRule type="cellIs" dxfId="7182" priority="152" operator="lessThan">
      <formula>0</formula>
    </cfRule>
  </conditionalFormatting>
  <conditionalFormatting sqref="P429:P431">
    <cfRule type="cellIs" dxfId="7181" priority="153" operator="lessThan">
      <formula>0</formula>
    </cfRule>
  </conditionalFormatting>
  <conditionalFormatting sqref="Q433">
    <cfRule type="cellIs" dxfId="7180" priority="154" operator="lessThan">
      <formula>0</formula>
    </cfRule>
  </conditionalFormatting>
  <conditionalFormatting sqref="P428:Q428 Q429:Q431">
    <cfRule type="cellIs" dxfId="7179" priority="155" operator="lessThan">
      <formula>0</formula>
    </cfRule>
  </conditionalFormatting>
  <conditionalFormatting sqref="P428">
    <cfRule type="cellIs" dxfId="7178" priority="156" operator="lessThan">
      <formula>0</formula>
    </cfRule>
  </conditionalFormatting>
  <conditionalFormatting sqref="Q432">
    <cfRule type="cellIs" dxfId="7177" priority="157" operator="lessThan">
      <formula>0</formula>
    </cfRule>
  </conditionalFormatting>
  <conditionalFormatting sqref="H391">
    <cfRule type="cellIs" dxfId="7176" priority="158" operator="lessThan">
      <formula>0</formula>
    </cfRule>
  </conditionalFormatting>
  <conditionalFormatting sqref="P435:P437">
    <cfRule type="cellIs" dxfId="7175" priority="159" operator="lessThan">
      <formula>0</formula>
    </cfRule>
  </conditionalFormatting>
  <conditionalFormatting sqref="Q444">
    <cfRule type="cellIs" dxfId="7174" priority="160" operator="lessThan">
      <formula>0</formula>
    </cfRule>
  </conditionalFormatting>
  <conditionalFormatting sqref="H384">
    <cfRule type="cellIs" dxfId="7173" priority="161" operator="lessThan">
      <formula>0</formula>
    </cfRule>
  </conditionalFormatting>
  <conditionalFormatting sqref="H379">
    <cfRule type="cellIs" dxfId="7172" priority="162" operator="lessThan">
      <formula>0</formula>
    </cfRule>
  </conditionalFormatting>
  <conditionalFormatting sqref="Q438">
    <cfRule type="cellIs" dxfId="7171" priority="163" operator="lessThan">
      <formula>0</formula>
    </cfRule>
  </conditionalFormatting>
  <conditionalFormatting sqref="H373">
    <cfRule type="cellIs" dxfId="7170" priority="164" operator="lessThan">
      <formula>0</formula>
    </cfRule>
  </conditionalFormatting>
  <conditionalFormatting sqref="P441:P443">
    <cfRule type="cellIs" dxfId="7169" priority="165" operator="lessThan">
      <formula>0</formula>
    </cfRule>
  </conditionalFormatting>
  <conditionalFormatting sqref="P434:Q434 Q435:Q437">
    <cfRule type="cellIs" dxfId="7168" priority="166" operator="lessThan">
      <formula>0</formula>
    </cfRule>
  </conditionalFormatting>
  <conditionalFormatting sqref="P434">
    <cfRule type="cellIs" dxfId="7167" priority="167" operator="lessThan">
      <formula>0</formula>
    </cfRule>
  </conditionalFormatting>
  <conditionalFormatting sqref="B434">
    <cfRule type="cellIs" dxfId="7166" priority="168" operator="lessThan">
      <formula>0</formula>
    </cfRule>
  </conditionalFormatting>
  <conditionalFormatting sqref="Q445:Q446">
    <cfRule type="cellIs" dxfId="7165" priority="169" operator="lessThan">
      <formula>0</formula>
    </cfRule>
  </conditionalFormatting>
  <conditionalFormatting sqref="Q444">
    <cfRule type="cellIs" dxfId="7164" priority="170" operator="lessThan">
      <formula>0</formula>
    </cfRule>
  </conditionalFormatting>
  <conditionalFormatting sqref="B446">
    <cfRule type="cellIs" dxfId="7163" priority="171" operator="lessThan">
      <formula>0</formula>
    </cfRule>
  </conditionalFormatting>
  <conditionalFormatting sqref="B440">
    <cfRule type="cellIs" dxfId="7162" priority="172" operator="lessThan">
      <formula>0</formula>
    </cfRule>
  </conditionalFormatting>
  <conditionalFormatting sqref="P446">
    <cfRule type="cellIs" dxfId="7161" priority="173" operator="lessThan">
      <formula>0</formula>
    </cfRule>
  </conditionalFormatting>
  <conditionalFormatting sqref="B447">
    <cfRule type="cellIs" dxfId="7160" priority="174" operator="lessThan">
      <formula>0</formula>
    </cfRule>
  </conditionalFormatting>
  <conditionalFormatting sqref="Q439">
    <cfRule type="cellIs" dxfId="7159" priority="175" operator="lessThan">
      <formula>0</formula>
    </cfRule>
  </conditionalFormatting>
  <conditionalFormatting sqref="Q448:Q450">
    <cfRule type="cellIs" dxfId="7158" priority="176" operator="lessThan">
      <formula>0</formula>
    </cfRule>
  </conditionalFormatting>
  <conditionalFormatting sqref="P448:P450">
    <cfRule type="cellIs" dxfId="7157" priority="177" operator="lessThan">
      <formula>0</formula>
    </cfRule>
  </conditionalFormatting>
  <conditionalFormatting sqref="Q603">
    <cfRule type="cellIs" dxfId="7156" priority="178" operator="lessThan">
      <formula>0</formula>
    </cfRule>
  </conditionalFormatting>
  <conditionalFormatting sqref="B625">
    <cfRule type="cellIs" dxfId="7155" priority="179" operator="lessThan">
      <formula>0</formula>
    </cfRule>
  </conditionalFormatting>
  <conditionalFormatting sqref="P454:P456">
    <cfRule type="cellIs" dxfId="7154" priority="180" operator="lessThan">
      <formula>0</formula>
    </cfRule>
  </conditionalFormatting>
  <conditionalFormatting sqref="Q457">
    <cfRule type="cellIs" dxfId="7153" priority="181" operator="lessThan">
      <formula>0</formula>
    </cfRule>
  </conditionalFormatting>
  <conditionalFormatting sqref="Q597">
    <cfRule type="cellIs" dxfId="7152" priority="182" operator="lessThan">
      <formula>0</formula>
    </cfRule>
  </conditionalFormatting>
  <conditionalFormatting sqref="Q451">
    <cfRule type="cellIs" dxfId="7151" priority="183" operator="lessThan">
      <formula>0</formula>
    </cfRule>
  </conditionalFormatting>
  <conditionalFormatting sqref="Q451">
    <cfRule type="cellIs" dxfId="7150" priority="184" operator="lessThan">
      <formula>0</formula>
    </cfRule>
  </conditionalFormatting>
  <conditionalFormatting sqref="Q457">
    <cfRule type="cellIs" dxfId="7149" priority="185" operator="lessThan">
      <formula>0</formula>
    </cfRule>
  </conditionalFormatting>
  <conditionalFormatting sqref="J593:N595 J596:M596">
    <cfRule type="cellIs" dxfId="7148" priority="186" operator="lessThan">
      <formula>0</formula>
    </cfRule>
  </conditionalFormatting>
  <conditionalFormatting sqref="B453">
    <cfRule type="cellIs" dxfId="7147" priority="187" operator="lessThan">
      <formula>0</formula>
    </cfRule>
  </conditionalFormatting>
  <conditionalFormatting sqref="P599:P602">
    <cfRule type="cellIs" dxfId="7146" priority="188" operator="lessThan">
      <formula>0</formula>
    </cfRule>
  </conditionalFormatting>
  <conditionalFormatting sqref="Q454:Q456">
    <cfRule type="cellIs" dxfId="7145" priority="189" operator="lessThan">
      <formula>0</formula>
    </cfRule>
  </conditionalFormatting>
  <conditionalFormatting sqref="Q593:Q595">
    <cfRule type="cellIs" dxfId="7144" priority="190" operator="lessThan">
      <formula>0</formula>
    </cfRule>
  </conditionalFormatting>
  <conditionalFormatting sqref="Q596">
    <cfRule type="cellIs" dxfId="7143" priority="191" operator="lessThan">
      <formula>0</formula>
    </cfRule>
  </conditionalFormatting>
  <conditionalFormatting sqref="Q452">
    <cfRule type="cellIs" dxfId="7142" priority="192" operator="lessThan">
      <formula>0</formula>
    </cfRule>
  </conditionalFormatting>
  <conditionalFormatting sqref="B592">
    <cfRule type="cellIs" dxfId="7141" priority="193" operator="lessThan">
      <formula>0</formula>
    </cfRule>
  </conditionalFormatting>
  <conditionalFormatting sqref="P593:P595">
    <cfRule type="cellIs" dxfId="7140" priority="194" operator="lessThan">
      <formula>0</formula>
    </cfRule>
  </conditionalFormatting>
  <conditionalFormatting sqref="J594">
    <cfRule type="cellIs" dxfId="7139" priority="195" operator="lessThan">
      <formula>0</formula>
    </cfRule>
  </conditionalFormatting>
  <conditionalFormatting sqref="Q602">
    <cfRule type="cellIs" dxfId="7138" priority="196" operator="lessThan">
      <formula>0</formula>
    </cfRule>
  </conditionalFormatting>
  <conditionalFormatting sqref="J595:N595 K593:N594 J596:M596">
    <cfRule type="cellIs" dxfId="7137" priority="197" operator="lessThan">
      <formula>0</formula>
    </cfRule>
  </conditionalFormatting>
  <conditionalFormatting sqref="Q596">
    <cfRule type="cellIs" dxfId="7136" priority="198" operator="lessThan">
      <formula>0</formula>
    </cfRule>
  </conditionalFormatting>
  <conditionalFormatting sqref="J599:N599 J601:N602 J600:M600">
    <cfRule type="cellIs" dxfId="7135" priority="199" operator="lessThan">
      <formula>0</formula>
    </cfRule>
  </conditionalFormatting>
  <conditionalFormatting sqref="P616:P619">
    <cfRule type="cellIs" dxfId="7134" priority="200" operator="lessThan">
      <formula>0</formula>
    </cfRule>
  </conditionalFormatting>
  <conditionalFormatting sqref="Q602">
    <cfRule type="cellIs" dxfId="7133" priority="201" operator="lessThan">
      <formula>0</formula>
    </cfRule>
  </conditionalFormatting>
  <conditionalFormatting sqref="J600">
    <cfRule type="cellIs" dxfId="7132" priority="202" operator="lessThan">
      <formula>0</formula>
    </cfRule>
  </conditionalFormatting>
  <conditionalFormatting sqref="J601:N602 K599:N599 K600:M600">
    <cfRule type="cellIs" dxfId="7131" priority="203" operator="lessThan">
      <formula>0</formula>
    </cfRule>
  </conditionalFormatting>
  <conditionalFormatting sqref="Q599:Q601">
    <cfRule type="cellIs" dxfId="7130" priority="204" operator="lessThan">
      <formula>0</formula>
    </cfRule>
  </conditionalFormatting>
  <conditionalFormatting sqref="Q629">
    <cfRule type="cellIs" dxfId="7129" priority="205" operator="lessThan">
      <formula>0</formula>
    </cfRule>
  </conditionalFormatting>
  <conditionalFormatting sqref="I626">
    <cfRule type="cellIs" dxfId="7128" priority="206" operator="lessThan">
      <formula>0</formula>
    </cfRule>
  </conditionalFormatting>
  <conditionalFormatting sqref="C616:N619">
    <cfRule type="cellIs" dxfId="7127" priority="207" operator="lessThan">
      <formula>0</formula>
    </cfRule>
  </conditionalFormatting>
  <conditionalFormatting sqref="Q619">
    <cfRule type="cellIs" dxfId="7126" priority="208" operator="lessThan">
      <formula>0</formula>
    </cfRule>
  </conditionalFormatting>
  <conditionalFormatting sqref="I616">
    <cfRule type="cellIs" dxfId="7125" priority="209" operator="lessThan">
      <formula>0</formula>
    </cfRule>
  </conditionalFormatting>
  <conditionalFormatting sqref="H621:H624">
    <cfRule type="cellIs" dxfId="7124" priority="210" operator="lessThan">
      <formula>0</formula>
    </cfRule>
  </conditionalFormatting>
  <conditionalFormatting sqref="Q619">
    <cfRule type="cellIs" dxfId="7123" priority="211" operator="lessThan">
      <formula>0</formula>
    </cfRule>
  </conditionalFormatting>
  <conditionalFormatting sqref="H616">
    <cfRule type="cellIs" dxfId="7122" priority="212" operator="lessThan">
      <formula>0</formula>
    </cfRule>
  </conditionalFormatting>
  <conditionalFormatting sqref="H616:H619">
    <cfRule type="cellIs" dxfId="7121" priority="213" operator="lessThan">
      <formula>0</formula>
    </cfRule>
  </conditionalFormatting>
  <conditionalFormatting sqref="C617:J617">
    <cfRule type="cellIs" dxfId="7120" priority="214" operator="lessThan">
      <formula>0</formula>
    </cfRule>
  </conditionalFormatting>
  <conditionalFormatting sqref="H617:H619">
    <cfRule type="cellIs" dxfId="7119" priority="215" operator="lessThan">
      <formula>0</formula>
    </cfRule>
  </conditionalFormatting>
  <conditionalFormatting sqref="I617 K616:N617 C618:N619">
    <cfRule type="cellIs" dxfId="7118" priority="216" operator="lessThan">
      <formula>0</formula>
    </cfRule>
  </conditionalFormatting>
  <conditionalFormatting sqref="Q616:Q618">
    <cfRule type="cellIs" dxfId="7117" priority="217" operator="lessThan">
      <formula>0</formula>
    </cfRule>
  </conditionalFormatting>
  <conditionalFormatting sqref="B615">
    <cfRule type="cellIs" dxfId="7116" priority="218" operator="lessThan">
      <formula>0</formula>
    </cfRule>
  </conditionalFormatting>
  <conditionalFormatting sqref="Q624">
    <cfRule type="cellIs" dxfId="7115" priority="219" operator="lessThan">
      <formula>0</formula>
    </cfRule>
  </conditionalFormatting>
  <conditionalFormatting sqref="I621">
    <cfRule type="cellIs" dxfId="7114" priority="220" operator="lessThan">
      <formula>0</formula>
    </cfRule>
  </conditionalFormatting>
  <conditionalFormatting sqref="C621:N624">
    <cfRule type="cellIs" dxfId="7113" priority="221" operator="lessThan">
      <formula>0</formula>
    </cfRule>
  </conditionalFormatting>
  <conditionalFormatting sqref="Q624">
    <cfRule type="cellIs" dxfId="7112" priority="222" operator="lessThan">
      <formula>0</formula>
    </cfRule>
  </conditionalFormatting>
  <conditionalFormatting sqref="H621">
    <cfRule type="cellIs" dxfId="7111" priority="223" operator="lessThan">
      <formula>0</formula>
    </cfRule>
  </conditionalFormatting>
  <conditionalFormatting sqref="P621:P624">
    <cfRule type="cellIs" dxfId="7110" priority="224" operator="lessThan">
      <formula>0</formula>
    </cfRule>
  </conditionalFormatting>
  <conditionalFormatting sqref="C622:J622">
    <cfRule type="cellIs" dxfId="7109" priority="225" operator="lessThan">
      <formula>0</formula>
    </cfRule>
  </conditionalFormatting>
  <conditionalFormatting sqref="H622:H624">
    <cfRule type="cellIs" dxfId="7108" priority="226" operator="lessThan">
      <formula>0</formula>
    </cfRule>
  </conditionalFormatting>
  <conditionalFormatting sqref="I622 K621:N622 C623:N624">
    <cfRule type="cellIs" dxfId="7107" priority="227" operator="lessThan">
      <formula>0</formula>
    </cfRule>
  </conditionalFormatting>
  <conditionalFormatting sqref="Q621:Q623">
    <cfRule type="cellIs" dxfId="7106" priority="228" operator="lessThan">
      <formula>0</formula>
    </cfRule>
  </conditionalFormatting>
  <conditionalFormatting sqref="B620">
    <cfRule type="cellIs" dxfId="7105" priority="229" operator="lessThan">
      <formula>0</formula>
    </cfRule>
  </conditionalFormatting>
  <conditionalFormatting sqref="C626:N629">
    <cfRule type="cellIs" dxfId="7104" priority="230" operator="lessThan">
      <formula>0</formula>
    </cfRule>
  </conditionalFormatting>
  <conditionalFormatting sqref="Q629">
    <cfRule type="cellIs" dxfId="7103" priority="231" operator="lessThan">
      <formula>0</formula>
    </cfRule>
  </conditionalFormatting>
  <conditionalFormatting sqref="H626">
    <cfRule type="cellIs" dxfId="7102" priority="232" operator="lessThan">
      <formula>0</formula>
    </cfRule>
  </conditionalFormatting>
  <conditionalFormatting sqref="H626:H629">
    <cfRule type="cellIs" dxfId="7101" priority="233" operator="lessThan">
      <formula>0</formula>
    </cfRule>
  </conditionalFormatting>
  <conditionalFormatting sqref="P626:P629">
    <cfRule type="cellIs" dxfId="7100" priority="234" operator="lessThan">
      <formula>0</formula>
    </cfRule>
  </conditionalFormatting>
  <conditionalFormatting sqref="C627:J627">
    <cfRule type="cellIs" dxfId="7099" priority="235" operator="lessThan">
      <formula>0</formula>
    </cfRule>
  </conditionalFormatting>
  <conditionalFormatting sqref="H627:H629">
    <cfRule type="cellIs" dxfId="7098" priority="236" operator="lessThan">
      <formula>0</formula>
    </cfRule>
  </conditionalFormatting>
  <conditionalFormatting sqref="I627 K626:N627 C628:N629">
    <cfRule type="cellIs" dxfId="7097" priority="237" operator="lessThan">
      <formula>0</formula>
    </cfRule>
  </conditionalFormatting>
  <conditionalFormatting sqref="Q626:Q628">
    <cfRule type="cellIs" dxfId="7096" priority="238" operator="lessThan">
      <formula>0</formula>
    </cfRule>
  </conditionalFormatting>
  <conditionalFormatting sqref="C351:I351">
    <cfRule type="cellIs" dxfId="7095" priority="239" operator="lessThan">
      <formula>0</formula>
    </cfRule>
  </conditionalFormatting>
  <conditionalFormatting sqref="C353:I354">
    <cfRule type="cellIs" dxfId="7094" priority="240" operator="lessThan">
      <formula>0</formula>
    </cfRule>
  </conditionalFormatting>
  <conditionalFormatting sqref="P506:Q506">
    <cfRule type="cellIs" dxfId="7093" priority="241" operator="lessThan">
      <formula>0</formula>
    </cfRule>
  </conditionalFormatting>
  <conditionalFormatting sqref="P499:P502">
    <cfRule type="cellIs" dxfId="7092" priority="242" operator="lessThan">
      <formula>0</formula>
    </cfRule>
  </conditionalFormatting>
  <conditionalFormatting sqref="Q611:Q613">
    <cfRule type="cellIs" dxfId="7091" priority="243" operator="lessThan">
      <formula>0</formula>
    </cfRule>
  </conditionalFormatting>
  <conditionalFormatting sqref="B498">
    <cfRule type="cellIs" dxfId="7090" priority="244" operator="lessThan">
      <formula>0</formula>
    </cfRule>
  </conditionalFormatting>
  <conditionalFormatting sqref="N427">
    <cfRule type="cellIs" dxfId="7089" priority="245" operator="lessThan">
      <formula>0</formula>
    </cfRule>
  </conditionalFormatting>
  <conditionalFormatting sqref="C352:I352">
    <cfRule type="cellIs" dxfId="7088" priority="246" operator="lessThan">
      <formula>0</formula>
    </cfRule>
  </conditionalFormatting>
  <conditionalFormatting sqref="C355:I355">
    <cfRule type="cellIs" dxfId="7087" priority="247" operator="lessThan">
      <formula>0</formula>
    </cfRule>
  </conditionalFormatting>
  <conditionalFormatting sqref="C365:I366">
    <cfRule type="cellIs" dxfId="7086" priority="248" operator="lessThan">
      <formula>0</formula>
    </cfRule>
  </conditionalFormatting>
  <conditionalFormatting sqref="C363:I363">
    <cfRule type="cellIs" dxfId="7085" priority="249" operator="lessThan">
      <formula>0</formula>
    </cfRule>
  </conditionalFormatting>
  <conditionalFormatting sqref="C364:I364">
    <cfRule type="cellIs" dxfId="7084" priority="250" operator="lessThan">
      <formula>0</formula>
    </cfRule>
  </conditionalFormatting>
  <conditionalFormatting sqref="C367:I367">
    <cfRule type="cellIs" dxfId="7083" priority="251" operator="lessThan">
      <formula>0</formula>
    </cfRule>
  </conditionalFormatting>
  <conditionalFormatting sqref="C593:I596">
    <cfRule type="cellIs" dxfId="7082" priority="252" operator="lessThan">
      <formula>0</formula>
    </cfRule>
  </conditionalFormatting>
  <conditionalFormatting sqref="C594:I594">
    <cfRule type="cellIs" dxfId="7081" priority="253" operator="lessThan">
      <formula>0</formula>
    </cfRule>
  </conditionalFormatting>
  <conditionalFormatting sqref="C595:I596">
    <cfRule type="cellIs" dxfId="7080" priority="254" operator="lessThan">
      <formula>0</formula>
    </cfRule>
  </conditionalFormatting>
  <conditionalFormatting sqref="Q551">
    <cfRule type="cellIs" dxfId="7079" priority="255" operator="lessThan">
      <formula>0</formula>
    </cfRule>
  </conditionalFormatting>
  <conditionalFormatting sqref="Q551">
    <cfRule type="cellIs" dxfId="7078" priority="256" operator="lessThan">
      <formula>0</formula>
    </cfRule>
  </conditionalFormatting>
  <conditionalFormatting sqref="C599:I602">
    <cfRule type="cellIs" dxfId="7077" priority="257" operator="lessThan">
      <formula>0</formula>
    </cfRule>
  </conditionalFormatting>
  <conditionalFormatting sqref="C600:I600">
    <cfRule type="cellIs" dxfId="7076" priority="258" operator="lessThan">
      <formula>0</formula>
    </cfRule>
  </conditionalFormatting>
  <conditionalFormatting sqref="C601:I602">
    <cfRule type="cellIs" dxfId="7075" priority="259" operator="lessThan">
      <formula>0</formula>
    </cfRule>
  </conditionalFormatting>
  <conditionalFormatting sqref="C461:C464">
    <cfRule type="cellIs" dxfId="7074" priority="260" operator="lessThan">
      <formula>0</formula>
    </cfRule>
  </conditionalFormatting>
  <conditionalFormatting sqref="P468:P471">
    <cfRule type="cellIs" dxfId="7073" priority="261" operator="lessThan">
      <formula>0</formula>
    </cfRule>
  </conditionalFormatting>
  <conditionalFormatting sqref="Q507:Q510">
    <cfRule type="cellIs" dxfId="7072" priority="262" operator="lessThan">
      <formula>0</formula>
    </cfRule>
  </conditionalFormatting>
  <conditionalFormatting sqref="Q511:Q512">
    <cfRule type="cellIs" dxfId="7071" priority="263" operator="lessThan">
      <formula>0</formula>
    </cfRule>
  </conditionalFormatting>
  <conditionalFormatting sqref="Q512">
    <cfRule type="cellIs" dxfId="7070" priority="264" operator="lessThan">
      <formula>0</formula>
    </cfRule>
  </conditionalFormatting>
  <conditionalFormatting sqref="Q511">
    <cfRule type="cellIs" dxfId="7069" priority="265" operator="lessThan">
      <formula>0</formula>
    </cfRule>
  </conditionalFormatting>
  <conditionalFormatting sqref="P507:P510">
    <cfRule type="cellIs" dxfId="7068" priority="266" operator="lessThan">
      <formula>0</formula>
    </cfRule>
  </conditionalFormatting>
  <conditionalFormatting sqref="B506">
    <cfRule type="cellIs" dxfId="7067" priority="267" operator="lessThan">
      <formula>0</formula>
    </cfRule>
  </conditionalFormatting>
  <conditionalFormatting sqref="C611:N614">
    <cfRule type="cellIs" dxfId="7066" priority="268" operator="lessThan">
      <formula>0</formula>
    </cfRule>
  </conditionalFormatting>
  <conditionalFormatting sqref="Q614">
    <cfRule type="cellIs" dxfId="7065" priority="269" operator="lessThan">
      <formula>0</formula>
    </cfRule>
  </conditionalFormatting>
  <conditionalFormatting sqref="P547:P550">
    <cfRule type="cellIs" dxfId="7064" priority="270" operator="lessThan">
      <formula>0</formula>
    </cfRule>
  </conditionalFormatting>
  <conditionalFormatting sqref="H611:H614">
    <cfRule type="cellIs" dxfId="7063" priority="271" operator="lessThan">
      <formula>0</formula>
    </cfRule>
  </conditionalFormatting>
  <conditionalFormatting sqref="Q504">
    <cfRule type="cellIs" dxfId="7062" priority="272" operator="lessThan">
      <formula>0</formula>
    </cfRule>
  </conditionalFormatting>
  <conditionalFormatting sqref="Q547:Q550 Q552 Q554:Q560">
    <cfRule type="cellIs" dxfId="7061" priority="273" operator="lessThan">
      <formula>0</formula>
    </cfRule>
  </conditionalFormatting>
  <conditionalFormatting sqref="P546">
    <cfRule type="cellIs" dxfId="7060" priority="274" operator="lessThan">
      <formula>0</formula>
    </cfRule>
  </conditionalFormatting>
  <conditionalFormatting sqref="P554:P558">
    <cfRule type="cellIs" dxfId="7059" priority="275" operator="lessThan">
      <formula>0</formula>
    </cfRule>
  </conditionalFormatting>
  <conditionalFormatting sqref="Q570:Q573 Q575">
    <cfRule type="cellIs" dxfId="7058" priority="276" operator="lessThan">
      <formula>0</formula>
    </cfRule>
  </conditionalFormatting>
  <conditionalFormatting sqref="B546">
    <cfRule type="cellIs" dxfId="7057" priority="277" operator="lessThan">
      <formula>0</formula>
    </cfRule>
  </conditionalFormatting>
  <conditionalFormatting sqref="P569">
    <cfRule type="cellIs" dxfId="7056" priority="278" operator="lessThan">
      <formula>0</formula>
    </cfRule>
  </conditionalFormatting>
  <conditionalFormatting sqref="Q574">
    <cfRule type="cellIs" dxfId="7055" priority="279" operator="lessThan">
      <formula>0</formula>
    </cfRule>
  </conditionalFormatting>
  <conditionalFormatting sqref="Q574">
    <cfRule type="cellIs" dxfId="7054" priority="280" operator="lessThan">
      <formula>0</formula>
    </cfRule>
  </conditionalFormatting>
  <conditionalFormatting sqref="P570:P573">
    <cfRule type="cellIs" dxfId="7053" priority="281" operator="lessThan">
      <formula>0</formula>
    </cfRule>
  </conditionalFormatting>
  <conditionalFormatting sqref="Q582 Q577:Q580">
    <cfRule type="cellIs" dxfId="7052" priority="282" operator="lessThan">
      <formula>0</formula>
    </cfRule>
  </conditionalFormatting>
  <conditionalFormatting sqref="Q581">
    <cfRule type="cellIs" dxfId="7051" priority="283" operator="lessThan">
      <formula>0</formula>
    </cfRule>
  </conditionalFormatting>
  <conditionalFormatting sqref="B569">
    <cfRule type="cellIs" dxfId="7050" priority="284" operator="lessThan">
      <formula>0</formula>
    </cfRule>
  </conditionalFormatting>
  <conditionalFormatting sqref="P576">
    <cfRule type="cellIs" dxfId="7049" priority="285" operator="lessThan">
      <formula>0</formula>
    </cfRule>
  </conditionalFormatting>
  <conditionalFormatting sqref="P577:P580">
    <cfRule type="cellIs" dxfId="7048" priority="286" operator="lessThan">
      <formula>0</formula>
    </cfRule>
  </conditionalFormatting>
  <conditionalFormatting sqref="Q581">
    <cfRule type="cellIs" dxfId="7047" priority="287" operator="lessThan">
      <formula>0</formula>
    </cfRule>
  </conditionalFormatting>
  <conditionalFormatting sqref="P605:P607 P609">
    <cfRule type="cellIs" dxfId="7046" priority="288" operator="lessThan">
      <formula>0</formula>
    </cfRule>
  </conditionalFormatting>
  <conditionalFormatting sqref="Q605:Q607">
    <cfRule type="cellIs" dxfId="7045" priority="289" operator="lessThan">
      <formula>0</formula>
    </cfRule>
  </conditionalFormatting>
  <conditionalFormatting sqref="C607:I607">
    <cfRule type="cellIs" dxfId="7044" priority="290" operator="lessThan">
      <formula>0</formula>
    </cfRule>
  </conditionalFormatting>
  <conditionalFormatting sqref="C605:I607">
    <cfRule type="cellIs" dxfId="7043" priority="291" operator="lessThan">
      <formula>0</formula>
    </cfRule>
  </conditionalFormatting>
  <conditionalFormatting sqref="B604">
    <cfRule type="cellIs" dxfId="7042" priority="292" operator="lessThan">
      <formula>0</formula>
    </cfRule>
  </conditionalFormatting>
  <conditionalFormatting sqref="J605:N607">
    <cfRule type="cellIs" dxfId="7041" priority="293" operator="lessThan">
      <formula>0</formula>
    </cfRule>
  </conditionalFormatting>
  <conditionalFormatting sqref="P611:P614">
    <cfRule type="cellIs" dxfId="7040" priority="294" operator="lessThan">
      <formula>0</formula>
    </cfRule>
  </conditionalFormatting>
  <conditionalFormatting sqref="Q608:Q609">
    <cfRule type="cellIs" dxfId="7039" priority="295" operator="lessThan">
      <formula>0</formula>
    </cfRule>
  </conditionalFormatting>
  <conditionalFormatting sqref="C433:M433">
    <cfRule type="cellIs" dxfId="7038" priority="296" operator="lessThan">
      <formula>0</formula>
    </cfRule>
  </conditionalFormatting>
  <conditionalFormatting sqref="Q608:Q609">
    <cfRule type="cellIs" dxfId="7037" priority="297" operator="lessThan">
      <formula>0</formula>
    </cfRule>
  </conditionalFormatting>
  <conditionalFormatting sqref="J606">
    <cfRule type="cellIs" dxfId="7036" priority="298" operator="lessThan">
      <formula>0</formula>
    </cfRule>
  </conditionalFormatting>
  <conditionalFormatting sqref="J607:N607 K605:N606">
    <cfRule type="cellIs" dxfId="7035" priority="299" operator="lessThan">
      <formula>0</formula>
    </cfRule>
  </conditionalFormatting>
  <conditionalFormatting sqref="I612 K611:N612 C613:N614">
    <cfRule type="cellIs" dxfId="7034" priority="300" operator="lessThan">
      <formula>0</formula>
    </cfRule>
  </conditionalFormatting>
  <conditionalFormatting sqref="N427">
    <cfRule type="cellIs" dxfId="7033" priority="301" operator="lessThan">
      <formula>0</formula>
    </cfRule>
  </conditionalFormatting>
  <conditionalFormatting sqref="B429:N429">
    <cfRule type="cellIs" dxfId="7032" priority="302" operator="lessThan">
      <formula>0</formula>
    </cfRule>
  </conditionalFormatting>
  <conditionalFormatting sqref="C606:I606">
    <cfRule type="cellIs" dxfId="7031" priority="303" operator="lessThan">
      <formula>0</formula>
    </cfRule>
  </conditionalFormatting>
  <conditionalFormatting sqref="B429:N429">
    <cfRule type="cellIs" dxfId="7030" priority="304" operator="lessThan">
      <formula>0</formula>
    </cfRule>
  </conditionalFormatting>
  <conditionalFormatting sqref="H433">
    <cfRule type="cellIs" dxfId="7029" priority="305" operator="lessThan">
      <formula>0</formula>
    </cfRule>
  </conditionalFormatting>
  <conditionalFormatting sqref="B433">
    <cfRule type="cellIs" dxfId="7028" priority="306" operator="lessThan">
      <formula>0</formula>
    </cfRule>
  </conditionalFormatting>
  <conditionalFormatting sqref="B433">
    <cfRule type="cellIs" dxfId="7027" priority="307" operator="lessThan">
      <formula>0</formula>
    </cfRule>
  </conditionalFormatting>
  <conditionalFormatting sqref="B429:N429">
    <cfRule type="cellIs" dxfId="7026" priority="308" operator="lessThan">
      <formula>0</formula>
    </cfRule>
  </conditionalFormatting>
  <conditionalFormatting sqref="B429:N429">
    <cfRule type="cellIs" dxfId="7025" priority="309" operator="lessThan">
      <formula>0</formula>
    </cfRule>
  </conditionalFormatting>
  <conditionalFormatting sqref="B435:N435">
    <cfRule type="cellIs" dxfId="7024" priority="310" operator="lessThan">
      <formula>0</formula>
    </cfRule>
  </conditionalFormatting>
  <conditionalFormatting sqref="H611">
    <cfRule type="cellIs" dxfId="7023" priority="311" operator="lessThan">
      <formula>0</formula>
    </cfRule>
  </conditionalFormatting>
  <conditionalFormatting sqref="C433:M433">
    <cfRule type="cellIs" dxfId="7022" priority="312" operator="lessThan">
      <formula>0</formula>
    </cfRule>
  </conditionalFormatting>
  <conditionalFormatting sqref="H612:H614">
    <cfRule type="cellIs" dxfId="7021" priority="313" operator="lessThan">
      <formula>0</formula>
    </cfRule>
  </conditionalFormatting>
  <conditionalFormatting sqref="Q614">
    <cfRule type="cellIs" dxfId="7020" priority="314" operator="lessThan">
      <formula>0</formula>
    </cfRule>
  </conditionalFormatting>
  <conditionalFormatting sqref="I611">
    <cfRule type="cellIs" dxfId="7019" priority="315" operator="lessThan">
      <formula>0</formula>
    </cfRule>
  </conditionalFormatting>
  <conditionalFormatting sqref="N439">
    <cfRule type="cellIs" dxfId="7018" priority="316" operator="lessThan">
      <formula>0</formula>
    </cfRule>
  </conditionalFormatting>
  <conditionalFormatting sqref="C612:J612">
    <cfRule type="cellIs" dxfId="7017" priority="317" operator="lessThan">
      <formula>0</formula>
    </cfRule>
  </conditionalFormatting>
  <conditionalFormatting sqref="B610">
    <cfRule type="cellIs" dxfId="7016" priority="318" operator="lessThan">
      <formula>0</formula>
    </cfRule>
  </conditionalFormatting>
  <conditionalFormatting sqref="B435:N435">
    <cfRule type="cellIs" dxfId="7015" priority="319" operator="lessThan">
      <formula>0</formula>
    </cfRule>
  </conditionalFormatting>
  <conditionalFormatting sqref="C445:M445">
    <cfRule type="cellIs" dxfId="7014" priority="320" operator="lessThan">
      <formula>0</formula>
    </cfRule>
  </conditionalFormatting>
  <conditionalFormatting sqref="C445:M445">
    <cfRule type="cellIs" dxfId="7013" priority="321" operator="lessThan">
      <formula>0</formula>
    </cfRule>
  </conditionalFormatting>
  <conditionalFormatting sqref="B435:N435">
    <cfRule type="cellIs" dxfId="7012" priority="322" operator="lessThan">
      <formula>0</formula>
    </cfRule>
  </conditionalFormatting>
  <conditionalFormatting sqref="N438">
    <cfRule type="cellIs" dxfId="7011" priority="323" operator="lessThan">
      <formula>0</formula>
    </cfRule>
  </conditionalFormatting>
  <conditionalFormatting sqref="B435:N435">
    <cfRule type="cellIs" dxfId="7010" priority="324" operator="lessThan">
      <formula>0</formula>
    </cfRule>
  </conditionalFormatting>
  <conditionalFormatting sqref="B435:N435">
    <cfRule type="cellIs" dxfId="7009" priority="325" operator="lessThan">
      <formula>0</formula>
    </cfRule>
  </conditionalFormatting>
  <conditionalFormatting sqref="B598">
    <cfRule type="cellIs" dxfId="7008" priority="326" operator="lessThan">
      <formula>0</formula>
    </cfRule>
  </conditionalFormatting>
  <conditionalFormatting sqref="N439">
    <cfRule type="cellIs" dxfId="7007" priority="327" operator="lessThan">
      <formula>0</formula>
    </cfRule>
  </conditionalFormatting>
  <conditionalFormatting sqref="B435:N435">
    <cfRule type="cellIs" dxfId="7006" priority="328" operator="lessThan">
      <formula>0</formula>
    </cfRule>
  </conditionalFormatting>
  <conditionalFormatting sqref="B598">
    <cfRule type="cellIs" dxfId="7005" priority="329" operator="lessThan">
      <formula>0</formula>
    </cfRule>
  </conditionalFormatting>
  <conditionalFormatting sqref="B641">
    <cfRule type="cellIs" dxfId="7004" priority="330" operator="lessThan">
      <formula>0</formula>
    </cfRule>
  </conditionalFormatting>
  <conditionalFormatting sqref="B591">
    <cfRule type="cellIs" dxfId="7003" priority="331" operator="lessThan">
      <formula>0</formula>
    </cfRule>
  </conditionalFormatting>
  <conditionalFormatting sqref="B591">
    <cfRule type="cellIs" dxfId="7002" priority="332" operator="lessThan">
      <formula>0</formula>
    </cfRule>
  </conditionalFormatting>
  <conditionalFormatting sqref="B609">
    <cfRule type="cellIs" dxfId="7001" priority="333" operator="lessThan">
      <formula>0</formula>
    </cfRule>
  </conditionalFormatting>
  <conditionalFormatting sqref="B609">
    <cfRule type="cellIs" dxfId="7000"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999" priority="335" operator="lessThan">
      <formula>0</formula>
    </cfRule>
  </conditionalFormatting>
  <conditionalFormatting sqref="B646">
    <cfRule type="cellIs" dxfId="6998" priority="336" operator="lessThan">
      <formula>0</formula>
    </cfRule>
  </conditionalFormatting>
  <conditionalFormatting sqref="B631">
    <cfRule type="cellIs" dxfId="6997" priority="337" operator="lessThan">
      <formula>0</formula>
    </cfRule>
  </conditionalFormatting>
  <conditionalFormatting sqref="B635">
    <cfRule type="cellIs" dxfId="6996" priority="338" operator="lessThan">
      <formula>0</formula>
    </cfRule>
  </conditionalFormatting>
  <conditionalFormatting sqref="B662">
    <cfRule type="cellIs" dxfId="6995" priority="339" operator="lessThan">
      <formula>0</formula>
    </cfRule>
  </conditionalFormatting>
  <conditionalFormatting sqref="B671">
    <cfRule type="cellIs" dxfId="6994" priority="340" operator="lessThan">
      <formula>0</formula>
    </cfRule>
  </conditionalFormatting>
  <conditionalFormatting sqref="I674:N674 P672:Q675">
    <cfRule type="cellIs" dxfId="6993" priority="341" operator="lessThan">
      <formula>0</formula>
    </cfRule>
  </conditionalFormatting>
  <conditionalFormatting sqref="P641">
    <cfRule type="cellIs" dxfId="6992" priority="342" operator="lessThan">
      <formula>0</formula>
    </cfRule>
  </conditionalFormatting>
  <conditionalFormatting sqref="P641">
    <cfRule type="cellIs" dxfId="6991" priority="343" operator="lessThan">
      <formula>0</formula>
    </cfRule>
  </conditionalFormatting>
  <conditionalFormatting sqref="P422:Q422 Q423:Q425">
    <cfRule type="cellIs" dxfId="6990" priority="344" operator="lessThan">
      <formula>0</formula>
    </cfRule>
  </conditionalFormatting>
  <conditionalFormatting sqref="B416">
    <cfRule type="cellIs" dxfId="6989" priority="345" operator="lessThan">
      <formula>0</formula>
    </cfRule>
  </conditionalFormatting>
  <conditionalFormatting sqref="P423:P425">
    <cfRule type="cellIs" dxfId="6988" priority="346" operator="lessThan">
      <formula>0</formula>
    </cfRule>
  </conditionalFormatting>
  <conditionalFormatting sqref="P422">
    <cfRule type="cellIs" dxfId="6987" priority="347" operator="lessThan">
      <formula>0</formula>
    </cfRule>
  </conditionalFormatting>
  <conditionalFormatting sqref="Q426">
    <cfRule type="cellIs" dxfId="6986" priority="348" operator="lessThan">
      <formula>0</formula>
    </cfRule>
  </conditionalFormatting>
  <conditionalFormatting sqref="Q427">
    <cfRule type="cellIs" dxfId="6985" priority="349" operator="lessThan">
      <formula>0</formula>
    </cfRule>
  </conditionalFormatting>
  <conditionalFormatting sqref="B422">
    <cfRule type="cellIs" dxfId="6984" priority="350" operator="lessThan">
      <formula>0</formula>
    </cfRule>
  </conditionalFormatting>
  <conditionalFormatting sqref="Q426">
    <cfRule type="cellIs" dxfId="6983" priority="351" operator="lessThan">
      <formula>0</formula>
    </cfRule>
  </conditionalFormatting>
  <conditionalFormatting sqref="B454:N454">
    <cfRule type="cellIs" dxfId="6982" priority="352" operator="lessThan">
      <formula>0</formula>
    </cfRule>
  </conditionalFormatting>
  <conditionalFormatting sqref="B454:N454">
    <cfRule type="cellIs" dxfId="6981" priority="353" operator="lessThan">
      <formula>0</formula>
    </cfRule>
  </conditionalFormatting>
  <conditionalFormatting sqref="C652:I652">
    <cfRule type="cellIs" dxfId="6980" priority="354" operator="lessThan">
      <formula>0</formula>
    </cfRule>
  </conditionalFormatting>
  <conditionalFormatting sqref="C653:I653">
    <cfRule type="cellIs" dxfId="6979" priority="355" operator="lessThan">
      <formula>0</formula>
    </cfRule>
  </conditionalFormatting>
  <conditionalFormatting sqref="C658:M658">
    <cfRule type="cellIs" dxfId="6978" priority="356" operator="lessThan">
      <formula>0</formula>
    </cfRule>
  </conditionalFormatting>
  <conditionalFormatting sqref="B647:N647">
    <cfRule type="cellIs" dxfId="6977" priority="357" operator="lessThan">
      <formula>0</formula>
    </cfRule>
  </conditionalFormatting>
  <conditionalFormatting sqref="P650">
    <cfRule type="cellIs" dxfId="6976" priority="358" operator="lessThan">
      <formula>0</formula>
    </cfRule>
  </conditionalFormatting>
  <conditionalFormatting sqref="P417:P419">
    <cfRule type="cellIs" dxfId="6975" priority="359" operator="lessThan">
      <formula>0</formula>
    </cfRule>
  </conditionalFormatting>
  <conditionalFormatting sqref="Q420">
    <cfRule type="cellIs" dxfId="6974" priority="360" operator="lessThan">
      <formula>0</formula>
    </cfRule>
  </conditionalFormatting>
  <conditionalFormatting sqref="Q421">
    <cfRule type="cellIs" dxfId="6973" priority="361" operator="lessThan">
      <formula>0</formula>
    </cfRule>
  </conditionalFormatting>
  <conditionalFormatting sqref="P416:Q416 Q417:Q419">
    <cfRule type="cellIs" dxfId="6972" priority="362" operator="lessThan">
      <formula>0</formula>
    </cfRule>
  </conditionalFormatting>
  <conditionalFormatting sqref="P416">
    <cfRule type="cellIs" dxfId="6971" priority="363" operator="lessThan">
      <formula>0</formula>
    </cfRule>
  </conditionalFormatting>
  <conditionalFormatting sqref="Q420">
    <cfRule type="cellIs" dxfId="6970" priority="364" operator="lessThan">
      <formula>0</formula>
    </cfRule>
  </conditionalFormatting>
  <conditionalFormatting sqref="B454:N454">
    <cfRule type="cellIs" dxfId="6969" priority="365" operator="lessThan">
      <formula>0</formula>
    </cfRule>
  </conditionalFormatting>
  <conditionalFormatting sqref="B454:N454">
    <cfRule type="cellIs" dxfId="6968" priority="366" operator="lessThan">
      <formula>0</formula>
    </cfRule>
  </conditionalFormatting>
  <conditionalFormatting sqref="B454:N454">
    <cfRule type="cellIs" dxfId="6967" priority="367" operator="lessThan">
      <formula>0</formula>
    </cfRule>
  </conditionalFormatting>
  <conditionalFormatting sqref="B454:N454">
    <cfRule type="cellIs" dxfId="6966" priority="368" operator="lessThan">
      <formula>0</formula>
    </cfRule>
  </conditionalFormatting>
  <conditionalFormatting sqref="B454:N454">
    <cfRule type="cellIs" dxfId="6965" priority="369" operator="lessThan">
      <formula>0</formula>
    </cfRule>
  </conditionalFormatting>
  <conditionalFormatting sqref="N457">
    <cfRule type="cellIs" dxfId="6964" priority="370" operator="lessThan">
      <formula>0</formula>
    </cfRule>
  </conditionalFormatting>
  <conditionalFormatting sqref="B454:N454">
    <cfRule type="cellIs" dxfId="6963" priority="371" operator="lessThan">
      <formula>0</formula>
    </cfRule>
  </conditionalFormatting>
  <conditionalFormatting sqref="N458">
    <cfRule type="cellIs" dxfId="6962" priority="372" operator="lessThan">
      <formula>0</formula>
    </cfRule>
  </conditionalFormatting>
  <conditionalFormatting sqref="P530">
    <cfRule type="cellIs" dxfId="6961" priority="373" operator="lessThan">
      <formula>0</formula>
    </cfRule>
  </conditionalFormatting>
  <conditionalFormatting sqref="N458">
    <cfRule type="cellIs" dxfId="6960" priority="374" operator="lessThan">
      <formula>0</formula>
    </cfRule>
  </conditionalFormatting>
  <conditionalFormatting sqref="D461:N464">
    <cfRule type="cellIs" dxfId="6959" priority="375" operator="lessThan">
      <formula>0</formula>
    </cfRule>
  </conditionalFormatting>
  <conditionalFormatting sqref="P538">
    <cfRule type="cellIs" dxfId="6958" priority="376" operator="lessThan">
      <formula>0</formula>
    </cfRule>
  </conditionalFormatting>
  <conditionalFormatting sqref="B461:B464">
    <cfRule type="cellIs" dxfId="6957" priority="377" operator="lessThan">
      <formula>0</formula>
    </cfRule>
  </conditionalFormatting>
  <conditionalFormatting sqref="P553">
    <cfRule type="cellIs" dxfId="6956" priority="378" operator="lessThan">
      <formula>0</formula>
    </cfRule>
  </conditionalFormatting>
  <conditionalFormatting sqref="B512">
    <cfRule type="cellIs" dxfId="6955" priority="379" operator="lessThan">
      <formula>0</formula>
    </cfRule>
  </conditionalFormatting>
  <conditionalFormatting sqref="C512">
    <cfRule type="cellIs" dxfId="6954" priority="380" operator="lessThan">
      <formula>0</formula>
    </cfRule>
  </conditionalFormatting>
  <conditionalFormatting sqref="P561">
    <cfRule type="cellIs" dxfId="6953" priority="381" operator="lessThan">
      <formula>0</formula>
    </cfRule>
  </conditionalFormatting>
  <conditionalFormatting sqref="P590">
    <cfRule type="cellIs" dxfId="6952" priority="382" operator="lessThan">
      <formula>0</formula>
    </cfRule>
  </conditionalFormatting>
  <conditionalFormatting sqref="N365">
    <cfRule type="cellIs" dxfId="6951" priority="383" operator="lessThan">
      <formula>0</formula>
    </cfRule>
  </conditionalFormatting>
  <conditionalFormatting sqref="N371">
    <cfRule type="cellIs" dxfId="6950" priority="384" operator="lessThan">
      <formula>0</formula>
    </cfRule>
  </conditionalFormatting>
  <conditionalFormatting sqref="N377">
    <cfRule type="cellIs" dxfId="6949" priority="385" operator="lessThan">
      <formula>0</formula>
    </cfRule>
  </conditionalFormatting>
  <conditionalFormatting sqref="B376">
    <cfRule type="cellIs" dxfId="6948" priority="386" operator="lessThan">
      <formula>0</formula>
    </cfRule>
  </conditionalFormatting>
  <conditionalFormatting sqref="B588">
    <cfRule type="cellIs" dxfId="6947" priority="387" operator="lessThan">
      <formula>0</formula>
    </cfRule>
  </conditionalFormatting>
  <conditionalFormatting sqref="B371:B372">
    <cfRule type="cellIs" dxfId="6946" priority="388" operator="lessThan">
      <formula>0</formula>
    </cfRule>
  </conditionalFormatting>
  <conditionalFormatting sqref="B377:B378">
    <cfRule type="cellIs" dxfId="6945" priority="389" operator="lessThan">
      <formula>0</formula>
    </cfRule>
  </conditionalFormatting>
  <conditionalFormatting sqref="C351:M354">
    <cfRule type="cellIs" dxfId="6944" priority="390" operator="lessThan">
      <formula>0</formula>
    </cfRule>
  </conditionalFormatting>
  <conditionalFormatting sqref="B428">
    <cfRule type="cellIs" dxfId="6943" priority="391" operator="lessThan">
      <formula>0</formula>
    </cfRule>
  </conditionalFormatting>
  <conditionalFormatting sqref="B428">
    <cfRule type="cellIs" dxfId="6942" priority="392" operator="lessThan">
      <formula>0</formula>
    </cfRule>
  </conditionalFormatting>
  <conditionalFormatting sqref="B391 B397 B381:B385 B375:B379 B369:B373 B363:B367 B361 B351:B355">
    <cfRule type="cellIs" dxfId="6941" priority="393" operator="lessThan">
      <formula>0</formula>
    </cfRule>
  </conditionalFormatting>
  <conditionalFormatting sqref="B585:B587">
    <cfRule type="cellIs" dxfId="6940" priority="394" operator="lessThan">
      <formula>0</formula>
    </cfRule>
  </conditionalFormatting>
  <conditionalFormatting sqref="B584">
    <cfRule type="cellIs" dxfId="6939" priority="395" operator="lessThan">
      <formula>0</formula>
    </cfRule>
  </conditionalFormatting>
  <conditionalFormatting sqref="B397">
    <cfRule type="cellIs" dxfId="6938" priority="396" operator="lessThan">
      <formula>0</formula>
    </cfRule>
  </conditionalFormatting>
  <conditionalFormatting sqref="B369">
    <cfRule type="cellIs" dxfId="6937" priority="397" operator="lessThan">
      <formula>0</formula>
    </cfRule>
  </conditionalFormatting>
  <conditionalFormatting sqref="B370">
    <cfRule type="cellIs" dxfId="6936" priority="398" operator="lessThan">
      <formula>0</formula>
    </cfRule>
  </conditionalFormatting>
  <conditionalFormatting sqref="B375">
    <cfRule type="cellIs" dxfId="6935" priority="399" operator="lessThan">
      <formula>0</formula>
    </cfRule>
  </conditionalFormatting>
  <conditionalFormatting sqref="B383:B384">
    <cfRule type="cellIs" dxfId="6934" priority="400" operator="lessThan">
      <formula>0</formula>
    </cfRule>
  </conditionalFormatting>
  <conditionalFormatting sqref="B381">
    <cfRule type="cellIs" dxfId="6933" priority="401" operator="lessThan">
      <formula>0</formula>
    </cfRule>
  </conditionalFormatting>
  <conditionalFormatting sqref="B382">
    <cfRule type="cellIs" dxfId="6932" priority="402" operator="lessThan">
      <formula>0</formula>
    </cfRule>
  </conditionalFormatting>
  <conditionalFormatting sqref="B391">
    <cfRule type="cellIs" dxfId="6931" priority="403" operator="lessThan">
      <formula>0</formula>
    </cfRule>
  </conditionalFormatting>
  <conditionalFormatting sqref="B385">
    <cfRule type="cellIs" dxfId="6930" priority="404" operator="lessThan">
      <formula>0</formula>
    </cfRule>
  </conditionalFormatting>
  <conditionalFormatting sqref="B379">
    <cfRule type="cellIs" dxfId="6929" priority="405" operator="lessThan">
      <formula>0</formula>
    </cfRule>
  </conditionalFormatting>
  <conditionalFormatting sqref="B373">
    <cfRule type="cellIs" dxfId="6928" priority="406" operator="lessThan">
      <formula>0</formula>
    </cfRule>
  </conditionalFormatting>
  <conditionalFormatting sqref="B361">
    <cfRule type="cellIs" dxfId="6927" priority="407" operator="lessThan">
      <formula>0</formula>
    </cfRule>
  </conditionalFormatting>
  <conditionalFormatting sqref="B621:B624">
    <cfRule type="cellIs" dxfId="6926" priority="408" operator="lessThan">
      <formula>0</formula>
    </cfRule>
  </conditionalFormatting>
  <conditionalFormatting sqref="B616:B619">
    <cfRule type="cellIs" dxfId="6925" priority="409" operator="lessThan">
      <formula>0</formula>
    </cfRule>
  </conditionalFormatting>
  <conditionalFormatting sqref="B617">
    <cfRule type="cellIs" dxfId="6924" priority="410" operator="lessThan">
      <formula>0</formula>
    </cfRule>
  </conditionalFormatting>
  <conditionalFormatting sqref="B618:B619">
    <cfRule type="cellIs" dxfId="6923" priority="411" operator="lessThan">
      <formula>0</formula>
    </cfRule>
  </conditionalFormatting>
  <conditionalFormatting sqref="B628:B629">
    <cfRule type="cellIs" dxfId="6922" priority="412" operator="lessThan">
      <formula>0</formula>
    </cfRule>
  </conditionalFormatting>
  <conditionalFormatting sqref="B622">
    <cfRule type="cellIs" dxfId="6921" priority="413" operator="lessThan">
      <formula>0</formula>
    </cfRule>
  </conditionalFormatting>
  <conditionalFormatting sqref="B623:B624">
    <cfRule type="cellIs" dxfId="6920" priority="414" operator="lessThan">
      <formula>0</formula>
    </cfRule>
  </conditionalFormatting>
  <conditionalFormatting sqref="B626:B629">
    <cfRule type="cellIs" dxfId="6919" priority="415" operator="lessThan">
      <formula>0</formula>
    </cfRule>
  </conditionalFormatting>
  <conditionalFormatting sqref="B627">
    <cfRule type="cellIs" dxfId="6918" priority="416" operator="lessThan">
      <formula>0</formula>
    </cfRule>
  </conditionalFormatting>
  <conditionalFormatting sqref="B365:B366">
    <cfRule type="cellIs" dxfId="6917" priority="417" operator="lessThan">
      <formula>0</formula>
    </cfRule>
  </conditionalFormatting>
  <conditionalFormatting sqref="B355">
    <cfRule type="cellIs" dxfId="6916" priority="418" operator="lessThan">
      <formula>0</formula>
    </cfRule>
  </conditionalFormatting>
  <conditionalFormatting sqref="B393:N393">
    <cfRule type="cellIs" dxfId="6915" priority="419" operator="lessThan">
      <formula>0</formula>
    </cfRule>
  </conditionalFormatting>
  <conditionalFormatting sqref="B387:N387">
    <cfRule type="cellIs" dxfId="6914" priority="420" operator="lessThan">
      <formula>0</formula>
    </cfRule>
  </conditionalFormatting>
  <conditionalFormatting sqref="B387:N387">
    <cfRule type="cellIs" dxfId="6913" priority="421" operator="lessThan">
      <formula>0</formula>
    </cfRule>
  </conditionalFormatting>
  <conditionalFormatting sqref="B353:B354">
    <cfRule type="cellIs" dxfId="6912" priority="422" operator="lessThan">
      <formula>0</formula>
    </cfRule>
  </conditionalFormatting>
  <conditionalFormatting sqref="B351">
    <cfRule type="cellIs" dxfId="6911" priority="423" operator="lessThan">
      <formula>0</formula>
    </cfRule>
  </conditionalFormatting>
  <conditionalFormatting sqref="B352">
    <cfRule type="cellIs" dxfId="6910" priority="424" operator="lessThan">
      <formula>0</formula>
    </cfRule>
  </conditionalFormatting>
  <conditionalFormatting sqref="B363">
    <cfRule type="cellIs" dxfId="6909" priority="425" operator="lessThan">
      <formula>0</formula>
    </cfRule>
  </conditionalFormatting>
  <conditionalFormatting sqref="B364">
    <cfRule type="cellIs" dxfId="6908" priority="426" operator="lessThan">
      <formula>0</formula>
    </cfRule>
  </conditionalFormatting>
  <conditionalFormatting sqref="B367">
    <cfRule type="cellIs" dxfId="6907" priority="427" operator="lessThan">
      <formula>0</formula>
    </cfRule>
  </conditionalFormatting>
  <conditionalFormatting sqref="B593:B596">
    <cfRule type="cellIs" dxfId="6906" priority="428" operator="lessThan">
      <formula>0</formula>
    </cfRule>
  </conditionalFormatting>
  <conditionalFormatting sqref="B594">
    <cfRule type="cellIs" dxfId="6905" priority="429" operator="lessThan">
      <formula>0</formula>
    </cfRule>
  </conditionalFormatting>
  <conditionalFormatting sqref="B595:B596">
    <cfRule type="cellIs" dxfId="6904" priority="430" operator="lessThan">
      <formula>0</formula>
    </cfRule>
  </conditionalFormatting>
  <conditionalFormatting sqref="B603">
    <cfRule type="cellIs" dxfId="6903" priority="431" operator="lessThan">
      <formula>0</formula>
    </cfRule>
  </conditionalFormatting>
  <conditionalFormatting sqref="B603">
    <cfRule type="cellIs" dxfId="6902" priority="432" operator="lessThan">
      <formula>0</formula>
    </cfRule>
  </conditionalFormatting>
  <conditionalFormatting sqref="B599:B602">
    <cfRule type="cellIs" dxfId="6901" priority="433" operator="lessThan">
      <formula>0</formula>
    </cfRule>
  </conditionalFormatting>
  <conditionalFormatting sqref="B600">
    <cfRule type="cellIs" dxfId="6900" priority="434" operator="lessThan">
      <formula>0</formula>
    </cfRule>
  </conditionalFormatting>
  <conditionalFormatting sqref="B601:B602">
    <cfRule type="cellIs" dxfId="6899" priority="435" operator="lessThan">
      <formula>0</formula>
    </cfRule>
  </conditionalFormatting>
  <conditionalFormatting sqref="N390">
    <cfRule type="cellIs" dxfId="6898" priority="436" operator="lessThan">
      <formula>0</formula>
    </cfRule>
  </conditionalFormatting>
  <conditionalFormatting sqref="B393:N393">
    <cfRule type="cellIs" dxfId="6897" priority="437" operator="lessThan">
      <formula>0</formula>
    </cfRule>
  </conditionalFormatting>
  <conditionalFormatting sqref="B571:B573">
    <cfRule type="cellIs" dxfId="6896" priority="438" operator="lessThan">
      <formula>0</formula>
    </cfRule>
  </conditionalFormatting>
  <conditionalFormatting sqref="B574">
    <cfRule type="cellIs" dxfId="6895" priority="439" operator="lessThan">
      <formula>0</formula>
    </cfRule>
  </conditionalFormatting>
  <conditionalFormatting sqref="B570">
    <cfRule type="cellIs" dxfId="6894" priority="440" operator="lessThan">
      <formula>0</formula>
    </cfRule>
  </conditionalFormatting>
  <conditionalFormatting sqref="B607:B608">
    <cfRule type="cellIs" dxfId="6893" priority="441" operator="lessThan">
      <formula>0</formula>
    </cfRule>
  </conditionalFormatting>
  <conditionalFormatting sqref="B605:B608">
    <cfRule type="cellIs" dxfId="6892" priority="442" operator="lessThan">
      <formula>0</formula>
    </cfRule>
  </conditionalFormatting>
  <conditionalFormatting sqref="B589">
    <cfRule type="cellIs" dxfId="6891" priority="443" operator="lessThan">
      <formula>0</formula>
    </cfRule>
  </conditionalFormatting>
  <conditionalFormatting sqref="B613:B614">
    <cfRule type="cellIs" dxfId="6890" priority="444" operator="lessThan">
      <formula>0</formula>
    </cfRule>
  </conditionalFormatting>
  <conditionalFormatting sqref="B606">
    <cfRule type="cellIs" dxfId="6889" priority="445" operator="lessThan">
      <formula>0</formula>
    </cfRule>
  </conditionalFormatting>
  <conditionalFormatting sqref="B611:B614">
    <cfRule type="cellIs" dxfId="6888" priority="446" operator="lessThan">
      <formula>0</formula>
    </cfRule>
  </conditionalFormatting>
  <conditionalFormatting sqref="O616:O619">
    <cfRule type="cellIs" dxfId="6887" priority="447" operator="lessThan">
      <formula>0</formula>
    </cfRule>
  </conditionalFormatting>
  <conditionalFormatting sqref="O599 O601:O602">
    <cfRule type="cellIs" dxfId="6886" priority="448" operator="lessThan">
      <formula>0</formula>
    </cfRule>
  </conditionalFormatting>
  <conditionalFormatting sqref="B612">
    <cfRule type="cellIs" dxfId="6885" priority="449" operator="lessThan">
      <formula>0</formula>
    </cfRule>
  </conditionalFormatting>
  <conditionalFormatting sqref="D589">
    <cfRule type="cellIs" dxfId="6884" priority="450" operator="lessThan">
      <formula>0</formula>
    </cfRule>
  </conditionalFormatting>
  <conditionalFormatting sqref="O605:O607">
    <cfRule type="cellIs" dxfId="6883" priority="451" operator="lessThan">
      <formula>0</formula>
    </cfRule>
  </conditionalFormatting>
  <conditionalFormatting sqref="O626:O629">
    <cfRule type="cellIs" dxfId="6882" priority="452" operator="lessThan">
      <formula>0</formula>
    </cfRule>
  </conditionalFormatting>
  <conditionalFormatting sqref="B650 B655:B657 B663 B665:B668 B642:B645 B670">
    <cfRule type="cellIs" dxfId="6881" priority="453" operator="lessThan">
      <formula>0</formula>
    </cfRule>
  </conditionalFormatting>
  <conditionalFormatting sqref="N378">
    <cfRule type="cellIs" dxfId="6880" priority="454" operator="lessThan">
      <formula>0</formula>
    </cfRule>
  </conditionalFormatting>
  <conditionalFormatting sqref="N372">
    <cfRule type="cellIs" dxfId="6879" priority="455" operator="lessThan">
      <formula>0</formula>
    </cfRule>
  </conditionalFormatting>
  <conditionalFormatting sqref="B387:N387">
    <cfRule type="cellIs" dxfId="6878" priority="456" operator="lessThan">
      <formula>0</formula>
    </cfRule>
  </conditionalFormatting>
  <conditionalFormatting sqref="N384">
    <cfRule type="cellIs" dxfId="6877" priority="457" operator="lessThan">
      <formula>0</formula>
    </cfRule>
  </conditionalFormatting>
  <conditionalFormatting sqref="B387:N387">
    <cfRule type="cellIs" dxfId="6876" priority="458" operator="lessThan">
      <formula>0</formula>
    </cfRule>
  </conditionalFormatting>
  <conditionalFormatting sqref="B387:N387">
    <cfRule type="cellIs" dxfId="6875" priority="459" operator="lessThan">
      <formula>0</formula>
    </cfRule>
  </conditionalFormatting>
  <conditionalFormatting sqref="B652">
    <cfRule type="cellIs" dxfId="6874" priority="460" operator="lessThan">
      <formula>0</formula>
    </cfRule>
  </conditionalFormatting>
  <conditionalFormatting sqref="B653">
    <cfRule type="cellIs" dxfId="6873" priority="461" operator="lessThan">
      <formula>0</formula>
    </cfRule>
  </conditionalFormatting>
  <conditionalFormatting sqref="B658">
    <cfRule type="cellIs" dxfId="6872" priority="462" operator="lessThan">
      <formula>0</formula>
    </cfRule>
  </conditionalFormatting>
  <conditionalFormatting sqref="O365">
    <cfRule type="cellIs" dxfId="6871" priority="463" operator="lessThan">
      <formula>0</formula>
    </cfRule>
  </conditionalFormatting>
  <conditionalFormatting sqref="O371">
    <cfRule type="cellIs" dxfId="6870" priority="464" operator="lessThan">
      <formula>0</formula>
    </cfRule>
  </conditionalFormatting>
  <conditionalFormatting sqref="G589">
    <cfRule type="cellIs" dxfId="6869" priority="465" operator="lessThan">
      <formula>0</formula>
    </cfRule>
  </conditionalFormatting>
  <conditionalFormatting sqref="H589">
    <cfRule type="cellIs" dxfId="6868" priority="466" operator="lessThan">
      <formula>0</formula>
    </cfRule>
  </conditionalFormatting>
  <conditionalFormatting sqref="B351:B354">
    <cfRule type="cellIs" dxfId="6867" priority="467" operator="lessThan">
      <formula>0</formula>
    </cfRule>
  </conditionalFormatting>
  <conditionalFormatting sqref="N366">
    <cfRule type="cellIs" dxfId="6866" priority="468" operator="lessThan">
      <formula>0</formula>
    </cfRule>
  </conditionalFormatting>
  <conditionalFormatting sqref="B387:N387">
    <cfRule type="cellIs" dxfId="6865" priority="469" operator="lessThan">
      <formula>0</formula>
    </cfRule>
  </conditionalFormatting>
  <conditionalFormatting sqref="B387:N387">
    <cfRule type="cellIs" dxfId="6864" priority="470" operator="lessThan">
      <formula>0</formula>
    </cfRule>
  </conditionalFormatting>
  <conditionalFormatting sqref="B387:N387">
    <cfRule type="cellIs" dxfId="6863" priority="471" operator="lessThan">
      <formula>0</formula>
    </cfRule>
  </conditionalFormatting>
  <conditionalFormatting sqref="B393:N393">
    <cfRule type="cellIs" dxfId="6862" priority="472" operator="lessThan">
      <formula>0</formula>
    </cfRule>
  </conditionalFormatting>
  <conditionalFormatting sqref="B393:N393">
    <cfRule type="cellIs" dxfId="6861" priority="473" operator="lessThan">
      <formula>0</formula>
    </cfRule>
  </conditionalFormatting>
  <conditionalFormatting sqref="B393:N393">
    <cfRule type="cellIs" dxfId="6860" priority="474" operator="lessThan">
      <formula>0</formula>
    </cfRule>
  </conditionalFormatting>
  <conditionalFormatting sqref="B393:N393">
    <cfRule type="cellIs" dxfId="6859" priority="475" operator="lessThan">
      <formula>0</formula>
    </cfRule>
  </conditionalFormatting>
  <conditionalFormatting sqref="B393:N393">
    <cfRule type="cellIs" dxfId="6858" priority="476" operator="lessThan">
      <formula>0</formula>
    </cfRule>
  </conditionalFormatting>
  <conditionalFormatting sqref="B393:N393">
    <cfRule type="cellIs" dxfId="6857" priority="477" operator="lessThan">
      <formula>0</formula>
    </cfRule>
  </conditionalFormatting>
  <conditionalFormatting sqref="B399:N399">
    <cfRule type="cellIs" dxfId="6856" priority="478" operator="lessThan">
      <formula>0</formula>
    </cfRule>
  </conditionalFormatting>
  <conditionalFormatting sqref="N396">
    <cfRule type="cellIs" dxfId="6855" priority="479" operator="lessThan">
      <formula>0</formula>
    </cfRule>
  </conditionalFormatting>
  <conditionalFormatting sqref="B399:N399">
    <cfRule type="cellIs" dxfId="6854" priority="480" operator="lessThan">
      <formula>0</formula>
    </cfRule>
  </conditionalFormatting>
  <conditionalFormatting sqref="B399:N399">
    <cfRule type="cellIs" dxfId="6853" priority="481" operator="lessThan">
      <formula>0</formula>
    </cfRule>
  </conditionalFormatting>
  <conditionalFormatting sqref="B399:N399">
    <cfRule type="cellIs" dxfId="6852" priority="482" operator="lessThan">
      <formula>0</formula>
    </cfRule>
  </conditionalFormatting>
  <conditionalFormatting sqref="B399:N399">
    <cfRule type="cellIs" dxfId="6851" priority="483" operator="lessThan">
      <formula>0</formula>
    </cfRule>
  </conditionalFormatting>
  <conditionalFormatting sqref="B399:N399">
    <cfRule type="cellIs" dxfId="6850" priority="484" operator="lessThan">
      <formula>0</formula>
    </cfRule>
  </conditionalFormatting>
  <conditionalFormatting sqref="B399:N399">
    <cfRule type="cellIs" dxfId="6849" priority="485" operator="lessThan">
      <formula>0</formula>
    </cfRule>
  </conditionalFormatting>
  <conditionalFormatting sqref="B399:N399">
    <cfRule type="cellIs" dxfId="6848" priority="486" operator="lessThan">
      <formula>0</formula>
    </cfRule>
  </conditionalFormatting>
  <conditionalFormatting sqref="N402">
    <cfRule type="cellIs" dxfId="6847" priority="487" operator="lessThan">
      <formula>0</formula>
    </cfRule>
  </conditionalFormatting>
  <conditionalFormatting sqref="N355">
    <cfRule type="cellIs" dxfId="6846" priority="488" operator="lessThan">
      <formula>0</formula>
    </cfRule>
  </conditionalFormatting>
  <conditionalFormatting sqref="N361">
    <cfRule type="cellIs" dxfId="6845" priority="489" operator="lessThan">
      <formula>0</formula>
    </cfRule>
  </conditionalFormatting>
  <conditionalFormatting sqref="N361">
    <cfRule type="cellIs" dxfId="6844" priority="490" operator="lessThan">
      <formula>0</formula>
    </cfRule>
  </conditionalFormatting>
  <conditionalFormatting sqref="N367">
    <cfRule type="cellIs" dxfId="6843" priority="491" operator="lessThan">
      <formula>0</formula>
    </cfRule>
  </conditionalFormatting>
  <conditionalFormatting sqref="N367">
    <cfRule type="cellIs" dxfId="6842" priority="492" operator="lessThan">
      <formula>0</formula>
    </cfRule>
  </conditionalFormatting>
  <conditionalFormatting sqref="N373">
    <cfRule type="cellIs" dxfId="6841" priority="493" operator="lessThan">
      <formula>0</formula>
    </cfRule>
  </conditionalFormatting>
  <conditionalFormatting sqref="N373">
    <cfRule type="cellIs" dxfId="6840" priority="494" operator="lessThan">
      <formula>0</formula>
    </cfRule>
  </conditionalFormatting>
  <conditionalFormatting sqref="N379">
    <cfRule type="cellIs" dxfId="6839" priority="495" operator="lessThan">
      <formula>0</formula>
    </cfRule>
  </conditionalFormatting>
  <conditionalFormatting sqref="N379">
    <cfRule type="cellIs" dxfId="6838" priority="496" operator="lessThan">
      <formula>0</formula>
    </cfRule>
  </conditionalFormatting>
  <conditionalFormatting sqref="N385">
    <cfRule type="cellIs" dxfId="6837" priority="497" operator="lessThan">
      <formula>0</formula>
    </cfRule>
  </conditionalFormatting>
  <conditionalFormatting sqref="N385">
    <cfRule type="cellIs" dxfId="6836" priority="498" operator="lessThan">
      <formula>0</formula>
    </cfRule>
  </conditionalFormatting>
  <conditionalFormatting sqref="N391">
    <cfRule type="cellIs" dxfId="6835" priority="499" operator="lessThan">
      <formula>0</formula>
    </cfRule>
  </conditionalFormatting>
  <conditionalFormatting sqref="N391">
    <cfRule type="cellIs" dxfId="6834" priority="500" operator="lessThan">
      <formula>0</formula>
    </cfRule>
  </conditionalFormatting>
  <conditionalFormatting sqref="N397">
    <cfRule type="cellIs" dxfId="6833" priority="501" operator="lessThan">
      <formula>0</formula>
    </cfRule>
  </conditionalFormatting>
  <conditionalFormatting sqref="N397">
    <cfRule type="cellIs" dxfId="6832" priority="502" operator="lessThan">
      <formula>0</formula>
    </cfRule>
  </conditionalFormatting>
  <conditionalFormatting sqref="C409:M409">
    <cfRule type="cellIs" dxfId="6831" priority="503" operator="lessThan">
      <formula>0</formula>
    </cfRule>
  </conditionalFormatting>
  <conditionalFormatting sqref="C409:M409">
    <cfRule type="cellIs" dxfId="6830" priority="504" operator="lessThan">
      <formula>0</formula>
    </cfRule>
  </conditionalFormatting>
  <conditionalFormatting sqref="H409">
    <cfRule type="cellIs" dxfId="6829" priority="505" operator="lessThan">
      <formula>0</formula>
    </cfRule>
  </conditionalFormatting>
  <conditionalFormatting sqref="B409">
    <cfRule type="cellIs" dxfId="6828" priority="506" operator="lessThan">
      <formula>0</formula>
    </cfRule>
  </conditionalFormatting>
  <conditionalFormatting sqref="B409">
    <cfRule type="cellIs" dxfId="6827" priority="507" operator="lessThan">
      <formula>0</formula>
    </cfRule>
  </conditionalFormatting>
  <conditionalFormatting sqref="B405:N405">
    <cfRule type="cellIs" dxfId="6826" priority="508" operator="lessThan">
      <formula>0</formula>
    </cfRule>
  </conditionalFormatting>
  <conditionalFormatting sqref="B405:N405">
    <cfRule type="cellIs" dxfId="6825" priority="509" operator="lessThan">
      <formula>0</formula>
    </cfRule>
  </conditionalFormatting>
  <conditionalFormatting sqref="B405:N405">
    <cfRule type="cellIs" dxfId="6824" priority="510" operator="lessThan">
      <formula>0</formula>
    </cfRule>
  </conditionalFormatting>
  <conditionalFormatting sqref="B405:N405">
    <cfRule type="cellIs" dxfId="6823" priority="511" operator="lessThan">
      <formula>0</formula>
    </cfRule>
  </conditionalFormatting>
  <conditionalFormatting sqref="B405:N405">
    <cfRule type="cellIs" dxfId="6822" priority="512" operator="lessThan">
      <formula>0</formula>
    </cfRule>
  </conditionalFormatting>
  <conditionalFormatting sqref="B405:N405">
    <cfRule type="cellIs" dxfId="6821" priority="513" operator="lessThan">
      <formula>0</formula>
    </cfRule>
  </conditionalFormatting>
  <conditionalFormatting sqref="B405:N405">
    <cfRule type="cellIs" dxfId="6820" priority="514" operator="lessThan">
      <formula>0</formula>
    </cfRule>
  </conditionalFormatting>
  <conditionalFormatting sqref="B405:N405">
    <cfRule type="cellIs" dxfId="6819" priority="515" operator="lessThan">
      <formula>0</formula>
    </cfRule>
  </conditionalFormatting>
  <conditionalFormatting sqref="N408">
    <cfRule type="cellIs" dxfId="6818" priority="516" operator="lessThan">
      <formula>0</formula>
    </cfRule>
  </conditionalFormatting>
  <conditionalFormatting sqref="N409">
    <cfRule type="cellIs" dxfId="6817" priority="517" operator="lessThan">
      <formula>0</formula>
    </cfRule>
  </conditionalFormatting>
  <conditionalFormatting sqref="N409">
    <cfRule type="cellIs" dxfId="6816" priority="518" operator="lessThan">
      <formula>0</formula>
    </cfRule>
  </conditionalFormatting>
  <conditionalFormatting sqref="C415:M415">
    <cfRule type="cellIs" dxfId="6815" priority="519" operator="lessThan">
      <formula>0</formula>
    </cfRule>
  </conditionalFormatting>
  <conditionalFormatting sqref="C415:M415">
    <cfRule type="cellIs" dxfId="6814" priority="520" operator="lessThan">
      <formula>0</formula>
    </cfRule>
  </conditionalFormatting>
  <conditionalFormatting sqref="H415">
    <cfRule type="cellIs" dxfId="6813" priority="521" operator="lessThan">
      <formula>0</formula>
    </cfRule>
  </conditionalFormatting>
  <conditionalFormatting sqref="B415">
    <cfRule type="cellIs" dxfId="6812" priority="522" operator="lessThan">
      <formula>0</formula>
    </cfRule>
  </conditionalFormatting>
  <conditionalFormatting sqref="B415">
    <cfRule type="cellIs" dxfId="6811" priority="523" operator="lessThan">
      <formula>0</formula>
    </cfRule>
  </conditionalFormatting>
  <conditionalFormatting sqref="B411:N411">
    <cfRule type="cellIs" dxfId="6810" priority="524" operator="lessThan">
      <formula>0</formula>
    </cfRule>
  </conditionalFormatting>
  <conditionalFormatting sqref="B411:N411">
    <cfRule type="cellIs" dxfId="6809" priority="525" operator="lessThan">
      <formula>0</formula>
    </cfRule>
  </conditionalFormatting>
  <conditionalFormatting sqref="B411:N411">
    <cfRule type="cellIs" dxfId="6808" priority="526" operator="lessThan">
      <formula>0</formula>
    </cfRule>
  </conditionalFormatting>
  <conditionalFormatting sqref="B411:N411">
    <cfRule type="cellIs" dxfId="6807" priority="527" operator="lessThan">
      <formula>0</formula>
    </cfRule>
  </conditionalFormatting>
  <conditionalFormatting sqref="B411:N411">
    <cfRule type="cellIs" dxfId="6806" priority="528" operator="lessThan">
      <formula>0</formula>
    </cfRule>
  </conditionalFormatting>
  <conditionalFormatting sqref="B411:N411">
    <cfRule type="cellIs" dxfId="6805" priority="529" operator="lessThan">
      <formula>0</formula>
    </cfRule>
  </conditionalFormatting>
  <conditionalFormatting sqref="B411:N411">
    <cfRule type="cellIs" dxfId="6804" priority="530" operator="lessThan">
      <formula>0</formula>
    </cfRule>
  </conditionalFormatting>
  <conditionalFormatting sqref="B411:N411">
    <cfRule type="cellIs" dxfId="6803" priority="531" operator="lessThan">
      <formula>0</formula>
    </cfRule>
  </conditionalFormatting>
  <conditionalFormatting sqref="N414">
    <cfRule type="cellIs" dxfId="6802" priority="532" operator="lessThan">
      <formula>0</formula>
    </cfRule>
  </conditionalFormatting>
  <conditionalFormatting sqref="N415">
    <cfRule type="cellIs" dxfId="6801" priority="533" operator="lessThan">
      <formula>0</formula>
    </cfRule>
  </conditionalFormatting>
  <conditionalFormatting sqref="N415">
    <cfRule type="cellIs" dxfId="6800" priority="534" operator="lessThan">
      <formula>0</formula>
    </cfRule>
  </conditionalFormatting>
  <conditionalFormatting sqref="C421:M421">
    <cfRule type="cellIs" dxfId="6799" priority="535" operator="lessThan">
      <formula>0</formula>
    </cfRule>
  </conditionalFormatting>
  <conditionalFormatting sqref="C421:M421">
    <cfRule type="cellIs" dxfId="6798" priority="536" operator="lessThan">
      <formula>0</formula>
    </cfRule>
  </conditionalFormatting>
  <conditionalFormatting sqref="H421">
    <cfRule type="cellIs" dxfId="6797" priority="537" operator="lessThan">
      <formula>0</formula>
    </cfRule>
  </conditionalFormatting>
  <conditionalFormatting sqref="B421">
    <cfRule type="cellIs" dxfId="6796" priority="538" operator="lessThan">
      <formula>0</formula>
    </cfRule>
  </conditionalFormatting>
  <conditionalFormatting sqref="B421">
    <cfRule type="cellIs" dxfId="6795" priority="539" operator="lessThan">
      <formula>0</formula>
    </cfRule>
  </conditionalFormatting>
  <conditionalFormatting sqref="B417:N417">
    <cfRule type="cellIs" dxfId="6794" priority="540" operator="lessThan">
      <formula>0</formula>
    </cfRule>
  </conditionalFormatting>
  <conditionalFormatting sqref="B417:N417">
    <cfRule type="cellIs" dxfId="6793" priority="541" operator="lessThan">
      <formula>0</formula>
    </cfRule>
  </conditionalFormatting>
  <conditionalFormatting sqref="B417:N417">
    <cfRule type="cellIs" dxfId="6792" priority="542" operator="lessThan">
      <formula>0</formula>
    </cfRule>
  </conditionalFormatting>
  <conditionalFormatting sqref="B417:N417">
    <cfRule type="cellIs" dxfId="6791" priority="543" operator="lessThan">
      <formula>0</formula>
    </cfRule>
  </conditionalFormatting>
  <conditionalFormatting sqref="B417:N417">
    <cfRule type="cellIs" dxfId="6790" priority="544" operator="lessThan">
      <formula>0</formula>
    </cfRule>
  </conditionalFormatting>
  <conditionalFormatting sqref="B417:N417">
    <cfRule type="cellIs" dxfId="6789" priority="545" operator="lessThan">
      <formula>0</formula>
    </cfRule>
  </conditionalFormatting>
  <conditionalFormatting sqref="B417:N417">
    <cfRule type="cellIs" dxfId="6788" priority="546" operator="lessThan">
      <formula>0</formula>
    </cfRule>
  </conditionalFormatting>
  <conditionalFormatting sqref="B417:N417">
    <cfRule type="cellIs" dxfId="6787" priority="547" operator="lessThan">
      <formula>0</formula>
    </cfRule>
  </conditionalFormatting>
  <conditionalFormatting sqref="N420">
    <cfRule type="cellIs" dxfId="6786" priority="548" operator="lessThan">
      <formula>0</formula>
    </cfRule>
  </conditionalFormatting>
  <conditionalFormatting sqref="N421">
    <cfRule type="cellIs" dxfId="6785" priority="549" operator="lessThan">
      <formula>0</formula>
    </cfRule>
  </conditionalFormatting>
  <conditionalFormatting sqref="N421">
    <cfRule type="cellIs" dxfId="6784" priority="550" operator="lessThan">
      <formula>0</formula>
    </cfRule>
  </conditionalFormatting>
  <conditionalFormatting sqref="C427:M427">
    <cfRule type="cellIs" dxfId="6783" priority="551" operator="lessThan">
      <formula>0</formula>
    </cfRule>
  </conditionalFormatting>
  <conditionalFormatting sqref="C427:M427">
    <cfRule type="cellIs" dxfId="6782" priority="552" operator="lessThan">
      <formula>0</formula>
    </cfRule>
  </conditionalFormatting>
  <conditionalFormatting sqref="H427">
    <cfRule type="cellIs" dxfId="6781" priority="553" operator="lessThan">
      <formula>0</formula>
    </cfRule>
  </conditionalFormatting>
  <conditionalFormatting sqref="B427">
    <cfRule type="cellIs" dxfId="6780" priority="554" operator="lessThan">
      <formula>0</formula>
    </cfRule>
  </conditionalFormatting>
  <conditionalFormatting sqref="B427">
    <cfRule type="cellIs" dxfId="6779" priority="555" operator="lessThan">
      <formula>0</formula>
    </cfRule>
  </conditionalFormatting>
  <conditionalFormatting sqref="B423:N423">
    <cfRule type="cellIs" dxfId="6778" priority="556" operator="lessThan">
      <formula>0</formula>
    </cfRule>
  </conditionalFormatting>
  <conditionalFormatting sqref="B423:N423">
    <cfRule type="cellIs" dxfId="6777" priority="557" operator="lessThan">
      <formula>0</formula>
    </cfRule>
  </conditionalFormatting>
  <conditionalFormatting sqref="B423:N423">
    <cfRule type="cellIs" dxfId="6776" priority="558" operator="lessThan">
      <formula>0</formula>
    </cfRule>
  </conditionalFormatting>
  <conditionalFormatting sqref="B423:N423">
    <cfRule type="cellIs" dxfId="6775" priority="559" operator="lessThan">
      <formula>0</formula>
    </cfRule>
  </conditionalFormatting>
  <conditionalFormatting sqref="B423:N423">
    <cfRule type="cellIs" dxfId="6774" priority="560" operator="lessThan">
      <formula>0</formula>
    </cfRule>
  </conditionalFormatting>
  <conditionalFormatting sqref="B423:N423">
    <cfRule type="cellIs" dxfId="6773" priority="561" operator="lessThan">
      <formula>0</formula>
    </cfRule>
  </conditionalFormatting>
  <conditionalFormatting sqref="B423:N423">
    <cfRule type="cellIs" dxfId="6772" priority="562" operator="lessThan">
      <formula>0</formula>
    </cfRule>
  </conditionalFormatting>
  <conditionalFormatting sqref="B423:N423">
    <cfRule type="cellIs" dxfId="6771" priority="563" operator="lessThan">
      <formula>0</formula>
    </cfRule>
  </conditionalFormatting>
  <conditionalFormatting sqref="N426">
    <cfRule type="cellIs" dxfId="6770" priority="564" operator="lessThan">
      <formula>0</formula>
    </cfRule>
  </conditionalFormatting>
  <conditionalFormatting sqref="C537:N537">
    <cfRule type="cellIs" dxfId="6769" priority="565" operator="lessThan">
      <formula>0</formula>
    </cfRule>
  </conditionalFormatting>
  <conditionalFormatting sqref="C568:N568">
    <cfRule type="cellIs" dxfId="6768" priority="566" operator="lessThan">
      <formula>0</formula>
    </cfRule>
  </conditionalFormatting>
  <conditionalFormatting sqref="I552:N552">
    <cfRule type="cellIs" dxfId="6767" priority="567" operator="lessThan">
      <formula>0</formula>
    </cfRule>
  </conditionalFormatting>
  <conditionalFormatting sqref="I560:N560">
    <cfRule type="cellIs" dxfId="6766" priority="568" operator="lessThan">
      <formula>0</formula>
    </cfRule>
  </conditionalFormatting>
  <conditionalFormatting sqref="B429:N429">
    <cfRule type="cellIs" dxfId="6765" priority="569" operator="lessThan">
      <formula>0</formula>
    </cfRule>
  </conditionalFormatting>
  <conditionalFormatting sqref="B429:N429">
    <cfRule type="cellIs" dxfId="6764" priority="570" operator="lessThan">
      <formula>0</formula>
    </cfRule>
  </conditionalFormatting>
  <conditionalFormatting sqref="B429:N429">
    <cfRule type="cellIs" dxfId="6763" priority="571" operator="lessThan">
      <formula>0</formula>
    </cfRule>
  </conditionalFormatting>
  <conditionalFormatting sqref="B429:N429">
    <cfRule type="cellIs" dxfId="6762" priority="572" operator="lessThan">
      <formula>0</formula>
    </cfRule>
  </conditionalFormatting>
  <conditionalFormatting sqref="N432">
    <cfRule type="cellIs" dxfId="6761" priority="573" operator="lessThan">
      <formula>0</formula>
    </cfRule>
  </conditionalFormatting>
  <conditionalFormatting sqref="C439:M439">
    <cfRule type="cellIs" dxfId="6760" priority="574" operator="lessThan">
      <formula>0</formula>
    </cfRule>
  </conditionalFormatting>
  <conditionalFormatting sqref="C439:M439">
    <cfRule type="cellIs" dxfId="6759" priority="575" operator="lessThan">
      <formula>0</formula>
    </cfRule>
  </conditionalFormatting>
  <conditionalFormatting sqref="H439">
    <cfRule type="cellIs" dxfId="6758" priority="576" operator="lessThan">
      <formula>0</formula>
    </cfRule>
  </conditionalFormatting>
  <conditionalFormatting sqref="B439">
    <cfRule type="cellIs" dxfId="6757" priority="577" operator="lessThan">
      <formula>0</formula>
    </cfRule>
  </conditionalFormatting>
  <conditionalFormatting sqref="B439">
    <cfRule type="cellIs" dxfId="6756" priority="578" operator="lessThan">
      <formula>0</formula>
    </cfRule>
  </conditionalFormatting>
  <conditionalFormatting sqref="B435:N435">
    <cfRule type="cellIs" dxfId="6755" priority="579" operator="lessThan">
      <formula>0</formula>
    </cfRule>
  </conditionalFormatting>
  <conditionalFormatting sqref="B435:N435">
    <cfRule type="cellIs" dxfId="6754" priority="580" operator="lessThan">
      <formula>0</formula>
    </cfRule>
  </conditionalFormatting>
  <conditionalFormatting sqref="C641:N645">
    <cfRule type="cellIs" dxfId="6753" priority="581" operator="lessThan">
      <formula>0</formula>
    </cfRule>
  </conditionalFormatting>
  <conditionalFormatting sqref="C597:N597">
    <cfRule type="cellIs" dxfId="6752" priority="582" operator="lessThan">
      <formula>0</formula>
    </cfRule>
  </conditionalFormatting>
  <conditionalFormatting sqref="C603:N603">
    <cfRule type="cellIs" dxfId="6751" priority="583" operator="lessThan">
      <formula>0</formula>
    </cfRule>
  </conditionalFormatting>
  <conditionalFormatting sqref="C603:N603">
    <cfRule type="cellIs" dxfId="6750" priority="584" operator="lessThan">
      <formula>0</formula>
    </cfRule>
  </conditionalFormatting>
  <conditionalFormatting sqref="C603:N603">
    <cfRule type="cellIs" dxfId="6749" priority="585" operator="lessThan">
      <formula>0</formula>
    </cfRule>
  </conditionalFormatting>
  <conditionalFormatting sqref="H445">
    <cfRule type="cellIs" dxfId="6748" priority="586" operator="lessThan">
      <formula>0</formula>
    </cfRule>
  </conditionalFormatting>
  <conditionalFormatting sqref="B445">
    <cfRule type="cellIs" dxfId="6747" priority="587" operator="lessThan">
      <formula>0</formula>
    </cfRule>
  </conditionalFormatting>
  <conditionalFormatting sqref="B445">
    <cfRule type="cellIs" dxfId="6746" priority="588" operator="lessThan">
      <formula>0</formula>
    </cfRule>
  </conditionalFormatting>
  <conditionalFormatting sqref="B441:N441">
    <cfRule type="cellIs" dxfId="6745" priority="589" operator="lessThan">
      <formula>0</formula>
    </cfRule>
  </conditionalFormatting>
  <conditionalFormatting sqref="B441:N441">
    <cfRule type="cellIs" dxfId="6744" priority="590" operator="lessThan">
      <formula>0</formula>
    </cfRule>
  </conditionalFormatting>
  <conditionalFormatting sqref="B441:N441">
    <cfRule type="cellIs" dxfId="6743" priority="591" operator="lessThan">
      <formula>0</formula>
    </cfRule>
  </conditionalFormatting>
  <conditionalFormatting sqref="B441:N441">
    <cfRule type="cellIs" dxfId="6742" priority="592" operator="lessThan">
      <formula>0</formula>
    </cfRule>
  </conditionalFormatting>
  <conditionalFormatting sqref="B441:N441">
    <cfRule type="cellIs" dxfId="6741" priority="593" operator="lessThan">
      <formula>0</formula>
    </cfRule>
  </conditionalFormatting>
  <conditionalFormatting sqref="B441:N441">
    <cfRule type="cellIs" dxfId="6740" priority="594" operator="lessThan">
      <formula>0</formula>
    </cfRule>
  </conditionalFormatting>
  <conditionalFormatting sqref="B441:N441">
    <cfRule type="cellIs" dxfId="6739" priority="595" operator="lessThan">
      <formula>0</formula>
    </cfRule>
  </conditionalFormatting>
  <conditionalFormatting sqref="B441:N441">
    <cfRule type="cellIs" dxfId="6738" priority="596" operator="lessThan">
      <formula>0</formula>
    </cfRule>
  </conditionalFormatting>
  <conditionalFormatting sqref="N444">
    <cfRule type="cellIs" dxfId="6737" priority="597" operator="lessThan">
      <formula>0</formula>
    </cfRule>
  </conditionalFormatting>
  <conditionalFormatting sqref="N445">
    <cfRule type="cellIs" dxfId="6736" priority="598" operator="lessThan">
      <formula>0</formula>
    </cfRule>
  </conditionalFormatting>
  <conditionalFormatting sqref="N445">
    <cfRule type="cellIs" dxfId="6735" priority="599" operator="lessThan">
      <formula>0</formula>
    </cfRule>
  </conditionalFormatting>
  <conditionalFormatting sqref="C452:M452">
    <cfRule type="cellIs" dxfId="6734" priority="600" operator="lessThan">
      <formula>0</formula>
    </cfRule>
  </conditionalFormatting>
  <conditionalFormatting sqref="C452:M452">
    <cfRule type="cellIs" dxfId="6733" priority="601" operator="lessThan">
      <formula>0</formula>
    </cfRule>
  </conditionalFormatting>
  <conditionalFormatting sqref="H452">
    <cfRule type="cellIs" dxfId="6732" priority="602" operator="lessThan">
      <formula>0</formula>
    </cfRule>
  </conditionalFormatting>
  <conditionalFormatting sqref="B452">
    <cfRule type="cellIs" dxfId="6731" priority="603" operator="lessThan">
      <formula>0</formula>
    </cfRule>
  </conditionalFormatting>
  <conditionalFormatting sqref="B452">
    <cfRule type="cellIs" dxfId="6730" priority="604" operator="lessThan">
      <formula>0</formula>
    </cfRule>
  </conditionalFormatting>
  <conditionalFormatting sqref="B448:N448">
    <cfRule type="cellIs" dxfId="6729" priority="605" operator="lessThan">
      <formula>0</formula>
    </cfRule>
  </conditionalFormatting>
  <conditionalFormatting sqref="B448:N448">
    <cfRule type="cellIs" dxfId="6728" priority="606" operator="lessThan">
      <formula>0</formula>
    </cfRule>
  </conditionalFormatting>
  <conditionalFormatting sqref="B448:N448">
    <cfRule type="cellIs" dxfId="6727" priority="607" operator="lessThan">
      <formula>0</formula>
    </cfRule>
  </conditionalFormatting>
  <conditionalFormatting sqref="B448:N448">
    <cfRule type="cellIs" dxfId="6726" priority="608" operator="lessThan">
      <formula>0</formula>
    </cfRule>
  </conditionalFormatting>
  <conditionalFormatting sqref="B448:N448">
    <cfRule type="cellIs" dxfId="6725" priority="609" operator="lessThan">
      <formula>0</formula>
    </cfRule>
  </conditionalFormatting>
  <conditionalFormatting sqref="B448:N448">
    <cfRule type="cellIs" dxfId="6724" priority="610" operator="lessThan">
      <formula>0</formula>
    </cfRule>
  </conditionalFormatting>
  <conditionalFormatting sqref="B448:N448">
    <cfRule type="cellIs" dxfId="6723" priority="611" operator="lessThan">
      <formula>0</formula>
    </cfRule>
  </conditionalFormatting>
  <conditionalFormatting sqref="B448:N448">
    <cfRule type="cellIs" dxfId="6722" priority="612" operator="lessThan">
      <formula>0</formula>
    </cfRule>
  </conditionalFormatting>
  <conditionalFormatting sqref="N451">
    <cfRule type="cellIs" dxfId="6721" priority="613" operator="lessThan">
      <formula>0</formula>
    </cfRule>
  </conditionalFormatting>
  <conditionalFormatting sqref="N452">
    <cfRule type="cellIs" dxfId="6720" priority="614" operator="lessThan">
      <formula>0</formula>
    </cfRule>
  </conditionalFormatting>
  <conditionalFormatting sqref="N452">
    <cfRule type="cellIs" dxfId="6719" priority="615" operator="lessThan">
      <formula>0</formula>
    </cfRule>
  </conditionalFormatting>
  <conditionalFormatting sqref="C458:M458">
    <cfRule type="cellIs" dxfId="6718" priority="616" operator="lessThan">
      <formula>0</formula>
    </cfRule>
  </conditionalFormatting>
  <conditionalFormatting sqref="C458:M458">
    <cfRule type="cellIs" dxfId="6717" priority="617" operator="lessThan">
      <formula>0</formula>
    </cfRule>
  </conditionalFormatting>
  <conditionalFormatting sqref="H458">
    <cfRule type="cellIs" dxfId="6716" priority="618" operator="lessThan">
      <formula>0</formula>
    </cfRule>
  </conditionalFormatting>
  <conditionalFormatting sqref="B458">
    <cfRule type="cellIs" dxfId="6715" priority="619" operator="lessThan">
      <formula>0</formula>
    </cfRule>
  </conditionalFormatting>
  <conditionalFormatting sqref="B458">
    <cfRule type="cellIs" dxfId="6714" priority="620" operator="lessThan">
      <formula>0</formula>
    </cfRule>
  </conditionalFormatting>
  <conditionalFormatting sqref="Q505">
    <cfRule type="cellIs" dxfId="6713" priority="621" operator="lessThan">
      <formula>0</formula>
    </cfRule>
  </conditionalFormatting>
  <conditionalFormatting sqref="P505">
    <cfRule type="cellIs" dxfId="6712" priority="622" operator="lessThan">
      <formula>0</formula>
    </cfRule>
  </conditionalFormatting>
  <conditionalFormatting sqref="Q513">
    <cfRule type="cellIs" dxfId="6711" priority="623" operator="lessThan">
      <formula>0</formula>
    </cfRule>
  </conditionalFormatting>
  <conditionalFormatting sqref="P513">
    <cfRule type="cellIs" dxfId="6710" priority="624" operator="lessThan">
      <formula>0</formula>
    </cfRule>
  </conditionalFormatting>
  <conditionalFormatting sqref="Q522">
    <cfRule type="cellIs" dxfId="6709" priority="625" operator="lessThan">
      <formula>0</formula>
    </cfRule>
  </conditionalFormatting>
  <conditionalFormatting sqref="P522">
    <cfRule type="cellIs" dxfId="6708" priority="626" operator="lessThan">
      <formula>0</formula>
    </cfRule>
  </conditionalFormatting>
  <conditionalFormatting sqref="Q530">
    <cfRule type="cellIs" dxfId="6707" priority="627" operator="lessThan">
      <formula>0</formula>
    </cfRule>
  </conditionalFormatting>
  <conditionalFormatting sqref="C461:C464">
    <cfRule type="expression" dxfId="6706" priority="628">
      <formula>C461/B461&gt;1</formula>
    </cfRule>
  </conditionalFormatting>
  <conditionalFormatting sqref="C461:C464">
    <cfRule type="expression" dxfId="6705" priority="629">
      <formula>C461/B461&lt;1</formula>
    </cfRule>
  </conditionalFormatting>
  <conditionalFormatting sqref="Q538">
    <cfRule type="cellIs" dxfId="6704" priority="630" operator="lessThan">
      <formula>0</formula>
    </cfRule>
  </conditionalFormatting>
  <conditionalFormatting sqref="D461:N464">
    <cfRule type="expression" dxfId="6703" priority="631">
      <formula>D461/C461&gt;1</formula>
    </cfRule>
  </conditionalFormatting>
  <conditionalFormatting sqref="D461:N464">
    <cfRule type="expression" dxfId="6702" priority="632">
      <formula>D461/C461&lt;1</formula>
    </cfRule>
  </conditionalFormatting>
  <conditionalFormatting sqref="Q553">
    <cfRule type="cellIs" dxfId="6701" priority="633" operator="lessThan">
      <formula>0</formula>
    </cfRule>
  </conditionalFormatting>
  <conditionalFormatting sqref="B461:B464 B552:N552 B560:N560 B575:N575 B589:N589">
    <cfRule type="expression" dxfId="6700" priority="634">
      <formula>B461/#REF!&gt;1</formula>
    </cfRule>
  </conditionalFormatting>
  <conditionalFormatting sqref="B461:B464 B552:N552 B560:N560 B575:N575 B589:N589">
    <cfRule type="expression" dxfId="6699" priority="635">
      <formula>B461/#REF!&lt;1</formula>
    </cfRule>
  </conditionalFormatting>
  <conditionalFormatting sqref="Q561">
    <cfRule type="cellIs" dxfId="6698" priority="636" operator="lessThan">
      <formula>0</formula>
    </cfRule>
  </conditionalFormatting>
  <conditionalFormatting sqref="B512">
    <cfRule type="expression" dxfId="6697" priority="637">
      <formula>B512/#REF!&gt;1</formula>
    </cfRule>
  </conditionalFormatting>
  <conditionalFormatting sqref="B512">
    <cfRule type="expression" dxfId="6696" priority="638">
      <formula>B512/#REF!&lt;1</formula>
    </cfRule>
  </conditionalFormatting>
  <conditionalFormatting sqref="Q590">
    <cfRule type="cellIs" dxfId="6695" priority="639" operator="lessThan">
      <formula>0</formula>
    </cfRule>
  </conditionalFormatting>
  <conditionalFormatting sqref="C512">
    <cfRule type="expression" dxfId="6694" priority="640">
      <formula>C512/B512&gt;1</formula>
    </cfRule>
  </conditionalFormatting>
  <conditionalFormatting sqref="C512">
    <cfRule type="expression" dxfId="6693" priority="641">
      <formula>C512/B512&lt;1</formula>
    </cfRule>
  </conditionalFormatting>
  <conditionalFormatting sqref="D512">
    <cfRule type="cellIs" dxfId="6692" priority="642" operator="lessThan">
      <formula>0</formula>
    </cfRule>
  </conditionalFormatting>
  <conditionalFormatting sqref="D512">
    <cfRule type="expression" dxfId="6691" priority="643">
      <formula>D512/C512&gt;1</formula>
    </cfRule>
  </conditionalFormatting>
  <conditionalFormatting sqref="D512">
    <cfRule type="expression" dxfId="6690" priority="644">
      <formula>D512/C512&lt;1</formula>
    </cfRule>
  </conditionalFormatting>
  <conditionalFormatting sqref="E512">
    <cfRule type="cellIs" dxfId="6689" priority="645" operator="lessThan">
      <formula>0</formula>
    </cfRule>
  </conditionalFormatting>
  <conditionalFormatting sqref="E512">
    <cfRule type="expression" dxfId="6688" priority="646">
      <formula>E512/D512&gt;1</formula>
    </cfRule>
  </conditionalFormatting>
  <conditionalFormatting sqref="E512">
    <cfRule type="expression" dxfId="6687" priority="647">
      <formula>E512/D512&lt;1</formula>
    </cfRule>
  </conditionalFormatting>
  <conditionalFormatting sqref="F512">
    <cfRule type="cellIs" dxfId="6686" priority="648" operator="lessThan">
      <formula>0</formula>
    </cfRule>
  </conditionalFormatting>
  <conditionalFormatting sqref="F512">
    <cfRule type="expression" dxfId="6685" priority="649">
      <formula>F512/E512&gt;1</formula>
    </cfRule>
  </conditionalFormatting>
  <conditionalFormatting sqref="F512">
    <cfRule type="expression" dxfId="6684" priority="650">
      <formula>F512/E512&lt;1</formula>
    </cfRule>
  </conditionalFormatting>
  <conditionalFormatting sqref="G512">
    <cfRule type="cellIs" dxfId="6683" priority="651" operator="lessThan">
      <formula>0</formula>
    </cfRule>
  </conditionalFormatting>
  <conditionalFormatting sqref="G512">
    <cfRule type="expression" dxfId="6682" priority="652">
      <formula>G512/F512&gt;1</formula>
    </cfRule>
  </conditionalFormatting>
  <conditionalFormatting sqref="G512">
    <cfRule type="expression" dxfId="6681" priority="653">
      <formula>G512/F512&lt;1</formula>
    </cfRule>
  </conditionalFormatting>
  <conditionalFormatting sqref="H512">
    <cfRule type="cellIs" dxfId="6680" priority="654" operator="lessThan">
      <formula>0</formula>
    </cfRule>
  </conditionalFormatting>
  <conditionalFormatting sqref="H512">
    <cfRule type="expression" dxfId="6679" priority="655">
      <formula>H512/G512&gt;1</formula>
    </cfRule>
  </conditionalFormatting>
  <conditionalFormatting sqref="H512">
    <cfRule type="expression" dxfId="6678" priority="656">
      <formula>H512/G512&lt;1</formula>
    </cfRule>
  </conditionalFormatting>
  <conditionalFormatting sqref="I512:N512">
    <cfRule type="cellIs" dxfId="6677" priority="657" operator="lessThan">
      <formula>0</formula>
    </cfRule>
  </conditionalFormatting>
  <conditionalFormatting sqref="I512:N512">
    <cfRule type="expression" dxfId="6676" priority="658">
      <formula>I512/H512&gt;1</formula>
    </cfRule>
  </conditionalFormatting>
  <conditionalFormatting sqref="I512:N512">
    <cfRule type="expression" dxfId="6675" priority="659">
      <formula>I512/H512&lt;1</formula>
    </cfRule>
  </conditionalFormatting>
  <conditionalFormatting sqref="B552">
    <cfRule type="cellIs" dxfId="6674" priority="660" operator="lessThan">
      <formula>0</formula>
    </cfRule>
  </conditionalFormatting>
  <conditionalFormatting sqref="B552">
    <cfRule type="expression" dxfId="6673" priority="661">
      <formula>B552/#REF!&gt;1</formula>
    </cfRule>
  </conditionalFormatting>
  <conditionalFormatting sqref="B552">
    <cfRule type="expression" dxfId="6672" priority="662">
      <formula>B552/#REF!&lt;1</formula>
    </cfRule>
  </conditionalFormatting>
  <conditionalFormatting sqref="C552">
    <cfRule type="cellIs" dxfId="6671" priority="663" operator="lessThan">
      <formula>0</formula>
    </cfRule>
  </conditionalFormatting>
  <conditionalFormatting sqref="C552">
    <cfRule type="expression" dxfId="6670" priority="664">
      <formula>C552/B552&gt;1</formula>
    </cfRule>
  </conditionalFormatting>
  <conditionalFormatting sqref="C552">
    <cfRule type="expression" dxfId="6669" priority="665">
      <formula>C552/B552&lt;1</formula>
    </cfRule>
  </conditionalFormatting>
  <conditionalFormatting sqref="D552">
    <cfRule type="cellIs" dxfId="6668" priority="666" operator="lessThan">
      <formula>0</formula>
    </cfRule>
  </conditionalFormatting>
  <conditionalFormatting sqref="D552">
    <cfRule type="expression" dxfId="6667" priority="667">
      <formula>D552/C552&gt;1</formula>
    </cfRule>
  </conditionalFormatting>
  <conditionalFormatting sqref="D552">
    <cfRule type="expression" dxfId="6666" priority="668">
      <formula>D552/C552&lt;1</formula>
    </cfRule>
  </conditionalFormatting>
  <conditionalFormatting sqref="E552">
    <cfRule type="cellIs" dxfId="6665" priority="669" operator="lessThan">
      <formula>0</formula>
    </cfRule>
  </conditionalFormatting>
  <conditionalFormatting sqref="E552">
    <cfRule type="expression" dxfId="6664" priority="670">
      <formula>E552/D552&gt;1</formula>
    </cfRule>
  </conditionalFormatting>
  <conditionalFormatting sqref="E552">
    <cfRule type="expression" dxfId="6663" priority="671">
      <formula>E552/D552&lt;1</formula>
    </cfRule>
  </conditionalFormatting>
  <conditionalFormatting sqref="F552">
    <cfRule type="cellIs" dxfId="6662" priority="672" operator="lessThan">
      <formula>0</formula>
    </cfRule>
  </conditionalFormatting>
  <conditionalFormatting sqref="F552">
    <cfRule type="expression" dxfId="6661" priority="673">
      <formula>F552/E552&gt;1</formula>
    </cfRule>
  </conditionalFormatting>
  <conditionalFormatting sqref="F552">
    <cfRule type="expression" dxfId="6660" priority="674">
      <formula>F552/E552&lt;1</formula>
    </cfRule>
  </conditionalFormatting>
  <conditionalFormatting sqref="G552">
    <cfRule type="cellIs" dxfId="6659" priority="675" operator="lessThan">
      <formula>0</formula>
    </cfRule>
  </conditionalFormatting>
  <conditionalFormatting sqref="G552">
    <cfRule type="expression" dxfId="6658" priority="676">
      <formula>G552/F552&gt;1</formula>
    </cfRule>
  </conditionalFormatting>
  <conditionalFormatting sqref="G552">
    <cfRule type="expression" dxfId="6657" priority="677">
      <formula>G552/F552&lt;1</formula>
    </cfRule>
  </conditionalFormatting>
  <conditionalFormatting sqref="H552">
    <cfRule type="cellIs" dxfId="6656" priority="678" operator="lessThan">
      <formula>0</formula>
    </cfRule>
  </conditionalFormatting>
  <conditionalFormatting sqref="H552">
    <cfRule type="expression" dxfId="6655" priority="679">
      <formula>H552/G552&gt;1</formula>
    </cfRule>
  </conditionalFormatting>
  <conditionalFormatting sqref="H552">
    <cfRule type="expression" dxfId="6654" priority="680">
      <formula>H552/G552&lt;1</formula>
    </cfRule>
  </conditionalFormatting>
  <conditionalFormatting sqref="B560">
    <cfRule type="cellIs" dxfId="6653" priority="681" operator="lessThan">
      <formula>0</formula>
    </cfRule>
  </conditionalFormatting>
  <conditionalFormatting sqref="B560">
    <cfRule type="expression" dxfId="6652" priority="682">
      <formula>B560/#REF!&gt;1</formula>
    </cfRule>
  </conditionalFormatting>
  <conditionalFormatting sqref="B560">
    <cfRule type="expression" dxfId="6651" priority="683">
      <formula>B560/#REF!&lt;1</formula>
    </cfRule>
  </conditionalFormatting>
  <conditionalFormatting sqref="C560">
    <cfRule type="cellIs" dxfId="6650" priority="684" operator="lessThan">
      <formula>0</formula>
    </cfRule>
  </conditionalFormatting>
  <conditionalFormatting sqref="C560">
    <cfRule type="expression" dxfId="6649" priority="685">
      <formula>C560/B560&gt;1</formula>
    </cfRule>
  </conditionalFormatting>
  <conditionalFormatting sqref="C560">
    <cfRule type="expression" dxfId="6648" priority="686">
      <formula>C560/B560&lt;1</formula>
    </cfRule>
  </conditionalFormatting>
  <conditionalFormatting sqref="D560">
    <cfRule type="cellIs" dxfId="6647" priority="687" operator="lessThan">
      <formula>0</formula>
    </cfRule>
  </conditionalFormatting>
  <conditionalFormatting sqref="D560">
    <cfRule type="expression" dxfId="6646" priority="688">
      <formula>D560/C560&gt;1</formula>
    </cfRule>
  </conditionalFormatting>
  <conditionalFormatting sqref="D560">
    <cfRule type="expression" dxfId="6645" priority="689">
      <formula>D560/C560&lt;1</formula>
    </cfRule>
  </conditionalFormatting>
  <conditionalFormatting sqref="E560">
    <cfRule type="cellIs" dxfId="6644" priority="690" operator="lessThan">
      <formula>0</formula>
    </cfRule>
  </conditionalFormatting>
  <conditionalFormatting sqref="E560">
    <cfRule type="expression" dxfId="6643" priority="691">
      <formula>E560/D560&gt;1</formula>
    </cfRule>
  </conditionalFormatting>
  <conditionalFormatting sqref="E560">
    <cfRule type="expression" dxfId="6642" priority="692">
      <formula>E560/D560&lt;1</formula>
    </cfRule>
  </conditionalFormatting>
  <conditionalFormatting sqref="F560">
    <cfRule type="cellIs" dxfId="6641" priority="693" operator="lessThan">
      <formula>0</formula>
    </cfRule>
  </conditionalFormatting>
  <conditionalFormatting sqref="F560">
    <cfRule type="expression" dxfId="6640" priority="694">
      <formula>F560/E560&gt;1</formula>
    </cfRule>
  </conditionalFormatting>
  <conditionalFormatting sqref="F560">
    <cfRule type="expression" dxfId="6639" priority="695">
      <formula>F560/E560&lt;1</formula>
    </cfRule>
  </conditionalFormatting>
  <conditionalFormatting sqref="G560">
    <cfRule type="cellIs" dxfId="6638" priority="696" operator="lessThan">
      <formula>0</formula>
    </cfRule>
  </conditionalFormatting>
  <conditionalFormatting sqref="G560">
    <cfRule type="expression" dxfId="6637" priority="697">
      <formula>G560/F560&gt;1</formula>
    </cfRule>
  </conditionalFormatting>
  <conditionalFormatting sqref="G560">
    <cfRule type="expression" dxfId="6636" priority="698">
      <formula>G560/F560&lt;1</formula>
    </cfRule>
  </conditionalFormatting>
  <conditionalFormatting sqref="H560">
    <cfRule type="cellIs" dxfId="6635" priority="699" operator="lessThan">
      <formula>0</formula>
    </cfRule>
  </conditionalFormatting>
  <conditionalFormatting sqref="H560">
    <cfRule type="expression" dxfId="6634" priority="700">
      <formula>H560/G560&gt;1</formula>
    </cfRule>
  </conditionalFormatting>
  <conditionalFormatting sqref="H560">
    <cfRule type="expression" dxfId="6633" priority="701">
      <formula>H560/G560&lt;1</formula>
    </cfRule>
  </conditionalFormatting>
  <conditionalFormatting sqref="O616:O619">
    <cfRule type="cellIs" dxfId="6632" priority="702" operator="lessThan">
      <formula>0</formula>
    </cfRule>
  </conditionalFormatting>
  <conditionalFormatting sqref="B589">
    <cfRule type="expression" dxfId="6631" priority="703">
      <formula>B589/#REF!&gt;1</formula>
    </cfRule>
  </conditionalFormatting>
  <conditionalFormatting sqref="B589">
    <cfRule type="expression" dxfId="6630" priority="704">
      <formula>B589/#REF!&lt;1</formula>
    </cfRule>
  </conditionalFormatting>
  <conditionalFormatting sqref="C589">
    <cfRule type="cellIs" dxfId="6629" priority="705" operator="lessThan">
      <formula>0</formula>
    </cfRule>
  </conditionalFormatting>
  <conditionalFormatting sqref="C589">
    <cfRule type="expression" dxfId="6628" priority="706">
      <formula>C589/B589&gt;1</formula>
    </cfRule>
  </conditionalFormatting>
  <conditionalFormatting sqref="C589">
    <cfRule type="expression" dxfId="6627" priority="707">
      <formula>C589/B589&lt;1</formula>
    </cfRule>
  </conditionalFormatting>
  <conditionalFormatting sqref="O605:O607">
    <cfRule type="cellIs" dxfId="6626" priority="708" operator="lessThan">
      <formula>0</formula>
    </cfRule>
  </conditionalFormatting>
  <conditionalFormatting sqref="D589">
    <cfRule type="expression" dxfId="6625" priority="709">
      <formula>D589/C589&gt;1</formula>
    </cfRule>
  </conditionalFormatting>
  <conditionalFormatting sqref="D589">
    <cfRule type="expression" dxfId="6624" priority="710">
      <formula>D589/C589&lt;1</formula>
    </cfRule>
  </conditionalFormatting>
  <conditionalFormatting sqref="E589">
    <cfRule type="cellIs" dxfId="6623" priority="711" operator="lessThan">
      <formula>0</formula>
    </cfRule>
  </conditionalFormatting>
  <conditionalFormatting sqref="E589">
    <cfRule type="expression" dxfId="6622" priority="712">
      <formula>E589/D589&gt;1</formula>
    </cfRule>
  </conditionalFormatting>
  <conditionalFormatting sqref="E589">
    <cfRule type="expression" dxfId="6621" priority="713">
      <formula>E589/D589&lt;1</formula>
    </cfRule>
  </conditionalFormatting>
  <conditionalFormatting sqref="F589">
    <cfRule type="cellIs" dxfId="6620" priority="714" operator="lessThan">
      <formula>0</formula>
    </cfRule>
  </conditionalFormatting>
  <conditionalFormatting sqref="F589">
    <cfRule type="expression" dxfId="6619" priority="715">
      <formula>F589/E589&gt;1</formula>
    </cfRule>
  </conditionalFormatting>
  <conditionalFormatting sqref="F589">
    <cfRule type="expression" dxfId="6618" priority="716">
      <formula>F589/E589&lt;1</formula>
    </cfRule>
  </conditionalFormatting>
  <conditionalFormatting sqref="O377">
    <cfRule type="cellIs" dxfId="6617" priority="717" operator="lessThan">
      <formula>0</formula>
    </cfRule>
  </conditionalFormatting>
  <conditionalFormatting sqref="G589">
    <cfRule type="expression" dxfId="6616" priority="718">
      <formula>G589/F589&gt;1</formula>
    </cfRule>
  </conditionalFormatting>
  <conditionalFormatting sqref="G589">
    <cfRule type="expression" dxfId="6615" priority="719">
      <formula>G589/F589&lt;1</formula>
    </cfRule>
  </conditionalFormatting>
  <conditionalFormatting sqref="O366">
    <cfRule type="cellIs" dxfId="6614" priority="720" operator="lessThan">
      <formula>0</formula>
    </cfRule>
  </conditionalFormatting>
  <conditionalFormatting sqref="H589">
    <cfRule type="expression" dxfId="6613" priority="721">
      <formula>H589/G589&gt;1</formula>
    </cfRule>
  </conditionalFormatting>
  <conditionalFormatting sqref="H589">
    <cfRule type="expression" dxfId="6612" priority="722">
      <formula>H589/G589&lt;1</formula>
    </cfRule>
  </conditionalFormatting>
  <conditionalFormatting sqref="N596">
    <cfRule type="cellIs" dxfId="6611" priority="723" operator="lessThan">
      <formula>0</formula>
    </cfRule>
  </conditionalFormatting>
  <conditionalFormatting sqref="O387">
    <cfRule type="cellIs" dxfId="6610" priority="724" operator="lessThan">
      <formula>0</formula>
    </cfRule>
  </conditionalFormatting>
  <conditionalFormatting sqref="O387">
    <cfRule type="cellIs" dxfId="6609" priority="725" operator="lessThan">
      <formula>0</formula>
    </cfRule>
  </conditionalFormatting>
  <conditionalFormatting sqref="O387">
    <cfRule type="cellIs" dxfId="6608" priority="726" operator="lessThan">
      <formula>0</formula>
    </cfRule>
  </conditionalFormatting>
  <conditionalFormatting sqref="O387">
    <cfRule type="cellIs" dxfId="6607" priority="727" operator="lessThan">
      <formula>0</formula>
    </cfRule>
  </conditionalFormatting>
  <conditionalFormatting sqref="N600">
    <cfRule type="cellIs" dxfId="6606" priority="728" operator="lessThan">
      <formula>0</formula>
    </cfRule>
  </conditionalFormatting>
  <conditionalFormatting sqref="N600">
    <cfRule type="cellIs" dxfId="6605" priority="729" operator="lessThan">
      <formula>0</formula>
    </cfRule>
  </conditionalFormatting>
  <conditionalFormatting sqref="P363">
    <cfRule type="cellIs" dxfId="6604" priority="730" operator="lessThan">
      <formula>0</formula>
    </cfRule>
  </conditionalFormatting>
  <conditionalFormatting sqref="P364:P365">
    <cfRule type="cellIs" dxfId="6603" priority="731" operator="lessThan">
      <formula>0</formula>
    </cfRule>
  </conditionalFormatting>
  <conditionalFormatting sqref="P461:P464">
    <cfRule type="cellIs" dxfId="6602" priority="732" operator="lessThan">
      <formula>0</formula>
    </cfRule>
  </conditionalFormatting>
  <conditionalFormatting sqref="P361">
    <cfRule type="cellIs" dxfId="6601" priority="733" operator="lessThan">
      <formula>0</formula>
    </cfRule>
  </conditionalFormatting>
  <conditionalFormatting sqref="P366:P367">
    <cfRule type="cellIs" dxfId="6600" priority="734" operator="lessThan">
      <formula>0</formula>
    </cfRule>
  </conditionalFormatting>
  <conditionalFormatting sqref="P369:P373">
    <cfRule type="cellIs" dxfId="6599" priority="735" operator="lessThan">
      <formula>0</formula>
    </cfRule>
  </conditionalFormatting>
  <conditionalFormatting sqref="P378:P379">
    <cfRule type="cellIs" dxfId="6598" priority="736" operator="lessThan">
      <formula>0</formula>
    </cfRule>
  </conditionalFormatting>
  <conditionalFormatting sqref="P384:P385">
    <cfRule type="cellIs" dxfId="6597" priority="737" operator="lessThan">
      <formula>0</formula>
    </cfRule>
  </conditionalFormatting>
  <conditionalFormatting sqref="P390:P391">
    <cfRule type="cellIs" dxfId="6596" priority="738" operator="lessThan">
      <formula>0</formula>
    </cfRule>
  </conditionalFormatting>
  <conditionalFormatting sqref="P396:P397">
    <cfRule type="cellIs" dxfId="6595" priority="739" operator="lessThan">
      <formula>0</formula>
    </cfRule>
  </conditionalFormatting>
  <conditionalFormatting sqref="P402">
    <cfRule type="cellIs" dxfId="6594" priority="740" operator="lessThan">
      <formula>0</formula>
    </cfRule>
  </conditionalFormatting>
  <conditionalFormatting sqref="P408:P409">
    <cfRule type="cellIs" dxfId="6593" priority="741" operator="lessThan">
      <formula>0</formula>
    </cfRule>
  </conditionalFormatting>
  <conditionalFormatting sqref="P414:P415">
    <cfRule type="cellIs" dxfId="6592" priority="742" operator="lessThan">
      <formula>0</formula>
    </cfRule>
  </conditionalFormatting>
  <conditionalFormatting sqref="P420:P421">
    <cfRule type="cellIs" dxfId="6591" priority="743" operator="lessThan">
      <formula>0</formula>
    </cfRule>
  </conditionalFormatting>
  <conditionalFormatting sqref="P426:P427">
    <cfRule type="cellIs" dxfId="6590" priority="744" operator="lessThan">
      <formula>0</formula>
    </cfRule>
  </conditionalFormatting>
  <conditionalFormatting sqref="P432:P433">
    <cfRule type="cellIs" dxfId="6589" priority="745" operator="lessThan">
      <formula>0</formula>
    </cfRule>
  </conditionalFormatting>
  <conditionalFormatting sqref="P438:P439">
    <cfRule type="cellIs" dxfId="6588" priority="746" operator="lessThan">
      <formula>0</formula>
    </cfRule>
  </conditionalFormatting>
  <conditionalFormatting sqref="P444:P445">
    <cfRule type="cellIs" dxfId="6587" priority="747" operator="lessThan">
      <formula>0</formula>
    </cfRule>
  </conditionalFormatting>
  <conditionalFormatting sqref="P451:P452">
    <cfRule type="cellIs" dxfId="6586" priority="748" operator="lessThan">
      <formula>0</formula>
    </cfRule>
  </conditionalFormatting>
  <conditionalFormatting sqref="P457:P458">
    <cfRule type="cellIs" dxfId="6585" priority="749" operator="lessThan">
      <formula>0</formula>
    </cfRule>
  </conditionalFormatting>
  <conditionalFormatting sqref="P465">
    <cfRule type="cellIs" dxfId="6584" priority="750" operator="lessThan">
      <formula>0</formula>
    </cfRule>
  </conditionalFormatting>
  <conditionalFormatting sqref="P472">
    <cfRule type="cellIs" dxfId="6583" priority="751" operator="lessThan">
      <formula>0</formula>
    </cfRule>
  </conditionalFormatting>
  <conditionalFormatting sqref="P503:P504">
    <cfRule type="cellIs" dxfId="6582" priority="752" operator="lessThan">
      <formula>0</formula>
    </cfRule>
  </conditionalFormatting>
  <conditionalFormatting sqref="P511:P512">
    <cfRule type="cellIs" dxfId="6581" priority="753" operator="lessThan">
      <formula>0</formula>
    </cfRule>
  </conditionalFormatting>
  <conditionalFormatting sqref="P520:P521">
    <cfRule type="cellIs" dxfId="6580" priority="754" operator="lessThan">
      <formula>0</formula>
    </cfRule>
  </conditionalFormatting>
  <conditionalFormatting sqref="P528:P529">
    <cfRule type="cellIs" dxfId="6579" priority="755" operator="lessThan">
      <formula>0</formula>
    </cfRule>
  </conditionalFormatting>
  <conditionalFormatting sqref="P544:P545">
    <cfRule type="cellIs" dxfId="6578" priority="756" operator="lessThan">
      <formula>0</formula>
    </cfRule>
  </conditionalFormatting>
  <conditionalFormatting sqref="P536:P537">
    <cfRule type="cellIs" dxfId="6577" priority="757" operator="lessThan">
      <formula>0</formula>
    </cfRule>
  </conditionalFormatting>
  <conditionalFormatting sqref="P551:P552">
    <cfRule type="cellIs" dxfId="6576" priority="758" operator="lessThan">
      <formula>0</formula>
    </cfRule>
  </conditionalFormatting>
  <conditionalFormatting sqref="P559:P560">
    <cfRule type="cellIs" dxfId="6575" priority="759" operator="lessThan">
      <formula>0</formula>
    </cfRule>
  </conditionalFormatting>
  <conditionalFormatting sqref="P567:P568">
    <cfRule type="cellIs" dxfId="6574" priority="760" operator="lessThan">
      <formula>0</formula>
    </cfRule>
  </conditionalFormatting>
  <conditionalFormatting sqref="P574:P575">
    <cfRule type="cellIs" dxfId="6573" priority="761" operator="lessThan">
      <formula>0</formula>
    </cfRule>
  </conditionalFormatting>
  <conditionalFormatting sqref="P581:P582">
    <cfRule type="cellIs" dxfId="6572" priority="762" operator="lessThan">
      <formula>0</formula>
    </cfRule>
  </conditionalFormatting>
  <conditionalFormatting sqref="P588:P589">
    <cfRule type="cellIs" dxfId="6571" priority="763" operator="lessThan">
      <formula>0</formula>
    </cfRule>
  </conditionalFormatting>
  <conditionalFormatting sqref="P596:P597">
    <cfRule type="cellIs" dxfId="6570" priority="764" operator="lessThan">
      <formula>0</formula>
    </cfRule>
  </conditionalFormatting>
  <conditionalFormatting sqref="P603">
    <cfRule type="cellIs" dxfId="6569" priority="765" operator="lessThan">
      <formula>0</formula>
    </cfRule>
  </conditionalFormatting>
  <conditionalFormatting sqref="P608">
    <cfRule type="cellIs" dxfId="6568" priority="766" operator="lessThan">
      <formula>0</formula>
    </cfRule>
  </conditionalFormatting>
  <conditionalFormatting sqref="O405">
    <cfRule type="cellIs" dxfId="6567" priority="767" operator="lessThan">
      <formula>0</formula>
    </cfRule>
  </conditionalFormatting>
  <conditionalFormatting sqref="P632:P634">
    <cfRule type="cellIs" dxfId="6566" priority="768" operator="lessThan">
      <formula>0</formula>
    </cfRule>
  </conditionalFormatting>
  <conditionalFormatting sqref="I710:N710 P708:Q711">
    <cfRule type="cellIs" dxfId="6565" priority="769" operator="lessThan">
      <formula>0</formula>
    </cfRule>
  </conditionalFormatting>
  <conditionalFormatting sqref="P636:P637 P641:P645">
    <cfRule type="cellIs" dxfId="6564" priority="770" operator="lessThan">
      <formula>0</formula>
    </cfRule>
  </conditionalFormatting>
  <conditionalFormatting sqref="P648">
    <cfRule type="cellIs" dxfId="6563" priority="771" operator="lessThan">
      <formula>0</formula>
    </cfRule>
  </conditionalFormatting>
  <conditionalFormatting sqref="P649">
    <cfRule type="cellIs" dxfId="6562" priority="772" operator="lessThan">
      <formula>0</formula>
    </cfRule>
  </conditionalFormatting>
  <conditionalFormatting sqref="P651">
    <cfRule type="cellIs" dxfId="6561" priority="773" operator="lessThan">
      <formula>0</formula>
    </cfRule>
  </conditionalFormatting>
  <conditionalFormatting sqref="P652">
    <cfRule type="cellIs" dxfId="6560" priority="774" operator="lessThan">
      <formula>0</formula>
    </cfRule>
  </conditionalFormatting>
  <conditionalFormatting sqref="D654:N654 D651:N651 D648:N649 D632:N634">
    <cfRule type="expression" dxfId="6559" priority="775">
      <formula>D632/C632&gt;1</formula>
    </cfRule>
  </conditionalFormatting>
  <conditionalFormatting sqref="D654:N654 D651:N651 D648:N649 D632:N634">
    <cfRule type="expression" dxfId="6558" priority="776">
      <formula>D632/C632&lt;1</formula>
    </cfRule>
  </conditionalFormatting>
  <conditionalFormatting sqref="C507:C510">
    <cfRule type="cellIs" dxfId="6557" priority="777" operator="lessThan">
      <formula>0</formula>
    </cfRule>
  </conditionalFormatting>
  <conditionalFormatting sqref="C507:C510">
    <cfRule type="expression" dxfId="6556" priority="778">
      <formula>C507/B507&gt;1</formula>
    </cfRule>
  </conditionalFormatting>
  <conditionalFormatting sqref="C507:C510">
    <cfRule type="expression" dxfId="6555" priority="779">
      <formula>C507/B507&lt;1</formula>
    </cfRule>
  </conditionalFormatting>
  <conditionalFormatting sqref="D507:N510">
    <cfRule type="cellIs" dxfId="6554" priority="780" operator="lessThan">
      <formula>0</formula>
    </cfRule>
  </conditionalFormatting>
  <conditionalFormatting sqref="D507:N510">
    <cfRule type="expression" dxfId="6553" priority="781">
      <formula>D507/C507&gt;1</formula>
    </cfRule>
  </conditionalFormatting>
  <conditionalFormatting sqref="D507:N510">
    <cfRule type="expression" dxfId="6552" priority="782">
      <formula>D507/C507&lt;1</formula>
    </cfRule>
  </conditionalFormatting>
  <conditionalFormatting sqref="B507:B510">
    <cfRule type="cellIs" dxfId="6551" priority="783" operator="lessThan">
      <formula>0</formula>
    </cfRule>
  </conditionalFormatting>
  <conditionalFormatting sqref="B507:B510">
    <cfRule type="expression" dxfId="6550" priority="784">
      <formula>B507/#REF!&gt;1</formula>
    </cfRule>
  </conditionalFormatting>
  <conditionalFormatting sqref="B507:B510">
    <cfRule type="expression" dxfId="6549" priority="785">
      <formula>B507/#REF!&lt;1</formula>
    </cfRule>
  </conditionalFormatting>
  <conditionalFormatting sqref="J588:N588 J574:N574 J559:N559 J551:N551">
    <cfRule type="cellIs" dxfId="6548" priority="786" operator="lessThan">
      <formula>0</formula>
    </cfRule>
  </conditionalFormatting>
  <conditionalFormatting sqref="C588:I588 C584:C587 C574:I574 C570:C573 C559:I559 C555:C558 C551:I551 C547:C550">
    <cfRule type="cellIs" dxfId="6547" priority="787" operator="lessThan">
      <formula>0</formula>
    </cfRule>
  </conditionalFormatting>
  <conditionalFormatting sqref="C588:M588 C574:M574 C559:M559 C551:M551">
    <cfRule type="cellIs" dxfId="6546" priority="788" operator="lessThan">
      <formula>0</formula>
    </cfRule>
  </conditionalFormatting>
  <conditionalFormatting sqref="C584:C587 C570:C573 C555:C558 C547:C550">
    <cfRule type="expression" dxfId="6545" priority="789">
      <formula>C547/B547&gt;1</formula>
    </cfRule>
  </conditionalFormatting>
  <conditionalFormatting sqref="C584:C587 C570:C573 C555:C558 C547:C550">
    <cfRule type="expression" dxfId="6544" priority="790">
      <formula>C547/B547&lt;1</formula>
    </cfRule>
  </conditionalFormatting>
  <conditionalFormatting sqref="D584:N587 D570:N573 D555:N558 D547:N550">
    <cfRule type="cellIs" dxfId="6543" priority="791" operator="lessThan">
      <formula>0</formula>
    </cfRule>
  </conditionalFormatting>
  <conditionalFormatting sqref="D584:N587 D570:N573 D555:N558 D547:N550">
    <cfRule type="expression" dxfId="6542" priority="792">
      <formula>D547/C547&gt;1</formula>
    </cfRule>
  </conditionalFormatting>
  <conditionalFormatting sqref="D584:N587 D570:N573 D555:N558 D547:N550">
    <cfRule type="expression" dxfId="6541" priority="793">
      <formula>D547/C547&lt;1</formula>
    </cfRule>
  </conditionalFormatting>
  <conditionalFormatting sqref="C588:N588 C574:N574 C559:N559 C551:N551">
    <cfRule type="cellIs" dxfId="6540" priority="794" operator="lessThan">
      <formula>0</formula>
    </cfRule>
  </conditionalFormatting>
  <conditionalFormatting sqref="C588:N588 C574:N574 C559:N559 C551:N551">
    <cfRule type="expression" dxfId="6539" priority="795">
      <formula>C551/B551&gt;1</formula>
    </cfRule>
  </conditionalFormatting>
  <conditionalFormatting sqref="C588:N588 C574:N574 C559:N559 C551:N551">
    <cfRule type="expression" dxfId="6538" priority="796">
      <formula>C551/B551&lt;1</formula>
    </cfRule>
  </conditionalFormatting>
  <conditionalFormatting sqref="B654 B651 B648:B649 B632:B634 B641:B645">
    <cfRule type="cellIs" dxfId="6537" priority="797" operator="lessThan">
      <formula>0</formula>
    </cfRule>
  </conditionalFormatting>
  <conditionalFormatting sqref="C654 C651 C648:C649 C632:C634">
    <cfRule type="cellIs" dxfId="6536" priority="798" operator="lessThan">
      <formula>0</formula>
    </cfRule>
  </conditionalFormatting>
  <conditionalFormatting sqref="C654 C651 C648:C649 C632:C634">
    <cfRule type="expression" dxfId="6535" priority="799">
      <formula>C632/B632&gt;1</formula>
    </cfRule>
  </conditionalFormatting>
  <conditionalFormatting sqref="C654 C651 C648:C649 C632:C634">
    <cfRule type="expression" dxfId="6534" priority="800">
      <formula>C632/B632&lt;1</formula>
    </cfRule>
  </conditionalFormatting>
  <conditionalFormatting sqref="D654:N654 D651:N651 D648:N649 D632:N634">
    <cfRule type="cellIs" dxfId="6533" priority="801" operator="lessThan">
      <formula>0</formula>
    </cfRule>
  </conditionalFormatting>
  <conditionalFormatting sqref="B504:N504 B537 B568 B597">
    <cfRule type="expression" dxfId="6532" priority="802">
      <formula>B504/#REF!&gt;1</formula>
    </cfRule>
  </conditionalFormatting>
  <conditionalFormatting sqref="B504:N504 B537 B568 B597">
    <cfRule type="expression" dxfId="6531" priority="803">
      <formula>B504/#REF!&lt;1</formula>
    </cfRule>
  </conditionalFormatting>
  <conditionalFormatting sqref="C465">
    <cfRule type="cellIs" dxfId="6530" priority="804" operator="lessThan">
      <formula>0</formula>
    </cfRule>
  </conditionalFormatting>
  <conditionalFormatting sqref="C465">
    <cfRule type="expression" dxfId="6529" priority="805">
      <formula>C465/B465&gt;1</formula>
    </cfRule>
  </conditionalFormatting>
  <conditionalFormatting sqref="C465">
    <cfRule type="expression" dxfId="6528" priority="806">
      <formula>C465/B465&lt;1</formula>
    </cfRule>
  </conditionalFormatting>
  <conditionalFormatting sqref="D465:N465">
    <cfRule type="cellIs" dxfId="6527" priority="807" operator="lessThan">
      <formula>0</formula>
    </cfRule>
  </conditionalFormatting>
  <conditionalFormatting sqref="D465:N465">
    <cfRule type="expression" dxfId="6526" priority="808">
      <formula>D465/C465&gt;1</formula>
    </cfRule>
  </conditionalFormatting>
  <conditionalFormatting sqref="D465:N465">
    <cfRule type="expression" dxfId="6525" priority="809">
      <formula>D465/C465&lt;1</formula>
    </cfRule>
  </conditionalFormatting>
  <conditionalFormatting sqref="B465">
    <cfRule type="cellIs" dxfId="6524" priority="810" operator="lessThan">
      <formula>0</formula>
    </cfRule>
  </conditionalFormatting>
  <conditionalFormatting sqref="B465">
    <cfRule type="expression" dxfId="6523" priority="811">
      <formula>B465/#REF!&gt;1</formula>
    </cfRule>
  </conditionalFormatting>
  <conditionalFormatting sqref="B465">
    <cfRule type="expression" dxfId="6522" priority="812">
      <formula>B465/#REF!&lt;1</formula>
    </cfRule>
  </conditionalFormatting>
  <conditionalFormatting sqref="C511">
    <cfRule type="cellIs" dxfId="6521" priority="813" operator="lessThan">
      <formula>0</formula>
    </cfRule>
  </conditionalFormatting>
  <conditionalFormatting sqref="D511:N511">
    <cfRule type="cellIs" dxfId="6520" priority="814" operator="lessThan">
      <formula>0</formula>
    </cfRule>
  </conditionalFormatting>
  <conditionalFormatting sqref="C511">
    <cfRule type="expression" dxfId="6519" priority="815">
      <formula>C511/B511&gt;1</formula>
    </cfRule>
  </conditionalFormatting>
  <conditionalFormatting sqref="C511">
    <cfRule type="expression" dxfId="6518" priority="816">
      <formula>C511/B511&lt;1</formula>
    </cfRule>
  </conditionalFormatting>
  <conditionalFormatting sqref="D511:N511">
    <cfRule type="expression" dxfId="6517" priority="817">
      <formula>D511/C511&gt;1</formula>
    </cfRule>
  </conditionalFormatting>
  <conditionalFormatting sqref="D511:N511">
    <cfRule type="expression" dxfId="6516" priority="818">
      <formula>D511/C511&lt;1</formula>
    </cfRule>
  </conditionalFormatting>
  <conditionalFormatting sqref="B511">
    <cfRule type="cellIs" dxfId="6515" priority="819" operator="lessThan">
      <formula>0</formula>
    </cfRule>
  </conditionalFormatting>
  <conditionalFormatting sqref="B511">
    <cfRule type="expression" dxfId="6514" priority="820">
      <formula>B511/#REF!&gt;1</formula>
    </cfRule>
  </conditionalFormatting>
  <conditionalFormatting sqref="B511">
    <cfRule type="expression" dxfId="6513" priority="821">
      <formula>B511/#REF!&lt;1</formula>
    </cfRule>
  </conditionalFormatting>
  <conditionalFormatting sqref="B529 B521">
    <cfRule type="cellIs" dxfId="6512" priority="822" operator="lessThan">
      <formula>0</formula>
    </cfRule>
  </conditionalFormatting>
  <conditionalFormatting sqref="B529 B521">
    <cfRule type="expression" dxfId="6511" priority="823">
      <formula>B521/#REF!&gt;1</formula>
    </cfRule>
  </conditionalFormatting>
  <conditionalFormatting sqref="B529 B521">
    <cfRule type="expression" dxfId="6510" priority="824">
      <formula>B521/#REF!&lt;1</formula>
    </cfRule>
  </conditionalFormatting>
  <conditionalFormatting sqref="C521">
    <cfRule type="cellIs" dxfId="6509" priority="825" operator="lessThan">
      <formula>0</formula>
    </cfRule>
  </conditionalFormatting>
  <conditionalFormatting sqref="C521 B636:O637">
    <cfRule type="expression" dxfId="6508" priority="826">
      <formula>B521/A521&gt;1</formula>
    </cfRule>
  </conditionalFormatting>
  <conditionalFormatting sqref="C521 B636:O637">
    <cfRule type="expression" dxfId="6507" priority="827">
      <formula>B521/A521&lt;1</formula>
    </cfRule>
  </conditionalFormatting>
  <conditionalFormatting sqref="C603:N603">
    <cfRule type="expression" dxfId="6506" priority="828">
      <formula>C603/B603&gt;1</formula>
    </cfRule>
  </conditionalFormatting>
  <conditionalFormatting sqref="C603:N603">
    <cfRule type="expression" dxfId="6505" priority="829">
      <formula>C603/B603&lt;1</formula>
    </cfRule>
  </conditionalFormatting>
  <conditionalFormatting sqref="I552:N552">
    <cfRule type="expression" dxfId="6504" priority="830">
      <formula>I552/H552&gt;1</formula>
    </cfRule>
  </conditionalFormatting>
  <conditionalFormatting sqref="I552:N552">
    <cfRule type="expression" dxfId="6503" priority="831">
      <formula>I552/H552&lt;1</formula>
    </cfRule>
  </conditionalFormatting>
  <conditionalFormatting sqref="I560:N560">
    <cfRule type="expression" dxfId="6502" priority="832">
      <formula>I560/H560&gt;1</formula>
    </cfRule>
  </conditionalFormatting>
  <conditionalFormatting sqref="I560:N560">
    <cfRule type="expression" dxfId="6501" priority="833">
      <formula>I560/H560&lt;1</formula>
    </cfRule>
  </conditionalFormatting>
  <conditionalFormatting sqref="B575:N575">
    <cfRule type="cellIs" dxfId="6500" priority="834" operator="lessThan">
      <formula>0</formula>
    </cfRule>
  </conditionalFormatting>
  <conditionalFormatting sqref="B575:N575">
    <cfRule type="expression" dxfId="6499" priority="835">
      <formula>B575/A575&gt;1</formula>
    </cfRule>
  </conditionalFormatting>
  <conditionalFormatting sqref="B575:N575">
    <cfRule type="expression" dxfId="6498" priority="836">
      <formula>B575/A575&lt;1</formula>
    </cfRule>
  </conditionalFormatting>
  <conditionalFormatting sqref="B589:N589">
    <cfRule type="cellIs" dxfId="6497" priority="837" operator="lessThan">
      <formula>0</formula>
    </cfRule>
  </conditionalFormatting>
  <conditionalFormatting sqref="B589:N589">
    <cfRule type="expression" dxfId="6496" priority="838">
      <formula>B589/A589&gt;1</formula>
    </cfRule>
  </conditionalFormatting>
  <conditionalFormatting sqref="B589:N589">
    <cfRule type="expression" dxfId="6495" priority="839">
      <formula>B589/A589&lt;1</formula>
    </cfRule>
  </conditionalFormatting>
  <conditionalFormatting sqref="N608">
    <cfRule type="cellIs" dxfId="6494" priority="840" operator="lessThan">
      <formula>0</formula>
    </cfRule>
  </conditionalFormatting>
  <conditionalFormatting sqref="D521:N521">
    <cfRule type="cellIs" dxfId="6493" priority="841" operator="lessThan">
      <formula>0</formula>
    </cfRule>
  </conditionalFormatting>
  <conditionalFormatting sqref="D521:N521">
    <cfRule type="expression" dxfId="6492" priority="842">
      <formula>D521/C521&gt;1</formula>
    </cfRule>
  </conditionalFormatting>
  <conditionalFormatting sqref="D521:N521">
    <cfRule type="expression" dxfId="6491" priority="843">
      <formula>D521/C521&lt;1</formula>
    </cfRule>
  </conditionalFormatting>
  <conditionalFormatting sqref="C529:N529">
    <cfRule type="cellIs" dxfId="6490" priority="844" operator="lessThan">
      <formula>0</formula>
    </cfRule>
  </conditionalFormatting>
  <conditionalFormatting sqref="C529:N529">
    <cfRule type="expression" dxfId="6489" priority="845">
      <formula>C529/B529&gt;1</formula>
    </cfRule>
  </conditionalFormatting>
  <conditionalFormatting sqref="C529:N529">
    <cfRule type="expression" dxfId="6488" priority="846">
      <formula>C529/B529&lt;1</formula>
    </cfRule>
  </conditionalFormatting>
  <conditionalFormatting sqref="C582:N582">
    <cfRule type="expression" dxfId="6487" priority="847">
      <formula>C582/B582&gt;1</formula>
    </cfRule>
  </conditionalFormatting>
  <conditionalFormatting sqref="C582:N582">
    <cfRule type="expression" dxfId="6486" priority="848">
      <formula>C582/B582&lt;1</formula>
    </cfRule>
  </conditionalFormatting>
  <conditionalFormatting sqref="C537:N537">
    <cfRule type="expression" dxfId="6485" priority="849">
      <formula>C537/B537&gt;1</formula>
    </cfRule>
  </conditionalFormatting>
  <conditionalFormatting sqref="C537:N537">
    <cfRule type="expression" dxfId="6484" priority="850">
      <formula>C537/B537&lt;1</formula>
    </cfRule>
  </conditionalFormatting>
  <conditionalFormatting sqref="C568:N568">
    <cfRule type="expression" dxfId="6483" priority="851">
      <formula>C568/B568&gt;1</formula>
    </cfRule>
  </conditionalFormatting>
  <conditionalFormatting sqref="C568:N568">
    <cfRule type="expression" dxfId="6482" priority="852">
      <formula>C568/B568&lt;1</formula>
    </cfRule>
  </conditionalFormatting>
  <conditionalFormatting sqref="C608:M608">
    <cfRule type="expression" dxfId="6481" priority="853">
      <formula>C608/B608&gt;1</formula>
    </cfRule>
  </conditionalFormatting>
  <conditionalFormatting sqref="C608:M608">
    <cfRule type="expression" dxfId="6480" priority="854">
      <formula>C608/B608&lt;1</formula>
    </cfRule>
  </conditionalFormatting>
  <conditionalFormatting sqref="N608">
    <cfRule type="expression" dxfId="6479" priority="855">
      <formula>N608/M608&gt;1</formula>
    </cfRule>
  </conditionalFormatting>
  <conditionalFormatting sqref="N608">
    <cfRule type="expression" dxfId="6478" priority="856">
      <formula>N608/M608&lt;1</formula>
    </cfRule>
  </conditionalFormatting>
  <conditionalFormatting sqref="C608:M608">
    <cfRule type="cellIs" dxfId="6477" priority="857" operator="lessThan">
      <formula>0</formula>
    </cfRule>
  </conditionalFormatting>
  <conditionalFormatting sqref="C608:M608">
    <cfRule type="cellIs" dxfId="6476" priority="858" operator="lessThan">
      <formula>0</formula>
    </cfRule>
  </conditionalFormatting>
  <conditionalFormatting sqref="B582">
    <cfRule type="cellIs" dxfId="6475" priority="859" operator="lessThan">
      <formula>0</formula>
    </cfRule>
  </conditionalFormatting>
  <conditionalFormatting sqref="B582">
    <cfRule type="expression" dxfId="6474" priority="860">
      <formula>B582/#REF!&gt;1</formula>
    </cfRule>
  </conditionalFormatting>
  <conditionalFormatting sqref="B582">
    <cfRule type="expression" dxfId="6473" priority="861">
      <formula>B582/#REF!&lt;1</formula>
    </cfRule>
  </conditionalFormatting>
  <conditionalFormatting sqref="C582:N582">
    <cfRule type="cellIs" dxfId="6472" priority="862" operator="lessThan">
      <formula>0</formula>
    </cfRule>
  </conditionalFormatting>
  <conditionalFormatting sqref="C597:N597">
    <cfRule type="expression" dxfId="6471" priority="863">
      <formula>C597/B597&gt;1</formula>
    </cfRule>
  </conditionalFormatting>
  <conditionalFormatting sqref="C597:N597">
    <cfRule type="expression" dxfId="6470" priority="864">
      <formula>C597/B597&lt;1</formula>
    </cfRule>
  </conditionalFormatting>
  <conditionalFormatting sqref="N608">
    <cfRule type="cellIs" dxfId="6469" priority="865" operator="lessThan">
      <formula>0</formula>
    </cfRule>
  </conditionalFormatting>
  <conditionalFormatting sqref="C608:M608">
    <cfRule type="cellIs" dxfId="6468" priority="866" operator="lessThan">
      <formula>0</formula>
    </cfRule>
  </conditionalFormatting>
  <conditionalFormatting sqref="N608">
    <cfRule type="cellIs" dxfId="6467" priority="867" operator="lessThan">
      <formula>0</formula>
    </cfRule>
  </conditionalFormatting>
  <conditionalFormatting sqref="B676:N679">
    <cfRule type="cellIs" dxfId="6466" priority="868" operator="lessThan">
      <formula>0</formula>
    </cfRule>
  </conditionalFormatting>
  <conditionalFormatting sqref="I678:N678 P676:Q679">
    <cfRule type="cellIs" dxfId="6465" priority="869" operator="lessThan">
      <formula>0</formula>
    </cfRule>
  </conditionalFormatting>
  <conditionalFormatting sqref="B680:N683">
    <cfRule type="cellIs" dxfId="6464" priority="870" operator="lessThan">
      <formula>0</formula>
    </cfRule>
  </conditionalFormatting>
  <conditionalFormatting sqref="I682:N682 P680:Q683">
    <cfRule type="cellIs" dxfId="6463" priority="871" operator="lessThan">
      <formula>0</formula>
    </cfRule>
  </conditionalFormatting>
  <conditionalFormatting sqref="B684:N687">
    <cfRule type="cellIs" dxfId="6462" priority="872" operator="lessThan">
      <formula>0</formula>
    </cfRule>
  </conditionalFormatting>
  <conditionalFormatting sqref="I686:N686 P684:Q687">
    <cfRule type="cellIs" dxfId="6461" priority="873" operator="lessThan">
      <formula>0</formula>
    </cfRule>
  </conditionalFormatting>
  <conditionalFormatting sqref="B688:N691">
    <cfRule type="cellIs" dxfId="6460" priority="874" operator="lessThan">
      <formula>0</formula>
    </cfRule>
  </conditionalFormatting>
  <conditionalFormatting sqref="I690:N690 P688:Q691">
    <cfRule type="cellIs" dxfId="6459" priority="875" operator="lessThan">
      <formula>0</formula>
    </cfRule>
  </conditionalFormatting>
  <conditionalFormatting sqref="B692:N695 O694">
    <cfRule type="cellIs" dxfId="6458" priority="876" operator="lessThan">
      <formula>0</formula>
    </cfRule>
  </conditionalFormatting>
  <conditionalFormatting sqref="P692:Q695 I694:O694">
    <cfRule type="cellIs" dxfId="6457" priority="877" operator="lessThan">
      <formula>0</formula>
    </cfRule>
  </conditionalFormatting>
  <conditionalFormatting sqref="B696:N699">
    <cfRule type="cellIs" dxfId="6456" priority="878" operator="lessThan">
      <formula>0</formula>
    </cfRule>
  </conditionalFormatting>
  <conditionalFormatting sqref="I698:N698 P696:Q699">
    <cfRule type="cellIs" dxfId="6455" priority="879" operator="lessThan">
      <formula>0</formula>
    </cfRule>
  </conditionalFormatting>
  <conditionalFormatting sqref="B700:N703">
    <cfRule type="cellIs" dxfId="6454" priority="880" operator="lessThan">
      <formula>0</formula>
    </cfRule>
  </conditionalFormatting>
  <conditionalFormatting sqref="I702:N702 P700:Q703">
    <cfRule type="cellIs" dxfId="6453" priority="881" operator="lessThan">
      <formula>0</formula>
    </cfRule>
  </conditionalFormatting>
  <conditionalFormatting sqref="B704:N707">
    <cfRule type="cellIs" dxfId="6452" priority="882" operator="lessThan">
      <formula>0</formula>
    </cfRule>
  </conditionalFormatting>
  <conditionalFormatting sqref="I706:N706 P704:Q707">
    <cfRule type="cellIs" dxfId="6451" priority="883" operator="lessThan">
      <formula>0</formula>
    </cfRule>
  </conditionalFormatting>
  <conditionalFormatting sqref="B712:N715">
    <cfRule type="cellIs" dxfId="6450" priority="884" operator="lessThan">
      <formula>0</formula>
    </cfRule>
  </conditionalFormatting>
  <conditionalFormatting sqref="I714:N714 P712:Q715">
    <cfRule type="cellIs" dxfId="6449" priority="885" operator="lessThan">
      <formula>0</formula>
    </cfRule>
  </conditionalFormatting>
  <conditionalFormatting sqref="B716:N719">
    <cfRule type="cellIs" dxfId="6448" priority="886" operator="lessThan">
      <formula>0</formula>
    </cfRule>
  </conditionalFormatting>
  <conditionalFormatting sqref="I718:N718 P716:Q719">
    <cfRule type="cellIs" dxfId="6447" priority="887" operator="lessThan">
      <formula>0</formula>
    </cfRule>
  </conditionalFormatting>
  <conditionalFormatting sqref="P654">
    <cfRule type="cellIs" dxfId="6446" priority="888" operator="lessThan">
      <formula>0</formula>
    </cfRule>
  </conditionalFormatting>
  <conditionalFormatting sqref="Q466">
    <cfRule type="cellIs" dxfId="6445" priority="889" operator="lessThan">
      <formula>0</formula>
    </cfRule>
  </conditionalFormatting>
  <conditionalFormatting sqref="P466">
    <cfRule type="cellIs" dxfId="6444" priority="890" operator="lessThan">
      <formula>0</formula>
    </cfRule>
  </conditionalFormatting>
  <conditionalFormatting sqref="B466:N466">
    <cfRule type="cellIs" dxfId="6443" priority="891" operator="lessThan">
      <formula>0</formula>
    </cfRule>
  </conditionalFormatting>
  <conditionalFormatting sqref="B505:N505">
    <cfRule type="cellIs" dxfId="6442" priority="892" operator="lessThan">
      <formula>0</formula>
    </cfRule>
  </conditionalFormatting>
  <conditionalFormatting sqref="B513:N513">
    <cfRule type="cellIs" dxfId="6441" priority="893" operator="lessThan">
      <formula>0</formula>
    </cfRule>
  </conditionalFormatting>
  <conditionalFormatting sqref="B522:N522">
    <cfRule type="cellIs" dxfId="6440" priority="894" operator="lessThan">
      <formula>0</formula>
    </cfRule>
  </conditionalFormatting>
  <conditionalFormatting sqref="B530:N530">
    <cfRule type="cellIs" dxfId="6439" priority="895" operator="lessThan">
      <formula>0</formula>
    </cfRule>
  </conditionalFormatting>
  <conditionalFormatting sqref="B538:N538">
    <cfRule type="cellIs" dxfId="6438" priority="896" operator="lessThan">
      <formula>0</formula>
    </cfRule>
  </conditionalFormatting>
  <conditionalFormatting sqref="B553:N553">
    <cfRule type="cellIs" dxfId="6437" priority="897" operator="lessThan">
      <formula>0</formula>
    </cfRule>
  </conditionalFormatting>
  <conditionalFormatting sqref="B561:N561">
    <cfRule type="cellIs" dxfId="6436" priority="898" operator="lessThan">
      <formula>0</formula>
    </cfRule>
  </conditionalFormatting>
  <conditionalFormatting sqref="B590:N590">
    <cfRule type="cellIs" dxfId="6435" priority="899" operator="lessThan">
      <formula>0</formula>
    </cfRule>
  </conditionalFormatting>
  <conditionalFormatting sqref="O608">
    <cfRule type="cellIs" dxfId="6434" priority="900" operator="lessThan">
      <formula>0</formula>
    </cfRule>
  </conditionalFormatting>
  <conditionalFormatting sqref="O608">
    <cfRule type="cellIs" dxfId="6433" priority="901" operator="lessThan">
      <formula>0</formula>
    </cfRule>
  </conditionalFormatting>
  <conditionalFormatting sqref="O603">
    <cfRule type="cellIs" dxfId="6432" priority="902" operator="lessThan">
      <formula>0</formula>
    </cfRule>
  </conditionalFormatting>
  <conditionalFormatting sqref="O603">
    <cfRule type="cellIs" dxfId="6431" priority="903" operator="lessThan">
      <formula>0</formula>
    </cfRule>
  </conditionalFormatting>
  <conditionalFormatting sqref="O603">
    <cfRule type="cellIs" dxfId="6430" priority="904" operator="lessThan">
      <formula>0</formula>
    </cfRule>
  </conditionalFormatting>
  <conditionalFormatting sqref="O608">
    <cfRule type="cellIs" dxfId="6429" priority="905" operator="lessThan">
      <formula>0</formula>
    </cfRule>
  </conditionalFormatting>
  <conditionalFormatting sqref="P491:Q491">
    <cfRule type="cellIs" dxfId="6428" priority="906" operator="lessThan">
      <formula>0</formula>
    </cfRule>
  </conditionalFormatting>
  <conditionalFormatting sqref="Q492:Q496">
    <cfRule type="cellIs" dxfId="6427" priority="907" operator="lessThan">
      <formula>0</formula>
    </cfRule>
  </conditionalFormatting>
  <conditionalFormatting sqref="P492:P495">
    <cfRule type="cellIs" dxfId="6426" priority="908" operator="lessThan">
      <formula>0</formula>
    </cfRule>
  </conditionalFormatting>
  <conditionalFormatting sqref="P496">
    <cfRule type="cellIs" dxfId="6425" priority="909" operator="lessThan">
      <formula>0</formula>
    </cfRule>
  </conditionalFormatting>
  <conditionalFormatting sqref="P473:Q473 B473">
    <cfRule type="cellIs" dxfId="6424" priority="910" operator="lessThan">
      <formula>0</formula>
    </cfRule>
  </conditionalFormatting>
  <conditionalFormatting sqref="Q474:Q478">
    <cfRule type="cellIs" dxfId="6423" priority="911" operator="lessThan">
      <formula>0</formula>
    </cfRule>
  </conditionalFormatting>
  <conditionalFormatting sqref="P474:P477">
    <cfRule type="cellIs" dxfId="6422" priority="912" operator="lessThan">
      <formula>0</formula>
    </cfRule>
  </conditionalFormatting>
  <conditionalFormatting sqref="P478">
    <cfRule type="cellIs" dxfId="6421" priority="913" operator="lessThan">
      <formula>0</formula>
    </cfRule>
  </conditionalFormatting>
  <conditionalFormatting sqref="P479:Q479 B479">
    <cfRule type="cellIs" dxfId="6420" priority="914" operator="lessThan">
      <formula>0</formula>
    </cfRule>
  </conditionalFormatting>
  <conditionalFormatting sqref="Q480:Q484">
    <cfRule type="cellIs" dxfId="6419" priority="915" operator="lessThan">
      <formula>0</formula>
    </cfRule>
  </conditionalFormatting>
  <conditionalFormatting sqref="P480:P483">
    <cfRule type="cellIs" dxfId="6418" priority="916" operator="lessThan">
      <formula>0</formula>
    </cfRule>
  </conditionalFormatting>
  <conditionalFormatting sqref="P484">
    <cfRule type="cellIs" dxfId="6417" priority="917" operator="lessThan">
      <formula>0</formula>
    </cfRule>
  </conditionalFormatting>
  <conditionalFormatting sqref="P485:Q485 B485">
    <cfRule type="cellIs" dxfId="6416" priority="918" operator="lessThan">
      <formula>0</formula>
    </cfRule>
  </conditionalFormatting>
  <conditionalFormatting sqref="Q486:Q490">
    <cfRule type="cellIs" dxfId="6415" priority="919" operator="lessThan">
      <formula>0</formula>
    </cfRule>
  </conditionalFormatting>
  <conditionalFormatting sqref="P486:P489">
    <cfRule type="cellIs" dxfId="6414" priority="920" operator="lessThan">
      <formula>0</formula>
    </cfRule>
  </conditionalFormatting>
  <conditionalFormatting sqref="P490">
    <cfRule type="cellIs" dxfId="6413" priority="92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412" priority="922" operator="lessThan">
      <formula>0</formula>
    </cfRule>
  </conditionalFormatting>
  <conditionalFormatting sqref="O348">
    <cfRule type="cellIs" dxfId="6411" priority="923" operator="lessThan">
      <formula>0</formula>
    </cfRule>
  </conditionalFormatting>
  <conditionalFormatting sqref="O348">
    <cfRule type="cellIs" dxfId="6410" priority="924" operator="lessThan">
      <formula>0</formula>
    </cfRule>
  </conditionalFormatting>
  <conditionalFormatting sqref="O351:O354">
    <cfRule type="cellIs" dxfId="6409" priority="925" operator="lessThan">
      <formula>0</formula>
    </cfRule>
  </conditionalFormatting>
  <conditionalFormatting sqref="O363:O364">
    <cfRule type="cellIs" dxfId="6408" priority="926" operator="lessThan">
      <formula>0</formula>
    </cfRule>
  </conditionalFormatting>
  <conditionalFormatting sqref="O369:O370">
    <cfRule type="cellIs" dxfId="6407" priority="927" operator="lessThan">
      <formula>0</formula>
    </cfRule>
  </conditionalFormatting>
  <conditionalFormatting sqref="O375:O376">
    <cfRule type="cellIs" dxfId="6406" priority="928" operator="lessThan">
      <formula>0</formula>
    </cfRule>
  </conditionalFormatting>
  <conditionalFormatting sqref="O381:O383">
    <cfRule type="cellIs" dxfId="6405" priority="929" operator="lessThan">
      <formula>0</formula>
    </cfRule>
  </conditionalFormatting>
  <conditionalFormatting sqref="O355">
    <cfRule type="cellIs" dxfId="6404" priority="930" operator="lessThan">
      <formula>0</formula>
    </cfRule>
  </conditionalFormatting>
  <conditionalFormatting sqref="O593:O595">
    <cfRule type="cellIs" dxfId="6403" priority="931" operator="lessThan">
      <formula>0</formula>
    </cfRule>
  </conditionalFormatting>
  <conditionalFormatting sqref="O593:O595">
    <cfRule type="cellIs" dxfId="6402" priority="932" operator="lessThan">
      <formula>0</formula>
    </cfRule>
  </conditionalFormatting>
  <conditionalFormatting sqref="O601:O602 O599">
    <cfRule type="cellIs" dxfId="6401" priority="933" operator="lessThan">
      <formula>0</formula>
    </cfRule>
  </conditionalFormatting>
  <conditionalFormatting sqref="O621:O624">
    <cfRule type="cellIs" dxfId="6400" priority="934" operator="lessThan">
      <formula>0</formula>
    </cfRule>
  </conditionalFormatting>
  <conditionalFormatting sqref="O621:O624">
    <cfRule type="cellIs" dxfId="6399" priority="935" operator="lessThan">
      <formula>0</formula>
    </cfRule>
  </conditionalFormatting>
  <conditionalFormatting sqref="O626:O629">
    <cfRule type="cellIs" dxfId="6398" priority="936" operator="lessThan">
      <formula>0</formula>
    </cfRule>
  </conditionalFormatting>
  <conditionalFormatting sqref="O611:O614">
    <cfRule type="cellIs" dxfId="6397" priority="937" operator="lessThan">
      <formula>0</formula>
    </cfRule>
  </conditionalFormatting>
  <conditionalFormatting sqref="O611:O614">
    <cfRule type="cellIs" dxfId="6396" priority="938" operator="lessThan">
      <formula>0</formula>
    </cfRule>
  </conditionalFormatting>
  <conditionalFormatting sqref="O650 O663 O655:O661 O642:O645 O652:O653 O672:O675 O708:O711 O665:O670">
    <cfRule type="cellIs" dxfId="6395" priority="939" operator="lessThan">
      <formula>0</formula>
    </cfRule>
  </conditionalFormatting>
  <conditionalFormatting sqref="O674">
    <cfRule type="cellIs" dxfId="6394" priority="940" operator="lessThan">
      <formula>0</formula>
    </cfRule>
  </conditionalFormatting>
  <conditionalFormatting sqref="O647">
    <cfRule type="cellIs" dxfId="6393" priority="941" operator="lessThan">
      <formula>0</formula>
    </cfRule>
  </conditionalFormatting>
  <conditionalFormatting sqref="O393">
    <cfRule type="cellIs" dxfId="6392" priority="942" operator="lessThan">
      <formula>0</formula>
    </cfRule>
  </conditionalFormatting>
  <conditionalFormatting sqref="O390">
    <cfRule type="cellIs" dxfId="6391" priority="943" operator="lessThan">
      <formula>0</formula>
    </cfRule>
  </conditionalFormatting>
  <conditionalFormatting sqref="O393">
    <cfRule type="cellIs" dxfId="6390" priority="944" operator="lessThan">
      <formula>0</formula>
    </cfRule>
  </conditionalFormatting>
  <conditionalFormatting sqref="O378">
    <cfRule type="cellIs" dxfId="6389" priority="945" operator="lessThan">
      <formula>0</formula>
    </cfRule>
  </conditionalFormatting>
  <conditionalFormatting sqref="O372">
    <cfRule type="cellIs" dxfId="6388" priority="946" operator="lessThan">
      <formula>0</formula>
    </cfRule>
  </conditionalFormatting>
  <conditionalFormatting sqref="O384">
    <cfRule type="cellIs" dxfId="6387" priority="947" operator="lessThan">
      <formula>0</formula>
    </cfRule>
  </conditionalFormatting>
  <conditionalFormatting sqref="O387">
    <cfRule type="cellIs" dxfId="6386" priority="948" operator="lessThan">
      <formula>0</formula>
    </cfRule>
  </conditionalFormatting>
  <conditionalFormatting sqref="O387">
    <cfRule type="cellIs" dxfId="6385" priority="949" operator="lessThan">
      <formula>0</formula>
    </cfRule>
  </conditionalFormatting>
  <conditionalFormatting sqref="O387">
    <cfRule type="cellIs" dxfId="6384" priority="950" operator="lessThan">
      <formula>0</formula>
    </cfRule>
  </conditionalFormatting>
  <conditionalFormatting sqref="O387">
    <cfRule type="cellIs" dxfId="6383" priority="951" operator="lessThan">
      <formula>0</formula>
    </cfRule>
  </conditionalFormatting>
  <conditionalFormatting sqref="O393">
    <cfRule type="cellIs" dxfId="6382" priority="952" operator="lessThan">
      <formula>0</formula>
    </cfRule>
  </conditionalFormatting>
  <conditionalFormatting sqref="O393">
    <cfRule type="cellIs" dxfId="6381" priority="953" operator="lessThan">
      <formula>0</formula>
    </cfRule>
  </conditionalFormatting>
  <conditionalFormatting sqref="O393">
    <cfRule type="cellIs" dxfId="6380" priority="954" operator="lessThan">
      <formula>0</formula>
    </cfRule>
  </conditionalFormatting>
  <conditionalFormatting sqref="O393">
    <cfRule type="cellIs" dxfId="6379" priority="955" operator="lessThan">
      <formula>0</formula>
    </cfRule>
  </conditionalFormatting>
  <conditionalFormatting sqref="O393">
    <cfRule type="cellIs" dxfId="6378" priority="956" operator="lessThan">
      <formula>0</formula>
    </cfRule>
  </conditionalFormatting>
  <conditionalFormatting sqref="O393">
    <cfRule type="cellIs" dxfId="6377" priority="957" operator="lessThan">
      <formula>0</formula>
    </cfRule>
  </conditionalFormatting>
  <conditionalFormatting sqref="O399">
    <cfRule type="cellIs" dxfId="6376" priority="958" operator="lessThan">
      <formula>0</formula>
    </cfRule>
  </conditionalFormatting>
  <conditionalFormatting sqref="O396">
    <cfRule type="cellIs" dxfId="6375" priority="959" operator="lessThan">
      <formula>0</formula>
    </cfRule>
  </conditionalFormatting>
  <conditionalFormatting sqref="O399">
    <cfRule type="cellIs" dxfId="6374" priority="960" operator="lessThan">
      <formula>0</formula>
    </cfRule>
  </conditionalFormatting>
  <conditionalFormatting sqref="O399">
    <cfRule type="cellIs" dxfId="6373" priority="961" operator="lessThan">
      <formula>0</formula>
    </cfRule>
  </conditionalFormatting>
  <conditionalFormatting sqref="O399">
    <cfRule type="cellIs" dxfId="6372" priority="962" operator="lessThan">
      <formula>0</formula>
    </cfRule>
  </conditionalFormatting>
  <conditionalFormatting sqref="O399">
    <cfRule type="cellIs" dxfId="6371" priority="963" operator="lessThan">
      <formula>0</formula>
    </cfRule>
  </conditionalFormatting>
  <conditionalFormatting sqref="O399">
    <cfRule type="cellIs" dxfId="6370" priority="964" operator="lessThan">
      <formula>0</formula>
    </cfRule>
  </conditionalFormatting>
  <conditionalFormatting sqref="O399">
    <cfRule type="cellIs" dxfId="6369" priority="965" operator="lessThan">
      <formula>0</formula>
    </cfRule>
  </conditionalFormatting>
  <conditionalFormatting sqref="O399">
    <cfRule type="cellIs" dxfId="6368" priority="966" operator="lessThan">
      <formula>0</formula>
    </cfRule>
  </conditionalFormatting>
  <conditionalFormatting sqref="O402">
    <cfRule type="cellIs" dxfId="6367" priority="967" operator="lessThan">
      <formula>0</formula>
    </cfRule>
  </conditionalFormatting>
  <conditionalFormatting sqref="O355">
    <cfRule type="cellIs" dxfId="6366" priority="968" operator="lessThan">
      <formula>0</formula>
    </cfRule>
  </conditionalFormatting>
  <conditionalFormatting sqref="O361">
    <cfRule type="cellIs" dxfId="6365" priority="969" operator="lessThan">
      <formula>0</formula>
    </cfRule>
  </conditionalFormatting>
  <conditionalFormatting sqref="O361">
    <cfRule type="cellIs" dxfId="6364" priority="970" operator="lessThan">
      <formula>0</formula>
    </cfRule>
  </conditionalFormatting>
  <conditionalFormatting sqref="O367">
    <cfRule type="cellIs" dxfId="6363" priority="971" operator="lessThan">
      <formula>0</formula>
    </cfRule>
  </conditionalFormatting>
  <conditionalFormatting sqref="O367">
    <cfRule type="cellIs" dxfId="6362" priority="972" operator="lessThan">
      <formula>0</formula>
    </cfRule>
  </conditionalFormatting>
  <conditionalFormatting sqref="O373">
    <cfRule type="cellIs" dxfId="6361" priority="973" operator="lessThan">
      <formula>0</formula>
    </cfRule>
  </conditionalFormatting>
  <conditionalFormatting sqref="O373">
    <cfRule type="cellIs" dxfId="6360" priority="974" operator="lessThan">
      <formula>0</formula>
    </cfRule>
  </conditionalFormatting>
  <conditionalFormatting sqref="O379">
    <cfRule type="cellIs" dxfId="6359" priority="975" operator="lessThan">
      <formula>0</formula>
    </cfRule>
  </conditionalFormatting>
  <conditionalFormatting sqref="O379">
    <cfRule type="cellIs" dxfId="6358" priority="976" operator="lessThan">
      <formula>0</formula>
    </cfRule>
  </conditionalFormatting>
  <conditionalFormatting sqref="O385">
    <cfRule type="cellIs" dxfId="6357" priority="977" operator="lessThan">
      <formula>0</formula>
    </cfRule>
  </conditionalFormatting>
  <conditionalFormatting sqref="O385">
    <cfRule type="cellIs" dxfId="6356" priority="978" operator="lessThan">
      <formula>0</formula>
    </cfRule>
  </conditionalFormatting>
  <conditionalFormatting sqref="O391">
    <cfRule type="cellIs" dxfId="6355" priority="979" operator="lessThan">
      <formula>0</formula>
    </cfRule>
  </conditionalFormatting>
  <conditionalFormatting sqref="O391">
    <cfRule type="cellIs" dxfId="6354" priority="980" operator="lessThan">
      <formula>0</formula>
    </cfRule>
  </conditionalFormatting>
  <conditionalFormatting sqref="O397">
    <cfRule type="cellIs" dxfId="6353" priority="981" operator="lessThan">
      <formula>0</formula>
    </cfRule>
  </conditionalFormatting>
  <conditionalFormatting sqref="O397">
    <cfRule type="cellIs" dxfId="6352" priority="982" operator="lessThan">
      <formula>0</formula>
    </cfRule>
  </conditionalFormatting>
  <conditionalFormatting sqref="O405">
    <cfRule type="cellIs" dxfId="6351" priority="983" operator="lessThan">
      <formula>0</formula>
    </cfRule>
  </conditionalFormatting>
  <conditionalFormatting sqref="O405">
    <cfRule type="cellIs" dxfId="6350" priority="984" operator="lessThan">
      <formula>0</formula>
    </cfRule>
  </conditionalFormatting>
  <conditionalFormatting sqref="O405">
    <cfRule type="cellIs" dxfId="6349" priority="985" operator="lessThan">
      <formula>0</formula>
    </cfRule>
  </conditionalFormatting>
  <conditionalFormatting sqref="O405">
    <cfRule type="cellIs" dxfId="6348" priority="986" operator="lessThan">
      <formula>0</formula>
    </cfRule>
  </conditionalFormatting>
  <conditionalFormatting sqref="O405">
    <cfRule type="cellIs" dxfId="6347" priority="987" operator="lessThan">
      <formula>0</formula>
    </cfRule>
  </conditionalFormatting>
  <conditionalFormatting sqref="O405">
    <cfRule type="cellIs" dxfId="6346" priority="988" operator="lessThan">
      <formula>0</formula>
    </cfRule>
  </conditionalFormatting>
  <conditionalFormatting sqref="O405">
    <cfRule type="cellIs" dxfId="6345" priority="989" operator="lessThan">
      <formula>0</formula>
    </cfRule>
  </conditionalFormatting>
  <conditionalFormatting sqref="O408">
    <cfRule type="cellIs" dxfId="6344" priority="990" operator="lessThan">
      <formula>0</formula>
    </cfRule>
  </conditionalFormatting>
  <conditionalFormatting sqref="O409">
    <cfRule type="cellIs" dxfId="6343" priority="991" operator="lessThan">
      <formula>0</formula>
    </cfRule>
  </conditionalFormatting>
  <conditionalFormatting sqref="O409">
    <cfRule type="cellIs" dxfId="6342" priority="992" operator="lessThan">
      <formula>0</formula>
    </cfRule>
  </conditionalFormatting>
  <conditionalFormatting sqref="O411">
    <cfRule type="cellIs" dxfId="6341" priority="993" operator="lessThan">
      <formula>0</formula>
    </cfRule>
  </conditionalFormatting>
  <conditionalFormatting sqref="O411">
    <cfRule type="cellIs" dxfId="6340" priority="994" operator="lessThan">
      <formula>0</formula>
    </cfRule>
  </conditionalFormatting>
  <conditionalFormatting sqref="O411">
    <cfRule type="cellIs" dxfId="6339" priority="995" operator="lessThan">
      <formula>0</formula>
    </cfRule>
  </conditionalFormatting>
  <conditionalFormatting sqref="O411">
    <cfRule type="cellIs" dxfId="6338" priority="996" operator="lessThan">
      <formula>0</formula>
    </cfRule>
  </conditionalFormatting>
  <conditionalFormatting sqref="O411">
    <cfRule type="cellIs" dxfId="6337" priority="997" operator="lessThan">
      <formula>0</formula>
    </cfRule>
  </conditionalFormatting>
  <conditionalFormatting sqref="O411">
    <cfRule type="cellIs" dxfId="6336" priority="998" operator="lessThan">
      <formula>0</formula>
    </cfRule>
  </conditionalFormatting>
  <conditionalFormatting sqref="O411">
    <cfRule type="cellIs" dxfId="6335" priority="999" operator="lessThan">
      <formula>0</formula>
    </cfRule>
  </conditionalFormatting>
  <conditionalFormatting sqref="O411">
    <cfRule type="cellIs" dxfId="6334" priority="1000" operator="lessThan">
      <formula>0</formula>
    </cfRule>
  </conditionalFormatting>
  <conditionalFormatting sqref="O414">
    <cfRule type="cellIs" dxfId="6333" priority="1001" operator="lessThan">
      <formula>0</formula>
    </cfRule>
  </conditionalFormatting>
  <conditionalFormatting sqref="O415">
    <cfRule type="cellIs" dxfId="6332" priority="1002" operator="lessThan">
      <formula>0</formula>
    </cfRule>
  </conditionalFormatting>
  <conditionalFormatting sqref="O415">
    <cfRule type="cellIs" dxfId="6331" priority="1003" operator="lessThan">
      <formula>0</formula>
    </cfRule>
  </conditionalFormatting>
  <conditionalFormatting sqref="O417">
    <cfRule type="cellIs" dxfId="6330" priority="1004" operator="lessThan">
      <formula>0</formula>
    </cfRule>
  </conditionalFormatting>
  <conditionalFormatting sqref="O417">
    <cfRule type="cellIs" dxfId="6329" priority="1005" operator="lessThan">
      <formula>0</formula>
    </cfRule>
  </conditionalFormatting>
  <conditionalFormatting sqref="O417">
    <cfRule type="cellIs" dxfId="6328" priority="1006" operator="lessThan">
      <formula>0</formula>
    </cfRule>
  </conditionalFormatting>
  <conditionalFormatting sqref="O417">
    <cfRule type="cellIs" dxfId="6327" priority="1007" operator="lessThan">
      <formula>0</formula>
    </cfRule>
  </conditionalFormatting>
  <conditionalFormatting sqref="O417">
    <cfRule type="cellIs" dxfId="6326" priority="1008" operator="lessThan">
      <formula>0</formula>
    </cfRule>
  </conditionalFormatting>
  <conditionalFormatting sqref="O417">
    <cfRule type="cellIs" dxfId="6325" priority="1009" operator="lessThan">
      <formula>0</formula>
    </cfRule>
  </conditionalFormatting>
  <conditionalFormatting sqref="O417">
    <cfRule type="cellIs" dxfId="6324" priority="1010" operator="lessThan">
      <formula>0</formula>
    </cfRule>
  </conditionalFormatting>
  <conditionalFormatting sqref="O417">
    <cfRule type="cellIs" dxfId="6323" priority="1011" operator="lessThan">
      <formula>0</formula>
    </cfRule>
  </conditionalFormatting>
  <conditionalFormatting sqref="O420">
    <cfRule type="cellIs" dxfId="6322" priority="1012" operator="lessThan">
      <formula>0</formula>
    </cfRule>
  </conditionalFormatting>
  <conditionalFormatting sqref="O421">
    <cfRule type="cellIs" dxfId="6321" priority="1013" operator="lessThan">
      <formula>0</formula>
    </cfRule>
  </conditionalFormatting>
  <conditionalFormatting sqref="O421">
    <cfRule type="cellIs" dxfId="6320" priority="1014" operator="lessThan">
      <formula>0</formula>
    </cfRule>
  </conditionalFormatting>
  <conditionalFormatting sqref="O423">
    <cfRule type="cellIs" dxfId="6319" priority="1015" operator="lessThan">
      <formula>0</formula>
    </cfRule>
  </conditionalFormatting>
  <conditionalFormatting sqref="O423">
    <cfRule type="cellIs" dxfId="6318" priority="1016" operator="lessThan">
      <formula>0</formula>
    </cfRule>
  </conditionalFormatting>
  <conditionalFormatting sqref="O423">
    <cfRule type="cellIs" dxfId="6317" priority="1017" operator="lessThan">
      <formula>0</formula>
    </cfRule>
  </conditionalFormatting>
  <conditionalFormatting sqref="O423">
    <cfRule type="cellIs" dxfId="6316" priority="1018" operator="lessThan">
      <formula>0</formula>
    </cfRule>
  </conditionalFormatting>
  <conditionalFormatting sqref="O423">
    <cfRule type="cellIs" dxfId="6315" priority="1019" operator="lessThan">
      <formula>0</formula>
    </cfRule>
  </conditionalFormatting>
  <conditionalFormatting sqref="O423">
    <cfRule type="cellIs" dxfId="6314" priority="1020" operator="lessThan">
      <formula>0</formula>
    </cfRule>
  </conditionalFormatting>
  <conditionalFormatting sqref="O423">
    <cfRule type="cellIs" dxfId="6313" priority="1021" operator="lessThan">
      <formula>0</formula>
    </cfRule>
  </conditionalFormatting>
  <conditionalFormatting sqref="O423">
    <cfRule type="cellIs" dxfId="6312" priority="1022" operator="lessThan">
      <formula>0</formula>
    </cfRule>
  </conditionalFormatting>
  <conditionalFormatting sqref="O426">
    <cfRule type="cellIs" dxfId="6311" priority="1023" operator="lessThan">
      <formula>0</formula>
    </cfRule>
  </conditionalFormatting>
  <conditionalFormatting sqref="O427">
    <cfRule type="cellIs" dxfId="6310" priority="1024" operator="lessThan">
      <formula>0</formula>
    </cfRule>
  </conditionalFormatting>
  <conditionalFormatting sqref="O427">
    <cfRule type="cellIs" dxfId="6309" priority="1025" operator="lessThan">
      <formula>0</formula>
    </cfRule>
  </conditionalFormatting>
  <conditionalFormatting sqref="O429">
    <cfRule type="cellIs" dxfId="6308" priority="1026" operator="lessThan">
      <formula>0</formula>
    </cfRule>
  </conditionalFormatting>
  <conditionalFormatting sqref="O429">
    <cfRule type="cellIs" dxfId="6307" priority="1027" operator="lessThan">
      <formula>0</formula>
    </cfRule>
  </conditionalFormatting>
  <conditionalFormatting sqref="O429">
    <cfRule type="cellIs" dxfId="6306" priority="1028" operator="lessThan">
      <formula>0</formula>
    </cfRule>
  </conditionalFormatting>
  <conditionalFormatting sqref="O429">
    <cfRule type="cellIs" dxfId="6305" priority="1029" operator="lessThan">
      <formula>0</formula>
    </cfRule>
  </conditionalFormatting>
  <conditionalFormatting sqref="O429">
    <cfRule type="cellIs" dxfId="6304" priority="1030" operator="lessThan">
      <formula>0</formula>
    </cfRule>
  </conditionalFormatting>
  <conditionalFormatting sqref="O429">
    <cfRule type="cellIs" dxfId="6303" priority="1031" operator="lessThan">
      <formula>0</formula>
    </cfRule>
  </conditionalFormatting>
  <conditionalFormatting sqref="O429">
    <cfRule type="cellIs" dxfId="6302" priority="1032" operator="lessThan">
      <formula>0</formula>
    </cfRule>
  </conditionalFormatting>
  <conditionalFormatting sqref="O429">
    <cfRule type="cellIs" dxfId="6301" priority="1033" operator="lessThan">
      <formula>0</formula>
    </cfRule>
  </conditionalFormatting>
  <conditionalFormatting sqref="O432">
    <cfRule type="cellIs" dxfId="6300" priority="1034" operator="lessThan">
      <formula>0</formula>
    </cfRule>
  </conditionalFormatting>
  <conditionalFormatting sqref="O435">
    <cfRule type="cellIs" dxfId="6299" priority="1035" operator="lessThan">
      <formula>0</formula>
    </cfRule>
  </conditionalFormatting>
  <conditionalFormatting sqref="O435">
    <cfRule type="cellIs" dxfId="6298" priority="1036" operator="lessThan">
      <formula>0</formula>
    </cfRule>
  </conditionalFormatting>
  <conditionalFormatting sqref="O435">
    <cfRule type="cellIs" dxfId="6297" priority="1037" operator="lessThan">
      <formula>0</formula>
    </cfRule>
  </conditionalFormatting>
  <conditionalFormatting sqref="O435">
    <cfRule type="cellIs" dxfId="6296" priority="1038" operator="lessThan">
      <formula>0</formula>
    </cfRule>
  </conditionalFormatting>
  <conditionalFormatting sqref="O435">
    <cfRule type="cellIs" dxfId="6295" priority="1039" operator="lessThan">
      <formula>0</formula>
    </cfRule>
  </conditionalFormatting>
  <conditionalFormatting sqref="O435">
    <cfRule type="cellIs" dxfId="6294" priority="1040" operator="lessThan">
      <formula>0</formula>
    </cfRule>
  </conditionalFormatting>
  <conditionalFormatting sqref="O435">
    <cfRule type="cellIs" dxfId="6293" priority="1041" operator="lessThan">
      <formula>0</formula>
    </cfRule>
  </conditionalFormatting>
  <conditionalFormatting sqref="O435">
    <cfRule type="cellIs" dxfId="6292" priority="1042" operator="lessThan">
      <formula>0</formula>
    </cfRule>
  </conditionalFormatting>
  <conditionalFormatting sqref="O438">
    <cfRule type="cellIs" dxfId="6291" priority="1043" operator="lessThan">
      <formula>0</formula>
    </cfRule>
  </conditionalFormatting>
  <conditionalFormatting sqref="O439">
    <cfRule type="cellIs" dxfId="6290" priority="1044" operator="lessThan">
      <formula>0</formula>
    </cfRule>
  </conditionalFormatting>
  <conditionalFormatting sqref="O439">
    <cfRule type="cellIs" dxfId="6289" priority="1045" operator="lessThan">
      <formula>0</formula>
    </cfRule>
  </conditionalFormatting>
  <conditionalFormatting sqref="O441">
    <cfRule type="cellIs" dxfId="6288" priority="1046" operator="lessThan">
      <formula>0</formula>
    </cfRule>
  </conditionalFormatting>
  <conditionalFormatting sqref="O441">
    <cfRule type="cellIs" dxfId="6287" priority="1047" operator="lessThan">
      <formula>0</formula>
    </cfRule>
  </conditionalFormatting>
  <conditionalFormatting sqref="O441">
    <cfRule type="cellIs" dxfId="6286" priority="1048" operator="lessThan">
      <formula>0</formula>
    </cfRule>
  </conditionalFormatting>
  <conditionalFormatting sqref="O441">
    <cfRule type="cellIs" dxfId="6285" priority="1049" operator="lessThan">
      <formula>0</formula>
    </cfRule>
  </conditionalFormatting>
  <conditionalFormatting sqref="O441">
    <cfRule type="cellIs" dxfId="6284" priority="1050" operator="lessThan">
      <formula>0</formula>
    </cfRule>
  </conditionalFormatting>
  <conditionalFormatting sqref="O441">
    <cfRule type="cellIs" dxfId="6283" priority="1051" operator="lessThan">
      <formula>0</formula>
    </cfRule>
  </conditionalFormatting>
  <conditionalFormatting sqref="O441">
    <cfRule type="cellIs" dxfId="6282" priority="1052" operator="lessThan">
      <formula>0</formula>
    </cfRule>
  </conditionalFormatting>
  <conditionalFormatting sqref="O441">
    <cfRule type="cellIs" dxfId="6281" priority="1053" operator="lessThan">
      <formula>0</formula>
    </cfRule>
  </conditionalFormatting>
  <conditionalFormatting sqref="O444">
    <cfRule type="cellIs" dxfId="6280" priority="1054" operator="lessThan">
      <formula>0</formula>
    </cfRule>
  </conditionalFormatting>
  <conditionalFormatting sqref="O445">
    <cfRule type="cellIs" dxfId="6279" priority="1055" operator="lessThan">
      <formula>0</formula>
    </cfRule>
  </conditionalFormatting>
  <conditionalFormatting sqref="O445">
    <cfRule type="cellIs" dxfId="6278" priority="1056" operator="lessThan">
      <formula>0</formula>
    </cfRule>
  </conditionalFormatting>
  <conditionalFormatting sqref="O448">
    <cfRule type="cellIs" dxfId="6277" priority="1057" operator="lessThan">
      <formula>0</formula>
    </cfRule>
  </conditionalFormatting>
  <conditionalFormatting sqref="O448">
    <cfRule type="cellIs" dxfId="6276" priority="1058" operator="lessThan">
      <formula>0</formula>
    </cfRule>
  </conditionalFormatting>
  <conditionalFormatting sqref="O448">
    <cfRule type="cellIs" dxfId="6275" priority="1059" operator="lessThan">
      <formula>0</formula>
    </cfRule>
  </conditionalFormatting>
  <conditionalFormatting sqref="O448">
    <cfRule type="cellIs" dxfId="6274" priority="1060" operator="lessThan">
      <formula>0</formula>
    </cfRule>
  </conditionalFormatting>
  <conditionalFormatting sqref="O448">
    <cfRule type="cellIs" dxfId="6273" priority="1061" operator="lessThan">
      <formula>0</formula>
    </cfRule>
  </conditionalFormatting>
  <conditionalFormatting sqref="O448">
    <cfRule type="cellIs" dxfId="6272" priority="1062" operator="lessThan">
      <formula>0</formula>
    </cfRule>
  </conditionalFormatting>
  <conditionalFormatting sqref="O448">
    <cfRule type="cellIs" dxfId="6271" priority="1063" operator="lessThan">
      <formula>0</formula>
    </cfRule>
  </conditionalFormatting>
  <conditionalFormatting sqref="O448">
    <cfRule type="cellIs" dxfId="6270" priority="1064" operator="lessThan">
      <formula>0</formula>
    </cfRule>
  </conditionalFormatting>
  <conditionalFormatting sqref="O451">
    <cfRule type="cellIs" dxfId="6269" priority="1065" operator="lessThan">
      <formula>0</formula>
    </cfRule>
  </conditionalFormatting>
  <conditionalFormatting sqref="O452">
    <cfRule type="cellIs" dxfId="6268" priority="1066" operator="lessThan">
      <formula>0</formula>
    </cfRule>
  </conditionalFormatting>
  <conditionalFormatting sqref="O452">
    <cfRule type="cellIs" dxfId="6267" priority="1067" operator="lessThan">
      <formula>0</formula>
    </cfRule>
  </conditionalFormatting>
  <conditionalFormatting sqref="O454">
    <cfRule type="cellIs" dxfId="6266" priority="1068" operator="lessThan">
      <formula>0</formula>
    </cfRule>
  </conditionalFormatting>
  <conditionalFormatting sqref="O454">
    <cfRule type="cellIs" dxfId="6265" priority="1069" operator="lessThan">
      <formula>0</formula>
    </cfRule>
  </conditionalFormatting>
  <conditionalFormatting sqref="O454">
    <cfRule type="cellIs" dxfId="6264" priority="1070" operator="lessThan">
      <formula>0</formula>
    </cfRule>
  </conditionalFormatting>
  <conditionalFormatting sqref="O454">
    <cfRule type="cellIs" dxfId="6263" priority="1071" operator="lessThan">
      <formula>0</formula>
    </cfRule>
  </conditionalFormatting>
  <conditionalFormatting sqref="O454">
    <cfRule type="cellIs" dxfId="6262" priority="1072" operator="lessThan">
      <formula>0</formula>
    </cfRule>
  </conditionalFormatting>
  <conditionalFormatting sqref="O454">
    <cfRule type="cellIs" dxfId="6261" priority="1073" operator="lessThan">
      <formula>0</formula>
    </cfRule>
  </conditionalFormatting>
  <conditionalFormatting sqref="O454">
    <cfRule type="cellIs" dxfId="6260" priority="1074" operator="lessThan">
      <formula>0</formula>
    </cfRule>
  </conditionalFormatting>
  <conditionalFormatting sqref="O454">
    <cfRule type="cellIs" dxfId="6259" priority="1075" operator="lessThan">
      <formula>0</formula>
    </cfRule>
  </conditionalFormatting>
  <conditionalFormatting sqref="O457">
    <cfRule type="cellIs" dxfId="6258" priority="1076" operator="lessThan">
      <formula>0</formula>
    </cfRule>
  </conditionalFormatting>
  <conditionalFormatting sqref="O458">
    <cfRule type="cellIs" dxfId="6257" priority="1077" operator="lessThan">
      <formula>0</formula>
    </cfRule>
  </conditionalFormatting>
  <conditionalFormatting sqref="O458">
    <cfRule type="cellIs" dxfId="6256" priority="1078" operator="lessThan">
      <formula>0</formula>
    </cfRule>
  </conditionalFormatting>
  <conditionalFormatting sqref="O461:O464">
    <cfRule type="cellIs" dxfId="6255" priority="1079" operator="lessThan">
      <formula>0</formula>
    </cfRule>
  </conditionalFormatting>
  <conditionalFormatting sqref="O461:O464">
    <cfRule type="expression" dxfId="6254" priority="1080">
      <formula>O461/N461&gt;1</formula>
    </cfRule>
  </conditionalFormatting>
  <conditionalFormatting sqref="O461:O464">
    <cfRule type="expression" dxfId="6253" priority="1081">
      <formula>O461/N461&lt;1</formula>
    </cfRule>
  </conditionalFormatting>
  <conditionalFormatting sqref="O552 O560 O575 O589">
    <cfRule type="expression" dxfId="6252" priority="1082">
      <formula>O552/#REF!&gt;1</formula>
    </cfRule>
  </conditionalFormatting>
  <conditionalFormatting sqref="O552 O560 O575 O589">
    <cfRule type="expression" dxfId="6251" priority="1083">
      <formula>O552/#REF!&lt;1</formula>
    </cfRule>
  </conditionalFormatting>
  <conditionalFormatting sqref="O512">
    <cfRule type="cellIs" dxfId="6250" priority="1084" operator="lessThan">
      <formula>0</formula>
    </cfRule>
  </conditionalFormatting>
  <conditionalFormatting sqref="O512">
    <cfRule type="expression" dxfId="6249" priority="1085">
      <formula>O512/N512&gt;1</formula>
    </cfRule>
  </conditionalFormatting>
  <conditionalFormatting sqref="O512">
    <cfRule type="expression" dxfId="6248" priority="1086">
      <formula>O512/N512&lt;1</formula>
    </cfRule>
  </conditionalFormatting>
  <conditionalFormatting sqref="O596">
    <cfRule type="cellIs" dxfId="6247" priority="1087" operator="lessThan">
      <formula>0</formula>
    </cfRule>
  </conditionalFormatting>
  <conditionalFormatting sqref="O600">
    <cfRule type="cellIs" dxfId="6246" priority="1088" operator="lessThan">
      <formula>0</formula>
    </cfRule>
  </conditionalFormatting>
  <conditionalFormatting sqref="O600">
    <cfRule type="cellIs" dxfId="6245" priority="1089" operator="lessThan">
      <formula>0</formula>
    </cfRule>
  </conditionalFormatting>
  <conditionalFormatting sqref="O710">
    <cfRule type="cellIs" dxfId="6244" priority="1090" operator="lessThan">
      <formula>0</formula>
    </cfRule>
  </conditionalFormatting>
  <conditionalFormatting sqref="O654 O651 O648:O649 O632:O634">
    <cfRule type="expression" dxfId="6243" priority="1091">
      <formula>O632/N632&gt;1</formula>
    </cfRule>
  </conditionalFormatting>
  <conditionalFormatting sqref="O654 O651 O648:O649 O632:O634">
    <cfRule type="expression" dxfId="6242" priority="1092">
      <formula>O632/N632&lt;1</formula>
    </cfRule>
  </conditionalFormatting>
  <conditionalFormatting sqref="O507:O510">
    <cfRule type="cellIs" dxfId="6241" priority="1093" operator="lessThan">
      <formula>0</formula>
    </cfRule>
  </conditionalFormatting>
  <conditionalFormatting sqref="O507:O510">
    <cfRule type="expression" dxfId="6240" priority="1094">
      <formula>O507/N507&gt;1</formula>
    </cfRule>
  </conditionalFormatting>
  <conditionalFormatting sqref="O507:O510">
    <cfRule type="expression" dxfId="6239" priority="1095">
      <formula>O507/N507&lt;1</formula>
    </cfRule>
  </conditionalFormatting>
  <conditionalFormatting sqref="O588 O574 O559 O551">
    <cfRule type="cellIs" dxfId="6238" priority="1096" operator="lessThan">
      <formula>0</formula>
    </cfRule>
  </conditionalFormatting>
  <conditionalFormatting sqref="O584:O587 O570:O573 O555:O558 O547:O550">
    <cfRule type="cellIs" dxfId="6237" priority="1097" operator="lessThan">
      <formula>0</formula>
    </cfRule>
  </conditionalFormatting>
  <conditionalFormatting sqref="O584:O587 O570:O573 O555:O558 O547:O550">
    <cfRule type="expression" dxfId="6236" priority="1098">
      <formula>O547/N547&gt;1</formula>
    </cfRule>
  </conditionalFormatting>
  <conditionalFormatting sqref="O584:O587 O570:O573 O555:O558 O547:O550">
    <cfRule type="expression" dxfId="6235" priority="1099">
      <formula>O547/N547&lt;1</formula>
    </cfRule>
  </conditionalFormatting>
  <conditionalFormatting sqref="O588 O574 O559 O551">
    <cfRule type="cellIs" dxfId="6234" priority="1100" operator="lessThan">
      <formula>0</formula>
    </cfRule>
  </conditionalFormatting>
  <conditionalFormatting sqref="O588 O574 O559 O551">
    <cfRule type="expression" dxfId="6233" priority="1101">
      <formula>O551/N551&gt;1</formula>
    </cfRule>
  </conditionalFormatting>
  <conditionalFormatting sqref="O588 O574 O559 O551">
    <cfRule type="expression" dxfId="6232" priority="1102">
      <formula>O551/N551&lt;1</formula>
    </cfRule>
  </conditionalFormatting>
  <conditionalFormatting sqref="O654 O651 O648:O649 O632:O634">
    <cfRule type="cellIs" dxfId="6231" priority="1103" operator="lessThan">
      <formula>0</formula>
    </cfRule>
  </conditionalFormatting>
  <conditionalFormatting sqref="O504">
    <cfRule type="expression" dxfId="6230" priority="1104">
      <formula>O504/#REF!&gt;1</formula>
    </cfRule>
  </conditionalFormatting>
  <conditionalFormatting sqref="O504">
    <cfRule type="expression" dxfId="6229" priority="1105">
      <formula>O504/#REF!&lt;1</formula>
    </cfRule>
  </conditionalFormatting>
  <conditionalFormatting sqref="O465">
    <cfRule type="cellIs" dxfId="6228" priority="1106" operator="lessThan">
      <formula>0</formula>
    </cfRule>
  </conditionalFormatting>
  <conditionalFormatting sqref="O465">
    <cfRule type="expression" dxfId="6227" priority="1107">
      <formula>O465/N465&gt;1</formula>
    </cfRule>
  </conditionalFormatting>
  <conditionalFormatting sqref="O465">
    <cfRule type="expression" dxfId="6226" priority="1108">
      <formula>O465/N465&lt;1</formula>
    </cfRule>
  </conditionalFormatting>
  <conditionalFormatting sqref="O511">
    <cfRule type="cellIs" dxfId="6225" priority="1109" operator="lessThan">
      <formula>0</formula>
    </cfRule>
  </conditionalFormatting>
  <conditionalFormatting sqref="O511">
    <cfRule type="expression" dxfId="6224" priority="1110">
      <formula>O511/N511&gt;1</formula>
    </cfRule>
  </conditionalFormatting>
  <conditionalFormatting sqref="O511">
    <cfRule type="expression" dxfId="6223" priority="1111">
      <formula>O511/N511&lt;1</formula>
    </cfRule>
  </conditionalFormatting>
  <conditionalFormatting sqref="O568">
    <cfRule type="cellIs" dxfId="6222" priority="1112" operator="lessThan">
      <formula>0</formula>
    </cfRule>
  </conditionalFormatting>
  <conditionalFormatting sqref="O603">
    <cfRule type="expression" dxfId="6221" priority="1113">
      <formula>O603/N603&gt;1</formula>
    </cfRule>
  </conditionalFormatting>
  <conditionalFormatting sqref="O603">
    <cfRule type="expression" dxfId="6220" priority="1114">
      <formula>O603/N603&lt;1</formula>
    </cfRule>
  </conditionalFormatting>
  <conditionalFormatting sqref="O552">
    <cfRule type="cellIs" dxfId="6219" priority="1115" operator="lessThan">
      <formula>0</formula>
    </cfRule>
  </conditionalFormatting>
  <conditionalFormatting sqref="O552">
    <cfRule type="expression" dxfId="6218" priority="1116">
      <formula>O552/N552&gt;1</formula>
    </cfRule>
  </conditionalFormatting>
  <conditionalFormatting sqref="O552">
    <cfRule type="expression" dxfId="6217" priority="1117">
      <formula>O552/N552&lt;1</formula>
    </cfRule>
  </conditionalFormatting>
  <conditionalFormatting sqref="O560">
    <cfRule type="cellIs" dxfId="6216" priority="1118" operator="lessThan">
      <formula>0</formula>
    </cfRule>
  </conditionalFormatting>
  <conditionalFormatting sqref="O560">
    <cfRule type="expression" dxfId="6215" priority="1119">
      <formula>O560/N560&gt;1</formula>
    </cfRule>
  </conditionalFormatting>
  <conditionalFormatting sqref="O560">
    <cfRule type="expression" dxfId="6214" priority="1120">
      <formula>O560/N560&lt;1</formula>
    </cfRule>
  </conditionalFormatting>
  <conditionalFormatting sqref="O575">
    <cfRule type="cellIs" dxfId="6213" priority="1121" operator="lessThan">
      <formula>0</formula>
    </cfRule>
  </conditionalFormatting>
  <conditionalFormatting sqref="O575">
    <cfRule type="expression" dxfId="6212" priority="1122">
      <formula>O575/N575&gt;1</formula>
    </cfRule>
  </conditionalFormatting>
  <conditionalFormatting sqref="O575">
    <cfRule type="expression" dxfId="6211" priority="1123">
      <formula>O575/N575&lt;1</formula>
    </cfRule>
  </conditionalFormatting>
  <conditionalFormatting sqref="O589">
    <cfRule type="cellIs" dxfId="6210" priority="1124" operator="lessThan">
      <formula>0</formula>
    </cfRule>
  </conditionalFormatting>
  <conditionalFormatting sqref="O589">
    <cfRule type="expression" dxfId="6209" priority="1125">
      <formula>O589/N589&gt;1</formula>
    </cfRule>
  </conditionalFormatting>
  <conditionalFormatting sqref="O589">
    <cfRule type="expression" dxfId="6208" priority="1126">
      <formula>O589/N589&lt;1</formula>
    </cfRule>
  </conditionalFormatting>
  <conditionalFormatting sqref="O521">
    <cfRule type="cellIs" dxfId="6207" priority="1127" operator="lessThan">
      <formula>0</formula>
    </cfRule>
  </conditionalFormatting>
  <conditionalFormatting sqref="O521">
    <cfRule type="expression" dxfId="6206" priority="1128">
      <formula>O521/N521&gt;1</formula>
    </cfRule>
  </conditionalFormatting>
  <conditionalFormatting sqref="O521">
    <cfRule type="expression" dxfId="6205" priority="1129">
      <formula>O521/N521&lt;1</formula>
    </cfRule>
  </conditionalFormatting>
  <conditionalFormatting sqref="O529">
    <cfRule type="cellIs" dxfId="6204" priority="1130" operator="lessThan">
      <formula>0</formula>
    </cfRule>
  </conditionalFormatting>
  <conditionalFormatting sqref="O529">
    <cfRule type="expression" dxfId="6203" priority="1131">
      <formula>O529/N529&gt;1</formula>
    </cfRule>
  </conditionalFormatting>
  <conditionalFormatting sqref="O529">
    <cfRule type="expression" dxfId="6202" priority="1132">
      <formula>O529/N529&lt;1</formula>
    </cfRule>
  </conditionalFormatting>
  <conditionalFormatting sqref="O582">
    <cfRule type="expression" dxfId="6201" priority="1133">
      <formula>O582/N582&gt;1</formula>
    </cfRule>
  </conditionalFormatting>
  <conditionalFormatting sqref="O582">
    <cfRule type="expression" dxfId="6200" priority="1134">
      <formula>O582/N582&lt;1</formula>
    </cfRule>
  </conditionalFormatting>
  <conditionalFormatting sqref="O537">
    <cfRule type="cellIs" dxfId="6199" priority="1135" operator="lessThan">
      <formula>0</formula>
    </cfRule>
  </conditionalFormatting>
  <conditionalFormatting sqref="O537">
    <cfRule type="expression" dxfId="6198" priority="1136">
      <formula>O537/N537&gt;1</formula>
    </cfRule>
  </conditionalFormatting>
  <conditionalFormatting sqref="O537">
    <cfRule type="expression" dxfId="6197" priority="1137">
      <formula>O537/N537&lt;1</formula>
    </cfRule>
  </conditionalFormatting>
  <conditionalFormatting sqref="O641:O645 B636:O637">
    <cfRule type="cellIs" dxfId="6196" priority="1138" operator="lessThan">
      <formula>0</formula>
    </cfRule>
  </conditionalFormatting>
  <conditionalFormatting sqref="O568">
    <cfRule type="expression" dxfId="6195" priority="1139">
      <formula>O568/N568&gt;1</formula>
    </cfRule>
  </conditionalFormatting>
  <conditionalFormatting sqref="O568">
    <cfRule type="expression" dxfId="6194" priority="1140">
      <formula>O568/N568&lt;1</formula>
    </cfRule>
  </conditionalFormatting>
  <conditionalFormatting sqref="O597">
    <cfRule type="cellIs" dxfId="6193" priority="1141" operator="lessThan">
      <formula>0</formula>
    </cfRule>
  </conditionalFormatting>
  <conditionalFormatting sqref="O608">
    <cfRule type="expression" dxfId="6192" priority="1142">
      <formula>O608/N608&gt;1</formula>
    </cfRule>
  </conditionalFormatting>
  <conditionalFormatting sqref="O608">
    <cfRule type="expression" dxfId="6191" priority="1143">
      <formula>O608/N608&lt;1</formula>
    </cfRule>
  </conditionalFormatting>
  <conditionalFormatting sqref="O582">
    <cfRule type="cellIs" dxfId="6190" priority="1144" operator="lessThan">
      <formula>0</formula>
    </cfRule>
  </conditionalFormatting>
  <conditionalFormatting sqref="O597">
    <cfRule type="expression" dxfId="6189" priority="1145">
      <formula>O597/N597&gt;1</formula>
    </cfRule>
  </conditionalFormatting>
  <conditionalFormatting sqref="O597">
    <cfRule type="expression" dxfId="6188" priority="1146">
      <formula>O597/N597&lt;1</formula>
    </cfRule>
  </conditionalFormatting>
  <conditionalFormatting sqref="O676:O679">
    <cfRule type="cellIs" dxfId="6187" priority="1147" operator="lessThan">
      <formula>0</formula>
    </cfRule>
  </conditionalFormatting>
  <conditionalFormatting sqref="O678">
    <cfRule type="cellIs" dxfId="6186" priority="1148" operator="lessThan">
      <formula>0</formula>
    </cfRule>
  </conditionalFormatting>
  <conditionalFormatting sqref="O680:O683">
    <cfRule type="cellIs" dxfId="6185" priority="1149" operator="lessThan">
      <formula>0</formula>
    </cfRule>
  </conditionalFormatting>
  <conditionalFormatting sqref="O682">
    <cfRule type="cellIs" dxfId="6184" priority="1150" operator="lessThan">
      <formula>0</formula>
    </cfRule>
  </conditionalFormatting>
  <conditionalFormatting sqref="O684:O687">
    <cfRule type="cellIs" dxfId="6183" priority="1151" operator="lessThan">
      <formula>0</formula>
    </cfRule>
  </conditionalFormatting>
  <conditionalFormatting sqref="O686">
    <cfRule type="cellIs" dxfId="6182" priority="1152" operator="lessThan">
      <formula>0</formula>
    </cfRule>
  </conditionalFormatting>
  <conditionalFormatting sqref="O688:O691">
    <cfRule type="cellIs" dxfId="6181" priority="1153" operator="lessThan">
      <formula>0</formula>
    </cfRule>
  </conditionalFormatting>
  <conditionalFormatting sqref="O690">
    <cfRule type="cellIs" dxfId="6180" priority="1154" operator="lessThan">
      <formula>0</formula>
    </cfRule>
  </conditionalFormatting>
  <conditionalFormatting sqref="O692:O693 O695">
    <cfRule type="cellIs" dxfId="6179" priority="1155" operator="lessThan">
      <formula>0</formula>
    </cfRule>
  </conditionalFormatting>
  <conditionalFormatting sqref="O696:O699">
    <cfRule type="cellIs" dxfId="6178" priority="1156" operator="lessThan">
      <formula>0</formula>
    </cfRule>
  </conditionalFormatting>
  <conditionalFormatting sqref="O698">
    <cfRule type="cellIs" dxfId="6177" priority="1157" operator="lessThan">
      <formula>0</formula>
    </cfRule>
  </conditionalFormatting>
  <conditionalFormatting sqref="O700:O703">
    <cfRule type="cellIs" dxfId="6176" priority="1158" operator="lessThan">
      <formula>0</formula>
    </cfRule>
  </conditionalFormatting>
  <conditionalFormatting sqref="O702">
    <cfRule type="cellIs" dxfId="6175" priority="1159" operator="lessThan">
      <formula>0</formula>
    </cfRule>
  </conditionalFormatting>
  <conditionalFormatting sqref="O704:O707">
    <cfRule type="cellIs" dxfId="6174" priority="1160" operator="lessThan">
      <formula>0</formula>
    </cfRule>
  </conditionalFormatting>
  <conditionalFormatting sqref="O706">
    <cfRule type="cellIs" dxfId="6173" priority="1161" operator="lessThan">
      <formula>0</formula>
    </cfRule>
  </conditionalFormatting>
  <conditionalFormatting sqref="O712:O715">
    <cfRule type="cellIs" dxfId="6172" priority="1162" operator="lessThan">
      <formula>0</formula>
    </cfRule>
  </conditionalFormatting>
  <conditionalFormatting sqref="O714">
    <cfRule type="cellIs" dxfId="6171" priority="1163" operator="lessThan">
      <formula>0</formula>
    </cfRule>
  </conditionalFormatting>
  <conditionalFormatting sqref="O716:O719">
    <cfRule type="cellIs" dxfId="6170" priority="1164" operator="lessThan">
      <formula>0</formula>
    </cfRule>
  </conditionalFormatting>
  <conditionalFormatting sqref="O718">
    <cfRule type="cellIs" dxfId="6169" priority="1165" operator="lessThan">
      <formula>0</formula>
    </cfRule>
  </conditionalFormatting>
  <conditionalFormatting sqref="O466">
    <cfRule type="cellIs" dxfId="6168" priority="1166" operator="lessThan">
      <formula>0</formula>
    </cfRule>
  </conditionalFormatting>
  <conditionalFormatting sqref="O505">
    <cfRule type="cellIs" dxfId="6167" priority="1167" operator="lessThan">
      <formula>0</formula>
    </cfRule>
  </conditionalFormatting>
  <conditionalFormatting sqref="O513">
    <cfRule type="cellIs" dxfId="6166" priority="1168" operator="lessThan">
      <formula>0</formula>
    </cfRule>
  </conditionalFormatting>
  <conditionalFormatting sqref="O522">
    <cfRule type="cellIs" dxfId="6165" priority="1169" operator="lessThan">
      <formula>0</formula>
    </cfRule>
  </conditionalFormatting>
  <conditionalFormatting sqref="O530">
    <cfRule type="cellIs" dxfId="6164" priority="1170" operator="lessThan">
      <formula>0</formula>
    </cfRule>
  </conditionalFormatting>
  <conditionalFormatting sqref="O538">
    <cfRule type="cellIs" dxfId="6163" priority="1171" operator="lessThan">
      <formula>0</formula>
    </cfRule>
  </conditionalFormatting>
  <conditionalFormatting sqref="O553">
    <cfRule type="cellIs" dxfId="6162" priority="1172" operator="lessThan">
      <formula>0</formula>
    </cfRule>
  </conditionalFormatting>
  <conditionalFormatting sqref="O561">
    <cfRule type="cellIs" dxfId="6161" priority="1173" operator="lessThan">
      <formula>0</formula>
    </cfRule>
  </conditionalFormatting>
  <conditionalFormatting sqref="O590">
    <cfRule type="cellIs" dxfId="6160" priority="1174" operator="lessThan">
      <formula>0</formula>
    </cfRule>
  </conditionalFormatting>
  <conditionalFormatting sqref="B720:N723">
    <cfRule type="cellIs" dxfId="6159" priority="1175" operator="lessThan">
      <formula>0</formula>
    </cfRule>
  </conditionalFormatting>
  <conditionalFormatting sqref="I722:N722 P720:Q723">
    <cfRule type="cellIs" dxfId="6158" priority="1176" operator="lessThan">
      <formula>0</formula>
    </cfRule>
  </conditionalFormatting>
  <conditionalFormatting sqref="O720:O723">
    <cfRule type="cellIs" dxfId="6157" priority="1177" operator="lessThan">
      <formula>0</formula>
    </cfRule>
  </conditionalFormatting>
  <conditionalFormatting sqref="O722">
    <cfRule type="cellIs" dxfId="6156" priority="1178" operator="lessThan">
      <formula>0</formula>
    </cfRule>
  </conditionalFormatting>
  <conditionalFormatting sqref="P655:P658">
    <cfRule type="cellIs" dxfId="6155" priority="1179" operator="lessThan">
      <formula>0</formula>
    </cfRule>
  </conditionalFormatting>
  <conditionalFormatting sqref="P638:Q638 Q639:Q640">
    <cfRule type="cellIs" dxfId="6154" priority="1180" operator="lessThan">
      <formula>0</formula>
    </cfRule>
  </conditionalFormatting>
  <conditionalFormatting sqref="B638">
    <cfRule type="cellIs" dxfId="6153" priority="1181" operator="lessThan">
      <formula>0</formula>
    </cfRule>
  </conditionalFormatting>
  <conditionalFormatting sqref="P639:P640">
    <cfRule type="cellIs" dxfId="6152" priority="1182" operator="lessThan">
      <formula>0</formula>
    </cfRule>
  </conditionalFormatting>
  <conditionalFormatting sqref="B639:O640">
    <cfRule type="expression" dxfId="6151" priority="1183">
      <formula>B639/A639&gt;1</formula>
    </cfRule>
  </conditionalFormatting>
  <conditionalFormatting sqref="B639:O640">
    <cfRule type="expression" dxfId="6150" priority="1184">
      <formula>B639/A639&lt;1</formula>
    </cfRule>
  </conditionalFormatting>
  <conditionalFormatting sqref="B639:O640">
    <cfRule type="cellIs" dxfId="6149" priority="1185" operator="lessThan">
      <formula>0</formula>
    </cfRule>
  </conditionalFormatting>
  <conditionalFormatting sqref="B491">
    <cfRule type="cellIs" dxfId="6148" priority="1186" operator="lessThan">
      <formula>0</formula>
    </cfRule>
  </conditionalFormatting>
  <conditionalFormatting sqref="B492:N496">
    <cfRule type="cellIs" dxfId="6147" priority="1187" operator="lessThan">
      <formula>0</formula>
    </cfRule>
  </conditionalFormatting>
  <conditionalFormatting sqref="B492:N496">
    <cfRule type="expression" dxfId="6146" priority="1188">
      <formula>B492/A492&gt;1</formula>
    </cfRule>
  </conditionalFormatting>
  <conditionalFormatting sqref="B492:N496">
    <cfRule type="expression" dxfId="6145" priority="1189">
      <formula>B492/A492&lt;1</formula>
    </cfRule>
  </conditionalFormatting>
  <conditionalFormatting sqref="O492:O496">
    <cfRule type="cellIs" dxfId="6144" priority="1190" operator="lessThan">
      <formula>0</formula>
    </cfRule>
  </conditionalFormatting>
  <conditionalFormatting sqref="O492:O496">
    <cfRule type="expression" dxfId="6143" priority="1191">
      <formula>O492/N492&gt;1</formula>
    </cfRule>
  </conditionalFormatting>
  <conditionalFormatting sqref="O492:O496">
    <cfRule type="expression" dxfId="6142" priority="1192">
      <formula>O492/N492&lt;1</formula>
    </cfRule>
  </conditionalFormatting>
  <conditionalFormatting sqref="B357:O360">
    <cfRule type="cellIs" dxfId="6141" priority="1193" operator="lessThan">
      <formula>0</formula>
    </cfRule>
  </conditionalFormatting>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outlinePr summaryBelow="0" summaryRight="0"/>
  </sheetPr>
  <dimension ref="A1:BQ671"/>
  <sheetViews>
    <sheetView topLeftCell="C598"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A2" s="128" t="s">
        <v>30</v>
      </c>
      <c r="B2" s="128" t="s">
        <v>3029</v>
      </c>
      <c r="C2" s="128" t="s">
        <v>3030</v>
      </c>
      <c r="D2" s="128" t="s">
        <v>3031</v>
      </c>
      <c r="E2" s="128" t="s">
        <v>3032</v>
      </c>
      <c r="F2" s="128" t="s">
        <v>3033</v>
      </c>
      <c r="G2" s="128" t="s">
        <v>3034</v>
      </c>
      <c r="H2" s="128" t="s">
        <v>3035</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A3" s="128" t="s">
        <v>3083</v>
      </c>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A4" s="128" t="s">
        <v>3084</v>
      </c>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A5" s="128" t="s">
        <v>2915</v>
      </c>
      <c r="B5" s="128">
        <v>1326700</v>
      </c>
      <c r="C5" s="128">
        <v>983879</v>
      </c>
      <c r="D5" s="128">
        <v>1378094.19</v>
      </c>
      <c r="E5" s="128">
        <v>794142</v>
      </c>
      <c r="F5" s="128">
        <v>1963709</v>
      </c>
      <c r="G5" s="128">
        <v>816060</v>
      </c>
      <c r="H5" s="128">
        <v>783172.08</v>
      </c>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128" t="s">
        <v>3019</v>
      </c>
      <c r="B6" s="128">
        <v>41875732</v>
      </c>
      <c r="C6" s="128">
        <v>39681741</v>
      </c>
      <c r="D6" s="128">
        <v>39345736.619999997</v>
      </c>
      <c r="E6" s="128">
        <v>38012771</v>
      </c>
      <c r="F6" s="128">
        <v>36669916</v>
      </c>
      <c r="G6" s="128">
        <v>36995214</v>
      </c>
      <c r="H6" s="128">
        <v>34902345.200000003</v>
      </c>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A7" s="128" t="s">
        <v>3351</v>
      </c>
      <c r="B7" s="128">
        <v>41875732</v>
      </c>
      <c r="C7" s="128">
        <v>39681741</v>
      </c>
      <c r="D7" s="128">
        <v>39345736.619999997</v>
      </c>
      <c r="E7" s="128">
        <v>38012771</v>
      </c>
      <c r="F7" s="128">
        <v>36669916</v>
      </c>
      <c r="G7" s="128">
        <v>36995214</v>
      </c>
      <c r="H7" s="128">
        <v>34902345.200000003</v>
      </c>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A8" s="128" t="s">
        <v>3352</v>
      </c>
      <c r="B8" s="128">
        <v>689431</v>
      </c>
      <c r="C8" s="128">
        <v>351736</v>
      </c>
      <c r="D8" s="128">
        <v>126428.69</v>
      </c>
      <c r="E8" s="128">
        <v>80834</v>
      </c>
      <c r="F8" s="128">
        <v>59015</v>
      </c>
      <c r="G8" s="128">
        <v>45230</v>
      </c>
      <c r="H8" s="128">
        <v>26999.84</v>
      </c>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A9" s="128" t="s">
        <v>3329</v>
      </c>
      <c r="B9" s="128">
        <v>78046</v>
      </c>
      <c r="C9" s="128">
        <v>79144</v>
      </c>
      <c r="D9" s="128">
        <v>85036.07</v>
      </c>
      <c r="E9" s="128">
        <v>80263</v>
      </c>
      <c r="F9" s="128">
        <v>68935</v>
      </c>
      <c r="G9" s="128">
        <v>73639</v>
      </c>
      <c r="H9" s="128">
        <v>74565.679999999993</v>
      </c>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A10" s="128" t="s">
        <v>3113</v>
      </c>
      <c r="B10" s="128">
        <v>25</v>
      </c>
      <c r="C10" s="128">
        <v>40</v>
      </c>
      <c r="D10" s="128">
        <v>37.5</v>
      </c>
      <c r="E10" s="128">
        <v>35</v>
      </c>
      <c r="F10" s="128">
        <v>25</v>
      </c>
      <c r="G10" s="128">
        <v>78</v>
      </c>
      <c r="H10" s="128">
        <v>0</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A11" s="128" t="s">
        <v>3089</v>
      </c>
      <c r="B11" s="128">
        <v>408598</v>
      </c>
      <c r="C11" s="128">
        <v>335350</v>
      </c>
      <c r="D11" s="128">
        <v>139715.82999999999</v>
      </c>
      <c r="E11" s="128">
        <v>165696</v>
      </c>
      <c r="F11" s="128">
        <v>177948</v>
      </c>
      <c r="G11" s="128">
        <v>197640</v>
      </c>
      <c r="H11" s="128">
        <v>135131.14000000001</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A12" s="128" t="s">
        <v>3090</v>
      </c>
      <c r="B12" s="128">
        <v>408598</v>
      </c>
      <c r="C12" s="128">
        <v>335350</v>
      </c>
      <c r="D12" s="128">
        <v>139715.82999999999</v>
      </c>
      <c r="E12" s="128">
        <v>165696</v>
      </c>
      <c r="F12" s="128">
        <v>177948</v>
      </c>
      <c r="G12" s="128">
        <v>197640</v>
      </c>
      <c r="H12" s="128">
        <v>135131.14000000001</v>
      </c>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A13" s="128" t="s">
        <v>2924</v>
      </c>
      <c r="B13" s="128">
        <v>44378507</v>
      </c>
      <c r="C13" s="128">
        <v>41431850</v>
      </c>
      <c r="D13" s="128">
        <v>41075011.390000001</v>
      </c>
      <c r="E13" s="128">
        <v>39133706</v>
      </c>
      <c r="F13" s="128">
        <v>38939523</v>
      </c>
      <c r="G13" s="128">
        <v>38127783</v>
      </c>
      <c r="H13" s="128">
        <v>35922213.939999998</v>
      </c>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A14" s="128" t="s">
        <v>3091</v>
      </c>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A15" s="128" t="s">
        <v>3353</v>
      </c>
      <c r="B15" s="128">
        <v>11000</v>
      </c>
      <c r="C15" s="128">
        <v>11000</v>
      </c>
      <c r="D15" s="128">
        <v>11000</v>
      </c>
      <c r="E15" s="128">
        <v>10000</v>
      </c>
      <c r="F15" s="128">
        <v>10000</v>
      </c>
      <c r="G15" s="128">
        <v>10000</v>
      </c>
      <c r="H15" s="128">
        <v>10000</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128" t="s">
        <v>3020</v>
      </c>
      <c r="B16" s="128">
        <v>34013376</v>
      </c>
      <c r="C16" s="128">
        <v>31314860</v>
      </c>
      <c r="D16" s="128">
        <v>29935649.48</v>
      </c>
      <c r="E16" s="128">
        <v>27638003</v>
      </c>
      <c r="F16" s="128">
        <v>25106703</v>
      </c>
      <c r="G16" s="128">
        <v>24060209</v>
      </c>
      <c r="H16" s="128">
        <v>23636439.629999999</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A17" s="128" t="s">
        <v>3351</v>
      </c>
      <c r="B17" s="128">
        <v>34013376</v>
      </c>
      <c r="C17" s="128">
        <v>31314860</v>
      </c>
      <c r="D17" s="128">
        <v>29935649.48</v>
      </c>
      <c r="E17" s="128">
        <v>27638003</v>
      </c>
      <c r="F17" s="128">
        <v>25106703</v>
      </c>
      <c r="G17" s="128">
        <v>24060209</v>
      </c>
      <c r="H17" s="128">
        <v>23636439.629999999</v>
      </c>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A18" s="128" t="s">
        <v>3354</v>
      </c>
      <c r="B18" s="128">
        <v>1815600</v>
      </c>
      <c r="C18" s="128">
        <v>883402</v>
      </c>
      <c r="D18" s="128">
        <v>232410.29</v>
      </c>
      <c r="E18" s="128">
        <v>138336</v>
      </c>
      <c r="F18" s="128">
        <v>107853</v>
      </c>
      <c r="G18" s="128">
        <v>89683</v>
      </c>
      <c r="H18" s="128">
        <v>56945.74</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A19" s="128" t="s">
        <v>2925</v>
      </c>
      <c r="B19" s="128">
        <v>1978937</v>
      </c>
      <c r="C19" s="128">
        <v>1950829</v>
      </c>
      <c r="D19" s="128">
        <v>1928494.91</v>
      </c>
      <c r="E19" s="128">
        <v>2009122</v>
      </c>
      <c r="F19" s="128">
        <v>1941002</v>
      </c>
      <c r="G19" s="128">
        <v>1862044</v>
      </c>
      <c r="H19" s="128">
        <v>1778311.64</v>
      </c>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A20" s="128" t="s">
        <v>3104</v>
      </c>
      <c r="B20" s="128">
        <v>3832937</v>
      </c>
      <c r="C20" s="128">
        <v>3656020</v>
      </c>
      <c r="D20" s="128">
        <v>3564068.9</v>
      </c>
      <c r="E20" s="128">
        <v>3495749</v>
      </c>
      <c r="F20" s="128">
        <v>3519756</v>
      </c>
      <c r="G20" s="128">
        <v>3409163</v>
      </c>
      <c r="H20" s="128">
        <v>0</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A21" s="128" t="s">
        <v>2926</v>
      </c>
      <c r="B21" s="128">
        <v>41887</v>
      </c>
      <c r="C21" s="128">
        <v>42948</v>
      </c>
      <c r="D21" s="128">
        <v>24817.26</v>
      </c>
      <c r="E21" s="128">
        <v>26558</v>
      </c>
      <c r="F21" s="128">
        <v>27193</v>
      </c>
      <c r="G21" s="128">
        <v>27203</v>
      </c>
      <c r="H21" s="128">
        <v>25822.82</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row>
    <row r="22" spans="1:69" ht="16.5" customHeight="1" x14ac:dyDescent="0.3">
      <c r="A22" s="128" t="s">
        <v>3105</v>
      </c>
      <c r="B22" s="128">
        <v>41887</v>
      </c>
      <c r="C22" s="128">
        <v>42948</v>
      </c>
      <c r="D22" s="128">
        <v>24817.26</v>
      </c>
      <c r="E22" s="128">
        <v>26558</v>
      </c>
      <c r="F22" s="128">
        <v>27193</v>
      </c>
      <c r="G22" s="128">
        <v>27203</v>
      </c>
      <c r="H22" s="128">
        <v>25822.82</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row>
    <row r="23" spans="1:69" ht="16.5" customHeight="1" x14ac:dyDescent="0.3">
      <c r="A23" s="128" t="s">
        <v>3107</v>
      </c>
      <c r="B23" s="128">
        <v>326205</v>
      </c>
      <c r="C23" s="128">
        <v>289698</v>
      </c>
      <c r="D23" s="128">
        <v>296736.95</v>
      </c>
      <c r="E23" s="128">
        <v>294941</v>
      </c>
      <c r="F23" s="128">
        <v>276570</v>
      </c>
      <c r="G23" s="128">
        <v>274189</v>
      </c>
      <c r="H23" s="128">
        <v>300213.27</v>
      </c>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row>
    <row r="24" spans="1:69" ht="16.5" customHeight="1" x14ac:dyDescent="0.3">
      <c r="A24" s="128" t="s">
        <v>3108</v>
      </c>
      <c r="B24" s="128">
        <v>172032</v>
      </c>
      <c r="C24" s="128">
        <v>161844</v>
      </c>
      <c r="D24" s="128">
        <v>153688.69</v>
      </c>
      <c r="E24" s="128">
        <v>155230</v>
      </c>
      <c r="F24" s="128">
        <v>154558</v>
      </c>
      <c r="G24" s="128">
        <v>153123</v>
      </c>
      <c r="H24" s="128">
        <v>141655.18</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A25" s="128" t="s">
        <v>3109</v>
      </c>
      <c r="B25" s="128">
        <v>172032</v>
      </c>
      <c r="C25" s="128">
        <v>161844</v>
      </c>
      <c r="D25" s="128">
        <v>153688.69</v>
      </c>
      <c r="E25" s="128">
        <v>155230</v>
      </c>
      <c r="F25" s="128">
        <v>154558</v>
      </c>
      <c r="G25" s="128">
        <v>153123</v>
      </c>
      <c r="H25" s="128">
        <v>141655.18</v>
      </c>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row>
    <row r="26" spans="1:69" ht="16.5" customHeight="1" x14ac:dyDescent="0.3">
      <c r="A26" s="128" t="s">
        <v>2927</v>
      </c>
      <c r="B26" s="128">
        <v>42191974</v>
      </c>
      <c r="C26" s="128">
        <v>38310601</v>
      </c>
      <c r="D26" s="128">
        <v>36146866.479999997</v>
      </c>
      <c r="E26" s="128">
        <v>33767939</v>
      </c>
      <c r="F26" s="128">
        <v>31143635</v>
      </c>
      <c r="G26" s="128">
        <v>29885614</v>
      </c>
      <c r="H26" s="128">
        <v>25949388.280000001</v>
      </c>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row>
    <row r="27" spans="1:69" ht="16.5" customHeight="1" x14ac:dyDescent="0.3">
      <c r="A27" s="128" t="s">
        <v>3355</v>
      </c>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row>
    <row r="28" spans="1:69" ht="16.5" customHeight="1" x14ac:dyDescent="0.3">
      <c r="A28" s="128" t="s">
        <v>2928</v>
      </c>
      <c r="B28" s="128">
        <v>86570481</v>
      </c>
      <c r="C28" s="128">
        <v>79742451</v>
      </c>
      <c r="D28" s="128">
        <v>77221877.870000005</v>
      </c>
      <c r="E28" s="128">
        <v>72901645</v>
      </c>
      <c r="F28" s="128">
        <v>70083158</v>
      </c>
      <c r="G28" s="128">
        <v>68013397</v>
      </c>
      <c r="H28" s="128">
        <v>61871602.219999999</v>
      </c>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row>
    <row r="29" spans="1:69" ht="16.5" customHeight="1" x14ac:dyDescent="0.3">
      <c r="A29" s="128" t="s">
        <v>3110</v>
      </c>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row>
    <row r="30" spans="1:69" ht="16.5" customHeight="1" x14ac:dyDescent="0.3">
      <c r="A30" s="128" t="s">
        <v>3111</v>
      </c>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row>
    <row r="31" spans="1:69" ht="16.5" customHeight="1" x14ac:dyDescent="0.3">
      <c r="A31" s="128" t="s">
        <v>2901</v>
      </c>
      <c r="B31" s="128">
        <v>4176527</v>
      </c>
      <c r="C31" s="128">
        <v>1099789</v>
      </c>
      <c r="D31" s="128">
        <v>2396526.08</v>
      </c>
      <c r="E31" s="128">
        <v>3338594</v>
      </c>
      <c r="F31" s="128">
        <v>1518308</v>
      </c>
      <c r="G31" s="128">
        <v>4434539</v>
      </c>
      <c r="H31" s="128">
        <v>1897232.69</v>
      </c>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A32" s="128" t="s">
        <v>2930</v>
      </c>
      <c r="B32" s="128">
        <v>667979</v>
      </c>
      <c r="C32" s="128">
        <v>638713</v>
      </c>
      <c r="D32" s="128">
        <v>1074552.8999999999</v>
      </c>
      <c r="E32" s="128">
        <v>990609</v>
      </c>
      <c r="F32" s="128">
        <v>823579</v>
      </c>
      <c r="G32" s="128">
        <v>668369</v>
      </c>
      <c r="H32" s="128">
        <v>890730.64</v>
      </c>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A33" s="128" t="s">
        <v>3112</v>
      </c>
      <c r="B33" s="128">
        <v>667979</v>
      </c>
      <c r="C33" s="128">
        <v>638713</v>
      </c>
      <c r="D33" s="128">
        <v>1074552.8999999999</v>
      </c>
      <c r="E33" s="128">
        <v>990609</v>
      </c>
      <c r="F33" s="128">
        <v>823579</v>
      </c>
      <c r="G33" s="128">
        <v>668369</v>
      </c>
      <c r="H33" s="128">
        <v>890730.64</v>
      </c>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row>
    <row r="34" spans="1:69" ht="16.5" customHeight="1" x14ac:dyDescent="0.3">
      <c r="A34" s="128" t="s">
        <v>2903</v>
      </c>
      <c r="B34" s="128">
        <v>16886424</v>
      </c>
      <c r="C34" s="128">
        <v>16737219</v>
      </c>
      <c r="D34" s="128">
        <v>16846100.25</v>
      </c>
      <c r="E34" s="128">
        <v>13864695</v>
      </c>
      <c r="F34" s="128">
        <v>12669553</v>
      </c>
      <c r="G34" s="128">
        <v>10963729</v>
      </c>
      <c r="H34" s="128">
        <v>12772040.529999999</v>
      </c>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A35" s="128" t="s">
        <v>3114</v>
      </c>
      <c r="B35" s="128">
        <v>3204669</v>
      </c>
      <c r="C35" s="128">
        <v>2698951</v>
      </c>
      <c r="D35" s="128">
        <v>3959328.59</v>
      </c>
      <c r="E35" s="128">
        <v>3163289</v>
      </c>
      <c r="F35" s="128">
        <v>2704868</v>
      </c>
      <c r="G35" s="128">
        <v>2830317</v>
      </c>
      <c r="H35" s="128">
        <v>0</v>
      </c>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row>
    <row r="36" spans="1:69" ht="16.5" customHeight="1" x14ac:dyDescent="0.3">
      <c r="A36" s="128" t="s">
        <v>3115</v>
      </c>
      <c r="B36" s="128">
        <v>13681755</v>
      </c>
      <c r="C36" s="128">
        <v>14038268</v>
      </c>
      <c r="D36" s="128">
        <v>12886771.66</v>
      </c>
      <c r="E36" s="128">
        <v>10701406</v>
      </c>
      <c r="F36" s="128">
        <v>9964685</v>
      </c>
      <c r="G36" s="128">
        <v>8133412</v>
      </c>
      <c r="H36" s="128">
        <v>8733878.0500000007</v>
      </c>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row>
    <row r="37" spans="1:69" ht="16.5" customHeight="1" x14ac:dyDescent="0.3">
      <c r="A37" s="128" t="s">
        <v>3116</v>
      </c>
      <c r="B37" s="128">
        <v>0</v>
      </c>
      <c r="C37" s="128">
        <v>0</v>
      </c>
      <c r="D37" s="128">
        <v>0</v>
      </c>
      <c r="E37" s="128">
        <v>0</v>
      </c>
      <c r="F37" s="128">
        <v>0</v>
      </c>
      <c r="G37" s="128">
        <v>0</v>
      </c>
      <c r="H37" s="128">
        <v>4038162.48</v>
      </c>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row>
    <row r="38" spans="1:69" ht="16.5" customHeight="1" x14ac:dyDescent="0.3">
      <c r="A38" s="128" t="s">
        <v>3117</v>
      </c>
      <c r="B38" s="128">
        <v>1942</v>
      </c>
      <c r="C38" s="128">
        <v>3794</v>
      </c>
      <c r="D38" s="128">
        <v>6473.53</v>
      </c>
      <c r="E38" s="128">
        <v>9312</v>
      </c>
      <c r="F38" s="128">
        <v>12142</v>
      </c>
      <c r="G38" s="128">
        <v>13975</v>
      </c>
      <c r="H38" s="128">
        <v>14403.96</v>
      </c>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row>
    <row r="39" spans="1:69" ht="16.5" customHeight="1" x14ac:dyDescent="0.3">
      <c r="A39" s="128" t="s">
        <v>3120</v>
      </c>
      <c r="B39" s="128">
        <v>801609</v>
      </c>
      <c r="C39" s="128">
        <v>787869</v>
      </c>
      <c r="D39" s="128">
        <v>838091.29</v>
      </c>
      <c r="E39" s="128">
        <v>801313</v>
      </c>
      <c r="F39" s="128">
        <v>812780</v>
      </c>
      <c r="G39" s="128">
        <v>2710636</v>
      </c>
      <c r="H39" s="128">
        <v>19240.87</v>
      </c>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row>
    <row r="40" spans="1:69" ht="16.5" customHeight="1" x14ac:dyDescent="0.3">
      <c r="A40" s="128" t="s">
        <v>3121</v>
      </c>
      <c r="B40" s="128">
        <v>705709</v>
      </c>
      <c r="C40" s="128">
        <v>1052154</v>
      </c>
      <c r="D40" s="128">
        <v>699762.41</v>
      </c>
      <c r="E40" s="128">
        <v>364651</v>
      </c>
      <c r="F40" s="128">
        <v>638388</v>
      </c>
      <c r="G40" s="128">
        <v>928890</v>
      </c>
      <c r="H40" s="128">
        <v>607158.25</v>
      </c>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row>
    <row r="41" spans="1:69" ht="16.5" customHeight="1" x14ac:dyDescent="0.3">
      <c r="A41" s="128" t="s">
        <v>3122</v>
      </c>
      <c r="B41" s="128">
        <v>131426</v>
      </c>
      <c r="C41" s="128">
        <v>117825</v>
      </c>
      <c r="D41" s="128">
        <v>88560</v>
      </c>
      <c r="E41" s="128">
        <v>79794</v>
      </c>
      <c r="F41" s="128">
        <v>70693</v>
      </c>
      <c r="G41" s="128">
        <v>70284</v>
      </c>
      <c r="H41" s="128">
        <v>111120.91</v>
      </c>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row>
    <row r="42" spans="1:69" ht="16.5" customHeight="1" x14ac:dyDescent="0.3">
      <c r="A42" s="128" t="s">
        <v>2931</v>
      </c>
      <c r="B42" s="128">
        <v>23371616</v>
      </c>
      <c r="C42" s="128">
        <v>20437363</v>
      </c>
      <c r="D42" s="128">
        <v>21950066.469999999</v>
      </c>
      <c r="E42" s="128">
        <v>19448968</v>
      </c>
      <c r="F42" s="128">
        <v>16545443</v>
      </c>
      <c r="G42" s="128">
        <v>19790422</v>
      </c>
      <c r="H42" s="128">
        <v>16311927.859999999</v>
      </c>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row>
    <row r="43" spans="1:69" ht="16.5" customHeight="1" x14ac:dyDescent="0.3">
      <c r="A43" s="128" t="s">
        <v>3123</v>
      </c>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row>
    <row r="44" spans="1:69" ht="16.5" customHeight="1" x14ac:dyDescent="0.3">
      <c r="A44" s="128" t="s">
        <v>2904</v>
      </c>
      <c r="B44" s="128">
        <v>37456231</v>
      </c>
      <c r="C44" s="128">
        <v>34231357</v>
      </c>
      <c r="D44" s="128">
        <v>31732122.27</v>
      </c>
      <c r="E44" s="128">
        <v>31256413</v>
      </c>
      <c r="F44" s="128">
        <v>32693529</v>
      </c>
      <c r="G44" s="128">
        <v>30042548</v>
      </c>
      <c r="H44" s="128">
        <v>29466966.129999999</v>
      </c>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A45" s="128" t="s">
        <v>3114</v>
      </c>
      <c r="B45" s="128">
        <v>7514646</v>
      </c>
      <c r="C45" s="128">
        <v>6824265</v>
      </c>
      <c r="D45" s="128">
        <v>6166052.7999999998</v>
      </c>
      <c r="E45" s="128">
        <v>5305303</v>
      </c>
      <c r="F45" s="128">
        <v>3064936</v>
      </c>
      <c r="G45" s="128">
        <v>2566730</v>
      </c>
      <c r="H45" s="128">
        <v>0</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6.5" customHeight="1" x14ac:dyDescent="0.3">
      <c r="A46" s="128" t="s">
        <v>3115</v>
      </c>
      <c r="B46" s="128">
        <v>29941585</v>
      </c>
      <c r="C46" s="128">
        <v>27407092</v>
      </c>
      <c r="D46" s="128">
        <v>25566069.460000001</v>
      </c>
      <c r="E46" s="128">
        <v>25951110</v>
      </c>
      <c r="F46" s="128">
        <v>29628593</v>
      </c>
      <c r="G46" s="128">
        <v>27475818</v>
      </c>
      <c r="H46" s="128">
        <v>26473470.399999999</v>
      </c>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row>
    <row r="47" spans="1:69" ht="16.5" customHeight="1" x14ac:dyDescent="0.3">
      <c r="A47" s="128" t="s">
        <v>3124</v>
      </c>
      <c r="B47" s="128">
        <v>0</v>
      </c>
      <c r="C47" s="128">
        <v>0</v>
      </c>
      <c r="D47" s="128">
        <v>0</v>
      </c>
      <c r="E47" s="128">
        <v>0</v>
      </c>
      <c r="F47" s="128">
        <v>0</v>
      </c>
      <c r="G47" s="128">
        <v>0</v>
      </c>
      <c r="H47" s="128">
        <v>2993495.73</v>
      </c>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ht="16.5" customHeight="1" x14ac:dyDescent="0.3">
      <c r="A48" s="128" t="s">
        <v>3125</v>
      </c>
      <c r="B48" s="128">
        <v>3039903</v>
      </c>
      <c r="C48" s="128">
        <v>2870379</v>
      </c>
      <c r="D48" s="128">
        <v>2724457.11</v>
      </c>
      <c r="E48" s="128">
        <v>2762986</v>
      </c>
      <c r="F48" s="128">
        <v>2761825</v>
      </c>
      <c r="G48" s="128">
        <v>738589</v>
      </c>
      <c r="H48" s="128">
        <v>27100.57</v>
      </c>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ht="16.5" customHeight="1" x14ac:dyDescent="0.3">
      <c r="A49" s="128" t="s">
        <v>3128</v>
      </c>
      <c r="B49" s="128">
        <v>157644</v>
      </c>
      <c r="C49" s="128">
        <v>145418</v>
      </c>
      <c r="D49" s="128">
        <v>133098.35999999999</v>
      </c>
      <c r="E49" s="128">
        <v>119683</v>
      </c>
      <c r="F49" s="128">
        <v>111003</v>
      </c>
      <c r="G49" s="128">
        <v>102500</v>
      </c>
      <c r="H49" s="128">
        <v>93893.86</v>
      </c>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row>
    <row r="50" spans="1:69" ht="16.5" customHeight="1" x14ac:dyDescent="0.3">
      <c r="A50" s="128" t="s">
        <v>2933</v>
      </c>
      <c r="B50" s="128">
        <v>40653778</v>
      </c>
      <c r="C50" s="128">
        <v>37247154</v>
      </c>
      <c r="D50" s="128">
        <v>34589677.740000002</v>
      </c>
      <c r="E50" s="128">
        <v>34139082</v>
      </c>
      <c r="F50" s="128">
        <v>35566357</v>
      </c>
      <c r="G50" s="128">
        <v>30883637</v>
      </c>
      <c r="H50" s="128">
        <v>29587960.559999999</v>
      </c>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ht="16.5" customHeight="1" x14ac:dyDescent="0.3">
      <c r="A51" s="128" t="s">
        <v>3356</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ht="16.5" customHeight="1" x14ac:dyDescent="0.3">
      <c r="A52" s="128" t="s">
        <v>2934</v>
      </c>
      <c r="B52" s="128">
        <v>64025394</v>
      </c>
      <c r="C52" s="128">
        <v>57684517</v>
      </c>
      <c r="D52" s="128">
        <v>56539744.210000001</v>
      </c>
      <c r="E52" s="128">
        <v>53588050</v>
      </c>
      <c r="F52" s="128">
        <v>52111800</v>
      </c>
      <c r="G52" s="128">
        <v>50674059</v>
      </c>
      <c r="H52" s="128">
        <v>45899888.409999996</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ht="16.5" customHeight="1" x14ac:dyDescent="0.3">
      <c r="A53" s="128" t="s">
        <v>3131</v>
      </c>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6.5" customHeight="1" x14ac:dyDescent="0.3">
      <c r="A54" s="128" t="s">
        <v>3132</v>
      </c>
      <c r="B54" s="128">
        <v>2120000</v>
      </c>
      <c r="C54" s="128">
        <v>2120000</v>
      </c>
      <c r="D54" s="128">
        <v>2120000</v>
      </c>
      <c r="E54" s="128">
        <v>2120000</v>
      </c>
      <c r="F54" s="128">
        <v>2120000</v>
      </c>
      <c r="G54" s="128">
        <v>2120000</v>
      </c>
      <c r="H54" s="128">
        <v>2120000</v>
      </c>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ht="16.5" customHeight="1" x14ac:dyDescent="0.3">
      <c r="A55" s="128" t="s">
        <v>3133</v>
      </c>
      <c r="B55" s="128">
        <v>2120000</v>
      </c>
      <c r="C55" s="128">
        <v>2120000</v>
      </c>
      <c r="D55" s="128">
        <v>2120000</v>
      </c>
      <c r="E55" s="128">
        <v>2120000</v>
      </c>
      <c r="F55" s="128">
        <v>2120000</v>
      </c>
      <c r="G55" s="128">
        <v>2120000</v>
      </c>
      <c r="H55" s="128">
        <v>2120000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ht="16.5" customHeight="1" x14ac:dyDescent="0.3">
      <c r="A56" s="128" t="s">
        <v>3134</v>
      </c>
      <c r="B56" s="128">
        <v>2120000</v>
      </c>
      <c r="C56" s="128">
        <v>2120000</v>
      </c>
      <c r="D56" s="128">
        <v>2120000</v>
      </c>
      <c r="E56" s="128">
        <v>2120000</v>
      </c>
      <c r="F56" s="128">
        <v>2120000</v>
      </c>
      <c r="G56" s="128">
        <v>2120000</v>
      </c>
      <c r="H56" s="128">
        <v>2120000</v>
      </c>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ht="16.5" customHeight="1" x14ac:dyDescent="0.3">
      <c r="A57" s="128" t="s">
        <v>3135</v>
      </c>
      <c r="B57" s="128">
        <v>2120000</v>
      </c>
      <c r="C57" s="128">
        <v>2120000</v>
      </c>
      <c r="D57" s="128">
        <v>2120000</v>
      </c>
      <c r="E57" s="128">
        <v>2120000</v>
      </c>
      <c r="F57" s="128">
        <v>2120000</v>
      </c>
      <c r="G57" s="128">
        <v>2120000</v>
      </c>
      <c r="H57" s="128">
        <v>2120000</v>
      </c>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ht="16.5" customHeight="1" x14ac:dyDescent="0.3">
      <c r="A58" s="128" t="s">
        <v>3136</v>
      </c>
      <c r="B58" s="128">
        <v>2379843</v>
      </c>
      <c r="C58" s="128">
        <v>2379843</v>
      </c>
      <c r="D58" s="128">
        <v>2379843.36</v>
      </c>
      <c r="E58" s="128">
        <v>2379843</v>
      </c>
      <c r="F58" s="128">
        <v>2379843</v>
      </c>
      <c r="G58" s="128">
        <v>2379843</v>
      </c>
      <c r="H58" s="128">
        <v>2379843.36</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ht="16.5" customHeight="1" x14ac:dyDescent="0.3">
      <c r="A59" s="128" t="s">
        <v>3137</v>
      </c>
      <c r="B59" s="128">
        <v>2379843</v>
      </c>
      <c r="C59" s="128">
        <v>2379843</v>
      </c>
      <c r="D59" s="128">
        <v>2379843.36</v>
      </c>
      <c r="E59" s="128">
        <v>2379843</v>
      </c>
      <c r="F59" s="128">
        <v>2379843</v>
      </c>
      <c r="G59" s="128">
        <v>2379843</v>
      </c>
      <c r="H59" s="128">
        <v>2379843.36</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ht="16.5" customHeight="1" x14ac:dyDescent="0.3">
      <c r="A60" s="128" t="s">
        <v>3139</v>
      </c>
      <c r="B60" s="128">
        <v>18046797</v>
      </c>
      <c r="C60" s="128">
        <v>17561125</v>
      </c>
      <c r="D60" s="128">
        <v>16187469.130000001</v>
      </c>
      <c r="E60" s="128">
        <v>14821201</v>
      </c>
      <c r="F60" s="128">
        <v>13481228</v>
      </c>
      <c r="G60" s="128">
        <v>12850675</v>
      </c>
      <c r="H60" s="128">
        <v>11483393.609999999</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ht="16.5" customHeight="1" x14ac:dyDescent="0.3">
      <c r="A61" s="128" t="s">
        <v>3140</v>
      </c>
      <c r="B61" s="128">
        <v>212000</v>
      </c>
      <c r="C61" s="128">
        <v>212000</v>
      </c>
      <c r="D61" s="128">
        <v>212000</v>
      </c>
      <c r="E61" s="128">
        <v>212000</v>
      </c>
      <c r="F61" s="128">
        <v>212000</v>
      </c>
      <c r="G61" s="128">
        <v>212000</v>
      </c>
      <c r="H61" s="128">
        <v>212000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ht="16.5" customHeight="1" x14ac:dyDescent="0.3">
      <c r="A62" s="128" t="s">
        <v>3141</v>
      </c>
      <c r="B62" s="128">
        <v>212000</v>
      </c>
      <c r="C62" s="128">
        <v>212000</v>
      </c>
      <c r="D62" s="128">
        <v>212000</v>
      </c>
      <c r="E62" s="128">
        <v>212000</v>
      </c>
      <c r="F62" s="128">
        <v>212000</v>
      </c>
      <c r="G62" s="128">
        <v>212000</v>
      </c>
      <c r="H62" s="128">
        <v>212000</v>
      </c>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ht="16.5" customHeight="1" x14ac:dyDescent="0.3">
      <c r="A63" s="128" t="s">
        <v>2936</v>
      </c>
      <c r="B63" s="128">
        <v>17834797</v>
      </c>
      <c r="C63" s="128">
        <v>17349125</v>
      </c>
      <c r="D63" s="128">
        <v>15975469.130000001</v>
      </c>
      <c r="E63" s="128">
        <v>14609201</v>
      </c>
      <c r="F63" s="128">
        <v>13269228</v>
      </c>
      <c r="G63" s="128">
        <v>12638675</v>
      </c>
      <c r="H63" s="128">
        <v>11271393.609999999</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ht="16.5" customHeight="1" x14ac:dyDescent="0.3">
      <c r="A64" s="128" t="s">
        <v>3142</v>
      </c>
      <c r="B64" s="128">
        <v>-1553</v>
      </c>
      <c r="C64" s="128">
        <v>-3034</v>
      </c>
      <c r="D64" s="128">
        <v>-5178.83</v>
      </c>
      <c r="E64" s="128">
        <v>-7449</v>
      </c>
      <c r="F64" s="128">
        <v>-9713</v>
      </c>
      <c r="G64" s="128">
        <v>-11180</v>
      </c>
      <c r="H64" s="128">
        <v>-11523.17</v>
      </c>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6.5" customHeight="1" x14ac:dyDescent="0.3">
      <c r="A65" s="128" t="s">
        <v>3148</v>
      </c>
      <c r="B65" s="128">
        <v>-1553</v>
      </c>
      <c r="C65" s="128">
        <v>-3034</v>
      </c>
      <c r="D65" s="128">
        <v>-5178.83</v>
      </c>
      <c r="E65" s="128">
        <v>-7449</v>
      </c>
      <c r="F65" s="128">
        <v>-9713</v>
      </c>
      <c r="G65" s="128">
        <v>-11180</v>
      </c>
      <c r="H65" s="128">
        <v>-11523.17</v>
      </c>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ht="16.5" customHeight="1" x14ac:dyDescent="0.3">
      <c r="A66" s="128" t="s">
        <v>2937</v>
      </c>
      <c r="B66" s="128">
        <v>22545087</v>
      </c>
      <c r="C66" s="128">
        <v>22057934</v>
      </c>
      <c r="D66" s="128">
        <v>20682133.670000002</v>
      </c>
      <c r="E66" s="128">
        <v>19313595</v>
      </c>
      <c r="F66" s="128">
        <v>17971358</v>
      </c>
      <c r="G66" s="128">
        <v>17339338</v>
      </c>
      <c r="H66" s="128">
        <v>15971713.810000001</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ht="16.5" customHeight="1" x14ac:dyDescent="0.3">
      <c r="A67" s="128" t="s">
        <v>3150</v>
      </c>
      <c r="B67" s="128">
        <v>22545087</v>
      </c>
      <c r="C67" s="128">
        <v>22057934</v>
      </c>
      <c r="D67" s="128">
        <v>20682133.670000002</v>
      </c>
      <c r="E67" s="128">
        <v>19313595</v>
      </c>
      <c r="F67" s="128">
        <v>17971358</v>
      </c>
      <c r="G67" s="128">
        <v>17339338</v>
      </c>
      <c r="H67" s="128">
        <v>15971713.810000001</v>
      </c>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ht="16.5" customHeight="1" x14ac:dyDescent="0.3">
      <c r="A68" s="128" t="s">
        <v>3151</v>
      </c>
      <c r="B68" s="128">
        <v>86570481</v>
      </c>
      <c r="C68" s="128">
        <v>79742451</v>
      </c>
      <c r="D68" s="128">
        <v>77221877.870000005</v>
      </c>
      <c r="E68" s="128">
        <v>72901645</v>
      </c>
      <c r="F68" s="128">
        <v>70083158</v>
      </c>
      <c r="G68" s="128">
        <v>68013397</v>
      </c>
      <c r="H68" s="128">
        <v>61871602.219999999</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ht="16.5" customHeight="1" x14ac:dyDescent="0.3">
      <c r="A69" s="128" t="s">
        <v>3152</v>
      </c>
      <c r="B69" s="128" t="s">
        <v>3153</v>
      </c>
      <c r="C69" s="128" t="s">
        <v>3154</v>
      </c>
      <c r="D69" s="128" t="s">
        <v>3155</v>
      </c>
      <c r="E69" s="128" t="s">
        <v>3156</v>
      </c>
      <c r="F69" s="128" t="s">
        <v>3157</v>
      </c>
      <c r="G69" s="128" t="s">
        <v>3158</v>
      </c>
      <c r="H69" s="128" t="s">
        <v>3159</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ht="16.5" customHeight="1" x14ac:dyDescent="0.3">
      <c r="A70" s="128" t="s">
        <v>3207</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ht="16.5" customHeight="1" x14ac:dyDescent="0.3">
      <c r="A71" s="128" t="s">
        <v>3208</v>
      </c>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ht="16.5" customHeight="1" x14ac:dyDescent="0.3">
      <c r="A72" s="128" t="s">
        <v>3209</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6.5" customHeight="1" x14ac:dyDescent="0.3">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ht="16.5" customHeight="1" x14ac:dyDescent="0.3">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ht="16.5" customHeight="1" x14ac:dyDescent="0.3">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ht="16.5" customHeight="1" x14ac:dyDescent="0.3">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ht="16.5" customHeight="1" x14ac:dyDescent="0.3">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ht="16.5" customHeight="1" x14ac:dyDescent="0.3">
      <c r="BD78" s="5"/>
      <c r="BE78" s="5"/>
      <c r="BF78" s="5"/>
      <c r="BG78" s="5"/>
      <c r="BH78" s="5"/>
      <c r="BI78" s="5"/>
      <c r="BJ78" s="5"/>
      <c r="BK78" s="5"/>
      <c r="BL78" s="5"/>
      <c r="BM78" s="5"/>
      <c r="BN78" s="5"/>
      <c r="BO78" s="5"/>
      <c r="BP78" s="5"/>
      <c r="BQ78" s="5"/>
    </row>
    <row r="79" spans="1:69" ht="16.5" customHeight="1" x14ac:dyDescent="0.3">
      <c r="BD79" s="5"/>
      <c r="BE79" s="5"/>
      <c r="BF79" s="5"/>
      <c r="BG79" s="5"/>
      <c r="BH79" s="5"/>
      <c r="BI79" s="5"/>
      <c r="BJ79" s="5"/>
      <c r="BK79" s="5"/>
      <c r="BL79" s="5"/>
      <c r="BM79" s="5"/>
      <c r="BN79" s="5"/>
      <c r="BO79" s="5"/>
      <c r="BP79" s="5"/>
      <c r="BQ79" s="5"/>
    </row>
    <row r="80" spans="1: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2901</v>
      </c>
      <c r="B113" s="10">
        <f t="shared" ref="B113:BK113" si="0">INDEX(B$3:B$112,MATCH($A$113,$A$3:$A$112,0),1)</f>
        <v>4176527</v>
      </c>
      <c r="C113" s="10">
        <f t="shared" si="0"/>
        <v>1099789</v>
      </c>
      <c r="D113" s="10">
        <f t="shared" si="0"/>
        <v>2396526.08</v>
      </c>
      <c r="E113" s="10">
        <f t="shared" si="0"/>
        <v>3338594</v>
      </c>
      <c r="F113" s="10">
        <f t="shared" si="0"/>
        <v>1518308</v>
      </c>
      <c r="G113" s="10">
        <f t="shared" si="0"/>
        <v>4434539</v>
      </c>
      <c r="H113" s="10">
        <f t="shared" si="0"/>
        <v>1897232.69</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2903</v>
      </c>
      <c r="B114" s="10">
        <f t="shared" ref="B114:BK114" si="1">INDEX(B$3:B$112,MATCH($A$114,$A$3:$A$112,0),1)</f>
        <v>16886424</v>
      </c>
      <c r="C114" s="10">
        <f t="shared" si="1"/>
        <v>16737219</v>
      </c>
      <c r="D114" s="10">
        <f t="shared" si="1"/>
        <v>16846100.25</v>
      </c>
      <c r="E114" s="10">
        <f t="shared" si="1"/>
        <v>13864695</v>
      </c>
      <c r="F114" s="10">
        <f t="shared" si="1"/>
        <v>12669553</v>
      </c>
      <c r="G114" s="10">
        <f t="shared" si="1"/>
        <v>10963729</v>
      </c>
      <c r="H114" s="10">
        <f t="shared" si="1"/>
        <v>12772040.529999999</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2904</v>
      </c>
      <c r="B115" s="10">
        <f t="shared" ref="B115:BK115" si="2">INDEX(B$3:B$112,MATCH($A$115,$A$3:$A$112,0),1)</f>
        <v>37456231</v>
      </c>
      <c r="C115" s="10">
        <f t="shared" si="2"/>
        <v>34231357</v>
      </c>
      <c r="D115" s="10">
        <f t="shared" si="2"/>
        <v>31732122.27</v>
      </c>
      <c r="E115" s="10">
        <f t="shared" si="2"/>
        <v>31256413</v>
      </c>
      <c r="F115" s="10">
        <f t="shared" si="2"/>
        <v>32693529</v>
      </c>
      <c r="G115" s="10">
        <f t="shared" si="2"/>
        <v>30042548</v>
      </c>
      <c r="H115" s="10">
        <f t="shared" si="2"/>
        <v>29466966.129999999</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2905</v>
      </c>
      <c r="B116" s="8">
        <f t="shared" ref="B116:BK116" si="3">B113+B114</f>
        <v>21062951</v>
      </c>
      <c r="C116" s="8">
        <f t="shared" si="3"/>
        <v>17837008</v>
      </c>
      <c r="D116" s="8">
        <f t="shared" si="3"/>
        <v>19242626.329999998</v>
      </c>
      <c r="E116" s="8">
        <f t="shared" si="3"/>
        <v>17203289</v>
      </c>
      <c r="F116" s="8">
        <f t="shared" si="3"/>
        <v>14187861</v>
      </c>
      <c r="G116" s="8">
        <f t="shared" si="3"/>
        <v>15398268</v>
      </c>
      <c r="H116" s="8">
        <f t="shared" si="3"/>
        <v>14669273.219999999</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2906</v>
      </c>
      <c r="B117" s="8">
        <f t="shared" ref="B117:BK117" si="4">B115</f>
        <v>37456231</v>
      </c>
      <c r="C117" s="8">
        <f t="shared" si="4"/>
        <v>34231357</v>
      </c>
      <c r="D117" s="8">
        <f t="shared" si="4"/>
        <v>31732122.27</v>
      </c>
      <c r="E117" s="8">
        <f t="shared" si="4"/>
        <v>31256413</v>
      </c>
      <c r="F117" s="8">
        <f t="shared" si="4"/>
        <v>32693529</v>
      </c>
      <c r="G117" s="8">
        <f t="shared" si="4"/>
        <v>30042548</v>
      </c>
      <c r="H117" s="8">
        <f t="shared" si="4"/>
        <v>29466966.129999999</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2907</v>
      </c>
      <c r="B118" s="12">
        <f t="shared" ref="B118:BK118" si="5">SUM(B116:B117)</f>
        <v>58519182</v>
      </c>
      <c r="C118" s="12">
        <f t="shared" si="5"/>
        <v>52068365</v>
      </c>
      <c r="D118" s="12">
        <f t="shared" si="5"/>
        <v>50974748.599999994</v>
      </c>
      <c r="E118" s="12">
        <f t="shared" si="5"/>
        <v>48459702</v>
      </c>
      <c r="F118" s="12">
        <f t="shared" si="5"/>
        <v>46881390</v>
      </c>
      <c r="G118" s="12">
        <f t="shared" si="5"/>
        <v>45440816</v>
      </c>
      <c r="H118" s="12">
        <f t="shared" si="5"/>
        <v>44136239.349999994</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3019</v>
      </c>
      <c r="B119" s="8">
        <f t="shared" ref="B119:AZ119" si="6">INDEX(B$3:B$116,MATCH($A$119,$A$3:$A$116,0),1)</f>
        <v>41875732</v>
      </c>
      <c r="C119" s="8">
        <f t="shared" si="6"/>
        <v>39681741</v>
      </c>
      <c r="D119" s="8">
        <f t="shared" si="6"/>
        <v>39345736.619999997</v>
      </c>
      <c r="E119" s="8">
        <f t="shared" si="6"/>
        <v>38012771</v>
      </c>
      <c r="F119" s="8">
        <f t="shared" si="6"/>
        <v>36669916</v>
      </c>
      <c r="G119" s="8">
        <f t="shared" si="6"/>
        <v>36995214</v>
      </c>
      <c r="H119" s="8">
        <f t="shared" si="6"/>
        <v>34902345.200000003</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3020</v>
      </c>
      <c r="B120" s="8">
        <f t="shared" ref="B120:AZ120" si="7">INDEX(B$3:B$116,MATCH($A$120,$A$3:$A$116,0),1)</f>
        <v>34013376</v>
      </c>
      <c r="C120" s="8">
        <f t="shared" si="7"/>
        <v>31314860</v>
      </c>
      <c r="D120" s="8">
        <f t="shared" si="7"/>
        <v>29935649.48</v>
      </c>
      <c r="E120" s="8">
        <f t="shared" si="7"/>
        <v>27638003</v>
      </c>
      <c r="F120" s="8">
        <f t="shared" si="7"/>
        <v>25106703</v>
      </c>
      <c r="G120" s="8">
        <f t="shared" si="7"/>
        <v>24060209</v>
      </c>
      <c r="H120" s="8">
        <f t="shared" si="7"/>
        <v>23636439.629999999</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3021</v>
      </c>
      <c r="B121" s="8">
        <f t="shared" ref="B121:AZ121" si="8">SUM(B119:B120)</f>
        <v>75889108</v>
      </c>
      <c r="C121" s="8">
        <f t="shared" si="8"/>
        <v>70996601</v>
      </c>
      <c r="D121" s="8">
        <f t="shared" si="8"/>
        <v>69281386.099999994</v>
      </c>
      <c r="E121" s="8">
        <f t="shared" si="8"/>
        <v>65650774</v>
      </c>
      <c r="F121" s="8">
        <f t="shared" si="8"/>
        <v>61776619</v>
      </c>
      <c r="G121" s="8">
        <f t="shared" si="8"/>
        <v>61055423</v>
      </c>
      <c r="H121" s="8">
        <f t="shared" si="8"/>
        <v>58538784.829999998</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3022</v>
      </c>
      <c r="B122" s="8">
        <f t="shared" ref="B122:BK122" si="9">+B10+B11</f>
        <v>408623</v>
      </c>
      <c r="C122" s="8">
        <f t="shared" si="9"/>
        <v>335390</v>
      </c>
      <c r="D122" s="8">
        <f t="shared" si="9"/>
        <v>139753.32999999999</v>
      </c>
      <c r="E122" s="8">
        <f t="shared" si="9"/>
        <v>165731</v>
      </c>
      <c r="F122" s="8">
        <f t="shared" si="9"/>
        <v>177973</v>
      </c>
      <c r="G122" s="8">
        <f t="shared" si="9"/>
        <v>197718</v>
      </c>
      <c r="H122" s="8">
        <f t="shared" si="9"/>
        <v>135131.14000000001</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2908</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A125" s="128" t="s">
        <v>30</v>
      </c>
      <c r="B125" s="128" t="s">
        <v>3029</v>
      </c>
      <c r="C125" s="128" t="s">
        <v>3030</v>
      </c>
      <c r="D125" s="128" t="s">
        <v>3210</v>
      </c>
      <c r="E125" s="128" t="s">
        <v>3032</v>
      </c>
      <c r="F125" s="128" t="s">
        <v>3033</v>
      </c>
      <c r="G125" s="128" t="s">
        <v>3034</v>
      </c>
      <c r="H125" s="128" t="s">
        <v>3211</v>
      </c>
      <c r="BD125" s="5"/>
      <c r="BE125" s="5"/>
      <c r="BF125" s="5"/>
      <c r="BG125" s="5"/>
      <c r="BH125" s="5"/>
      <c r="BI125" s="5"/>
      <c r="BJ125" s="5"/>
      <c r="BK125" s="5"/>
      <c r="BL125" s="5"/>
      <c r="BM125" s="5"/>
      <c r="BN125" s="5"/>
      <c r="BO125" s="5"/>
      <c r="BP125" s="5"/>
      <c r="BQ125" s="5"/>
    </row>
    <row r="126" spans="1:69" ht="16.5" customHeight="1" x14ac:dyDescent="0.3">
      <c r="A126" s="128" t="s">
        <v>3223</v>
      </c>
      <c r="BD126" s="5"/>
      <c r="BE126" s="5"/>
      <c r="BF126" s="5"/>
      <c r="BG126" s="5"/>
      <c r="BH126" s="5"/>
      <c r="BI126" s="5"/>
      <c r="BJ126" s="5"/>
      <c r="BK126" s="5"/>
      <c r="BL126" s="5"/>
      <c r="BM126" s="5"/>
      <c r="BN126" s="5"/>
      <c r="BO126" s="5"/>
      <c r="BP126" s="5"/>
      <c r="BQ126" s="5"/>
    </row>
    <row r="127" spans="1:69" ht="16.5" customHeight="1" x14ac:dyDescent="0.3">
      <c r="A127" s="128" t="s">
        <v>3224</v>
      </c>
      <c r="BD127" s="5"/>
      <c r="BE127" s="5"/>
      <c r="BF127" s="5"/>
      <c r="BG127" s="5"/>
      <c r="BH127" s="5"/>
      <c r="BI127" s="5"/>
      <c r="BJ127" s="5"/>
      <c r="BK127" s="5"/>
      <c r="BL127" s="5"/>
      <c r="BM127" s="5"/>
      <c r="BN127" s="5"/>
      <c r="BO127" s="5"/>
      <c r="BP127" s="5"/>
      <c r="BQ127" s="5"/>
    </row>
    <row r="128" spans="1:69" ht="16.5" customHeight="1" x14ac:dyDescent="0.3">
      <c r="A128" s="128" t="s">
        <v>2939</v>
      </c>
      <c r="B128" s="128">
        <v>3882050</v>
      </c>
      <c r="C128" s="128">
        <v>3848415</v>
      </c>
      <c r="D128" s="128">
        <v>3878740.93</v>
      </c>
      <c r="E128" s="128">
        <v>3727289</v>
      </c>
      <c r="F128" s="128">
        <v>3559585</v>
      </c>
      <c r="G128" s="128">
        <v>3522322</v>
      </c>
      <c r="H128" s="128">
        <v>3150726.87</v>
      </c>
      <c r="BD128" s="8"/>
      <c r="BE128" s="8"/>
      <c r="BF128" s="8"/>
      <c r="BG128" s="8"/>
      <c r="BH128" s="8"/>
      <c r="BI128" s="8"/>
      <c r="BJ128" s="8"/>
      <c r="BK128" s="8"/>
      <c r="BL128" s="8"/>
      <c r="BM128" s="8"/>
      <c r="BN128" s="8"/>
      <c r="BO128" s="8"/>
      <c r="BP128" s="8"/>
      <c r="BQ128" s="8"/>
    </row>
    <row r="129" spans="1:69" ht="16.5" customHeight="1" x14ac:dyDescent="0.3">
      <c r="A129" s="128" t="s">
        <v>3023</v>
      </c>
      <c r="B129" s="128">
        <v>3684448</v>
      </c>
      <c r="C129" s="128">
        <v>3584942</v>
      </c>
      <c r="D129" s="128">
        <v>3689530.14</v>
      </c>
      <c r="E129" s="128">
        <v>3554813</v>
      </c>
      <c r="F129" s="128">
        <v>3384920</v>
      </c>
      <c r="G129" s="128">
        <v>3332246</v>
      </c>
      <c r="H129" s="128">
        <v>2969923.4</v>
      </c>
      <c r="BD129" s="8"/>
      <c r="BE129" s="8"/>
      <c r="BF129" s="8"/>
      <c r="BG129" s="8"/>
      <c r="BH129" s="8"/>
      <c r="BI129" s="8"/>
      <c r="BJ129" s="8"/>
      <c r="BK129" s="8"/>
      <c r="BL129" s="8"/>
      <c r="BM129" s="8"/>
      <c r="BN129" s="8"/>
      <c r="BO129" s="8"/>
      <c r="BP129" s="8"/>
      <c r="BQ129" s="8"/>
    </row>
    <row r="130" spans="1:69" ht="16.5" customHeight="1" x14ac:dyDescent="0.3">
      <c r="A130" s="128" t="s">
        <v>3024</v>
      </c>
      <c r="B130" s="128">
        <v>197602</v>
      </c>
      <c r="C130" s="128">
        <v>263473</v>
      </c>
      <c r="D130" s="128">
        <v>189210.79</v>
      </c>
      <c r="E130" s="128">
        <v>172476</v>
      </c>
      <c r="F130" s="128">
        <v>174665</v>
      </c>
      <c r="G130" s="128">
        <v>190076</v>
      </c>
      <c r="H130" s="128">
        <v>180803.47</v>
      </c>
      <c r="BD130" s="8"/>
      <c r="BE130" s="8"/>
      <c r="BF130" s="8"/>
      <c r="BG130" s="8"/>
      <c r="BH130" s="8"/>
      <c r="BI130" s="8"/>
      <c r="BJ130" s="8"/>
      <c r="BK130" s="8"/>
      <c r="BL130" s="8"/>
      <c r="BM130" s="8"/>
      <c r="BN130" s="8"/>
      <c r="BO130" s="8"/>
      <c r="BP130" s="8"/>
      <c r="BQ130" s="8"/>
    </row>
    <row r="131" spans="1:69" ht="16.5" customHeight="1" x14ac:dyDescent="0.3">
      <c r="A131" s="128" t="s">
        <v>2942</v>
      </c>
      <c r="B131" s="128">
        <v>14364</v>
      </c>
      <c r="C131" s="128">
        <v>8729</v>
      </c>
      <c r="D131" s="128">
        <v>11826.54</v>
      </c>
      <c r="E131" s="128">
        <v>9361</v>
      </c>
      <c r="F131" s="128">
        <v>5678</v>
      </c>
      <c r="G131" s="128">
        <v>17788</v>
      </c>
      <c r="H131" s="128">
        <v>21255.51</v>
      </c>
      <c r="BD131" s="8"/>
      <c r="BE131" s="8"/>
      <c r="BF131" s="8"/>
      <c r="BG131" s="8"/>
      <c r="BH131" s="8"/>
      <c r="BI131" s="8"/>
      <c r="BJ131" s="8"/>
      <c r="BK131" s="8"/>
      <c r="BL131" s="8"/>
      <c r="BM131" s="8"/>
      <c r="BN131" s="8"/>
      <c r="BO131" s="8"/>
      <c r="BP131" s="8"/>
      <c r="BQ131" s="8"/>
    </row>
    <row r="132" spans="1:69" ht="16.5" customHeight="1" x14ac:dyDescent="0.3">
      <c r="A132" s="128" t="s">
        <v>2946</v>
      </c>
      <c r="B132" s="128">
        <v>3896414</v>
      </c>
      <c r="C132" s="128">
        <v>3857144</v>
      </c>
      <c r="D132" s="128">
        <v>3890567.47</v>
      </c>
      <c r="E132" s="128">
        <v>3736650</v>
      </c>
      <c r="F132" s="128">
        <v>3565263</v>
      </c>
      <c r="G132" s="128">
        <v>3540110</v>
      </c>
      <c r="H132" s="128">
        <v>3171982.38</v>
      </c>
      <c r="BD132" s="8"/>
      <c r="BE132" s="8"/>
      <c r="BF132" s="8"/>
      <c r="BG132" s="8"/>
      <c r="BH132" s="8"/>
      <c r="BI132" s="8"/>
      <c r="BJ132" s="8"/>
      <c r="BK132" s="8"/>
      <c r="BL132" s="8"/>
      <c r="BM132" s="8"/>
      <c r="BN132" s="8"/>
      <c r="BO132" s="8"/>
      <c r="BP132" s="8"/>
      <c r="BQ132" s="8"/>
    </row>
    <row r="133" spans="1:69" ht="16.5" customHeight="1" x14ac:dyDescent="0.3">
      <c r="A133" s="128" t="s">
        <v>3227</v>
      </c>
      <c r="BD133" s="8"/>
      <c r="BE133" s="8"/>
      <c r="BF133" s="8"/>
      <c r="BG133" s="8"/>
      <c r="BH133" s="8"/>
      <c r="BI133" s="8"/>
      <c r="BJ133" s="8"/>
      <c r="BK133" s="8"/>
      <c r="BL133" s="8"/>
      <c r="BM133" s="8"/>
      <c r="BN133" s="8"/>
      <c r="BO133" s="8"/>
      <c r="BP133" s="8"/>
      <c r="BQ133" s="8"/>
    </row>
    <row r="134" spans="1:69" ht="16.5" customHeight="1" x14ac:dyDescent="0.3">
      <c r="A134" s="128" t="s">
        <v>2954</v>
      </c>
      <c r="B134" s="128">
        <v>1656818</v>
      </c>
      <c r="C134" s="128">
        <v>1501597</v>
      </c>
      <c r="D134" s="128">
        <v>1599436.51</v>
      </c>
      <c r="E134" s="128">
        <v>1533204</v>
      </c>
      <c r="F134" s="128">
        <v>1520029</v>
      </c>
      <c r="G134" s="128">
        <v>1491480</v>
      </c>
      <c r="H134" s="128">
        <v>1328547</v>
      </c>
      <c r="BD134" s="8"/>
      <c r="BE134" s="8"/>
      <c r="BF134" s="8"/>
      <c r="BG134" s="8"/>
      <c r="BH134" s="8"/>
      <c r="BI134" s="8"/>
      <c r="BJ134" s="8"/>
      <c r="BK134" s="8"/>
      <c r="BL134" s="8"/>
      <c r="BM134" s="8"/>
      <c r="BN134" s="8"/>
      <c r="BO134" s="8"/>
      <c r="BP134" s="8"/>
      <c r="BQ134" s="8"/>
    </row>
    <row r="135" spans="1:69" ht="16.5" customHeight="1" x14ac:dyDescent="0.3">
      <c r="A135" s="128" t="s">
        <v>3026</v>
      </c>
      <c r="B135" s="128">
        <v>137316</v>
      </c>
      <c r="C135" s="128">
        <v>145445</v>
      </c>
      <c r="D135" s="128">
        <v>498505.49</v>
      </c>
      <c r="E135" s="128">
        <v>52035</v>
      </c>
      <c r="F135" s="128">
        <v>24671</v>
      </c>
      <c r="G135" s="128">
        <v>0</v>
      </c>
      <c r="H135" s="128">
        <v>138553.24</v>
      </c>
      <c r="BD135" s="8"/>
      <c r="BE135" s="8"/>
      <c r="BF135" s="8"/>
      <c r="BG135" s="8"/>
      <c r="BH135" s="8"/>
      <c r="BI135" s="8"/>
      <c r="BJ135" s="8"/>
      <c r="BK135" s="8"/>
      <c r="BL135" s="8"/>
      <c r="BM135" s="8"/>
      <c r="BN135" s="8"/>
      <c r="BO135" s="8"/>
      <c r="BP135" s="8"/>
      <c r="BQ135" s="8"/>
    </row>
    <row r="136" spans="1:69" ht="16.5" customHeight="1" x14ac:dyDescent="0.3">
      <c r="A136" s="128" t="s">
        <v>3027</v>
      </c>
      <c r="B136" s="128">
        <v>0</v>
      </c>
      <c r="C136" s="128">
        <v>0</v>
      </c>
      <c r="D136" s="128">
        <v>0</v>
      </c>
      <c r="E136" s="128">
        <v>0</v>
      </c>
      <c r="F136" s="128">
        <v>0</v>
      </c>
      <c r="G136" s="128">
        <v>-68658</v>
      </c>
      <c r="H136" s="128">
        <v>0</v>
      </c>
      <c r="BD136" s="8"/>
      <c r="BE136" s="8"/>
      <c r="BF136" s="8"/>
      <c r="BG136" s="8"/>
      <c r="BH136" s="8"/>
      <c r="BI136" s="8"/>
      <c r="BJ136" s="8"/>
      <c r="BK136" s="8"/>
      <c r="BL136" s="8"/>
      <c r="BM136" s="8"/>
      <c r="BN136" s="8"/>
      <c r="BO136" s="8"/>
      <c r="BP136" s="8"/>
      <c r="BQ136" s="8"/>
    </row>
    <row r="137" spans="1:69" ht="16.5" customHeight="1" x14ac:dyDescent="0.3">
      <c r="A137" s="128" t="s">
        <v>3228</v>
      </c>
      <c r="B137" s="128">
        <v>1794134</v>
      </c>
      <c r="C137" s="128">
        <v>1647042</v>
      </c>
      <c r="D137" s="128">
        <v>2097942</v>
      </c>
      <c r="E137" s="128">
        <v>1585239</v>
      </c>
      <c r="F137" s="128">
        <v>1544700</v>
      </c>
      <c r="G137" s="128">
        <v>1422822</v>
      </c>
      <c r="H137" s="128">
        <v>1467100.24</v>
      </c>
      <c r="BD137" s="8"/>
      <c r="BE137" s="8"/>
      <c r="BF137" s="8"/>
      <c r="BG137" s="8"/>
      <c r="BH137" s="8"/>
      <c r="BI137" s="8"/>
      <c r="BJ137" s="8"/>
      <c r="BK137" s="8"/>
      <c r="BL137" s="8"/>
      <c r="BM137" s="8"/>
      <c r="BN137" s="8"/>
      <c r="BO137" s="8"/>
      <c r="BP137" s="8"/>
      <c r="BQ137" s="8"/>
    </row>
    <row r="138" spans="1:69" ht="16.5" customHeight="1" x14ac:dyDescent="0.3">
      <c r="A138" s="128" t="s">
        <v>2945</v>
      </c>
      <c r="B138" s="128">
        <v>0</v>
      </c>
      <c r="C138" s="128">
        <v>0</v>
      </c>
      <c r="D138" s="128">
        <v>382545.4</v>
      </c>
      <c r="E138" s="128">
        <v>-115468.33</v>
      </c>
      <c r="F138" s="128">
        <v>-109877</v>
      </c>
      <c r="G138" s="128">
        <v>-130969</v>
      </c>
      <c r="H138" s="128">
        <v>0</v>
      </c>
      <c r="BD138" s="8"/>
      <c r="BE138" s="8"/>
      <c r="BF138" s="8"/>
      <c r="BG138" s="8"/>
      <c r="BH138" s="8"/>
      <c r="BI138" s="8"/>
      <c r="BJ138" s="8"/>
      <c r="BK138" s="8"/>
      <c r="BL138" s="8"/>
      <c r="BM138" s="8"/>
      <c r="BN138" s="8"/>
      <c r="BO138" s="8"/>
      <c r="BP138" s="8"/>
      <c r="BQ138" s="8"/>
    </row>
    <row r="139" spans="1:69" ht="16.5" customHeight="1" x14ac:dyDescent="0.3">
      <c r="A139" s="128" t="s">
        <v>3346</v>
      </c>
      <c r="B139" s="128">
        <v>0</v>
      </c>
      <c r="C139" s="128">
        <v>0</v>
      </c>
      <c r="D139" s="128">
        <v>382545.4</v>
      </c>
      <c r="E139" s="128">
        <v>-115468.33</v>
      </c>
      <c r="F139" s="128">
        <v>-109877</v>
      </c>
      <c r="G139" s="128">
        <v>-130969</v>
      </c>
      <c r="H139" s="128">
        <v>0</v>
      </c>
      <c r="BD139" s="8"/>
      <c r="BE139" s="8"/>
      <c r="BF139" s="8"/>
      <c r="BG139" s="8"/>
      <c r="BH139" s="8"/>
      <c r="BI139" s="8"/>
      <c r="BJ139" s="8"/>
      <c r="BK139" s="8"/>
      <c r="BL139" s="8"/>
      <c r="BM139" s="8"/>
      <c r="BN139" s="8"/>
      <c r="BO139" s="8"/>
      <c r="BP139" s="8"/>
      <c r="BQ139" s="8"/>
    </row>
    <row r="140" spans="1:69" ht="16.5" customHeight="1" x14ac:dyDescent="0.3">
      <c r="A140" s="128" t="s">
        <v>3231</v>
      </c>
      <c r="B140" s="128">
        <v>2102280</v>
      </c>
      <c r="C140" s="128">
        <v>2210102</v>
      </c>
      <c r="D140" s="128">
        <v>2175170.86</v>
      </c>
      <c r="E140" s="128">
        <v>2151411</v>
      </c>
      <c r="F140" s="128">
        <v>2020563</v>
      </c>
      <c r="G140" s="128">
        <v>1986319</v>
      </c>
      <c r="H140" s="128">
        <v>1704882.14</v>
      </c>
      <c r="BD140" s="8"/>
      <c r="BE140" s="8"/>
      <c r="BF140" s="8"/>
      <c r="BG140" s="8"/>
      <c r="BH140" s="8"/>
      <c r="BI140" s="8"/>
      <c r="BJ140" s="8"/>
      <c r="BK140" s="8"/>
      <c r="BL140" s="8"/>
      <c r="BM140" s="8"/>
      <c r="BN140" s="8"/>
      <c r="BO140" s="8"/>
      <c r="BP140" s="8"/>
      <c r="BQ140" s="8"/>
    </row>
    <row r="141" spans="1:69" ht="16.5" customHeight="1" x14ac:dyDescent="0.3">
      <c r="A141" s="128" t="s">
        <v>2959</v>
      </c>
      <c r="B141" s="128">
        <v>507241</v>
      </c>
      <c r="C141" s="128">
        <v>476552</v>
      </c>
      <c r="D141" s="128">
        <v>470269.17</v>
      </c>
      <c r="E141" s="128">
        <v>467093</v>
      </c>
      <c r="F141" s="128">
        <v>447097</v>
      </c>
      <c r="G141" s="128">
        <v>432505</v>
      </c>
      <c r="H141" s="128">
        <v>381638.3</v>
      </c>
      <c r="BD141" s="8"/>
      <c r="BE141" s="8"/>
      <c r="BF141" s="8"/>
      <c r="BG141" s="8"/>
      <c r="BH141" s="8"/>
      <c r="BI141" s="8"/>
      <c r="BJ141" s="8"/>
      <c r="BK141" s="8"/>
      <c r="BL141" s="8"/>
      <c r="BM141" s="8"/>
      <c r="BN141" s="8"/>
      <c r="BO141" s="8"/>
      <c r="BP141" s="8"/>
      <c r="BQ141" s="8"/>
    </row>
    <row r="142" spans="1:69" ht="16.5" customHeight="1" x14ac:dyDescent="0.3">
      <c r="A142" s="128" t="s">
        <v>2962</v>
      </c>
      <c r="B142" s="128">
        <v>324967</v>
      </c>
      <c r="C142" s="128">
        <v>359894</v>
      </c>
      <c r="D142" s="128">
        <v>334845.88</v>
      </c>
      <c r="E142" s="128">
        <v>344345</v>
      </c>
      <c r="F142" s="128">
        <v>306913</v>
      </c>
      <c r="G142" s="128">
        <v>316472</v>
      </c>
      <c r="H142" s="128">
        <v>263876.67</v>
      </c>
      <c r="BD142" s="8"/>
      <c r="BE142" s="8"/>
      <c r="BF142" s="8"/>
      <c r="BG142" s="8"/>
      <c r="BH142" s="8"/>
      <c r="BI142" s="8"/>
      <c r="BJ142" s="8"/>
      <c r="BK142" s="8"/>
      <c r="BL142" s="8"/>
      <c r="BM142" s="8"/>
      <c r="BN142" s="8"/>
      <c r="BO142" s="8"/>
      <c r="BP142" s="8"/>
      <c r="BQ142" s="8"/>
    </row>
    <row r="143" spans="1:69" ht="16.5" customHeight="1" x14ac:dyDescent="0.3">
      <c r="A143" s="128" t="s">
        <v>3232</v>
      </c>
      <c r="B143" s="128">
        <v>1270072</v>
      </c>
      <c r="C143" s="128">
        <v>1373656</v>
      </c>
      <c r="D143" s="128">
        <v>1370055.81</v>
      </c>
      <c r="E143" s="128">
        <v>1339973</v>
      </c>
      <c r="F143" s="128">
        <v>1266553</v>
      </c>
      <c r="G143" s="128">
        <v>1237342</v>
      </c>
      <c r="H143" s="128">
        <v>1059367.1599999999</v>
      </c>
      <c r="BD143" s="8"/>
      <c r="BE143" s="8"/>
      <c r="BF143" s="8"/>
      <c r="BG143" s="8"/>
      <c r="BH143" s="8"/>
      <c r="BI143" s="8"/>
      <c r="BJ143" s="8"/>
      <c r="BK143" s="8"/>
      <c r="BL143" s="8"/>
      <c r="BM143" s="8"/>
      <c r="BN143" s="8"/>
      <c r="BO143" s="8"/>
      <c r="BP143" s="8"/>
      <c r="BQ143" s="8"/>
    </row>
    <row r="144" spans="1:69" ht="16.5" customHeight="1" x14ac:dyDescent="0.3">
      <c r="A144" s="128" t="s">
        <v>3233</v>
      </c>
      <c r="B144" s="128">
        <v>1270072</v>
      </c>
      <c r="C144" s="128">
        <v>1373656</v>
      </c>
      <c r="D144" s="128">
        <v>1370055.81</v>
      </c>
      <c r="E144" s="128">
        <v>1339973</v>
      </c>
      <c r="F144" s="128">
        <v>1266553</v>
      </c>
      <c r="G144" s="128">
        <v>1237342</v>
      </c>
      <c r="H144" s="128">
        <v>1059367.1599999999</v>
      </c>
      <c r="BD144" s="8"/>
      <c r="BE144" s="8"/>
      <c r="BF144" s="8"/>
      <c r="BG144" s="8"/>
      <c r="BH144" s="8"/>
      <c r="BI144" s="8"/>
      <c r="BJ144" s="8"/>
      <c r="BK144" s="8"/>
      <c r="BL144" s="8"/>
      <c r="BM144" s="8"/>
      <c r="BN144" s="8"/>
      <c r="BO144" s="8"/>
      <c r="BP144" s="8"/>
      <c r="BQ144" s="8"/>
    </row>
    <row r="145" spans="1:69" ht="16.5" customHeight="1" x14ac:dyDescent="0.3">
      <c r="A145" s="128" t="s">
        <v>3234</v>
      </c>
      <c r="BD145" s="8"/>
      <c r="BE145" s="8"/>
      <c r="BF145" s="8"/>
      <c r="BG145" s="8"/>
      <c r="BH145" s="8"/>
      <c r="BI145" s="8"/>
      <c r="BJ145" s="8"/>
      <c r="BK145" s="8"/>
      <c r="BL145" s="8"/>
      <c r="BM145" s="8"/>
      <c r="BN145" s="8"/>
      <c r="BO145" s="8"/>
      <c r="BP145" s="8"/>
      <c r="BQ145" s="8"/>
    </row>
    <row r="146" spans="1:69" ht="16.5" customHeight="1" x14ac:dyDescent="0.3">
      <c r="A146" s="128" t="s">
        <v>3235</v>
      </c>
      <c r="B146" s="128">
        <v>1270072</v>
      </c>
      <c r="C146" s="128">
        <v>1373656</v>
      </c>
      <c r="D146" s="128">
        <v>1370055.81</v>
      </c>
      <c r="E146" s="128">
        <v>1339973</v>
      </c>
      <c r="F146" s="128">
        <v>1266553</v>
      </c>
      <c r="G146" s="128">
        <v>1237342</v>
      </c>
      <c r="H146" s="128">
        <v>1059367.1599999999</v>
      </c>
      <c r="BD146" s="8"/>
      <c r="BE146" s="8"/>
      <c r="BF146" s="8"/>
      <c r="BG146" s="8"/>
      <c r="BH146" s="8"/>
      <c r="BI146" s="8"/>
      <c r="BJ146" s="8"/>
      <c r="BK146" s="8"/>
      <c r="BL146" s="8"/>
      <c r="BM146" s="8"/>
      <c r="BN146" s="8"/>
      <c r="BO146" s="8"/>
      <c r="BP146" s="8"/>
      <c r="BQ146" s="8"/>
    </row>
    <row r="147" spans="1:69" ht="16.5" customHeight="1" x14ac:dyDescent="0.3">
      <c r="A147" s="128" t="s">
        <v>3236</v>
      </c>
      <c r="BD147" s="8"/>
      <c r="BE147" s="8"/>
      <c r="BF147" s="8"/>
      <c r="BG147" s="8"/>
      <c r="BH147" s="8"/>
      <c r="BI147" s="8"/>
      <c r="BJ147" s="8"/>
      <c r="BK147" s="8"/>
      <c r="BL147" s="8"/>
      <c r="BM147" s="8"/>
      <c r="BN147" s="8"/>
      <c r="BO147" s="8"/>
      <c r="BP147" s="8"/>
      <c r="BQ147" s="8"/>
    </row>
    <row r="148" spans="1:69" ht="16.5" customHeight="1" x14ac:dyDescent="0.3">
      <c r="A148" s="128" t="s">
        <v>3237</v>
      </c>
      <c r="B148" s="128">
        <v>1851</v>
      </c>
      <c r="C148" s="128">
        <v>2680</v>
      </c>
      <c r="D148" s="128">
        <v>2838.42</v>
      </c>
      <c r="E148" s="128">
        <v>2830</v>
      </c>
      <c r="F148" s="128">
        <v>1833</v>
      </c>
      <c r="G148" s="128">
        <v>429</v>
      </c>
      <c r="H148" s="128">
        <v>860.62</v>
      </c>
      <c r="BD148" s="8"/>
      <c r="BE148" s="8"/>
      <c r="BF148" s="8"/>
      <c r="BG148" s="8"/>
      <c r="BH148" s="8"/>
      <c r="BI148" s="8"/>
      <c r="BJ148" s="8"/>
      <c r="BK148" s="8"/>
      <c r="BL148" s="8"/>
      <c r="BM148" s="8"/>
      <c r="BN148" s="8"/>
      <c r="BO148" s="8"/>
      <c r="BP148" s="8"/>
      <c r="BQ148" s="8"/>
    </row>
    <row r="149" spans="1:69" ht="16.5" customHeight="1" x14ac:dyDescent="0.3">
      <c r="A149" s="128" t="s">
        <v>3357</v>
      </c>
      <c r="B149" s="128">
        <v>0</v>
      </c>
      <c r="C149" s="128">
        <v>0</v>
      </c>
      <c r="D149" s="128">
        <v>0</v>
      </c>
      <c r="E149" s="128">
        <v>0</v>
      </c>
      <c r="F149" s="128">
        <v>-366</v>
      </c>
      <c r="G149" s="128">
        <v>0</v>
      </c>
      <c r="H149" s="128">
        <v>0</v>
      </c>
      <c r="BD149" s="8"/>
      <c r="BE149" s="8"/>
      <c r="BF149" s="8"/>
      <c r="BG149" s="8"/>
      <c r="BH149" s="8"/>
      <c r="BI149" s="8"/>
      <c r="BJ149" s="8"/>
      <c r="BK149" s="8"/>
      <c r="BL149" s="8"/>
      <c r="BM149" s="8"/>
      <c r="BN149" s="8"/>
      <c r="BO149" s="8"/>
      <c r="BP149" s="8"/>
      <c r="BQ149" s="8"/>
    </row>
    <row r="150" spans="1:69" ht="16.5" customHeight="1" x14ac:dyDescent="0.3">
      <c r="A150" s="128" t="s">
        <v>3240</v>
      </c>
      <c r="B150" s="128">
        <v>-370</v>
      </c>
      <c r="C150" s="128">
        <v>-536</v>
      </c>
      <c r="D150" s="128">
        <v>-568.09</v>
      </c>
      <c r="E150" s="128">
        <v>-566</v>
      </c>
      <c r="F150" s="128">
        <v>-366</v>
      </c>
      <c r="G150" s="128">
        <v>-86</v>
      </c>
      <c r="H150" s="128">
        <v>-172.12</v>
      </c>
      <c r="BD150" s="8"/>
      <c r="BE150" s="8"/>
      <c r="BF150" s="8"/>
      <c r="BG150" s="8"/>
      <c r="BH150" s="8"/>
      <c r="BI150" s="8"/>
      <c r="BJ150" s="8"/>
      <c r="BK150" s="8"/>
      <c r="BL150" s="8"/>
      <c r="BM150" s="8"/>
      <c r="BN150" s="8"/>
      <c r="BO150" s="8"/>
      <c r="BP150" s="8"/>
      <c r="BQ150" s="8"/>
    </row>
    <row r="151" spans="1:69" ht="16.5" customHeight="1" x14ac:dyDescent="0.3">
      <c r="A151" s="128" t="s">
        <v>3241</v>
      </c>
      <c r="BD151" s="8"/>
      <c r="BE151" s="8"/>
      <c r="BF151" s="8"/>
      <c r="BG151" s="8"/>
      <c r="BH151" s="8"/>
      <c r="BI151" s="8"/>
      <c r="BJ151" s="8"/>
      <c r="BK151" s="8"/>
      <c r="BL151" s="8"/>
      <c r="BM151" s="8"/>
      <c r="BN151" s="8"/>
      <c r="BO151" s="8"/>
      <c r="BP151" s="8"/>
      <c r="BQ151" s="8"/>
    </row>
    <row r="152" spans="1:69" ht="16.5" customHeight="1" x14ac:dyDescent="0.3">
      <c r="A152" s="128" t="s">
        <v>3243</v>
      </c>
      <c r="B152" s="128">
        <v>0</v>
      </c>
      <c r="C152" s="128">
        <v>0</v>
      </c>
      <c r="D152" s="128">
        <v>-1183.68</v>
      </c>
      <c r="E152" s="128">
        <v>0</v>
      </c>
      <c r="F152" s="128">
        <v>0</v>
      </c>
      <c r="G152" s="128">
        <v>0</v>
      </c>
      <c r="H152" s="128">
        <v>-5117.82</v>
      </c>
      <c r="BD152" s="8"/>
      <c r="BE152" s="8"/>
      <c r="BF152" s="8"/>
      <c r="BG152" s="8"/>
      <c r="BH152" s="8"/>
      <c r="BI152" s="8"/>
      <c r="BJ152" s="8"/>
      <c r="BK152" s="8"/>
      <c r="BL152" s="8"/>
      <c r="BM152" s="8"/>
      <c r="BN152" s="8"/>
      <c r="BO152" s="8"/>
      <c r="BP152" s="8"/>
      <c r="BQ152" s="8"/>
    </row>
    <row r="153" spans="1:69" ht="16.5" customHeight="1" x14ac:dyDescent="0.3">
      <c r="A153" s="128" t="s">
        <v>3358</v>
      </c>
      <c r="B153" s="128">
        <v>0</v>
      </c>
      <c r="C153" s="128">
        <v>0</v>
      </c>
      <c r="D153" s="128">
        <v>236.74</v>
      </c>
      <c r="E153" s="128">
        <v>0</v>
      </c>
      <c r="F153" s="128">
        <v>0</v>
      </c>
      <c r="G153" s="128">
        <v>0</v>
      </c>
      <c r="H153" s="128">
        <v>1023.56</v>
      </c>
      <c r="BD153" s="8"/>
      <c r="BE153" s="8"/>
      <c r="BF153" s="8"/>
      <c r="BG153" s="8"/>
      <c r="BH153" s="8"/>
      <c r="BI153" s="8"/>
      <c r="BJ153" s="8"/>
      <c r="BK153" s="8"/>
      <c r="BL153" s="8"/>
      <c r="BM153" s="8"/>
      <c r="BN153" s="8"/>
      <c r="BO153" s="8"/>
      <c r="BP153" s="8"/>
      <c r="BQ153" s="8"/>
    </row>
    <row r="154" spans="1:69" ht="16.5" customHeight="1" x14ac:dyDescent="0.3">
      <c r="A154" s="128" t="s">
        <v>3244</v>
      </c>
      <c r="B154" s="128">
        <v>1481</v>
      </c>
      <c r="C154" s="128">
        <v>2144</v>
      </c>
      <c r="D154" s="128">
        <v>-1517.42</v>
      </c>
      <c r="E154" s="128">
        <v>2264</v>
      </c>
      <c r="F154" s="128">
        <v>1467</v>
      </c>
      <c r="G154" s="128">
        <v>343</v>
      </c>
      <c r="H154" s="128">
        <v>-3405.76</v>
      </c>
      <c r="BD154" s="8"/>
      <c r="BE154" s="8"/>
      <c r="BF154" s="8"/>
      <c r="BG154" s="8"/>
      <c r="BH154" s="8"/>
      <c r="BI154" s="8"/>
      <c r="BJ154" s="8"/>
      <c r="BK154" s="8"/>
      <c r="BL154" s="8"/>
      <c r="BM154" s="8"/>
      <c r="BN154" s="8"/>
      <c r="BO154" s="8"/>
      <c r="BP154" s="8"/>
      <c r="BQ154" s="8"/>
    </row>
    <row r="155" spans="1:69" ht="16.5" customHeight="1" x14ac:dyDescent="0.3">
      <c r="A155" s="128" t="s">
        <v>3245</v>
      </c>
      <c r="B155" s="128">
        <v>1271553</v>
      </c>
      <c r="C155" s="128">
        <v>1375800</v>
      </c>
      <c r="D155" s="128">
        <v>1368538.39</v>
      </c>
      <c r="E155" s="128">
        <v>1342237</v>
      </c>
      <c r="F155" s="128">
        <v>1268020</v>
      </c>
      <c r="G155" s="128">
        <v>1237685</v>
      </c>
      <c r="H155" s="128">
        <v>1055961.3999999999</v>
      </c>
      <c r="BD155" s="8"/>
      <c r="BE155" s="8"/>
      <c r="BF155" s="8"/>
      <c r="BG155" s="8"/>
      <c r="BH155" s="8"/>
      <c r="BI155" s="8"/>
      <c r="BJ155" s="8"/>
      <c r="BK155" s="8"/>
      <c r="BL155" s="8"/>
      <c r="BM155" s="8"/>
      <c r="BN155" s="8"/>
      <c r="BO155" s="8"/>
      <c r="BP155" s="8"/>
      <c r="BQ155" s="8"/>
    </row>
    <row r="156" spans="1:69" ht="16.5" customHeight="1" x14ac:dyDescent="0.3">
      <c r="A156" s="128" t="s">
        <v>3246</v>
      </c>
      <c r="BD156" s="8"/>
      <c r="BE156" s="8"/>
      <c r="BF156" s="8"/>
      <c r="BG156" s="8"/>
      <c r="BH156" s="8"/>
      <c r="BI156" s="8"/>
      <c r="BJ156" s="8"/>
      <c r="BK156" s="8"/>
      <c r="BL156" s="8"/>
      <c r="BM156" s="8"/>
      <c r="BN156" s="8"/>
      <c r="BO156" s="8"/>
      <c r="BP156" s="8"/>
      <c r="BQ156" s="8"/>
    </row>
    <row r="157" spans="1:69" ht="16.5" customHeight="1" x14ac:dyDescent="0.3">
      <c r="A157" s="128" t="s">
        <v>2964</v>
      </c>
      <c r="B157" s="128">
        <v>1270072</v>
      </c>
      <c r="C157" s="128">
        <v>1373656</v>
      </c>
      <c r="D157" s="128">
        <v>1370055.81</v>
      </c>
      <c r="E157" s="128">
        <v>1339973</v>
      </c>
      <c r="F157" s="128">
        <v>1266553</v>
      </c>
      <c r="G157" s="128">
        <v>1237342</v>
      </c>
      <c r="H157" s="128">
        <v>1059367.1599999999</v>
      </c>
      <c r="BD157" s="8"/>
      <c r="BE157" s="8"/>
      <c r="BF157" s="8"/>
      <c r="BG157" s="8"/>
      <c r="BH157" s="8"/>
      <c r="BI157" s="8"/>
      <c r="BJ157" s="8"/>
      <c r="BK157" s="8"/>
      <c r="BL157" s="8"/>
      <c r="BM157" s="8"/>
      <c r="BN157" s="8"/>
      <c r="BO157" s="8"/>
      <c r="BP157" s="8"/>
      <c r="BQ157" s="8"/>
    </row>
    <row r="158" spans="1:69" ht="16.5" customHeight="1" x14ac:dyDescent="0.3">
      <c r="A158" s="128" t="s">
        <v>3248</v>
      </c>
      <c r="BD158" s="8"/>
      <c r="BE158" s="8"/>
      <c r="BF158" s="8"/>
      <c r="BG158" s="8"/>
      <c r="BH158" s="8"/>
      <c r="BI158" s="8"/>
      <c r="BJ158" s="8"/>
      <c r="BK158" s="8"/>
      <c r="BL158" s="8"/>
      <c r="BM158" s="8"/>
      <c r="BN158" s="8"/>
      <c r="BO158" s="8"/>
      <c r="BP158" s="8"/>
      <c r="BQ158" s="8"/>
    </row>
    <row r="159" spans="1:69" ht="16.5" customHeight="1" x14ac:dyDescent="0.3">
      <c r="A159" s="128" t="s">
        <v>3249</v>
      </c>
      <c r="B159" s="128">
        <v>1271553</v>
      </c>
      <c r="C159" s="128">
        <v>1375800</v>
      </c>
      <c r="D159" s="128">
        <v>1368538.39</v>
      </c>
      <c r="E159" s="128">
        <v>1342237</v>
      </c>
      <c r="F159" s="128">
        <v>1268020</v>
      </c>
      <c r="G159" s="128">
        <v>1237685</v>
      </c>
      <c r="H159" s="128">
        <v>1055961.3999999999</v>
      </c>
      <c r="BD159" s="8"/>
      <c r="BE159" s="8"/>
      <c r="BF159" s="8"/>
      <c r="BG159" s="8"/>
      <c r="BH159" s="8"/>
      <c r="BI159" s="8"/>
      <c r="BJ159" s="8"/>
      <c r="BK159" s="8"/>
      <c r="BL159" s="8"/>
      <c r="BM159" s="8"/>
      <c r="BN159" s="8"/>
      <c r="BO159" s="8"/>
      <c r="BP159" s="8"/>
      <c r="BQ159" s="8"/>
    </row>
    <row r="160" spans="1:69" ht="16.5" customHeight="1" x14ac:dyDescent="0.3">
      <c r="A160" s="128" t="s">
        <v>3251</v>
      </c>
      <c r="B160" s="128">
        <v>0.6</v>
      </c>
      <c r="C160" s="128">
        <v>0.65</v>
      </c>
      <c r="D160" s="128">
        <v>0.65</v>
      </c>
      <c r="E160" s="128">
        <v>0.63</v>
      </c>
      <c r="F160" s="128">
        <v>0.6</v>
      </c>
      <c r="G160" s="128">
        <v>0.58365</v>
      </c>
      <c r="H160" s="128">
        <v>0.5</v>
      </c>
      <c r="BD160" s="8"/>
      <c r="BE160" s="8"/>
      <c r="BF160" s="8"/>
      <c r="BG160" s="8"/>
      <c r="BH160" s="8"/>
      <c r="BI160" s="8"/>
      <c r="BJ160" s="8"/>
      <c r="BK160" s="8"/>
      <c r="BL160" s="8"/>
      <c r="BM160" s="8"/>
      <c r="BN160" s="8"/>
      <c r="BO160" s="8"/>
      <c r="BP160" s="8"/>
      <c r="BQ160" s="8"/>
    </row>
    <row r="161" spans="1:69" ht="16.5" customHeight="1" x14ac:dyDescent="0.3">
      <c r="A161" s="128" t="s">
        <v>3152</v>
      </c>
      <c r="B161" s="128" t="s">
        <v>3153</v>
      </c>
      <c r="C161" s="128" t="s">
        <v>3154</v>
      </c>
      <c r="D161" s="128" t="s">
        <v>3155</v>
      </c>
      <c r="E161" s="128" t="s">
        <v>3156</v>
      </c>
      <c r="F161" s="128" t="s">
        <v>3157</v>
      </c>
      <c r="G161" s="128" t="s">
        <v>3158</v>
      </c>
      <c r="H161" s="128" t="s">
        <v>3159</v>
      </c>
      <c r="BD161" s="8"/>
      <c r="BE161" s="8"/>
      <c r="BF161" s="8"/>
      <c r="BG161" s="8"/>
      <c r="BH161" s="8"/>
      <c r="BI161" s="8"/>
      <c r="BJ161" s="8"/>
      <c r="BK161" s="8"/>
      <c r="BL161" s="8"/>
      <c r="BM161" s="8"/>
      <c r="BN161" s="8"/>
      <c r="BO161" s="8"/>
      <c r="BP161" s="8"/>
      <c r="BQ161" s="8"/>
    </row>
    <row r="162" spans="1:69" ht="16.5" customHeight="1" x14ac:dyDescent="0.3">
      <c r="A162" s="128" t="s">
        <v>3207</v>
      </c>
      <c r="BD162" s="8"/>
      <c r="BE162" s="8"/>
      <c r="BF162" s="8"/>
      <c r="BG162" s="8"/>
      <c r="BH162" s="8"/>
      <c r="BI162" s="8"/>
      <c r="BJ162" s="8"/>
      <c r="BK162" s="8"/>
      <c r="BL162" s="8"/>
      <c r="BM162" s="8"/>
      <c r="BN162" s="8"/>
      <c r="BO162" s="8"/>
      <c r="BP162" s="8"/>
      <c r="BQ162" s="8"/>
    </row>
    <row r="163" spans="1:69" ht="16.5" customHeight="1" x14ac:dyDescent="0.3">
      <c r="A163" s="128" t="s">
        <v>3208</v>
      </c>
      <c r="BD163" s="8"/>
      <c r="BE163" s="8"/>
      <c r="BF163" s="8"/>
      <c r="BG163" s="8"/>
      <c r="BH163" s="8"/>
      <c r="BI163" s="8"/>
      <c r="BJ163" s="8"/>
      <c r="BK163" s="8"/>
      <c r="BL163" s="8"/>
      <c r="BM163" s="8"/>
      <c r="BN163" s="8"/>
      <c r="BO163" s="8"/>
      <c r="BP163" s="8"/>
      <c r="BQ163" s="8"/>
    </row>
    <row r="164" spans="1:69" ht="16.5" customHeight="1" x14ac:dyDescent="0.3">
      <c r="A164" s="128" t="s">
        <v>3209</v>
      </c>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2910</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2911</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A216" s="128" t="s">
        <v>30</v>
      </c>
      <c r="B216" s="128" t="s">
        <v>3029</v>
      </c>
      <c r="C216" s="128" t="s">
        <v>3030</v>
      </c>
      <c r="D216" s="128" t="s">
        <v>3031</v>
      </c>
      <c r="E216" s="128" t="s">
        <v>3032</v>
      </c>
      <c r="F216" s="128" t="s">
        <v>3033</v>
      </c>
      <c r="G216" s="128" t="s">
        <v>3034</v>
      </c>
      <c r="H216" s="128" t="s">
        <v>3035</v>
      </c>
      <c r="BD216" s="5"/>
      <c r="BE216" s="5"/>
      <c r="BF216" s="5"/>
      <c r="BG216" s="5"/>
      <c r="BH216" s="5"/>
      <c r="BI216" s="5"/>
      <c r="BJ216" s="5"/>
      <c r="BK216" s="5"/>
      <c r="BL216" s="5"/>
      <c r="BM216" s="5"/>
      <c r="BN216" s="5"/>
      <c r="BO216" s="5"/>
      <c r="BP216" s="5"/>
      <c r="BQ216" s="5"/>
    </row>
    <row r="217" spans="1:69" ht="16.5" customHeight="1" x14ac:dyDescent="0.3">
      <c r="A217" s="128" t="s">
        <v>3253</v>
      </c>
      <c r="BD217" s="5"/>
      <c r="BE217" s="5"/>
      <c r="BF217" s="5"/>
      <c r="BG217" s="5"/>
      <c r="BH217" s="5"/>
      <c r="BI217" s="5"/>
      <c r="BJ217" s="5"/>
      <c r="BK217" s="5"/>
      <c r="BL217" s="5"/>
      <c r="BM217" s="5"/>
      <c r="BN217" s="5"/>
      <c r="BO217" s="5"/>
      <c r="BP217" s="5"/>
      <c r="BQ217" s="5"/>
    </row>
    <row r="218" spans="1:69" ht="16.5" customHeight="1" x14ac:dyDescent="0.3">
      <c r="A218" s="128" t="s">
        <v>3347</v>
      </c>
      <c r="B218" s="128">
        <v>3328589</v>
      </c>
      <c r="C218" s="128">
        <v>1733550</v>
      </c>
      <c r="D218" s="128">
        <v>6516499.6900000004</v>
      </c>
      <c r="E218" s="128">
        <v>4811598</v>
      </c>
      <c r="F218" s="128">
        <v>3127280</v>
      </c>
      <c r="G218" s="128">
        <v>1553814</v>
      </c>
      <c r="H218" s="128">
        <v>5292975.32</v>
      </c>
      <c r="BD218" s="5"/>
      <c r="BE218" s="5"/>
      <c r="BF218" s="5"/>
      <c r="BG218" s="5"/>
      <c r="BH218" s="5"/>
      <c r="BI218" s="5"/>
      <c r="BJ218" s="5"/>
      <c r="BK218" s="5"/>
      <c r="BL218" s="5"/>
      <c r="BM218" s="5"/>
      <c r="BN218" s="5"/>
      <c r="BO218" s="5"/>
      <c r="BP218" s="5"/>
      <c r="BQ218" s="5"/>
    </row>
    <row r="219" spans="1:69" ht="16.5" customHeight="1" x14ac:dyDescent="0.3">
      <c r="A219" s="128" t="s">
        <v>2967</v>
      </c>
      <c r="B219" s="128">
        <v>610766</v>
      </c>
      <c r="C219" s="128">
        <v>300420</v>
      </c>
      <c r="D219" s="128">
        <v>1169326.3600000001</v>
      </c>
      <c r="E219" s="128">
        <v>868427</v>
      </c>
      <c r="F219" s="128">
        <v>574773</v>
      </c>
      <c r="G219" s="128">
        <v>267644</v>
      </c>
      <c r="H219" s="128">
        <v>275738.09999999998</v>
      </c>
      <c r="BD219" s="5"/>
      <c r="BE219" s="5"/>
      <c r="BF219" s="5"/>
      <c r="BG219" s="5"/>
      <c r="BH219" s="5"/>
      <c r="BI219" s="5"/>
      <c r="BJ219" s="5"/>
      <c r="BK219" s="5"/>
      <c r="BL219" s="5"/>
      <c r="BM219" s="5"/>
      <c r="BN219" s="5"/>
      <c r="BO219" s="5"/>
      <c r="BP219" s="5"/>
      <c r="BQ219" s="5"/>
    </row>
    <row r="220" spans="1:69" ht="16.5" customHeight="1" x14ac:dyDescent="0.3">
      <c r="A220" s="128" t="s">
        <v>3026</v>
      </c>
      <c r="B220" s="128">
        <v>282761</v>
      </c>
      <c r="C220" s="128">
        <v>145445</v>
      </c>
      <c r="D220" s="128">
        <v>291117.49</v>
      </c>
      <c r="E220" s="128">
        <v>139017</v>
      </c>
      <c r="F220" s="128">
        <v>86982</v>
      </c>
      <c r="G220" s="128">
        <v>-68658</v>
      </c>
      <c r="H220" s="128">
        <v>554212.96</v>
      </c>
      <c r="BD220" s="5"/>
      <c r="BE220" s="5"/>
      <c r="BF220" s="5"/>
      <c r="BG220" s="5"/>
      <c r="BH220" s="5"/>
      <c r="BI220" s="5"/>
      <c r="BJ220" s="5"/>
      <c r="BK220" s="5"/>
      <c r="BL220" s="5"/>
      <c r="BM220" s="5"/>
      <c r="BN220" s="5"/>
      <c r="BO220" s="5"/>
      <c r="BP220" s="5"/>
      <c r="BQ220" s="5"/>
    </row>
    <row r="221" spans="1:69" ht="16.5" customHeight="1" x14ac:dyDescent="0.3">
      <c r="A221" s="128" t="s">
        <v>3259</v>
      </c>
      <c r="B221" s="128">
        <v>0</v>
      </c>
      <c r="C221" s="128">
        <v>0</v>
      </c>
      <c r="D221" s="128">
        <v>-82.53</v>
      </c>
      <c r="E221" s="128">
        <v>-1</v>
      </c>
      <c r="F221" s="128">
        <v>-1</v>
      </c>
      <c r="G221" s="128">
        <v>-1</v>
      </c>
      <c r="H221" s="128">
        <v>-21.97</v>
      </c>
      <c r="BD221" s="5"/>
      <c r="BE221" s="5"/>
      <c r="BF221" s="5"/>
      <c r="BG221" s="5"/>
      <c r="BH221" s="5"/>
      <c r="BI221" s="5"/>
      <c r="BJ221" s="5"/>
      <c r="BK221" s="5"/>
      <c r="BL221" s="5"/>
      <c r="BM221" s="5"/>
      <c r="BN221" s="5"/>
      <c r="BO221" s="5"/>
      <c r="BP221" s="5"/>
      <c r="BQ221" s="5"/>
    </row>
    <row r="222" spans="1:69" ht="16.5" customHeight="1" x14ac:dyDescent="0.3">
      <c r="A222" s="128" t="s">
        <v>3359</v>
      </c>
      <c r="B222" s="128">
        <v>0</v>
      </c>
      <c r="C222" s="128">
        <v>0</v>
      </c>
      <c r="D222" s="128">
        <v>0</v>
      </c>
      <c r="E222" s="128">
        <v>0</v>
      </c>
      <c r="F222" s="128">
        <v>0</v>
      </c>
      <c r="G222" s="128">
        <v>0</v>
      </c>
      <c r="H222" s="128">
        <v>-5030.5</v>
      </c>
      <c r="BD222" s="5"/>
      <c r="BE222" s="5"/>
      <c r="BF222" s="5"/>
      <c r="BG222" s="5"/>
      <c r="BH222" s="5"/>
      <c r="BI222" s="5"/>
      <c r="BJ222" s="5"/>
      <c r="BK222" s="5"/>
      <c r="BL222" s="5"/>
      <c r="BM222" s="5"/>
      <c r="BN222" s="5"/>
      <c r="BO222" s="5"/>
      <c r="BP222" s="5"/>
      <c r="BQ222" s="5"/>
    </row>
    <row r="223" spans="1:69" ht="16.5" customHeight="1" x14ac:dyDescent="0.3">
      <c r="A223" s="128" t="s">
        <v>3261</v>
      </c>
      <c r="B223" s="128">
        <v>0</v>
      </c>
      <c r="C223" s="128">
        <v>0</v>
      </c>
      <c r="D223" s="128">
        <v>-36140.400000000001</v>
      </c>
      <c r="E223" s="128">
        <v>0</v>
      </c>
      <c r="F223" s="128">
        <v>0</v>
      </c>
      <c r="G223" s="128">
        <v>130969</v>
      </c>
      <c r="H223" s="128">
        <v>0</v>
      </c>
      <c r="BD223" s="5"/>
      <c r="BE223" s="5"/>
      <c r="BF223" s="5"/>
      <c r="BG223" s="5"/>
      <c r="BH223" s="5"/>
      <c r="BI223" s="5"/>
      <c r="BJ223" s="5"/>
      <c r="BK223" s="5"/>
      <c r="BL223" s="5"/>
      <c r="BM223" s="5"/>
      <c r="BN223" s="5"/>
      <c r="BO223" s="5"/>
      <c r="BP223" s="5"/>
      <c r="BQ223" s="5"/>
    </row>
    <row r="224" spans="1:69" ht="16.5" customHeight="1" x14ac:dyDescent="0.3">
      <c r="A224" s="128" t="s">
        <v>3262</v>
      </c>
      <c r="B224" s="128">
        <v>-659</v>
      </c>
      <c r="C224" s="128">
        <v>7</v>
      </c>
      <c r="D224" s="128">
        <v>4319.58</v>
      </c>
      <c r="E224" s="128">
        <v>4554</v>
      </c>
      <c r="F224" s="128">
        <v>3961</v>
      </c>
      <c r="G224" s="128">
        <v>2260</v>
      </c>
      <c r="H224" s="128">
        <v>5601.52</v>
      </c>
      <c r="BD224" s="5"/>
      <c r="BE224" s="5"/>
      <c r="BF224" s="5"/>
      <c r="BG224" s="5"/>
      <c r="BH224" s="5"/>
      <c r="BI224" s="5"/>
      <c r="BJ224" s="5"/>
      <c r="BK224" s="5"/>
      <c r="BL224" s="5"/>
      <c r="BM224" s="5"/>
      <c r="BN224" s="5"/>
      <c r="BO224" s="5"/>
      <c r="BP224" s="5"/>
      <c r="BQ224" s="5"/>
    </row>
    <row r="225" spans="1:69" ht="16.5" customHeight="1" x14ac:dyDescent="0.3">
      <c r="A225" s="128" t="s">
        <v>3263</v>
      </c>
      <c r="B225" s="128">
        <v>-659</v>
      </c>
      <c r="C225" s="128">
        <v>7</v>
      </c>
      <c r="D225" s="128">
        <v>4319.58</v>
      </c>
      <c r="E225" s="128">
        <v>4554</v>
      </c>
      <c r="F225" s="128">
        <v>3961</v>
      </c>
      <c r="G225" s="128">
        <v>2260</v>
      </c>
      <c r="H225" s="128">
        <v>5601.52</v>
      </c>
      <c r="BD225" s="5"/>
      <c r="BE225" s="5"/>
      <c r="BF225" s="5"/>
      <c r="BG225" s="5"/>
      <c r="BH225" s="5"/>
      <c r="BI225" s="5"/>
      <c r="BJ225" s="5"/>
      <c r="BK225" s="5"/>
      <c r="BL225" s="5"/>
      <c r="BM225" s="5"/>
      <c r="BN225" s="5"/>
      <c r="BO225" s="5"/>
      <c r="BP225" s="5"/>
      <c r="BQ225" s="5"/>
    </row>
    <row r="226" spans="1:69" ht="16.5" customHeight="1" x14ac:dyDescent="0.3">
      <c r="A226" s="128" t="s">
        <v>3265</v>
      </c>
      <c r="B226" s="128">
        <v>0</v>
      </c>
      <c r="C226" s="128">
        <v>0</v>
      </c>
      <c r="D226" s="128">
        <v>0</v>
      </c>
      <c r="E226" s="128">
        <v>-24787</v>
      </c>
      <c r="F226" s="128">
        <v>-17353</v>
      </c>
      <c r="G226" s="128">
        <v>-7245</v>
      </c>
      <c r="H226" s="128">
        <v>-33781.199999999997</v>
      </c>
      <c r="BD226" s="5"/>
      <c r="BE226" s="5"/>
      <c r="BF226" s="5"/>
      <c r="BG226" s="5"/>
      <c r="BH226" s="5"/>
      <c r="BI226" s="5"/>
      <c r="BJ226" s="5"/>
      <c r="BK226" s="5"/>
      <c r="BL226" s="5"/>
      <c r="BM226" s="5"/>
      <c r="BN226" s="5"/>
      <c r="BO226" s="5"/>
      <c r="BP226" s="5"/>
      <c r="BQ226" s="5"/>
    </row>
    <row r="227" spans="1:69" ht="16.5" customHeight="1" x14ac:dyDescent="0.3">
      <c r="A227" s="128" t="s">
        <v>3266</v>
      </c>
      <c r="B227" s="128">
        <v>0</v>
      </c>
      <c r="C227" s="128">
        <v>0</v>
      </c>
      <c r="D227" s="128">
        <v>0</v>
      </c>
      <c r="E227" s="128">
        <v>-24787</v>
      </c>
      <c r="F227" s="128">
        <v>-17353</v>
      </c>
      <c r="G227" s="128">
        <v>-7245</v>
      </c>
      <c r="H227" s="128">
        <v>-33781.199999999997</v>
      </c>
      <c r="BD227" s="5"/>
      <c r="BE227" s="5"/>
      <c r="BF227" s="5"/>
      <c r="BG227" s="5"/>
      <c r="BH227" s="5"/>
      <c r="BI227" s="5"/>
      <c r="BJ227" s="5"/>
      <c r="BK227" s="5"/>
      <c r="BL227" s="5"/>
      <c r="BM227" s="5"/>
      <c r="BN227" s="5"/>
      <c r="BO227" s="5"/>
      <c r="BP227" s="5"/>
      <c r="BQ227" s="5"/>
    </row>
    <row r="228" spans="1:69" ht="16.5" customHeight="1" x14ac:dyDescent="0.3">
      <c r="A228" s="128" t="s">
        <v>3360</v>
      </c>
      <c r="B228" s="128">
        <v>0</v>
      </c>
      <c r="C228" s="128">
        <v>0</v>
      </c>
      <c r="D228" s="128">
        <v>300</v>
      </c>
      <c r="E228" s="128">
        <v>300</v>
      </c>
      <c r="F228" s="128">
        <v>300</v>
      </c>
      <c r="G228" s="128">
        <v>0</v>
      </c>
      <c r="H228" s="128">
        <v>-4000</v>
      </c>
      <c r="BD228" s="5"/>
      <c r="BE228" s="5"/>
      <c r="BF228" s="5"/>
      <c r="BG228" s="5"/>
      <c r="BH228" s="5"/>
      <c r="BI228" s="5"/>
      <c r="BJ228" s="5"/>
      <c r="BK228" s="5"/>
      <c r="BL228" s="5"/>
      <c r="BM228" s="5"/>
      <c r="BN228" s="5"/>
      <c r="BO228" s="5"/>
      <c r="BP228" s="5"/>
      <c r="BQ228" s="5"/>
    </row>
    <row r="229" spans="1:69" ht="16.5" customHeight="1" x14ac:dyDescent="0.3">
      <c r="A229" s="128" t="s">
        <v>3269</v>
      </c>
      <c r="B229" s="128">
        <v>0</v>
      </c>
      <c r="C229" s="128">
        <v>0</v>
      </c>
      <c r="D229" s="128">
        <v>0</v>
      </c>
      <c r="E229" s="128">
        <v>0</v>
      </c>
      <c r="F229" s="128">
        <v>0</v>
      </c>
      <c r="G229" s="128">
        <v>300</v>
      </c>
      <c r="H229" s="128">
        <v>0</v>
      </c>
      <c r="BD229" s="5"/>
      <c r="BE229" s="5"/>
      <c r="BF229" s="5"/>
      <c r="BG229" s="5"/>
      <c r="BH229" s="5"/>
      <c r="BI229" s="5"/>
      <c r="BJ229" s="5"/>
      <c r="BK229" s="5"/>
      <c r="BL229" s="5"/>
      <c r="BM229" s="5"/>
      <c r="BN229" s="5"/>
      <c r="BO229" s="5"/>
      <c r="BP229" s="5"/>
      <c r="BQ229" s="5"/>
    </row>
    <row r="230" spans="1:69" ht="16.5" customHeight="1" x14ac:dyDescent="0.3">
      <c r="A230" s="128" t="s">
        <v>3270</v>
      </c>
      <c r="B230" s="128">
        <v>-7273103</v>
      </c>
      <c r="C230" s="128">
        <v>-3586753</v>
      </c>
      <c r="D230" s="128">
        <v>-13968645.16</v>
      </c>
      <c r="E230" s="128">
        <v>-10277180</v>
      </c>
      <c r="F230" s="128">
        <v>-6720773</v>
      </c>
      <c r="G230" s="128">
        <v>-3333909</v>
      </c>
      <c r="H230" s="128">
        <v>-11887757.4</v>
      </c>
      <c r="BD230" s="5"/>
      <c r="BE230" s="5"/>
      <c r="BF230" s="5"/>
      <c r="BG230" s="5"/>
      <c r="BH230" s="5"/>
      <c r="BI230" s="5"/>
      <c r="BJ230" s="5"/>
      <c r="BK230" s="5"/>
      <c r="BL230" s="5"/>
      <c r="BM230" s="5"/>
      <c r="BN230" s="5"/>
      <c r="BO230" s="5"/>
      <c r="BP230" s="5"/>
      <c r="BQ230" s="5"/>
    </row>
    <row r="231" spans="1:69" ht="16.5" customHeight="1" x14ac:dyDescent="0.3">
      <c r="A231" s="128" t="s">
        <v>3023</v>
      </c>
      <c r="B231" s="128">
        <v>-7273103</v>
      </c>
      <c r="C231" s="128">
        <v>-3586753</v>
      </c>
      <c r="D231" s="128">
        <v>-13968645.16</v>
      </c>
      <c r="E231" s="128">
        <v>-10277180</v>
      </c>
      <c r="F231" s="128">
        <v>-6720773</v>
      </c>
      <c r="G231" s="128">
        <v>-3333909</v>
      </c>
      <c r="H231" s="128">
        <v>-11887757.4</v>
      </c>
      <c r="BD231" s="5"/>
      <c r="BE231" s="5"/>
      <c r="BF231" s="5"/>
      <c r="BG231" s="5"/>
      <c r="BH231" s="5"/>
      <c r="BI231" s="5"/>
      <c r="BJ231" s="5"/>
      <c r="BK231" s="5"/>
      <c r="BL231" s="5"/>
      <c r="BM231" s="5"/>
      <c r="BN231" s="5"/>
      <c r="BO231" s="5"/>
      <c r="BP231" s="5"/>
      <c r="BQ231" s="5"/>
    </row>
    <row r="232" spans="1:69" ht="16.5" customHeight="1" x14ac:dyDescent="0.3">
      <c r="A232" s="128" t="s">
        <v>2959</v>
      </c>
      <c r="B232" s="128">
        <v>983793</v>
      </c>
      <c r="C232" s="128">
        <v>476552</v>
      </c>
      <c r="D232" s="128">
        <v>15729750.619999999</v>
      </c>
      <c r="E232" s="128">
        <v>11577938</v>
      </c>
      <c r="F232" s="128">
        <v>7526366</v>
      </c>
      <c r="G232" s="128">
        <v>3801892</v>
      </c>
      <c r="H232" s="128">
        <v>1526553.22</v>
      </c>
      <c r="BD232" s="5"/>
      <c r="BE232" s="5"/>
      <c r="BF232" s="5"/>
      <c r="BG232" s="5"/>
      <c r="BH232" s="5"/>
      <c r="BI232" s="5"/>
      <c r="BJ232" s="5"/>
      <c r="BK232" s="5"/>
      <c r="BL232" s="5"/>
      <c r="BM232" s="5"/>
      <c r="BN232" s="5"/>
      <c r="BO232" s="5"/>
      <c r="BP232" s="5"/>
      <c r="BQ232" s="5"/>
    </row>
    <row r="233" spans="1:69" ht="16.5" customHeight="1" x14ac:dyDescent="0.3">
      <c r="A233" s="128" t="s">
        <v>3271</v>
      </c>
      <c r="B233" s="128">
        <v>24640</v>
      </c>
      <c r="C233" s="128">
        <v>12320</v>
      </c>
      <c r="D233" s="128">
        <v>34721.14</v>
      </c>
      <c r="E233" s="128">
        <v>26040</v>
      </c>
      <c r="F233" s="128">
        <v>17361</v>
      </c>
      <c r="G233" s="128">
        <v>8680</v>
      </c>
      <c r="H233" s="128">
        <v>34652.69</v>
      </c>
      <c r="BD233" s="5"/>
      <c r="BE233" s="5"/>
      <c r="BF233" s="5"/>
      <c r="BG233" s="5"/>
      <c r="BH233" s="5"/>
      <c r="BI233" s="5"/>
      <c r="BJ233" s="5"/>
      <c r="BK233" s="5"/>
      <c r="BL233" s="5"/>
      <c r="BM233" s="5"/>
      <c r="BN233" s="5"/>
      <c r="BO233" s="5"/>
      <c r="BP233" s="5"/>
      <c r="BQ233" s="5"/>
    </row>
    <row r="234" spans="1:69" ht="16.5" customHeight="1" x14ac:dyDescent="0.3">
      <c r="A234" s="128" t="s">
        <v>3272</v>
      </c>
      <c r="B234" s="128">
        <v>-8207</v>
      </c>
      <c r="C234" s="128">
        <v>-4164</v>
      </c>
      <c r="D234" s="128">
        <v>-2737.43</v>
      </c>
      <c r="E234" s="128">
        <v>-1406</v>
      </c>
      <c r="F234" s="128">
        <v>-361</v>
      </c>
      <c r="G234" s="128">
        <v>98</v>
      </c>
      <c r="H234" s="128">
        <v>0</v>
      </c>
      <c r="BD234" s="5"/>
      <c r="BE234" s="5"/>
      <c r="BF234" s="5"/>
      <c r="BG234" s="5"/>
      <c r="BH234" s="5"/>
      <c r="BI234" s="5"/>
      <c r="BJ234" s="5"/>
      <c r="BK234" s="5"/>
      <c r="BL234" s="5"/>
      <c r="BM234" s="5"/>
      <c r="BN234" s="5"/>
      <c r="BO234" s="5"/>
      <c r="BP234" s="5"/>
      <c r="BQ234" s="5"/>
    </row>
    <row r="235" spans="1:69" ht="16.5" customHeight="1" x14ac:dyDescent="0.3">
      <c r="A235" s="128" t="s">
        <v>3273</v>
      </c>
      <c r="B235" s="128">
        <v>-2051420</v>
      </c>
      <c r="C235" s="128">
        <v>-922623</v>
      </c>
      <c r="D235" s="128">
        <v>9738429.3699999992</v>
      </c>
      <c r="E235" s="128">
        <v>7124500</v>
      </c>
      <c r="F235" s="128">
        <v>4598535</v>
      </c>
      <c r="G235" s="128">
        <v>2355844</v>
      </c>
      <c r="H235" s="128">
        <v>-4240857.25</v>
      </c>
      <c r="BD235" s="5"/>
      <c r="BE235" s="5"/>
      <c r="BF235" s="5"/>
      <c r="BG235" s="5"/>
      <c r="BH235" s="5"/>
      <c r="BI235" s="5"/>
      <c r="BJ235" s="5"/>
      <c r="BK235" s="5"/>
      <c r="BL235" s="5"/>
      <c r="BM235" s="5"/>
      <c r="BN235" s="5"/>
      <c r="BO235" s="5"/>
      <c r="BP235" s="5"/>
      <c r="BQ235" s="5"/>
    </row>
    <row r="236" spans="1:69" ht="16.5" customHeight="1" x14ac:dyDescent="0.3">
      <c r="A236" s="128" t="s">
        <v>3274</v>
      </c>
      <c r="BD236" s="5"/>
      <c r="BE236" s="5"/>
      <c r="BF236" s="5"/>
      <c r="BG236" s="5"/>
      <c r="BH236" s="5"/>
      <c r="BI236" s="5"/>
      <c r="BJ236" s="5"/>
      <c r="BK236" s="5"/>
      <c r="BL236" s="5"/>
      <c r="BM236" s="5"/>
      <c r="BN236" s="5"/>
      <c r="BO236" s="5"/>
      <c r="BP236" s="5"/>
      <c r="BQ236" s="5"/>
    </row>
    <row r="237" spans="1:69" ht="16.5" customHeight="1" x14ac:dyDescent="0.3">
      <c r="A237" s="128" t="s">
        <v>3361</v>
      </c>
      <c r="B237" s="128">
        <v>-6926329</v>
      </c>
      <c r="C237" s="128">
        <v>-1936624</v>
      </c>
      <c r="D237" s="128">
        <v>-10815249.789999999</v>
      </c>
      <c r="E237" s="128">
        <v>-7052517</v>
      </c>
      <c r="F237" s="128">
        <v>-3105391</v>
      </c>
      <c r="G237" s="128">
        <v>-2478197</v>
      </c>
      <c r="H237" s="128">
        <v>-12408812.470000001</v>
      </c>
      <c r="BD237" s="5"/>
      <c r="BE237" s="5"/>
      <c r="BF237" s="5"/>
      <c r="BG237" s="5"/>
      <c r="BH237" s="5"/>
      <c r="BI237" s="5"/>
      <c r="BJ237" s="5"/>
      <c r="BK237" s="5"/>
      <c r="BL237" s="5"/>
      <c r="BM237" s="5"/>
      <c r="BN237" s="5"/>
      <c r="BO237" s="5"/>
      <c r="BP237" s="5"/>
      <c r="BQ237" s="5"/>
    </row>
    <row r="238" spans="1:69" ht="16.5" customHeight="1" x14ac:dyDescent="0.3">
      <c r="A238" s="128" t="s">
        <v>3362</v>
      </c>
      <c r="B238" s="128">
        <v>-2130060</v>
      </c>
      <c r="C238" s="128">
        <v>-872224</v>
      </c>
      <c r="D238" s="128">
        <v>-271395.21000000002</v>
      </c>
      <c r="E238" s="128">
        <v>-133018</v>
      </c>
      <c r="F238" s="128">
        <v>-81023</v>
      </c>
      <c r="G238" s="128">
        <v>-50017</v>
      </c>
      <c r="H238" s="128">
        <v>-83574.97</v>
      </c>
      <c r="BD238" s="5"/>
      <c r="BE238" s="5"/>
      <c r="BF238" s="5"/>
      <c r="BG238" s="5"/>
      <c r="BH238" s="5"/>
      <c r="BI238" s="5"/>
      <c r="BJ238" s="5"/>
      <c r="BK238" s="5"/>
      <c r="BL238" s="5"/>
      <c r="BM238" s="5"/>
      <c r="BN238" s="5"/>
      <c r="BO238" s="5"/>
      <c r="BP238" s="5"/>
      <c r="BQ238" s="5"/>
    </row>
    <row r="239" spans="1:69" ht="16.5" customHeight="1" x14ac:dyDescent="0.3">
      <c r="A239" s="128" t="s">
        <v>3277</v>
      </c>
      <c r="B239" s="128">
        <v>-302227</v>
      </c>
      <c r="C239" s="128">
        <v>-217439</v>
      </c>
      <c r="D239" s="128">
        <v>-36069.199999999997</v>
      </c>
      <c r="E239" s="128">
        <v>-58819</v>
      </c>
      <c r="F239" s="128">
        <v>-59065</v>
      </c>
      <c r="G239" s="128">
        <v>-81999</v>
      </c>
      <c r="H239" s="128">
        <v>-30787.84</v>
      </c>
      <c r="BD239" s="5"/>
      <c r="BE239" s="5"/>
      <c r="BF239" s="5"/>
      <c r="BG239" s="5"/>
      <c r="BH239" s="5"/>
      <c r="BI239" s="5"/>
      <c r="BJ239" s="5"/>
      <c r="BK239" s="5"/>
      <c r="BL239" s="5"/>
      <c r="BM239" s="5"/>
      <c r="BN239" s="5"/>
      <c r="BO239" s="5"/>
      <c r="BP239" s="5"/>
      <c r="BQ239" s="5"/>
    </row>
    <row r="240" spans="1:69" ht="16.5" customHeight="1" x14ac:dyDescent="0.3">
      <c r="A240" s="128" t="s">
        <v>3278</v>
      </c>
      <c r="BD240" s="5"/>
      <c r="BE240" s="5"/>
      <c r="BF240" s="5"/>
      <c r="BG240" s="5"/>
      <c r="BH240" s="5"/>
      <c r="BI240" s="5"/>
      <c r="BJ240" s="5"/>
      <c r="BK240" s="5"/>
      <c r="BL240" s="5"/>
      <c r="BM240" s="5"/>
      <c r="BN240" s="5"/>
      <c r="BO240" s="5"/>
      <c r="BP240" s="5"/>
      <c r="BQ240" s="5"/>
    </row>
    <row r="241" spans="1:69" ht="16.5" customHeight="1" x14ac:dyDescent="0.3">
      <c r="A241" s="128" t="s">
        <v>3279</v>
      </c>
      <c r="B241" s="128">
        <v>-374558</v>
      </c>
      <c r="C241" s="128">
        <v>-395573</v>
      </c>
      <c r="D241" s="128">
        <v>226586.59</v>
      </c>
      <c r="E241" s="128">
        <v>159299</v>
      </c>
      <c r="F241" s="128">
        <v>-63111</v>
      </c>
      <c r="G241" s="128">
        <v>-169065</v>
      </c>
      <c r="H241" s="128">
        <v>144556.64000000001</v>
      </c>
      <c r="BD241" s="5"/>
      <c r="BE241" s="5"/>
      <c r="BF241" s="5"/>
      <c r="BG241" s="5"/>
      <c r="BH241" s="5"/>
      <c r="BI241" s="5"/>
      <c r="BJ241" s="5"/>
      <c r="BK241" s="5"/>
      <c r="BL241" s="5"/>
      <c r="BM241" s="5"/>
      <c r="BN241" s="5"/>
      <c r="BO241" s="5"/>
      <c r="BP241" s="5"/>
      <c r="BQ241" s="5"/>
    </row>
    <row r="242" spans="1:69" ht="16.5" customHeight="1" x14ac:dyDescent="0.3">
      <c r="A242" s="128" t="s">
        <v>3280</v>
      </c>
      <c r="B242" s="128">
        <v>-95</v>
      </c>
      <c r="C242" s="128">
        <v>0</v>
      </c>
      <c r="D242" s="128">
        <v>-251.34</v>
      </c>
      <c r="E242" s="128">
        <v>-251</v>
      </c>
      <c r="F242" s="128">
        <v>-251</v>
      </c>
      <c r="G242" s="128">
        <v>-74</v>
      </c>
      <c r="H242" s="128">
        <v>-55.8</v>
      </c>
      <c r="BD242" s="5"/>
      <c r="BE242" s="5"/>
      <c r="BF242" s="5"/>
      <c r="BG242" s="5"/>
      <c r="BH242" s="5"/>
      <c r="BI242" s="5"/>
      <c r="BJ242" s="5"/>
      <c r="BK242" s="5"/>
      <c r="BL242" s="5"/>
      <c r="BM242" s="5"/>
      <c r="BN242" s="5"/>
      <c r="BO242" s="5"/>
      <c r="BP242" s="5"/>
      <c r="BQ242" s="5"/>
    </row>
    <row r="243" spans="1:69" ht="16.5" customHeight="1" x14ac:dyDescent="0.3">
      <c r="A243" s="128" t="s">
        <v>3281</v>
      </c>
      <c r="B243" s="128">
        <v>42866</v>
      </c>
      <c r="C243" s="128">
        <v>29265</v>
      </c>
      <c r="D243" s="128">
        <v>-22560.9</v>
      </c>
      <c r="E243" s="128">
        <v>-31327</v>
      </c>
      <c r="F243" s="128">
        <v>-40428</v>
      </c>
      <c r="G243" s="128">
        <v>-40837</v>
      </c>
      <c r="H243" s="128">
        <v>68090.899999999994</v>
      </c>
      <c r="BD243" s="5"/>
      <c r="BE243" s="5"/>
      <c r="BF243" s="5"/>
      <c r="BG243" s="5"/>
      <c r="BH243" s="5"/>
      <c r="BI243" s="5"/>
      <c r="BJ243" s="5"/>
      <c r="BK243" s="5"/>
      <c r="BL243" s="5"/>
      <c r="BM243" s="5"/>
      <c r="BN243" s="5"/>
      <c r="BO243" s="5"/>
      <c r="BP243" s="5"/>
      <c r="BQ243" s="5"/>
    </row>
    <row r="244" spans="1:69" ht="16.5" customHeight="1" x14ac:dyDescent="0.3">
      <c r="A244" s="128" t="s">
        <v>3282</v>
      </c>
      <c r="B244" s="128">
        <v>-11741823</v>
      </c>
      <c r="C244" s="128">
        <v>-4315218</v>
      </c>
      <c r="D244" s="128">
        <v>-1180510.48</v>
      </c>
      <c r="E244" s="128">
        <v>7867</v>
      </c>
      <c r="F244" s="128">
        <v>1249266</v>
      </c>
      <c r="G244" s="128">
        <v>-464345</v>
      </c>
      <c r="H244" s="128">
        <v>-16551440.789999999</v>
      </c>
      <c r="BD244" s="5"/>
      <c r="BE244" s="5"/>
      <c r="BF244" s="5"/>
      <c r="BG244" s="5"/>
      <c r="BH244" s="5"/>
      <c r="BI244" s="5"/>
      <c r="BJ244" s="5"/>
      <c r="BK244" s="5"/>
      <c r="BL244" s="5"/>
      <c r="BM244" s="5"/>
      <c r="BN244" s="5"/>
      <c r="BO244" s="5"/>
      <c r="BP244" s="5"/>
      <c r="BQ244" s="5"/>
    </row>
    <row r="245" spans="1:69" ht="16.5" customHeight="1" x14ac:dyDescent="0.3">
      <c r="A245" s="128" t="s">
        <v>3297</v>
      </c>
      <c r="B245" s="128">
        <v>7314686</v>
      </c>
      <c r="C245" s="128">
        <v>3678184</v>
      </c>
      <c r="D245" s="128">
        <v>0</v>
      </c>
      <c r="E245" s="128">
        <v>0</v>
      </c>
      <c r="F245" s="128">
        <v>0</v>
      </c>
      <c r="G245" s="128">
        <v>0</v>
      </c>
      <c r="H245" s="128">
        <v>11785295.84</v>
      </c>
      <c r="BD245" s="5"/>
      <c r="BE245" s="5"/>
      <c r="BF245" s="5"/>
      <c r="BG245" s="5"/>
      <c r="BH245" s="5"/>
      <c r="BI245" s="5"/>
      <c r="BJ245" s="5"/>
      <c r="BK245" s="5"/>
      <c r="BL245" s="5"/>
      <c r="BM245" s="5"/>
      <c r="BN245" s="5"/>
      <c r="BO245" s="5"/>
      <c r="BP245" s="5"/>
      <c r="BQ245" s="5"/>
    </row>
    <row r="246" spans="1:69" ht="16.5" customHeight="1" x14ac:dyDescent="0.3">
      <c r="A246" s="128" t="s">
        <v>3283</v>
      </c>
      <c r="B246" s="128">
        <v>-709288</v>
      </c>
      <c r="C246" s="128">
        <v>-999</v>
      </c>
      <c r="D246" s="128">
        <v>-1207074.55</v>
      </c>
      <c r="E246" s="128">
        <v>-1205923</v>
      </c>
      <c r="F246" s="128">
        <v>-568904</v>
      </c>
      <c r="G246" s="128">
        <v>31258</v>
      </c>
      <c r="H246" s="128">
        <v>-1225630.52</v>
      </c>
      <c r="BD246" s="5"/>
      <c r="BE246" s="5"/>
      <c r="BF246" s="5"/>
      <c r="BG246" s="5"/>
      <c r="BH246" s="5"/>
      <c r="BI246" s="5"/>
      <c r="BJ246" s="5"/>
      <c r="BK246" s="5"/>
      <c r="BL246" s="5"/>
      <c r="BM246" s="5"/>
      <c r="BN246" s="5"/>
      <c r="BO246" s="5"/>
      <c r="BP246" s="5"/>
      <c r="BQ246" s="5"/>
    </row>
    <row r="247" spans="1:69" ht="16.5" customHeight="1" x14ac:dyDescent="0.3">
      <c r="A247" s="128" t="s">
        <v>2968</v>
      </c>
      <c r="B247" s="128">
        <v>-5136425</v>
      </c>
      <c r="C247" s="128">
        <v>-638033</v>
      </c>
      <c r="D247" s="128">
        <v>-2387585.0299999998</v>
      </c>
      <c r="E247" s="128">
        <v>-1198056</v>
      </c>
      <c r="F247" s="128">
        <v>680362</v>
      </c>
      <c r="G247" s="128">
        <v>-433087</v>
      </c>
      <c r="H247" s="128">
        <v>-5991775.4699999997</v>
      </c>
      <c r="BD247" s="5"/>
      <c r="BE247" s="5"/>
      <c r="BF247" s="5"/>
      <c r="BG247" s="5"/>
      <c r="BH247" s="5"/>
      <c r="BI247" s="5"/>
      <c r="BJ247" s="5"/>
      <c r="BK247" s="5"/>
      <c r="BL247" s="5"/>
      <c r="BM247" s="5"/>
      <c r="BN247" s="5"/>
      <c r="BO247" s="5"/>
      <c r="BP247" s="5"/>
      <c r="BQ247" s="5"/>
    </row>
    <row r="248" spans="1:69" ht="16.5" customHeight="1" x14ac:dyDescent="0.3">
      <c r="A248" s="128" t="s">
        <v>3284</v>
      </c>
      <c r="BD248" s="5"/>
      <c r="BE248" s="5"/>
      <c r="BF248" s="5"/>
      <c r="BG248" s="5"/>
      <c r="BH248" s="5"/>
      <c r="BI248" s="5"/>
      <c r="BJ248" s="5"/>
      <c r="BK248" s="5"/>
      <c r="BL248" s="5"/>
      <c r="BM248" s="5"/>
      <c r="BN248" s="5"/>
      <c r="BO248" s="5"/>
      <c r="BP248" s="5"/>
      <c r="BQ248" s="5"/>
    </row>
    <row r="249" spans="1:69" ht="16.5" customHeight="1" x14ac:dyDescent="0.3">
      <c r="A249" s="128" t="s">
        <v>3291</v>
      </c>
      <c r="B249" s="128">
        <v>3740</v>
      </c>
      <c r="C249" s="128">
        <v>2114</v>
      </c>
      <c r="D249" s="128">
        <v>6088.06</v>
      </c>
      <c r="E249" s="128">
        <v>2794</v>
      </c>
      <c r="F249" s="128">
        <v>1330</v>
      </c>
      <c r="G249" s="128">
        <v>690</v>
      </c>
      <c r="H249" s="128">
        <v>3399.16</v>
      </c>
      <c r="BD249" s="5"/>
      <c r="BE249" s="5"/>
      <c r="BF249" s="5"/>
      <c r="BG249" s="5"/>
      <c r="BH249" s="5"/>
      <c r="BI249" s="5"/>
      <c r="BJ249" s="5"/>
      <c r="BK249" s="5"/>
      <c r="BL249" s="5"/>
      <c r="BM249" s="5"/>
      <c r="BN249" s="5"/>
      <c r="BO249" s="5"/>
      <c r="BP249" s="5"/>
      <c r="BQ249" s="5"/>
    </row>
    <row r="250" spans="1:69" ht="16.5" customHeight="1" x14ac:dyDescent="0.3">
      <c r="A250" s="128" t="s">
        <v>3292</v>
      </c>
      <c r="B250" s="128">
        <v>3740</v>
      </c>
      <c r="C250" s="128">
        <v>2114</v>
      </c>
      <c r="D250" s="128">
        <v>6088.06</v>
      </c>
      <c r="E250" s="128">
        <v>2794</v>
      </c>
      <c r="F250" s="128">
        <v>1330</v>
      </c>
      <c r="G250" s="128">
        <v>690</v>
      </c>
      <c r="H250" s="128">
        <v>3399.16</v>
      </c>
      <c r="BD250" s="5"/>
      <c r="BE250" s="5"/>
      <c r="BF250" s="5"/>
      <c r="BG250" s="5"/>
      <c r="BH250" s="5"/>
      <c r="BI250" s="5"/>
      <c r="BJ250" s="5"/>
      <c r="BK250" s="5"/>
      <c r="BL250" s="5"/>
      <c r="BM250" s="5"/>
      <c r="BN250" s="5"/>
      <c r="BO250" s="5"/>
      <c r="BP250" s="5"/>
      <c r="BQ250" s="5"/>
    </row>
    <row r="251" spans="1:69" ht="16.5" customHeight="1" x14ac:dyDescent="0.3">
      <c r="A251" s="128" t="s">
        <v>2972</v>
      </c>
      <c r="B251" s="128">
        <v>-271883</v>
      </c>
      <c r="C251" s="128">
        <v>-138450</v>
      </c>
      <c r="D251" s="128">
        <v>-638971.18999999994</v>
      </c>
      <c r="E251" s="128">
        <v>-526523</v>
      </c>
      <c r="F251" s="128">
        <v>-353609</v>
      </c>
      <c r="G251" s="128">
        <v>-157669</v>
      </c>
      <c r="H251" s="128">
        <v>-793036.82</v>
      </c>
      <c r="BD251" s="5"/>
      <c r="BE251" s="5"/>
      <c r="BF251" s="5"/>
      <c r="BG251" s="5"/>
      <c r="BH251" s="5"/>
      <c r="BI251" s="5"/>
      <c r="BJ251" s="5"/>
      <c r="BK251" s="5"/>
      <c r="BL251" s="5"/>
      <c r="BM251" s="5"/>
      <c r="BN251" s="5"/>
      <c r="BO251" s="5"/>
      <c r="BP251" s="5"/>
      <c r="BQ251" s="5"/>
    </row>
    <row r="252" spans="1:69" ht="16.5" customHeight="1" x14ac:dyDescent="0.3">
      <c r="A252" s="128" t="s">
        <v>3292</v>
      </c>
      <c r="B252" s="128">
        <v>-250480</v>
      </c>
      <c r="C252" s="128">
        <v>-118247</v>
      </c>
      <c r="D252" s="128">
        <v>-633243.48</v>
      </c>
      <c r="E252" s="128">
        <v>-520816</v>
      </c>
      <c r="F252" s="128">
        <v>-348990</v>
      </c>
      <c r="G252" s="128">
        <v>-154694</v>
      </c>
      <c r="H252" s="128">
        <v>-786817.7</v>
      </c>
      <c r="BD252" s="5"/>
      <c r="BE252" s="5"/>
      <c r="BF252" s="5"/>
      <c r="BG252" s="5"/>
      <c r="BH252" s="5"/>
      <c r="BI252" s="5"/>
      <c r="BJ252" s="5"/>
      <c r="BK252" s="5"/>
      <c r="BL252" s="5"/>
      <c r="BM252" s="5"/>
      <c r="BN252" s="5"/>
      <c r="BO252" s="5"/>
      <c r="BP252" s="5"/>
      <c r="BQ252" s="5"/>
    </row>
    <row r="253" spans="1:69" ht="16.5" customHeight="1" x14ac:dyDescent="0.3">
      <c r="A253" s="128" t="s">
        <v>3293</v>
      </c>
      <c r="B253" s="128">
        <v>-21403</v>
      </c>
      <c r="C253" s="128">
        <v>-20203</v>
      </c>
      <c r="D253" s="128">
        <v>-5727.71</v>
      </c>
      <c r="E253" s="128">
        <v>-5707</v>
      </c>
      <c r="F253" s="128">
        <v>-4619</v>
      </c>
      <c r="G253" s="128">
        <v>-2975</v>
      </c>
      <c r="H253" s="128">
        <v>-6219.12</v>
      </c>
      <c r="BD253" s="5"/>
      <c r="BE253" s="5"/>
      <c r="BF253" s="5"/>
      <c r="BG253" s="5"/>
      <c r="BH253" s="5"/>
      <c r="BI253" s="5"/>
      <c r="BJ253" s="5"/>
      <c r="BK253" s="5"/>
      <c r="BL253" s="5"/>
      <c r="BM253" s="5"/>
      <c r="BN253" s="5"/>
      <c r="BO253" s="5"/>
      <c r="BP253" s="5"/>
      <c r="BQ253" s="5"/>
    </row>
    <row r="254" spans="1:69" ht="16.5" customHeight="1" x14ac:dyDescent="0.3">
      <c r="A254" s="128" t="s">
        <v>3363</v>
      </c>
      <c r="B254" s="128">
        <v>0</v>
      </c>
      <c r="C254" s="128">
        <v>0</v>
      </c>
      <c r="D254" s="128">
        <v>-1000</v>
      </c>
      <c r="E254" s="128">
        <v>0</v>
      </c>
      <c r="F254" s="128">
        <v>0</v>
      </c>
      <c r="G254" s="128">
        <v>0</v>
      </c>
      <c r="H254" s="128">
        <v>-1000</v>
      </c>
      <c r="BD254" s="5"/>
      <c r="BE254" s="5"/>
      <c r="BF254" s="5"/>
      <c r="BG254" s="5"/>
      <c r="BH254" s="5"/>
      <c r="BI254" s="5"/>
      <c r="BJ254" s="5"/>
      <c r="BK254" s="5"/>
      <c r="BL254" s="5"/>
      <c r="BM254" s="5"/>
      <c r="BN254" s="5"/>
      <c r="BO254" s="5"/>
      <c r="BP254" s="5"/>
      <c r="BQ254" s="5"/>
    </row>
    <row r="255" spans="1:69" ht="16.5" customHeight="1" x14ac:dyDescent="0.3">
      <c r="A255" s="128" t="s">
        <v>2973</v>
      </c>
      <c r="B255" s="128">
        <v>-268143</v>
      </c>
      <c r="C255" s="128">
        <v>-136336</v>
      </c>
      <c r="D255" s="128">
        <v>-633883.13</v>
      </c>
      <c r="E255" s="128">
        <v>-523729</v>
      </c>
      <c r="F255" s="128">
        <v>-352279</v>
      </c>
      <c r="G255" s="128">
        <v>-156979</v>
      </c>
      <c r="H255" s="128">
        <v>-790637.67</v>
      </c>
      <c r="BD255" s="5"/>
      <c r="BE255" s="5"/>
      <c r="BF255" s="5"/>
      <c r="BG255" s="5"/>
      <c r="BH255" s="5"/>
      <c r="BI255" s="5"/>
      <c r="BJ255" s="5"/>
      <c r="BK255" s="5"/>
      <c r="BL255" s="5"/>
      <c r="BM255" s="5"/>
      <c r="BN255" s="5"/>
      <c r="BO255" s="5"/>
      <c r="BP255" s="5"/>
      <c r="BQ255" s="5"/>
    </row>
    <row r="256" spans="1:69" ht="16.5" customHeight="1" x14ac:dyDescent="0.3">
      <c r="A256" s="128" t="s">
        <v>3299</v>
      </c>
      <c r="BD256" s="5"/>
      <c r="BE256" s="5"/>
      <c r="BF256" s="5"/>
      <c r="BG256" s="5"/>
      <c r="BH256" s="5"/>
      <c r="BI256" s="5"/>
      <c r="BJ256" s="5"/>
      <c r="BK256" s="5"/>
      <c r="BL256" s="5"/>
      <c r="BM256" s="5"/>
      <c r="BN256" s="5"/>
      <c r="BO256" s="5"/>
      <c r="BP256" s="5"/>
      <c r="BQ256" s="5"/>
    </row>
    <row r="257" spans="1:69" ht="16.5" customHeight="1" x14ac:dyDescent="0.3">
      <c r="A257" s="128" t="s">
        <v>3300</v>
      </c>
      <c r="B257" s="128">
        <v>0</v>
      </c>
      <c r="C257" s="128">
        <v>0</v>
      </c>
      <c r="D257" s="128">
        <v>0</v>
      </c>
      <c r="E257" s="128">
        <v>0</v>
      </c>
      <c r="F257" s="128">
        <v>0</v>
      </c>
      <c r="G257" s="128">
        <v>0</v>
      </c>
      <c r="H257" s="128">
        <v>-2920229.02</v>
      </c>
      <c r="BD257" s="5"/>
      <c r="BE257" s="5"/>
      <c r="BF257" s="5"/>
      <c r="BG257" s="5"/>
      <c r="BH257" s="5"/>
      <c r="BI257" s="5"/>
      <c r="BJ257" s="5"/>
      <c r="BK257" s="5"/>
      <c r="BL257" s="5"/>
      <c r="BM257" s="5"/>
      <c r="BN257" s="5"/>
      <c r="BO257" s="5"/>
      <c r="BP257" s="5"/>
      <c r="BQ257" s="5"/>
    </row>
    <row r="258" spans="1:69" ht="16.5" customHeight="1" x14ac:dyDescent="0.3">
      <c r="A258" s="128" t="s">
        <v>3303</v>
      </c>
      <c r="B258" s="128">
        <v>4475327</v>
      </c>
      <c r="C258" s="128">
        <v>700000</v>
      </c>
      <c r="D258" s="128">
        <v>7741219.3300000001</v>
      </c>
      <c r="E258" s="128">
        <v>6729628</v>
      </c>
      <c r="F258" s="128">
        <v>2300000</v>
      </c>
      <c r="G258" s="128">
        <v>3532099</v>
      </c>
      <c r="H258" s="128">
        <v>2250000</v>
      </c>
      <c r="BD258" s="5"/>
      <c r="BE258" s="5"/>
      <c r="BF258" s="5"/>
      <c r="BG258" s="5"/>
      <c r="BH258" s="5"/>
      <c r="BI258" s="5"/>
      <c r="BJ258" s="5"/>
      <c r="BK258" s="5"/>
      <c r="BL258" s="5"/>
      <c r="BM258" s="5"/>
      <c r="BN258" s="5"/>
      <c r="BO258" s="5"/>
      <c r="BP258" s="5"/>
      <c r="BQ258" s="5"/>
    </row>
    <row r="259" spans="1:69" ht="16.5" customHeight="1" x14ac:dyDescent="0.3">
      <c r="A259" s="128" t="s">
        <v>3304</v>
      </c>
      <c r="B259" s="128">
        <v>1775327</v>
      </c>
      <c r="C259" s="128">
        <v>0</v>
      </c>
      <c r="D259" s="128">
        <v>483219.33</v>
      </c>
      <c r="E259" s="128">
        <v>1429628</v>
      </c>
      <c r="F259" s="128">
        <v>0</v>
      </c>
      <c r="G259" s="128">
        <v>2532099</v>
      </c>
      <c r="H259" s="128">
        <v>0</v>
      </c>
      <c r="BD259" s="5"/>
      <c r="BE259" s="5"/>
      <c r="BF259" s="5"/>
      <c r="BG259" s="5"/>
      <c r="BH259" s="5"/>
      <c r="BI259" s="5"/>
      <c r="BJ259" s="5"/>
      <c r="BK259" s="5"/>
      <c r="BL259" s="5"/>
      <c r="BM259" s="5"/>
      <c r="BN259" s="5"/>
      <c r="BO259" s="5"/>
      <c r="BP259" s="5"/>
      <c r="BQ259" s="5"/>
    </row>
    <row r="260" spans="1:69" ht="16.5" customHeight="1" x14ac:dyDescent="0.3">
      <c r="A260" s="128" t="s">
        <v>3305</v>
      </c>
      <c r="B260" s="128">
        <v>1775327</v>
      </c>
      <c r="C260" s="128">
        <v>0</v>
      </c>
      <c r="D260" s="128">
        <v>483219.33</v>
      </c>
      <c r="E260" s="128">
        <v>1429628</v>
      </c>
      <c r="F260" s="128">
        <v>0</v>
      </c>
      <c r="G260" s="128">
        <v>2532099</v>
      </c>
      <c r="H260" s="128">
        <v>0</v>
      </c>
      <c r="BD260" s="5"/>
      <c r="BE260" s="5"/>
      <c r="BF260" s="5"/>
      <c r="BG260" s="5"/>
      <c r="BH260" s="5"/>
      <c r="BI260" s="5"/>
      <c r="BJ260" s="5"/>
      <c r="BK260" s="5"/>
      <c r="BL260" s="5"/>
      <c r="BM260" s="5"/>
      <c r="BN260" s="5"/>
      <c r="BO260" s="5"/>
      <c r="BP260" s="5"/>
      <c r="BQ260" s="5"/>
    </row>
    <row r="261" spans="1:69" ht="16.5" customHeight="1" x14ac:dyDescent="0.3">
      <c r="A261" s="128" t="s">
        <v>3306</v>
      </c>
      <c r="B261" s="128">
        <v>2700000</v>
      </c>
      <c r="C261" s="128">
        <v>700000</v>
      </c>
      <c r="D261" s="128">
        <v>7258000</v>
      </c>
      <c r="E261" s="128">
        <v>5300000</v>
      </c>
      <c r="F261" s="128">
        <v>2300000</v>
      </c>
      <c r="G261" s="128">
        <v>1000000</v>
      </c>
      <c r="H261" s="128">
        <v>2250000</v>
      </c>
      <c r="BD261" s="5"/>
      <c r="BE261" s="5"/>
      <c r="BF261" s="5"/>
      <c r="BG261" s="5"/>
      <c r="BH261" s="5"/>
      <c r="BI261" s="5"/>
      <c r="BJ261" s="5"/>
      <c r="BK261" s="5"/>
      <c r="BL261" s="5"/>
      <c r="BM261" s="5"/>
      <c r="BN261" s="5"/>
      <c r="BO261" s="5"/>
      <c r="BP261" s="5"/>
      <c r="BQ261" s="5"/>
    </row>
    <row r="262" spans="1:69" ht="16.5" customHeight="1" x14ac:dyDescent="0.3">
      <c r="A262" s="128" t="s">
        <v>3307</v>
      </c>
      <c r="B262" s="128">
        <v>2700000</v>
      </c>
      <c r="C262" s="128">
        <v>700000</v>
      </c>
      <c r="D262" s="128">
        <v>7258000</v>
      </c>
      <c r="E262" s="128">
        <v>5300000</v>
      </c>
      <c r="F262" s="128">
        <v>2300000</v>
      </c>
      <c r="G262" s="128">
        <v>1000000</v>
      </c>
      <c r="H262" s="128">
        <v>0</v>
      </c>
      <c r="BD262" s="5"/>
      <c r="BE262" s="5"/>
      <c r="BF262" s="5"/>
      <c r="BG262" s="5"/>
      <c r="BH262" s="5"/>
      <c r="BI262" s="5"/>
      <c r="BJ262" s="5"/>
      <c r="BK262" s="5"/>
      <c r="BL262" s="5"/>
      <c r="BM262" s="5"/>
      <c r="BN262" s="5"/>
      <c r="BO262" s="5"/>
      <c r="BP262" s="5"/>
      <c r="BQ262" s="5"/>
    </row>
    <row r="263" spans="1:69" ht="16.5" customHeight="1" x14ac:dyDescent="0.3">
      <c r="A263" s="128" t="s">
        <v>3310</v>
      </c>
      <c r="B263" s="128">
        <v>-2104167</v>
      </c>
      <c r="C263" s="128">
        <v>-2602083</v>
      </c>
      <c r="D263" s="128">
        <v>-4166666.67</v>
      </c>
      <c r="E263" s="128">
        <v>-3864583</v>
      </c>
      <c r="F263" s="128">
        <v>-3950857</v>
      </c>
      <c r="G263" s="128">
        <v>-2635417</v>
      </c>
      <c r="H263" s="128">
        <v>-2916666.67</v>
      </c>
      <c r="BD263" s="5"/>
      <c r="BE263" s="5"/>
      <c r="BF263" s="5"/>
      <c r="BG263" s="5"/>
      <c r="BH263" s="5"/>
      <c r="BI263" s="5"/>
      <c r="BJ263" s="5"/>
      <c r="BK263" s="5"/>
      <c r="BL263" s="5"/>
      <c r="BM263" s="5"/>
      <c r="BN263" s="5"/>
      <c r="BO263" s="5"/>
      <c r="BP263" s="5"/>
      <c r="BQ263" s="5"/>
    </row>
    <row r="264" spans="1:69" ht="16.5" customHeight="1" x14ac:dyDescent="0.3">
      <c r="A264" s="128" t="s">
        <v>3311</v>
      </c>
      <c r="B264" s="128">
        <v>0</v>
      </c>
      <c r="C264" s="128">
        <v>-1300000</v>
      </c>
      <c r="D264" s="128">
        <v>0</v>
      </c>
      <c r="E264" s="128">
        <v>0</v>
      </c>
      <c r="F264" s="128">
        <v>-388357</v>
      </c>
      <c r="G264" s="128">
        <v>0</v>
      </c>
      <c r="H264" s="128">
        <v>0</v>
      </c>
      <c r="BD264" s="5"/>
      <c r="BE264" s="5"/>
      <c r="BF264" s="5"/>
      <c r="BG264" s="5"/>
      <c r="BH264" s="5"/>
      <c r="BI264" s="5"/>
      <c r="BJ264" s="5"/>
      <c r="BK264" s="5"/>
      <c r="BL264" s="5"/>
      <c r="BM264" s="5"/>
      <c r="BN264" s="5"/>
      <c r="BO264" s="5"/>
      <c r="BP264" s="5"/>
      <c r="BQ264" s="5"/>
    </row>
    <row r="265" spans="1:69" ht="16.5" customHeight="1" x14ac:dyDescent="0.3">
      <c r="A265" s="128" t="s">
        <v>3312</v>
      </c>
      <c r="B265" s="128">
        <v>0</v>
      </c>
      <c r="C265" s="128">
        <v>-1300000</v>
      </c>
      <c r="D265" s="128">
        <v>0</v>
      </c>
      <c r="E265" s="128">
        <v>0</v>
      </c>
      <c r="F265" s="128">
        <v>-388357</v>
      </c>
      <c r="G265" s="128">
        <v>0</v>
      </c>
      <c r="H265" s="128">
        <v>0</v>
      </c>
      <c r="BD265" s="5"/>
      <c r="BE265" s="5"/>
      <c r="BF265" s="5"/>
      <c r="BG265" s="5"/>
      <c r="BH265" s="5"/>
      <c r="BI265" s="5"/>
      <c r="BJ265" s="5"/>
      <c r="BK265" s="5"/>
      <c r="BL265" s="5"/>
      <c r="BM265" s="5"/>
      <c r="BN265" s="5"/>
      <c r="BO265" s="5"/>
      <c r="BP265" s="5"/>
      <c r="BQ265" s="5"/>
    </row>
    <row r="266" spans="1:69" ht="16.5" customHeight="1" x14ac:dyDescent="0.3">
      <c r="A266" s="128" t="s">
        <v>3314</v>
      </c>
      <c r="B266" s="128">
        <v>-2104167</v>
      </c>
      <c r="C266" s="128">
        <v>-1302083</v>
      </c>
      <c r="D266" s="128">
        <v>-4166666.67</v>
      </c>
      <c r="E266" s="128">
        <v>-3864583</v>
      </c>
      <c r="F266" s="128">
        <v>-3562500</v>
      </c>
      <c r="G266" s="128">
        <v>-2635417</v>
      </c>
      <c r="H266" s="128">
        <v>-2916666.67</v>
      </c>
      <c r="BD266" s="5"/>
      <c r="BE266" s="5"/>
      <c r="BF266" s="5"/>
      <c r="BG266" s="5"/>
      <c r="BH266" s="5"/>
      <c r="BI266" s="5"/>
      <c r="BJ266" s="5"/>
      <c r="BK266" s="5"/>
      <c r="BL266" s="5"/>
      <c r="BM266" s="5"/>
      <c r="BN266" s="5"/>
      <c r="BO266" s="5"/>
      <c r="BP266" s="5"/>
      <c r="BQ266" s="5"/>
    </row>
    <row r="267" spans="1:69" ht="16.5" customHeight="1" x14ac:dyDescent="0.3">
      <c r="A267" s="128" t="s">
        <v>3315</v>
      </c>
      <c r="B267" s="128">
        <v>-2104167</v>
      </c>
      <c r="C267" s="128">
        <v>-1302083</v>
      </c>
      <c r="D267" s="128">
        <v>-4166666.67</v>
      </c>
      <c r="E267" s="128">
        <v>-3864583</v>
      </c>
      <c r="F267" s="128">
        <v>-3562500</v>
      </c>
      <c r="G267" s="128">
        <v>-2635417</v>
      </c>
      <c r="H267" s="128">
        <v>0</v>
      </c>
      <c r="BD267" s="5"/>
      <c r="BE267" s="5"/>
      <c r="BF267" s="5"/>
      <c r="BG267" s="5"/>
      <c r="BH267" s="5"/>
      <c r="BI267" s="5"/>
      <c r="BJ267" s="5"/>
      <c r="BK267" s="5"/>
      <c r="BL267" s="5"/>
      <c r="BM267" s="5"/>
      <c r="BN267" s="5"/>
      <c r="BO267" s="5"/>
      <c r="BP267" s="5"/>
      <c r="BQ267" s="5"/>
    </row>
    <row r="268" spans="1:69" ht="16.5" customHeight="1" x14ac:dyDescent="0.3">
      <c r="A268" s="128" t="s">
        <v>3317</v>
      </c>
      <c r="B268" s="128">
        <v>-457328</v>
      </c>
      <c r="C268" s="128">
        <v>-224561</v>
      </c>
      <c r="D268" s="128">
        <v>-838249.08</v>
      </c>
      <c r="E268" s="128">
        <v>-627150</v>
      </c>
      <c r="F268" s="128">
        <v>-413040</v>
      </c>
      <c r="G268" s="128">
        <v>-204137</v>
      </c>
      <c r="H268" s="128">
        <v>0</v>
      </c>
      <c r="BD268" s="5"/>
      <c r="BE268" s="5"/>
      <c r="BF268" s="5"/>
      <c r="BG268" s="5"/>
      <c r="BH268" s="5"/>
      <c r="BI268" s="5"/>
      <c r="BJ268" s="5"/>
      <c r="BK268" s="5"/>
      <c r="BL268" s="5"/>
      <c r="BM268" s="5"/>
      <c r="BN268" s="5"/>
      <c r="BO268" s="5"/>
      <c r="BP268" s="5"/>
      <c r="BQ268" s="5"/>
    </row>
    <row r="269" spans="1:69" ht="16.5" customHeight="1" x14ac:dyDescent="0.3">
      <c r="A269" s="128" t="s">
        <v>3318</v>
      </c>
      <c r="B269" s="128">
        <v>9000000</v>
      </c>
      <c r="C269" s="128">
        <v>5000000</v>
      </c>
      <c r="D269" s="128">
        <v>12000000</v>
      </c>
      <c r="E269" s="128">
        <v>7000000</v>
      </c>
      <c r="F269" s="128">
        <v>7000000</v>
      </c>
      <c r="G269" s="128">
        <v>400000</v>
      </c>
      <c r="H269" s="128">
        <v>12271000</v>
      </c>
      <c r="BD269" s="5"/>
      <c r="BE269" s="5"/>
      <c r="BF269" s="5"/>
      <c r="BG269" s="5"/>
      <c r="BH269" s="5"/>
      <c r="BI269" s="5"/>
      <c r="BJ269" s="5"/>
      <c r="BK269" s="5"/>
      <c r="BL269" s="5"/>
      <c r="BM269" s="5"/>
      <c r="BN269" s="5"/>
      <c r="BO269" s="5"/>
      <c r="BP269" s="5"/>
      <c r="BQ269" s="5"/>
    </row>
    <row r="270" spans="1:69" ht="16.5" customHeight="1" x14ac:dyDescent="0.3">
      <c r="A270" s="128" t="s">
        <v>3319</v>
      </c>
      <c r="B270" s="128">
        <v>-3833000</v>
      </c>
      <c r="C270" s="128">
        <v>-2000000</v>
      </c>
      <c r="D270" s="128">
        <v>-8737200</v>
      </c>
      <c r="E270" s="128">
        <v>-5557200</v>
      </c>
      <c r="F270" s="128">
        <v>-2600000</v>
      </c>
      <c r="G270" s="128">
        <v>0</v>
      </c>
      <c r="H270" s="128">
        <v>0</v>
      </c>
      <c r="BD270" s="5"/>
      <c r="BE270" s="5"/>
      <c r="BF270" s="5"/>
      <c r="BG270" s="5"/>
      <c r="BH270" s="5"/>
      <c r="BI270" s="5"/>
      <c r="BJ270" s="5"/>
      <c r="BK270" s="5"/>
      <c r="BL270" s="5"/>
      <c r="BM270" s="5"/>
      <c r="BN270" s="5"/>
      <c r="BO270" s="5"/>
      <c r="BP270" s="5"/>
      <c r="BQ270" s="5"/>
    </row>
    <row r="271" spans="1:69" ht="16.5" customHeight="1" x14ac:dyDescent="0.3">
      <c r="A271" s="128" t="s">
        <v>3321</v>
      </c>
      <c r="B271" s="128">
        <v>-784400</v>
      </c>
      <c r="C271" s="128">
        <v>0</v>
      </c>
      <c r="D271" s="128">
        <v>-636000</v>
      </c>
      <c r="E271" s="128">
        <v>-636000</v>
      </c>
      <c r="F271" s="128">
        <v>-636000</v>
      </c>
      <c r="G271" s="128">
        <v>0</v>
      </c>
      <c r="H271" s="128">
        <v>-551200</v>
      </c>
      <c r="BD271" s="5"/>
      <c r="BE271" s="5"/>
      <c r="BF271" s="5"/>
      <c r="BG271" s="5"/>
      <c r="BH271" s="5"/>
      <c r="BI271" s="5"/>
      <c r="BJ271" s="5"/>
      <c r="BK271" s="5"/>
      <c r="BL271" s="5"/>
      <c r="BM271" s="5"/>
      <c r="BN271" s="5"/>
      <c r="BO271" s="5"/>
      <c r="BP271" s="5"/>
      <c r="BQ271" s="5"/>
    </row>
    <row r="272" spans="1:69" ht="16.5" customHeight="1" x14ac:dyDescent="0.3">
      <c r="A272" s="128" t="s">
        <v>3322</v>
      </c>
      <c r="B272" s="128">
        <v>-943258</v>
      </c>
      <c r="C272" s="128">
        <v>-493202</v>
      </c>
      <c r="D272" s="128">
        <v>-1746713.31</v>
      </c>
      <c r="E272" s="128">
        <v>-1311940</v>
      </c>
      <c r="F272" s="128">
        <v>-847649</v>
      </c>
      <c r="G272" s="128">
        <v>-469591</v>
      </c>
      <c r="H272" s="128">
        <v>-1448675</v>
      </c>
      <c r="BD272" s="5"/>
      <c r="BE272" s="5"/>
      <c r="BF272" s="5"/>
      <c r="BG272" s="5"/>
      <c r="BH272" s="5"/>
      <c r="BI272" s="5"/>
      <c r="BJ272" s="5"/>
      <c r="BK272" s="5"/>
      <c r="BL272" s="5"/>
      <c r="BM272" s="5"/>
      <c r="BN272" s="5"/>
      <c r="BO272" s="5"/>
      <c r="BP272" s="5"/>
      <c r="BQ272" s="5"/>
    </row>
    <row r="273" spans="1:69" ht="16.5" customHeight="1" x14ac:dyDescent="0.3">
      <c r="A273" s="128" t="s">
        <v>3323</v>
      </c>
      <c r="B273" s="128">
        <v>0</v>
      </c>
      <c r="C273" s="128">
        <v>0</v>
      </c>
      <c r="D273" s="128">
        <v>0</v>
      </c>
      <c r="E273" s="128">
        <v>0</v>
      </c>
      <c r="F273" s="128">
        <v>0</v>
      </c>
      <c r="G273" s="128">
        <v>0</v>
      </c>
      <c r="H273" s="128">
        <v>1191.72</v>
      </c>
      <c r="BD273" s="5"/>
      <c r="BE273" s="5"/>
      <c r="BF273" s="5"/>
      <c r="BG273" s="5"/>
      <c r="BH273" s="5"/>
      <c r="BI273" s="5"/>
      <c r="BJ273" s="5"/>
      <c r="BK273" s="5"/>
      <c r="BL273" s="5"/>
      <c r="BM273" s="5"/>
      <c r="BN273" s="5"/>
      <c r="BO273" s="5"/>
      <c r="BP273" s="5"/>
      <c r="BQ273" s="5"/>
    </row>
    <row r="274" spans="1:69" ht="16.5" customHeight="1" x14ac:dyDescent="0.3">
      <c r="A274" s="128" t="s">
        <v>2974</v>
      </c>
      <c r="B274" s="128">
        <v>5353174</v>
      </c>
      <c r="C274" s="128">
        <v>380154</v>
      </c>
      <c r="D274" s="128">
        <v>3616390.27</v>
      </c>
      <c r="E274" s="128">
        <v>1732755</v>
      </c>
      <c r="F274" s="128">
        <v>852454</v>
      </c>
      <c r="G274" s="128">
        <v>622954</v>
      </c>
      <c r="H274" s="128">
        <v>6685421.0300000003</v>
      </c>
      <c r="BD274" s="5"/>
      <c r="BE274" s="5"/>
      <c r="BF274" s="5"/>
      <c r="BG274" s="5"/>
      <c r="BH274" s="5"/>
      <c r="BI274" s="5"/>
      <c r="BJ274" s="5"/>
      <c r="BK274" s="5"/>
      <c r="BL274" s="5"/>
      <c r="BM274" s="5"/>
      <c r="BN274" s="5"/>
      <c r="BO274" s="5"/>
      <c r="BP274" s="5"/>
      <c r="BQ274" s="5"/>
    </row>
    <row r="275" spans="1:69" ht="16.5" customHeight="1" x14ac:dyDescent="0.3">
      <c r="A275" s="128" t="s">
        <v>2975</v>
      </c>
      <c r="B275" s="128">
        <v>-51394</v>
      </c>
      <c r="C275" s="128">
        <v>-394215</v>
      </c>
      <c r="D275" s="128">
        <v>594922.11</v>
      </c>
      <c r="E275" s="128">
        <v>10970</v>
      </c>
      <c r="F275" s="128">
        <v>1180537</v>
      </c>
      <c r="G275" s="128">
        <v>32888</v>
      </c>
      <c r="H275" s="128">
        <v>-96992.11</v>
      </c>
      <c r="BD275" s="5"/>
      <c r="BE275" s="5"/>
      <c r="BF275" s="5"/>
      <c r="BG275" s="5"/>
      <c r="BH275" s="5"/>
      <c r="BI275" s="5"/>
      <c r="BJ275" s="5"/>
      <c r="BK275" s="5"/>
      <c r="BL275" s="5"/>
      <c r="BM275" s="5"/>
      <c r="BN275" s="5"/>
      <c r="BO275" s="5"/>
      <c r="BP275" s="5"/>
      <c r="BQ275" s="5"/>
    </row>
    <row r="276" spans="1:69" ht="16.5" customHeight="1" x14ac:dyDescent="0.3">
      <c r="A276" s="128" t="s">
        <v>3327</v>
      </c>
      <c r="B276" s="128">
        <v>1378094</v>
      </c>
      <c r="C276" s="128">
        <v>1378094</v>
      </c>
      <c r="D276" s="128">
        <v>783172.08</v>
      </c>
      <c r="E276" s="128">
        <v>783172</v>
      </c>
      <c r="F276" s="128">
        <v>783172</v>
      </c>
      <c r="G276" s="128">
        <v>783172</v>
      </c>
      <c r="H276" s="128">
        <v>880164.19</v>
      </c>
      <c r="BD276" s="5"/>
      <c r="BE276" s="5"/>
      <c r="BF276" s="5"/>
      <c r="BG276" s="5"/>
      <c r="BH276" s="5"/>
      <c r="BI276" s="5"/>
      <c r="BJ276" s="5"/>
      <c r="BK276" s="5"/>
      <c r="BL276" s="5"/>
      <c r="BM276" s="5"/>
      <c r="BN276" s="5"/>
      <c r="BO276" s="5"/>
      <c r="BP276" s="5"/>
      <c r="BQ276" s="5"/>
    </row>
    <row r="277" spans="1:69" ht="16.5" customHeight="1" x14ac:dyDescent="0.3">
      <c r="A277" s="128" t="s">
        <v>3328</v>
      </c>
      <c r="B277" s="128">
        <v>1326700</v>
      </c>
      <c r="C277" s="128">
        <v>983879</v>
      </c>
      <c r="D277" s="128">
        <v>1378094.19</v>
      </c>
      <c r="E277" s="128">
        <v>794142</v>
      </c>
      <c r="F277" s="128">
        <v>1963709</v>
      </c>
      <c r="G277" s="128">
        <v>816060</v>
      </c>
      <c r="H277" s="128">
        <v>783172.08</v>
      </c>
      <c r="BD277" s="5"/>
      <c r="BE277" s="5"/>
      <c r="BF277" s="5"/>
      <c r="BG277" s="5"/>
      <c r="BH277" s="5"/>
      <c r="BI277" s="5"/>
      <c r="BJ277" s="5"/>
      <c r="BK277" s="5"/>
      <c r="BL277" s="5"/>
      <c r="BM277" s="5"/>
      <c r="BN277" s="5"/>
      <c r="BO277" s="5"/>
      <c r="BP277" s="5"/>
      <c r="BQ277" s="5"/>
    </row>
    <row r="278" spans="1:69" ht="16.5" customHeight="1" x14ac:dyDescent="0.3">
      <c r="A278" s="128" t="s">
        <v>3152</v>
      </c>
      <c r="B278" s="128" t="s">
        <v>3153</v>
      </c>
      <c r="C278" s="128" t="s">
        <v>3154</v>
      </c>
      <c r="D278" s="128" t="s">
        <v>3155</v>
      </c>
      <c r="E278" s="128" t="s">
        <v>3156</v>
      </c>
      <c r="F278" s="128" t="s">
        <v>3157</v>
      </c>
      <c r="G278" s="128" t="s">
        <v>3158</v>
      </c>
      <c r="H278" s="128" t="s">
        <v>3159</v>
      </c>
      <c r="BD278" s="5"/>
      <c r="BE278" s="5"/>
      <c r="BF278" s="5"/>
      <c r="BG278" s="5"/>
      <c r="BH278" s="5"/>
      <c r="BI278" s="5"/>
      <c r="BJ278" s="5"/>
      <c r="BK278" s="5"/>
      <c r="BL278" s="5"/>
      <c r="BM278" s="5"/>
      <c r="BN278" s="5"/>
      <c r="BO278" s="5"/>
      <c r="BP278" s="5"/>
      <c r="BQ278" s="5"/>
    </row>
    <row r="279" spans="1:69" ht="16.5" customHeight="1" x14ac:dyDescent="0.3">
      <c r="A279" s="128" t="s">
        <v>3207</v>
      </c>
      <c r="BD279" s="5"/>
      <c r="BE279" s="5"/>
      <c r="BF279" s="5"/>
      <c r="BG279" s="5"/>
      <c r="BH279" s="5"/>
      <c r="BI279" s="5"/>
      <c r="BJ279" s="5"/>
      <c r="BK279" s="5"/>
      <c r="BL279" s="5"/>
      <c r="BM279" s="5"/>
      <c r="BN279" s="5"/>
      <c r="BO279" s="5"/>
      <c r="BP279" s="5"/>
      <c r="BQ279" s="5"/>
    </row>
    <row r="280" spans="1:69" ht="16.5" customHeight="1" x14ac:dyDescent="0.3">
      <c r="A280" s="128" t="s">
        <v>3208</v>
      </c>
      <c r="BD280" s="5"/>
      <c r="BE280" s="5"/>
      <c r="BF280" s="5"/>
      <c r="BG280" s="5"/>
      <c r="BH280" s="5"/>
      <c r="BI280" s="5"/>
      <c r="BJ280" s="5"/>
      <c r="BK280" s="5"/>
      <c r="BL280" s="5"/>
      <c r="BM280" s="5"/>
      <c r="BN280" s="5"/>
      <c r="BO280" s="5"/>
      <c r="BP280" s="5"/>
      <c r="BQ280" s="5"/>
    </row>
    <row r="281" spans="1:69" ht="16.5" customHeight="1" x14ac:dyDescent="0.3">
      <c r="A281" s="128" t="s">
        <v>3209</v>
      </c>
      <c r="BD281" s="5"/>
      <c r="BE281" s="5"/>
      <c r="BF281" s="5"/>
      <c r="BG281" s="5"/>
      <c r="BH281" s="5"/>
      <c r="BI281" s="5"/>
      <c r="BJ281" s="5"/>
      <c r="BK281" s="5"/>
      <c r="BL281" s="5"/>
      <c r="BM281" s="5"/>
      <c r="BN281" s="5"/>
      <c r="BO281" s="5"/>
      <c r="BP281" s="5"/>
      <c r="BQ281" s="5"/>
    </row>
    <row r="282" spans="1:69" ht="16.5" customHeight="1" x14ac:dyDescent="0.3">
      <c r="BD282" s="5"/>
      <c r="BE282" s="5"/>
      <c r="BF282" s="5"/>
      <c r="BG282" s="5"/>
      <c r="BH282" s="5"/>
      <c r="BI282" s="5"/>
      <c r="BJ282" s="5"/>
      <c r="BK282" s="5"/>
      <c r="BL282" s="5"/>
      <c r="BM282" s="5"/>
      <c r="BN282" s="5"/>
      <c r="BO282" s="5"/>
      <c r="BP282" s="5"/>
      <c r="BQ282" s="5"/>
    </row>
    <row r="283" spans="1:69" ht="16.5" customHeight="1" x14ac:dyDescent="0.3">
      <c r="BD283" s="5"/>
      <c r="BE283" s="5"/>
      <c r="BF283" s="5"/>
      <c r="BG283" s="5"/>
      <c r="BH283" s="5"/>
      <c r="BI283" s="5"/>
      <c r="BJ283" s="5"/>
      <c r="BK283" s="5"/>
      <c r="BL283" s="5"/>
      <c r="BM283" s="5"/>
      <c r="BN283" s="5"/>
      <c r="BO283" s="5"/>
      <c r="BP283" s="5"/>
      <c r="BQ283" s="5"/>
    </row>
    <row r="284" spans="1:69" ht="16.5" customHeight="1" x14ac:dyDescent="0.3">
      <c r="BD284" s="5"/>
      <c r="BE284" s="5"/>
      <c r="BF284" s="5"/>
      <c r="BG284" s="5"/>
      <c r="BH284" s="5"/>
      <c r="BI284" s="5"/>
      <c r="BJ284" s="5"/>
      <c r="BK284" s="5"/>
      <c r="BL284" s="5"/>
      <c r="BM284" s="5"/>
      <c r="BN284" s="5"/>
      <c r="BO284" s="5"/>
      <c r="BP284" s="5"/>
      <c r="BQ284" s="5"/>
    </row>
    <row r="285" spans="1:69" ht="16.5" customHeight="1" x14ac:dyDescent="0.3">
      <c r="BD285" s="5"/>
      <c r="BE285" s="5"/>
      <c r="BF285" s="5"/>
      <c r="BG285" s="5"/>
      <c r="BH285" s="5"/>
      <c r="BI285" s="5"/>
      <c r="BJ285" s="5"/>
      <c r="BK285" s="5"/>
      <c r="BL285" s="5"/>
      <c r="BM285" s="5"/>
      <c r="BN285" s="5"/>
      <c r="BO285" s="5"/>
      <c r="BP285" s="5"/>
      <c r="BQ285" s="5"/>
    </row>
    <row r="286" spans="1:69" ht="16.5" customHeight="1" x14ac:dyDescent="0.3">
      <c r="BD286" s="5"/>
      <c r="BE286" s="5"/>
      <c r="BF286" s="5"/>
      <c r="BG286" s="5"/>
      <c r="BH286" s="5"/>
      <c r="BI286" s="5"/>
      <c r="BJ286" s="5"/>
      <c r="BK286" s="5"/>
      <c r="BL286" s="5"/>
      <c r="BM286" s="5"/>
      <c r="BN286" s="5"/>
      <c r="BO286" s="5"/>
      <c r="BP286" s="5"/>
      <c r="BQ286" s="5"/>
    </row>
    <row r="287" spans="1:69" ht="16.5" customHeight="1" x14ac:dyDescent="0.3">
      <c r="BD287" s="5"/>
      <c r="BE287" s="5"/>
      <c r="BF287" s="5"/>
      <c r="BG287" s="5"/>
      <c r="BH287" s="5"/>
      <c r="BI287" s="5"/>
      <c r="BJ287" s="5"/>
      <c r="BK287" s="5"/>
      <c r="BL287" s="5"/>
      <c r="BM287" s="5"/>
      <c r="BN287" s="5"/>
      <c r="BO287" s="5"/>
      <c r="BP287" s="5"/>
      <c r="BQ287" s="5"/>
    </row>
    <row r="288" spans="1: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2912</v>
      </c>
      <c r="Q346" s="14" t="s">
        <v>2913</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1" t="s">
        <v>2914</v>
      </c>
      <c r="C348" s="146"/>
      <c r="D348" s="146"/>
      <c r="E348" s="146"/>
      <c r="F348" s="146"/>
      <c r="G348" s="146"/>
      <c r="H348" s="146"/>
      <c r="I348" s="146"/>
      <c r="J348" s="146"/>
      <c r="K348" s="146"/>
      <c r="L348" s="146"/>
      <c r="M348" s="146"/>
      <c r="N348" s="146"/>
      <c r="O348" s="150"/>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52" t="s">
        <v>2915</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f t="shared" si="10"/>
        <v>816060</v>
      </c>
      <c r="O350" s="24">
        <f t="shared" si="10"/>
        <v>983879</v>
      </c>
      <c r="P350" s="21"/>
      <c r="Q350" s="25" t="s">
        <v>2916</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f t="shared" si="11"/>
        <v>1963709</v>
      </c>
      <c r="O351" s="24">
        <f t="shared" si="11"/>
        <v>1326700</v>
      </c>
      <c r="P351" s="21"/>
      <c r="Q351" s="25" t="s">
        <v>2917</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f t="shared" si="12"/>
        <v>794142</v>
      </c>
      <c r="O352" s="24" t="str">
        <f t="shared" si="12"/>
        <v/>
      </c>
      <c r="P352" s="21"/>
      <c r="Q352" s="25" t="s">
        <v>2918</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f t="shared" si="13"/>
        <v>783172.08</v>
      </c>
      <c r="N353" s="24">
        <f t="shared" ref="N353:O353" si="14">IFERROR(VLOOKUP($B$349,$4:$123,MATCH($Q353&amp;"/"&amp;N$347,$2:$2,0),FALSE),IFERROR(VLOOKUP($B$349,$4:$123,MATCH($Q352&amp;"/"&amp;N$347,$2:$2,0),FALSE),IFERROR(VLOOKUP($B$349,$4:$123,MATCH($Q351&amp;"/"&amp;N$347,$2:$2,0),FALSE),IFERROR(VLOOKUP($B$349,$4:$123,MATCH($Q350&amp;"/"&amp;N$347,$2:$2,0),FALSE),""))))</f>
        <v>1378094.19</v>
      </c>
      <c r="O353" s="24">
        <f t="shared" si="14"/>
        <v>1326700</v>
      </c>
      <c r="P353" s="21"/>
      <c r="Q353" s="25" t="s">
        <v>2919</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f t="shared" si="15"/>
        <v>1.2658021643196425E-2</v>
      </c>
      <c r="N354" s="26">
        <f t="shared" si="15"/>
        <v>1.7845903622286514E-2</v>
      </c>
      <c r="O354" s="26">
        <f t="shared" si="15"/>
        <v>1.5325085233152395E-2</v>
      </c>
      <c r="P354" s="21"/>
      <c r="Q354" s="27" t="s">
        <v>2920</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52" t="s">
        <v>3019</v>
      </c>
      <c r="C355" s="146"/>
      <c r="D355" s="146"/>
      <c r="E355" s="146"/>
      <c r="F355" s="146"/>
      <c r="G355" s="146"/>
      <c r="H355" s="146"/>
      <c r="I355" s="146"/>
      <c r="J355" s="146"/>
      <c r="K355" s="146"/>
      <c r="L355" s="146"/>
      <c r="M355" s="146"/>
      <c r="N355" s="146"/>
      <c r="O355" s="150"/>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f t="shared" si="16"/>
        <v>36995214</v>
      </c>
      <c r="O356" s="24">
        <f t="shared" si="16"/>
        <v>39681741</v>
      </c>
      <c r="P356" s="21"/>
      <c r="Q356" s="25" t="s">
        <v>2916</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f t="shared" si="17"/>
        <v>36669916</v>
      </c>
      <c r="O357" s="24">
        <f t="shared" si="17"/>
        <v>41875732</v>
      </c>
      <c r="P357" s="21"/>
      <c r="Q357" s="25" t="s">
        <v>2917</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f t="shared" si="18"/>
        <v>38012771</v>
      </c>
      <c r="O358" s="24" t="str">
        <f t="shared" si="18"/>
        <v/>
      </c>
      <c r="P358" s="21"/>
      <c r="Q358" s="25" t="s">
        <v>2918</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f t="shared" si="19"/>
        <v>34902345.200000003</v>
      </c>
      <c r="N359" s="24">
        <f t="shared" si="19"/>
        <v>39345736.619999997</v>
      </c>
      <c r="O359" s="24">
        <f t="shared" si="19"/>
        <v>41875732</v>
      </c>
      <c r="P359" s="21"/>
      <c r="Q359" s="25" t="s">
        <v>2919</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f t="shared" si="20"/>
        <v>0.56410928354329604</v>
      </c>
      <c r="N360" s="26">
        <f t="shared" si="20"/>
        <v>0.50951540813649987</v>
      </c>
      <c r="O360" s="26">
        <f t="shared" si="20"/>
        <v>0.48371837046856653</v>
      </c>
      <c r="P360" s="21"/>
      <c r="Q360" s="27" t="s">
        <v>2920</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1" t="s">
        <v>2924</v>
      </c>
      <c r="C361" s="146"/>
      <c r="D361" s="146"/>
      <c r="E361" s="146"/>
      <c r="F361" s="146"/>
      <c r="G361" s="146"/>
      <c r="H361" s="146"/>
      <c r="I361" s="146"/>
      <c r="J361" s="146"/>
      <c r="K361" s="146"/>
      <c r="L361" s="146"/>
      <c r="M361" s="146"/>
      <c r="N361" s="146"/>
      <c r="O361" s="150"/>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f t="shared" si="21"/>
        <v>38127783</v>
      </c>
      <c r="O362" s="24">
        <f t="shared" si="21"/>
        <v>41431850</v>
      </c>
      <c r="P362" s="21"/>
      <c r="Q362" s="25" t="s">
        <v>2916</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f t="shared" si="22"/>
        <v>38939523</v>
      </c>
      <c r="O363" s="24">
        <f t="shared" si="22"/>
        <v>44378507</v>
      </c>
      <c r="P363" s="21"/>
      <c r="Q363" s="25" t="s">
        <v>2917</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f t="shared" si="23"/>
        <v>39133706</v>
      </c>
      <c r="O364" s="24" t="str">
        <f t="shared" si="23"/>
        <v/>
      </c>
      <c r="P364" s="21"/>
      <c r="Q364" s="25" t="s">
        <v>2918</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f t="shared" si="24"/>
        <v>35922213.939999998</v>
      </c>
      <c r="N365" s="24">
        <f t="shared" si="24"/>
        <v>41075011.390000001</v>
      </c>
      <c r="O365" s="24">
        <f t="shared" si="24"/>
        <v>44378507</v>
      </c>
      <c r="P365" s="21"/>
      <c r="Q365" s="25" t="s">
        <v>2919</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f t="shared" si="25"/>
        <v>0.5805929158302634</v>
      </c>
      <c r="N366" s="26">
        <f t="shared" si="25"/>
        <v>0.53190899422503257</v>
      </c>
      <c r="O366" s="26">
        <f t="shared" si="25"/>
        <v>0.51262862915131546</v>
      </c>
      <c r="P366" s="21"/>
      <c r="Q366" s="27" t="s">
        <v>2920</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52" t="s">
        <v>3020</v>
      </c>
      <c r="C367" s="146"/>
      <c r="D367" s="146"/>
      <c r="E367" s="146"/>
      <c r="F367" s="146"/>
      <c r="G367" s="146"/>
      <c r="H367" s="146"/>
      <c r="I367" s="146"/>
      <c r="J367" s="146"/>
      <c r="K367" s="146"/>
      <c r="L367" s="146"/>
      <c r="M367" s="146"/>
      <c r="N367" s="146"/>
      <c r="O367" s="150"/>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f t="shared" si="26"/>
        <v>24060209</v>
      </c>
      <c r="O368" s="24">
        <f t="shared" si="26"/>
        <v>31314860</v>
      </c>
      <c r="P368" s="21"/>
      <c r="Q368" s="25" t="s">
        <v>2916</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f t="shared" si="27"/>
        <v>25106703</v>
      </c>
      <c r="O369" s="24">
        <f t="shared" si="27"/>
        <v>34013376</v>
      </c>
      <c r="P369" s="21"/>
      <c r="Q369" s="25" t="s">
        <v>2917</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f t="shared" si="28"/>
        <v>27638003</v>
      </c>
      <c r="O370" s="24" t="str">
        <f t="shared" si="28"/>
        <v/>
      </c>
      <c r="P370" s="21"/>
      <c r="Q370" s="25" t="s">
        <v>2918</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f t="shared" si="29"/>
        <v>23636439.629999999</v>
      </c>
      <c r="N371" s="24">
        <f t="shared" ref="N371:O371" si="30">IFERROR(VLOOKUP($B$367,$4:$123,MATCH($Q371&amp;"/"&amp;N$347,$2:$2,0),FALSE),IFERROR(VLOOKUP($B$367,$4:$123,MATCH($Q370&amp;"/"&amp;N$347,$2:$2,0),FALSE),IFERROR(VLOOKUP($B$367,$4:$123,MATCH($Q369&amp;"/"&amp;N$347,$2:$2,0),FALSE),IFERROR(VLOOKUP($B$367,$4:$123,MATCH($Q368&amp;"/"&amp;N$347,$2:$2,0),FALSE),""))))</f>
        <v>29935649.48</v>
      </c>
      <c r="O371" s="24">
        <f t="shared" si="30"/>
        <v>34013376</v>
      </c>
      <c r="P371" s="21"/>
      <c r="Q371" s="25" t="s">
        <v>2919</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f t="shared" si="31"/>
        <v>0.38202404304893722</v>
      </c>
      <c r="N372" s="26">
        <f t="shared" si="31"/>
        <v>0.38765762120412933</v>
      </c>
      <c r="O372" s="26">
        <f t="shared" si="31"/>
        <v>0.39289808266168696</v>
      </c>
      <c r="P372" s="21"/>
      <c r="Q372" s="27" t="s">
        <v>2920</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1" t="s">
        <v>3021</v>
      </c>
      <c r="C373" s="146"/>
      <c r="D373" s="146"/>
      <c r="E373" s="146"/>
      <c r="F373" s="146"/>
      <c r="G373" s="146"/>
      <c r="H373" s="146"/>
      <c r="I373" s="146"/>
      <c r="J373" s="146"/>
      <c r="K373" s="146"/>
      <c r="L373" s="146"/>
      <c r="M373" s="146"/>
      <c r="N373" s="146"/>
      <c r="O373" s="150"/>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f t="shared" si="32"/>
        <v>61055423</v>
      </c>
      <c r="O374" s="24">
        <f t="shared" si="32"/>
        <v>70996601</v>
      </c>
      <c r="P374" s="21"/>
      <c r="Q374" s="25" t="s">
        <v>2916</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f t="shared" si="33"/>
        <v>61776619</v>
      </c>
      <c r="O375" s="24">
        <f t="shared" si="33"/>
        <v>75889108</v>
      </c>
      <c r="P375" s="21"/>
      <c r="Q375" s="25" t="s">
        <v>2917</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f t="shared" si="34"/>
        <v>65650774</v>
      </c>
      <c r="O376" s="24" t="str">
        <f t="shared" si="34"/>
        <v/>
      </c>
      <c r="P376" s="21"/>
      <c r="Q376" s="25" t="s">
        <v>2918</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f t="shared" si="35"/>
        <v>58538784.829999998</v>
      </c>
      <c r="N377" s="24">
        <f t="shared" ref="N377:O377" si="36">IFERROR(VLOOKUP($B$373,$4:$123,MATCH($Q377&amp;"/"&amp;N$347,$2:$2,0),FALSE),IFERROR(VLOOKUP($B$373,$4:$123,MATCH($Q376&amp;"/"&amp;N$347,$2:$2,0),FALSE),IFERROR(VLOOKUP($B$373,$4:$123,MATCH($Q375&amp;"/"&amp;N$347,$2:$2,0),FALSE),IFERROR(VLOOKUP($B$373,$4:$123,MATCH($Q374&amp;"/"&amp;N$347,$2:$2,0),FALSE),""))))</f>
        <v>69281386.099999994</v>
      </c>
      <c r="O377" s="24">
        <f t="shared" si="36"/>
        <v>75889108</v>
      </c>
      <c r="P377" s="21"/>
      <c r="Q377" s="25" t="s">
        <v>2919</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f t="shared" si="37"/>
        <v>0.94613332659223315</v>
      </c>
      <c r="N378" s="26">
        <f t="shared" si="37"/>
        <v>0.89717302934062915</v>
      </c>
      <c r="O378" s="26">
        <f t="shared" si="37"/>
        <v>0.87661645313025349</v>
      </c>
      <c r="P378" s="21"/>
      <c r="Q378" s="27" t="s">
        <v>2920</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52" t="s">
        <v>2925</v>
      </c>
      <c r="C379" s="146"/>
      <c r="D379" s="146"/>
      <c r="E379" s="146"/>
      <c r="F379" s="146"/>
      <c r="G379" s="146"/>
      <c r="H379" s="146"/>
      <c r="I379" s="146"/>
      <c r="J379" s="146"/>
      <c r="K379" s="146"/>
      <c r="L379" s="146"/>
      <c r="M379" s="146"/>
      <c r="N379" s="146"/>
      <c r="O379" s="150"/>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f t="shared" si="38"/>
        <v>1862044</v>
      </c>
      <c r="O380" s="24">
        <f t="shared" si="38"/>
        <v>1950829</v>
      </c>
      <c r="P380" s="21"/>
      <c r="Q380" s="25" t="s">
        <v>2916</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f t="shared" si="39"/>
        <v>1941002</v>
      </c>
      <c r="O381" s="24">
        <f t="shared" si="39"/>
        <v>1978937</v>
      </c>
      <c r="P381" s="21"/>
      <c r="Q381" s="25" t="s">
        <v>2917</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f t="shared" si="40"/>
        <v>2009122</v>
      </c>
      <c r="O382" s="24" t="str">
        <f t="shared" si="40"/>
        <v/>
      </c>
      <c r="P382" s="21"/>
      <c r="Q382" s="25" t="s">
        <v>2918</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f t="shared" si="41"/>
        <v>1778311.64</v>
      </c>
      <c r="N383" s="24">
        <f t="shared" ref="N383:O383" si="42">IFERROR(VLOOKUP($B$379,$4:$123,MATCH($Q383&amp;"/"&amp;N$347,$2:$2,0),FALSE),IFERROR(VLOOKUP($B$379,$4:$123,MATCH($Q382&amp;"/"&amp;N$347,$2:$2,0),FALSE),IFERROR(VLOOKUP($B$379,$4:$123,MATCH($Q381&amp;"/"&amp;N$347,$2:$2,0),FALSE),IFERROR(VLOOKUP($B$379,$4:$123,MATCH($Q380&amp;"/"&amp;N$347,$2:$2,0),FALSE),""))))</f>
        <v>1928494.91</v>
      </c>
      <c r="O383" s="24">
        <f t="shared" si="42"/>
        <v>1978937</v>
      </c>
      <c r="P383" s="21"/>
      <c r="Q383" s="25" t="s">
        <v>2919</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f t="shared" si="43"/>
        <v>2.8741968466838259E-2</v>
      </c>
      <c r="N384" s="26">
        <f t="shared" si="43"/>
        <v>2.4973426743733755E-2</v>
      </c>
      <c r="O384" s="26">
        <f t="shared" si="43"/>
        <v>2.2859258457857013E-2</v>
      </c>
      <c r="P384" s="21"/>
      <c r="Q384" s="27" t="s">
        <v>2920</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52" t="s">
        <v>2926</v>
      </c>
      <c r="C385" s="146"/>
      <c r="D385" s="146"/>
      <c r="E385" s="146"/>
      <c r="F385" s="146"/>
      <c r="G385" s="146"/>
      <c r="H385" s="146"/>
      <c r="I385" s="146"/>
      <c r="J385" s="146"/>
      <c r="K385" s="146"/>
      <c r="L385" s="146"/>
      <c r="M385" s="146"/>
      <c r="N385" s="146"/>
      <c r="O385" s="150"/>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f t="shared" si="44"/>
        <v>27203</v>
      </c>
      <c r="O386" s="24">
        <f t="shared" si="44"/>
        <v>42948</v>
      </c>
      <c r="P386" s="21"/>
      <c r="Q386" s="25" t="s">
        <v>2916</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f t="shared" si="45"/>
        <v>27193</v>
      </c>
      <c r="O387" s="24">
        <f t="shared" si="45"/>
        <v>41887</v>
      </c>
      <c r="P387" s="21"/>
      <c r="Q387" s="25" t="s">
        <v>2917</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f t="shared" si="46"/>
        <v>26558</v>
      </c>
      <c r="O388" s="24" t="str">
        <f t="shared" si="46"/>
        <v/>
      </c>
      <c r="P388" s="21"/>
      <c r="Q388" s="25" t="s">
        <v>2918</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f t="shared" si="47"/>
        <v>25822.82</v>
      </c>
      <c r="N389" s="24">
        <f t="shared" ref="N389:O389" si="48">IFERROR(VLOOKUP($B$385,$4:$123,MATCH($Q389&amp;"/"&amp;N$347,$2:$2,0),FALSE),IFERROR(VLOOKUP($B$385,$4:$123,MATCH($Q388&amp;"/"&amp;N$347,$2:$2,0),FALSE),IFERROR(VLOOKUP($B$385,$4:$123,MATCH($Q387&amp;"/"&amp;N$347,$2:$2,0),FALSE),IFERROR(VLOOKUP($B$385,$4:$123,MATCH($Q386&amp;"/"&amp;N$347,$2:$2,0),FALSE),""))))</f>
        <v>24817.26</v>
      </c>
      <c r="O389" s="24">
        <f t="shared" si="48"/>
        <v>41887</v>
      </c>
      <c r="P389" s="21"/>
      <c r="Q389" s="25" t="s">
        <v>2919</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f t="shared" si="49"/>
        <v>4.1736142387553644E-4</v>
      </c>
      <c r="N390" s="26">
        <f t="shared" si="49"/>
        <v>3.2137602302004204E-4</v>
      </c>
      <c r="O390" s="26">
        <f t="shared" si="49"/>
        <v>4.8384853030907844E-4</v>
      </c>
      <c r="P390" s="21"/>
      <c r="Q390" s="27" t="s">
        <v>2920</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1" t="s">
        <v>2927</v>
      </c>
      <c r="C391" s="146"/>
      <c r="D391" s="146"/>
      <c r="E391" s="146"/>
      <c r="F391" s="146"/>
      <c r="G391" s="146"/>
      <c r="H391" s="146"/>
      <c r="I391" s="146"/>
      <c r="J391" s="146"/>
      <c r="K391" s="146"/>
      <c r="L391" s="146"/>
      <c r="M391" s="146"/>
      <c r="N391" s="146"/>
      <c r="O391" s="150"/>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f t="shared" si="50"/>
        <v>29885614</v>
      </c>
      <c r="O392" s="24">
        <f t="shared" si="50"/>
        <v>38310601</v>
      </c>
      <c r="P392" s="21"/>
      <c r="Q392" s="25" t="s">
        <v>2916</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f t="shared" si="51"/>
        <v>31143635</v>
      </c>
      <c r="O393" s="24">
        <f t="shared" si="51"/>
        <v>42191974</v>
      </c>
      <c r="P393" s="21"/>
      <c r="Q393" s="25" t="s">
        <v>2917</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f t="shared" si="52"/>
        <v>33767939</v>
      </c>
      <c r="O394" s="24" t="str">
        <f t="shared" si="52"/>
        <v/>
      </c>
      <c r="P394" s="21"/>
      <c r="Q394" s="25" t="s">
        <v>2918</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f t="shared" si="53"/>
        <v>25949388.280000001</v>
      </c>
      <c r="N395" s="24">
        <f t="shared" ref="N395:O395" si="54">IFERROR(VLOOKUP($B$391,$4:$123,MATCH($Q395&amp;"/"&amp;N$347,$2:$2,0),FALSE),IFERROR(VLOOKUP($B$391,$4:$123,MATCH($Q394&amp;"/"&amp;N$347,$2:$2,0),FALSE),IFERROR(VLOOKUP($B$391,$4:$123,MATCH($Q393&amp;"/"&amp;N$347,$2:$2,0),FALSE),IFERROR(VLOOKUP($B$391,$4:$123,MATCH($Q392&amp;"/"&amp;N$347,$2:$2,0),FALSE),""))))</f>
        <v>36146866.479999997</v>
      </c>
      <c r="O395" s="24">
        <f t="shared" si="54"/>
        <v>42191974</v>
      </c>
      <c r="P395" s="21"/>
      <c r="Q395" s="25" t="s">
        <v>2919</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f t="shared" si="55"/>
        <v>0.4194070841697366</v>
      </c>
      <c r="N396" s="26">
        <f t="shared" si="55"/>
        <v>0.46809100577496737</v>
      </c>
      <c r="O396" s="26">
        <f t="shared" si="55"/>
        <v>0.48737137084868454</v>
      </c>
      <c r="P396" s="21"/>
      <c r="Q396" s="27" t="s">
        <v>2920</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1" t="s">
        <v>2928</v>
      </c>
      <c r="C397" s="146"/>
      <c r="D397" s="146"/>
      <c r="E397" s="146"/>
      <c r="F397" s="146"/>
      <c r="G397" s="146"/>
      <c r="H397" s="146"/>
      <c r="I397" s="146"/>
      <c r="J397" s="146"/>
      <c r="K397" s="146"/>
      <c r="L397" s="146"/>
      <c r="M397" s="146"/>
      <c r="N397" s="146"/>
      <c r="O397" s="150"/>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f t="shared" si="56"/>
        <v>68013397</v>
      </c>
      <c r="O398" s="24">
        <f t="shared" si="56"/>
        <v>79742451</v>
      </c>
      <c r="P398" s="21"/>
      <c r="Q398" s="25" t="s">
        <v>2916</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f t="shared" si="57"/>
        <v>70083158</v>
      </c>
      <c r="O399" s="24">
        <f t="shared" si="57"/>
        <v>86570481</v>
      </c>
      <c r="P399" s="21"/>
      <c r="Q399" s="25" t="s">
        <v>2917</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f t="shared" si="58"/>
        <v>72901645</v>
      </c>
      <c r="O400" s="24" t="str">
        <f t="shared" si="58"/>
        <v/>
      </c>
      <c r="P400" s="21"/>
      <c r="Q400" s="25" t="s">
        <v>2918</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f t="shared" si="59"/>
        <v>61871602.219999999</v>
      </c>
      <c r="N401" s="24">
        <f t="shared" ref="N401:O401" si="60">IFERROR(VLOOKUP($B$397,$4:$123,MATCH($Q401&amp;"/"&amp;N$347,$2:$2,0),FALSE),IFERROR(VLOOKUP($B$397,$4:$123,MATCH($Q400&amp;"/"&amp;N$347,$2:$2,0),FALSE),IFERROR(VLOOKUP($B$397,$4:$123,MATCH($Q399&amp;"/"&amp;N$347,$2:$2,0),FALSE),IFERROR(VLOOKUP($B$397,$4:$123,MATCH($Q398&amp;"/"&amp;N$347,$2:$2,0),FALSE),""))))</f>
        <v>77221877.870000005</v>
      </c>
      <c r="O401" s="24">
        <f t="shared" si="60"/>
        <v>86570481</v>
      </c>
      <c r="P401" s="21"/>
      <c r="Q401" s="25" t="s">
        <v>2919</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48" t="s">
        <v>2929</v>
      </c>
      <c r="C402" s="146"/>
      <c r="D402" s="146"/>
      <c r="E402" s="146"/>
      <c r="F402" s="146"/>
      <c r="G402" s="146"/>
      <c r="H402" s="146"/>
      <c r="I402" s="146"/>
      <c r="J402" s="146"/>
      <c r="K402" s="146"/>
      <c r="L402" s="146"/>
      <c r="M402" s="146"/>
      <c r="N402" s="146"/>
      <c r="O402" s="150"/>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49" t="s">
        <v>2905</v>
      </c>
      <c r="C403" s="146"/>
      <c r="D403" s="146"/>
      <c r="E403" s="146"/>
      <c r="F403" s="146"/>
      <c r="G403" s="146"/>
      <c r="H403" s="146"/>
      <c r="I403" s="146"/>
      <c r="J403" s="146"/>
      <c r="K403" s="146"/>
      <c r="L403" s="146"/>
      <c r="M403" s="146"/>
      <c r="N403" s="146"/>
      <c r="O403" s="150"/>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f t="shared" si="61"/>
        <v>15398268</v>
      </c>
      <c r="O404" s="24">
        <f t="shared" si="61"/>
        <v>17837008</v>
      </c>
      <c r="P404" s="21"/>
      <c r="Q404" s="25" t="s">
        <v>2916</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f t="shared" si="62"/>
        <v>14187861</v>
      </c>
      <c r="O405" s="24">
        <f t="shared" si="62"/>
        <v>21062951</v>
      </c>
      <c r="P405" s="21"/>
      <c r="Q405" s="25" t="s">
        <v>2917</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f t="shared" si="63"/>
        <v>17203289</v>
      </c>
      <c r="O406" s="24" t="str">
        <f t="shared" si="63"/>
        <v/>
      </c>
      <c r="P406" s="21"/>
      <c r="Q406" s="25" t="s">
        <v>2918</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f t="shared" si="64"/>
        <v>14669273.219999999</v>
      </c>
      <c r="N407" s="24">
        <f t="shared" ref="N407:O407" si="65">IFERROR(VLOOKUP($B$403,$4:$123,MATCH($Q407&amp;"/"&amp;N$347,$2:$2,0),FALSE),IFERROR(VLOOKUP($B$403,$4:$123,MATCH($Q406&amp;"/"&amp;N$347,$2:$2,0),FALSE),IFERROR(VLOOKUP($B$403,$4:$123,MATCH($Q405&amp;"/"&amp;N$347,$2:$2,0),FALSE),IFERROR(VLOOKUP($B$403,$4:$123,MATCH($Q404&amp;"/"&amp;N$347,$2:$2,0),FALSE),""))))</f>
        <v>19242626.329999998</v>
      </c>
      <c r="O407" s="24">
        <f t="shared" si="65"/>
        <v>21062951</v>
      </c>
      <c r="P407" s="21"/>
      <c r="Q407" s="25" t="s">
        <v>2919</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f t="shared" si="66"/>
        <v>0.23709218274063307</v>
      </c>
      <c r="N408" s="26">
        <f t="shared" si="66"/>
        <v>0.24918620034589425</v>
      </c>
      <c r="O408" s="26">
        <f t="shared" si="66"/>
        <v>0.24330407728703737</v>
      </c>
      <c r="P408" s="21"/>
      <c r="Q408" s="27" t="s">
        <v>2920</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54" t="s">
        <v>2906</v>
      </c>
      <c r="C409" s="146"/>
      <c r="D409" s="146"/>
      <c r="E409" s="146"/>
      <c r="F409" s="146"/>
      <c r="G409" s="146"/>
      <c r="H409" s="146"/>
      <c r="I409" s="146"/>
      <c r="J409" s="146"/>
      <c r="K409" s="146"/>
      <c r="L409" s="146"/>
      <c r="M409" s="146"/>
      <c r="N409" s="146"/>
      <c r="O409" s="150"/>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f t="shared" si="67"/>
        <v>30042548</v>
      </c>
      <c r="O410" s="24">
        <f t="shared" si="67"/>
        <v>34231357</v>
      </c>
      <c r="P410" s="21"/>
      <c r="Q410" s="25" t="s">
        <v>2916</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f t="shared" si="68"/>
        <v>32693529</v>
      </c>
      <c r="O411" s="24">
        <f t="shared" si="68"/>
        <v>37456231</v>
      </c>
      <c r="P411" s="21"/>
      <c r="Q411" s="25" t="s">
        <v>2917</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f t="shared" si="69"/>
        <v>31256413</v>
      </c>
      <c r="O412" s="24" t="str">
        <f t="shared" si="69"/>
        <v/>
      </c>
      <c r="P412" s="21"/>
      <c r="Q412" s="25" t="s">
        <v>2918</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f t="shared" si="70"/>
        <v>29466966.129999999</v>
      </c>
      <c r="N413" s="24">
        <f t="shared" ref="N413:O413" si="71">IFERROR(VLOOKUP($B$409,$4:$123,MATCH($Q413&amp;"/"&amp;N$347,$2:$2,0),FALSE),IFERROR(VLOOKUP($B$409,$4:$123,MATCH($Q412&amp;"/"&amp;N$347,$2:$2,0),FALSE),IFERROR(VLOOKUP($B$409,$4:$123,MATCH($Q411&amp;"/"&amp;N$347,$2:$2,0),FALSE),IFERROR(VLOOKUP($B$409,$4:$123,MATCH($Q410&amp;"/"&amp;N$347,$2:$2,0),FALSE),""))))</f>
        <v>31732122.27</v>
      </c>
      <c r="O413" s="24">
        <f t="shared" si="71"/>
        <v>37456231</v>
      </c>
      <c r="P413" s="21"/>
      <c r="Q413" s="25" t="s">
        <v>2919</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f t="shared" si="72"/>
        <v>0.47625994919644737</v>
      </c>
      <c r="N414" s="26">
        <f t="shared" si="72"/>
        <v>0.41092140136011429</v>
      </c>
      <c r="O414" s="26">
        <f t="shared" si="72"/>
        <v>0.43266747010450363</v>
      </c>
      <c r="P414" s="21"/>
      <c r="Q414" s="27" t="s">
        <v>2920</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48" t="s">
        <v>2907</v>
      </c>
      <c r="C415" s="146"/>
      <c r="D415" s="146"/>
      <c r="E415" s="146"/>
      <c r="F415" s="146"/>
      <c r="G415" s="146"/>
      <c r="H415" s="146"/>
      <c r="I415" s="146"/>
      <c r="J415" s="146"/>
      <c r="K415" s="146"/>
      <c r="L415" s="146"/>
      <c r="M415" s="146"/>
      <c r="N415" s="146"/>
      <c r="O415" s="150"/>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f t="shared" si="73"/>
        <v>45440816</v>
      </c>
      <c r="O416" s="24">
        <f t="shared" si="73"/>
        <v>52068365</v>
      </c>
      <c r="P416" s="21"/>
      <c r="Q416" s="25" t="s">
        <v>2916</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f t="shared" si="74"/>
        <v>46881390</v>
      </c>
      <c r="O417" s="24">
        <f t="shared" si="74"/>
        <v>58519182</v>
      </c>
      <c r="P417" s="21"/>
      <c r="Q417" s="25" t="s">
        <v>2917</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f t="shared" si="75"/>
        <v>48459702</v>
      </c>
      <c r="O418" s="24" t="str">
        <f t="shared" si="75"/>
        <v/>
      </c>
      <c r="P418" s="21"/>
      <c r="Q418" s="25" t="s">
        <v>2918</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f t="shared" si="76"/>
        <v>44136239.349999994</v>
      </c>
      <c r="N419" s="24">
        <f t="shared" ref="N419:O419" si="77">IFERROR(VLOOKUP($B$415,$4:$123,MATCH($Q419&amp;"/"&amp;N$347,$2:$2,0),FALSE),IFERROR(VLOOKUP($B$415,$4:$123,MATCH($Q418&amp;"/"&amp;N$347,$2:$2,0),FALSE),IFERROR(VLOOKUP($B$415,$4:$123,MATCH($Q417&amp;"/"&amp;N$347,$2:$2,0),FALSE),IFERROR(VLOOKUP($B$415,$4:$123,MATCH($Q416&amp;"/"&amp;N$347,$2:$2,0),FALSE),""))))</f>
        <v>50974748.599999994</v>
      </c>
      <c r="O419" s="24">
        <f t="shared" si="77"/>
        <v>58519182</v>
      </c>
      <c r="P419" s="21"/>
      <c r="Q419" s="25" t="s">
        <v>2919</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f t="shared" si="78"/>
        <v>0.71335213193708036</v>
      </c>
      <c r="N420" s="26">
        <f t="shared" si="78"/>
        <v>0.66010760170600846</v>
      </c>
      <c r="O420" s="26">
        <f t="shared" si="78"/>
        <v>0.67597154739154097</v>
      </c>
      <c r="P420" s="21"/>
      <c r="Q420" s="27" t="s">
        <v>2920</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48" t="s">
        <v>2934</v>
      </c>
      <c r="C421" s="146"/>
      <c r="D421" s="146"/>
      <c r="E421" s="146"/>
      <c r="F421" s="146"/>
      <c r="G421" s="146"/>
      <c r="H421" s="146"/>
      <c r="I421" s="146"/>
      <c r="J421" s="146"/>
      <c r="K421" s="146"/>
      <c r="L421" s="146"/>
      <c r="M421" s="146"/>
      <c r="N421" s="146"/>
      <c r="O421" s="150"/>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f t="shared" si="79"/>
        <v>50674059</v>
      </c>
      <c r="O422" s="24">
        <f t="shared" si="79"/>
        <v>57684517</v>
      </c>
      <c r="P422" s="21"/>
      <c r="Q422" s="25" t="s">
        <v>2916</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f t="shared" si="80"/>
        <v>52111800</v>
      </c>
      <c r="O423" s="24">
        <f t="shared" si="80"/>
        <v>64025394</v>
      </c>
      <c r="P423" s="21"/>
      <c r="Q423" s="25" t="s">
        <v>2917</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f t="shared" si="81"/>
        <v>53588050</v>
      </c>
      <c r="O424" s="24" t="str">
        <f t="shared" si="81"/>
        <v/>
      </c>
      <c r="P424" s="21"/>
      <c r="Q424" s="25" t="s">
        <v>2918</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f t="shared" si="82"/>
        <v>45899888.409999996</v>
      </c>
      <c r="N425" s="24">
        <f t="shared" ref="N425:O425" si="83">IFERROR(VLOOKUP($B$421,$4:$123,MATCH($Q425&amp;"/"&amp;N$347,$2:$2,0),FALSE),IFERROR(VLOOKUP($B$421,$4:$123,MATCH($Q424&amp;"/"&amp;N$347,$2:$2,0),FALSE),IFERROR(VLOOKUP($B$421,$4:$123,MATCH($Q423&amp;"/"&amp;N$347,$2:$2,0),FALSE),IFERROR(VLOOKUP($B$421,$4:$123,MATCH($Q422&amp;"/"&amp;N$347,$2:$2,0),FALSE),""))))</f>
        <v>56539744.210000001</v>
      </c>
      <c r="O425" s="24">
        <f t="shared" si="83"/>
        <v>64025394</v>
      </c>
      <c r="P425" s="21"/>
      <c r="Q425" s="25" t="s">
        <v>2919</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f t="shared" si="84"/>
        <v>0.74185711640037111</v>
      </c>
      <c r="N426" s="26">
        <f t="shared" si="84"/>
        <v>0.73217261441352721</v>
      </c>
      <c r="O426" s="26">
        <f t="shared" si="84"/>
        <v>0.73957535248071449</v>
      </c>
      <c r="P426" s="21"/>
      <c r="Q426" s="27" t="s">
        <v>2920</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45" t="s">
        <v>2935</v>
      </c>
      <c r="C427" s="146"/>
      <c r="D427" s="146"/>
      <c r="E427" s="146"/>
      <c r="F427" s="146"/>
      <c r="G427" s="146"/>
      <c r="H427" s="146"/>
      <c r="I427" s="146"/>
      <c r="J427" s="146"/>
      <c r="K427" s="146"/>
      <c r="L427" s="146"/>
      <c r="M427" s="146"/>
      <c r="N427" s="146"/>
      <c r="O427" s="150"/>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7" t="s">
        <v>2936</v>
      </c>
      <c r="C428" s="146"/>
      <c r="D428" s="146"/>
      <c r="E428" s="146"/>
      <c r="F428" s="146"/>
      <c r="G428" s="146"/>
      <c r="H428" s="146"/>
      <c r="I428" s="146"/>
      <c r="J428" s="146"/>
      <c r="K428" s="146"/>
      <c r="L428" s="146"/>
      <c r="M428" s="146"/>
      <c r="N428" s="146"/>
      <c r="O428" s="150"/>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f t="shared" si="85"/>
        <v>12638675</v>
      </c>
      <c r="O429" s="24">
        <f t="shared" si="85"/>
        <v>17349125</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f t="shared" si="86"/>
        <v>13269228</v>
      </c>
      <c r="O430" s="24">
        <f t="shared" si="86"/>
        <v>17834797</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f t="shared" si="87"/>
        <v>14609201</v>
      </c>
      <c r="O431" s="24" t="str">
        <f t="shared" si="87"/>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f t="shared" si="88"/>
        <v>11271393.609999999</v>
      </c>
      <c r="N432" s="24">
        <f t="shared" ref="N432:O432" si="89">IFERROR(VLOOKUP($B$428,$4:$123,MATCH($Q432&amp;"/"&amp;N$347,$2:$2,0),FALSE),IFERROR(VLOOKUP($B$428,$4:$123,MATCH($Q431&amp;"/"&amp;N$347,$2:$2,0),FALSE),IFERROR(VLOOKUP($B$428,$4:$123,MATCH($Q430&amp;"/"&amp;N$347,$2:$2,0),FALSE),IFERROR(VLOOKUP($B$428,$4:$123,MATCH($Q429&amp;"/"&amp;N$347,$2:$2,0),FALSE),""))))</f>
        <v>15975469.130000001</v>
      </c>
      <c r="O432" s="24">
        <f t="shared" si="89"/>
        <v>17834797</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f t="shared" si="90"/>
        <v>0.18217394096118172</v>
      </c>
      <c r="N433" s="26">
        <f t="shared" si="90"/>
        <v>0.20687750117776305</v>
      </c>
      <c r="O433" s="26">
        <f t="shared" si="90"/>
        <v>0.20601476154441142</v>
      </c>
      <c r="P433" s="21"/>
      <c r="Q433" s="27" t="s">
        <v>2920</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45" t="s">
        <v>2937</v>
      </c>
      <c r="C434" s="146"/>
      <c r="D434" s="146"/>
      <c r="E434" s="146"/>
      <c r="F434" s="146"/>
      <c r="G434" s="146"/>
      <c r="H434" s="146"/>
      <c r="I434" s="146"/>
      <c r="J434" s="146"/>
      <c r="K434" s="146"/>
      <c r="L434" s="146"/>
      <c r="M434" s="146"/>
      <c r="N434" s="146"/>
      <c r="O434" s="150"/>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f t="shared" si="91"/>
        <v>17339338</v>
      </c>
      <c r="O435" s="24">
        <f t="shared" si="91"/>
        <v>22057934</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f t="shared" si="92"/>
        <v>17971358</v>
      </c>
      <c r="O436" s="24">
        <f t="shared" si="92"/>
        <v>22545087</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f t="shared" si="93"/>
        <v>19313595</v>
      </c>
      <c r="O437" s="24" t="str">
        <f t="shared" si="93"/>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f t="shared" si="94"/>
        <v>15971713.810000001</v>
      </c>
      <c r="N438" s="24">
        <f t="shared" ref="N438:O438" si="95">IFERROR(VLOOKUP($B$434,$4:$123,MATCH($Q438&amp;"/"&amp;N$347,$2:$2,0),FALSE),IFERROR(VLOOKUP($B$434,$4:$123,MATCH($Q437&amp;"/"&amp;N$347,$2:$2,0),FALSE),IFERROR(VLOOKUP($B$434,$4:$123,MATCH($Q436&amp;"/"&amp;N$347,$2:$2,0),FALSE),IFERROR(VLOOKUP($B$434,$4:$123,MATCH($Q435&amp;"/"&amp;N$347,$2:$2,0),FALSE),""))))</f>
        <v>20682133.670000002</v>
      </c>
      <c r="O438" s="24">
        <f t="shared" si="95"/>
        <v>22545087</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f t="shared" si="96"/>
        <v>0.25814288359962889</v>
      </c>
      <c r="N439" s="26">
        <f t="shared" si="96"/>
        <v>0.26782738571596976</v>
      </c>
      <c r="O439" s="26">
        <f t="shared" si="96"/>
        <v>0.26042464751928546</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1" t="s">
        <v>2938</v>
      </c>
      <c r="C440" s="146"/>
      <c r="D440" s="146"/>
      <c r="E440" s="146"/>
      <c r="F440" s="146"/>
      <c r="G440" s="146"/>
      <c r="H440" s="146"/>
      <c r="I440" s="146"/>
      <c r="J440" s="146"/>
      <c r="K440" s="146"/>
      <c r="L440" s="146"/>
      <c r="M440" s="146"/>
      <c r="N440" s="146"/>
      <c r="O440" s="150"/>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1" t="s">
        <v>3023</v>
      </c>
      <c r="C441" s="146"/>
      <c r="D441" s="146"/>
      <c r="E441" s="146"/>
      <c r="F441" s="146"/>
      <c r="G441" s="146"/>
      <c r="H441" s="146"/>
      <c r="I441" s="146"/>
      <c r="J441" s="146"/>
      <c r="K441" s="146"/>
      <c r="L441" s="146"/>
      <c r="M441" s="146"/>
      <c r="N441" s="146"/>
      <c r="O441" s="150"/>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f t="shared" si="97"/>
        <v>3332246</v>
      </c>
      <c r="O442" s="23">
        <f t="shared" si="97"/>
        <v>3584942</v>
      </c>
      <c r="P442" s="37"/>
      <c r="Q442" s="25" t="s">
        <v>2916</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f t="shared" si="98"/>
        <v>3384920</v>
      </c>
      <c r="O443" s="23">
        <f t="shared" si="98"/>
        <v>3684448</v>
      </c>
      <c r="P443" s="37"/>
      <c r="Q443" s="25" t="s">
        <v>2917</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f t="shared" si="99"/>
        <v>3554813</v>
      </c>
      <c r="O444" s="23" t="str">
        <f t="shared" si="99"/>
        <v/>
      </c>
      <c r="P444" s="37"/>
      <c r="Q444" s="25" t="s">
        <v>2918</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f t="shared" si="100"/>
        <v>2969923.4</v>
      </c>
      <c r="N445" s="39">
        <f t="shared" si="100"/>
        <v>3689530.14</v>
      </c>
      <c r="O445" s="39" t="str">
        <f t="shared" si="100"/>
        <v/>
      </c>
      <c r="P445" s="37"/>
      <c r="Q445" s="25" t="s">
        <v>2940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2969923.4</v>
      </c>
      <c r="N446" s="40">
        <f t="shared" ref="N446:O446" si="102">IF(N443="",N442*4,IF(N444="",(N443+N442)*2,IF(N445="",((N444+N443+N442)/3)*4,SUM(N442:N445))))</f>
        <v>13961509.140000001</v>
      </c>
      <c r="O446" s="40">
        <f t="shared" si="102"/>
        <v>14538780</v>
      </c>
      <c r="P446" s="21"/>
      <c r="Q446" s="25" t="s">
        <v>2919</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f t="shared" si="103"/>
        <v>3.700966072054249</v>
      </c>
      <c r="O447" s="26">
        <f t="shared" si="103"/>
        <v>4.1347310968418594E-2</v>
      </c>
      <c r="P447" s="37"/>
      <c r="Q447" s="27" t="s">
        <v>2941</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f t="shared" si="104"/>
        <v>0.93629883278229309</v>
      </c>
      <c r="N448" s="26">
        <f t="shared" si="104"/>
        <v>0.94766152418543403</v>
      </c>
      <c r="O448" s="26">
        <f t="shared" si="104"/>
        <v>0.93755537780203613</v>
      </c>
      <c r="P448" s="37"/>
      <c r="Q448" s="27" t="s">
        <v>2920</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1" t="s">
        <v>3024</v>
      </c>
      <c r="C449" s="146"/>
      <c r="D449" s="146"/>
      <c r="E449" s="146"/>
      <c r="F449" s="146"/>
      <c r="G449" s="146"/>
      <c r="H449" s="146"/>
      <c r="I449" s="146"/>
      <c r="J449" s="146"/>
      <c r="K449" s="146"/>
      <c r="L449" s="146"/>
      <c r="M449" s="146"/>
      <c r="N449" s="146"/>
      <c r="O449" s="150"/>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f t="shared" si="105"/>
        <v>190076</v>
      </c>
      <c r="O450" s="23">
        <f t="shared" si="105"/>
        <v>263473</v>
      </c>
      <c r="P450" s="21"/>
      <c r="Q450" s="25" t="s">
        <v>2916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f t="shared" si="106"/>
        <v>174665</v>
      </c>
      <c r="O451" s="23">
        <f t="shared" si="106"/>
        <v>197602</v>
      </c>
      <c r="P451" s="21"/>
      <c r="Q451" s="25" t="s">
        <v>2917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f t="shared" si="107"/>
        <v>172476</v>
      </c>
      <c r="O452" s="23" t="str">
        <f t="shared" si="107"/>
        <v/>
      </c>
      <c r="P452" s="21"/>
      <c r="Q452" s="25" t="s">
        <v>2918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f t="shared" si="108"/>
        <v>180803.47</v>
      </c>
      <c r="N453" s="39">
        <f t="shared" si="108"/>
        <v>189210.79</v>
      </c>
      <c r="O453" s="39" t="str">
        <f t="shared" si="108"/>
        <v/>
      </c>
      <c r="P453" s="21"/>
      <c r="Q453" s="25" t="s">
        <v>2940</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180803.47</v>
      </c>
      <c r="N454" s="40">
        <f t="shared" ref="N454:O454" si="110">IF(N451="",N450*4,IF(N452="",(N451+N450)*2,IF(N453="",((N452+N451+N450)/3)*4,SUM(N450:N453))))</f>
        <v>726427.79</v>
      </c>
      <c r="O454" s="40">
        <f t="shared" si="110"/>
        <v>922150</v>
      </c>
      <c r="P454" s="21"/>
      <c r="Q454" s="25" t="s">
        <v>2919</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f t="shared" si="111"/>
        <v>3.0177757097250399</v>
      </c>
      <c r="O455" s="26">
        <f t="shared" si="111"/>
        <v>0.26943106072525103</v>
      </c>
      <c r="P455" s="37"/>
      <c r="Q455" s="27" t="s">
        <v>2941</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f t="shared" si="112"/>
        <v>5.7000149540553248E-2</v>
      </c>
      <c r="N456" s="26">
        <f t="shared" si="112"/>
        <v>4.9307539735067379E-2</v>
      </c>
      <c r="O456" s="26">
        <f t="shared" si="112"/>
        <v>5.946624762463891E-2</v>
      </c>
      <c r="P456" s="37"/>
      <c r="Q456" s="27" t="s">
        <v>2920</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1" t="s">
        <v>2942</v>
      </c>
      <c r="C457" s="146"/>
      <c r="D457" s="146"/>
      <c r="E457" s="146"/>
      <c r="F457" s="146"/>
      <c r="G457" s="146"/>
      <c r="H457" s="146"/>
      <c r="I457" s="146"/>
      <c r="J457" s="146"/>
      <c r="K457" s="146"/>
      <c r="L457" s="146"/>
      <c r="M457" s="146"/>
      <c r="N457" s="146"/>
      <c r="O457" s="150"/>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f t="shared" si="113"/>
        <v>17788</v>
      </c>
      <c r="O458" s="23">
        <f t="shared" si="113"/>
        <v>8729</v>
      </c>
      <c r="P458" s="21"/>
      <c r="Q458" s="25" t="s">
        <v>2916</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f t="shared" si="114"/>
        <v>5678</v>
      </c>
      <c r="O459" s="23">
        <f t="shared" si="114"/>
        <v>14364</v>
      </c>
      <c r="P459" s="21"/>
      <c r="Q459" s="25" t="s">
        <v>2917</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f t="shared" si="115"/>
        <v>9361</v>
      </c>
      <c r="O460" s="23" t="str">
        <f t="shared" si="115"/>
        <v/>
      </c>
      <c r="P460" s="21"/>
      <c r="Q460" s="25" t="s">
        <v>2918</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f t="shared" si="116"/>
        <v>21255.51</v>
      </c>
      <c r="N461" s="39">
        <f t="shared" si="116"/>
        <v>11826.54</v>
      </c>
      <c r="O461" s="39" t="str">
        <f t="shared" si="116"/>
        <v/>
      </c>
      <c r="P461" s="21"/>
      <c r="Q461" s="25" t="s">
        <v>2940</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21255.51</v>
      </c>
      <c r="N462" s="23">
        <f t="shared" ref="N462:O462" si="118">IF(N459="",N458*4,IF(N460="",(N459+N458)*2,IF(N461="",((N460+N459+N458)/3)*4,SUM(N458:N461))))</f>
        <v>44653.54</v>
      </c>
      <c r="O462" s="23">
        <f t="shared" si="118"/>
        <v>46186</v>
      </c>
      <c r="P462" s="21"/>
      <c r="Q462" s="25" t="s">
        <v>2919</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f t="shared" si="119"/>
        <v>1.1007983341731156</v>
      </c>
      <c r="O463" s="26">
        <f t="shared" si="119"/>
        <v>3.4318891626509362E-2</v>
      </c>
      <c r="P463" s="37"/>
      <c r="Q463" s="27" t="s">
        <v>2941</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f t="shared" si="120"/>
        <v>6.7010176771536796E-3</v>
      </c>
      <c r="N464" s="26">
        <f t="shared" si="120"/>
        <v>3.0309360794985841E-3</v>
      </c>
      <c r="O464" s="26">
        <f t="shared" si="120"/>
        <v>2.9783745733249173E-3</v>
      </c>
      <c r="P464" s="37"/>
      <c r="Q464" s="27" t="s">
        <v>2920</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1" t="s">
        <v>2944</v>
      </c>
      <c r="C465" s="146"/>
      <c r="D465" s="146"/>
      <c r="E465" s="146"/>
      <c r="F465" s="146"/>
      <c r="G465" s="146"/>
      <c r="H465" s="146"/>
      <c r="I465" s="146"/>
      <c r="J465" s="146"/>
      <c r="K465" s="146"/>
      <c r="L465" s="146"/>
      <c r="M465" s="146"/>
      <c r="N465" s="146"/>
      <c r="O465" s="150"/>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2916</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2917</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2918</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2940</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2919</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1" t="s">
        <v>2945</v>
      </c>
      <c r="C471" s="146"/>
      <c r="D471" s="146"/>
      <c r="E471" s="146"/>
      <c r="F471" s="146"/>
      <c r="G471" s="146"/>
      <c r="H471" s="146"/>
      <c r="I471" s="146"/>
      <c r="J471" s="146"/>
      <c r="K471" s="146"/>
      <c r="L471" s="146"/>
      <c r="M471" s="146"/>
      <c r="N471" s="146"/>
      <c r="O471" s="150"/>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f t="shared" si="127"/>
        <v>-130969</v>
      </c>
      <c r="O472" s="23">
        <f t="shared" si="127"/>
        <v>0</v>
      </c>
      <c r="P472" s="21"/>
      <c r="Q472" s="25" t="s">
        <v>2916</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f t="shared" si="128"/>
        <v>-109877</v>
      </c>
      <c r="O473" s="23">
        <f t="shared" si="128"/>
        <v>0</v>
      </c>
      <c r="P473" s="21"/>
      <c r="Q473" s="25" t="s">
        <v>2917</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f t="shared" si="129"/>
        <v>-115468.33</v>
      </c>
      <c r="O474" s="23" t="str">
        <f t="shared" si="129"/>
        <v/>
      </c>
      <c r="P474" s="21"/>
      <c r="Q474" s="25" t="s">
        <v>2918</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f t="shared" si="130"/>
        <v>0</v>
      </c>
      <c r="N475" s="39">
        <f t="shared" si="130"/>
        <v>382545.4</v>
      </c>
      <c r="O475" s="39" t="str">
        <f t="shared" si="130"/>
        <v/>
      </c>
      <c r="P475" s="21"/>
      <c r="Q475" s="25" t="s">
        <v>2940</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ref="N476:O476" si="132">IF(N473="",N472*4,IF(N474="",(N473+N472)*2,IF(N475="",((N474+N473+N472)/3)*4,SUM(N472:N475))))</f>
        <v>26231.070000000007</v>
      </c>
      <c r="O476" s="23">
        <f t="shared" si="132"/>
        <v>0</v>
      </c>
      <c r="P476" s="21"/>
      <c r="Q476" s="25" t="s">
        <v>2919</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1" t="s">
        <v>2946</v>
      </c>
      <c r="C477" s="146"/>
      <c r="D477" s="146"/>
      <c r="E477" s="146"/>
      <c r="F477" s="146"/>
      <c r="G477" s="146"/>
      <c r="H477" s="146"/>
      <c r="I477" s="146"/>
      <c r="J477" s="146"/>
      <c r="K477" s="146"/>
      <c r="L477" s="146"/>
      <c r="M477" s="146"/>
      <c r="N477" s="146"/>
      <c r="O477" s="150"/>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f t="shared" si="133"/>
        <v>3540110</v>
      </c>
      <c r="O478" s="23">
        <f t="shared" si="133"/>
        <v>3857144</v>
      </c>
      <c r="P478" s="21"/>
      <c r="Q478" s="25" t="s">
        <v>2916</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f t="shared" si="134"/>
        <v>3565263</v>
      </c>
      <c r="O479" s="23">
        <f t="shared" si="134"/>
        <v>3896414</v>
      </c>
      <c r="P479" s="21"/>
      <c r="Q479" s="25" t="s">
        <v>2917</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f t="shared" si="135"/>
        <v>3736650</v>
      </c>
      <c r="O480" s="23" t="str">
        <f t="shared" si="135"/>
        <v/>
      </c>
      <c r="P480" s="21"/>
      <c r="Q480" s="25" t="s">
        <v>2918</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f t="shared" si="136"/>
        <v>3171982.38</v>
      </c>
      <c r="N481" s="39">
        <f t="shared" si="136"/>
        <v>3890567.47</v>
      </c>
      <c r="O481" s="39" t="str">
        <f t="shared" si="136"/>
        <v/>
      </c>
      <c r="P481" s="21"/>
      <c r="Q481" s="25" t="s">
        <v>2940</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3171982.38</v>
      </c>
      <c r="N482" s="40">
        <f t="shared" ref="N482:O482" si="138">IF(N479="",N478*4,IF(N480="",(N479+N478)*2,IF(N481="",((N480+N479+N478)/3)*4,SUM(N478:N481))))</f>
        <v>14732590.470000001</v>
      </c>
      <c r="O482" s="40">
        <f t="shared" si="138"/>
        <v>15507116</v>
      </c>
      <c r="P482" s="21"/>
      <c r="Q482" s="25" t="s">
        <v>2919</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f t="shared" si="139"/>
        <v>3.6446003492617134</v>
      </c>
      <c r="O483" s="26">
        <f t="shared" si="139"/>
        <v>5.2572256832711606E-2</v>
      </c>
      <c r="P483" s="37"/>
      <c r="Q483" s="27" t="s">
        <v>2941</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48" t="s">
        <v>2959</v>
      </c>
      <c r="C484" s="146"/>
      <c r="D484" s="146"/>
      <c r="E484" s="146"/>
      <c r="F484" s="146"/>
      <c r="G484" s="146"/>
      <c r="H484" s="146"/>
      <c r="I484" s="146"/>
      <c r="J484" s="146"/>
      <c r="K484" s="146"/>
      <c r="L484" s="146"/>
      <c r="M484" s="146"/>
      <c r="N484" s="146"/>
      <c r="O484" s="150"/>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f t="shared" si="140"/>
        <v>432505</v>
      </c>
      <c r="O485" s="23">
        <f t="shared" si="140"/>
        <v>476552</v>
      </c>
      <c r="P485" s="21"/>
      <c r="Q485" s="25" t="s">
        <v>2916</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f t="shared" si="141"/>
        <v>447097</v>
      </c>
      <c r="O486" s="23">
        <f t="shared" si="141"/>
        <v>507241</v>
      </c>
      <c r="P486" s="21"/>
      <c r="Q486" s="25" t="s">
        <v>2917</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f t="shared" si="142"/>
        <v>467093</v>
      </c>
      <c r="O487" s="23" t="str">
        <f t="shared" si="142"/>
        <v/>
      </c>
      <c r="P487" s="21"/>
      <c r="Q487" s="25" t="s">
        <v>2918</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f t="shared" si="143"/>
        <v>381638.3</v>
      </c>
      <c r="N488" s="39">
        <f t="shared" si="143"/>
        <v>470269.17</v>
      </c>
      <c r="O488" s="39" t="str">
        <f t="shared" si="143"/>
        <v/>
      </c>
      <c r="P488" s="21"/>
      <c r="Q488" s="25" t="s">
        <v>2940</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381638.3</v>
      </c>
      <c r="N489" s="39">
        <f t="shared" ref="N489:O489" si="145">IF(N486="",N485*4,IF(N487="",(N486+N485)*2,IF(N488="",((N487+N486+N485)/3)*4,SUM(N485:N488))))</f>
        <v>1816964.17</v>
      </c>
      <c r="O489" s="39">
        <f t="shared" si="145"/>
        <v>1967586</v>
      </c>
      <c r="P489" s="21"/>
      <c r="Q489" s="25" t="s">
        <v>2919</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f t="shared" si="146"/>
        <v>3.7609586616437607</v>
      </c>
      <c r="O490" s="46">
        <f t="shared" si="146"/>
        <v>8.2897523510328863E-2</v>
      </c>
      <c r="P490" s="37"/>
      <c r="Q490" s="27" t="s">
        <v>2941</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f t="shared" si="147"/>
        <v>0.12850105831012343</v>
      </c>
      <c r="N491" s="45">
        <f t="shared" si="147"/>
        <v>0.13014095767013908</v>
      </c>
      <c r="O491" s="45">
        <f t="shared" si="147"/>
        <v>0.13533363872346924</v>
      </c>
      <c r="P491" s="21"/>
      <c r="Q491" s="27" t="s">
        <v>2920</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45" t="s">
        <v>3025</v>
      </c>
      <c r="C492" s="146"/>
      <c r="D492" s="146"/>
      <c r="E492" s="146"/>
      <c r="F492" s="146"/>
      <c r="G492" s="146"/>
      <c r="H492" s="146"/>
      <c r="I492" s="146"/>
      <c r="J492" s="146"/>
      <c r="K492" s="146"/>
      <c r="L492" s="146"/>
      <c r="M492" s="146"/>
      <c r="N492" s="146"/>
      <c r="O492" s="150"/>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f t="shared" si="148"/>
        <v>2899741</v>
      </c>
      <c r="O493" s="40">
        <f t="shared" si="148"/>
        <v>3108390</v>
      </c>
      <c r="P493" s="21"/>
      <c r="Q493" s="25" t="s">
        <v>2916</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f t="shared" si="149"/>
        <v>2937823</v>
      </c>
      <c r="O494" s="23">
        <f t="shared" si="149"/>
        <v>3177207</v>
      </c>
      <c r="P494" s="21"/>
      <c r="Q494" s="25" t="s">
        <v>2917</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f t="shared" si="150"/>
        <v>3087720</v>
      </c>
      <c r="O495" s="23" t="str">
        <f t="shared" si="150"/>
        <v/>
      </c>
      <c r="P495" s="21"/>
      <c r="Q495" s="25" t="s">
        <v>2918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f t="shared" si="151"/>
        <v>2588285.1</v>
      </c>
      <c r="N496" s="39">
        <f t="shared" si="151"/>
        <v>3219260.97</v>
      </c>
      <c r="O496" s="39" t="str">
        <f t="shared" si="151"/>
        <v/>
      </c>
      <c r="P496" s="21"/>
      <c r="Q496" s="25" t="s">
        <v>2940</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2588285.1</v>
      </c>
      <c r="N497" s="40">
        <f t="shared" si="152"/>
        <v>12144544.970000001</v>
      </c>
      <c r="O497" s="40">
        <f t="shared" si="152"/>
        <v>12571194</v>
      </c>
      <c r="P497" s="21"/>
      <c r="Q497" s="25" t="s">
        <v>2919</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f t="shared" si="153"/>
        <v>0.87149894168987663</v>
      </c>
      <c r="N498" s="46">
        <f t="shared" si="153"/>
        <v>0.86985904232986089</v>
      </c>
      <c r="O498" s="46">
        <f t="shared" si="153"/>
        <v>0.86466636127653074</v>
      </c>
      <c r="P498" s="21"/>
      <c r="Q498" s="47" t="s">
        <v>2950</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f t="shared" si="154"/>
        <v>3.6921202652675316</v>
      </c>
      <c r="O499" s="46">
        <f t="shared" si="154"/>
        <v>3.5130919359591228E-2</v>
      </c>
      <c r="P499" s="37"/>
      <c r="Q499" s="27" t="s">
        <v>2941</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48" t="s">
        <v>2954</v>
      </c>
      <c r="C500" s="146"/>
      <c r="D500" s="146"/>
      <c r="E500" s="146"/>
      <c r="F500" s="146"/>
      <c r="G500" s="146"/>
      <c r="H500" s="146"/>
      <c r="I500" s="146"/>
      <c r="J500" s="146"/>
      <c r="K500" s="146"/>
      <c r="L500" s="146"/>
      <c r="M500" s="146"/>
      <c r="N500" s="146"/>
      <c r="O500" s="150"/>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f t="shared" si="155"/>
        <v>1491480</v>
      </c>
      <c r="O501" s="23">
        <f t="shared" si="155"/>
        <v>1501597</v>
      </c>
      <c r="P501" s="21"/>
      <c r="Q501" s="25" t="s">
        <v>2916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f t="shared" si="156"/>
        <v>1520029</v>
      </c>
      <c r="O502" s="23">
        <f t="shared" si="156"/>
        <v>1656818</v>
      </c>
      <c r="P502" s="21"/>
      <c r="Q502" s="25" t="s">
        <v>2917</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f t="shared" si="157"/>
        <v>1533204</v>
      </c>
      <c r="O503" s="23" t="str">
        <f t="shared" si="157"/>
        <v/>
      </c>
      <c r="P503" s="21"/>
      <c r="Q503" s="25" t="s">
        <v>2918</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f t="shared" si="158"/>
        <v>1328547</v>
      </c>
      <c r="N504" s="39">
        <f t="shared" si="158"/>
        <v>1599436.51</v>
      </c>
      <c r="O504" s="39" t="str">
        <f t="shared" si="158"/>
        <v/>
      </c>
      <c r="P504" s="21"/>
      <c r="Q504" s="25" t="s">
        <v>2940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1328547</v>
      </c>
      <c r="N505" s="39">
        <f t="shared" ref="N505:O505" si="160">IF(N502="",N501*4,IF(N503="",(N502+N501)*2,IF(N504="",((N503+N502+N501)/3)*4,SUM(N501:N504))))</f>
        <v>6144149.5099999998</v>
      </c>
      <c r="O505" s="39">
        <f t="shared" si="160"/>
        <v>6316830</v>
      </c>
      <c r="P505" s="21"/>
      <c r="Q505" s="25" t="s">
        <v>2919</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f t="shared" si="161"/>
        <v>0.41883807690003627</v>
      </c>
      <c r="N506" s="45">
        <f t="shared" si="161"/>
        <v>0.41704475003980745</v>
      </c>
      <c r="O506" s="45">
        <f t="shared" si="161"/>
        <v>0.40735040609743295</v>
      </c>
      <c r="P506" s="21"/>
      <c r="Q506" s="27" t="s">
        <v>2920</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f t="shared" si="162"/>
        <v>3.6247136984991872</v>
      </c>
      <c r="O507" s="46">
        <f t="shared" si="162"/>
        <v>2.8104864590119627E-2</v>
      </c>
      <c r="P507" s="37"/>
      <c r="Q507" s="27" t="s">
        <v>2941</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45" t="s">
        <v>2955</v>
      </c>
      <c r="C508" s="146"/>
      <c r="D508" s="146"/>
      <c r="E508" s="146"/>
      <c r="F508" s="146"/>
      <c r="G508" s="146"/>
      <c r="H508" s="146"/>
      <c r="I508" s="146"/>
      <c r="J508" s="146"/>
      <c r="K508" s="146"/>
      <c r="L508" s="146"/>
      <c r="M508" s="146"/>
      <c r="N508" s="146"/>
      <c r="O508" s="150"/>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f t="shared" si="163"/>
        <v>2048630</v>
      </c>
      <c r="O509" s="40">
        <f t="shared" si="163"/>
        <v>2355547</v>
      </c>
      <c r="P509" s="21"/>
      <c r="Q509" s="25" t="s">
        <v>2916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f t="shared" si="164"/>
        <v>2045234</v>
      </c>
      <c r="O510" s="23">
        <f t="shared" si="164"/>
        <v>2239596</v>
      </c>
      <c r="P510" s="21"/>
      <c r="Q510" s="25" t="s">
        <v>2917</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f t="shared" si="165"/>
        <v>2203446</v>
      </c>
      <c r="O511" s="23" t="str">
        <f t="shared" si="165"/>
        <v/>
      </c>
      <c r="P511" s="21"/>
      <c r="Q511" s="25" t="s">
        <v>2918</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f t="shared" si="166"/>
        <v>1843435.38</v>
      </c>
      <c r="N512" s="39">
        <f t="shared" si="166"/>
        <v>2291130.96</v>
      </c>
      <c r="O512" s="39" t="str">
        <f t="shared" si="166"/>
        <v/>
      </c>
      <c r="P512" s="21"/>
      <c r="Q512" s="25" t="s">
        <v>2940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1843435.38</v>
      </c>
      <c r="N513" s="40">
        <f t="shared" si="167"/>
        <v>8588440.9600000009</v>
      </c>
      <c r="O513" s="40">
        <f t="shared" si="167"/>
        <v>9190286</v>
      </c>
      <c r="P513" s="21"/>
      <c r="Q513" s="25" t="s">
        <v>2919</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f t="shared" si="168"/>
        <v>0.62070132179166637</v>
      </c>
      <c r="N514" s="46">
        <f t="shared" si="168"/>
        <v>0.61515133313159875</v>
      </c>
      <c r="O514" s="46">
        <f t="shared" si="168"/>
        <v>0.63212222758718406</v>
      </c>
      <c r="P514" s="21"/>
      <c r="Q514" s="47" t="s">
        <v>2950</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f t="shared" si="169"/>
        <v>3.658932476385476</v>
      </c>
      <c r="O515" s="46">
        <f t="shared" si="169"/>
        <v>7.0076168981430431E-2</v>
      </c>
      <c r="P515" s="37"/>
      <c r="Q515" s="27" t="s">
        <v>2941</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48" t="s">
        <v>3026</v>
      </c>
      <c r="C516" s="146"/>
      <c r="D516" s="146"/>
      <c r="E516" s="146"/>
      <c r="F516" s="146"/>
      <c r="G516" s="146"/>
      <c r="H516" s="146"/>
      <c r="I516" s="146"/>
      <c r="J516" s="146"/>
      <c r="K516" s="146"/>
      <c r="L516" s="146"/>
      <c r="M516" s="146"/>
      <c r="N516" s="146"/>
      <c r="O516" s="150"/>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f t="shared" si="170"/>
        <v>0</v>
      </c>
      <c r="O517" s="23">
        <f t="shared" si="170"/>
        <v>145445</v>
      </c>
      <c r="P517" s="21"/>
      <c r="Q517" s="25" t="s">
        <v>2916</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f t="shared" si="171"/>
        <v>24671</v>
      </c>
      <c r="O518" s="23">
        <f t="shared" si="171"/>
        <v>137316</v>
      </c>
      <c r="P518" s="21"/>
      <c r="Q518" s="25" t="s">
        <v>2917</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f t="shared" si="172"/>
        <v>52035</v>
      </c>
      <c r="O519" s="23" t="str">
        <f t="shared" si="172"/>
        <v/>
      </c>
      <c r="P519" s="21"/>
      <c r="Q519" s="25" t="s">
        <v>2918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f t="shared" si="173"/>
        <v>138553.24</v>
      </c>
      <c r="N520" s="39">
        <f t="shared" si="173"/>
        <v>498505.49</v>
      </c>
      <c r="O520" s="39" t="str">
        <f t="shared" si="173"/>
        <v/>
      </c>
      <c r="P520" s="21"/>
      <c r="Q520" s="25" t="s">
        <v>2940</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138553.24</v>
      </c>
      <c r="N521" s="39">
        <f t="shared" ref="N521:O521" si="175">IF(N518="",N517*4,IF(N519="",(N518+N517)*2,IF(N520="",((N519+N518+N517)/3)*4,SUM(N517:N520))))</f>
        <v>575211.49</v>
      </c>
      <c r="O521" s="39">
        <f t="shared" si="175"/>
        <v>565522</v>
      </c>
      <c r="P521" s="21"/>
      <c r="Q521" s="25" t="s">
        <v>2919</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f t="shared" si="176"/>
        <v>4.3680330910287085E-2</v>
      </c>
      <c r="N522" s="45">
        <f t="shared" si="176"/>
        <v>3.9043472441001065E-2</v>
      </c>
      <c r="O522" s="45">
        <f t="shared" si="176"/>
        <v>3.6468547729958299E-2</v>
      </c>
      <c r="P522" s="21"/>
      <c r="Q522" s="27" t="s">
        <v>2920</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f t="shared" si="177"/>
        <v>3.1515556763594992</v>
      </c>
      <c r="O523" s="46">
        <f t="shared" si="177"/>
        <v>-1.684509118550459E-2</v>
      </c>
      <c r="P523" s="37"/>
      <c r="Q523" s="27" t="s">
        <v>2941</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48" t="s">
        <v>3027</v>
      </c>
      <c r="C524" s="146"/>
      <c r="D524" s="146"/>
      <c r="E524" s="146"/>
      <c r="F524" s="146"/>
      <c r="G524" s="146"/>
      <c r="H524" s="146"/>
      <c r="I524" s="146"/>
      <c r="J524" s="146"/>
      <c r="K524" s="146"/>
      <c r="L524" s="146"/>
      <c r="M524" s="146"/>
      <c r="N524" s="146"/>
      <c r="O524" s="150"/>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f t="shared" si="178"/>
        <v>-68658</v>
      </c>
      <c r="O525" s="23">
        <f t="shared" si="178"/>
        <v>0</v>
      </c>
      <c r="P525" s="21"/>
      <c r="Q525" s="25" t="s">
        <v>2916</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f t="shared" si="179"/>
        <v>0</v>
      </c>
      <c r="O526" s="23">
        <f t="shared" si="179"/>
        <v>0</v>
      </c>
      <c r="P526" s="21"/>
      <c r="Q526" s="25" t="s">
        <v>2917</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f t="shared" si="180"/>
        <v>0</v>
      </c>
      <c r="O527" s="23" t="str">
        <f t="shared" si="180"/>
        <v/>
      </c>
      <c r="P527" s="21"/>
      <c r="Q527" s="25" t="s">
        <v>2918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f t="shared" si="181"/>
        <v>0</v>
      </c>
      <c r="N528" s="39">
        <f t="shared" si="181"/>
        <v>0</v>
      </c>
      <c r="O528" s="39" t="str">
        <f t="shared" si="181"/>
        <v/>
      </c>
      <c r="P528" s="21"/>
      <c r="Q528" s="25" t="s">
        <v>2940</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f t="shared" ref="N529:O529" si="183">IF(N526="",N525*4,IF(N527="",(N526+N525)*2,IF(N528="",((N527+N526+N525)/3)*4,SUM(N525:N528))))</f>
        <v>-68658</v>
      </c>
      <c r="O529" s="39">
        <f t="shared" si="183"/>
        <v>0</v>
      </c>
      <c r="P529" s="21"/>
      <c r="Q529" s="25" t="s">
        <v>2919</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f t="shared" si="184"/>
        <v>0</v>
      </c>
      <c r="N530" s="45">
        <f t="shared" si="184"/>
        <v>-4.66028022293896E-3</v>
      </c>
      <c r="O530" s="45">
        <f t="shared" si="184"/>
        <v>0</v>
      </c>
      <c r="P530" s="21"/>
      <c r="Q530" s="27" t="s">
        <v>2920</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#DIV/0!</v>
      </c>
      <c r="O531" s="46">
        <f t="shared" si="185"/>
        <v>-1</v>
      </c>
      <c r="P531" s="37"/>
      <c r="Q531" s="27" t="s">
        <v>2941</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45" t="s">
        <v>2960</v>
      </c>
      <c r="C532" s="146"/>
      <c r="D532" s="146"/>
      <c r="E532" s="146"/>
      <c r="F532" s="146"/>
      <c r="G532" s="146"/>
      <c r="H532" s="146"/>
      <c r="I532" s="146"/>
      <c r="J532" s="146"/>
      <c r="K532" s="146"/>
      <c r="L532" s="146"/>
      <c r="M532" s="146"/>
      <c r="N532" s="146"/>
      <c r="O532" s="150"/>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f t="shared" si="186"/>
        <v>1684783</v>
      </c>
      <c r="O533" s="40">
        <f t="shared" si="186"/>
        <v>1733550</v>
      </c>
      <c r="P533" s="21"/>
      <c r="Q533" s="25" t="s">
        <v>2916</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f t="shared" si="187"/>
        <v>1573466</v>
      </c>
      <c r="O534" s="23">
        <f t="shared" si="187"/>
        <v>1595039</v>
      </c>
      <c r="P534" s="21"/>
      <c r="Q534" s="25" t="s">
        <v>2917</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f t="shared" si="188"/>
        <v>1684318</v>
      </c>
      <c r="O535" s="23" t="str">
        <f t="shared" si="188"/>
        <v/>
      </c>
      <c r="P535" s="21"/>
      <c r="Q535" s="25" t="s">
        <v>2918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f t="shared" si="189"/>
        <v>1323243.8400000001</v>
      </c>
      <c r="N536" s="39">
        <f t="shared" si="189"/>
        <v>1322356.3000000003</v>
      </c>
      <c r="O536" s="39" t="str">
        <f t="shared" si="189"/>
        <v/>
      </c>
      <c r="P536" s="21"/>
      <c r="Q536" s="25" t="s">
        <v>2940</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1323243.8400000001</v>
      </c>
      <c r="N537" s="39">
        <f t="shared" si="190"/>
        <v>6264923.3000000007</v>
      </c>
      <c r="O537" s="39">
        <f t="shared" si="190"/>
        <v>6657178</v>
      </c>
      <c r="P537" s="21"/>
      <c r="Q537" s="25" t="s">
        <v>2919</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f t="shared" si="191"/>
        <v>0.41998049802393694</v>
      </c>
      <c r="N538" s="46">
        <f t="shared" si="191"/>
        <v>0.42653528060867024</v>
      </c>
      <c r="O538" s="46">
        <f t="shared" si="191"/>
        <v>0.43058069598659332</v>
      </c>
      <c r="P538" s="21"/>
      <c r="Q538" s="27" t="s">
        <v>2961</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48" t="s">
        <v>2962</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f t="shared" si="192"/>
        <v>316472</v>
      </c>
      <c r="O540" s="40">
        <f t="shared" si="192"/>
        <v>359894</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f t="shared" si="193"/>
        <v>306913</v>
      </c>
      <c r="O541" s="23">
        <f t="shared" si="193"/>
        <v>324967</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f t="shared" si="194"/>
        <v>344345</v>
      </c>
      <c r="O542" s="23" t="str">
        <f t="shared" si="194"/>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f t="shared" si="195"/>
        <v>263876.67</v>
      </c>
      <c r="N543" s="39">
        <f t="shared" si="195"/>
        <v>334845.88</v>
      </c>
      <c r="O543" s="39" t="str">
        <f t="shared" si="195"/>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263876.67</v>
      </c>
      <c r="N544" s="39">
        <f t="shared" ref="N544:O544" si="197">IF(N541="",N540*4,IF(N542="",(N541+N540)*2,IF(N543="",((N542+N541+N540)/3)*4,SUM(N540:N543))))</f>
        <v>1302575.8799999999</v>
      </c>
      <c r="O544" s="39">
        <f t="shared" si="197"/>
        <v>1369722</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f t="shared" si="198"/>
        <v>0.19941651117000475</v>
      </c>
      <c r="N545" s="46">
        <f t="shared" si="198"/>
        <v>0.20791569467418694</v>
      </c>
      <c r="O545" s="46">
        <f t="shared" si="198"/>
        <v>0.20575114560554036</v>
      </c>
      <c r="P545" s="21"/>
      <c r="Q545" s="27" t="s">
        <v>2963</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45" t="s">
        <v>2964</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f t="shared" si="199"/>
        <v>1237342</v>
      </c>
      <c r="O547" s="40">
        <f t="shared" si="199"/>
        <v>1373656</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f t="shared" si="200"/>
        <v>1266553</v>
      </c>
      <c r="O548" s="23">
        <f t="shared" si="200"/>
        <v>1270072</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f t="shared" si="201"/>
        <v>1339973</v>
      </c>
      <c r="O549" s="23" t="str">
        <f t="shared" si="201"/>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f t="shared" si="202"/>
        <v>1059367.1599999999</v>
      </c>
      <c r="N550" s="39">
        <f t="shared" si="202"/>
        <v>1370055.81</v>
      </c>
      <c r="O550" s="39" t="str">
        <f t="shared" si="202"/>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1059367.1599999999</v>
      </c>
      <c r="N551" s="39">
        <f t="shared" ref="N551:O551" si="204">IF(N548="",N547*4,IF(N549="",(N548+N547)*2,IF(N550="",((N549+N548+N547)/3)*4,SUM(N547:N550))))</f>
        <v>5213923.8100000005</v>
      </c>
      <c r="O551" s="39">
        <f t="shared" si="204"/>
        <v>5287456</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f t="shared" si="205"/>
        <v>0.3362294491746915</v>
      </c>
      <c r="N552" s="46">
        <f t="shared" si="205"/>
        <v>0.35497999718058432</v>
      </c>
      <c r="O552" s="46">
        <f t="shared" si="205"/>
        <v>0.34198822451172084</v>
      </c>
      <c r="P552" s="21"/>
      <c r="Q552" s="27" t="s">
        <v>2965</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f t="shared" si="206"/>
        <v>3.9217344154787668</v>
      </c>
      <c r="O553" s="26">
        <f t="shared" si="206"/>
        <v>1.4103042675646549E-2</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1" t="s">
        <v>2966</v>
      </c>
      <c r="C554" s="146"/>
      <c r="D554" s="146"/>
      <c r="E554" s="146"/>
      <c r="F554" s="146"/>
      <c r="G554" s="146"/>
      <c r="H554" s="146"/>
      <c r="I554" s="146"/>
      <c r="J554" s="146"/>
      <c r="K554" s="146"/>
      <c r="L554" s="146"/>
      <c r="M554" s="146"/>
      <c r="N554" s="146"/>
      <c r="O554" s="150"/>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52" t="s">
        <v>2967</v>
      </c>
      <c r="C555" s="146"/>
      <c r="D555" s="146"/>
      <c r="E555" s="146"/>
      <c r="F555" s="146"/>
      <c r="G555" s="146"/>
      <c r="H555" s="146"/>
      <c r="I555" s="146"/>
      <c r="J555" s="146"/>
      <c r="K555" s="146"/>
      <c r="L555" s="146"/>
      <c r="M555" s="146"/>
      <c r="N555" s="146"/>
      <c r="O555" s="150"/>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f t="shared" si="207"/>
        <v>267644</v>
      </c>
      <c r="O556" s="24">
        <f t="shared" si="207"/>
        <v>300420</v>
      </c>
      <c r="P556" s="21"/>
      <c r="Q556" s="25" t="s">
        <v>2916</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f t="shared" si="208"/>
        <v>574773</v>
      </c>
      <c r="O557" s="24">
        <f t="shared" si="208"/>
        <v>610766</v>
      </c>
      <c r="P557" s="21"/>
      <c r="Q557" s="25" t="s">
        <v>2917</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f t="shared" si="209"/>
        <v>868427</v>
      </c>
      <c r="O558" s="24" t="str">
        <f t="shared" si="209"/>
        <v/>
      </c>
      <c r="P558" s="21"/>
      <c r="Q558" s="25" t="s">
        <v>2918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f t="shared" si="210"/>
        <v>275738.09999999998</v>
      </c>
      <c r="N559" s="24">
        <f t="shared" ref="N559:O559" si="211">IFERROR(VLOOKUP($B$555,$218:$342,MATCH($Q559&amp;"/"&amp;N$347,$216:$216,0),FALSE),IFERROR((VLOOKUP($B$555,$218:$342,MATCH($Q558&amp;"/"&amp;N$347,$216:$216,0),FALSE)/3)*4,IFERROR(VLOOKUP($B$555,$218:$342,MATCH($Q557&amp;"/"&amp;N$347,$216:$216,0),FALSE)*2,IFERROR(VLOOKUP($B$555,$218:$342,MATCH($Q556&amp;"/"&amp;N$347,$216:$216,0),FALSE)*4,""))))</f>
        <v>1169326.3600000001</v>
      </c>
      <c r="O559" s="24">
        <f t="shared" si="211"/>
        <v>1221532</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f t="shared" si="212"/>
        <v>8.7515710303381511E-2</v>
      </c>
      <c r="N560" s="26">
        <f t="shared" si="212"/>
        <v>7.9611341304962974E-2</v>
      </c>
      <c r="O560" s="26">
        <f t="shared" si="212"/>
        <v>7.900766642110145E-2</v>
      </c>
      <c r="P560" s="21"/>
      <c r="Q560" s="27" t="s">
        <v>2920</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1" t="s">
        <v>2968</v>
      </c>
      <c r="C561" s="146"/>
      <c r="D561" s="146"/>
      <c r="E561" s="146"/>
      <c r="F561" s="146"/>
      <c r="G561" s="146"/>
      <c r="H561" s="146"/>
      <c r="I561" s="146"/>
      <c r="J561" s="146"/>
      <c r="K561" s="146"/>
      <c r="L561" s="146"/>
      <c r="M561" s="146"/>
      <c r="N561" s="146"/>
      <c r="O561" s="150"/>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f t="shared" si="213"/>
        <v>-433087</v>
      </c>
      <c r="O562" s="24">
        <f t="shared" si="213"/>
        <v>-638033</v>
      </c>
      <c r="P562" s="21"/>
      <c r="Q562" s="25" t="s">
        <v>2916</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f t="shared" si="214"/>
        <v>680362</v>
      </c>
      <c r="O563" s="24">
        <f t="shared" si="214"/>
        <v>-5136425</v>
      </c>
      <c r="P563" s="21"/>
      <c r="Q563" s="25" t="s">
        <v>2917</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f t="shared" si="215"/>
        <v>-1198056</v>
      </c>
      <c r="O564" s="24" t="str">
        <f t="shared" si="215"/>
        <v/>
      </c>
      <c r="P564" s="21"/>
      <c r="Q564" s="25" t="s">
        <v>2918</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f t="shared" si="216"/>
        <v>-5991775.4699999997</v>
      </c>
      <c r="N565" s="24">
        <f t="shared" si="216"/>
        <v>-2387585.0299999998</v>
      </c>
      <c r="O565" s="24" t="str">
        <f t="shared" si="216"/>
        <v/>
      </c>
      <c r="P565" s="21"/>
      <c r="Q565" s="25" t="s">
        <v>2919</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f t="shared" si="217"/>
        <v>-5.6559951037183369</v>
      </c>
      <c r="N566" s="33">
        <f t="shared" ref="N566:O566" si="218">IFERROR(N565/N$551,IFERROR(N564/N$551,IFERROR(N563/N$551,N562/N$551)))</f>
        <v>-0.45792480231888921</v>
      </c>
      <c r="O566" s="33">
        <f t="shared" si="218"/>
        <v>-0.97143597979822438</v>
      </c>
      <c r="P566" s="21"/>
      <c r="Q566" s="27" t="s">
        <v>2969</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45" t="s">
        <v>2970</v>
      </c>
      <c r="C567" s="146"/>
      <c r="D567" s="146"/>
      <c r="E567" s="146"/>
      <c r="F567" s="146"/>
      <c r="G567" s="146"/>
      <c r="H567" s="146"/>
      <c r="I567" s="146"/>
      <c r="J567" s="146"/>
      <c r="K567" s="146"/>
      <c r="L567" s="146"/>
      <c r="M567" s="146"/>
      <c r="N567" s="146"/>
      <c r="O567" s="150"/>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f t="shared" si="219"/>
        <v>-590756</v>
      </c>
      <c r="O568" s="24">
        <f t="shared" si="219"/>
        <v>-776483</v>
      </c>
      <c r="P568" s="21"/>
      <c r="Q568" s="25" t="s">
        <v>2916</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f t="shared" si="220"/>
        <v>326753</v>
      </c>
      <c r="O569" s="24">
        <f t="shared" si="220"/>
        <v>-5408308</v>
      </c>
      <c r="P569" s="21"/>
      <c r="Q569" s="25" t="s">
        <v>2917</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f t="shared" si="221"/>
        <v>-1724579</v>
      </c>
      <c r="O570" s="24" t="str">
        <f t="shared" si="221"/>
        <v/>
      </c>
      <c r="P570" s="21"/>
      <c r="Q570" s="25" t="s">
        <v>2918</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f t="shared" si="222"/>
        <v>-6784812.29</v>
      </c>
      <c r="N571" s="23">
        <f t="shared" si="222"/>
        <v>-3026556.2199999997</v>
      </c>
      <c r="O571" s="23" t="str">
        <f t="shared" si="222"/>
        <v/>
      </c>
      <c r="P571" s="21"/>
      <c r="Q571" s="25" t="s">
        <v>2919</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48" t="s">
        <v>2971</v>
      </c>
      <c r="C572" s="146"/>
      <c r="D572" s="146"/>
      <c r="E572" s="146"/>
      <c r="F572" s="146"/>
      <c r="G572" s="146"/>
      <c r="H572" s="146"/>
      <c r="I572" s="146"/>
      <c r="J572" s="146"/>
      <c r="K572" s="146"/>
      <c r="L572" s="146"/>
      <c r="M572" s="146"/>
      <c r="N572" s="146"/>
      <c r="O572" s="150"/>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49" t="s">
        <v>2972</v>
      </c>
      <c r="C573" s="146"/>
      <c r="D573" s="146"/>
      <c r="E573" s="146"/>
      <c r="F573" s="146"/>
      <c r="G573" s="146"/>
      <c r="H573" s="146"/>
      <c r="I573" s="146"/>
      <c r="J573" s="146"/>
      <c r="K573" s="146"/>
      <c r="L573" s="146"/>
      <c r="M573" s="146"/>
      <c r="N573" s="146"/>
      <c r="O573" s="150"/>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f t="shared" si="223"/>
        <v>-157669</v>
      </c>
      <c r="O574" s="24">
        <f t="shared" si="223"/>
        <v>-138450</v>
      </c>
      <c r="P574" s="21"/>
      <c r="Q574" s="25" t="s">
        <v>2916</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f t="shared" si="224"/>
        <v>-353609</v>
      </c>
      <c r="O575" s="24">
        <f t="shared" si="224"/>
        <v>-271883</v>
      </c>
      <c r="P575" s="21"/>
      <c r="Q575" s="25" t="s">
        <v>2917</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f t="shared" si="225"/>
        <v>-526523</v>
      </c>
      <c r="O576" s="24" t="str">
        <f t="shared" si="225"/>
        <v/>
      </c>
      <c r="P576" s="21"/>
      <c r="Q576" s="25" t="s">
        <v>2918</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f t="shared" si="226"/>
        <v>-793036.82</v>
      </c>
      <c r="N577" s="24">
        <f t="shared" si="226"/>
        <v>-638971.18999999994</v>
      </c>
      <c r="O577" s="24" t="str">
        <f t="shared" si="226"/>
        <v/>
      </c>
      <c r="P577" s="21"/>
      <c r="Q577" s="25" t="s">
        <v>2919</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48" t="s">
        <v>2973</v>
      </c>
      <c r="C578" s="146"/>
      <c r="D578" s="146"/>
      <c r="E578" s="146"/>
      <c r="F578" s="146"/>
      <c r="G578" s="146"/>
      <c r="H578" s="146"/>
      <c r="I578" s="146"/>
      <c r="J578" s="146"/>
      <c r="K578" s="146"/>
      <c r="L578" s="146"/>
      <c r="M578" s="146"/>
      <c r="N578" s="146"/>
      <c r="O578" s="150"/>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f t="shared" si="227"/>
        <v>-156979</v>
      </c>
      <c r="O579" s="24">
        <f t="shared" si="227"/>
        <v>-136336</v>
      </c>
      <c r="P579" s="21"/>
      <c r="Q579" s="25" t="s">
        <v>2916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f t="shared" si="228"/>
        <v>-352279</v>
      </c>
      <c r="O580" s="24">
        <f t="shared" si="228"/>
        <v>-268143</v>
      </c>
      <c r="P580" s="21"/>
      <c r="Q580" s="25" t="s">
        <v>2917</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f t="shared" si="229"/>
        <v>-523729</v>
      </c>
      <c r="O581" s="24" t="str">
        <f t="shared" si="229"/>
        <v/>
      </c>
      <c r="P581" s="21"/>
      <c r="Q581" s="25" t="s">
        <v>2918</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f t="shared" si="230"/>
        <v>-790637.67</v>
      </c>
      <c r="N582" s="24">
        <f t="shared" si="230"/>
        <v>-633883.13</v>
      </c>
      <c r="O582" s="24" t="str">
        <f t="shared" si="230"/>
        <v/>
      </c>
      <c r="P582" s="21"/>
      <c r="Q582" s="25" t="s">
        <v>2919</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45" t="s">
        <v>2974</v>
      </c>
      <c r="C583" s="146"/>
      <c r="D583" s="146"/>
      <c r="E583" s="146"/>
      <c r="F583" s="146"/>
      <c r="G583" s="146"/>
      <c r="H583" s="146"/>
      <c r="I583" s="146"/>
      <c r="J583" s="146"/>
      <c r="K583" s="146"/>
      <c r="L583" s="146"/>
      <c r="M583" s="146"/>
      <c r="N583" s="146"/>
      <c r="O583" s="150"/>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f t="shared" si="231"/>
        <v>622954</v>
      </c>
      <c r="O584" s="23">
        <f t="shared" si="231"/>
        <v>380154</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f t="shared" si="232"/>
        <v>852454</v>
      </c>
      <c r="O585" s="23">
        <f t="shared" si="232"/>
        <v>5353174</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f t="shared" si="233"/>
        <v>1732755</v>
      </c>
      <c r="O586" s="23" t="str">
        <f t="shared" si="233"/>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f t="shared" si="234"/>
        <v>6685421.0300000003</v>
      </c>
      <c r="N587" s="23">
        <f t="shared" si="234"/>
        <v>3616390.27</v>
      </c>
      <c r="O587" s="23" t="str">
        <f t="shared" si="234"/>
        <v/>
      </c>
      <c r="P587" s="21"/>
      <c r="Q587" s="25" t="s">
        <v>2919</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6" t="s">
        <v>2975</v>
      </c>
      <c r="C588" s="146"/>
      <c r="D588" s="146"/>
      <c r="E588" s="146"/>
      <c r="F588" s="146"/>
      <c r="G588" s="146"/>
      <c r="H588" s="146"/>
      <c r="I588" s="146"/>
      <c r="J588" s="146"/>
      <c r="K588" s="146"/>
      <c r="L588" s="146"/>
      <c r="M588" s="146"/>
      <c r="N588" s="146"/>
      <c r="O588" s="150"/>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f t="shared" si="235"/>
        <v>32888</v>
      </c>
      <c r="O589" s="24">
        <f t="shared" si="235"/>
        <v>-394215</v>
      </c>
      <c r="P589" s="21"/>
      <c r="Q589" s="25" t="s">
        <v>2916</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f t="shared" si="236"/>
        <v>1180537</v>
      </c>
      <c r="O590" s="24">
        <f t="shared" si="236"/>
        <v>-51394</v>
      </c>
      <c r="P590" s="21"/>
      <c r="Q590" s="25" t="s">
        <v>2917</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f t="shared" si="237"/>
        <v>10970</v>
      </c>
      <c r="O591" s="24" t="str">
        <f t="shared" si="237"/>
        <v/>
      </c>
      <c r="P591" s="21"/>
      <c r="Q591" s="25" t="s">
        <v>2918</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f t="shared" si="238"/>
        <v>-96992.11</v>
      </c>
      <c r="N592" s="24">
        <f t="shared" si="238"/>
        <v>594922.11</v>
      </c>
      <c r="O592" s="24" t="str">
        <f t="shared" si="238"/>
        <v/>
      </c>
      <c r="P592" s="21"/>
      <c r="Q592" s="25" t="s">
        <v>2919</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3" t="s">
        <v>2976</v>
      </c>
      <c r="C593" s="146"/>
      <c r="D593" s="146"/>
      <c r="E593" s="146"/>
      <c r="F593" s="146"/>
      <c r="G593" s="146"/>
      <c r="H593" s="146"/>
      <c r="I593" s="146"/>
      <c r="J593" s="146"/>
      <c r="K593" s="146"/>
      <c r="L593" s="146"/>
      <c r="M593" s="146"/>
      <c r="N593" s="146"/>
      <c r="O593" s="150"/>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4" t="s">
        <v>2977</v>
      </c>
      <c r="C594" s="146"/>
      <c r="D594" s="146"/>
      <c r="E594" s="146"/>
      <c r="F594" s="146"/>
      <c r="G594" s="146"/>
      <c r="H594" s="146"/>
      <c r="I594" s="146"/>
      <c r="J594" s="146"/>
      <c r="K594" s="146"/>
      <c r="L594" s="146"/>
      <c r="M594" s="146"/>
      <c r="N594" s="146"/>
      <c r="O594" s="150"/>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f t="shared" si="239"/>
        <v>1.7122025646485673E-2</v>
      </c>
      <c r="N595" s="130">
        <f t="shared" si="239"/>
        <v>6.7518738909424558E-2</v>
      </c>
      <c r="O595" s="130">
        <f t="shared" si="239"/>
        <v>6.1076892942295194E-2</v>
      </c>
      <c r="P595" s="21"/>
      <c r="Q595" s="54" t="s">
        <v>2978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f t="shared" si="240"/>
        <v>6.6327707383331824E-2</v>
      </c>
      <c r="N596" s="56">
        <f t="shared" si="240"/>
        <v>0.2520979649968581</v>
      </c>
      <c r="O596" s="56">
        <f t="shared" si="240"/>
        <v>0.23452808143965023</v>
      </c>
      <c r="P596" s="21"/>
      <c r="Q596" s="54" t="s">
        <v>2980</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4" t="s">
        <v>2984</v>
      </c>
      <c r="C597" s="146"/>
      <c r="D597" s="146"/>
      <c r="E597" s="146"/>
      <c r="F597" s="146"/>
      <c r="G597" s="146"/>
      <c r="H597" s="146"/>
      <c r="I597" s="146"/>
      <c r="J597" s="146"/>
      <c r="K597" s="146"/>
      <c r="L597" s="146"/>
      <c r="M597" s="146"/>
      <c r="N597" s="146"/>
      <c r="O597" s="150"/>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f t="shared" si="241"/>
        <v>2.7634003385639172</v>
      </c>
      <c r="N598" s="62">
        <f t="shared" si="241"/>
        <v>2.4646755220395975</v>
      </c>
      <c r="O598" s="62">
        <f t="shared" si="241"/>
        <v>2.5956511944265284</v>
      </c>
      <c r="P598" s="21"/>
      <c r="Q598" s="54" t="s">
        <v>2985</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f t="shared" si="242"/>
        <v>41.662835149618942</v>
      </c>
      <c r="N599" s="33">
        <f t="shared" si="242"/>
        <v>9.7766577452154966</v>
      </c>
      <c r="O599" s="33">
        <f t="shared" si="242"/>
        <v>11.067549687411111</v>
      </c>
      <c r="P599" s="21"/>
      <c r="Q599" s="54" t="s">
        <v>2986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4" t="s">
        <v>2992</v>
      </c>
      <c r="C600" s="146"/>
      <c r="D600" s="146"/>
      <c r="E600" s="146"/>
      <c r="F600" s="146"/>
      <c r="G600" s="146"/>
      <c r="H600" s="146"/>
      <c r="I600" s="146"/>
      <c r="J600" s="146"/>
      <c r="K600" s="146"/>
      <c r="L600" s="146"/>
      <c r="M600" s="146"/>
      <c r="N600" s="146"/>
      <c r="O600" s="150"/>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v>2120000</v>
      </c>
      <c r="I601" s="131">
        <v>2120000</v>
      </c>
      <c r="J601" s="131">
        <v>2120000</v>
      </c>
      <c r="K601" s="131">
        <v>2120000</v>
      </c>
      <c r="L601" s="131">
        <v>2120000</v>
      </c>
      <c r="M601" s="131">
        <v>2120000</v>
      </c>
      <c r="N601" s="131">
        <v>2120000</v>
      </c>
      <c r="O601" s="131">
        <v>2120000</v>
      </c>
      <c r="P601" s="67"/>
      <c r="Q601" s="68" t="s">
        <v>2993</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f t="shared" si="243"/>
        <v>7.5338272688679249</v>
      </c>
      <c r="N602" s="33">
        <f t="shared" si="243"/>
        <v>9.7557234292452844</v>
      </c>
      <c r="O602" s="33">
        <f t="shared" si="243"/>
        <v>10.634475</v>
      </c>
      <c r="P602" s="21"/>
      <c r="Q602" s="68" t="s">
        <v>2994</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f t="shared" si="244"/>
        <v>0</v>
      </c>
      <c r="I603" s="33">
        <f t="shared" si="244"/>
        <v>0</v>
      </c>
      <c r="J603" s="33">
        <f t="shared" si="244"/>
        <v>0</v>
      </c>
      <c r="K603" s="33">
        <f t="shared" si="244"/>
        <v>0</v>
      </c>
      <c r="L603" s="33">
        <f t="shared" si="244"/>
        <v>0</v>
      </c>
      <c r="M603" s="33">
        <f t="shared" si="244"/>
        <v>0.49970149056603769</v>
      </c>
      <c r="N603" s="33">
        <f t="shared" si="244"/>
        <v>2.4593980235849058</v>
      </c>
      <c r="O603" s="33">
        <f t="shared" si="244"/>
        <v>2.4940830188679244</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f t="shared" si="245"/>
        <v>3.9217344154787668</v>
      </c>
      <c r="O604" s="71">
        <f t="shared" si="245"/>
        <v>1.4103042675646549E-2</v>
      </c>
      <c r="P604" s="21"/>
      <c r="Q604" s="72" t="s">
        <v>2995</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v>0</v>
      </c>
      <c r="C605" s="73">
        <v>0</v>
      </c>
      <c r="D605" s="73">
        <v>0</v>
      </c>
      <c r="E605" s="73">
        <v>0</v>
      </c>
      <c r="F605" s="73">
        <v>0</v>
      </c>
      <c r="G605" s="73">
        <v>0</v>
      </c>
      <c r="H605" s="73">
        <v>0.13</v>
      </c>
      <c r="I605" s="73">
        <v>0.2</v>
      </c>
      <c r="J605" s="73">
        <v>0.1</v>
      </c>
      <c r="K605" s="73">
        <v>0.18</v>
      </c>
      <c r="L605" s="73">
        <v>0.26</v>
      </c>
      <c r="M605" s="73">
        <v>0.3</v>
      </c>
      <c r="N605" s="73">
        <v>0.37</v>
      </c>
      <c r="O605" s="73"/>
      <c r="P605" s="21"/>
      <c r="Q605" s="68" t="s">
        <v>2996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f t="shared" si="246"/>
        <v>1.1618401316216272E-2</v>
      </c>
      <c r="I606" s="69">
        <f t="shared" si="246"/>
        <v>1.0859703235645616E-2</v>
      </c>
      <c r="J606" s="70">
        <f t="shared" si="246"/>
        <v>4.7214907941176658E-3</v>
      </c>
      <c r="K606" s="69">
        <f t="shared" si="246"/>
        <v>5.4924718234681327E-3</v>
      </c>
      <c r="L606" s="70">
        <f t="shared" si="246"/>
        <v>6.1251923880247762E-3</v>
      </c>
      <c r="M606" s="69">
        <f t="shared" si="246"/>
        <v>5.7185528972882715E-3</v>
      </c>
      <c r="N606" s="71">
        <f t="shared" si="246"/>
        <v>7.1771784875729874E-3</v>
      </c>
      <c r="O606" s="71">
        <f t="shared" si="246"/>
        <v>0</v>
      </c>
      <c r="P606" s="21"/>
      <c r="Q606" s="72" t="s">
        <v>2997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f t="shared" si="247"/>
        <v>0.600358425307426</v>
      </c>
      <c r="N607" s="76">
        <f t="shared" si="247"/>
        <v>0.15044331842662656</v>
      </c>
      <c r="O607" s="76">
        <f t="shared" si="247"/>
        <v>0</v>
      </c>
      <c r="P607" s="53"/>
      <c r="Q607" s="77" t="s">
        <v>2998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23720991.59764209</v>
      </c>
      <c r="I608" s="40">
        <f t="shared" si="248"/>
        <v>39043424.189371318</v>
      </c>
      <c r="J608" s="40">
        <f t="shared" si="248"/>
        <v>44901072.403682992</v>
      </c>
      <c r="K608" s="40">
        <f t="shared" si="248"/>
        <v>69476915.360677227</v>
      </c>
      <c r="L608" s="40">
        <f t="shared" si="248"/>
        <v>89989010.153809786</v>
      </c>
      <c r="M608" s="40">
        <f t="shared" si="248"/>
        <v>111216947.96275999</v>
      </c>
      <c r="N608" s="40">
        <f t="shared" si="248"/>
        <v>109290858.70696387</v>
      </c>
      <c r="O608" s="40">
        <f t="shared" si="248"/>
        <v>122960000</v>
      </c>
      <c r="P608" s="21"/>
      <c r="Q608" s="54" t="s">
        <v>2999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f t="shared" si="249"/>
        <v>6.9633696975665993</v>
      </c>
      <c r="N609" s="79">
        <f t="shared" si="249"/>
        <v>5.2843125593706626</v>
      </c>
      <c r="O609" s="79">
        <f t="shared" si="249"/>
        <v>5.4539598804830511</v>
      </c>
      <c r="P609" s="80" t="e">
        <f t="shared" ref="P609:P611" si="250">(SUM(INDEX($B609:$O609,,$Q$347-$B$347-$P$347+1):INDEX($B609:$O609,$Q$347-$B$347+1))-MAX(INDEX($B609:$O609,,$Q$347-$B$347-$P$347+1):INDEX($B609:$O609,$Q$347-$B$347+1))-MIN(INDEX($B609:$O609,,$Q$347-$B$347-$P$347+1):INDEX($B609:$O609,$Q$347-$B$347+1)))/(COUNT(INDEX($B609:$O609,,$Q$347-$B$347-$P$347+1):INDEX($B609:$O609,$Q$347-$B$347+1))-2)</f>
        <v>#DIV/0!</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f t="shared" si="251"/>
        <v>104.98432664531529</v>
      </c>
      <c r="N610" s="79">
        <f t="shared" si="251"/>
        <v>20.96134556039166</v>
      </c>
      <c r="O610" s="79">
        <f t="shared" si="251"/>
        <v>23.255039852813905</v>
      </c>
      <c r="P610" s="80" t="e">
        <f t="shared" si="250"/>
        <v>#DIV/0!</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f t="shared" si="252"/>
        <v>37.447749649960663</v>
      </c>
      <c r="N611" s="79">
        <f t="shared" si="252"/>
        <v>7.8280118295982337</v>
      </c>
      <c r="O611" s="79">
        <f t="shared" si="252"/>
        <v>8.4573808806516091</v>
      </c>
      <c r="P611" s="80" t="e">
        <f t="shared" si="250"/>
        <v>#DIV/0!</v>
      </c>
      <c r="Q611" s="81" t="s">
        <v>3001</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v>12.9</v>
      </c>
      <c r="I612" s="132">
        <v>22.1</v>
      </c>
      <c r="J612" s="132">
        <v>28.75</v>
      </c>
      <c r="K612" s="132">
        <v>40.5</v>
      </c>
      <c r="L612" s="132">
        <v>55.5</v>
      </c>
      <c r="M612" s="132">
        <v>64.5</v>
      </c>
      <c r="N612" s="133">
        <v>69.25</v>
      </c>
      <c r="O612" s="133">
        <v>73.75</v>
      </c>
      <c r="P612" s="21"/>
      <c r="Q612" s="84" t="s">
        <v>3002</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v>8.6</v>
      </c>
      <c r="I613" s="134">
        <v>11.9</v>
      </c>
      <c r="J613" s="134">
        <v>14</v>
      </c>
      <c r="K613" s="134">
        <v>24.6</v>
      </c>
      <c r="L613" s="134">
        <v>30.5</v>
      </c>
      <c r="M613" s="134">
        <v>42.5</v>
      </c>
      <c r="N613" s="135">
        <v>29.5</v>
      </c>
      <c r="O613" s="135">
        <v>54.75</v>
      </c>
      <c r="P613" s="86"/>
      <c r="Q613" s="87" t="s">
        <v>3003</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v>11.189146980019855</v>
      </c>
      <c r="I614" s="90">
        <v>18.416709523288358</v>
      </c>
      <c r="J614" s="90">
        <v>21.179751133812733</v>
      </c>
      <c r="K614" s="90">
        <v>32.772129887111902</v>
      </c>
      <c r="L614" s="90">
        <v>42.44764629896688</v>
      </c>
      <c r="M614" s="90">
        <v>52.46082451073584</v>
      </c>
      <c r="N614" s="91">
        <v>51.552291842907486</v>
      </c>
      <c r="O614" s="92">
        <f>VLOOKUP($P614,Price!$A:$E,5,FALSE)</f>
        <v>58</v>
      </c>
      <c r="P614" s="136" t="s">
        <v>673</v>
      </c>
      <c r="Q614" s="81" t="s">
        <v>3004</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8" t="s">
        <v>3005</v>
      </c>
      <c r="C615" s="146"/>
      <c r="D615" s="146"/>
      <c r="E615" s="146"/>
      <c r="F615" s="146"/>
      <c r="G615" s="146"/>
      <c r="H615" s="146"/>
      <c r="I615" s="146"/>
      <c r="J615" s="146"/>
      <c r="K615" s="146"/>
      <c r="L615" s="146"/>
      <c r="M615" s="146"/>
      <c r="N615" s="147"/>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f t="shared" si="253"/>
        <v>5.34491715646499E-2</v>
      </c>
      <c r="O616" s="97">
        <f t="shared" si="253"/>
        <v>16.489377780137637</v>
      </c>
      <c r="P616" s="53"/>
      <c r="Q616" s="54" t="s">
        <v>3006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str">
        <f>IF(VLOOKUP($P614,Concensus!$A$2:$Y$481,14,FALSE)="-",VLOOKUP($P614,Concensus!$A$2:$Y$481,15,FALSE),VLOOKUP($P614,Concensus!$A$2:$Y$481,14,FALSE))</f>
        <v>70.00</v>
      </c>
      <c r="P617" s="67"/>
      <c r="Q617" s="68" t="s">
        <v>3007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#DIV/0!</v>
      </c>
      <c r="C618" s="102" t="e">
        <f t="shared" si="254"/>
        <v>#DIV/0!</v>
      </c>
      <c r="D618" s="101" t="e">
        <f t="shared" si="254"/>
        <v>#DIV/0!</v>
      </c>
      <c r="E618" s="102" t="e">
        <f t="shared" si="254"/>
        <v>#DIV/0!</v>
      </c>
      <c r="F618" s="101" t="e">
        <f t="shared" si="254"/>
        <v>#DIV/0!</v>
      </c>
      <c r="G618" s="102" t="e">
        <f t="shared" si="254"/>
        <v>#DIV/0!</v>
      </c>
      <c r="H618" s="101" t="e">
        <f t="shared" si="254"/>
        <v>#DIV/0!</v>
      </c>
      <c r="I618" s="102" t="e">
        <f t="shared" si="254"/>
        <v>#DIV/0!</v>
      </c>
      <c r="J618" s="101" t="e">
        <f t="shared" si="254"/>
        <v>#DIV/0!</v>
      </c>
      <c r="K618" s="102" t="e">
        <f t="shared" si="254"/>
        <v>#DIV/0!</v>
      </c>
      <c r="L618" s="101" t="e">
        <f t="shared" si="254"/>
        <v>#DIV/0!</v>
      </c>
      <c r="M618" s="102" t="e">
        <f t="shared" si="254"/>
        <v>#DIV/0!</v>
      </c>
      <c r="N618" s="103" t="e">
        <f t="shared" si="254"/>
        <v>#DIV/0!</v>
      </c>
      <c r="O618" s="103" t="e">
        <f t="shared" si="254"/>
        <v>#DIV/0!</v>
      </c>
      <c r="P618" s="21"/>
      <c r="Q618" s="104" t="s">
        <v>3008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#DIV/0!</v>
      </c>
      <c r="C619" s="102" t="e">
        <f t="shared" si="255"/>
        <v>#DIV/0!</v>
      </c>
      <c r="D619" s="101" t="e">
        <f t="shared" si="255"/>
        <v>#DIV/0!</v>
      </c>
      <c r="E619" s="102" t="e">
        <f t="shared" si="255"/>
        <v>#DIV/0!</v>
      </c>
      <c r="F619" s="101" t="e">
        <f t="shared" si="255"/>
        <v>#DIV/0!</v>
      </c>
      <c r="G619" s="102" t="e">
        <f t="shared" si="255"/>
        <v>#DIV/0!</v>
      </c>
      <c r="H619" s="101" t="e">
        <f t="shared" si="255"/>
        <v>#DIV/0!</v>
      </c>
      <c r="I619" s="102" t="e">
        <f t="shared" si="255"/>
        <v>#DIV/0!</v>
      </c>
      <c r="J619" s="101" t="e">
        <f t="shared" si="255"/>
        <v>#DIV/0!</v>
      </c>
      <c r="K619" s="102" t="e">
        <f t="shared" si="255"/>
        <v>#DIV/0!</v>
      </c>
      <c r="L619" s="101" t="e">
        <f t="shared" si="255"/>
        <v>#DIV/0!</v>
      </c>
      <c r="M619" s="102" t="e">
        <f t="shared" si="255"/>
        <v>#DIV/0!</v>
      </c>
      <c r="N619" s="103" t="e">
        <f t="shared" si="255"/>
        <v>#DIV/0!</v>
      </c>
      <c r="O619" s="103" t="e">
        <f t="shared" si="255"/>
        <v>#DIV/0!</v>
      </c>
      <c r="P619" s="21"/>
      <c r="Q619" s="104" t="s">
        <v>3009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#DIV/0!</v>
      </c>
      <c r="C620" s="102" t="e">
        <f t="shared" si="256"/>
        <v>#DIV/0!</v>
      </c>
      <c r="D620" s="101" t="e">
        <f t="shared" si="256"/>
        <v>#DIV/0!</v>
      </c>
      <c r="E620" s="102" t="e">
        <f t="shared" si="256"/>
        <v>#DIV/0!</v>
      </c>
      <c r="F620" s="101" t="e">
        <f t="shared" si="256"/>
        <v>#DIV/0!</v>
      </c>
      <c r="G620" s="102" t="e">
        <f t="shared" si="256"/>
        <v>#DIV/0!</v>
      </c>
      <c r="H620" s="101" t="e">
        <f t="shared" si="256"/>
        <v>#DIV/0!</v>
      </c>
      <c r="I620" s="102" t="e">
        <f t="shared" si="256"/>
        <v>#DIV/0!</v>
      </c>
      <c r="J620" s="101" t="e">
        <f t="shared" si="256"/>
        <v>#DIV/0!</v>
      </c>
      <c r="K620" s="102" t="e">
        <f t="shared" si="256"/>
        <v>#DIV/0!</v>
      </c>
      <c r="L620" s="101" t="e">
        <f t="shared" si="256"/>
        <v>#DIV/0!</v>
      </c>
      <c r="M620" s="102" t="e">
        <f t="shared" si="256"/>
        <v>#DIV/0!</v>
      </c>
      <c r="N620" s="103" t="e">
        <f t="shared" si="256"/>
        <v>#DIV/0!</v>
      </c>
      <c r="O620" s="103" t="e">
        <f t="shared" si="256"/>
        <v>#DIV/0!</v>
      </c>
      <c r="P620" s="21"/>
      <c r="Q620" s="104" t="s">
        <v>3011</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f t="shared" ref="N621:O621" si="257">N617/N614-1</f>
        <v>-1</v>
      </c>
      <c r="O621" s="76">
        <f t="shared" si="257"/>
        <v>0.2068965517241379</v>
      </c>
      <c r="P621" s="53"/>
      <c r="Q621" s="77" t="s">
        <v>3012</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#DIV/0!</v>
      </c>
      <c r="C622" s="106" t="e">
        <f t="shared" si="258"/>
        <v>#DIV/0!</v>
      </c>
      <c r="D622" s="105" t="e">
        <f t="shared" si="258"/>
        <v>#DIV/0!</v>
      </c>
      <c r="E622" s="106" t="e">
        <f t="shared" si="258"/>
        <v>#DIV/0!</v>
      </c>
      <c r="F622" s="105" t="e">
        <f t="shared" si="258"/>
        <v>#DIV/0!</v>
      </c>
      <c r="G622" s="106" t="e">
        <f t="shared" si="258"/>
        <v>#DIV/0!</v>
      </c>
      <c r="H622" s="105" t="e">
        <f t="shared" si="258"/>
        <v>#DIV/0!</v>
      </c>
      <c r="I622" s="106" t="e">
        <f t="shared" si="258"/>
        <v>#DIV/0!</v>
      </c>
      <c r="J622" s="107" t="e">
        <f t="shared" si="258"/>
        <v>#DIV/0!</v>
      </c>
      <c r="K622" s="108" t="e">
        <f t="shared" si="258"/>
        <v>#DIV/0!</v>
      </c>
      <c r="L622" s="107" t="e">
        <f t="shared" si="258"/>
        <v>#DIV/0!</v>
      </c>
      <c r="M622" s="108" t="e">
        <f t="shared" si="258"/>
        <v>#DIV/0!</v>
      </c>
      <c r="N622" s="109" t="e">
        <f t="shared" si="258"/>
        <v>#DIV/0!</v>
      </c>
      <c r="O622" s="109" t="e">
        <f t="shared" si="258"/>
        <v>#DIV/0!</v>
      </c>
      <c r="P622" s="21"/>
      <c r="Q622" s="104" t="s">
        <v>3013</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9" t="s">
        <v>3014</v>
      </c>
      <c r="C623" s="146"/>
      <c r="D623" s="146"/>
      <c r="E623" s="146"/>
      <c r="F623" s="146"/>
      <c r="G623" s="146"/>
      <c r="H623" s="146"/>
      <c r="I623" s="146"/>
      <c r="J623" s="146"/>
      <c r="K623" s="146"/>
      <c r="L623" s="146"/>
      <c r="M623" s="146"/>
      <c r="N623" s="147"/>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0.13</v>
      </c>
      <c r="J624" s="112">
        <f t="shared" si="259"/>
        <v>0.33</v>
      </c>
      <c r="K624" s="112">
        <f t="shared" si="259"/>
        <v>0.43000000000000005</v>
      </c>
      <c r="L624" s="112">
        <f t="shared" si="259"/>
        <v>0.6100000000000001</v>
      </c>
      <c r="M624" s="112">
        <f t="shared" si="259"/>
        <v>0.87000000000000011</v>
      </c>
      <c r="N624" s="113">
        <f t="shared" si="259"/>
        <v>1.1700000000000002</v>
      </c>
      <c r="O624" s="113">
        <f t="shared" si="259"/>
        <v>1.54</v>
      </c>
      <c r="P624" s="21"/>
      <c r="Q624" s="81" t="s">
        <v>3015</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11.189146980019855</v>
      </c>
      <c r="I625" s="115">
        <f t="shared" si="260"/>
        <v>18.546709523288357</v>
      </c>
      <c r="J625" s="115">
        <f t="shared" si="260"/>
        <v>21.509751133812731</v>
      </c>
      <c r="K625" s="115">
        <f t="shared" si="260"/>
        <v>33.202129887111901</v>
      </c>
      <c r="L625" s="115">
        <f t="shared" si="260"/>
        <v>43.05764629896688</v>
      </c>
      <c r="M625" s="115">
        <f t="shared" si="260"/>
        <v>53.330824510735837</v>
      </c>
      <c r="N625" s="116">
        <f t="shared" si="260"/>
        <v>52.722291842907488</v>
      </c>
      <c r="O625" s="116">
        <f t="shared" si="260"/>
        <v>59.54</v>
      </c>
      <c r="P625" s="21"/>
      <c r="Q625" s="81" t="s">
        <v>3016</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#DIV/0!</v>
      </c>
      <c r="P626" s="21"/>
      <c r="Q626" s="120" t="s">
        <v>3017</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#NUM!</v>
      </c>
      <c r="P627" s="37"/>
      <c r="Q627" s="124" t="s">
        <v>3018</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0.13</v>
      </c>
      <c r="J628" s="112">
        <f t="shared" si="263"/>
        <v>0.33</v>
      </c>
      <c r="K628" s="112">
        <f t="shared" si="263"/>
        <v>0.43000000000000005</v>
      </c>
      <c r="L628" s="112">
        <f t="shared" si="263"/>
        <v>0.6100000000000001</v>
      </c>
      <c r="M628" s="112">
        <f t="shared" si="263"/>
        <v>0.87000000000000011</v>
      </c>
      <c r="N628" s="113">
        <f t="shared" si="263"/>
        <v>1.1700000000000002</v>
      </c>
      <c r="O628" s="113">
        <f t="shared" si="263"/>
        <v>1.54</v>
      </c>
      <c r="P628" s="21"/>
      <c r="Q628" s="81" t="s">
        <v>3015</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11.189146980019855</v>
      </c>
      <c r="I629" s="115">
        <f t="shared" si="264"/>
        <v>18.546709523288357</v>
      </c>
      <c r="J629" s="115">
        <f t="shared" si="264"/>
        <v>21.509751133812731</v>
      </c>
      <c r="K629" s="115">
        <f t="shared" si="264"/>
        <v>33.202129887111901</v>
      </c>
      <c r="L629" s="115">
        <f t="shared" si="264"/>
        <v>43.05764629896688</v>
      </c>
      <c r="M629" s="115">
        <f t="shared" si="264"/>
        <v>53.330824510735837</v>
      </c>
      <c r="N629" s="116">
        <f t="shared" si="264"/>
        <v>52.722291842907488</v>
      </c>
      <c r="O629" s="116">
        <f t="shared" si="264"/>
        <v>59.54</v>
      </c>
      <c r="P629" s="21"/>
      <c r="Q629" s="81" t="s">
        <v>3016</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#DIV/0!</v>
      </c>
      <c r="P630" s="21"/>
      <c r="Q630" s="120" t="s">
        <v>3017</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#NUM!</v>
      </c>
      <c r="P631" s="37"/>
      <c r="Q631" s="124" t="s">
        <v>3018</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0.13</v>
      </c>
      <c r="J632" s="112">
        <f t="shared" si="267"/>
        <v>0.33</v>
      </c>
      <c r="K632" s="112">
        <f t="shared" si="267"/>
        <v>0.43000000000000005</v>
      </c>
      <c r="L632" s="112">
        <f t="shared" si="267"/>
        <v>0.6100000000000001</v>
      </c>
      <c r="M632" s="112">
        <f t="shared" si="267"/>
        <v>0.87000000000000011</v>
      </c>
      <c r="N632" s="113">
        <f t="shared" si="267"/>
        <v>1.1700000000000002</v>
      </c>
      <c r="O632" s="113">
        <f t="shared" si="267"/>
        <v>1.54</v>
      </c>
      <c r="P632" s="21"/>
      <c r="Q632" s="81" t="s">
        <v>3015</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11.189146980019855</v>
      </c>
      <c r="I633" s="115">
        <f t="shared" si="268"/>
        <v>18.546709523288357</v>
      </c>
      <c r="J633" s="115">
        <f t="shared" si="268"/>
        <v>21.509751133812731</v>
      </c>
      <c r="K633" s="115">
        <f t="shared" si="268"/>
        <v>33.202129887111901</v>
      </c>
      <c r="L633" s="115">
        <f t="shared" si="268"/>
        <v>43.05764629896688</v>
      </c>
      <c r="M633" s="115">
        <f t="shared" si="268"/>
        <v>53.330824510735837</v>
      </c>
      <c r="N633" s="116">
        <f t="shared" si="268"/>
        <v>52.722291842907488</v>
      </c>
      <c r="O633" s="116">
        <f t="shared" si="268"/>
        <v>59.54</v>
      </c>
      <c r="P633" s="21"/>
      <c r="Q633" s="81" t="s">
        <v>3016</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#DIV/0!</v>
      </c>
      <c r="P634" s="21"/>
      <c r="Q634" s="120" t="s">
        <v>3017</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#NUM!</v>
      </c>
      <c r="P635" s="37"/>
      <c r="Q635" s="124" t="s">
        <v>3018</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0.13</v>
      </c>
      <c r="J636" s="112">
        <f t="shared" si="271"/>
        <v>0.33</v>
      </c>
      <c r="K636" s="112">
        <f t="shared" si="271"/>
        <v>0.43000000000000005</v>
      </c>
      <c r="L636" s="112">
        <f t="shared" si="271"/>
        <v>0.6100000000000001</v>
      </c>
      <c r="M636" s="112">
        <f t="shared" si="271"/>
        <v>0.87000000000000011</v>
      </c>
      <c r="N636" s="113">
        <f t="shared" si="271"/>
        <v>1.1700000000000002</v>
      </c>
      <c r="O636" s="113">
        <f t="shared" si="271"/>
        <v>1.54</v>
      </c>
      <c r="P636" s="21"/>
      <c r="Q636" s="81" t="s">
        <v>3015</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11.189146980019855</v>
      </c>
      <c r="I637" s="115">
        <f t="shared" si="272"/>
        <v>18.546709523288357</v>
      </c>
      <c r="J637" s="115">
        <f t="shared" si="272"/>
        <v>21.509751133812731</v>
      </c>
      <c r="K637" s="115">
        <f t="shared" si="272"/>
        <v>33.202129887111901</v>
      </c>
      <c r="L637" s="115">
        <f t="shared" si="272"/>
        <v>43.05764629896688</v>
      </c>
      <c r="M637" s="115">
        <f t="shared" si="272"/>
        <v>53.330824510735837</v>
      </c>
      <c r="N637" s="116">
        <f t="shared" si="272"/>
        <v>52.722291842907488</v>
      </c>
      <c r="O637" s="116">
        <f t="shared" si="272"/>
        <v>59.54</v>
      </c>
      <c r="P637" s="21"/>
      <c r="Q637" s="81" t="s">
        <v>3016</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#DIV/0!</v>
      </c>
      <c r="P638" s="21"/>
      <c r="Q638" s="120" t="s">
        <v>3017</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#NUM!</v>
      </c>
      <c r="P639" s="37"/>
      <c r="Q639" s="124" t="s">
        <v>3018</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0.13</v>
      </c>
      <c r="J640" s="112">
        <f t="shared" si="275"/>
        <v>0.33</v>
      </c>
      <c r="K640" s="112">
        <f t="shared" si="275"/>
        <v>0.43000000000000005</v>
      </c>
      <c r="L640" s="112">
        <f t="shared" si="275"/>
        <v>0.6100000000000001</v>
      </c>
      <c r="M640" s="112">
        <f t="shared" si="275"/>
        <v>0.87000000000000011</v>
      </c>
      <c r="N640" s="113">
        <f t="shared" si="275"/>
        <v>1.1700000000000002</v>
      </c>
      <c r="O640" s="113">
        <f t="shared" si="275"/>
        <v>1.54</v>
      </c>
      <c r="P640" s="21"/>
      <c r="Q640" s="81" t="s">
        <v>3015</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11.189146980019855</v>
      </c>
      <c r="I641" s="115">
        <f t="shared" si="276"/>
        <v>18.546709523288357</v>
      </c>
      <c r="J641" s="115">
        <f t="shared" si="276"/>
        <v>21.509751133812731</v>
      </c>
      <c r="K641" s="115">
        <f t="shared" si="276"/>
        <v>33.202129887111901</v>
      </c>
      <c r="L641" s="115">
        <f t="shared" si="276"/>
        <v>43.05764629896688</v>
      </c>
      <c r="M641" s="115">
        <f t="shared" si="276"/>
        <v>53.330824510735837</v>
      </c>
      <c r="N641" s="116">
        <f t="shared" si="276"/>
        <v>52.722291842907488</v>
      </c>
      <c r="O641" s="116">
        <f t="shared" si="276"/>
        <v>59.54</v>
      </c>
      <c r="P641" s="21"/>
      <c r="Q641" s="81" t="s">
        <v>3016</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#DIV/0!</v>
      </c>
      <c r="P642" s="21"/>
      <c r="Q642" s="120" t="s">
        <v>3017</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#NUM!</v>
      </c>
      <c r="P643" s="37"/>
      <c r="Q643" s="124" t="s">
        <v>3018</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0.13</v>
      </c>
      <c r="J644" s="112">
        <f t="shared" si="279"/>
        <v>0.33</v>
      </c>
      <c r="K644" s="112">
        <f t="shared" si="279"/>
        <v>0.43000000000000005</v>
      </c>
      <c r="L644" s="112">
        <f t="shared" si="279"/>
        <v>0.6100000000000001</v>
      </c>
      <c r="M644" s="112">
        <f t="shared" si="279"/>
        <v>0.87000000000000011</v>
      </c>
      <c r="N644" s="113">
        <f t="shared" si="279"/>
        <v>1.1700000000000002</v>
      </c>
      <c r="O644" s="113">
        <f t="shared" si="279"/>
        <v>1.54</v>
      </c>
      <c r="P644" s="21"/>
      <c r="Q644" s="81" t="s">
        <v>3015</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11.189146980019855</v>
      </c>
      <c r="I645" s="115">
        <f t="shared" si="280"/>
        <v>18.546709523288357</v>
      </c>
      <c r="J645" s="115">
        <f t="shared" si="280"/>
        <v>21.509751133812731</v>
      </c>
      <c r="K645" s="115">
        <f t="shared" si="280"/>
        <v>33.202129887111901</v>
      </c>
      <c r="L645" s="115">
        <f t="shared" si="280"/>
        <v>43.05764629896688</v>
      </c>
      <c r="M645" s="115">
        <f t="shared" si="280"/>
        <v>53.330824510735837</v>
      </c>
      <c r="N645" s="116">
        <f t="shared" si="280"/>
        <v>52.722291842907488</v>
      </c>
      <c r="O645" s="116">
        <f t="shared" si="280"/>
        <v>59.54</v>
      </c>
      <c r="P645" s="21"/>
      <c r="Q645" s="81" t="s">
        <v>3016</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f t="shared" si="281"/>
        <v>4.3212278028270523</v>
      </c>
      <c r="P646" s="21"/>
      <c r="Q646" s="120" t="s">
        <v>3017</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#NUM!</v>
      </c>
      <c r="P647" s="37"/>
      <c r="Q647" s="124" t="s">
        <v>3018</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0.13</v>
      </c>
      <c r="J648" s="112">
        <f t="shared" si="283"/>
        <v>0.33</v>
      </c>
      <c r="K648" s="112">
        <f t="shared" si="283"/>
        <v>0.43000000000000005</v>
      </c>
      <c r="L648" s="112">
        <f t="shared" si="283"/>
        <v>0.6100000000000001</v>
      </c>
      <c r="M648" s="112">
        <f t="shared" si="283"/>
        <v>0.87000000000000011</v>
      </c>
      <c r="N648" s="113">
        <f t="shared" si="283"/>
        <v>1.1700000000000002</v>
      </c>
      <c r="O648" s="113">
        <f t="shared" si="283"/>
        <v>1.54</v>
      </c>
      <c r="P648" s="21"/>
      <c r="Q648" s="81" t="s">
        <v>3015</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11.189146980019855</v>
      </c>
      <c r="I649" s="115">
        <f t="shared" si="284"/>
        <v>18.546709523288357</v>
      </c>
      <c r="J649" s="115">
        <f t="shared" si="284"/>
        <v>21.509751133812731</v>
      </c>
      <c r="K649" s="115">
        <f t="shared" si="284"/>
        <v>33.202129887111901</v>
      </c>
      <c r="L649" s="115">
        <f t="shared" si="284"/>
        <v>43.05764629896688</v>
      </c>
      <c r="M649" s="115">
        <f t="shared" si="284"/>
        <v>53.330824510735837</v>
      </c>
      <c r="N649" s="116">
        <f t="shared" si="284"/>
        <v>52.722291842907488</v>
      </c>
      <c r="O649" s="116">
        <f t="shared" si="284"/>
        <v>59.54</v>
      </c>
      <c r="P649" s="21"/>
      <c r="Q649" s="81" t="s">
        <v>3016</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f t="shared" ref="N650:O650" si="285">+N649/H649-1</f>
        <v>3.7119134226274983</v>
      </c>
      <c r="O650" s="119">
        <f t="shared" si="285"/>
        <v>2.2102729557088292</v>
      </c>
      <c r="P650" s="21"/>
      <c r="Q650" s="120" t="s">
        <v>3017</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f t="shared" ref="I651:O651" si="286">RATE(I$347-$H$347,,-$H649,I649)</f>
        <v>0.65756241797580228</v>
      </c>
      <c r="J651" s="122">
        <f t="shared" si="286"/>
        <v>0.3864978595337682</v>
      </c>
      <c r="K651" s="122">
        <f t="shared" si="286"/>
        <v>0.43699852321417237</v>
      </c>
      <c r="L651" s="122">
        <f t="shared" si="286"/>
        <v>0.40059743538680564</v>
      </c>
      <c r="M651" s="122">
        <f t="shared" si="286"/>
        <v>0.36658378658180701</v>
      </c>
      <c r="N651" s="123">
        <f t="shared" si="286"/>
        <v>0.29479063732582783</v>
      </c>
      <c r="O651" s="123">
        <f t="shared" si="286"/>
        <v>0.26974344300159692</v>
      </c>
      <c r="P651" s="37"/>
      <c r="Q651" s="124" t="s">
        <v>3018</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0.2</v>
      </c>
      <c r="K652" s="112">
        <f t="shared" si="287"/>
        <v>0.30000000000000004</v>
      </c>
      <c r="L652" s="112">
        <f t="shared" si="287"/>
        <v>0.48000000000000004</v>
      </c>
      <c r="M652" s="112">
        <f t="shared" si="287"/>
        <v>0.74</v>
      </c>
      <c r="N652" s="113">
        <f t="shared" si="287"/>
        <v>1.04</v>
      </c>
      <c r="O652" s="113">
        <f t="shared" si="287"/>
        <v>1.4100000000000001</v>
      </c>
      <c r="P652" s="21"/>
      <c r="Q652" s="81" t="s">
        <v>3015</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18.416709523288358</v>
      </c>
      <c r="J653" s="115">
        <f t="shared" si="288"/>
        <v>21.379751133812732</v>
      </c>
      <c r="K653" s="115">
        <f t="shared" si="288"/>
        <v>33.072129887111899</v>
      </c>
      <c r="L653" s="115">
        <f t="shared" si="288"/>
        <v>42.927646298966877</v>
      </c>
      <c r="M653" s="115">
        <f t="shared" si="288"/>
        <v>53.200824510735842</v>
      </c>
      <c r="N653" s="116">
        <f t="shared" si="288"/>
        <v>52.592291842907485</v>
      </c>
      <c r="O653" s="116">
        <f t="shared" si="288"/>
        <v>59.41</v>
      </c>
      <c r="P653" s="21"/>
      <c r="Q653" s="81" t="s">
        <v>3016</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f t="shared" ref="N654:O654" si="289">+N653/I653-1</f>
        <v>1.8556834094822046</v>
      </c>
      <c r="O654" s="119">
        <f t="shared" si="289"/>
        <v>1.7787975467142485</v>
      </c>
      <c r="P654" s="21"/>
      <c r="Q654" s="120" t="s">
        <v>3017</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f t="shared" ref="J655:O655" si="290">RATE(J$347-$I$347,,-$I653,J653)</f>
        <v>0.16088876282582074</v>
      </c>
      <c r="K655" s="122">
        <f t="shared" si="290"/>
        <v>0.34006252828858813</v>
      </c>
      <c r="L655" s="122">
        <f t="shared" si="290"/>
        <v>0.32589259842639778</v>
      </c>
      <c r="M655" s="122">
        <f t="shared" si="290"/>
        <v>0.30369674499674459</v>
      </c>
      <c r="N655" s="123">
        <f t="shared" si="290"/>
        <v>0.23350811704252664</v>
      </c>
      <c r="O655" s="123">
        <f t="shared" si="290"/>
        <v>0.21555492055690698</v>
      </c>
      <c r="P655" s="37"/>
      <c r="Q655" s="124" t="s">
        <v>3018</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0.1</v>
      </c>
      <c r="L656" s="112">
        <f t="shared" si="291"/>
        <v>0.28000000000000003</v>
      </c>
      <c r="M656" s="112">
        <f t="shared" si="291"/>
        <v>0.54</v>
      </c>
      <c r="N656" s="113">
        <f t="shared" si="291"/>
        <v>0.84000000000000008</v>
      </c>
      <c r="O656" s="113">
        <f t="shared" si="291"/>
        <v>1.21</v>
      </c>
      <c r="P656" s="21"/>
      <c r="Q656" s="81" t="s">
        <v>3015</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21.179751133812733</v>
      </c>
      <c r="K657" s="115">
        <f t="shared" si="292"/>
        <v>32.872129887111903</v>
      </c>
      <c r="L657" s="115">
        <f t="shared" si="292"/>
        <v>42.727646298966881</v>
      </c>
      <c r="M657" s="115">
        <f t="shared" si="292"/>
        <v>53.000824510735839</v>
      </c>
      <c r="N657" s="116">
        <f t="shared" si="292"/>
        <v>52.39229184290749</v>
      </c>
      <c r="O657" s="116">
        <f t="shared" si="292"/>
        <v>59.21</v>
      </c>
      <c r="P657" s="21"/>
      <c r="Q657" s="81" t="s">
        <v>3016</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f t="shared" ref="N658:O658" si="293">+N657/J657-1</f>
        <v>1.4736972361901377</v>
      </c>
      <c r="O658" s="119">
        <f t="shared" si="293"/>
        <v>0.80122189232448626</v>
      </c>
      <c r="P658" s="21"/>
      <c r="Q658" s="120" t="s">
        <v>3017</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f t="shared" ref="K659:O659" si="294">RATE(K$347-$J$347,,-$J657,K657)</f>
        <v>0.55205458645039018</v>
      </c>
      <c r="L659" s="122">
        <f t="shared" si="294"/>
        <v>0.42034569262165133</v>
      </c>
      <c r="M659" s="122">
        <f t="shared" si="294"/>
        <v>0.357648229766655</v>
      </c>
      <c r="N659" s="123">
        <f t="shared" si="294"/>
        <v>0.25411290250807561</v>
      </c>
      <c r="O659" s="123">
        <f t="shared" si="294"/>
        <v>0.22827282015425593</v>
      </c>
      <c r="P659" s="37"/>
      <c r="Q659" s="124" t="s">
        <v>3018</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0.18</v>
      </c>
      <c r="M660" s="112">
        <f t="shared" si="295"/>
        <v>0.44</v>
      </c>
      <c r="N660" s="113">
        <f t="shared" si="295"/>
        <v>0.74</v>
      </c>
      <c r="O660" s="113">
        <f t="shared" si="295"/>
        <v>1.1099999999999999</v>
      </c>
      <c r="P660" s="21"/>
      <c r="Q660" s="81" t="s">
        <v>3015</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32.772129887111902</v>
      </c>
      <c r="L661" s="115">
        <f t="shared" si="296"/>
        <v>42.62764629896688</v>
      </c>
      <c r="M661" s="115">
        <f t="shared" si="296"/>
        <v>52.900824510735838</v>
      </c>
      <c r="N661" s="116">
        <f t="shared" si="296"/>
        <v>52.292291842907488</v>
      </c>
      <c r="O661" s="116">
        <f t="shared" si="296"/>
        <v>59.11</v>
      </c>
      <c r="P661" s="21"/>
      <c r="Q661" s="81" t="s">
        <v>3016</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f t="shared" ref="N662:O662" si="297">+N661/K661-1</f>
        <v>0.5956329973985659</v>
      </c>
      <c r="O662" s="119">
        <f t="shared" si="297"/>
        <v>0.38665877973733176</v>
      </c>
      <c r="P662" s="21"/>
      <c r="Q662" s="120" t="s">
        <v>3017</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f t="shared" ref="L663:O663" si="298">RATE(L$347-$K$347,,-$K661,L661)</f>
        <v>0.30072858998800661</v>
      </c>
      <c r="M663" s="122">
        <f t="shared" si="298"/>
        <v>0.27051233774115119</v>
      </c>
      <c r="N663" s="123">
        <f t="shared" si="298"/>
        <v>0.16854202628269088</v>
      </c>
      <c r="O663" s="123">
        <f t="shared" si="298"/>
        <v>0.1588816147117266</v>
      </c>
      <c r="P663" s="37"/>
      <c r="Q663" s="124" t="s">
        <v>3018</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0.26</v>
      </c>
      <c r="N664" s="113">
        <f t="shared" si="299"/>
        <v>0.56000000000000005</v>
      </c>
      <c r="O664" s="113">
        <f t="shared" si="299"/>
        <v>0.93</v>
      </c>
      <c r="P664" s="21"/>
      <c r="Q664" s="81" t="s">
        <v>3015</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42.44764629896688</v>
      </c>
      <c r="M665" s="115">
        <f t="shared" si="300"/>
        <v>52.720824510735838</v>
      </c>
      <c r="N665" s="116">
        <f t="shared" si="300"/>
        <v>52.112291842907489</v>
      </c>
      <c r="O665" s="116">
        <f t="shared" si="300"/>
        <v>58.93</v>
      </c>
      <c r="P665" s="21"/>
      <c r="Q665" s="81" t="s">
        <v>3016</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f t="shared" ref="N666:O666" si="301">+N665/L665-1</f>
        <v>0.22768389737962536</v>
      </c>
      <c r="O666" s="119">
        <f t="shared" si="301"/>
        <v>0.1177746278986922</v>
      </c>
      <c r="P666" s="21"/>
      <c r="Q666" s="120" t="s">
        <v>3017</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f t="shared" ref="M667:O667" si="302">RATE(M$347-$L$347,,-$L665,M665)</f>
        <v>0.24201997301365072</v>
      </c>
      <c r="N667" s="123">
        <f t="shared" si="302"/>
        <v>0.10800897892554347</v>
      </c>
      <c r="O667" s="123">
        <f t="shared" si="302"/>
        <v>0.1155634474992431</v>
      </c>
      <c r="P667" s="37"/>
      <c r="Q667" s="124" t="s">
        <v>3018</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0.3</v>
      </c>
      <c r="O668" s="113">
        <f t="shared" si="303"/>
        <v>0.66999999999999993</v>
      </c>
      <c r="P668" s="21"/>
      <c r="Q668" s="81" t="s">
        <v>3015</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52.46082451073584</v>
      </c>
      <c r="N669" s="116">
        <f t="shared" si="304"/>
        <v>51.852291842907483</v>
      </c>
      <c r="O669" s="116">
        <f t="shared" si="304"/>
        <v>58.67</v>
      </c>
      <c r="P669" s="21"/>
      <c r="Q669" s="81" t="s">
        <v>3016</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f t="shared" ref="N670:O670" si="305">+N669/M669-1</f>
        <v>-1.1599754169014709E-2</v>
      </c>
      <c r="O670" s="119">
        <f t="shared" si="305"/>
        <v>0.13148325589440768</v>
      </c>
      <c r="P670" s="21"/>
      <c r="Q670" s="120" t="s">
        <v>3017</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f t="shared" ref="N671:O671" si="306">RATE(N$347-$M$347,,-$M669,N669)</f>
        <v>-1.1599754169014766E-2</v>
      </c>
      <c r="O671" s="123">
        <f t="shared" si="306"/>
        <v>5.7524623013473546E-2</v>
      </c>
      <c r="P671" s="37"/>
      <c r="Q671" s="124" t="s">
        <v>3018</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348:O348"/>
    <mergeCell ref="B349:O349"/>
    <mergeCell ref="B355:O355"/>
    <mergeCell ref="B361:O361"/>
    <mergeCell ref="B367:O367"/>
    <mergeCell ref="B373:O373"/>
    <mergeCell ref="B379:O379"/>
    <mergeCell ref="B385:O385"/>
    <mergeCell ref="B391:O391"/>
    <mergeCell ref="B397:O397"/>
    <mergeCell ref="B402:O402"/>
    <mergeCell ref="B403:O403"/>
    <mergeCell ref="B409:O409"/>
    <mergeCell ref="B415:O415"/>
    <mergeCell ref="B421:O421"/>
    <mergeCell ref="B427:O427"/>
    <mergeCell ref="B428:O428"/>
    <mergeCell ref="B434:O434"/>
    <mergeCell ref="B440:O440"/>
    <mergeCell ref="B441:O441"/>
    <mergeCell ref="B449:O449"/>
    <mergeCell ref="B457:O457"/>
    <mergeCell ref="B465:O465"/>
    <mergeCell ref="B471:O471"/>
    <mergeCell ref="B477:O477"/>
    <mergeCell ref="B484:O484"/>
    <mergeCell ref="B492:O492"/>
    <mergeCell ref="B500:O500"/>
    <mergeCell ref="B508:O508"/>
    <mergeCell ref="B516:O516"/>
    <mergeCell ref="B524:O524"/>
    <mergeCell ref="B532:O532"/>
    <mergeCell ref="B539:O539"/>
    <mergeCell ref="B546:O546"/>
    <mergeCell ref="B554:O554"/>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6140" priority="1" operator="lessThan">
      <formula>0</formula>
    </cfRule>
  </conditionalFormatting>
  <conditionalFormatting sqref="P546">
    <cfRule type="cellIs" dxfId="6139" priority="2" operator="lessThan">
      <formula>0</formula>
    </cfRule>
  </conditionalFormatting>
  <conditionalFormatting sqref="B347:N347">
    <cfRule type="cellIs" dxfId="6138" priority="3" operator="lessThan">
      <formula>0</formula>
    </cfRule>
  </conditionalFormatting>
  <conditionalFormatting sqref="B347:N347">
    <cfRule type="cellIs" dxfId="6137" priority="4" operator="lessThan">
      <formula>0</formula>
    </cfRule>
  </conditionalFormatting>
  <conditionalFormatting sqref="Q551">
    <cfRule type="cellIs" dxfId="6136" priority="5" operator="lessThan">
      <formula>0</formula>
    </cfRule>
  </conditionalFormatting>
  <conditionalFormatting sqref="Q485:Q488">
    <cfRule type="cellIs" dxfId="6135" priority="6" operator="lessThan">
      <formula>0</formula>
    </cfRule>
  </conditionalFormatting>
  <conditionalFormatting sqref="Q489:Q490">
    <cfRule type="cellIs" dxfId="6134" priority="7" operator="lessThan">
      <formula>0</formula>
    </cfRule>
  </conditionalFormatting>
  <conditionalFormatting sqref="Q489:Q490">
    <cfRule type="cellIs" dxfId="6133" priority="8" operator="lessThan">
      <formula>0</formula>
    </cfRule>
  </conditionalFormatting>
  <conditionalFormatting sqref="P547:P550">
    <cfRule type="cellIs" dxfId="6132" priority="9" operator="lessThan">
      <formula>0</formula>
    </cfRule>
  </conditionalFormatting>
  <conditionalFormatting sqref="Q371">
    <cfRule type="cellIs" dxfId="6131" priority="10" operator="lessThan">
      <formula>0</formula>
    </cfRule>
  </conditionalFormatting>
  <conditionalFormatting sqref="Q551">
    <cfRule type="cellIs" dxfId="6130" priority="11" operator="lessThan">
      <formula>0</formula>
    </cfRule>
  </conditionalFormatting>
  <conditionalFormatting sqref="J352:N353 K350:N351">
    <cfRule type="cellIs" dxfId="6129" priority="12" operator="lessThan">
      <formula>0</formula>
    </cfRule>
  </conditionalFormatting>
  <conditionalFormatting sqref="Q353">
    <cfRule type="cellIs" dxfId="6128" priority="13" operator="lessThan">
      <formula>0</formula>
    </cfRule>
  </conditionalFormatting>
  <conditionalFormatting sqref="Q450:Q454">
    <cfRule type="cellIs" dxfId="6127" priority="14" operator="lessThan">
      <formula>0</formula>
    </cfRule>
  </conditionalFormatting>
  <conditionalFormatting sqref="J350">
    <cfRule type="cellIs" dxfId="6126" priority="15" operator="lessThan">
      <formula>0</formula>
    </cfRule>
  </conditionalFormatting>
  <conditionalFormatting sqref="P348:Q349 Q350:Q352">
    <cfRule type="cellIs" dxfId="6125" priority="16" operator="lessThan">
      <formula>0</formula>
    </cfRule>
  </conditionalFormatting>
  <conditionalFormatting sqref="B348">
    <cfRule type="cellIs" dxfId="6124" priority="17" operator="lessThan">
      <formula>0</formula>
    </cfRule>
  </conditionalFormatting>
  <conditionalFormatting sqref="P397:Q397 Q398:Q400">
    <cfRule type="cellIs" dxfId="6123" priority="18" operator="lessThan">
      <formula>0</formula>
    </cfRule>
  </conditionalFormatting>
  <conditionalFormatting sqref="P348:P349">
    <cfRule type="cellIs" dxfId="6122" priority="19" operator="lessThan">
      <formula>0</formula>
    </cfRule>
  </conditionalFormatting>
  <conditionalFormatting sqref="P350:P353">
    <cfRule type="cellIs" dxfId="6121" priority="20" operator="lessThan">
      <formula>0</formula>
    </cfRule>
  </conditionalFormatting>
  <conditionalFormatting sqref="Q401">
    <cfRule type="cellIs" dxfId="6120" priority="21" operator="lessThan">
      <formula>0</formula>
    </cfRule>
  </conditionalFormatting>
  <conditionalFormatting sqref="Q354">
    <cfRule type="cellIs" dxfId="6119" priority="22" operator="lessThan">
      <formula>0</formula>
    </cfRule>
  </conditionalFormatting>
  <conditionalFormatting sqref="Q408">
    <cfRule type="cellIs" dxfId="6118" priority="23" operator="lessThan">
      <formula>0</formula>
    </cfRule>
  </conditionalFormatting>
  <conditionalFormatting sqref="P398:P400">
    <cfRule type="cellIs" dxfId="6117" priority="24" operator="lessThan">
      <formula>0</formula>
    </cfRule>
  </conditionalFormatting>
  <conditionalFormatting sqref="C356:J356">
    <cfRule type="cellIs" dxfId="6116" priority="25" operator="lessThan">
      <formula>0</formula>
    </cfRule>
  </conditionalFormatting>
  <conditionalFormatting sqref="H390">
    <cfRule type="cellIs" dxfId="6115" priority="26" operator="lessThan">
      <formula>0</formula>
    </cfRule>
  </conditionalFormatting>
  <conditionalFormatting sqref="Q401">
    <cfRule type="cellIs" dxfId="6114" priority="27" operator="lessThan">
      <formula>0</formula>
    </cfRule>
  </conditionalFormatting>
  <conditionalFormatting sqref="B349">
    <cfRule type="cellIs" dxfId="6113" priority="28" operator="lessThan">
      <formula>0</formula>
    </cfRule>
  </conditionalFormatting>
  <conditionalFormatting sqref="J351">
    <cfRule type="cellIs" dxfId="6112" priority="29" operator="lessThan">
      <formula>0</formula>
    </cfRule>
  </conditionalFormatting>
  <conditionalFormatting sqref="P354">
    <cfRule type="cellIs" dxfId="6111" priority="30" operator="lessThan">
      <formula>0</formula>
    </cfRule>
  </conditionalFormatting>
  <conditionalFormatting sqref="P421">
    <cfRule type="cellIs" dxfId="6110" priority="31" operator="lessThan">
      <formula>0</formula>
    </cfRule>
  </conditionalFormatting>
  <conditionalFormatting sqref="Q353">
    <cfRule type="cellIs" dxfId="6109" priority="32" operator="lessThan">
      <formula>0</formula>
    </cfRule>
  </conditionalFormatting>
  <conditionalFormatting sqref="P355:Q355 Q356:Q358">
    <cfRule type="cellIs" dxfId="6108" priority="33" operator="lessThan">
      <formula>0</formula>
    </cfRule>
  </conditionalFormatting>
  <conditionalFormatting sqref="P355">
    <cfRule type="cellIs" dxfId="6107" priority="34" operator="lessThan">
      <formula>0</formula>
    </cfRule>
  </conditionalFormatting>
  <conditionalFormatting sqref="P356:P359">
    <cfRule type="cellIs" dxfId="6106" priority="35" operator="lessThan">
      <formula>0</formula>
    </cfRule>
  </conditionalFormatting>
  <conditionalFormatting sqref="I357 K357:N357 C358:M359 K356:M356">
    <cfRule type="cellIs" dxfId="6105" priority="36" operator="lessThan">
      <formula>0</formula>
    </cfRule>
  </conditionalFormatting>
  <conditionalFormatting sqref="B355">
    <cfRule type="cellIs" dxfId="6104" priority="37" operator="lessThan">
      <formula>0</formula>
    </cfRule>
  </conditionalFormatting>
  <conditionalFormatting sqref="I356">
    <cfRule type="cellIs" dxfId="6103" priority="38" operator="lessThan">
      <formula>0</formula>
    </cfRule>
  </conditionalFormatting>
  <conditionalFormatting sqref="Q360">
    <cfRule type="cellIs" dxfId="6102" priority="39" operator="lessThan">
      <formula>0</formula>
    </cfRule>
  </conditionalFormatting>
  <conditionalFormatting sqref="C357:J357">
    <cfRule type="cellIs" dxfId="6101" priority="40" operator="lessThan">
      <formula>0</formula>
    </cfRule>
  </conditionalFormatting>
  <conditionalFormatting sqref="Q359">
    <cfRule type="cellIs" dxfId="6100" priority="41" operator="lessThan">
      <formula>0</formula>
    </cfRule>
  </conditionalFormatting>
  <conditionalFormatting sqref="Q359">
    <cfRule type="cellIs" dxfId="6099" priority="42" operator="lessThan">
      <formula>0</formula>
    </cfRule>
  </conditionalFormatting>
  <conditionalFormatting sqref="P367:Q367 Q368:Q370">
    <cfRule type="cellIs" dxfId="6098" priority="43" operator="lessThan">
      <formula>0</formula>
    </cfRule>
  </conditionalFormatting>
  <conditionalFormatting sqref="P367">
    <cfRule type="cellIs" dxfId="6097" priority="44" operator="lessThan">
      <formula>0</formula>
    </cfRule>
  </conditionalFormatting>
  <conditionalFormatting sqref="J368">
    <cfRule type="cellIs" dxfId="6096" priority="45" operator="lessThan">
      <formula>0</formula>
    </cfRule>
  </conditionalFormatting>
  <conditionalFormatting sqref="K368:N369 J370:M371">
    <cfRule type="cellIs" dxfId="6095" priority="46" operator="lessThan">
      <formula>0</formula>
    </cfRule>
  </conditionalFormatting>
  <conditionalFormatting sqref="P379">
    <cfRule type="cellIs" dxfId="6094" priority="47" operator="lessThan">
      <formula>0</formula>
    </cfRule>
  </conditionalFormatting>
  <conditionalFormatting sqref="Q372">
    <cfRule type="cellIs" dxfId="6093" priority="48" operator="lessThan">
      <formula>0</formula>
    </cfRule>
  </conditionalFormatting>
  <conditionalFormatting sqref="B367">
    <cfRule type="cellIs" dxfId="6092" priority="49" operator="lessThan">
      <formula>0</formula>
    </cfRule>
  </conditionalFormatting>
  <conditionalFormatting sqref="P404:P406">
    <cfRule type="cellIs" dxfId="6091" priority="50" operator="lessThan">
      <formula>0</formula>
    </cfRule>
  </conditionalFormatting>
  <conditionalFormatting sqref="J369">
    <cfRule type="cellIs" dxfId="6090" priority="51" operator="lessThan">
      <formula>0</formula>
    </cfRule>
  </conditionalFormatting>
  <conditionalFormatting sqref="Q371">
    <cfRule type="cellIs" dxfId="6089" priority="52" operator="lessThan">
      <formula>0</formula>
    </cfRule>
  </conditionalFormatting>
  <conditionalFormatting sqref="P379:Q379 Q380:Q382">
    <cfRule type="cellIs" dxfId="6088" priority="53" operator="lessThan">
      <formula>0</formula>
    </cfRule>
  </conditionalFormatting>
  <conditionalFormatting sqref="Q383">
    <cfRule type="cellIs" dxfId="6087" priority="54" operator="lessThan">
      <formula>0</formula>
    </cfRule>
  </conditionalFormatting>
  <conditionalFormatting sqref="I381 K380:N381 C382:M383">
    <cfRule type="cellIs" dxfId="6086" priority="55" operator="lessThan">
      <formula>0</formula>
    </cfRule>
  </conditionalFormatting>
  <conditionalFormatting sqref="I380">
    <cfRule type="cellIs" dxfId="6085" priority="56" operator="lessThan">
      <formula>0</formula>
    </cfRule>
  </conditionalFormatting>
  <conditionalFormatting sqref="C380:J380">
    <cfRule type="cellIs" dxfId="6084" priority="57" operator="lessThan">
      <formula>0</formula>
    </cfRule>
  </conditionalFormatting>
  <conditionalFormatting sqref="B379">
    <cfRule type="cellIs" dxfId="6083" priority="58" operator="lessThan">
      <formula>0</formula>
    </cfRule>
  </conditionalFormatting>
  <conditionalFormatting sqref="Q384">
    <cfRule type="cellIs" dxfId="6082" priority="59" operator="lessThan">
      <formula>0</formula>
    </cfRule>
  </conditionalFormatting>
  <conditionalFormatting sqref="Q429:Q431">
    <cfRule type="cellIs" dxfId="6081" priority="60" operator="lessThan">
      <formula>0</formula>
    </cfRule>
  </conditionalFormatting>
  <conditionalFormatting sqref="C381:J381">
    <cfRule type="cellIs" dxfId="6080" priority="61" operator="lessThan">
      <formula>0</formula>
    </cfRule>
  </conditionalFormatting>
  <conditionalFormatting sqref="Q383">
    <cfRule type="cellIs" dxfId="6079" priority="62" operator="lessThan">
      <formula>0</formula>
    </cfRule>
  </conditionalFormatting>
  <conditionalFormatting sqref="Q389">
    <cfRule type="cellIs" dxfId="6078" priority="63" operator="lessThan">
      <formula>0</formula>
    </cfRule>
  </conditionalFormatting>
  <conditionalFormatting sqref="P391:Q391 Q392:Q394">
    <cfRule type="cellIs" dxfId="6077" priority="64" operator="lessThan">
      <formula>0</formula>
    </cfRule>
  </conditionalFormatting>
  <conditionalFormatting sqref="P391">
    <cfRule type="cellIs" dxfId="6076" priority="65" operator="lessThan">
      <formula>0</formula>
    </cfRule>
  </conditionalFormatting>
  <conditionalFormatting sqref="P392:P394">
    <cfRule type="cellIs" dxfId="6075" priority="66" operator="lessThan">
      <formula>0</formula>
    </cfRule>
  </conditionalFormatting>
  <conditionalFormatting sqref="Q396">
    <cfRule type="cellIs" dxfId="6074" priority="67" operator="lessThan">
      <formula>0</formula>
    </cfRule>
  </conditionalFormatting>
  <conditionalFormatting sqref="B391">
    <cfRule type="cellIs" dxfId="6073" priority="68" operator="lessThan">
      <formula>0</formula>
    </cfRule>
  </conditionalFormatting>
  <conditionalFormatting sqref="Q395">
    <cfRule type="cellIs" dxfId="6072" priority="69" operator="lessThan">
      <formula>0</formula>
    </cfRule>
  </conditionalFormatting>
  <conditionalFormatting sqref="P385:Q385 Q386:Q388">
    <cfRule type="cellIs" dxfId="6071" priority="70" operator="lessThan">
      <formula>0</formula>
    </cfRule>
  </conditionalFormatting>
  <conditionalFormatting sqref="P385">
    <cfRule type="cellIs" dxfId="6070" priority="71" operator="lessThan">
      <formula>0</formula>
    </cfRule>
  </conditionalFormatting>
  <conditionalFormatting sqref="P386:P388">
    <cfRule type="cellIs" dxfId="6069" priority="72" operator="lessThan">
      <formula>0</formula>
    </cfRule>
  </conditionalFormatting>
  <conditionalFormatting sqref="I387 K386:N387 C388:N388 C389:M389">
    <cfRule type="cellIs" dxfId="6068" priority="73" operator="lessThan">
      <formula>0</formula>
    </cfRule>
  </conditionalFormatting>
  <conditionalFormatting sqref="Q395">
    <cfRule type="cellIs" dxfId="6067" priority="74" operator="lessThan">
      <formula>0</formula>
    </cfRule>
  </conditionalFormatting>
  <conditionalFormatting sqref="J372:M372">
    <cfRule type="cellIs" dxfId="6066" priority="75" operator="lessThan">
      <formula>0</formula>
    </cfRule>
  </conditionalFormatting>
  <conditionalFormatting sqref="C360:M360">
    <cfRule type="cellIs" dxfId="6065" priority="76" operator="lessThan">
      <formula>0</formula>
    </cfRule>
  </conditionalFormatting>
  <conditionalFormatting sqref="J354:N354">
    <cfRule type="cellIs" dxfId="6064" priority="77" operator="lessThan">
      <formula>0</formula>
    </cfRule>
  </conditionalFormatting>
  <conditionalFormatting sqref="I386">
    <cfRule type="cellIs" dxfId="6063" priority="78" operator="lessThan">
      <formula>0</formula>
    </cfRule>
  </conditionalFormatting>
  <conditionalFormatting sqref="C386:J386">
    <cfRule type="cellIs" dxfId="6062" priority="79" operator="lessThan">
      <formula>0</formula>
    </cfRule>
  </conditionalFormatting>
  <conditionalFormatting sqref="B385">
    <cfRule type="cellIs" dxfId="6061" priority="80" operator="lessThan">
      <formula>0</formula>
    </cfRule>
  </conditionalFormatting>
  <conditionalFormatting sqref="Q390">
    <cfRule type="cellIs" dxfId="6060" priority="81" operator="lessThan">
      <formula>0</formula>
    </cfRule>
  </conditionalFormatting>
  <conditionalFormatting sqref="C387:J387">
    <cfRule type="cellIs" dxfId="6059" priority="82" operator="lessThan">
      <formula>0</formula>
    </cfRule>
  </conditionalFormatting>
  <conditionalFormatting sqref="Q389">
    <cfRule type="cellIs" dxfId="6058" priority="83" operator="lessThan">
      <formula>0</formula>
    </cfRule>
  </conditionalFormatting>
  <conditionalFormatting sqref="P397">
    <cfRule type="cellIs" dxfId="6057" priority="84" operator="lessThan">
      <formula>0</formula>
    </cfRule>
  </conditionalFormatting>
  <conditionalFormatting sqref="C396:M396">
    <cfRule type="cellIs" dxfId="6056" priority="85" operator="lessThan">
      <formula>0</formula>
    </cfRule>
  </conditionalFormatting>
  <conditionalFormatting sqref="C390:M390">
    <cfRule type="cellIs" dxfId="6055" priority="86" operator="lessThan">
      <formula>0</formula>
    </cfRule>
  </conditionalFormatting>
  <conditionalFormatting sqref="C384:M384">
    <cfRule type="cellIs" dxfId="6054" priority="87" operator="lessThan">
      <formula>0</formula>
    </cfRule>
  </conditionalFormatting>
  <conditionalFormatting sqref="Q425">
    <cfRule type="cellIs" dxfId="6053" priority="88" operator="lessThan">
      <formula>0</formula>
    </cfRule>
  </conditionalFormatting>
  <conditionalFormatting sqref="H383">
    <cfRule type="cellIs" dxfId="6052" priority="89" operator="lessThan">
      <formula>0</formula>
    </cfRule>
  </conditionalFormatting>
  <conditionalFormatting sqref="H359">
    <cfRule type="cellIs" dxfId="6051" priority="90" operator="lessThan">
      <formula>0</formula>
    </cfRule>
  </conditionalFormatting>
  <conditionalFormatting sqref="H360">
    <cfRule type="cellIs" dxfId="6050" priority="91" operator="lessThan">
      <formula>0</formula>
    </cfRule>
  </conditionalFormatting>
  <conditionalFormatting sqref="P422:P424">
    <cfRule type="cellIs" dxfId="6049" priority="92" operator="lessThan">
      <formula>0</formula>
    </cfRule>
  </conditionalFormatting>
  <conditionalFormatting sqref="B427">
    <cfRule type="cellIs" dxfId="6048" priority="93" operator="lessThan">
      <formula>0</formula>
    </cfRule>
  </conditionalFormatting>
  <conditionalFormatting sqref="B403">
    <cfRule type="cellIs" dxfId="6047" priority="94" operator="lessThan">
      <formula>0</formula>
    </cfRule>
  </conditionalFormatting>
  <conditionalFormatting sqref="P421:Q421 Q422:Q424">
    <cfRule type="cellIs" dxfId="6046" priority="95" operator="lessThan">
      <formula>0</formula>
    </cfRule>
  </conditionalFormatting>
  <conditionalFormatting sqref="Q438">
    <cfRule type="cellIs" dxfId="6045" priority="96" operator="lessThan">
      <formula>0</formula>
    </cfRule>
  </conditionalFormatting>
  <conditionalFormatting sqref="B397">
    <cfRule type="cellIs" dxfId="6044" priority="97" operator="lessThan">
      <formula>0</formula>
    </cfRule>
  </conditionalFormatting>
  <conditionalFormatting sqref="B402">
    <cfRule type="cellIs" dxfId="6043" priority="98" operator="lessThan">
      <formula>0</formula>
    </cfRule>
  </conditionalFormatting>
  <conditionalFormatting sqref="Q407">
    <cfRule type="cellIs" dxfId="6042" priority="99" operator="lessThan">
      <formula>0</formula>
    </cfRule>
  </conditionalFormatting>
  <conditionalFormatting sqref="P403:Q403 Q404:Q406">
    <cfRule type="cellIs" dxfId="6041" priority="100" operator="lessThan">
      <formula>0</formula>
    </cfRule>
  </conditionalFormatting>
  <conditionalFormatting sqref="P403">
    <cfRule type="cellIs" dxfId="6040" priority="101" operator="lessThan">
      <formula>0</formula>
    </cfRule>
  </conditionalFormatting>
  <conditionalFormatting sqref="Q407">
    <cfRule type="cellIs" dxfId="6039" priority="102" operator="lessThan">
      <formula>0</formula>
    </cfRule>
  </conditionalFormatting>
  <conditionalFormatting sqref="B434">
    <cfRule type="cellIs" dxfId="6038" priority="103" operator="lessThan">
      <formula>0</formula>
    </cfRule>
  </conditionalFormatting>
  <conditionalFormatting sqref="H384">
    <cfRule type="cellIs" dxfId="6037" priority="104" operator="lessThan">
      <formula>0</formula>
    </cfRule>
  </conditionalFormatting>
  <conditionalFormatting sqref="Q433">
    <cfRule type="cellIs" dxfId="6036" priority="105" operator="lessThan">
      <formula>0</formula>
    </cfRule>
  </conditionalFormatting>
  <conditionalFormatting sqref="Q556:Q558">
    <cfRule type="cellIs" dxfId="6035" priority="106" operator="lessThan">
      <formula>0</formula>
    </cfRule>
  </conditionalFormatting>
  <conditionalFormatting sqref="J558:N558 K556:N557 J559:M559">
    <cfRule type="cellIs" dxfId="6034" priority="107" operator="lessThan">
      <formula>0</formula>
    </cfRule>
  </conditionalFormatting>
  <conditionalFormatting sqref="Q432">
    <cfRule type="cellIs" dxfId="6033" priority="108" operator="lessThan">
      <formula>0</formula>
    </cfRule>
  </conditionalFormatting>
  <conditionalFormatting sqref="Q435:Q437">
    <cfRule type="cellIs" dxfId="6032" priority="109" operator="lessThan">
      <formula>0</formula>
    </cfRule>
  </conditionalFormatting>
  <conditionalFormatting sqref="P429:P431">
    <cfRule type="cellIs" dxfId="6031" priority="110" operator="lessThan">
      <formula>0</formula>
    </cfRule>
  </conditionalFormatting>
  <conditionalFormatting sqref="Q432">
    <cfRule type="cellIs" dxfId="6030" priority="111" operator="lessThan">
      <formula>0</formula>
    </cfRule>
  </conditionalFormatting>
  <conditionalFormatting sqref="P556:P558">
    <cfRule type="cellIs" dxfId="6029" priority="112" operator="lessThan">
      <formula>0</formula>
    </cfRule>
  </conditionalFormatting>
  <conditionalFormatting sqref="H396">
    <cfRule type="cellIs" dxfId="6028" priority="113" operator="lessThan">
      <formula>0</formula>
    </cfRule>
  </conditionalFormatting>
  <conditionalFormatting sqref="Q438">
    <cfRule type="cellIs" dxfId="6027" priority="114" operator="lessThan">
      <formula>0</formula>
    </cfRule>
  </conditionalFormatting>
  <conditionalFormatting sqref="Q425">
    <cfRule type="cellIs" dxfId="6026" priority="115" operator="lessThan">
      <formula>0</formula>
    </cfRule>
  </conditionalFormatting>
  <conditionalFormatting sqref="H389">
    <cfRule type="cellIs" dxfId="6025" priority="116" operator="lessThan">
      <formula>0</formula>
    </cfRule>
  </conditionalFormatting>
  <conditionalFormatting sqref="B428">
    <cfRule type="cellIs" dxfId="6024" priority="117" operator="lessThan">
      <formula>0</formula>
    </cfRule>
  </conditionalFormatting>
  <conditionalFormatting sqref="Q559">
    <cfRule type="cellIs" dxfId="6023" priority="118" operator="lessThan">
      <formula>0</formula>
    </cfRule>
  </conditionalFormatting>
  <conditionalFormatting sqref="Q559">
    <cfRule type="cellIs" dxfId="6022" priority="119" operator="lessThan">
      <formula>0</formula>
    </cfRule>
  </conditionalFormatting>
  <conditionalFormatting sqref="P435:P437">
    <cfRule type="cellIs" dxfId="6021" priority="120" operator="lessThan">
      <formula>0</formula>
    </cfRule>
  </conditionalFormatting>
  <conditionalFormatting sqref="P427">
    <cfRule type="cellIs" dxfId="6020" priority="121" operator="lessThan">
      <formula>0</formula>
    </cfRule>
  </conditionalFormatting>
  <conditionalFormatting sqref="Q426:Q427">
    <cfRule type="cellIs" dxfId="6019" priority="122" operator="lessThan">
      <formula>0</formula>
    </cfRule>
  </conditionalFormatting>
  <conditionalFormatting sqref="J557">
    <cfRule type="cellIs" dxfId="6018" priority="123" operator="lessThan">
      <formula>0</formula>
    </cfRule>
  </conditionalFormatting>
  <conditionalFormatting sqref="J562:N562 J564:N565 J563:M563">
    <cfRule type="cellIs" dxfId="6017" priority="124" operator="lessThan">
      <formula>0</formula>
    </cfRule>
  </conditionalFormatting>
  <conditionalFormatting sqref="B421">
    <cfRule type="cellIs" dxfId="6016" priority="125" operator="lessThan">
      <formula>0</formula>
    </cfRule>
  </conditionalFormatting>
  <conditionalFormatting sqref="Q560">
    <cfRule type="cellIs" dxfId="6015" priority="126" operator="lessThan">
      <formula>0</formula>
    </cfRule>
  </conditionalFormatting>
  <conditionalFormatting sqref="J563">
    <cfRule type="cellIs" dxfId="6014" priority="127" operator="lessThan">
      <formula>0</formula>
    </cfRule>
  </conditionalFormatting>
  <conditionalFormatting sqref="Q565">
    <cfRule type="cellIs" dxfId="6013" priority="128" operator="lessThan">
      <formula>0</formula>
    </cfRule>
  </conditionalFormatting>
  <conditionalFormatting sqref="Q566">
    <cfRule type="cellIs" dxfId="6012" priority="129" operator="lessThan">
      <formula>0</formula>
    </cfRule>
  </conditionalFormatting>
  <conditionalFormatting sqref="B588">
    <cfRule type="cellIs" dxfId="6011" priority="130" operator="lessThan">
      <formula>0</formula>
    </cfRule>
  </conditionalFormatting>
  <conditionalFormatting sqref="I580 K579:N580 C581:N582">
    <cfRule type="cellIs" dxfId="6010" priority="131" operator="lessThan">
      <formula>0</formula>
    </cfRule>
  </conditionalFormatting>
  <conditionalFormatting sqref="C579:N582">
    <cfRule type="cellIs" dxfId="6009" priority="132" operator="lessThan">
      <formula>0</formula>
    </cfRule>
  </conditionalFormatting>
  <conditionalFormatting sqref="Q582">
    <cfRule type="cellIs" dxfId="6008" priority="133" operator="lessThan">
      <formula>0</formula>
    </cfRule>
  </conditionalFormatting>
  <conditionalFormatting sqref="I579">
    <cfRule type="cellIs" dxfId="6007" priority="134" operator="lessThan">
      <formula>0</formula>
    </cfRule>
  </conditionalFormatting>
  <conditionalFormatting sqref="J556:N558 J559:M559">
    <cfRule type="cellIs" dxfId="6006" priority="135" operator="lessThan">
      <formula>0</formula>
    </cfRule>
  </conditionalFormatting>
  <conditionalFormatting sqref="P562:P565">
    <cfRule type="cellIs" dxfId="6005" priority="136" operator="lessThan">
      <formula>0</formula>
    </cfRule>
  </conditionalFormatting>
  <conditionalFormatting sqref="J564:N565 K562:N562 K563:M563">
    <cfRule type="cellIs" dxfId="6004" priority="137" operator="lessThan">
      <formula>0</formula>
    </cfRule>
  </conditionalFormatting>
  <conditionalFormatting sqref="B555">
    <cfRule type="cellIs" dxfId="6003" priority="138" operator="lessThan">
      <formula>0</formula>
    </cfRule>
  </conditionalFormatting>
  <conditionalFormatting sqref="Q565">
    <cfRule type="cellIs" dxfId="6002" priority="139" operator="lessThan">
      <formula>0</formula>
    </cfRule>
  </conditionalFormatting>
  <conditionalFormatting sqref="C580:J580">
    <cfRule type="cellIs" dxfId="6001" priority="140" operator="lessThan">
      <formula>0</formula>
    </cfRule>
  </conditionalFormatting>
  <conditionalFormatting sqref="Q562:Q564">
    <cfRule type="cellIs" dxfId="6000" priority="141" operator="lessThan">
      <formula>0</formula>
    </cfRule>
  </conditionalFormatting>
  <conditionalFormatting sqref="Q579:Q581">
    <cfRule type="cellIs" dxfId="5999" priority="142" operator="lessThan">
      <formula>0</formula>
    </cfRule>
  </conditionalFormatting>
  <conditionalFormatting sqref="P579:P582">
    <cfRule type="cellIs" dxfId="5998" priority="143" operator="lessThan">
      <formula>0</formula>
    </cfRule>
  </conditionalFormatting>
  <conditionalFormatting sqref="Q582">
    <cfRule type="cellIs" dxfId="5997" priority="144" operator="lessThan">
      <formula>0</formula>
    </cfRule>
  </conditionalFormatting>
  <conditionalFormatting sqref="Q592">
    <cfRule type="cellIs" dxfId="5996" priority="145" operator="lessThan">
      <formula>0</formula>
    </cfRule>
  </conditionalFormatting>
  <conditionalFormatting sqref="I589">
    <cfRule type="cellIs" dxfId="5995" priority="146" operator="lessThan">
      <formula>0</formula>
    </cfRule>
  </conditionalFormatting>
  <conditionalFormatting sqref="H580:H582">
    <cfRule type="cellIs" dxfId="5994" priority="147" operator="lessThan">
      <formula>0</formula>
    </cfRule>
  </conditionalFormatting>
  <conditionalFormatting sqref="H584:H587">
    <cfRule type="cellIs" dxfId="5993" priority="148" operator="lessThan">
      <formula>0</formula>
    </cfRule>
  </conditionalFormatting>
  <conditionalFormatting sqref="H579">
    <cfRule type="cellIs" dxfId="5992" priority="149" operator="lessThan">
      <formula>0</formula>
    </cfRule>
  </conditionalFormatting>
  <conditionalFormatting sqref="H579:H582">
    <cfRule type="cellIs" dxfId="5991" priority="150" operator="lessThan">
      <formula>0</formula>
    </cfRule>
  </conditionalFormatting>
  <conditionalFormatting sqref="B578">
    <cfRule type="cellIs" dxfId="5990" priority="151" operator="lessThan">
      <formula>0</formula>
    </cfRule>
  </conditionalFormatting>
  <conditionalFormatting sqref="Q587">
    <cfRule type="cellIs" dxfId="5989" priority="152" operator="lessThan">
      <formula>0</formula>
    </cfRule>
  </conditionalFormatting>
  <conditionalFormatting sqref="I584">
    <cfRule type="cellIs" dxfId="5988" priority="153" operator="lessThan">
      <formula>0</formula>
    </cfRule>
  </conditionalFormatting>
  <conditionalFormatting sqref="C584:N587">
    <cfRule type="cellIs" dxfId="5987" priority="154" operator="lessThan">
      <formula>0</formula>
    </cfRule>
  </conditionalFormatting>
  <conditionalFormatting sqref="Q587">
    <cfRule type="cellIs" dxfId="5986" priority="155" operator="lessThan">
      <formula>0</formula>
    </cfRule>
  </conditionalFormatting>
  <conditionalFormatting sqref="H584">
    <cfRule type="cellIs" dxfId="5985" priority="156" operator="lessThan">
      <formula>0</formula>
    </cfRule>
  </conditionalFormatting>
  <conditionalFormatting sqref="P584:P587">
    <cfRule type="cellIs" dxfId="5984" priority="157" operator="lessThan">
      <formula>0</formula>
    </cfRule>
  </conditionalFormatting>
  <conditionalFormatting sqref="C585:J585">
    <cfRule type="cellIs" dxfId="5983" priority="158" operator="lessThan">
      <formula>0</formula>
    </cfRule>
  </conditionalFormatting>
  <conditionalFormatting sqref="H585:H587">
    <cfRule type="cellIs" dxfId="5982" priority="159" operator="lessThan">
      <formula>0</formula>
    </cfRule>
  </conditionalFormatting>
  <conditionalFormatting sqref="I585 K584:N585 C586:N587">
    <cfRule type="cellIs" dxfId="5981" priority="160" operator="lessThan">
      <formula>0</formula>
    </cfRule>
  </conditionalFormatting>
  <conditionalFormatting sqref="Q584:Q586">
    <cfRule type="cellIs" dxfId="5980" priority="161" operator="lessThan">
      <formula>0</formula>
    </cfRule>
  </conditionalFormatting>
  <conditionalFormatting sqref="B583">
    <cfRule type="cellIs" dxfId="5979" priority="162" operator="lessThan">
      <formula>0</formula>
    </cfRule>
  </conditionalFormatting>
  <conditionalFormatting sqref="C589:N592">
    <cfRule type="cellIs" dxfId="5978" priority="163" operator="lessThan">
      <formula>0</formula>
    </cfRule>
  </conditionalFormatting>
  <conditionalFormatting sqref="Q592">
    <cfRule type="cellIs" dxfId="5977" priority="164" operator="lessThan">
      <formula>0</formula>
    </cfRule>
  </conditionalFormatting>
  <conditionalFormatting sqref="H589">
    <cfRule type="cellIs" dxfId="5976" priority="165" operator="lessThan">
      <formula>0</formula>
    </cfRule>
  </conditionalFormatting>
  <conditionalFormatting sqref="H589:H592">
    <cfRule type="cellIs" dxfId="5975" priority="166" operator="lessThan">
      <formula>0</formula>
    </cfRule>
  </conditionalFormatting>
  <conditionalFormatting sqref="P589:P592">
    <cfRule type="cellIs" dxfId="5974" priority="167" operator="lessThan">
      <formula>0</formula>
    </cfRule>
  </conditionalFormatting>
  <conditionalFormatting sqref="C590:J590">
    <cfRule type="cellIs" dxfId="5973" priority="168" operator="lessThan">
      <formula>0</formula>
    </cfRule>
  </conditionalFormatting>
  <conditionalFormatting sqref="H590:H592">
    <cfRule type="cellIs" dxfId="5972" priority="169" operator="lessThan">
      <formula>0</formula>
    </cfRule>
  </conditionalFormatting>
  <conditionalFormatting sqref="I590 K589:N590 C591:N592">
    <cfRule type="cellIs" dxfId="5971" priority="170" operator="lessThan">
      <formula>0</formula>
    </cfRule>
  </conditionalFormatting>
  <conditionalFormatting sqref="Q589:Q591">
    <cfRule type="cellIs" dxfId="5970" priority="171" operator="lessThan">
      <formula>0</formula>
    </cfRule>
  </conditionalFormatting>
  <conditionalFormatting sqref="C350:I350">
    <cfRule type="cellIs" dxfId="5969" priority="172" operator="lessThan">
      <formula>0</formula>
    </cfRule>
  </conditionalFormatting>
  <conditionalFormatting sqref="C352:I353">
    <cfRule type="cellIs" dxfId="5968" priority="173" operator="lessThan">
      <formula>0</formula>
    </cfRule>
  </conditionalFormatting>
  <conditionalFormatting sqref="P492:Q492">
    <cfRule type="cellIs" dxfId="5967" priority="174" operator="lessThan">
      <formula>0</formula>
    </cfRule>
  </conditionalFormatting>
  <conditionalFormatting sqref="P485:P488">
    <cfRule type="cellIs" dxfId="5966" priority="175" operator="lessThan">
      <formula>0</formula>
    </cfRule>
  </conditionalFormatting>
  <conditionalFormatting sqref="Q574:Q576">
    <cfRule type="cellIs" dxfId="5965" priority="176" operator="lessThan">
      <formula>0</formula>
    </cfRule>
  </conditionalFormatting>
  <conditionalFormatting sqref="B484">
    <cfRule type="cellIs" dxfId="5964" priority="177" operator="lessThan">
      <formula>0</formula>
    </cfRule>
  </conditionalFormatting>
  <conditionalFormatting sqref="N420">
    <cfRule type="cellIs" dxfId="5963" priority="178" operator="lessThan">
      <formula>0</formula>
    </cfRule>
  </conditionalFormatting>
  <conditionalFormatting sqref="C351:I351">
    <cfRule type="cellIs" dxfId="5962" priority="179" operator="lessThan">
      <formula>0</formula>
    </cfRule>
  </conditionalFormatting>
  <conditionalFormatting sqref="C354:I354">
    <cfRule type="cellIs" dxfId="5961" priority="180" operator="lessThan">
      <formula>0</formula>
    </cfRule>
  </conditionalFormatting>
  <conditionalFormatting sqref="C370:I371">
    <cfRule type="cellIs" dxfId="5960" priority="181" operator="lessThan">
      <formula>0</formula>
    </cfRule>
  </conditionalFormatting>
  <conditionalFormatting sqref="C368:I368">
    <cfRule type="cellIs" dxfId="5959" priority="182" operator="lessThan">
      <formula>0</formula>
    </cfRule>
  </conditionalFormatting>
  <conditionalFormatting sqref="C369:I369">
    <cfRule type="cellIs" dxfId="5958" priority="183" operator="lessThan">
      <formula>0</formula>
    </cfRule>
  </conditionalFormatting>
  <conditionalFormatting sqref="C372:I372">
    <cfRule type="cellIs" dxfId="5957" priority="184" operator="lessThan">
      <formula>0</formula>
    </cfRule>
  </conditionalFormatting>
  <conditionalFormatting sqref="C556:I559">
    <cfRule type="cellIs" dxfId="5956" priority="185" operator="lessThan">
      <formula>0</formula>
    </cfRule>
  </conditionalFormatting>
  <conditionalFormatting sqref="C557:I557">
    <cfRule type="cellIs" dxfId="5955" priority="186" operator="lessThan">
      <formula>0</formula>
    </cfRule>
  </conditionalFormatting>
  <conditionalFormatting sqref="C558:I559">
    <cfRule type="cellIs" dxfId="5954" priority="187" operator="lessThan">
      <formula>0</formula>
    </cfRule>
  </conditionalFormatting>
  <conditionalFormatting sqref="C562:I565">
    <cfRule type="cellIs" dxfId="5953" priority="188" operator="lessThan">
      <formula>0</formula>
    </cfRule>
  </conditionalFormatting>
  <conditionalFormatting sqref="C563:I563">
    <cfRule type="cellIs" dxfId="5952" priority="189" operator="lessThan">
      <formula>0</formula>
    </cfRule>
  </conditionalFormatting>
  <conditionalFormatting sqref="C564:I565">
    <cfRule type="cellIs" dxfId="5951" priority="190" operator="lessThan">
      <formula>0</formula>
    </cfRule>
  </conditionalFormatting>
  <conditionalFormatting sqref="C442:C445">
    <cfRule type="cellIs" dxfId="5950" priority="191" operator="lessThan">
      <formula>0</formula>
    </cfRule>
  </conditionalFormatting>
  <conditionalFormatting sqref="P450:P453">
    <cfRule type="cellIs" dxfId="5949" priority="192" operator="lessThan">
      <formula>0</formula>
    </cfRule>
  </conditionalFormatting>
  <conditionalFormatting sqref="Q493:Q496">
    <cfRule type="cellIs" dxfId="5948" priority="193" operator="lessThan">
      <formula>0</formula>
    </cfRule>
  </conditionalFormatting>
  <conditionalFormatting sqref="Q497:Q498">
    <cfRule type="cellIs" dxfId="5947" priority="194" operator="lessThan">
      <formula>0</formula>
    </cfRule>
  </conditionalFormatting>
  <conditionalFormatting sqref="Q498">
    <cfRule type="cellIs" dxfId="5946" priority="195" operator="lessThan">
      <formula>0</formula>
    </cfRule>
  </conditionalFormatting>
  <conditionalFormatting sqref="Q497">
    <cfRule type="cellIs" dxfId="5945" priority="196" operator="lessThan">
      <formula>0</formula>
    </cfRule>
  </conditionalFormatting>
  <conditionalFormatting sqref="P493:P496">
    <cfRule type="cellIs" dxfId="5944" priority="197" operator="lessThan">
      <formula>0</formula>
    </cfRule>
  </conditionalFormatting>
  <conditionalFormatting sqref="B492">
    <cfRule type="cellIs" dxfId="5943" priority="198" operator="lessThan">
      <formula>0</formula>
    </cfRule>
  </conditionalFormatting>
  <conditionalFormatting sqref="C574:N577">
    <cfRule type="cellIs" dxfId="5942" priority="199" operator="lessThan">
      <formula>0</formula>
    </cfRule>
  </conditionalFormatting>
  <conditionalFormatting sqref="Q577">
    <cfRule type="cellIs" dxfId="5941" priority="200" operator="lessThan">
      <formula>0</formula>
    </cfRule>
  </conditionalFormatting>
  <conditionalFormatting sqref="H574:H577">
    <cfRule type="cellIs" dxfId="5940" priority="201" operator="lessThan">
      <formula>0</formula>
    </cfRule>
  </conditionalFormatting>
  <conditionalFormatting sqref="Q491">
    <cfRule type="cellIs" dxfId="5939" priority="202" operator="lessThan">
      <formula>0</formula>
    </cfRule>
  </conditionalFormatting>
  <conditionalFormatting sqref="Q533:Q536 Q538">
    <cfRule type="cellIs" dxfId="5938" priority="203" operator="lessThan">
      <formula>0</formula>
    </cfRule>
  </conditionalFormatting>
  <conditionalFormatting sqref="P532">
    <cfRule type="cellIs" dxfId="5937" priority="204" operator="lessThan">
      <formula>0</formula>
    </cfRule>
  </conditionalFormatting>
  <conditionalFormatting sqref="Q537">
    <cfRule type="cellIs" dxfId="5936" priority="205" operator="lessThan">
      <formula>0</formula>
    </cfRule>
  </conditionalFormatting>
  <conditionalFormatting sqref="Q537">
    <cfRule type="cellIs" dxfId="5935" priority="206" operator="lessThan">
      <formula>0</formula>
    </cfRule>
  </conditionalFormatting>
  <conditionalFormatting sqref="P533:P536">
    <cfRule type="cellIs" dxfId="5934" priority="207" operator="lessThan">
      <formula>0</formula>
    </cfRule>
  </conditionalFormatting>
  <conditionalFormatting sqref="Q545 Q540:Q543">
    <cfRule type="cellIs" dxfId="5933" priority="208" operator="lessThan">
      <formula>0</formula>
    </cfRule>
  </conditionalFormatting>
  <conditionalFormatting sqref="Q544">
    <cfRule type="cellIs" dxfId="5932" priority="209" operator="lessThan">
      <formula>0</formula>
    </cfRule>
  </conditionalFormatting>
  <conditionalFormatting sqref="B532">
    <cfRule type="cellIs" dxfId="5931" priority="210" operator="lessThan">
      <formula>0</formula>
    </cfRule>
  </conditionalFormatting>
  <conditionalFormatting sqref="P539">
    <cfRule type="cellIs" dxfId="5930" priority="211" operator="lessThan">
      <formula>0</formula>
    </cfRule>
  </conditionalFormatting>
  <conditionalFormatting sqref="P540:P543">
    <cfRule type="cellIs" dxfId="5929" priority="212" operator="lessThan">
      <formula>0</formula>
    </cfRule>
  </conditionalFormatting>
  <conditionalFormatting sqref="Q544">
    <cfRule type="cellIs" dxfId="5928" priority="213" operator="lessThan">
      <formula>0</formula>
    </cfRule>
  </conditionalFormatting>
  <conditionalFormatting sqref="P568:P570 P572">
    <cfRule type="cellIs" dxfId="5927" priority="214" operator="lessThan">
      <formula>0</formula>
    </cfRule>
  </conditionalFormatting>
  <conditionalFormatting sqref="Q568:Q570">
    <cfRule type="cellIs" dxfId="5926" priority="215" operator="lessThan">
      <formula>0</formula>
    </cfRule>
  </conditionalFormatting>
  <conditionalFormatting sqref="C570:I570">
    <cfRule type="cellIs" dxfId="5925" priority="216" operator="lessThan">
      <formula>0</formula>
    </cfRule>
  </conditionalFormatting>
  <conditionalFormatting sqref="C568:I570">
    <cfRule type="cellIs" dxfId="5924" priority="217" operator="lessThan">
      <formula>0</formula>
    </cfRule>
  </conditionalFormatting>
  <conditionalFormatting sqref="B567">
    <cfRule type="cellIs" dxfId="5923" priority="218" operator="lessThan">
      <formula>0</formula>
    </cfRule>
  </conditionalFormatting>
  <conditionalFormatting sqref="J568:N570">
    <cfRule type="cellIs" dxfId="5922" priority="219" operator="lessThan">
      <formula>0</formula>
    </cfRule>
  </conditionalFormatting>
  <conditionalFormatting sqref="P574:P577">
    <cfRule type="cellIs" dxfId="5921" priority="220" operator="lessThan">
      <formula>0</formula>
    </cfRule>
  </conditionalFormatting>
  <conditionalFormatting sqref="Q571:Q572">
    <cfRule type="cellIs" dxfId="5920" priority="221" operator="lessThan">
      <formula>0</formula>
    </cfRule>
  </conditionalFormatting>
  <conditionalFormatting sqref="C433:M433">
    <cfRule type="cellIs" dxfId="5919" priority="222" operator="lessThan">
      <formula>0</formula>
    </cfRule>
  </conditionalFormatting>
  <conditionalFormatting sqref="Q571:Q572">
    <cfRule type="cellIs" dxfId="5918" priority="223" operator="lessThan">
      <formula>0</formula>
    </cfRule>
  </conditionalFormatting>
  <conditionalFormatting sqref="J569">
    <cfRule type="cellIs" dxfId="5917" priority="224" operator="lessThan">
      <formula>0</formula>
    </cfRule>
  </conditionalFormatting>
  <conditionalFormatting sqref="J570:N570 K568:N569">
    <cfRule type="cellIs" dxfId="5916" priority="225" operator="lessThan">
      <formula>0</formula>
    </cfRule>
  </conditionalFormatting>
  <conditionalFormatting sqref="I575 K574:N575 C576:N577">
    <cfRule type="cellIs" dxfId="5915" priority="226" operator="lessThan">
      <formula>0</formula>
    </cfRule>
  </conditionalFormatting>
  <conditionalFormatting sqref="N420">
    <cfRule type="cellIs" dxfId="5914" priority="227" operator="lessThan">
      <formula>0</formula>
    </cfRule>
  </conditionalFormatting>
  <conditionalFormatting sqref="B429:N429">
    <cfRule type="cellIs" dxfId="5913" priority="228" operator="lessThan">
      <formula>0</formula>
    </cfRule>
  </conditionalFormatting>
  <conditionalFormatting sqref="C569:I569">
    <cfRule type="cellIs" dxfId="5912" priority="229" operator="lessThan">
      <formula>0</formula>
    </cfRule>
  </conditionalFormatting>
  <conditionalFormatting sqref="B429:N429">
    <cfRule type="cellIs" dxfId="5911" priority="230" operator="lessThan">
      <formula>0</formula>
    </cfRule>
  </conditionalFormatting>
  <conditionalFormatting sqref="H433">
    <cfRule type="cellIs" dxfId="5910" priority="231" operator="lessThan">
      <formula>0</formula>
    </cfRule>
  </conditionalFormatting>
  <conditionalFormatting sqref="B433">
    <cfRule type="cellIs" dxfId="5909" priority="232" operator="lessThan">
      <formula>0</formula>
    </cfRule>
  </conditionalFormatting>
  <conditionalFormatting sqref="B433">
    <cfRule type="cellIs" dxfId="5908" priority="233" operator="lessThan">
      <formula>0</formula>
    </cfRule>
  </conditionalFormatting>
  <conditionalFormatting sqref="B429:N429">
    <cfRule type="cellIs" dxfId="5907" priority="234" operator="lessThan">
      <formula>0</formula>
    </cfRule>
  </conditionalFormatting>
  <conditionalFormatting sqref="B429:N429">
    <cfRule type="cellIs" dxfId="5906" priority="235" operator="lessThan">
      <formula>0</formula>
    </cfRule>
  </conditionalFormatting>
  <conditionalFormatting sqref="B422:N422">
    <cfRule type="cellIs" dxfId="5905" priority="236" operator="lessThan">
      <formula>0</formula>
    </cfRule>
  </conditionalFormatting>
  <conditionalFormatting sqref="H574">
    <cfRule type="cellIs" dxfId="5904" priority="237" operator="lessThan">
      <formula>0</formula>
    </cfRule>
  </conditionalFormatting>
  <conditionalFormatting sqref="C433:M433">
    <cfRule type="cellIs" dxfId="5903" priority="238" operator="lessThan">
      <formula>0</formula>
    </cfRule>
  </conditionalFormatting>
  <conditionalFormatting sqref="H575:H577">
    <cfRule type="cellIs" dxfId="5902" priority="239" operator="lessThan">
      <formula>0</formula>
    </cfRule>
  </conditionalFormatting>
  <conditionalFormatting sqref="Q577">
    <cfRule type="cellIs" dxfId="5901" priority="240" operator="lessThan">
      <formula>0</formula>
    </cfRule>
  </conditionalFormatting>
  <conditionalFormatting sqref="I574">
    <cfRule type="cellIs" dxfId="5900" priority="241" operator="lessThan">
      <formula>0</formula>
    </cfRule>
  </conditionalFormatting>
  <conditionalFormatting sqref="H426">
    <cfRule type="cellIs" dxfId="5899" priority="242" operator="lessThan">
      <formula>0</formula>
    </cfRule>
  </conditionalFormatting>
  <conditionalFormatting sqref="C575:J575">
    <cfRule type="cellIs" dxfId="5898" priority="243" operator="lessThan">
      <formula>0</formula>
    </cfRule>
  </conditionalFormatting>
  <conditionalFormatting sqref="B573">
    <cfRule type="cellIs" dxfId="5897" priority="244" operator="lessThan">
      <formula>0</formula>
    </cfRule>
  </conditionalFormatting>
  <conditionalFormatting sqref="N425">
    <cfRule type="cellIs" dxfId="5896" priority="245" operator="lessThan">
      <formula>0</formula>
    </cfRule>
  </conditionalFormatting>
  <conditionalFormatting sqref="C426:M426">
    <cfRule type="cellIs" dxfId="5895" priority="246" operator="lessThan">
      <formula>0</formula>
    </cfRule>
  </conditionalFormatting>
  <conditionalFormatting sqref="C426:M426">
    <cfRule type="cellIs" dxfId="5894" priority="247" operator="lessThan">
      <formula>0</formula>
    </cfRule>
  </conditionalFormatting>
  <conditionalFormatting sqref="N426">
    <cfRule type="cellIs" dxfId="5893" priority="248" operator="lessThan">
      <formula>0</formula>
    </cfRule>
  </conditionalFormatting>
  <conditionalFormatting sqref="B429:N429">
    <cfRule type="cellIs" dxfId="5892" priority="249" operator="lessThan">
      <formula>0</formula>
    </cfRule>
  </conditionalFormatting>
  <conditionalFormatting sqref="N426">
    <cfRule type="cellIs" dxfId="5891" priority="250" operator="lessThan">
      <formula>0</formula>
    </cfRule>
  </conditionalFormatting>
  <conditionalFormatting sqref="B429:N429">
    <cfRule type="cellIs" dxfId="5890" priority="251" operator="lessThan">
      <formula>0</formula>
    </cfRule>
  </conditionalFormatting>
  <conditionalFormatting sqref="B561">
    <cfRule type="cellIs" dxfId="5889" priority="252" operator="lessThan">
      <formula>0</formula>
    </cfRule>
  </conditionalFormatting>
  <conditionalFormatting sqref="B426">
    <cfRule type="cellIs" dxfId="5888" priority="253" operator="lessThan">
      <formula>0</formula>
    </cfRule>
  </conditionalFormatting>
  <conditionalFormatting sqref="N433">
    <cfRule type="cellIs" dxfId="5887" priority="254" operator="lessThan">
      <formula>0</formula>
    </cfRule>
  </conditionalFormatting>
  <conditionalFormatting sqref="B561">
    <cfRule type="cellIs" dxfId="5886" priority="255" operator="lessThan">
      <formula>0</formula>
    </cfRule>
  </conditionalFormatting>
  <conditionalFormatting sqref="B554">
    <cfRule type="cellIs" dxfId="5885" priority="256" operator="lessThan">
      <formula>0</formula>
    </cfRule>
  </conditionalFormatting>
  <conditionalFormatting sqref="B554">
    <cfRule type="cellIs" dxfId="5884" priority="257" operator="lessThan">
      <formula>0</formula>
    </cfRule>
  </conditionalFormatting>
  <conditionalFormatting sqref="B572">
    <cfRule type="cellIs" dxfId="5883" priority="258" operator="lessThan">
      <formula>0</formula>
    </cfRule>
  </conditionalFormatting>
  <conditionalFormatting sqref="B572">
    <cfRule type="cellIs" dxfId="5882" priority="259"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7:BQ531 A361:A366 P361:BQ366 A1:BQ360">
    <cfRule type="cellIs" dxfId="5881" priority="260" operator="lessThan">
      <formula>0</formula>
    </cfRule>
  </conditionalFormatting>
  <conditionalFormatting sqref="B600">
    <cfRule type="cellIs" dxfId="5880" priority="261" operator="lessThan">
      <formula>0</formula>
    </cfRule>
  </conditionalFormatting>
  <conditionalFormatting sqref="B594">
    <cfRule type="cellIs" dxfId="5879" priority="262" operator="lessThan">
      <formula>0</formula>
    </cfRule>
  </conditionalFormatting>
  <conditionalFormatting sqref="B597">
    <cfRule type="cellIs" dxfId="5878" priority="263" operator="lessThan">
      <formula>0</formula>
    </cfRule>
  </conditionalFormatting>
  <conditionalFormatting sqref="B615">
    <cfRule type="cellIs" dxfId="5877" priority="264" operator="lessThan">
      <formula>0</formula>
    </cfRule>
  </conditionalFormatting>
  <conditionalFormatting sqref="B623">
    <cfRule type="cellIs" dxfId="5876" priority="265" operator="lessThan">
      <formula>0</formula>
    </cfRule>
  </conditionalFormatting>
  <conditionalFormatting sqref="I626:N626 P624:Q627">
    <cfRule type="cellIs" dxfId="5875" priority="266" operator="lessThan">
      <formula>0</formula>
    </cfRule>
  </conditionalFormatting>
  <conditionalFormatting sqref="P415:Q415 Q416:Q418">
    <cfRule type="cellIs" dxfId="5874" priority="267" operator="lessThan">
      <formula>0</formula>
    </cfRule>
  </conditionalFormatting>
  <conditionalFormatting sqref="B409">
    <cfRule type="cellIs" dxfId="5873" priority="268" operator="lessThan">
      <formula>0</formula>
    </cfRule>
  </conditionalFormatting>
  <conditionalFormatting sqref="P416:P418">
    <cfRule type="cellIs" dxfId="5872" priority="269" operator="lessThan">
      <formula>0</formula>
    </cfRule>
  </conditionalFormatting>
  <conditionalFormatting sqref="P415">
    <cfRule type="cellIs" dxfId="5871" priority="270" operator="lessThan">
      <formula>0</formula>
    </cfRule>
  </conditionalFormatting>
  <conditionalFormatting sqref="Q419">
    <cfRule type="cellIs" dxfId="5870" priority="271" operator="lessThan">
      <formula>0</formula>
    </cfRule>
  </conditionalFormatting>
  <conditionalFormatting sqref="Q420">
    <cfRule type="cellIs" dxfId="5869" priority="272" operator="lessThan">
      <formula>0</formula>
    </cfRule>
  </conditionalFormatting>
  <conditionalFormatting sqref="B415">
    <cfRule type="cellIs" dxfId="5868" priority="273" operator="lessThan">
      <formula>0</formula>
    </cfRule>
  </conditionalFormatting>
  <conditionalFormatting sqref="Q419">
    <cfRule type="cellIs" dxfId="5867" priority="274" operator="lessThan">
      <formula>0</formula>
    </cfRule>
  </conditionalFormatting>
  <conditionalFormatting sqref="B435:N435">
    <cfRule type="cellIs" dxfId="5866" priority="275" operator="lessThan">
      <formula>0</formula>
    </cfRule>
  </conditionalFormatting>
  <conditionalFormatting sqref="B435:N435">
    <cfRule type="cellIs" dxfId="5865" priority="276" operator="lessThan">
      <formula>0</formula>
    </cfRule>
  </conditionalFormatting>
  <conditionalFormatting sqref="C606:I606">
    <cfRule type="cellIs" dxfId="5864" priority="277" operator="lessThan">
      <formula>0</formula>
    </cfRule>
  </conditionalFormatting>
  <conditionalFormatting sqref="C607:I607">
    <cfRule type="cellIs" dxfId="5863" priority="278" operator="lessThan">
      <formula>0</formula>
    </cfRule>
  </conditionalFormatting>
  <conditionalFormatting sqref="C611:M611">
    <cfRule type="cellIs" dxfId="5862" priority="279" operator="lessThan">
      <formula>0</formula>
    </cfRule>
  </conditionalFormatting>
  <conditionalFormatting sqref="P604">
    <cfRule type="cellIs" dxfId="5861" priority="280" operator="lessThan">
      <formula>0</formula>
    </cfRule>
  </conditionalFormatting>
  <conditionalFormatting sqref="P410:P412">
    <cfRule type="cellIs" dxfId="5860" priority="281" operator="lessThan">
      <formula>0</formula>
    </cfRule>
  </conditionalFormatting>
  <conditionalFormatting sqref="Q413">
    <cfRule type="cellIs" dxfId="5859" priority="282" operator="lessThan">
      <formula>0</formula>
    </cfRule>
  </conditionalFormatting>
  <conditionalFormatting sqref="Q414">
    <cfRule type="cellIs" dxfId="5858" priority="283" operator="lessThan">
      <formula>0</formula>
    </cfRule>
  </conditionalFormatting>
  <conditionalFormatting sqref="P409:Q409 Q410:Q412">
    <cfRule type="cellIs" dxfId="5857" priority="284" operator="lessThan">
      <formula>0</formula>
    </cfRule>
  </conditionalFormatting>
  <conditionalFormatting sqref="P409">
    <cfRule type="cellIs" dxfId="5856" priority="285" operator="lessThan">
      <formula>0</formula>
    </cfRule>
  </conditionalFormatting>
  <conditionalFormatting sqref="Q413">
    <cfRule type="cellIs" dxfId="5855" priority="286" operator="lessThan">
      <formula>0</formula>
    </cfRule>
  </conditionalFormatting>
  <conditionalFormatting sqref="B435:N435">
    <cfRule type="cellIs" dxfId="5854" priority="287" operator="lessThan">
      <formula>0</formula>
    </cfRule>
  </conditionalFormatting>
  <conditionalFormatting sqref="B435:N435">
    <cfRule type="cellIs" dxfId="5853" priority="288" operator="lessThan">
      <formula>0</formula>
    </cfRule>
  </conditionalFormatting>
  <conditionalFormatting sqref="B435:N435">
    <cfRule type="cellIs" dxfId="5852" priority="289" operator="lessThan">
      <formula>0</formula>
    </cfRule>
  </conditionalFormatting>
  <conditionalFormatting sqref="B435:N435">
    <cfRule type="cellIs" dxfId="5851" priority="290" operator="lessThan">
      <formula>0</formula>
    </cfRule>
  </conditionalFormatting>
  <conditionalFormatting sqref="B435:N435">
    <cfRule type="cellIs" dxfId="5850" priority="291" operator="lessThan">
      <formula>0</formula>
    </cfRule>
  </conditionalFormatting>
  <conditionalFormatting sqref="N438">
    <cfRule type="cellIs" dxfId="5849" priority="292" operator="lessThan">
      <formula>0</formula>
    </cfRule>
  </conditionalFormatting>
  <conditionalFormatting sqref="B435:N435">
    <cfRule type="cellIs" dxfId="5848" priority="293" operator="lessThan">
      <formula>0</formula>
    </cfRule>
  </conditionalFormatting>
  <conditionalFormatting sqref="N439">
    <cfRule type="cellIs" dxfId="5847" priority="294" operator="lessThan">
      <formula>0</formula>
    </cfRule>
  </conditionalFormatting>
  <conditionalFormatting sqref="N439">
    <cfRule type="cellIs" dxfId="5846" priority="295" operator="lessThan">
      <formula>0</formula>
    </cfRule>
  </conditionalFormatting>
  <conditionalFormatting sqref="D442:N445">
    <cfRule type="cellIs" dxfId="5845" priority="296" operator="lessThan">
      <formula>0</formula>
    </cfRule>
  </conditionalFormatting>
  <conditionalFormatting sqref="B442:B445">
    <cfRule type="cellIs" dxfId="5844" priority="297" operator="lessThan">
      <formula>0</formula>
    </cfRule>
  </conditionalFormatting>
  <conditionalFormatting sqref="B498">
    <cfRule type="cellIs" dxfId="5843" priority="298" operator="lessThan">
      <formula>0</formula>
    </cfRule>
  </conditionalFormatting>
  <conditionalFormatting sqref="C498">
    <cfRule type="cellIs" dxfId="5842" priority="299" operator="lessThan">
      <formula>0</formula>
    </cfRule>
  </conditionalFormatting>
  <conditionalFormatting sqref="P553">
    <cfRule type="cellIs" dxfId="5841" priority="300" operator="lessThan">
      <formula>0</formula>
    </cfRule>
  </conditionalFormatting>
  <conditionalFormatting sqref="N370">
    <cfRule type="cellIs" dxfId="5840" priority="301" operator="lessThan">
      <formula>0</formula>
    </cfRule>
  </conditionalFormatting>
  <conditionalFormatting sqref="N382">
    <cfRule type="cellIs" dxfId="5839" priority="302" operator="lessThan">
      <formula>0</formula>
    </cfRule>
  </conditionalFormatting>
  <conditionalFormatting sqref="B354">
    <cfRule type="cellIs" dxfId="5838" priority="303" operator="lessThan">
      <formula>0</formula>
    </cfRule>
  </conditionalFormatting>
  <conditionalFormatting sqref="N358">
    <cfRule type="cellIs" dxfId="5837" priority="304" operator="lessThan">
      <formula>0</formula>
    </cfRule>
  </conditionalFormatting>
  <conditionalFormatting sqref="B351">
    <cfRule type="cellIs" dxfId="5836" priority="305" operator="lessThan">
      <formula>0</formula>
    </cfRule>
  </conditionalFormatting>
  <conditionalFormatting sqref="B551">
    <cfRule type="cellIs" dxfId="5835" priority="306" operator="lessThan">
      <formula>0</formula>
    </cfRule>
  </conditionalFormatting>
  <conditionalFormatting sqref="B382:B383">
    <cfRule type="cellIs" dxfId="5834" priority="307" operator="lessThan">
      <formula>0</formula>
    </cfRule>
  </conditionalFormatting>
  <conditionalFormatting sqref="B386">
    <cfRule type="cellIs" dxfId="5833" priority="308" operator="lessThan">
      <formula>0</formula>
    </cfRule>
  </conditionalFormatting>
  <conditionalFormatting sqref="C350:M353">
    <cfRule type="cellIs" dxfId="5832" priority="309" operator="lessThan">
      <formula>0</formula>
    </cfRule>
  </conditionalFormatting>
  <conditionalFormatting sqref="B368">
    <cfRule type="cellIs" dxfId="5831" priority="310" operator="lessThan">
      <formula>0</formula>
    </cfRule>
  </conditionalFormatting>
  <conditionalFormatting sqref="B396 B386:B390 B380:B384 B368:B372 B350:B354 B356:B360">
    <cfRule type="cellIs" dxfId="5830" priority="311" operator="lessThan">
      <formula>0</formula>
    </cfRule>
  </conditionalFormatting>
  <conditionalFormatting sqref="B358:B359">
    <cfRule type="cellIs" dxfId="5829" priority="312" operator="lessThan">
      <formula>0</formula>
    </cfRule>
  </conditionalFormatting>
  <conditionalFormatting sqref="B356">
    <cfRule type="cellIs" dxfId="5828" priority="313" operator="lessThan">
      <formula>0</formula>
    </cfRule>
  </conditionalFormatting>
  <conditionalFormatting sqref="B548:B550">
    <cfRule type="cellIs" dxfId="5827" priority="314" operator="lessThan">
      <formula>0</formula>
    </cfRule>
  </conditionalFormatting>
  <conditionalFormatting sqref="B547">
    <cfRule type="cellIs" dxfId="5826" priority="315" operator="lessThan">
      <formula>0</formula>
    </cfRule>
  </conditionalFormatting>
  <conditionalFormatting sqref="B384">
    <cfRule type="cellIs" dxfId="5825" priority="316" operator="lessThan">
      <formula>0</formula>
    </cfRule>
  </conditionalFormatting>
  <conditionalFormatting sqref="B357">
    <cfRule type="cellIs" dxfId="5824" priority="317" operator="lessThan">
      <formula>0</formula>
    </cfRule>
  </conditionalFormatting>
  <conditionalFormatting sqref="B380">
    <cfRule type="cellIs" dxfId="5823" priority="318" operator="lessThan">
      <formula>0</formula>
    </cfRule>
  </conditionalFormatting>
  <conditionalFormatting sqref="B381">
    <cfRule type="cellIs" dxfId="5822" priority="319" operator="lessThan">
      <formula>0</formula>
    </cfRule>
  </conditionalFormatting>
  <conditionalFormatting sqref="B387">
    <cfRule type="cellIs" dxfId="5821" priority="320" operator="lessThan">
      <formula>0</formula>
    </cfRule>
  </conditionalFormatting>
  <conditionalFormatting sqref="B388:B389">
    <cfRule type="cellIs" dxfId="5820" priority="321" operator="lessThan">
      <formula>0</formula>
    </cfRule>
  </conditionalFormatting>
  <conditionalFormatting sqref="B352:B353">
    <cfRule type="cellIs" dxfId="5819" priority="322" operator="lessThan">
      <formula>0</formula>
    </cfRule>
  </conditionalFormatting>
  <conditionalFormatting sqref="B350">
    <cfRule type="cellIs" dxfId="5818" priority="323" operator="lessThan">
      <formula>0</formula>
    </cfRule>
  </conditionalFormatting>
  <conditionalFormatting sqref="B396">
    <cfRule type="cellIs" dxfId="5817" priority="324" operator="lessThan">
      <formula>0</formula>
    </cfRule>
  </conditionalFormatting>
  <conditionalFormatting sqref="B390">
    <cfRule type="cellIs" dxfId="5816" priority="325" operator="lessThan">
      <formula>0</formula>
    </cfRule>
  </conditionalFormatting>
  <conditionalFormatting sqref="B579:B582">
    <cfRule type="cellIs" dxfId="5815" priority="326" operator="lessThan">
      <formula>0</formula>
    </cfRule>
  </conditionalFormatting>
  <conditionalFormatting sqref="B369">
    <cfRule type="cellIs" dxfId="5814" priority="327" operator="lessThan">
      <formula>0</formula>
    </cfRule>
  </conditionalFormatting>
  <conditionalFormatting sqref="B360">
    <cfRule type="cellIs" dxfId="5813" priority="328" operator="lessThan">
      <formula>0</formula>
    </cfRule>
  </conditionalFormatting>
  <conditionalFormatting sqref="B584:B587">
    <cfRule type="cellIs" dxfId="5812" priority="329" operator="lessThan">
      <formula>0</formula>
    </cfRule>
  </conditionalFormatting>
  <conditionalFormatting sqref="B556:B559">
    <cfRule type="cellIs" dxfId="5811" priority="330" operator="lessThan">
      <formula>0</formula>
    </cfRule>
  </conditionalFormatting>
  <conditionalFormatting sqref="B580">
    <cfRule type="cellIs" dxfId="5810" priority="331" operator="lessThan">
      <formula>0</formula>
    </cfRule>
  </conditionalFormatting>
  <conditionalFormatting sqref="B581:B582">
    <cfRule type="cellIs" dxfId="5809" priority="332" operator="lessThan">
      <formula>0</formula>
    </cfRule>
  </conditionalFormatting>
  <conditionalFormatting sqref="B591:B592">
    <cfRule type="cellIs" dxfId="5808" priority="333" operator="lessThan">
      <formula>0</formula>
    </cfRule>
  </conditionalFormatting>
  <conditionalFormatting sqref="B585">
    <cfRule type="cellIs" dxfId="5807" priority="334" operator="lessThan">
      <formula>0</formula>
    </cfRule>
  </conditionalFormatting>
  <conditionalFormatting sqref="B586:B587">
    <cfRule type="cellIs" dxfId="5806" priority="335" operator="lessThan">
      <formula>0</formula>
    </cfRule>
  </conditionalFormatting>
  <conditionalFormatting sqref="B589:B592">
    <cfRule type="cellIs" dxfId="5805" priority="336" operator="lessThan">
      <formula>0</formula>
    </cfRule>
  </conditionalFormatting>
  <conditionalFormatting sqref="B590">
    <cfRule type="cellIs" dxfId="5804" priority="337" operator="lessThan">
      <formula>0</formula>
    </cfRule>
  </conditionalFormatting>
  <conditionalFormatting sqref="B370:B371">
    <cfRule type="cellIs" dxfId="5803" priority="338" operator="lessThan">
      <formula>0</formula>
    </cfRule>
  </conditionalFormatting>
  <conditionalFormatting sqref="B564:B565">
    <cfRule type="cellIs" dxfId="5802" priority="339" operator="lessThan">
      <formula>0</formula>
    </cfRule>
  </conditionalFormatting>
  <conditionalFormatting sqref="B392:N392">
    <cfRule type="cellIs" dxfId="5801" priority="340" operator="lessThan">
      <formula>0</formula>
    </cfRule>
  </conditionalFormatting>
  <conditionalFormatting sqref="B392:N392">
    <cfRule type="cellIs" dxfId="5800" priority="341" operator="lessThan">
      <formula>0</formula>
    </cfRule>
  </conditionalFormatting>
  <conditionalFormatting sqref="B537">
    <cfRule type="cellIs" dxfId="5799" priority="342" operator="lessThan">
      <formula>0</formula>
    </cfRule>
  </conditionalFormatting>
  <conditionalFormatting sqref="B533">
    <cfRule type="cellIs" dxfId="5798" priority="343" operator="lessThan">
      <formula>0</formula>
    </cfRule>
  </conditionalFormatting>
  <conditionalFormatting sqref="B570:B571">
    <cfRule type="cellIs" dxfId="5797" priority="344" operator="lessThan">
      <formula>0</formula>
    </cfRule>
  </conditionalFormatting>
  <conditionalFormatting sqref="B557">
    <cfRule type="cellIs" dxfId="5796" priority="345" operator="lessThan">
      <formula>0</formula>
    </cfRule>
  </conditionalFormatting>
  <conditionalFormatting sqref="B574:B577">
    <cfRule type="cellIs" dxfId="5795" priority="346" operator="lessThan">
      <formula>0</formula>
    </cfRule>
  </conditionalFormatting>
  <conditionalFormatting sqref="B372">
    <cfRule type="cellIs" dxfId="5794" priority="347" operator="lessThan">
      <formula>0</formula>
    </cfRule>
  </conditionalFormatting>
  <conditionalFormatting sqref="B575">
    <cfRule type="cellIs" dxfId="5793" priority="348" operator="lessThan">
      <formula>0</formula>
    </cfRule>
  </conditionalFormatting>
  <conditionalFormatting sqref="B558:B559">
    <cfRule type="cellIs" dxfId="5792" priority="349" operator="lessThan">
      <formula>0</formula>
    </cfRule>
  </conditionalFormatting>
  <conditionalFormatting sqref="B566">
    <cfRule type="cellIs" dxfId="5791" priority="350" operator="lessThan">
      <formula>0</formula>
    </cfRule>
  </conditionalFormatting>
  <conditionalFormatting sqref="B566">
    <cfRule type="cellIs" dxfId="5790" priority="351" operator="lessThan">
      <formula>0</formula>
    </cfRule>
  </conditionalFormatting>
  <conditionalFormatting sqref="B562:B565">
    <cfRule type="cellIs" dxfId="5789" priority="352" operator="lessThan">
      <formula>0</formula>
    </cfRule>
  </conditionalFormatting>
  <conditionalFormatting sqref="B563">
    <cfRule type="cellIs" dxfId="5788" priority="353" operator="lessThan">
      <formula>0</formula>
    </cfRule>
  </conditionalFormatting>
  <conditionalFormatting sqref="B350:B353">
    <cfRule type="cellIs" dxfId="5787" priority="354" operator="lessThan">
      <formula>0</formula>
    </cfRule>
  </conditionalFormatting>
  <conditionalFormatting sqref="N395">
    <cfRule type="cellIs" dxfId="5786" priority="355" operator="lessThan">
      <formula>0</formula>
    </cfRule>
  </conditionalFormatting>
  <conditionalFormatting sqref="B534:B536">
    <cfRule type="cellIs" dxfId="5785" priority="356" operator="lessThan">
      <formula>0</formula>
    </cfRule>
  </conditionalFormatting>
  <conditionalFormatting sqref="B568:B571">
    <cfRule type="cellIs" dxfId="5784" priority="357" operator="lessThan">
      <formula>0</formula>
    </cfRule>
  </conditionalFormatting>
  <conditionalFormatting sqref="B552">
    <cfRule type="cellIs" dxfId="5783" priority="358" operator="lessThan">
      <formula>0</formula>
    </cfRule>
  </conditionalFormatting>
  <conditionalFormatting sqref="B576:B577">
    <cfRule type="cellIs" dxfId="5782" priority="359" operator="lessThan">
      <formula>0</formula>
    </cfRule>
  </conditionalFormatting>
  <conditionalFormatting sqref="B569">
    <cfRule type="cellIs" dxfId="5781" priority="360" operator="lessThan">
      <formula>0</formula>
    </cfRule>
  </conditionalFormatting>
  <conditionalFormatting sqref="D552">
    <cfRule type="cellIs" dxfId="5780" priority="361" operator="lessThan">
      <formula>0</formula>
    </cfRule>
  </conditionalFormatting>
  <conditionalFormatting sqref="B604 B609:B610 B616 B622">
    <cfRule type="cellIs" dxfId="5779" priority="362" operator="lessThan">
      <formula>0</formula>
    </cfRule>
  </conditionalFormatting>
  <conditionalFormatting sqref="B398:N398">
    <cfRule type="cellIs" dxfId="5778" priority="363" operator="lessThan">
      <formula>0</formula>
    </cfRule>
  </conditionalFormatting>
  <conditionalFormatting sqref="N383">
    <cfRule type="cellIs" dxfId="5777" priority="364" operator="lessThan">
      <formula>0</formula>
    </cfRule>
  </conditionalFormatting>
  <conditionalFormatting sqref="B392:N392">
    <cfRule type="cellIs" dxfId="5776" priority="365" operator="lessThan">
      <formula>0</formula>
    </cfRule>
  </conditionalFormatting>
  <conditionalFormatting sqref="N389">
    <cfRule type="cellIs" dxfId="5775" priority="366" operator="lessThan">
      <formula>0</formula>
    </cfRule>
  </conditionalFormatting>
  <conditionalFormatting sqref="B392:N392">
    <cfRule type="cellIs" dxfId="5774" priority="367" operator="lessThan">
      <formula>0</formula>
    </cfRule>
  </conditionalFormatting>
  <conditionalFormatting sqref="B392:N392">
    <cfRule type="cellIs" dxfId="5773" priority="368" operator="lessThan">
      <formula>0</formula>
    </cfRule>
  </conditionalFormatting>
  <conditionalFormatting sqref="B606">
    <cfRule type="cellIs" dxfId="5772" priority="369" operator="lessThan">
      <formula>0</formula>
    </cfRule>
  </conditionalFormatting>
  <conditionalFormatting sqref="B607">
    <cfRule type="cellIs" dxfId="5771" priority="370" operator="lessThan">
      <formula>0</formula>
    </cfRule>
  </conditionalFormatting>
  <conditionalFormatting sqref="B611">
    <cfRule type="cellIs" dxfId="5770" priority="371" operator="lessThan">
      <formula>0</formula>
    </cfRule>
  </conditionalFormatting>
  <conditionalFormatting sqref="G552">
    <cfRule type="cellIs" dxfId="5769" priority="372" operator="lessThan">
      <formula>0</formula>
    </cfRule>
  </conditionalFormatting>
  <conditionalFormatting sqref="H552">
    <cfRule type="cellIs" dxfId="5768" priority="373" operator="lessThan">
      <formula>0</formula>
    </cfRule>
  </conditionalFormatting>
  <conditionalFormatting sqref="N359">
    <cfRule type="cellIs" dxfId="5767" priority="374" operator="lessThan">
      <formula>0</formula>
    </cfRule>
  </conditionalFormatting>
  <conditionalFormatting sqref="N371">
    <cfRule type="cellIs" dxfId="5766" priority="375" operator="lessThan">
      <formula>0</formula>
    </cfRule>
  </conditionalFormatting>
  <conditionalFormatting sqref="B392:N392">
    <cfRule type="cellIs" dxfId="5765" priority="376" operator="lessThan">
      <formula>0</formula>
    </cfRule>
  </conditionalFormatting>
  <conditionalFormatting sqref="B392:N392">
    <cfRule type="cellIs" dxfId="5764" priority="377" operator="lessThan">
      <formula>0</formula>
    </cfRule>
  </conditionalFormatting>
  <conditionalFormatting sqref="B392:N392">
    <cfRule type="cellIs" dxfId="5763" priority="378" operator="lessThan">
      <formula>0</formula>
    </cfRule>
  </conditionalFormatting>
  <conditionalFormatting sqref="B398:N398">
    <cfRule type="cellIs" dxfId="5762" priority="379" operator="lessThan">
      <formula>0</formula>
    </cfRule>
  </conditionalFormatting>
  <conditionalFormatting sqref="N390">
    <cfRule type="cellIs" dxfId="5761" priority="380" operator="lessThan">
      <formula>0</formula>
    </cfRule>
  </conditionalFormatting>
  <conditionalFormatting sqref="B398:N398">
    <cfRule type="cellIs" dxfId="5760" priority="381" operator="lessThan">
      <formula>0</formula>
    </cfRule>
  </conditionalFormatting>
  <conditionalFormatting sqref="B398:N398">
    <cfRule type="cellIs" dxfId="5759" priority="382" operator="lessThan">
      <formula>0</formula>
    </cfRule>
  </conditionalFormatting>
  <conditionalFormatting sqref="B398:N398">
    <cfRule type="cellIs" dxfId="5758" priority="383" operator="lessThan">
      <formula>0</formula>
    </cfRule>
  </conditionalFormatting>
  <conditionalFormatting sqref="B398:N398">
    <cfRule type="cellIs" dxfId="5757" priority="384" operator="lessThan">
      <formula>0</formula>
    </cfRule>
  </conditionalFormatting>
  <conditionalFormatting sqref="B398:N398">
    <cfRule type="cellIs" dxfId="5756" priority="385" operator="lessThan">
      <formula>0</formula>
    </cfRule>
  </conditionalFormatting>
  <conditionalFormatting sqref="B398:N398">
    <cfRule type="cellIs" dxfId="5755" priority="386" operator="lessThan">
      <formula>0</formula>
    </cfRule>
  </conditionalFormatting>
  <conditionalFormatting sqref="N401">
    <cfRule type="cellIs" dxfId="5754" priority="387" operator="lessThan">
      <formula>0</formula>
    </cfRule>
  </conditionalFormatting>
  <conditionalFormatting sqref="N354">
    <cfRule type="cellIs" dxfId="5753" priority="388" operator="lessThan">
      <formula>0</formula>
    </cfRule>
  </conditionalFormatting>
  <conditionalFormatting sqref="N360">
    <cfRule type="cellIs" dxfId="5752" priority="389" operator="lessThan">
      <formula>0</formula>
    </cfRule>
  </conditionalFormatting>
  <conditionalFormatting sqref="N360">
    <cfRule type="cellIs" dxfId="5751" priority="390" operator="lessThan">
      <formula>0</formula>
    </cfRule>
  </conditionalFormatting>
  <conditionalFormatting sqref="N372">
    <cfRule type="cellIs" dxfId="5750" priority="391" operator="lessThan">
      <formula>0</formula>
    </cfRule>
  </conditionalFormatting>
  <conditionalFormatting sqref="N372">
    <cfRule type="cellIs" dxfId="5749" priority="392" operator="lessThan">
      <formula>0</formula>
    </cfRule>
  </conditionalFormatting>
  <conditionalFormatting sqref="N384">
    <cfRule type="cellIs" dxfId="5748" priority="393" operator="lessThan">
      <formula>0</formula>
    </cfRule>
  </conditionalFormatting>
  <conditionalFormatting sqref="N384">
    <cfRule type="cellIs" dxfId="5747" priority="394" operator="lessThan">
      <formula>0</formula>
    </cfRule>
  </conditionalFormatting>
  <conditionalFormatting sqref="N396">
    <cfRule type="cellIs" dxfId="5746" priority="395" operator="lessThan">
      <formula>0</formula>
    </cfRule>
  </conditionalFormatting>
  <conditionalFormatting sqref="N396">
    <cfRule type="cellIs" dxfId="5745" priority="396" operator="lessThan">
      <formula>0</formula>
    </cfRule>
  </conditionalFormatting>
  <conditionalFormatting sqref="N390">
    <cfRule type="cellIs" dxfId="5744" priority="397" operator="lessThan">
      <formula>0</formula>
    </cfRule>
  </conditionalFormatting>
  <conditionalFormatting sqref="N407">
    <cfRule type="cellIs" dxfId="5743" priority="398" operator="lessThan">
      <formula>0</formula>
    </cfRule>
  </conditionalFormatting>
  <conditionalFormatting sqref="N408">
    <cfRule type="cellIs" dxfId="5742" priority="399" operator="lessThan">
      <formula>0</formula>
    </cfRule>
  </conditionalFormatting>
  <conditionalFormatting sqref="H408">
    <cfRule type="cellIs" dxfId="5741" priority="400" operator="lessThan">
      <formula>0</formula>
    </cfRule>
  </conditionalFormatting>
  <conditionalFormatting sqref="B408">
    <cfRule type="cellIs" dxfId="5740" priority="401" operator="lessThan">
      <formula>0</formula>
    </cfRule>
  </conditionalFormatting>
  <conditionalFormatting sqref="C408:M408">
    <cfRule type="cellIs" dxfId="5739" priority="402" operator="lessThan">
      <formula>0</formula>
    </cfRule>
  </conditionalFormatting>
  <conditionalFormatting sqref="C408:M408">
    <cfRule type="cellIs" dxfId="5738" priority="403" operator="lessThan">
      <formula>0</formula>
    </cfRule>
  </conditionalFormatting>
  <conditionalFormatting sqref="B414">
    <cfRule type="cellIs" dxfId="5737" priority="404" operator="lessThan">
      <formula>0</formula>
    </cfRule>
  </conditionalFormatting>
  <conditionalFormatting sqref="B410:N410">
    <cfRule type="cellIs" dxfId="5736" priority="405" operator="lessThan">
      <formula>0</formula>
    </cfRule>
  </conditionalFormatting>
  <conditionalFormatting sqref="B408">
    <cfRule type="cellIs" dxfId="5735" priority="406" operator="lessThan">
      <formula>0</formula>
    </cfRule>
  </conditionalFormatting>
  <conditionalFormatting sqref="B404:N404">
    <cfRule type="cellIs" dxfId="5734" priority="407" operator="lessThan">
      <formula>0</formula>
    </cfRule>
  </conditionalFormatting>
  <conditionalFormatting sqref="B404:N404">
    <cfRule type="cellIs" dxfId="5733" priority="408" operator="lessThan">
      <formula>0</formula>
    </cfRule>
  </conditionalFormatting>
  <conditionalFormatting sqref="B404:N404">
    <cfRule type="cellIs" dxfId="5732" priority="409" operator="lessThan">
      <formula>0</formula>
    </cfRule>
  </conditionalFormatting>
  <conditionalFormatting sqref="B404:N404">
    <cfRule type="cellIs" dxfId="5731" priority="410" operator="lessThan">
      <formula>0</formula>
    </cfRule>
  </conditionalFormatting>
  <conditionalFormatting sqref="B404:N404">
    <cfRule type="cellIs" dxfId="5730" priority="411" operator="lessThan">
      <formula>0</formula>
    </cfRule>
  </conditionalFormatting>
  <conditionalFormatting sqref="B404:N404">
    <cfRule type="cellIs" dxfId="5729" priority="412" operator="lessThan">
      <formula>0</formula>
    </cfRule>
  </conditionalFormatting>
  <conditionalFormatting sqref="B404:N404">
    <cfRule type="cellIs" dxfId="5728" priority="413" operator="lessThan">
      <formula>0</formula>
    </cfRule>
  </conditionalFormatting>
  <conditionalFormatting sqref="B404:N404">
    <cfRule type="cellIs" dxfId="5727" priority="414" operator="lessThan">
      <formula>0</formula>
    </cfRule>
  </conditionalFormatting>
  <conditionalFormatting sqref="N408">
    <cfRule type="cellIs" dxfId="5726" priority="415" operator="lessThan">
      <formula>0</formula>
    </cfRule>
  </conditionalFormatting>
  <conditionalFormatting sqref="B410:N410">
    <cfRule type="cellIs" dxfId="5725" priority="416" operator="lessThan">
      <formula>0</formula>
    </cfRule>
  </conditionalFormatting>
  <conditionalFormatting sqref="B410:N410">
    <cfRule type="cellIs" dxfId="5724" priority="417" operator="lessThan">
      <formula>0</formula>
    </cfRule>
  </conditionalFormatting>
  <conditionalFormatting sqref="B410:N410">
    <cfRule type="cellIs" dxfId="5723" priority="418" operator="lessThan">
      <formula>0</formula>
    </cfRule>
  </conditionalFormatting>
  <conditionalFormatting sqref="B410:N410">
    <cfRule type="cellIs" dxfId="5722" priority="419" operator="lessThan">
      <formula>0</formula>
    </cfRule>
  </conditionalFormatting>
  <conditionalFormatting sqref="B410:N410">
    <cfRule type="cellIs" dxfId="5721" priority="420" operator="lessThan">
      <formula>0</formula>
    </cfRule>
  </conditionalFormatting>
  <conditionalFormatting sqref="B410:N410">
    <cfRule type="cellIs" dxfId="5720" priority="421" operator="lessThan">
      <formula>0</formula>
    </cfRule>
  </conditionalFormatting>
  <conditionalFormatting sqref="B410:N410">
    <cfRule type="cellIs" dxfId="5719" priority="422" operator="lessThan">
      <formula>0</formula>
    </cfRule>
  </conditionalFormatting>
  <conditionalFormatting sqref="N413">
    <cfRule type="cellIs" dxfId="5718" priority="423" operator="lessThan">
      <formula>0</formula>
    </cfRule>
  </conditionalFormatting>
  <conditionalFormatting sqref="N414">
    <cfRule type="cellIs" dxfId="5717" priority="424" operator="lessThan">
      <formula>0</formula>
    </cfRule>
  </conditionalFormatting>
  <conditionalFormatting sqref="N414">
    <cfRule type="cellIs" dxfId="5716" priority="425" operator="lessThan">
      <formula>0</formula>
    </cfRule>
  </conditionalFormatting>
  <conditionalFormatting sqref="C420:M420">
    <cfRule type="cellIs" dxfId="5715" priority="426" operator="lessThan">
      <formula>0</formula>
    </cfRule>
  </conditionalFormatting>
  <conditionalFormatting sqref="C414:M414">
    <cfRule type="cellIs" dxfId="5714" priority="427" operator="lessThan">
      <formula>0</formula>
    </cfRule>
  </conditionalFormatting>
  <conditionalFormatting sqref="C414:M414">
    <cfRule type="cellIs" dxfId="5713" priority="428" operator="lessThan">
      <formula>0</formula>
    </cfRule>
  </conditionalFormatting>
  <conditionalFormatting sqref="H414">
    <cfRule type="cellIs" dxfId="5712" priority="429" operator="lessThan">
      <formula>0</formula>
    </cfRule>
  </conditionalFormatting>
  <conditionalFormatting sqref="B414">
    <cfRule type="cellIs" dxfId="5711" priority="430" operator="lessThan">
      <formula>0</formula>
    </cfRule>
  </conditionalFormatting>
  <conditionalFormatting sqref="C420:M420">
    <cfRule type="cellIs" dxfId="5710" priority="431" operator="lessThan">
      <formula>0</formula>
    </cfRule>
  </conditionalFormatting>
  <conditionalFormatting sqref="H420">
    <cfRule type="cellIs" dxfId="5709" priority="432" operator="lessThan">
      <formula>0</formula>
    </cfRule>
  </conditionalFormatting>
  <conditionalFormatting sqref="B420">
    <cfRule type="cellIs" dxfId="5708" priority="433" operator="lessThan">
      <formula>0</formula>
    </cfRule>
  </conditionalFormatting>
  <conditionalFormatting sqref="B420">
    <cfRule type="cellIs" dxfId="5707" priority="434" operator="lessThan">
      <formula>0</formula>
    </cfRule>
  </conditionalFormatting>
  <conditionalFormatting sqref="B416:N416">
    <cfRule type="cellIs" dxfId="5706" priority="435" operator="lessThan">
      <formula>0</formula>
    </cfRule>
  </conditionalFormatting>
  <conditionalFormatting sqref="B416:N416">
    <cfRule type="cellIs" dxfId="5705" priority="436" operator="lessThan">
      <formula>0</formula>
    </cfRule>
  </conditionalFormatting>
  <conditionalFormatting sqref="B416:N416">
    <cfRule type="cellIs" dxfId="5704" priority="437" operator="lessThan">
      <formula>0</formula>
    </cfRule>
  </conditionalFormatting>
  <conditionalFormatting sqref="B416:N416">
    <cfRule type="cellIs" dxfId="5703" priority="438" operator="lessThan">
      <formula>0</formula>
    </cfRule>
  </conditionalFormatting>
  <conditionalFormatting sqref="B416:N416">
    <cfRule type="cellIs" dxfId="5702" priority="439" operator="lessThan">
      <formula>0</formula>
    </cfRule>
  </conditionalFormatting>
  <conditionalFormatting sqref="B416:N416">
    <cfRule type="cellIs" dxfId="5701" priority="440" operator="lessThan">
      <formula>0</formula>
    </cfRule>
  </conditionalFormatting>
  <conditionalFormatting sqref="B416:N416">
    <cfRule type="cellIs" dxfId="5700" priority="441" operator="lessThan">
      <formula>0</formula>
    </cfRule>
  </conditionalFormatting>
  <conditionalFormatting sqref="N419">
    <cfRule type="cellIs" dxfId="5699" priority="442" operator="lessThan">
      <formula>0</formula>
    </cfRule>
  </conditionalFormatting>
  <conditionalFormatting sqref="B416:N416">
    <cfRule type="cellIs" dxfId="5698" priority="443" operator="lessThan">
      <formula>0</formula>
    </cfRule>
  </conditionalFormatting>
  <conditionalFormatting sqref="C439:M439">
    <cfRule type="cellIs" dxfId="5697" priority="444" operator="lessThan">
      <formula>0</formula>
    </cfRule>
  </conditionalFormatting>
  <conditionalFormatting sqref="C439:M439">
    <cfRule type="cellIs" dxfId="5696" priority="445" operator="lessThan">
      <formula>0</formula>
    </cfRule>
  </conditionalFormatting>
  <conditionalFormatting sqref="B429:N429">
    <cfRule type="cellIs" dxfId="5695" priority="446" operator="lessThan">
      <formula>0</formula>
    </cfRule>
  </conditionalFormatting>
  <conditionalFormatting sqref="B429:N429">
    <cfRule type="cellIs" dxfId="5694" priority="447" operator="lessThan">
      <formula>0</formula>
    </cfRule>
  </conditionalFormatting>
  <conditionalFormatting sqref="N432">
    <cfRule type="cellIs" dxfId="5693" priority="448" operator="lessThan">
      <formula>0</formula>
    </cfRule>
  </conditionalFormatting>
  <conditionalFormatting sqref="B422:N422">
    <cfRule type="cellIs" dxfId="5692" priority="449" operator="lessThan">
      <formula>0</formula>
    </cfRule>
  </conditionalFormatting>
  <conditionalFormatting sqref="B422:N422">
    <cfRule type="cellIs" dxfId="5691" priority="450" operator="lessThan">
      <formula>0</formula>
    </cfRule>
  </conditionalFormatting>
  <conditionalFormatting sqref="B422:N422">
    <cfRule type="cellIs" dxfId="5690" priority="451" operator="lessThan">
      <formula>0</formula>
    </cfRule>
  </conditionalFormatting>
  <conditionalFormatting sqref="B422:N422">
    <cfRule type="cellIs" dxfId="5689" priority="452" operator="lessThan">
      <formula>0</formula>
    </cfRule>
  </conditionalFormatting>
  <conditionalFormatting sqref="B422:N422">
    <cfRule type="cellIs" dxfId="5688" priority="453" operator="lessThan">
      <formula>0</formula>
    </cfRule>
  </conditionalFormatting>
  <conditionalFormatting sqref="B422:N422">
    <cfRule type="cellIs" dxfId="5687" priority="454" operator="lessThan">
      <formula>0</formula>
    </cfRule>
  </conditionalFormatting>
  <conditionalFormatting sqref="B422:N422">
    <cfRule type="cellIs" dxfId="5686" priority="455" operator="lessThan">
      <formula>0</formula>
    </cfRule>
  </conditionalFormatting>
  <conditionalFormatting sqref="C598:N599">
    <cfRule type="cellIs" dxfId="5685" priority="456" operator="lessThan">
      <formula>0</formula>
    </cfRule>
  </conditionalFormatting>
  <conditionalFormatting sqref="C560:N560">
    <cfRule type="cellIs" dxfId="5684" priority="457" operator="lessThan">
      <formula>0</formula>
    </cfRule>
  </conditionalFormatting>
  <conditionalFormatting sqref="C566:N566">
    <cfRule type="cellIs" dxfId="5683" priority="458" operator="lessThan">
      <formula>0</formula>
    </cfRule>
  </conditionalFormatting>
  <conditionalFormatting sqref="C566:N566">
    <cfRule type="cellIs" dxfId="5682" priority="459" operator="lessThan">
      <formula>0</formula>
    </cfRule>
  </conditionalFormatting>
  <conditionalFormatting sqref="C566:N566">
    <cfRule type="cellIs" dxfId="5681" priority="460" operator="lessThan">
      <formula>0</formula>
    </cfRule>
  </conditionalFormatting>
  <conditionalFormatting sqref="H439">
    <cfRule type="cellIs" dxfId="5680" priority="461" operator="lessThan">
      <formula>0</formula>
    </cfRule>
  </conditionalFormatting>
  <conditionalFormatting sqref="B439">
    <cfRule type="cellIs" dxfId="5679" priority="462" operator="lessThan">
      <formula>0</formula>
    </cfRule>
  </conditionalFormatting>
  <conditionalFormatting sqref="B426">
    <cfRule type="cellIs" dxfId="5678" priority="463" operator="lessThan">
      <formula>0</formula>
    </cfRule>
  </conditionalFormatting>
  <conditionalFormatting sqref="N433">
    <cfRule type="cellIs" dxfId="5677" priority="464" operator="lessThan">
      <formula>0</formula>
    </cfRule>
  </conditionalFormatting>
  <conditionalFormatting sqref="B439">
    <cfRule type="cellIs" dxfId="5676" priority="465" operator="lessThan">
      <formula>0</formula>
    </cfRule>
  </conditionalFormatting>
  <conditionalFormatting sqref="Q499">
    <cfRule type="cellIs" dxfId="5675" priority="466" operator="lessThan">
      <formula>0</formula>
    </cfRule>
  </conditionalFormatting>
  <conditionalFormatting sqref="P499">
    <cfRule type="cellIs" dxfId="5674" priority="467" operator="lessThan">
      <formula>0</formula>
    </cfRule>
  </conditionalFormatting>
  <conditionalFormatting sqref="C442:C445 B595:O596">
    <cfRule type="expression" dxfId="5673" priority="468">
      <formula>B442/A442&gt;1</formula>
    </cfRule>
  </conditionalFormatting>
  <conditionalFormatting sqref="C442:C445 B595:O596">
    <cfRule type="expression" dxfId="5672" priority="469">
      <formula>B442/A442&lt;1</formula>
    </cfRule>
  </conditionalFormatting>
  <conditionalFormatting sqref="D442:N445">
    <cfRule type="expression" dxfId="5671" priority="470">
      <formula>D442/C442&gt;1</formula>
    </cfRule>
  </conditionalFormatting>
  <conditionalFormatting sqref="D442:N445">
    <cfRule type="expression" dxfId="5670" priority="471">
      <formula>D442/C442&lt;1</formula>
    </cfRule>
  </conditionalFormatting>
  <conditionalFormatting sqref="B442:B445 B538:N538 B552:N552">
    <cfRule type="expression" dxfId="5669" priority="472">
      <formula>B442/#REF!&gt;1</formula>
    </cfRule>
  </conditionalFormatting>
  <conditionalFormatting sqref="B442:B445 B538:N538 B552:N552">
    <cfRule type="expression" dxfId="5668" priority="473">
      <formula>B442/#REF!&lt;1</formula>
    </cfRule>
  </conditionalFormatting>
  <conditionalFormatting sqref="B498">
    <cfRule type="expression" dxfId="5667" priority="474">
      <formula>B498/#REF!&gt;1</formula>
    </cfRule>
  </conditionalFormatting>
  <conditionalFormatting sqref="B498">
    <cfRule type="expression" dxfId="5666" priority="475">
      <formula>B498/#REF!&lt;1</formula>
    </cfRule>
  </conditionalFormatting>
  <conditionalFormatting sqref="Q553">
    <cfRule type="cellIs" dxfId="5665" priority="476" operator="lessThan">
      <formula>0</formula>
    </cfRule>
  </conditionalFormatting>
  <conditionalFormatting sqref="C498">
    <cfRule type="expression" dxfId="5664" priority="477">
      <formula>C498/B498&gt;1</formula>
    </cfRule>
  </conditionalFormatting>
  <conditionalFormatting sqref="C498">
    <cfRule type="expression" dxfId="5663" priority="478">
      <formula>C498/B498&lt;1</formula>
    </cfRule>
  </conditionalFormatting>
  <conditionalFormatting sqref="D498">
    <cfRule type="cellIs" dxfId="5662" priority="479" operator="lessThan">
      <formula>0</formula>
    </cfRule>
  </conditionalFormatting>
  <conditionalFormatting sqref="D498">
    <cfRule type="expression" dxfId="5661" priority="480">
      <formula>D498/C498&gt;1</formula>
    </cfRule>
  </conditionalFormatting>
  <conditionalFormatting sqref="D498">
    <cfRule type="expression" dxfId="5660" priority="481">
      <formula>D498/C498&lt;1</formula>
    </cfRule>
  </conditionalFormatting>
  <conditionalFormatting sqref="E498">
    <cfRule type="cellIs" dxfId="5659" priority="482" operator="lessThan">
      <formula>0</formula>
    </cfRule>
  </conditionalFormatting>
  <conditionalFormatting sqref="E498">
    <cfRule type="expression" dxfId="5658" priority="483">
      <formula>E498/D498&gt;1</formula>
    </cfRule>
  </conditionalFormatting>
  <conditionalFormatting sqref="E498">
    <cfRule type="expression" dxfId="5657" priority="484">
      <formula>E498/D498&lt;1</formula>
    </cfRule>
  </conditionalFormatting>
  <conditionalFormatting sqref="F498">
    <cfRule type="cellIs" dxfId="5656" priority="485" operator="lessThan">
      <formula>0</formula>
    </cfRule>
  </conditionalFormatting>
  <conditionalFormatting sqref="F498">
    <cfRule type="expression" dxfId="5655" priority="486">
      <formula>F498/E498&gt;1</formula>
    </cfRule>
  </conditionalFormatting>
  <conditionalFormatting sqref="F498">
    <cfRule type="expression" dxfId="5654" priority="487">
      <formula>F498/E498&lt;1</formula>
    </cfRule>
  </conditionalFormatting>
  <conditionalFormatting sqref="G498">
    <cfRule type="cellIs" dxfId="5653" priority="488" operator="lessThan">
      <formula>0</formula>
    </cfRule>
  </conditionalFormatting>
  <conditionalFormatting sqref="G498">
    <cfRule type="expression" dxfId="5652" priority="489">
      <formula>G498/F498&gt;1</formula>
    </cfRule>
  </conditionalFormatting>
  <conditionalFormatting sqref="G498">
    <cfRule type="expression" dxfId="5651" priority="490">
      <formula>G498/F498&lt;1</formula>
    </cfRule>
  </conditionalFormatting>
  <conditionalFormatting sqref="H498">
    <cfRule type="cellIs" dxfId="5650" priority="491" operator="lessThan">
      <formula>0</formula>
    </cfRule>
  </conditionalFormatting>
  <conditionalFormatting sqref="H498">
    <cfRule type="expression" dxfId="5649" priority="492">
      <formula>H498/G498&gt;1</formula>
    </cfRule>
  </conditionalFormatting>
  <conditionalFormatting sqref="H498">
    <cfRule type="expression" dxfId="5648" priority="493">
      <formula>H498/G498&lt;1</formula>
    </cfRule>
  </conditionalFormatting>
  <conditionalFormatting sqref="I498:N498">
    <cfRule type="cellIs" dxfId="5647" priority="494" operator="lessThan">
      <formula>0</formula>
    </cfRule>
  </conditionalFormatting>
  <conditionalFormatting sqref="I498:N498">
    <cfRule type="expression" dxfId="5646" priority="495">
      <formula>I498/H498&gt;1</formula>
    </cfRule>
  </conditionalFormatting>
  <conditionalFormatting sqref="I498:N498">
    <cfRule type="expression" dxfId="5645" priority="496">
      <formula>I498/H498&lt;1</formula>
    </cfRule>
  </conditionalFormatting>
  <conditionalFormatting sqref="B552">
    <cfRule type="expression" dxfId="5644" priority="497">
      <formula>B552/#REF!&gt;1</formula>
    </cfRule>
  </conditionalFormatting>
  <conditionalFormatting sqref="B552">
    <cfRule type="expression" dxfId="5643" priority="498">
      <formula>B552/#REF!&lt;1</formula>
    </cfRule>
  </conditionalFormatting>
  <conditionalFormatting sqref="C552">
    <cfRule type="cellIs" dxfId="5642" priority="499" operator="lessThan">
      <formula>0</formula>
    </cfRule>
  </conditionalFormatting>
  <conditionalFormatting sqref="C552">
    <cfRule type="expression" dxfId="5641" priority="500">
      <formula>C552/B552&gt;1</formula>
    </cfRule>
  </conditionalFormatting>
  <conditionalFormatting sqref="C552">
    <cfRule type="expression" dxfId="5640" priority="501">
      <formula>C552/B552&lt;1</formula>
    </cfRule>
  </conditionalFormatting>
  <conditionalFormatting sqref="D552">
    <cfRule type="expression" dxfId="5639" priority="502">
      <formula>D552/C552&gt;1</formula>
    </cfRule>
  </conditionalFormatting>
  <conditionalFormatting sqref="D552">
    <cfRule type="expression" dxfId="5638" priority="503">
      <formula>D552/C552&lt;1</formula>
    </cfRule>
  </conditionalFormatting>
  <conditionalFormatting sqref="E552">
    <cfRule type="cellIs" dxfId="5637" priority="504" operator="lessThan">
      <formula>0</formula>
    </cfRule>
  </conditionalFormatting>
  <conditionalFormatting sqref="E552">
    <cfRule type="expression" dxfId="5636" priority="505">
      <formula>E552/D552&gt;1</formula>
    </cfRule>
  </conditionalFormatting>
  <conditionalFormatting sqref="E552">
    <cfRule type="expression" dxfId="5635" priority="506">
      <formula>E552/D552&lt;1</formula>
    </cfRule>
  </conditionalFormatting>
  <conditionalFormatting sqref="F552">
    <cfRule type="cellIs" dxfId="5634" priority="507" operator="lessThan">
      <formula>0</formula>
    </cfRule>
  </conditionalFormatting>
  <conditionalFormatting sqref="F552">
    <cfRule type="expression" dxfId="5633" priority="508">
      <formula>F552/E552&gt;1</formula>
    </cfRule>
  </conditionalFormatting>
  <conditionalFormatting sqref="F552">
    <cfRule type="expression" dxfId="5632" priority="509">
      <formula>F552/E552&lt;1</formula>
    </cfRule>
  </conditionalFormatting>
  <conditionalFormatting sqref="G552">
    <cfRule type="expression" dxfId="5631" priority="510">
      <formula>G552/F552&gt;1</formula>
    </cfRule>
  </conditionalFormatting>
  <conditionalFormatting sqref="G552">
    <cfRule type="expression" dxfId="5630" priority="511">
      <formula>G552/F552&lt;1</formula>
    </cfRule>
  </conditionalFormatting>
  <conditionalFormatting sqref="H552">
    <cfRule type="expression" dxfId="5629" priority="512">
      <formula>H552/G552&gt;1</formula>
    </cfRule>
  </conditionalFormatting>
  <conditionalFormatting sqref="H552">
    <cfRule type="expression" dxfId="5628" priority="513">
      <formula>H552/G552&lt;1</formula>
    </cfRule>
  </conditionalFormatting>
  <conditionalFormatting sqref="N559">
    <cfRule type="cellIs" dxfId="5627" priority="514" operator="lessThan">
      <formula>0</formula>
    </cfRule>
  </conditionalFormatting>
  <conditionalFormatting sqref="N563">
    <cfRule type="cellIs" dxfId="5626" priority="515" operator="lessThan">
      <formula>0</formula>
    </cfRule>
  </conditionalFormatting>
  <conditionalFormatting sqref="N563">
    <cfRule type="cellIs" dxfId="5625" priority="516" operator="lessThan">
      <formula>0</formula>
    </cfRule>
  </conditionalFormatting>
  <conditionalFormatting sqref="P368">
    <cfRule type="cellIs" dxfId="5624" priority="517" operator="lessThan">
      <formula>0</formula>
    </cfRule>
  </conditionalFormatting>
  <conditionalFormatting sqref="P369:P370">
    <cfRule type="cellIs" dxfId="5623" priority="518" operator="lessThan">
      <formula>0</formula>
    </cfRule>
  </conditionalFormatting>
  <conditionalFormatting sqref="P442:P445">
    <cfRule type="cellIs" dxfId="5622" priority="519" operator="lessThan">
      <formula>0</formula>
    </cfRule>
  </conditionalFormatting>
  <conditionalFormatting sqref="P360">
    <cfRule type="cellIs" dxfId="5621" priority="520" operator="lessThan">
      <formula>0</formula>
    </cfRule>
  </conditionalFormatting>
  <conditionalFormatting sqref="P371:P372">
    <cfRule type="cellIs" dxfId="5620" priority="521" operator="lessThan">
      <formula>0</formula>
    </cfRule>
  </conditionalFormatting>
  <conditionalFormatting sqref="P380:P384">
    <cfRule type="cellIs" dxfId="5619" priority="522" operator="lessThan">
      <formula>0</formula>
    </cfRule>
  </conditionalFormatting>
  <conditionalFormatting sqref="P401">
    <cfRule type="cellIs" dxfId="5618" priority="523" operator="lessThan">
      <formula>0</formula>
    </cfRule>
  </conditionalFormatting>
  <conditionalFormatting sqref="P389:P390">
    <cfRule type="cellIs" dxfId="5617" priority="524" operator="lessThan">
      <formula>0</formula>
    </cfRule>
  </conditionalFormatting>
  <conditionalFormatting sqref="P395:P396">
    <cfRule type="cellIs" dxfId="5616" priority="525" operator="lessThan">
      <formula>0</formula>
    </cfRule>
  </conditionalFormatting>
  <conditionalFormatting sqref="P407:P408">
    <cfRule type="cellIs" dxfId="5615" priority="526" operator="lessThan">
      <formula>0</formula>
    </cfRule>
  </conditionalFormatting>
  <conditionalFormatting sqref="P551:P552">
    <cfRule type="cellIs" dxfId="5614" priority="527" operator="lessThan">
      <formula>0</formula>
    </cfRule>
  </conditionalFormatting>
  <conditionalFormatting sqref="P413:P414">
    <cfRule type="cellIs" dxfId="5613" priority="528" operator="lessThan">
      <formula>0</formula>
    </cfRule>
  </conditionalFormatting>
  <conditionalFormatting sqref="P419:P420">
    <cfRule type="cellIs" dxfId="5612" priority="529" operator="lessThan">
      <formula>0</formula>
    </cfRule>
  </conditionalFormatting>
  <conditionalFormatting sqref="J551:N551 J537:N537">
    <cfRule type="cellIs" dxfId="5611" priority="530" operator="lessThan">
      <formula>0</formula>
    </cfRule>
  </conditionalFormatting>
  <conditionalFormatting sqref="P446">
    <cfRule type="cellIs" dxfId="5610" priority="531" operator="lessThan">
      <formula>0</formula>
    </cfRule>
  </conditionalFormatting>
  <conditionalFormatting sqref="P425:P426">
    <cfRule type="cellIs" dxfId="5609" priority="532" operator="lessThan">
      <formula>0</formula>
    </cfRule>
  </conditionalFormatting>
  <conditionalFormatting sqref="P432:P433">
    <cfRule type="cellIs" dxfId="5608" priority="533" operator="lessThan">
      <formula>0</formula>
    </cfRule>
  </conditionalFormatting>
  <conditionalFormatting sqref="P438:P439">
    <cfRule type="cellIs" dxfId="5607" priority="534" operator="lessThan">
      <formula>0</formula>
    </cfRule>
  </conditionalFormatting>
  <conditionalFormatting sqref="P454">
    <cfRule type="cellIs" dxfId="5606" priority="535" operator="lessThan">
      <formula>0</formula>
    </cfRule>
  </conditionalFormatting>
  <conditionalFormatting sqref="P489:P491">
    <cfRule type="cellIs" dxfId="5605" priority="536" operator="lessThan">
      <formula>0</formula>
    </cfRule>
  </conditionalFormatting>
  <conditionalFormatting sqref="P497:P498">
    <cfRule type="cellIs" dxfId="5604" priority="537" operator="lessThan">
      <formula>0</formula>
    </cfRule>
  </conditionalFormatting>
  <conditionalFormatting sqref="C493:C496">
    <cfRule type="cellIs" dxfId="5603" priority="538" operator="lessThan">
      <formula>0</formula>
    </cfRule>
  </conditionalFormatting>
  <conditionalFormatting sqref="P537:P538">
    <cfRule type="cellIs" dxfId="5602" priority="539" operator="lessThan">
      <formula>0</formula>
    </cfRule>
  </conditionalFormatting>
  <conditionalFormatting sqref="P544:P545">
    <cfRule type="cellIs" dxfId="5601" priority="540" operator="lessThan">
      <formula>0</formula>
    </cfRule>
  </conditionalFormatting>
  <conditionalFormatting sqref="B493:B496">
    <cfRule type="cellIs" dxfId="5600" priority="541" operator="lessThan">
      <formula>0</formula>
    </cfRule>
  </conditionalFormatting>
  <conditionalFormatting sqref="P559:P560">
    <cfRule type="cellIs" dxfId="5599" priority="542" operator="lessThan">
      <formula>0</formula>
    </cfRule>
  </conditionalFormatting>
  <conditionalFormatting sqref="P566">
    <cfRule type="cellIs" dxfId="5598" priority="543" operator="lessThan">
      <formula>0</formula>
    </cfRule>
  </conditionalFormatting>
  <conditionalFormatting sqref="P571">
    <cfRule type="cellIs" dxfId="5597" priority="544" operator="lessThan">
      <formula>0</formula>
    </cfRule>
  </conditionalFormatting>
  <conditionalFormatting sqref="C551:I551 C547:C550 C537:I537 C533:C536">
    <cfRule type="cellIs" dxfId="5596" priority="545" operator="lessThan">
      <formula>0</formula>
    </cfRule>
  </conditionalFormatting>
  <conditionalFormatting sqref="I662:N662 P660:Q663">
    <cfRule type="cellIs" dxfId="5595" priority="546" operator="lessThan">
      <formula>0</formula>
    </cfRule>
  </conditionalFormatting>
  <conditionalFormatting sqref="P598:P599">
    <cfRule type="cellIs" dxfId="5594" priority="547" operator="lessThan">
      <formula>0</formula>
    </cfRule>
  </conditionalFormatting>
  <conditionalFormatting sqref="P602">
    <cfRule type="cellIs" dxfId="5593" priority="548" operator="lessThan">
      <formula>0</formula>
    </cfRule>
  </conditionalFormatting>
  <conditionalFormatting sqref="P603">
    <cfRule type="cellIs" dxfId="5592" priority="549" operator="lessThan">
      <formula>0</formula>
    </cfRule>
  </conditionalFormatting>
  <conditionalFormatting sqref="P605">
    <cfRule type="cellIs" dxfId="5591" priority="550" operator="lessThan">
      <formula>0</formula>
    </cfRule>
  </conditionalFormatting>
  <conditionalFormatting sqref="P606">
    <cfRule type="cellIs" dxfId="5590" priority="551" operator="lessThan">
      <formula>0</formula>
    </cfRule>
  </conditionalFormatting>
  <conditionalFormatting sqref="D608:N608 D605:N605 D602:N603">
    <cfRule type="expression" dxfId="5589" priority="552">
      <formula>D602/C602&gt;1</formula>
    </cfRule>
  </conditionalFormatting>
  <conditionalFormatting sqref="D608:N608 D605:N605 D602:N603">
    <cfRule type="expression" dxfId="5588" priority="553">
      <formula>D602/C602&lt;1</formula>
    </cfRule>
  </conditionalFormatting>
  <conditionalFormatting sqref="C493:C496">
    <cfRule type="expression" dxfId="5587" priority="554">
      <formula>C493/B493&gt;1</formula>
    </cfRule>
  </conditionalFormatting>
  <conditionalFormatting sqref="C493:C496">
    <cfRule type="expression" dxfId="5586" priority="555">
      <formula>C493/B493&lt;1</formula>
    </cfRule>
  </conditionalFormatting>
  <conditionalFormatting sqref="D493:N496">
    <cfRule type="cellIs" dxfId="5585" priority="556" operator="lessThan">
      <formula>0</formula>
    </cfRule>
  </conditionalFormatting>
  <conditionalFormatting sqref="D493:N496">
    <cfRule type="expression" dxfId="5584" priority="557">
      <formula>D493/C493&gt;1</formula>
    </cfRule>
  </conditionalFormatting>
  <conditionalFormatting sqref="D493:N496">
    <cfRule type="expression" dxfId="5583" priority="558">
      <formula>D493/C493&lt;1</formula>
    </cfRule>
  </conditionalFormatting>
  <conditionalFormatting sqref="B493:B496">
    <cfRule type="expression" dxfId="5582" priority="559">
      <formula>B493/#REF!&gt;1</formula>
    </cfRule>
  </conditionalFormatting>
  <conditionalFormatting sqref="B493:B496">
    <cfRule type="expression" dxfId="5581" priority="560">
      <formula>B493/#REF!&lt;1</formula>
    </cfRule>
  </conditionalFormatting>
  <conditionalFormatting sqref="C551:N551 C537:N537">
    <cfRule type="cellIs" dxfId="5580" priority="561" operator="lessThan">
      <formula>0</formula>
    </cfRule>
  </conditionalFormatting>
  <conditionalFormatting sqref="C551:M551 C537:M537">
    <cfRule type="cellIs" dxfId="5579" priority="562" operator="lessThan">
      <formula>0</formula>
    </cfRule>
  </conditionalFormatting>
  <conditionalFormatting sqref="C547:C550 C533:C536">
    <cfRule type="expression" dxfId="5578" priority="563">
      <formula>C533/B533&gt;1</formula>
    </cfRule>
  </conditionalFormatting>
  <conditionalFormatting sqref="C547:C550 C533:C536">
    <cfRule type="expression" dxfId="5577" priority="564">
      <formula>C533/B533&lt;1</formula>
    </cfRule>
  </conditionalFormatting>
  <conditionalFormatting sqref="D547:N550 D533:N536">
    <cfRule type="cellIs" dxfId="5576" priority="565" operator="lessThan">
      <formula>0</formula>
    </cfRule>
  </conditionalFormatting>
  <conditionalFormatting sqref="D547:N550 D533:N536">
    <cfRule type="expression" dxfId="5575" priority="566">
      <formula>D533/C533&gt;1</formula>
    </cfRule>
  </conditionalFormatting>
  <conditionalFormatting sqref="D547:N550 D533:N536">
    <cfRule type="expression" dxfId="5574" priority="567">
      <formula>D533/C533&lt;1</formula>
    </cfRule>
  </conditionalFormatting>
  <conditionalFormatting sqref="D608:N608 D605:N605 D602:N603">
    <cfRule type="cellIs" dxfId="5573" priority="568" operator="lessThan">
      <formula>0</formula>
    </cfRule>
  </conditionalFormatting>
  <conditionalFormatting sqref="C551:N551 C537:N537">
    <cfRule type="expression" dxfId="5572" priority="569">
      <formula>C537/B537&gt;1</formula>
    </cfRule>
  </conditionalFormatting>
  <conditionalFormatting sqref="C551:N551 C537:N537">
    <cfRule type="expression" dxfId="5571" priority="570">
      <formula>C537/B537&lt;1</formula>
    </cfRule>
  </conditionalFormatting>
  <conditionalFormatting sqref="B608 B605 B602:B603 B598:B599">
    <cfRule type="cellIs" dxfId="5570" priority="571" operator="lessThan">
      <formula>0</formula>
    </cfRule>
  </conditionalFormatting>
  <conditionalFormatting sqref="C608 C605 C602:C603">
    <cfRule type="cellIs" dxfId="5569" priority="572" operator="lessThan">
      <formula>0</formula>
    </cfRule>
  </conditionalFormatting>
  <conditionalFormatting sqref="C608 C605 C602:C603">
    <cfRule type="expression" dxfId="5568" priority="573">
      <formula>C602/B602&gt;1</formula>
    </cfRule>
  </conditionalFormatting>
  <conditionalFormatting sqref="C608 C605 C602:C603">
    <cfRule type="expression" dxfId="5567" priority="574">
      <formula>C602/B602&lt;1</formula>
    </cfRule>
  </conditionalFormatting>
  <conditionalFormatting sqref="B491:N491 B560">
    <cfRule type="expression" dxfId="5566" priority="575">
      <formula>B491/#REF!&gt;1</formula>
    </cfRule>
  </conditionalFormatting>
  <conditionalFormatting sqref="B491:N491 B560">
    <cfRule type="expression" dxfId="5565" priority="576">
      <formula>B491/#REF!&lt;1</formula>
    </cfRule>
  </conditionalFormatting>
  <conditionalFormatting sqref="C446">
    <cfRule type="cellIs" dxfId="5564" priority="577" operator="lessThan">
      <formula>0</formula>
    </cfRule>
  </conditionalFormatting>
  <conditionalFormatting sqref="C446">
    <cfRule type="expression" dxfId="5563" priority="578">
      <formula>C446/B446&gt;1</formula>
    </cfRule>
  </conditionalFormatting>
  <conditionalFormatting sqref="C446">
    <cfRule type="expression" dxfId="5562" priority="579">
      <formula>C446/B446&lt;1</formula>
    </cfRule>
  </conditionalFormatting>
  <conditionalFormatting sqref="D446:N446">
    <cfRule type="cellIs" dxfId="5561" priority="580" operator="lessThan">
      <formula>0</formula>
    </cfRule>
  </conditionalFormatting>
  <conditionalFormatting sqref="D446:N446">
    <cfRule type="expression" dxfId="5560" priority="581">
      <formula>D446/C446&gt;1</formula>
    </cfRule>
  </conditionalFormatting>
  <conditionalFormatting sqref="D446:N446">
    <cfRule type="expression" dxfId="5559" priority="582">
      <formula>D446/C446&lt;1</formula>
    </cfRule>
  </conditionalFormatting>
  <conditionalFormatting sqref="B446">
    <cfRule type="cellIs" dxfId="5558" priority="583" operator="lessThan">
      <formula>0</formula>
    </cfRule>
  </conditionalFormatting>
  <conditionalFormatting sqref="B446">
    <cfRule type="expression" dxfId="5557" priority="584">
      <formula>B446/#REF!&gt;1</formula>
    </cfRule>
  </conditionalFormatting>
  <conditionalFormatting sqref="B446">
    <cfRule type="expression" dxfId="5556" priority="585">
      <formula>B446/#REF!&lt;1</formula>
    </cfRule>
  </conditionalFormatting>
  <conditionalFormatting sqref="C497">
    <cfRule type="cellIs" dxfId="5555" priority="586" operator="lessThan">
      <formula>0</formula>
    </cfRule>
  </conditionalFormatting>
  <conditionalFormatting sqref="D497:N497">
    <cfRule type="cellIs" dxfId="5554" priority="587" operator="lessThan">
      <formula>0</formula>
    </cfRule>
  </conditionalFormatting>
  <conditionalFormatting sqref="C497">
    <cfRule type="expression" dxfId="5553" priority="588">
      <formula>C497/B497&gt;1</formula>
    </cfRule>
  </conditionalFormatting>
  <conditionalFormatting sqref="C497">
    <cfRule type="expression" dxfId="5552" priority="589">
      <formula>C497/B497&lt;1</formula>
    </cfRule>
  </conditionalFormatting>
  <conditionalFormatting sqref="D497:N497">
    <cfRule type="expression" dxfId="5551" priority="590">
      <formula>D497/C497&gt;1</formula>
    </cfRule>
  </conditionalFormatting>
  <conditionalFormatting sqref="D497:N497">
    <cfRule type="expression" dxfId="5550" priority="591">
      <formula>D497/C497&lt;1</formula>
    </cfRule>
  </conditionalFormatting>
  <conditionalFormatting sqref="B497">
    <cfRule type="cellIs" dxfId="5549" priority="592" operator="lessThan">
      <formula>0</formula>
    </cfRule>
  </conditionalFormatting>
  <conditionalFormatting sqref="B497">
    <cfRule type="expression" dxfId="5548" priority="593">
      <formula>B497/#REF!&gt;1</formula>
    </cfRule>
  </conditionalFormatting>
  <conditionalFormatting sqref="B497">
    <cfRule type="expression" dxfId="5547" priority="594">
      <formula>B497/#REF!&lt;1</formula>
    </cfRule>
  </conditionalFormatting>
  <conditionalFormatting sqref="C566:N566">
    <cfRule type="expression" dxfId="5546" priority="595">
      <formula>C566/B566&gt;1</formula>
    </cfRule>
  </conditionalFormatting>
  <conditionalFormatting sqref="C566:N566">
    <cfRule type="expression" dxfId="5545" priority="596">
      <formula>C566/B566&lt;1</formula>
    </cfRule>
  </conditionalFormatting>
  <conditionalFormatting sqref="B538:N538">
    <cfRule type="cellIs" dxfId="5544" priority="597" operator="lessThan">
      <formula>0</formula>
    </cfRule>
  </conditionalFormatting>
  <conditionalFormatting sqref="B538:N538">
    <cfRule type="expression" dxfId="5543" priority="598">
      <formula>B538/A538&gt;1</formula>
    </cfRule>
  </conditionalFormatting>
  <conditionalFormatting sqref="B538:N538">
    <cfRule type="expression" dxfId="5542" priority="599">
      <formula>B538/A538&lt;1</formula>
    </cfRule>
  </conditionalFormatting>
  <conditionalFormatting sqref="B552:N552">
    <cfRule type="cellIs" dxfId="5541" priority="600" operator="lessThan">
      <formula>0</formula>
    </cfRule>
  </conditionalFormatting>
  <conditionalFormatting sqref="B552:N552">
    <cfRule type="expression" dxfId="5540" priority="601">
      <formula>B552/A552&gt;1</formula>
    </cfRule>
  </conditionalFormatting>
  <conditionalFormatting sqref="B552:N552">
    <cfRule type="expression" dxfId="5539" priority="602">
      <formula>B552/A552&lt;1</formula>
    </cfRule>
  </conditionalFormatting>
  <conditionalFormatting sqref="N571">
    <cfRule type="cellIs" dxfId="5538" priority="603" operator="lessThan">
      <formula>0</formula>
    </cfRule>
  </conditionalFormatting>
  <conditionalFormatting sqref="C545:N545">
    <cfRule type="expression" dxfId="5537" priority="604">
      <formula>C545/B545&gt;1</formula>
    </cfRule>
  </conditionalFormatting>
  <conditionalFormatting sqref="C545:N545">
    <cfRule type="expression" dxfId="5536" priority="605">
      <formula>C545/B545&lt;1</formula>
    </cfRule>
  </conditionalFormatting>
  <conditionalFormatting sqref="C571:M571">
    <cfRule type="expression" dxfId="5535" priority="606">
      <formula>C571/B571&gt;1</formula>
    </cfRule>
  </conditionalFormatting>
  <conditionalFormatting sqref="C571:M571">
    <cfRule type="expression" dxfId="5534" priority="607">
      <formula>C571/B571&lt;1</formula>
    </cfRule>
  </conditionalFormatting>
  <conditionalFormatting sqref="N571">
    <cfRule type="expression" dxfId="5533" priority="608">
      <formula>N571/M571&gt;1</formula>
    </cfRule>
  </conditionalFormatting>
  <conditionalFormatting sqref="N571">
    <cfRule type="expression" dxfId="5532" priority="609">
      <formula>N571/M571&lt;1</formula>
    </cfRule>
  </conditionalFormatting>
  <conditionalFormatting sqref="C571:M571">
    <cfRule type="cellIs" dxfId="5531" priority="610" operator="lessThan">
      <formula>0</formula>
    </cfRule>
  </conditionalFormatting>
  <conditionalFormatting sqref="C571:M571">
    <cfRule type="cellIs" dxfId="5530" priority="611" operator="lessThan">
      <formula>0</formula>
    </cfRule>
  </conditionalFormatting>
  <conditionalFormatting sqref="B545">
    <cfRule type="cellIs" dxfId="5529" priority="612" operator="lessThan">
      <formula>0</formula>
    </cfRule>
  </conditionalFormatting>
  <conditionalFormatting sqref="B545">
    <cfRule type="expression" dxfId="5528" priority="613">
      <formula>B545/#REF!&gt;1</formula>
    </cfRule>
  </conditionalFormatting>
  <conditionalFormatting sqref="B545">
    <cfRule type="expression" dxfId="5527" priority="614">
      <formula>B545/#REF!&lt;1</formula>
    </cfRule>
  </conditionalFormatting>
  <conditionalFormatting sqref="C545:N545">
    <cfRule type="cellIs" dxfId="5526" priority="615" operator="lessThan">
      <formula>0</formula>
    </cfRule>
  </conditionalFormatting>
  <conditionalFormatting sqref="C598:N599">
    <cfRule type="expression" dxfId="5525" priority="616">
      <formula>C598/B598&gt;1</formula>
    </cfRule>
  </conditionalFormatting>
  <conditionalFormatting sqref="C598:N599">
    <cfRule type="expression" dxfId="5524" priority="617">
      <formula>C598/B598&lt;1</formula>
    </cfRule>
  </conditionalFormatting>
  <conditionalFormatting sqref="C560:N560">
    <cfRule type="expression" dxfId="5523" priority="618">
      <formula>C560/B560&gt;1</formula>
    </cfRule>
  </conditionalFormatting>
  <conditionalFormatting sqref="C560:N560">
    <cfRule type="expression" dxfId="5522" priority="619">
      <formula>C560/B560&lt;1</formula>
    </cfRule>
  </conditionalFormatting>
  <conditionalFormatting sqref="N571">
    <cfRule type="cellIs" dxfId="5521" priority="620" operator="lessThan">
      <formula>0</formula>
    </cfRule>
  </conditionalFormatting>
  <conditionalFormatting sqref="C571:M571">
    <cfRule type="cellIs" dxfId="5520" priority="621" operator="lessThan">
      <formula>0</formula>
    </cfRule>
  </conditionalFormatting>
  <conditionalFormatting sqref="N571">
    <cfRule type="cellIs" dxfId="5519" priority="622" operator="lessThan">
      <formula>0</formula>
    </cfRule>
  </conditionalFormatting>
  <conditionalFormatting sqref="B628:N631">
    <cfRule type="cellIs" dxfId="5518" priority="623" operator="lessThan">
      <formula>0</formula>
    </cfRule>
  </conditionalFormatting>
  <conditionalFormatting sqref="I630:N630 P628:Q631">
    <cfRule type="cellIs" dxfId="5517" priority="624" operator="lessThan">
      <formula>0</formula>
    </cfRule>
  </conditionalFormatting>
  <conditionalFormatting sqref="B632:N635">
    <cfRule type="cellIs" dxfId="5516" priority="625" operator="lessThan">
      <formula>0</formula>
    </cfRule>
  </conditionalFormatting>
  <conditionalFormatting sqref="I634:N634 P632:Q635">
    <cfRule type="cellIs" dxfId="5515" priority="626" operator="lessThan">
      <formula>0</formula>
    </cfRule>
  </conditionalFormatting>
  <conditionalFormatting sqref="B636:N639">
    <cfRule type="cellIs" dxfId="5514" priority="627" operator="lessThan">
      <formula>0</formula>
    </cfRule>
  </conditionalFormatting>
  <conditionalFormatting sqref="I638:N638 P636:Q639">
    <cfRule type="cellIs" dxfId="5513" priority="628" operator="lessThan">
      <formula>0</formula>
    </cfRule>
  </conditionalFormatting>
  <conditionalFormatting sqref="B640:N643">
    <cfRule type="cellIs" dxfId="5512" priority="629" operator="lessThan">
      <formula>0</formula>
    </cfRule>
  </conditionalFormatting>
  <conditionalFormatting sqref="I642:N642 P640:Q643">
    <cfRule type="cellIs" dxfId="5511" priority="630" operator="lessThan">
      <formula>0</formula>
    </cfRule>
  </conditionalFormatting>
  <conditionalFormatting sqref="B644:N647">
    <cfRule type="cellIs" dxfId="5510" priority="631" operator="lessThan">
      <formula>0</formula>
    </cfRule>
  </conditionalFormatting>
  <conditionalFormatting sqref="I646:N646 P644:Q647">
    <cfRule type="cellIs" dxfId="5509" priority="632" operator="lessThan">
      <formula>0</formula>
    </cfRule>
  </conditionalFormatting>
  <conditionalFormatting sqref="B648:N651">
    <cfRule type="cellIs" dxfId="5508" priority="633" operator="lessThan">
      <formula>0</formula>
    </cfRule>
  </conditionalFormatting>
  <conditionalFormatting sqref="I650:N650 P648:Q651">
    <cfRule type="cellIs" dxfId="5507" priority="634" operator="lessThan">
      <formula>0</formula>
    </cfRule>
  </conditionalFormatting>
  <conditionalFormatting sqref="B652:N655">
    <cfRule type="cellIs" dxfId="5506" priority="635" operator="lessThan">
      <formula>0</formula>
    </cfRule>
  </conditionalFormatting>
  <conditionalFormatting sqref="I654:N654 P652:Q655">
    <cfRule type="cellIs" dxfId="5505" priority="636" operator="lessThan">
      <formula>0</formula>
    </cfRule>
  </conditionalFormatting>
  <conditionalFormatting sqref="B656:N659">
    <cfRule type="cellIs" dxfId="5504" priority="637" operator="lessThan">
      <formula>0</formula>
    </cfRule>
  </conditionalFormatting>
  <conditionalFormatting sqref="I658:N658 P656:Q659">
    <cfRule type="cellIs" dxfId="5503" priority="638" operator="lessThan">
      <formula>0</formula>
    </cfRule>
  </conditionalFormatting>
  <conditionalFormatting sqref="B664:N667">
    <cfRule type="cellIs" dxfId="5502" priority="639" operator="lessThan">
      <formula>0</formula>
    </cfRule>
  </conditionalFormatting>
  <conditionalFormatting sqref="I666:N666 P664:Q667">
    <cfRule type="cellIs" dxfId="5501" priority="640" operator="lessThan">
      <formula>0</formula>
    </cfRule>
  </conditionalFormatting>
  <conditionalFormatting sqref="B668:N671">
    <cfRule type="cellIs" dxfId="5500" priority="641" operator="lessThan">
      <formula>0</formula>
    </cfRule>
  </conditionalFormatting>
  <conditionalFormatting sqref="I670:N670 P668:Q671">
    <cfRule type="cellIs" dxfId="5499" priority="642" operator="lessThan">
      <formula>0</formula>
    </cfRule>
  </conditionalFormatting>
  <conditionalFormatting sqref="P608">
    <cfRule type="cellIs" dxfId="5498" priority="643" operator="lessThan">
      <formula>0</formula>
    </cfRule>
  </conditionalFormatting>
  <conditionalFormatting sqref="Q447:Q448">
    <cfRule type="cellIs" dxfId="5497" priority="644" operator="lessThan">
      <formula>0</formula>
    </cfRule>
  </conditionalFormatting>
  <conditionalFormatting sqref="P447:P448">
    <cfRule type="cellIs" dxfId="5496" priority="645" operator="lessThan">
      <formula>0</formula>
    </cfRule>
  </conditionalFormatting>
  <conditionalFormatting sqref="B447:N447 B493:O499 B490:O490 B492">
    <cfRule type="cellIs" dxfId="5495" priority="646" operator="lessThan">
      <formula>0</formula>
    </cfRule>
  </conditionalFormatting>
  <conditionalFormatting sqref="B499:N499">
    <cfRule type="cellIs" dxfId="5494" priority="647" operator="lessThan">
      <formula>0</formula>
    </cfRule>
  </conditionalFormatting>
  <conditionalFormatting sqref="B553:N553">
    <cfRule type="cellIs" dxfId="5493" priority="648" operator="lessThan">
      <formula>0</formula>
    </cfRule>
  </conditionalFormatting>
  <conditionalFormatting sqref="P477:Q477 B477">
    <cfRule type="cellIs" dxfId="5492" priority="649" operator="lessThan">
      <formula>0</formula>
    </cfRule>
  </conditionalFormatting>
  <conditionalFormatting sqref="Q478:Q482">
    <cfRule type="cellIs" dxfId="5491" priority="650" operator="lessThan">
      <formula>0</formula>
    </cfRule>
  </conditionalFormatting>
  <conditionalFormatting sqref="P478:P481">
    <cfRule type="cellIs" dxfId="5490" priority="651" operator="lessThan">
      <formula>0</formula>
    </cfRule>
  </conditionalFormatting>
  <conditionalFormatting sqref="P482">
    <cfRule type="cellIs" dxfId="5489" priority="652" operator="lessThan">
      <formula>0</formula>
    </cfRule>
  </conditionalFormatting>
  <conditionalFormatting sqref="P457:Q457 B457">
    <cfRule type="cellIs" dxfId="5488" priority="653" operator="lessThan">
      <formula>0</formula>
    </cfRule>
  </conditionalFormatting>
  <conditionalFormatting sqref="Q458:Q462">
    <cfRule type="cellIs" dxfId="5487" priority="654" operator="lessThan">
      <formula>0</formula>
    </cfRule>
  </conditionalFormatting>
  <conditionalFormatting sqref="P458:P461">
    <cfRule type="cellIs" dxfId="5486" priority="655" operator="lessThan">
      <formula>0</formula>
    </cfRule>
  </conditionalFormatting>
  <conditionalFormatting sqref="P462">
    <cfRule type="cellIs" dxfId="5485" priority="656" operator="lessThan">
      <formula>0</formula>
    </cfRule>
  </conditionalFormatting>
  <conditionalFormatting sqref="P465:Q465 B465">
    <cfRule type="cellIs" dxfId="5484" priority="657" operator="lessThan">
      <formula>0</formula>
    </cfRule>
  </conditionalFormatting>
  <conditionalFormatting sqref="Q466:Q470">
    <cfRule type="cellIs" dxfId="5483" priority="658" operator="lessThan">
      <formula>0</formula>
    </cfRule>
  </conditionalFormatting>
  <conditionalFormatting sqref="P466:P469">
    <cfRule type="cellIs" dxfId="5482" priority="659" operator="lessThan">
      <formula>0</formula>
    </cfRule>
  </conditionalFormatting>
  <conditionalFormatting sqref="P470">
    <cfRule type="cellIs" dxfId="5481" priority="660" operator="lessThan">
      <formula>0</formula>
    </cfRule>
  </conditionalFormatting>
  <conditionalFormatting sqref="O574:O577">
    <cfRule type="cellIs" dxfId="5480" priority="661" operator="lessThan">
      <formula>0</formula>
    </cfRule>
  </conditionalFormatting>
  <conditionalFormatting sqref="O574:O577">
    <cfRule type="cellIs" dxfId="5479" priority="662" operator="lessThan">
      <formula>0</formula>
    </cfRule>
  </conditionalFormatting>
  <conditionalFormatting sqref="O382">
    <cfRule type="cellIs" dxfId="5478" priority="663" operator="lessThan">
      <formula>0</formula>
    </cfRule>
  </conditionalFormatting>
  <conditionalFormatting sqref="B358:O358">
    <cfRule type="cellIs" dxfId="5477" priority="664" operator="lessThan">
      <formula>0</formula>
    </cfRule>
  </conditionalFormatting>
  <conditionalFormatting sqref="O370">
    <cfRule type="cellIs" dxfId="5476" priority="665" operator="lessThan">
      <formula>0</formula>
    </cfRule>
  </conditionalFormatting>
  <conditionalFormatting sqref="O368:O370 O380:O382 O386:O388 O392:O394 O398:O400 O404:O406 O410:O412 O416:O418 O422:O424 O429:O431 O435:O437 O491 O584:O587 O538 O552 B356:O358">
    <cfRule type="cellIs" dxfId="5475" priority="666" operator="lessThan">
      <formula>0</formula>
    </cfRule>
  </conditionalFormatting>
  <conditionalFormatting sqref="O347">
    <cfRule type="cellIs" dxfId="5474" priority="667" operator="lessThan">
      <formula>0</formula>
    </cfRule>
  </conditionalFormatting>
  <conditionalFormatting sqref="O347">
    <cfRule type="cellIs" dxfId="5473" priority="668" operator="lessThan">
      <formula>0</formula>
    </cfRule>
  </conditionalFormatting>
  <conditionalFormatting sqref="O350:O353">
    <cfRule type="cellIs" dxfId="5472" priority="669" operator="lessThan">
      <formula>0</formula>
    </cfRule>
  </conditionalFormatting>
  <conditionalFormatting sqref="B357:O357">
    <cfRule type="cellIs" dxfId="5471" priority="670" operator="lessThan">
      <formula>0</formula>
    </cfRule>
  </conditionalFormatting>
  <conditionalFormatting sqref="O368:O369">
    <cfRule type="cellIs" dxfId="5470" priority="671" operator="lessThan">
      <formula>0</formula>
    </cfRule>
  </conditionalFormatting>
  <conditionalFormatting sqref="O380:O381">
    <cfRule type="cellIs" dxfId="5469" priority="672" operator="lessThan">
      <formula>0</formula>
    </cfRule>
  </conditionalFormatting>
  <conditionalFormatting sqref="O556:O558">
    <cfRule type="cellIs" dxfId="5468" priority="673" operator="lessThan">
      <formula>0</formula>
    </cfRule>
  </conditionalFormatting>
  <conditionalFormatting sqref="O386:O388">
    <cfRule type="cellIs" dxfId="5467" priority="674" operator="lessThan">
      <formula>0</formula>
    </cfRule>
  </conditionalFormatting>
  <conditionalFormatting sqref="O354">
    <cfRule type="cellIs" dxfId="5466" priority="675" operator="lessThan">
      <formula>0</formula>
    </cfRule>
  </conditionalFormatting>
  <conditionalFormatting sqref="O389">
    <cfRule type="cellIs" dxfId="5465" priority="676" operator="lessThan">
      <formula>0</formula>
    </cfRule>
  </conditionalFormatting>
  <conditionalFormatting sqref="O556:O558">
    <cfRule type="cellIs" dxfId="5464" priority="677" operator="lessThan">
      <formula>0</formula>
    </cfRule>
  </conditionalFormatting>
  <conditionalFormatting sqref="O562 O564:O565">
    <cfRule type="cellIs" dxfId="5463" priority="678" operator="lessThan">
      <formula>0</formula>
    </cfRule>
  </conditionalFormatting>
  <conditionalFormatting sqref="O564:O565 O562">
    <cfRule type="cellIs" dxfId="5462" priority="679" operator="lessThan">
      <formula>0</formula>
    </cfRule>
  </conditionalFormatting>
  <conditionalFormatting sqref="O579:O582">
    <cfRule type="cellIs" dxfId="5461" priority="680" operator="lessThan">
      <formula>0</formula>
    </cfRule>
  </conditionalFormatting>
  <conditionalFormatting sqref="O579:O582">
    <cfRule type="cellIs" dxfId="5460" priority="681" operator="lessThan">
      <formula>0</formula>
    </cfRule>
  </conditionalFormatting>
  <conditionalFormatting sqref="O584:O587">
    <cfRule type="cellIs" dxfId="5459" priority="682" operator="lessThan">
      <formula>0</formula>
    </cfRule>
  </conditionalFormatting>
  <conditionalFormatting sqref="O584:O587">
    <cfRule type="cellIs" dxfId="5458" priority="683" operator="lessThan">
      <formula>0</formula>
    </cfRule>
  </conditionalFormatting>
  <conditionalFormatting sqref="O589:O592">
    <cfRule type="cellIs" dxfId="5457" priority="684" operator="lessThan">
      <formula>0</formula>
    </cfRule>
  </conditionalFormatting>
  <conditionalFormatting sqref="O589:O592">
    <cfRule type="cellIs" dxfId="5456" priority="685" operator="lessThan">
      <formula>0</formula>
    </cfRule>
  </conditionalFormatting>
  <conditionalFormatting sqref="O420">
    <cfRule type="cellIs" dxfId="5455" priority="686" operator="lessThan">
      <formula>0</formula>
    </cfRule>
  </conditionalFormatting>
  <conditionalFormatting sqref="O383">
    <cfRule type="cellIs" dxfId="5454" priority="687" operator="lessThan">
      <formula>0</formula>
    </cfRule>
  </conditionalFormatting>
  <conditionalFormatting sqref="O568:O570">
    <cfRule type="cellIs" dxfId="5453" priority="688" operator="lessThan">
      <formula>0</formula>
    </cfRule>
  </conditionalFormatting>
  <conditionalFormatting sqref="O568:O570">
    <cfRule type="cellIs" dxfId="5452" priority="689" operator="lessThan">
      <formula>0</formula>
    </cfRule>
  </conditionalFormatting>
  <conditionalFormatting sqref="O371">
    <cfRule type="cellIs" dxfId="5451" priority="690" operator="lessThan">
      <formula>0</formula>
    </cfRule>
  </conditionalFormatting>
  <conditionalFormatting sqref="O420">
    <cfRule type="cellIs" dxfId="5450" priority="691" operator="lessThan">
      <formula>0</formula>
    </cfRule>
  </conditionalFormatting>
  <conditionalFormatting sqref="O435">
    <cfRule type="cellIs" dxfId="5449" priority="692" operator="lessThan">
      <formula>0</formula>
    </cfRule>
  </conditionalFormatting>
  <conditionalFormatting sqref="O433">
    <cfRule type="cellIs" dxfId="5448" priority="693" operator="lessThan">
      <formula>0</formula>
    </cfRule>
  </conditionalFormatting>
  <conditionalFormatting sqref="O435">
    <cfRule type="cellIs" dxfId="5447" priority="694" operator="lessThan">
      <formula>0</formula>
    </cfRule>
  </conditionalFormatting>
  <conditionalFormatting sqref="O435">
    <cfRule type="cellIs" dxfId="5446" priority="695" operator="lessThan">
      <formula>0</formula>
    </cfRule>
  </conditionalFormatting>
  <conditionalFormatting sqref="O429">
    <cfRule type="cellIs" dxfId="5445" priority="696" operator="lessThan">
      <formula>0</formula>
    </cfRule>
  </conditionalFormatting>
  <conditionalFormatting sqref="O422">
    <cfRule type="cellIs" dxfId="5444" priority="697" operator="lessThan">
      <formula>0</formula>
    </cfRule>
  </conditionalFormatting>
  <conditionalFormatting sqref="O429">
    <cfRule type="cellIs" dxfId="5443" priority="698" operator="lessThan">
      <formula>0</formula>
    </cfRule>
  </conditionalFormatting>
  <conditionalFormatting sqref="O429">
    <cfRule type="cellIs" dxfId="5442" priority="699" operator="lessThan">
      <formula>0</formula>
    </cfRule>
  </conditionalFormatting>
  <conditionalFormatting sqref="O422">
    <cfRule type="cellIs" dxfId="5441" priority="700" operator="lessThan">
      <formula>0</formula>
    </cfRule>
  </conditionalFormatting>
  <conditionalFormatting sqref="O429">
    <cfRule type="cellIs" dxfId="5440" priority="701" operator="lessThan">
      <formula>0</formula>
    </cfRule>
  </conditionalFormatting>
  <conditionalFormatting sqref="O422">
    <cfRule type="cellIs" dxfId="5439" priority="702" operator="lessThan">
      <formula>0</formula>
    </cfRule>
  </conditionalFormatting>
  <conditionalFormatting sqref="O422">
    <cfRule type="cellIs" dxfId="5438" priority="703" operator="lessThan">
      <formula>0</formula>
    </cfRule>
  </conditionalFormatting>
  <conditionalFormatting sqref="O429">
    <cfRule type="cellIs" dxfId="5437" priority="704" operator="lessThan">
      <formula>0</formula>
    </cfRule>
  </conditionalFormatting>
  <conditionalFormatting sqref="O604 O606:O607 O624:O627 O660:O663">
    <cfRule type="cellIs" dxfId="5436" priority="705" operator="lessThan">
      <formula>0</formula>
    </cfRule>
  </conditionalFormatting>
  <conditionalFormatting sqref="O626">
    <cfRule type="cellIs" dxfId="5435" priority="706" operator="lessThan">
      <formula>0</formula>
    </cfRule>
  </conditionalFormatting>
  <conditionalFormatting sqref="O435">
    <cfRule type="cellIs" dxfId="5434" priority="707" operator="lessThan">
      <formula>0</formula>
    </cfRule>
  </conditionalFormatting>
  <conditionalFormatting sqref="O435">
    <cfRule type="cellIs" dxfId="5433" priority="708" operator="lessThan">
      <formula>0</formula>
    </cfRule>
  </conditionalFormatting>
  <conditionalFormatting sqref="B359:O359">
    <cfRule type="cellIs" dxfId="5432" priority="709" operator="lessThan">
      <formula>0</formula>
    </cfRule>
  </conditionalFormatting>
  <conditionalFormatting sqref="O435">
    <cfRule type="cellIs" dxfId="5431" priority="710" operator="lessThan">
      <formula>0</formula>
    </cfRule>
  </conditionalFormatting>
  <conditionalFormatting sqref="O438">
    <cfRule type="cellIs" dxfId="5430" priority="711" operator="lessThan">
      <formula>0</formula>
    </cfRule>
  </conditionalFormatting>
  <conditionalFormatting sqref="O439">
    <cfRule type="cellIs" dxfId="5429" priority="712" operator="lessThan">
      <formula>0</formula>
    </cfRule>
  </conditionalFormatting>
  <conditionalFormatting sqref="O435">
    <cfRule type="cellIs" dxfId="5428" priority="713" operator="lessThan">
      <formula>0</formula>
    </cfRule>
  </conditionalFormatting>
  <conditionalFormatting sqref="O439">
    <cfRule type="cellIs" dxfId="5427" priority="714" operator="lessThan">
      <formula>0</formula>
    </cfRule>
  </conditionalFormatting>
  <conditionalFormatting sqref="O551 O537">
    <cfRule type="cellIs" dxfId="5426" priority="715" operator="lessThan">
      <formula>0</formula>
    </cfRule>
  </conditionalFormatting>
  <conditionalFormatting sqref="O435">
    <cfRule type="cellIs" dxfId="5425" priority="716" operator="lessThan">
      <formula>0</formula>
    </cfRule>
  </conditionalFormatting>
  <conditionalFormatting sqref="O498">
    <cfRule type="cellIs" dxfId="5424" priority="717" operator="lessThan">
      <formula>0</formula>
    </cfRule>
  </conditionalFormatting>
  <conditionalFormatting sqref="O442:O445">
    <cfRule type="cellIs" dxfId="5423" priority="718" operator="lessThan">
      <formula>0</formula>
    </cfRule>
  </conditionalFormatting>
  <conditionalFormatting sqref="O392">
    <cfRule type="cellIs" dxfId="5422" priority="719" operator="lessThan">
      <formula>0</formula>
    </cfRule>
  </conditionalFormatting>
  <conditionalFormatting sqref="O392">
    <cfRule type="cellIs" dxfId="5421" priority="720" operator="lessThan">
      <formula>0</formula>
    </cfRule>
  </conditionalFormatting>
  <conditionalFormatting sqref="O392">
    <cfRule type="cellIs" dxfId="5420" priority="721" operator="lessThan">
      <formula>0</formula>
    </cfRule>
  </conditionalFormatting>
  <conditionalFormatting sqref="O392">
    <cfRule type="cellIs" dxfId="5419" priority="722" operator="lessThan">
      <formula>0</formula>
    </cfRule>
  </conditionalFormatting>
  <conditionalFormatting sqref="O395">
    <cfRule type="cellIs" dxfId="5418" priority="723" operator="lessThan">
      <formula>0</formula>
    </cfRule>
  </conditionalFormatting>
  <conditionalFormatting sqref="O398">
    <cfRule type="cellIs" dxfId="5417" priority="724" operator="lessThan">
      <formula>0</formula>
    </cfRule>
  </conditionalFormatting>
  <conditionalFormatting sqref="O372">
    <cfRule type="cellIs" dxfId="5416" priority="725" operator="lessThan">
      <formula>0</formula>
    </cfRule>
  </conditionalFormatting>
  <conditionalFormatting sqref="O392">
    <cfRule type="cellIs" dxfId="5415" priority="726" operator="lessThan">
      <formula>0</formula>
    </cfRule>
  </conditionalFormatting>
  <conditionalFormatting sqref="O392">
    <cfRule type="cellIs" dxfId="5414" priority="727" operator="lessThan">
      <formula>0</formula>
    </cfRule>
  </conditionalFormatting>
  <conditionalFormatting sqref="O392">
    <cfRule type="cellIs" dxfId="5413" priority="728" operator="lessThan">
      <formula>0</formula>
    </cfRule>
  </conditionalFormatting>
  <conditionalFormatting sqref="O392">
    <cfRule type="cellIs" dxfId="5412" priority="729" operator="lessThan">
      <formula>0</formula>
    </cfRule>
  </conditionalFormatting>
  <conditionalFormatting sqref="O398">
    <cfRule type="cellIs" dxfId="5411" priority="730" operator="lessThan">
      <formula>0</formula>
    </cfRule>
  </conditionalFormatting>
  <conditionalFormatting sqref="O398">
    <cfRule type="cellIs" dxfId="5410" priority="731" operator="lessThan">
      <formula>0</formula>
    </cfRule>
  </conditionalFormatting>
  <conditionalFormatting sqref="O398">
    <cfRule type="cellIs" dxfId="5409" priority="732" operator="lessThan">
      <formula>0</formula>
    </cfRule>
  </conditionalFormatting>
  <conditionalFormatting sqref="O398">
    <cfRule type="cellIs" dxfId="5408" priority="733" operator="lessThan">
      <formula>0</formula>
    </cfRule>
  </conditionalFormatting>
  <conditionalFormatting sqref="O398">
    <cfRule type="cellIs" dxfId="5407" priority="734" operator="lessThan">
      <formula>0</formula>
    </cfRule>
  </conditionalFormatting>
  <conditionalFormatting sqref="O398">
    <cfRule type="cellIs" dxfId="5406" priority="735" operator="lessThan">
      <formula>0</formula>
    </cfRule>
  </conditionalFormatting>
  <conditionalFormatting sqref="O390">
    <cfRule type="cellIs" dxfId="5405" priority="736" operator="lessThan">
      <formula>0</formula>
    </cfRule>
  </conditionalFormatting>
  <conditionalFormatting sqref="O398">
    <cfRule type="cellIs" dxfId="5404" priority="737" operator="lessThan">
      <formula>0</formula>
    </cfRule>
  </conditionalFormatting>
  <conditionalFormatting sqref="O401">
    <cfRule type="cellIs" dxfId="5403" priority="738" operator="lessThan">
      <formula>0</formula>
    </cfRule>
  </conditionalFormatting>
  <conditionalFormatting sqref="O354">
    <cfRule type="cellIs" dxfId="5402" priority="739" operator="lessThan">
      <formula>0</formula>
    </cfRule>
  </conditionalFormatting>
  <conditionalFormatting sqref="O360">
    <cfRule type="cellIs" dxfId="5401" priority="740" operator="lessThan">
      <formula>0</formula>
    </cfRule>
  </conditionalFormatting>
  <conditionalFormatting sqref="O360">
    <cfRule type="cellIs" dxfId="5400" priority="741" operator="lessThan">
      <formula>0</formula>
    </cfRule>
  </conditionalFormatting>
  <conditionalFormatting sqref="O372">
    <cfRule type="cellIs" dxfId="5399" priority="742" operator="lessThan">
      <formula>0</formula>
    </cfRule>
  </conditionalFormatting>
  <conditionalFormatting sqref="O384">
    <cfRule type="cellIs" dxfId="5398" priority="743" operator="lessThan">
      <formula>0</formula>
    </cfRule>
  </conditionalFormatting>
  <conditionalFormatting sqref="O384">
    <cfRule type="cellIs" dxfId="5397" priority="744" operator="lessThan">
      <formula>0</formula>
    </cfRule>
  </conditionalFormatting>
  <conditionalFormatting sqref="O396">
    <cfRule type="cellIs" dxfId="5396" priority="745" operator="lessThan">
      <formula>0</formula>
    </cfRule>
  </conditionalFormatting>
  <conditionalFormatting sqref="O396">
    <cfRule type="cellIs" dxfId="5395" priority="746" operator="lessThan">
      <formula>0</formula>
    </cfRule>
  </conditionalFormatting>
  <conditionalFormatting sqref="O390">
    <cfRule type="cellIs" dxfId="5394" priority="747" operator="lessThan">
      <formula>0</formula>
    </cfRule>
  </conditionalFormatting>
  <conditionalFormatting sqref="O413">
    <cfRule type="cellIs" dxfId="5393" priority="748" operator="lessThan">
      <formula>0</formula>
    </cfRule>
  </conditionalFormatting>
  <conditionalFormatting sqref="O414">
    <cfRule type="cellIs" dxfId="5392" priority="749" operator="lessThan">
      <formula>0</formula>
    </cfRule>
  </conditionalFormatting>
  <conditionalFormatting sqref="O404">
    <cfRule type="cellIs" dxfId="5391" priority="750" operator="lessThan">
      <formula>0</formula>
    </cfRule>
  </conditionalFormatting>
  <conditionalFormatting sqref="O404">
    <cfRule type="cellIs" dxfId="5390" priority="751" operator="lessThan">
      <formula>0</formula>
    </cfRule>
  </conditionalFormatting>
  <conditionalFormatting sqref="O404">
    <cfRule type="cellIs" dxfId="5389" priority="752" operator="lessThan">
      <formula>0</formula>
    </cfRule>
  </conditionalFormatting>
  <conditionalFormatting sqref="O404">
    <cfRule type="cellIs" dxfId="5388" priority="753" operator="lessThan">
      <formula>0</formula>
    </cfRule>
  </conditionalFormatting>
  <conditionalFormatting sqref="O416">
    <cfRule type="cellIs" dxfId="5387" priority="754" operator="lessThan">
      <formula>0</formula>
    </cfRule>
  </conditionalFormatting>
  <conditionalFormatting sqref="O416">
    <cfRule type="cellIs" dxfId="5386" priority="755" operator="lessThan">
      <formula>0</formula>
    </cfRule>
  </conditionalFormatting>
  <conditionalFormatting sqref="O404">
    <cfRule type="cellIs" dxfId="5385" priority="756" operator="lessThan">
      <formula>0</formula>
    </cfRule>
  </conditionalFormatting>
  <conditionalFormatting sqref="O404">
    <cfRule type="cellIs" dxfId="5384" priority="757" operator="lessThan">
      <formula>0</formula>
    </cfRule>
  </conditionalFormatting>
  <conditionalFormatting sqref="O404">
    <cfRule type="cellIs" dxfId="5383" priority="758" operator="lessThan">
      <formula>0</formula>
    </cfRule>
  </conditionalFormatting>
  <conditionalFormatting sqref="O404">
    <cfRule type="cellIs" dxfId="5382" priority="759" operator="lessThan">
      <formula>0</formula>
    </cfRule>
  </conditionalFormatting>
  <conditionalFormatting sqref="O407">
    <cfRule type="cellIs" dxfId="5381" priority="760" operator="lessThan">
      <formula>0</formula>
    </cfRule>
  </conditionalFormatting>
  <conditionalFormatting sqref="O408">
    <cfRule type="cellIs" dxfId="5380" priority="761" operator="lessThan">
      <formula>0</formula>
    </cfRule>
  </conditionalFormatting>
  <conditionalFormatting sqref="O408">
    <cfRule type="cellIs" dxfId="5379" priority="762" operator="lessThan">
      <formula>0</formula>
    </cfRule>
  </conditionalFormatting>
  <conditionalFormatting sqref="O414">
    <cfRule type="cellIs" dxfId="5378" priority="763" operator="lessThan">
      <formula>0</formula>
    </cfRule>
  </conditionalFormatting>
  <conditionalFormatting sqref="O416">
    <cfRule type="cellIs" dxfId="5377" priority="764" operator="lessThan">
      <formula>0</formula>
    </cfRule>
  </conditionalFormatting>
  <conditionalFormatting sqref="O416">
    <cfRule type="cellIs" dxfId="5376" priority="765" operator="lessThan">
      <formula>0</formula>
    </cfRule>
  </conditionalFormatting>
  <conditionalFormatting sqref="O416">
    <cfRule type="cellIs" dxfId="5375" priority="766" operator="lessThan">
      <formula>0</formula>
    </cfRule>
  </conditionalFormatting>
  <conditionalFormatting sqref="O416">
    <cfRule type="cellIs" dxfId="5374" priority="767" operator="lessThan">
      <formula>0</formula>
    </cfRule>
  </conditionalFormatting>
  <conditionalFormatting sqref="O410">
    <cfRule type="cellIs" dxfId="5373" priority="768" operator="lessThan">
      <formula>0</formula>
    </cfRule>
  </conditionalFormatting>
  <conditionalFormatting sqref="O410">
    <cfRule type="cellIs" dxfId="5372" priority="769" operator="lessThan">
      <formula>0</formula>
    </cfRule>
  </conditionalFormatting>
  <conditionalFormatting sqref="O410">
    <cfRule type="cellIs" dxfId="5371" priority="770" operator="lessThan">
      <formula>0</formula>
    </cfRule>
  </conditionalFormatting>
  <conditionalFormatting sqref="O410">
    <cfRule type="cellIs" dxfId="5370" priority="771" operator="lessThan">
      <formula>0</formula>
    </cfRule>
  </conditionalFormatting>
  <conditionalFormatting sqref="O416">
    <cfRule type="cellIs" dxfId="5369" priority="772" operator="lessThan">
      <formula>0</formula>
    </cfRule>
  </conditionalFormatting>
  <conditionalFormatting sqref="O416">
    <cfRule type="cellIs" dxfId="5368" priority="773" operator="lessThan">
      <formula>0</formula>
    </cfRule>
  </conditionalFormatting>
  <conditionalFormatting sqref="O419">
    <cfRule type="cellIs" dxfId="5367" priority="774" operator="lessThan">
      <formula>0</formula>
    </cfRule>
  </conditionalFormatting>
  <conditionalFormatting sqref="O410">
    <cfRule type="cellIs" dxfId="5366" priority="775" operator="lessThan">
      <formula>0</formula>
    </cfRule>
  </conditionalFormatting>
  <conditionalFormatting sqref="O410">
    <cfRule type="cellIs" dxfId="5365" priority="776" operator="lessThan">
      <formula>0</formula>
    </cfRule>
  </conditionalFormatting>
  <conditionalFormatting sqref="O410">
    <cfRule type="cellIs" dxfId="5364" priority="777" operator="lessThan">
      <formula>0</formula>
    </cfRule>
  </conditionalFormatting>
  <conditionalFormatting sqref="O410">
    <cfRule type="cellIs" dxfId="5363" priority="778" operator="lessThan">
      <formula>0</formula>
    </cfRule>
  </conditionalFormatting>
  <conditionalFormatting sqref="O559">
    <cfRule type="cellIs" dxfId="5362" priority="779" operator="lessThan">
      <formula>0</formula>
    </cfRule>
  </conditionalFormatting>
  <conditionalFormatting sqref="O563">
    <cfRule type="cellIs" dxfId="5361" priority="780" operator="lessThan">
      <formula>0</formula>
    </cfRule>
  </conditionalFormatting>
  <conditionalFormatting sqref="O563">
    <cfRule type="cellIs" dxfId="5360" priority="781" operator="lessThan">
      <formula>0</formula>
    </cfRule>
  </conditionalFormatting>
  <conditionalFormatting sqref="O608 O605 O602:O603">
    <cfRule type="cellIs" dxfId="5359" priority="782" operator="lessThan">
      <formula>0</formula>
    </cfRule>
  </conditionalFormatting>
  <conditionalFormatting sqref="O426">
    <cfRule type="cellIs" dxfId="5358" priority="783" operator="lessThan">
      <formula>0</formula>
    </cfRule>
  </conditionalFormatting>
  <conditionalFormatting sqref="O429">
    <cfRule type="cellIs" dxfId="5357" priority="784" operator="lessThan">
      <formula>0</formula>
    </cfRule>
  </conditionalFormatting>
  <conditionalFormatting sqref="B598:O599">
    <cfRule type="cellIs" dxfId="5356" priority="785" operator="lessThan">
      <formula>0</formula>
    </cfRule>
  </conditionalFormatting>
  <conditionalFormatting sqref="O560">
    <cfRule type="cellIs" dxfId="5355" priority="786" operator="lessThan">
      <formula>0</formula>
    </cfRule>
  </conditionalFormatting>
  <conditionalFormatting sqref="O566">
    <cfRule type="cellIs" dxfId="5354" priority="787" operator="lessThan">
      <formula>0</formula>
    </cfRule>
  </conditionalFormatting>
  <conditionalFormatting sqref="O566">
    <cfRule type="cellIs" dxfId="5353" priority="788" operator="lessThan">
      <formula>0</formula>
    </cfRule>
  </conditionalFormatting>
  <conditionalFormatting sqref="O566">
    <cfRule type="cellIs" dxfId="5352" priority="789" operator="lessThan">
      <formula>0</formula>
    </cfRule>
  </conditionalFormatting>
  <conditionalFormatting sqref="O429">
    <cfRule type="cellIs" dxfId="5351" priority="790" operator="lessThan">
      <formula>0</formula>
    </cfRule>
  </conditionalFormatting>
  <conditionalFormatting sqref="O429">
    <cfRule type="cellIs" dxfId="5350" priority="791" operator="lessThan">
      <formula>0</formula>
    </cfRule>
  </conditionalFormatting>
  <conditionalFormatting sqref="O432">
    <cfRule type="cellIs" dxfId="5349" priority="792" operator="lessThan">
      <formula>0</formula>
    </cfRule>
  </conditionalFormatting>
  <conditionalFormatting sqref="O433">
    <cfRule type="cellIs" dxfId="5348" priority="793" operator="lessThan">
      <formula>0</formula>
    </cfRule>
  </conditionalFormatting>
  <conditionalFormatting sqref="O422">
    <cfRule type="cellIs" dxfId="5347" priority="794" operator="lessThan">
      <formula>0</formula>
    </cfRule>
  </conditionalFormatting>
  <conditionalFormatting sqref="O422">
    <cfRule type="cellIs" dxfId="5346" priority="795" operator="lessThan">
      <formula>0</formula>
    </cfRule>
  </conditionalFormatting>
  <conditionalFormatting sqref="O422">
    <cfRule type="cellIs" dxfId="5345" priority="796" operator="lessThan">
      <formula>0</formula>
    </cfRule>
  </conditionalFormatting>
  <conditionalFormatting sqref="O422">
    <cfRule type="cellIs" dxfId="5344" priority="797" operator="lessThan">
      <formula>0</formula>
    </cfRule>
  </conditionalFormatting>
  <conditionalFormatting sqref="O425">
    <cfRule type="cellIs" dxfId="5343" priority="798" operator="lessThan">
      <formula>0</formula>
    </cfRule>
  </conditionalFormatting>
  <conditionalFormatting sqref="O426">
    <cfRule type="cellIs" dxfId="5342" priority="799" operator="lessThan">
      <formula>0</formula>
    </cfRule>
  </conditionalFormatting>
  <conditionalFormatting sqref="O442:O445">
    <cfRule type="expression" dxfId="5341" priority="800">
      <formula>O442/N442&gt;1</formula>
    </cfRule>
  </conditionalFormatting>
  <conditionalFormatting sqref="O442:O445">
    <cfRule type="expression" dxfId="5340" priority="801">
      <formula>O442/N442&lt;1</formula>
    </cfRule>
  </conditionalFormatting>
  <conditionalFormatting sqref="O538 O552">
    <cfRule type="expression" dxfId="5339" priority="802">
      <formula>O538/#REF!&gt;1</formula>
    </cfRule>
  </conditionalFormatting>
  <conditionalFormatting sqref="O538 O552">
    <cfRule type="expression" dxfId="5338" priority="803">
      <formula>O538/#REF!&lt;1</formula>
    </cfRule>
  </conditionalFormatting>
  <conditionalFormatting sqref="O493:O496">
    <cfRule type="cellIs" dxfId="5337" priority="804" operator="lessThan">
      <formula>0</formula>
    </cfRule>
  </conditionalFormatting>
  <conditionalFormatting sqref="O498">
    <cfRule type="expression" dxfId="5336" priority="805">
      <formula>O498/N498&gt;1</formula>
    </cfRule>
  </conditionalFormatting>
  <conditionalFormatting sqref="O498">
    <cfRule type="expression" dxfId="5335" priority="806">
      <formula>O498/N498&lt;1</formula>
    </cfRule>
  </conditionalFormatting>
  <conditionalFormatting sqref="O547:O550 O533:O536">
    <cfRule type="cellIs" dxfId="5334" priority="807" operator="lessThan">
      <formula>0</formula>
    </cfRule>
  </conditionalFormatting>
  <conditionalFormatting sqref="O662">
    <cfRule type="cellIs" dxfId="5333" priority="808" operator="lessThan">
      <formula>0</formula>
    </cfRule>
  </conditionalFormatting>
  <conditionalFormatting sqref="O608 O605 O602:O603">
    <cfRule type="expression" dxfId="5332" priority="809">
      <formula>O602/N602&gt;1</formula>
    </cfRule>
  </conditionalFormatting>
  <conditionalFormatting sqref="O608 O605 O602:O603">
    <cfRule type="expression" dxfId="5331" priority="810">
      <formula>O602/N602&lt;1</formula>
    </cfRule>
  </conditionalFormatting>
  <conditionalFormatting sqref="O493:O496">
    <cfRule type="expression" dxfId="5330" priority="811">
      <formula>O493/N493&gt;1</formula>
    </cfRule>
  </conditionalFormatting>
  <conditionalFormatting sqref="O493:O496">
    <cfRule type="expression" dxfId="5329" priority="812">
      <formula>O493/N493&lt;1</formula>
    </cfRule>
  </conditionalFormatting>
  <conditionalFormatting sqref="O551 O537">
    <cfRule type="cellIs" dxfId="5328" priority="813" operator="lessThan">
      <formula>0</formula>
    </cfRule>
  </conditionalFormatting>
  <conditionalFormatting sqref="O547:O550 O533:O536">
    <cfRule type="expression" dxfId="5327" priority="814">
      <formula>O533/N533&gt;1</formula>
    </cfRule>
  </conditionalFormatting>
  <conditionalFormatting sqref="O547:O550 O533:O536">
    <cfRule type="expression" dxfId="5326" priority="815">
      <formula>O533/N533&lt;1</formula>
    </cfRule>
  </conditionalFormatting>
  <conditionalFormatting sqref="O551 O537">
    <cfRule type="expression" dxfId="5325" priority="816">
      <formula>O537/N537&gt;1</formula>
    </cfRule>
  </conditionalFormatting>
  <conditionalFormatting sqref="O551 O537">
    <cfRule type="expression" dxfId="5324" priority="817">
      <formula>O537/N537&lt;1</formula>
    </cfRule>
  </conditionalFormatting>
  <conditionalFormatting sqref="O491">
    <cfRule type="expression" dxfId="5323" priority="818">
      <formula>O491/#REF!&gt;1</formula>
    </cfRule>
  </conditionalFormatting>
  <conditionalFormatting sqref="O491">
    <cfRule type="expression" dxfId="5322" priority="819">
      <formula>O491/#REF!&lt;1</formula>
    </cfRule>
  </conditionalFormatting>
  <conditionalFormatting sqref="O446">
    <cfRule type="cellIs" dxfId="5321" priority="820" operator="lessThan">
      <formula>0</formula>
    </cfRule>
  </conditionalFormatting>
  <conditionalFormatting sqref="O446">
    <cfRule type="expression" dxfId="5320" priority="821">
      <formula>O446/N446&gt;1</formula>
    </cfRule>
  </conditionalFormatting>
  <conditionalFormatting sqref="O446">
    <cfRule type="expression" dxfId="5319" priority="822">
      <formula>O446/N446&lt;1</formula>
    </cfRule>
  </conditionalFormatting>
  <conditionalFormatting sqref="O497">
    <cfRule type="cellIs" dxfId="5318" priority="823" operator="lessThan">
      <formula>0</formula>
    </cfRule>
  </conditionalFormatting>
  <conditionalFormatting sqref="O497">
    <cfRule type="expression" dxfId="5317" priority="824">
      <formula>O497/N497&gt;1</formula>
    </cfRule>
  </conditionalFormatting>
  <conditionalFormatting sqref="O497">
    <cfRule type="expression" dxfId="5316" priority="825">
      <formula>O497/N497&lt;1</formula>
    </cfRule>
  </conditionalFormatting>
  <conditionalFormatting sqref="O566">
    <cfRule type="expression" dxfId="5315" priority="826">
      <formula>O566/N566&gt;1</formula>
    </cfRule>
  </conditionalFormatting>
  <conditionalFormatting sqref="O566">
    <cfRule type="expression" dxfId="5314" priority="827">
      <formula>O566/N566&lt;1</formula>
    </cfRule>
  </conditionalFormatting>
  <conditionalFormatting sqref="O538">
    <cfRule type="cellIs" dxfId="5313" priority="828" operator="lessThan">
      <formula>0</formula>
    </cfRule>
  </conditionalFormatting>
  <conditionalFormatting sqref="O538">
    <cfRule type="expression" dxfId="5312" priority="829">
      <formula>O538/N538&gt;1</formula>
    </cfRule>
  </conditionalFormatting>
  <conditionalFormatting sqref="O538">
    <cfRule type="expression" dxfId="5311" priority="830">
      <formula>O538/N538&lt;1</formula>
    </cfRule>
  </conditionalFormatting>
  <conditionalFormatting sqref="O552">
    <cfRule type="cellIs" dxfId="5310" priority="831" operator="lessThan">
      <formula>0</formula>
    </cfRule>
  </conditionalFormatting>
  <conditionalFormatting sqref="O552">
    <cfRule type="expression" dxfId="5309" priority="832">
      <formula>O552/N552&gt;1</formula>
    </cfRule>
  </conditionalFormatting>
  <conditionalFormatting sqref="O552">
    <cfRule type="expression" dxfId="5308" priority="833">
      <formula>O552/N552&lt;1</formula>
    </cfRule>
  </conditionalFormatting>
  <conditionalFormatting sqref="O571">
    <cfRule type="cellIs" dxfId="5307" priority="834" operator="lessThan">
      <formula>0</formula>
    </cfRule>
  </conditionalFormatting>
  <conditionalFormatting sqref="O545">
    <cfRule type="expression" dxfId="5306" priority="835">
      <formula>O545/N545&gt;1</formula>
    </cfRule>
  </conditionalFormatting>
  <conditionalFormatting sqref="O545">
    <cfRule type="expression" dxfId="5305" priority="836">
      <formula>O545/N545&lt;1</formula>
    </cfRule>
  </conditionalFormatting>
  <conditionalFormatting sqref="O571">
    <cfRule type="expression" dxfId="5304" priority="837">
      <formula>O571/N571&gt;1</formula>
    </cfRule>
  </conditionalFormatting>
  <conditionalFormatting sqref="O571">
    <cfRule type="expression" dxfId="5303" priority="838">
      <formula>O571/N571&lt;1</formula>
    </cfRule>
  </conditionalFormatting>
  <conditionalFormatting sqref="O545">
    <cfRule type="cellIs" dxfId="5302" priority="839" operator="lessThan">
      <formula>0</formula>
    </cfRule>
  </conditionalFormatting>
  <conditionalFormatting sqref="B598:O599">
    <cfRule type="expression" dxfId="5301" priority="840">
      <formula>B598/A598&gt;1</formula>
    </cfRule>
  </conditionalFormatting>
  <conditionalFormatting sqref="B598:O599">
    <cfRule type="expression" dxfId="5300" priority="841">
      <formula>B598/A598&lt;1</formula>
    </cfRule>
  </conditionalFormatting>
  <conditionalFormatting sqref="O560">
    <cfRule type="expression" dxfId="5299" priority="842">
      <formula>O560/N560&gt;1</formula>
    </cfRule>
  </conditionalFormatting>
  <conditionalFormatting sqref="O560">
    <cfRule type="expression" dxfId="5298" priority="843">
      <formula>O560/N560&lt;1</formula>
    </cfRule>
  </conditionalFormatting>
  <conditionalFormatting sqref="O571">
    <cfRule type="cellIs" dxfId="5297" priority="844" operator="lessThan">
      <formula>0</formula>
    </cfRule>
  </conditionalFormatting>
  <conditionalFormatting sqref="O571">
    <cfRule type="cellIs" dxfId="5296" priority="845" operator="lessThan">
      <formula>0</formula>
    </cfRule>
  </conditionalFormatting>
  <conditionalFormatting sqref="O628:O631">
    <cfRule type="cellIs" dxfId="5295" priority="846" operator="lessThan">
      <formula>0</formula>
    </cfRule>
  </conditionalFormatting>
  <conditionalFormatting sqref="O630">
    <cfRule type="cellIs" dxfId="5294" priority="847" operator="lessThan">
      <formula>0</formula>
    </cfRule>
  </conditionalFormatting>
  <conditionalFormatting sqref="O632:O635">
    <cfRule type="cellIs" dxfId="5293" priority="848" operator="lessThan">
      <formula>0</formula>
    </cfRule>
  </conditionalFormatting>
  <conditionalFormatting sqref="O634">
    <cfRule type="cellIs" dxfId="5292" priority="849" operator="lessThan">
      <formula>0</formula>
    </cfRule>
  </conditionalFormatting>
  <conditionalFormatting sqref="O636:O639">
    <cfRule type="cellIs" dxfId="5291" priority="850" operator="lessThan">
      <formula>0</formula>
    </cfRule>
  </conditionalFormatting>
  <conditionalFormatting sqref="O638">
    <cfRule type="cellIs" dxfId="5290" priority="851" operator="lessThan">
      <formula>0</formula>
    </cfRule>
  </conditionalFormatting>
  <conditionalFormatting sqref="O640:O643">
    <cfRule type="cellIs" dxfId="5289" priority="852" operator="lessThan">
      <formula>0</formula>
    </cfRule>
  </conditionalFormatting>
  <conditionalFormatting sqref="O642">
    <cfRule type="cellIs" dxfId="5288" priority="853" operator="lessThan">
      <formula>0</formula>
    </cfRule>
  </conditionalFormatting>
  <conditionalFormatting sqref="O644:O647">
    <cfRule type="cellIs" dxfId="5287" priority="854" operator="lessThan">
      <formula>0</formula>
    </cfRule>
  </conditionalFormatting>
  <conditionalFormatting sqref="O646">
    <cfRule type="cellIs" dxfId="5286" priority="855" operator="lessThan">
      <formula>0</formula>
    </cfRule>
  </conditionalFormatting>
  <conditionalFormatting sqref="O648:O651">
    <cfRule type="cellIs" dxfId="5285" priority="856" operator="lessThan">
      <formula>0</formula>
    </cfRule>
  </conditionalFormatting>
  <conditionalFormatting sqref="O650">
    <cfRule type="cellIs" dxfId="5284" priority="857" operator="lessThan">
      <formula>0</formula>
    </cfRule>
  </conditionalFormatting>
  <conditionalFormatting sqref="O652:O655">
    <cfRule type="cellIs" dxfId="5283" priority="858" operator="lessThan">
      <formula>0</formula>
    </cfRule>
  </conditionalFormatting>
  <conditionalFormatting sqref="O654">
    <cfRule type="cellIs" dxfId="5282" priority="859" operator="lessThan">
      <formula>0</formula>
    </cfRule>
  </conditionalFormatting>
  <conditionalFormatting sqref="O656:O659">
    <cfRule type="cellIs" dxfId="5281" priority="860" operator="lessThan">
      <formula>0</formula>
    </cfRule>
  </conditionalFormatting>
  <conditionalFormatting sqref="O658">
    <cfRule type="cellIs" dxfId="5280" priority="861" operator="lessThan">
      <formula>0</formula>
    </cfRule>
  </conditionalFormatting>
  <conditionalFormatting sqref="O664:O667">
    <cfRule type="cellIs" dxfId="5279" priority="862" operator="lessThan">
      <formula>0</formula>
    </cfRule>
  </conditionalFormatting>
  <conditionalFormatting sqref="O666">
    <cfRule type="cellIs" dxfId="5278" priority="863" operator="lessThan">
      <formula>0</formula>
    </cfRule>
  </conditionalFormatting>
  <conditionalFormatting sqref="O668:O671">
    <cfRule type="cellIs" dxfId="5277" priority="864" operator="lessThan">
      <formula>0</formula>
    </cfRule>
  </conditionalFormatting>
  <conditionalFormatting sqref="O670">
    <cfRule type="cellIs" dxfId="5276" priority="865" operator="lessThan">
      <formula>0</formula>
    </cfRule>
  </conditionalFormatting>
  <conditionalFormatting sqref="O447">
    <cfRule type="cellIs" dxfId="5275" priority="866" operator="lessThan">
      <formula>0</formula>
    </cfRule>
  </conditionalFormatting>
  <conditionalFormatting sqref="O499">
    <cfRule type="cellIs" dxfId="5274" priority="867" operator="lessThan">
      <formula>0</formula>
    </cfRule>
  </conditionalFormatting>
  <conditionalFormatting sqref="O553">
    <cfRule type="cellIs" dxfId="5273" priority="868" operator="lessThan">
      <formula>0</formula>
    </cfRule>
  </conditionalFormatting>
  <conditionalFormatting sqref="Q501:Q504">
    <cfRule type="cellIs" dxfId="5272" priority="869" operator="lessThan">
      <formula>0</formula>
    </cfRule>
  </conditionalFormatting>
  <conditionalFormatting sqref="Q506">
    <cfRule type="cellIs" dxfId="5271" priority="870" operator="lessThan">
      <formula>0</formula>
    </cfRule>
  </conditionalFormatting>
  <conditionalFormatting sqref="P361:Q361 Q362:Q364">
    <cfRule type="cellIs" dxfId="5270" priority="871" operator="lessThan">
      <formula>0</formula>
    </cfRule>
  </conditionalFormatting>
  <conditionalFormatting sqref="P361">
    <cfRule type="cellIs" dxfId="5269" priority="872" operator="lessThan">
      <formula>0</formula>
    </cfRule>
  </conditionalFormatting>
  <conditionalFormatting sqref="P362:P365">
    <cfRule type="cellIs" dxfId="5268" priority="873" operator="lessThan">
      <formula>0</formula>
    </cfRule>
  </conditionalFormatting>
  <conditionalFormatting sqref="P501:P504">
    <cfRule type="cellIs" dxfId="5267" priority="874" operator="lessThan">
      <formula>0</formula>
    </cfRule>
  </conditionalFormatting>
  <conditionalFormatting sqref="Q507">
    <cfRule type="cellIs" dxfId="5266" priority="875" operator="lessThan">
      <formula>0</formula>
    </cfRule>
  </conditionalFormatting>
  <conditionalFormatting sqref="P505:P506">
    <cfRule type="cellIs" dxfId="5265" priority="876" operator="lessThan">
      <formula>0</formula>
    </cfRule>
  </conditionalFormatting>
  <conditionalFormatting sqref="Q366">
    <cfRule type="cellIs" dxfId="5264" priority="877" operator="lessThan">
      <formula>0</formula>
    </cfRule>
  </conditionalFormatting>
  <conditionalFormatting sqref="Q365">
    <cfRule type="cellIs" dxfId="5263" priority="878" operator="lessThan">
      <formula>0</formula>
    </cfRule>
  </conditionalFormatting>
  <conditionalFormatting sqref="Q365">
    <cfRule type="cellIs" dxfId="5262" priority="879" operator="lessThan">
      <formula>0</formula>
    </cfRule>
  </conditionalFormatting>
  <conditionalFormatting sqref="F514">
    <cfRule type="cellIs" dxfId="5261" priority="880" operator="lessThan">
      <formula>0</formula>
    </cfRule>
  </conditionalFormatting>
  <conditionalFormatting sqref="B601:N601">
    <cfRule type="cellIs" dxfId="5260" priority="881" operator="lessThan">
      <formula>0</formula>
    </cfRule>
  </conditionalFormatting>
  <conditionalFormatting sqref="B506:O506">
    <cfRule type="cellIs" dxfId="5259" priority="882" operator="lessThan">
      <formula>0</formula>
    </cfRule>
  </conditionalFormatting>
  <conditionalFormatting sqref="P508:Q508">
    <cfRule type="cellIs" dxfId="5258" priority="883" operator="lessThan">
      <formula>0</formula>
    </cfRule>
  </conditionalFormatting>
  <conditionalFormatting sqref="Q509:Q512">
    <cfRule type="cellIs" dxfId="5257" priority="884" operator="lessThan">
      <formula>0</formula>
    </cfRule>
  </conditionalFormatting>
  <conditionalFormatting sqref="Q513:Q514">
    <cfRule type="cellIs" dxfId="5256" priority="885" operator="lessThan">
      <formula>0</formula>
    </cfRule>
  </conditionalFormatting>
  <conditionalFormatting sqref="Q514">
    <cfRule type="cellIs" dxfId="5255" priority="886" operator="lessThan">
      <formula>0</formula>
    </cfRule>
  </conditionalFormatting>
  <conditionalFormatting sqref="Q513">
    <cfRule type="cellIs" dxfId="5254" priority="887" operator="lessThan">
      <formula>0</formula>
    </cfRule>
  </conditionalFormatting>
  <conditionalFormatting sqref="P509:P512">
    <cfRule type="cellIs" dxfId="5253" priority="888" operator="lessThan">
      <formula>0</formula>
    </cfRule>
  </conditionalFormatting>
  <conditionalFormatting sqref="B508">
    <cfRule type="cellIs" dxfId="5252" priority="889" operator="lessThan">
      <formula>0</formula>
    </cfRule>
  </conditionalFormatting>
  <conditionalFormatting sqref="B514">
    <cfRule type="cellIs" dxfId="5251" priority="890" operator="lessThan">
      <formula>0</formula>
    </cfRule>
  </conditionalFormatting>
  <conditionalFormatting sqref="P366">
    <cfRule type="cellIs" dxfId="5250" priority="891" operator="lessThan">
      <formula>0</formula>
    </cfRule>
  </conditionalFormatting>
  <conditionalFormatting sqref="C514">
    <cfRule type="cellIs" dxfId="5249" priority="892" operator="lessThan">
      <formula>0</formula>
    </cfRule>
  </conditionalFormatting>
  <conditionalFormatting sqref="C509:C512">
    <cfRule type="cellIs" dxfId="5248" priority="893" operator="lessThan">
      <formula>0</formula>
    </cfRule>
  </conditionalFormatting>
  <conditionalFormatting sqref="D514">
    <cfRule type="cellIs" dxfId="5247" priority="894" operator="lessThan">
      <formula>0</formula>
    </cfRule>
  </conditionalFormatting>
  <conditionalFormatting sqref="D509:N512">
    <cfRule type="cellIs" dxfId="5246" priority="895" operator="lessThan">
      <formula>0</formula>
    </cfRule>
  </conditionalFormatting>
  <conditionalFormatting sqref="P500:Q500">
    <cfRule type="cellIs" dxfId="5245" priority="896" operator="lessThan">
      <formula>0</formula>
    </cfRule>
  </conditionalFormatting>
  <conditionalFormatting sqref="Q505">
    <cfRule type="cellIs" dxfId="5244" priority="897" operator="lessThan">
      <formula>0</formula>
    </cfRule>
  </conditionalFormatting>
  <conditionalFormatting sqref="Q505">
    <cfRule type="cellIs" dxfId="5243" priority="898" operator="lessThan">
      <formula>0</formula>
    </cfRule>
  </conditionalFormatting>
  <conditionalFormatting sqref="B500">
    <cfRule type="cellIs" dxfId="5242" priority="899" operator="lessThan">
      <formula>0</formula>
    </cfRule>
  </conditionalFormatting>
  <conditionalFormatting sqref="P507">
    <cfRule type="cellIs" dxfId="5241" priority="900" operator="lessThan">
      <formula>0</formula>
    </cfRule>
  </conditionalFormatting>
  <conditionalFormatting sqref="B507:N507">
    <cfRule type="cellIs" dxfId="5240" priority="901" operator="lessThan">
      <formula>0</formula>
    </cfRule>
  </conditionalFormatting>
  <conditionalFormatting sqref="B506:O506">
    <cfRule type="expression" dxfId="5239" priority="902">
      <formula>B506/#REF!&gt;1</formula>
    </cfRule>
  </conditionalFormatting>
  <conditionalFormatting sqref="B506:O506">
    <cfRule type="expression" dxfId="5238" priority="903">
      <formula>B506/#REF!&lt;1</formula>
    </cfRule>
  </conditionalFormatting>
  <conditionalFormatting sqref="O507">
    <cfRule type="cellIs" dxfId="5237" priority="904" operator="lessThan">
      <formula>0</formula>
    </cfRule>
  </conditionalFormatting>
  <conditionalFormatting sqref="G514">
    <cfRule type="cellIs" dxfId="5236" priority="905" operator="lessThan">
      <formula>0</formula>
    </cfRule>
  </conditionalFormatting>
  <conditionalFormatting sqref="I514:N514">
    <cfRule type="cellIs" dxfId="5235" priority="906" operator="lessThan">
      <formula>0</formula>
    </cfRule>
  </conditionalFormatting>
  <conditionalFormatting sqref="E514">
    <cfRule type="cellIs" dxfId="5234" priority="907" operator="lessThan">
      <formula>0</formula>
    </cfRule>
  </conditionalFormatting>
  <conditionalFormatting sqref="H514">
    <cfRule type="cellIs" dxfId="5233" priority="908" operator="lessThan">
      <formula>0</formula>
    </cfRule>
  </conditionalFormatting>
  <conditionalFormatting sqref="P513:P514">
    <cfRule type="cellIs" dxfId="5232" priority="909" operator="lessThan">
      <formula>0</formula>
    </cfRule>
  </conditionalFormatting>
  <conditionalFormatting sqref="Q508:Q515">
    <cfRule type="cellIs" dxfId="5231" priority="910" operator="lessThan">
      <formula>0</formula>
    </cfRule>
  </conditionalFormatting>
  <conditionalFormatting sqref="P508:P515">
    <cfRule type="cellIs" dxfId="5230" priority="911" operator="lessThan">
      <formula>0</formula>
    </cfRule>
  </conditionalFormatting>
  <conditionalFormatting sqref="Q515">
    <cfRule type="cellIs" dxfId="5229" priority="912" operator="lessThan">
      <formula>0</formula>
    </cfRule>
  </conditionalFormatting>
  <conditionalFormatting sqref="P515">
    <cfRule type="cellIs" dxfId="5228" priority="913" operator="lessThan">
      <formula>0</formula>
    </cfRule>
  </conditionalFormatting>
  <conditionalFormatting sqref="B514">
    <cfRule type="expression" dxfId="5227" priority="914">
      <formula>B514/#REF!&gt;1</formula>
    </cfRule>
  </conditionalFormatting>
  <conditionalFormatting sqref="B514">
    <cfRule type="expression" dxfId="5226" priority="915">
      <formula>B514/#REF!&lt;1</formula>
    </cfRule>
  </conditionalFormatting>
  <conditionalFormatting sqref="C514">
    <cfRule type="expression" dxfId="5225" priority="916">
      <formula>C514/B514&gt;1</formula>
    </cfRule>
  </conditionalFormatting>
  <conditionalFormatting sqref="C514">
    <cfRule type="expression" dxfId="5224" priority="917">
      <formula>C514/B514&lt;1</formula>
    </cfRule>
  </conditionalFormatting>
  <conditionalFormatting sqref="D514">
    <cfRule type="expression" dxfId="5223" priority="918">
      <formula>D514/C514&gt;1</formula>
    </cfRule>
  </conditionalFormatting>
  <conditionalFormatting sqref="D514">
    <cfRule type="expression" dxfId="5222" priority="919">
      <formula>D514/C514&lt;1</formula>
    </cfRule>
  </conditionalFormatting>
  <conditionalFormatting sqref="E514">
    <cfRule type="expression" dxfId="5221" priority="920">
      <formula>E514/D514&gt;1</formula>
    </cfRule>
  </conditionalFormatting>
  <conditionalFormatting sqref="E514">
    <cfRule type="expression" dxfId="5220" priority="921">
      <formula>E514/D514&lt;1</formula>
    </cfRule>
  </conditionalFormatting>
  <conditionalFormatting sqref="F514">
    <cfRule type="expression" dxfId="5219" priority="922">
      <formula>F514/E514&gt;1</formula>
    </cfRule>
  </conditionalFormatting>
  <conditionalFormatting sqref="F514">
    <cfRule type="expression" dxfId="5218" priority="923">
      <formula>F514/E514&lt;1</formula>
    </cfRule>
  </conditionalFormatting>
  <conditionalFormatting sqref="G514">
    <cfRule type="expression" dxfId="5217" priority="924">
      <formula>G514/F514&gt;1</formula>
    </cfRule>
  </conditionalFormatting>
  <conditionalFormatting sqref="G514">
    <cfRule type="expression" dxfId="5216" priority="925">
      <formula>G514/F514&lt;1</formula>
    </cfRule>
  </conditionalFormatting>
  <conditionalFormatting sqref="H514">
    <cfRule type="expression" dxfId="5215" priority="926">
      <formula>H514/G514&gt;1</formula>
    </cfRule>
  </conditionalFormatting>
  <conditionalFormatting sqref="H514">
    <cfRule type="expression" dxfId="5214" priority="927">
      <formula>H514/G514&lt;1</formula>
    </cfRule>
  </conditionalFormatting>
  <conditionalFormatting sqref="I514:N514">
    <cfRule type="expression" dxfId="5213" priority="928">
      <formula>I514/H514&gt;1</formula>
    </cfRule>
  </conditionalFormatting>
  <conditionalFormatting sqref="I514:N514">
    <cfRule type="expression" dxfId="5212" priority="929">
      <formula>I514/H514&lt;1</formula>
    </cfRule>
  </conditionalFormatting>
  <conditionalFormatting sqref="B509:B512">
    <cfRule type="cellIs" dxfId="5211" priority="930" operator="lessThan">
      <formula>0</formula>
    </cfRule>
  </conditionalFormatting>
  <conditionalFormatting sqref="C509:C512">
    <cfRule type="expression" dxfId="5210" priority="931">
      <formula>C509/B509&gt;1</formula>
    </cfRule>
  </conditionalFormatting>
  <conditionalFormatting sqref="C509:C512">
    <cfRule type="expression" dxfId="5209" priority="932">
      <formula>C509/B509&lt;1</formula>
    </cfRule>
  </conditionalFormatting>
  <conditionalFormatting sqref="D509:N512">
    <cfRule type="expression" dxfId="5208" priority="933">
      <formula>D509/C509&gt;1</formula>
    </cfRule>
  </conditionalFormatting>
  <conditionalFormatting sqref="D509:N512">
    <cfRule type="expression" dxfId="5207" priority="934">
      <formula>D509/C509&lt;1</formula>
    </cfRule>
  </conditionalFormatting>
  <conditionalFormatting sqref="B509:B512">
    <cfRule type="expression" dxfId="5206" priority="935">
      <formula>B509/#REF!&gt;1</formula>
    </cfRule>
  </conditionalFormatting>
  <conditionalFormatting sqref="B509:B512">
    <cfRule type="expression" dxfId="5205" priority="936">
      <formula>B509/#REF!&lt;1</formula>
    </cfRule>
  </conditionalFormatting>
  <conditionalFormatting sqref="C513">
    <cfRule type="cellIs" dxfId="5204" priority="937" operator="lessThan">
      <formula>0</formula>
    </cfRule>
  </conditionalFormatting>
  <conditionalFormatting sqref="D513:N513">
    <cfRule type="cellIs" dxfId="5203" priority="938" operator="lessThan">
      <formula>0</formula>
    </cfRule>
  </conditionalFormatting>
  <conditionalFormatting sqref="C513">
    <cfRule type="expression" dxfId="5202" priority="939">
      <formula>C513/B513&gt;1</formula>
    </cfRule>
  </conditionalFormatting>
  <conditionalFormatting sqref="C513">
    <cfRule type="expression" dxfId="5201" priority="940">
      <formula>C513/B513&lt;1</formula>
    </cfRule>
  </conditionalFormatting>
  <conditionalFormatting sqref="D513:N513">
    <cfRule type="expression" dxfId="5200" priority="941">
      <formula>D513/C513&gt;1</formula>
    </cfRule>
  </conditionalFormatting>
  <conditionalFormatting sqref="D513:N513">
    <cfRule type="expression" dxfId="5199" priority="942">
      <formula>D513/C513&lt;1</formula>
    </cfRule>
  </conditionalFormatting>
  <conditionalFormatting sqref="B513">
    <cfRule type="cellIs" dxfId="5198" priority="943" operator="lessThan">
      <formula>0</formula>
    </cfRule>
  </conditionalFormatting>
  <conditionalFormatting sqref="B513">
    <cfRule type="expression" dxfId="5197" priority="944">
      <formula>B513/#REF!&gt;1</formula>
    </cfRule>
  </conditionalFormatting>
  <conditionalFormatting sqref="B513">
    <cfRule type="expression" dxfId="5196" priority="945">
      <formula>B513/#REF!&lt;1</formula>
    </cfRule>
  </conditionalFormatting>
  <conditionalFormatting sqref="B509:N515 B508">
    <cfRule type="cellIs" dxfId="5195" priority="946" operator="lessThan">
      <formula>0</formula>
    </cfRule>
  </conditionalFormatting>
  <conditionalFormatting sqref="B515:N515">
    <cfRule type="cellIs" dxfId="5194" priority="947" operator="lessThan">
      <formula>0</formula>
    </cfRule>
  </conditionalFormatting>
  <conditionalFormatting sqref="O514">
    <cfRule type="cellIs" dxfId="5193" priority="948" operator="lessThan">
      <formula>0</formula>
    </cfRule>
  </conditionalFormatting>
  <conditionalFormatting sqref="O514">
    <cfRule type="expression" dxfId="5192" priority="949">
      <formula>O514/N514&gt;1</formula>
    </cfRule>
  </conditionalFormatting>
  <conditionalFormatting sqref="O514">
    <cfRule type="expression" dxfId="5191" priority="950">
      <formula>O514/N514&lt;1</formula>
    </cfRule>
  </conditionalFormatting>
  <conditionalFormatting sqref="O509:O512">
    <cfRule type="cellIs" dxfId="5190" priority="951" operator="lessThan">
      <formula>0</formula>
    </cfRule>
  </conditionalFormatting>
  <conditionalFormatting sqref="O509:O512">
    <cfRule type="expression" dxfId="5189" priority="952">
      <formula>O509/N509&gt;1</formula>
    </cfRule>
  </conditionalFormatting>
  <conditionalFormatting sqref="O509:O512">
    <cfRule type="expression" dxfId="5188" priority="953">
      <formula>O509/N509&lt;1</formula>
    </cfRule>
  </conditionalFormatting>
  <conditionalFormatting sqref="O513">
    <cfRule type="cellIs" dxfId="5187" priority="954" operator="lessThan">
      <formula>0</formula>
    </cfRule>
  </conditionalFormatting>
  <conditionalFormatting sqref="O513">
    <cfRule type="expression" dxfId="5186" priority="955">
      <formula>O513/N513&gt;1</formula>
    </cfRule>
  </conditionalFormatting>
  <conditionalFormatting sqref="O513">
    <cfRule type="expression" dxfId="5185" priority="956">
      <formula>O513/N513&lt;1</formula>
    </cfRule>
  </conditionalFormatting>
  <conditionalFormatting sqref="O509:O515">
    <cfRule type="cellIs" dxfId="5184" priority="957" operator="lessThan">
      <formula>0</formula>
    </cfRule>
  </conditionalFormatting>
  <conditionalFormatting sqref="O515">
    <cfRule type="cellIs" dxfId="5183" priority="958" operator="lessThan">
      <formula>0</formula>
    </cfRule>
  </conditionalFormatting>
  <conditionalFormatting sqref="O601">
    <cfRule type="cellIs" dxfId="5182" priority="959" operator="lessThan">
      <formula>0</formula>
    </cfRule>
  </conditionalFormatting>
  <conditionalFormatting sqref="P609:P611">
    <cfRule type="cellIs" dxfId="5181" priority="960" operator="lessThan">
      <formula>0</formula>
    </cfRule>
  </conditionalFormatting>
  <conditionalFormatting sqref="C374:M378 N374:N376 B373:B377">
    <cfRule type="cellIs" dxfId="5180" priority="961" operator="lessThan">
      <formula>0</formula>
    </cfRule>
  </conditionalFormatting>
  <conditionalFormatting sqref="Q377">
    <cfRule type="cellIs" dxfId="5179" priority="962" operator="lessThan">
      <formula>0</formula>
    </cfRule>
  </conditionalFormatting>
  <conditionalFormatting sqref="P373:Q373 Q374:Q376">
    <cfRule type="cellIs" dxfId="5178" priority="963" operator="lessThan">
      <formula>0</formula>
    </cfRule>
  </conditionalFormatting>
  <conditionalFormatting sqref="P373">
    <cfRule type="cellIs" dxfId="5177" priority="964" operator="lessThan">
      <formula>0</formula>
    </cfRule>
  </conditionalFormatting>
  <conditionalFormatting sqref="J374">
    <cfRule type="cellIs" dxfId="5176" priority="965" operator="lessThan">
      <formula>0</formula>
    </cfRule>
  </conditionalFormatting>
  <conditionalFormatting sqref="K374:N375 J376:M377">
    <cfRule type="cellIs" dxfId="5175" priority="966" operator="lessThan">
      <formula>0</formula>
    </cfRule>
  </conditionalFormatting>
  <conditionalFormatting sqref="Q378">
    <cfRule type="cellIs" dxfId="5174" priority="967" operator="lessThan">
      <formula>0</formula>
    </cfRule>
  </conditionalFormatting>
  <conditionalFormatting sqref="B373">
    <cfRule type="cellIs" dxfId="5173" priority="968" operator="lessThan">
      <formula>0</formula>
    </cfRule>
  </conditionalFormatting>
  <conditionalFormatting sqref="J375">
    <cfRule type="cellIs" dxfId="5172" priority="969" operator="lessThan">
      <formula>0</formula>
    </cfRule>
  </conditionalFormatting>
  <conditionalFormatting sqref="Q377">
    <cfRule type="cellIs" dxfId="5171" priority="970" operator="lessThan">
      <formula>0</formula>
    </cfRule>
  </conditionalFormatting>
  <conditionalFormatting sqref="J378:M378">
    <cfRule type="cellIs" dxfId="5170" priority="971" operator="lessThan">
      <formula>0</formula>
    </cfRule>
  </conditionalFormatting>
  <conditionalFormatting sqref="C376:I377">
    <cfRule type="cellIs" dxfId="5169" priority="972" operator="lessThan">
      <formula>0</formula>
    </cfRule>
  </conditionalFormatting>
  <conditionalFormatting sqref="C374:I374">
    <cfRule type="cellIs" dxfId="5168" priority="973" operator="lessThan">
      <formula>0</formula>
    </cfRule>
  </conditionalFormatting>
  <conditionalFormatting sqref="C375:I375">
    <cfRule type="cellIs" dxfId="5167" priority="974" operator="lessThan">
      <formula>0</formula>
    </cfRule>
  </conditionalFormatting>
  <conditionalFormatting sqref="C378:I378">
    <cfRule type="cellIs" dxfId="5166" priority="975" operator="lessThan">
      <formula>0</formula>
    </cfRule>
  </conditionalFormatting>
  <conditionalFormatting sqref="N376">
    <cfRule type="cellIs" dxfId="5165" priority="976" operator="lessThan">
      <formula>0</formula>
    </cfRule>
  </conditionalFormatting>
  <conditionalFormatting sqref="B374:B378">
    <cfRule type="cellIs" dxfId="5164" priority="977" operator="lessThan">
      <formula>0</formula>
    </cfRule>
  </conditionalFormatting>
  <conditionalFormatting sqref="B375">
    <cfRule type="cellIs" dxfId="5163" priority="978" operator="lessThan">
      <formula>0</formula>
    </cfRule>
  </conditionalFormatting>
  <conditionalFormatting sqref="B376:B377">
    <cfRule type="cellIs" dxfId="5162" priority="979" operator="lessThan">
      <formula>0</formula>
    </cfRule>
  </conditionalFormatting>
  <conditionalFormatting sqref="B374">
    <cfRule type="cellIs" dxfId="5161" priority="980" operator="lessThan">
      <formula>0</formula>
    </cfRule>
  </conditionalFormatting>
  <conditionalFormatting sqref="B378">
    <cfRule type="cellIs" dxfId="5160" priority="981" operator="lessThan">
      <formula>0</formula>
    </cfRule>
  </conditionalFormatting>
  <conditionalFormatting sqref="N377">
    <cfRule type="cellIs" dxfId="5159" priority="982" operator="lessThan">
      <formula>0</formula>
    </cfRule>
  </conditionalFormatting>
  <conditionalFormatting sqref="N378">
    <cfRule type="cellIs" dxfId="5158" priority="983" operator="lessThan">
      <formula>0</formula>
    </cfRule>
  </conditionalFormatting>
  <conditionalFormatting sqref="N378">
    <cfRule type="cellIs" dxfId="5157" priority="984" operator="lessThan">
      <formula>0</formula>
    </cfRule>
  </conditionalFormatting>
  <conditionalFormatting sqref="P374">
    <cfRule type="cellIs" dxfId="5156" priority="985" operator="lessThan">
      <formula>0</formula>
    </cfRule>
  </conditionalFormatting>
  <conditionalFormatting sqref="P375:P376">
    <cfRule type="cellIs" dxfId="5155" priority="986" operator="lessThan">
      <formula>0</formula>
    </cfRule>
  </conditionalFormatting>
  <conditionalFormatting sqref="P377:P378">
    <cfRule type="cellIs" dxfId="5154" priority="987" operator="lessThan">
      <formula>0</formula>
    </cfRule>
  </conditionalFormatting>
  <conditionalFormatting sqref="O374:O376">
    <cfRule type="cellIs" dxfId="5153" priority="988" operator="lessThan">
      <formula>0</formula>
    </cfRule>
  </conditionalFormatting>
  <conditionalFormatting sqref="O374:O375">
    <cfRule type="cellIs" dxfId="5152" priority="989" operator="lessThan">
      <formula>0</formula>
    </cfRule>
  </conditionalFormatting>
  <conditionalFormatting sqref="O376">
    <cfRule type="cellIs" dxfId="5151" priority="990" operator="lessThan">
      <formula>0</formula>
    </cfRule>
  </conditionalFormatting>
  <conditionalFormatting sqref="O378">
    <cfRule type="cellIs" dxfId="5150" priority="991" operator="lessThan">
      <formula>0</formula>
    </cfRule>
  </conditionalFormatting>
  <conditionalFormatting sqref="O377">
    <cfRule type="cellIs" dxfId="5149" priority="992" operator="lessThan">
      <formula>0</formula>
    </cfRule>
  </conditionalFormatting>
  <conditionalFormatting sqref="O378">
    <cfRule type="cellIs" dxfId="5148" priority="993" operator="lessThan">
      <formula>0</formula>
    </cfRule>
  </conditionalFormatting>
  <conditionalFormatting sqref="B478:O481 B450:O453">
    <cfRule type="cellIs" dxfId="5147" priority="994" operator="lessThan">
      <formula>0</formula>
    </cfRule>
  </conditionalFormatting>
  <conditionalFormatting sqref="B478:O481 B450:O453">
    <cfRule type="expression" dxfId="5146" priority="995">
      <formula>B450/A450&gt;1</formula>
    </cfRule>
  </conditionalFormatting>
  <conditionalFormatting sqref="B478:O481 B450:O453">
    <cfRule type="expression" dxfId="5145" priority="996">
      <formula>B450/A450&lt;1</formula>
    </cfRule>
  </conditionalFormatting>
  <conditionalFormatting sqref="B482:O482 B454:O454">
    <cfRule type="cellIs" dxfId="5144" priority="997" operator="lessThan">
      <formula>0</formula>
    </cfRule>
  </conditionalFormatting>
  <conditionalFormatting sqref="B482:O482 B454:O454">
    <cfRule type="expression" dxfId="5143" priority="998">
      <formula>B454/A454&gt;1</formula>
    </cfRule>
  </conditionalFormatting>
  <conditionalFormatting sqref="B482:O482 B454:O454">
    <cfRule type="expression" dxfId="5142" priority="999">
      <formula>B454/A454&lt;1</formula>
    </cfRule>
  </conditionalFormatting>
  <conditionalFormatting sqref="B448:O448">
    <cfRule type="cellIs" dxfId="5141" priority="1000" operator="lessThan">
      <formula>0</formula>
    </cfRule>
  </conditionalFormatting>
  <conditionalFormatting sqref="Q455:Q456">
    <cfRule type="cellIs" dxfId="5140" priority="1001" operator="lessThan">
      <formula>0</formula>
    </cfRule>
  </conditionalFormatting>
  <conditionalFormatting sqref="B448:O448">
    <cfRule type="expression" dxfId="5139" priority="1002">
      <formula>B448/A448&gt;1</formula>
    </cfRule>
  </conditionalFormatting>
  <conditionalFormatting sqref="B448:O448">
    <cfRule type="expression" dxfId="5138" priority="1003">
      <formula>B448/A448&lt;1</formula>
    </cfRule>
  </conditionalFormatting>
  <conditionalFormatting sqref="Q483">
    <cfRule type="cellIs" dxfId="5137" priority="1004" operator="lessThan">
      <formula>0</formula>
    </cfRule>
  </conditionalFormatting>
  <conditionalFormatting sqref="B456:O456">
    <cfRule type="cellIs" dxfId="5136" priority="1005" operator="lessThan">
      <formula>0</formula>
    </cfRule>
  </conditionalFormatting>
  <conditionalFormatting sqref="B456:O456">
    <cfRule type="expression" dxfId="5135" priority="1006">
      <formula>B456/A456&gt;1</formula>
    </cfRule>
  </conditionalFormatting>
  <conditionalFormatting sqref="B456:O456">
    <cfRule type="expression" dxfId="5134" priority="1007">
      <formula>B456/A456&lt;1</formula>
    </cfRule>
  </conditionalFormatting>
  <conditionalFormatting sqref="P455:P456">
    <cfRule type="cellIs" dxfId="5133" priority="1008" operator="lessThan">
      <formula>0</formula>
    </cfRule>
  </conditionalFormatting>
  <conditionalFormatting sqref="B455:N455">
    <cfRule type="cellIs" dxfId="5132" priority="1009" operator="lessThan">
      <formula>0</formula>
    </cfRule>
  </conditionalFormatting>
  <conditionalFormatting sqref="O455">
    <cfRule type="cellIs" dxfId="5131" priority="1010" operator="lessThan">
      <formula>0</formula>
    </cfRule>
  </conditionalFormatting>
  <conditionalFormatting sqref="B464:O464">
    <cfRule type="cellIs" dxfId="5130" priority="1011" operator="lessThan">
      <formula>0</formula>
    </cfRule>
  </conditionalFormatting>
  <conditionalFormatting sqref="B464:O464">
    <cfRule type="expression" dxfId="5129" priority="1012">
      <formula>B464/A464&gt;1</formula>
    </cfRule>
  </conditionalFormatting>
  <conditionalFormatting sqref="B464:O464">
    <cfRule type="expression" dxfId="5128" priority="1013">
      <formula>B464/A464&lt;1</formula>
    </cfRule>
  </conditionalFormatting>
  <conditionalFormatting sqref="P483">
    <cfRule type="cellIs" dxfId="5127" priority="1014" operator="lessThan">
      <formula>0</formula>
    </cfRule>
  </conditionalFormatting>
  <conditionalFormatting sqref="Q463:Q464">
    <cfRule type="cellIs" dxfId="5126" priority="1015" operator="lessThan">
      <formula>0</formula>
    </cfRule>
  </conditionalFormatting>
  <conditionalFormatting sqref="P463:P464">
    <cfRule type="cellIs" dxfId="5125" priority="1016" operator="lessThan">
      <formula>0</formula>
    </cfRule>
  </conditionalFormatting>
  <conditionalFormatting sqref="B463:N463">
    <cfRule type="cellIs" dxfId="5124" priority="1017" operator="lessThan">
      <formula>0</formula>
    </cfRule>
  </conditionalFormatting>
  <conditionalFormatting sqref="O463">
    <cfRule type="cellIs" dxfId="5123" priority="1018" operator="lessThan">
      <formula>0</formula>
    </cfRule>
  </conditionalFormatting>
  <conditionalFormatting sqref="B483:N483">
    <cfRule type="cellIs" dxfId="5122" priority="1019" operator="lessThan">
      <formula>0</formula>
    </cfRule>
  </conditionalFormatting>
  <conditionalFormatting sqref="O483">
    <cfRule type="cellIs" dxfId="5121" priority="1020" operator="lessThan">
      <formula>0</formula>
    </cfRule>
  </conditionalFormatting>
  <conditionalFormatting sqref="P517:P520">
    <cfRule type="cellIs" dxfId="5120" priority="1021" operator="lessThan">
      <formula>0</formula>
    </cfRule>
  </conditionalFormatting>
  <conditionalFormatting sqref="P516:Q516">
    <cfRule type="cellIs" dxfId="5119" priority="1022" operator="lessThan">
      <formula>0</formula>
    </cfRule>
  </conditionalFormatting>
  <conditionalFormatting sqref="Q517:Q520">
    <cfRule type="cellIs" dxfId="5118" priority="1023" operator="lessThan">
      <formula>0</formula>
    </cfRule>
  </conditionalFormatting>
  <conditionalFormatting sqref="Q521">
    <cfRule type="cellIs" dxfId="5117" priority="1024" operator="lessThan">
      <formula>0</formula>
    </cfRule>
  </conditionalFormatting>
  <conditionalFormatting sqref="Q521">
    <cfRule type="cellIs" dxfId="5116" priority="1025" operator="lessThan">
      <formula>0</formula>
    </cfRule>
  </conditionalFormatting>
  <conditionalFormatting sqref="B516">
    <cfRule type="cellIs" dxfId="5115" priority="1026" operator="lessThan">
      <formula>0</formula>
    </cfRule>
  </conditionalFormatting>
  <conditionalFormatting sqref="Q522">
    <cfRule type="cellIs" dxfId="5114" priority="1027" operator="lessThan">
      <formula>0</formula>
    </cfRule>
  </conditionalFormatting>
  <conditionalFormatting sqref="Q523">
    <cfRule type="cellIs" dxfId="5113" priority="1028" operator="lessThan">
      <formula>0</formula>
    </cfRule>
  </conditionalFormatting>
  <conditionalFormatting sqref="P523">
    <cfRule type="cellIs" dxfId="5112" priority="1029" operator="lessThan">
      <formula>0</formula>
    </cfRule>
  </conditionalFormatting>
  <conditionalFormatting sqref="P521:P522">
    <cfRule type="cellIs" dxfId="5111" priority="1030" operator="lessThan">
      <formula>0</formula>
    </cfRule>
  </conditionalFormatting>
  <conditionalFormatting sqref="B523:N523">
    <cfRule type="cellIs" dxfId="5110" priority="1031" operator="lessThan">
      <formula>0</formula>
    </cfRule>
  </conditionalFormatting>
  <conditionalFormatting sqref="B522:O522">
    <cfRule type="cellIs" dxfId="5109" priority="1032" operator="lessThan">
      <formula>0</formula>
    </cfRule>
  </conditionalFormatting>
  <conditionalFormatting sqref="B522:O522">
    <cfRule type="expression" dxfId="5108" priority="1033">
      <formula>B522/#REF!&gt;1</formula>
    </cfRule>
  </conditionalFormatting>
  <conditionalFormatting sqref="B522:O522">
    <cfRule type="expression" dxfId="5107" priority="1034">
      <formula>B522/#REF!&lt;1</formula>
    </cfRule>
  </conditionalFormatting>
  <conditionalFormatting sqref="O523">
    <cfRule type="cellIs" dxfId="5106" priority="1035" operator="lessThan">
      <formula>0</formula>
    </cfRule>
  </conditionalFormatting>
  <conditionalFormatting sqref="P525:P528">
    <cfRule type="cellIs" dxfId="5105" priority="1036" operator="lessThan">
      <formula>0</formula>
    </cfRule>
  </conditionalFormatting>
  <conditionalFormatting sqref="P524:Q524">
    <cfRule type="cellIs" dxfId="5104" priority="1037" operator="lessThan">
      <formula>0</formula>
    </cfRule>
  </conditionalFormatting>
  <conditionalFormatting sqref="Q525:Q528">
    <cfRule type="cellIs" dxfId="5103" priority="1038" operator="lessThan">
      <formula>0</formula>
    </cfRule>
  </conditionalFormatting>
  <conditionalFormatting sqref="Q529">
    <cfRule type="cellIs" dxfId="5102" priority="1039" operator="lessThan">
      <formula>0</formula>
    </cfRule>
  </conditionalFormatting>
  <conditionalFormatting sqref="Q529">
    <cfRule type="cellIs" dxfId="5101" priority="1040" operator="lessThan">
      <formula>0</formula>
    </cfRule>
  </conditionalFormatting>
  <conditionalFormatting sqref="B524">
    <cfRule type="cellIs" dxfId="5100" priority="1041" operator="lessThan">
      <formula>0</formula>
    </cfRule>
  </conditionalFormatting>
  <conditionalFormatting sqref="Q530">
    <cfRule type="cellIs" dxfId="5099" priority="1042" operator="lessThan">
      <formula>0</formula>
    </cfRule>
  </conditionalFormatting>
  <conditionalFormatting sqref="Q531">
    <cfRule type="cellIs" dxfId="5098" priority="1043" operator="lessThan">
      <formula>0</formula>
    </cfRule>
  </conditionalFormatting>
  <conditionalFormatting sqref="P531">
    <cfRule type="cellIs" dxfId="5097" priority="1044" operator="lessThan">
      <formula>0</formula>
    </cfRule>
  </conditionalFormatting>
  <conditionalFormatting sqref="P529:P530">
    <cfRule type="cellIs" dxfId="5096" priority="1045" operator="lessThan">
      <formula>0</formula>
    </cfRule>
  </conditionalFormatting>
  <conditionalFormatting sqref="B531:N531">
    <cfRule type="cellIs" dxfId="5095" priority="1046" operator="lessThan">
      <formula>0</formula>
    </cfRule>
  </conditionalFormatting>
  <conditionalFormatting sqref="B530:O530">
    <cfRule type="cellIs" dxfId="5094" priority="1047" operator="lessThan">
      <formula>0</formula>
    </cfRule>
  </conditionalFormatting>
  <conditionalFormatting sqref="B530:O530">
    <cfRule type="expression" dxfId="5093" priority="1048">
      <formula>B530/#REF!&gt;1</formula>
    </cfRule>
  </conditionalFormatting>
  <conditionalFormatting sqref="B530:O530">
    <cfRule type="expression" dxfId="5092" priority="1049">
      <formula>B530/#REF!&lt;1</formula>
    </cfRule>
  </conditionalFormatting>
  <conditionalFormatting sqref="O531">
    <cfRule type="cellIs" dxfId="5091" priority="1050" operator="lessThan">
      <formula>0</formula>
    </cfRule>
  </conditionalFormatting>
  <conditionalFormatting sqref="P471:Q471 B471">
    <cfRule type="cellIs" dxfId="5090" priority="1051" operator="lessThan">
      <formula>0</formula>
    </cfRule>
  </conditionalFormatting>
  <conditionalFormatting sqref="Q472:Q476">
    <cfRule type="cellIs" dxfId="5089" priority="1052" operator="lessThan">
      <formula>0</formula>
    </cfRule>
  </conditionalFormatting>
  <conditionalFormatting sqref="P472:P475">
    <cfRule type="cellIs" dxfId="5088" priority="1053" operator="lessThan">
      <formula>0</formula>
    </cfRule>
  </conditionalFormatting>
  <conditionalFormatting sqref="P476">
    <cfRule type="cellIs" dxfId="5087" priority="1054" operator="lessThan">
      <formula>0</formula>
    </cfRule>
  </conditionalFormatting>
  <conditionalFormatting sqref="B361:O361 B366:O366">
    <cfRule type="cellIs" dxfId="5086" priority="1055" operator="lessThan">
      <formula>0</formula>
    </cfRule>
  </conditionalFormatting>
  <conditionalFormatting sqref="C366:M366 B361">
    <cfRule type="cellIs" dxfId="5085" priority="1056" operator="lessThan">
      <formula>0</formula>
    </cfRule>
  </conditionalFormatting>
  <conditionalFormatting sqref="O366">
    <cfRule type="cellIs" dxfId="5084" priority="1057" operator="lessThan">
      <formula>0</formula>
    </cfRule>
  </conditionalFormatting>
  <conditionalFormatting sqref="O366">
    <cfRule type="cellIs" dxfId="5083" priority="1058" operator="lessThan">
      <formula>0</formula>
    </cfRule>
  </conditionalFormatting>
  <conditionalFormatting sqref="B361">
    <cfRule type="cellIs" dxfId="5082" priority="1059" operator="lessThan">
      <formula>0</formula>
    </cfRule>
  </conditionalFormatting>
  <conditionalFormatting sqref="B356:O359">
    <cfRule type="cellIs" dxfId="5081" priority="1060" operator="lessThan">
      <formula>0</formula>
    </cfRule>
  </conditionalFormatting>
  <conditionalFormatting sqref="B362:O364">
    <cfRule type="cellIs" dxfId="5080" priority="1061" operator="lessThan">
      <formula>0</formula>
    </cfRule>
  </conditionalFormatting>
  <conditionalFormatting sqref="B364:O364">
    <cfRule type="cellIs" dxfId="5079" priority="1062" operator="lessThan">
      <formula>0</formula>
    </cfRule>
  </conditionalFormatting>
  <conditionalFormatting sqref="H366">
    <cfRule type="cellIs" dxfId="5078" priority="1063" operator="lessThan">
      <formula>0</formula>
    </cfRule>
  </conditionalFormatting>
  <conditionalFormatting sqref="C366:M366">
    <cfRule type="cellIs" dxfId="5077" priority="1064" operator="lessThan">
      <formula>0</formula>
    </cfRule>
  </conditionalFormatting>
  <conditionalFormatting sqref="B362:O365">
    <cfRule type="cellIs" dxfId="5076" priority="1065" operator="lessThan">
      <formula>0</formula>
    </cfRule>
  </conditionalFormatting>
  <conditionalFormatting sqref="B366">
    <cfRule type="cellIs" dxfId="5075" priority="1066" operator="lessThan">
      <formula>0</formula>
    </cfRule>
  </conditionalFormatting>
  <conditionalFormatting sqref="B366">
    <cfRule type="cellIs" dxfId="5074" priority="1067" operator="lessThan">
      <formula>0</formula>
    </cfRule>
  </conditionalFormatting>
  <conditionalFormatting sqref="N366">
    <cfRule type="cellIs" dxfId="5073" priority="1068" operator="lessThan">
      <formula>0</formula>
    </cfRule>
  </conditionalFormatting>
  <conditionalFormatting sqref="N366">
    <cfRule type="cellIs" dxfId="5072" priority="1069" operator="lessThan">
      <formula>0</formula>
    </cfRule>
  </conditionalFormatting>
  <conditionalFormatting sqref="B362:O365">
    <cfRule type="cellIs" dxfId="5071" priority="1070" operator="lessThan">
      <formula>0</formula>
    </cfRule>
  </conditionalFormatting>
  <conditionalFormatting sqref="B363:O363">
    <cfRule type="cellIs" dxfId="5070" priority="1071" operator="lessThan">
      <formula>0</formula>
    </cfRule>
  </conditionalFormatting>
  <conditionalFormatting sqref="B365:O365">
    <cfRule type="cellIs" dxfId="5069" priority="1072" operator="lessThan">
      <formula>0</formula>
    </cfRule>
  </conditionalFormatting>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3238-4720-4801-9A5C-D8E21673270A}">
  <sheetPr>
    <tabColor rgb="FFFF0000"/>
    <outlinePr summaryBelow="0" summaryRight="0"/>
  </sheetPr>
  <dimension ref="A1:CH723"/>
  <sheetViews>
    <sheetView topLeftCell="F645" workbookViewId="0">
      <selection activeCell="S665" sqref="S665:S667"/>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20.75" customWidth="1"/>
    <col min="18" max="18" width="2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42" t="s">
        <v>30</v>
      </c>
      <c r="B2" s="142" t="s">
        <v>3615</v>
      </c>
      <c r="C2" s="142" t="s">
        <v>3029</v>
      </c>
      <c r="D2" s="142" t="s">
        <v>3030</v>
      </c>
      <c r="E2" s="142" t="s">
        <v>3031</v>
      </c>
      <c r="F2" s="142" t="s">
        <v>3032</v>
      </c>
      <c r="G2" s="142" t="s">
        <v>3033</v>
      </c>
      <c r="H2" s="142" t="s">
        <v>3034</v>
      </c>
      <c r="I2" s="142" t="s">
        <v>3035</v>
      </c>
      <c r="J2" s="142" t="s">
        <v>3036</v>
      </c>
      <c r="K2" s="142" t="s">
        <v>3037</v>
      </c>
      <c r="L2" s="142" t="s">
        <v>3038</v>
      </c>
      <c r="M2" s="142" t="s">
        <v>3039</v>
      </c>
      <c r="N2" s="142" t="s">
        <v>3040</v>
      </c>
      <c r="O2" s="142" t="s">
        <v>3041</v>
      </c>
      <c r="P2" s="142" t="s">
        <v>3042</v>
      </c>
      <c r="Q2" s="142" t="s">
        <v>3043</v>
      </c>
      <c r="R2" s="142" t="s">
        <v>3044</v>
      </c>
      <c r="S2" s="142" t="s">
        <v>3045</v>
      </c>
      <c r="T2" s="142" t="s">
        <v>3046</v>
      </c>
      <c r="U2" s="142" t="s">
        <v>3047</v>
      </c>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A3" s="142" t="s">
        <v>3083</v>
      </c>
      <c r="B3" s="142"/>
      <c r="C3" s="142"/>
      <c r="D3" s="142"/>
      <c r="E3" s="142"/>
      <c r="F3" s="142"/>
      <c r="G3" s="142"/>
      <c r="H3" s="142"/>
      <c r="I3" s="142"/>
      <c r="J3" s="142"/>
      <c r="K3" s="142"/>
      <c r="L3" s="142"/>
      <c r="M3" s="142"/>
      <c r="N3" s="142"/>
      <c r="O3" s="142"/>
      <c r="P3" s="142"/>
      <c r="Q3" s="142"/>
      <c r="R3" s="142"/>
      <c r="S3" s="142"/>
      <c r="T3" s="142"/>
      <c r="U3" s="142"/>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A4" s="142" t="s">
        <v>3084</v>
      </c>
      <c r="B4" s="142"/>
      <c r="C4" s="142"/>
      <c r="D4" s="142"/>
      <c r="E4" s="142"/>
      <c r="F4" s="142"/>
      <c r="G4" s="142"/>
      <c r="H4" s="142"/>
      <c r="I4" s="142"/>
      <c r="J4" s="142"/>
      <c r="K4" s="142"/>
      <c r="L4" s="142"/>
      <c r="M4" s="142"/>
      <c r="N4" s="142"/>
      <c r="O4" s="142"/>
      <c r="P4" s="142"/>
      <c r="Q4" s="142"/>
      <c r="R4" s="142"/>
      <c r="S4" s="142"/>
      <c r="T4" s="142"/>
      <c r="U4" s="142"/>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A5" s="142" t="s">
        <v>2915</v>
      </c>
      <c r="B5" s="142">
        <v>90334.98</v>
      </c>
      <c r="C5" s="142">
        <v>123559.67999999999</v>
      </c>
      <c r="D5" s="142">
        <v>171447.49</v>
      </c>
      <c r="E5" s="142">
        <v>158882.97</v>
      </c>
      <c r="F5" s="142">
        <v>120734.41</v>
      </c>
      <c r="G5" s="142">
        <v>100005.52</v>
      </c>
      <c r="H5" s="142">
        <v>56567.22</v>
      </c>
      <c r="I5" s="142">
        <v>49211.46</v>
      </c>
      <c r="J5" s="142">
        <v>27936.75</v>
      </c>
      <c r="K5" s="142">
        <v>17969.09</v>
      </c>
      <c r="L5" s="142">
        <v>38828.31</v>
      </c>
      <c r="M5" s="142">
        <v>69079.47</v>
      </c>
      <c r="N5" s="142">
        <v>27410.58</v>
      </c>
      <c r="O5" s="142">
        <v>18662.34</v>
      </c>
      <c r="P5" s="142">
        <v>178829.33</v>
      </c>
      <c r="Q5" s="142">
        <v>168537.56</v>
      </c>
      <c r="R5" s="142">
        <v>293390.95</v>
      </c>
      <c r="S5" s="142">
        <v>288757.90000000002</v>
      </c>
      <c r="T5" s="142">
        <v>398445.27</v>
      </c>
      <c r="U5" s="142">
        <v>57671.79</v>
      </c>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A6" s="142" t="s">
        <v>2921</v>
      </c>
      <c r="B6" s="142">
        <v>0</v>
      </c>
      <c r="C6" s="142">
        <v>0</v>
      </c>
      <c r="D6" s="142">
        <v>0</v>
      </c>
      <c r="E6" s="142">
        <v>0</v>
      </c>
      <c r="F6" s="142">
        <v>0</v>
      </c>
      <c r="G6" s="142">
        <v>0</v>
      </c>
      <c r="H6" s="142">
        <v>0</v>
      </c>
      <c r="I6" s="142">
        <v>0</v>
      </c>
      <c r="J6" s="142">
        <v>0</v>
      </c>
      <c r="K6" s="142">
        <v>30000</v>
      </c>
      <c r="L6" s="142">
        <v>30000</v>
      </c>
      <c r="M6" s="142">
        <v>30000</v>
      </c>
      <c r="N6" s="142">
        <v>80000</v>
      </c>
      <c r="O6" s="142">
        <v>100000</v>
      </c>
      <c r="P6" s="142">
        <v>100000</v>
      </c>
      <c r="Q6" s="142">
        <v>350000</v>
      </c>
      <c r="R6" s="142">
        <v>350000</v>
      </c>
      <c r="S6" s="142">
        <v>450000</v>
      </c>
      <c r="T6" s="142">
        <v>450000</v>
      </c>
      <c r="U6" s="142">
        <v>110000</v>
      </c>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A7" s="142" t="s">
        <v>2922</v>
      </c>
      <c r="B7" s="142">
        <v>341183.02</v>
      </c>
      <c r="C7" s="142">
        <v>46297.23</v>
      </c>
      <c r="D7" s="142">
        <v>49100.3</v>
      </c>
      <c r="E7" s="142">
        <v>56941.18</v>
      </c>
      <c r="F7" s="142">
        <v>42448.93</v>
      </c>
      <c r="G7" s="142">
        <v>42063.92</v>
      </c>
      <c r="H7" s="142">
        <v>56384.24</v>
      </c>
      <c r="I7" s="142">
        <v>48944.14</v>
      </c>
      <c r="J7" s="142">
        <v>53899.98</v>
      </c>
      <c r="K7" s="142">
        <v>51081.64</v>
      </c>
      <c r="L7" s="142">
        <v>43437.7</v>
      </c>
      <c r="M7" s="142">
        <v>33760.9</v>
      </c>
      <c r="N7" s="142">
        <v>53630.18</v>
      </c>
      <c r="O7" s="142">
        <v>20200.07</v>
      </c>
      <c r="P7" s="142">
        <v>22603.09</v>
      </c>
      <c r="Q7" s="142">
        <v>19310.18</v>
      </c>
      <c r="R7" s="142">
        <v>23058.54</v>
      </c>
      <c r="S7" s="142">
        <v>22524.36</v>
      </c>
      <c r="T7" s="142">
        <v>20111.73</v>
      </c>
      <c r="U7" s="142">
        <v>21377</v>
      </c>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A8" s="142" t="s">
        <v>3085</v>
      </c>
      <c r="B8" s="142">
        <v>0</v>
      </c>
      <c r="C8" s="142">
        <v>0</v>
      </c>
      <c r="D8" s="142">
        <v>0</v>
      </c>
      <c r="E8" s="142">
        <v>56941.18</v>
      </c>
      <c r="F8" s="142">
        <v>42448.93</v>
      </c>
      <c r="G8" s="142">
        <v>42063.92</v>
      </c>
      <c r="H8" s="142">
        <v>56384.24</v>
      </c>
      <c r="I8" s="142">
        <v>48944.14</v>
      </c>
      <c r="J8" s="142">
        <v>53899.98</v>
      </c>
      <c r="K8" s="142">
        <v>51081.64</v>
      </c>
      <c r="L8" s="142">
        <v>43437.7</v>
      </c>
      <c r="M8" s="142">
        <v>0</v>
      </c>
      <c r="N8" s="142">
        <v>0</v>
      </c>
      <c r="O8" s="142">
        <v>0</v>
      </c>
      <c r="P8" s="142">
        <v>0</v>
      </c>
      <c r="Q8" s="142">
        <v>0</v>
      </c>
      <c r="R8" s="142">
        <v>0</v>
      </c>
      <c r="S8" s="142">
        <v>0</v>
      </c>
      <c r="T8" s="142">
        <v>0</v>
      </c>
      <c r="U8" s="142">
        <v>0</v>
      </c>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A9" s="142" t="s">
        <v>3086</v>
      </c>
      <c r="B9" s="142">
        <v>0</v>
      </c>
      <c r="C9" s="142">
        <v>0</v>
      </c>
      <c r="D9" s="142">
        <v>0</v>
      </c>
      <c r="E9" s="142">
        <v>0</v>
      </c>
      <c r="F9" s="142">
        <v>0</v>
      </c>
      <c r="G9" s="142">
        <v>0</v>
      </c>
      <c r="H9" s="142">
        <v>0</v>
      </c>
      <c r="I9" s="142">
        <v>0</v>
      </c>
      <c r="J9" s="142">
        <v>0</v>
      </c>
      <c r="K9" s="142">
        <v>0</v>
      </c>
      <c r="L9" s="142">
        <v>0</v>
      </c>
      <c r="M9" s="142">
        <v>33760.9</v>
      </c>
      <c r="N9" s="142">
        <v>53630.18</v>
      </c>
      <c r="O9" s="142">
        <v>20200.07</v>
      </c>
      <c r="P9" s="142">
        <v>22603.09</v>
      </c>
      <c r="Q9" s="142">
        <v>19310.18</v>
      </c>
      <c r="R9" s="142">
        <v>23058.54</v>
      </c>
      <c r="S9" s="142">
        <v>22524.36</v>
      </c>
      <c r="T9" s="142">
        <v>20111.73</v>
      </c>
      <c r="U9" s="142">
        <v>21377</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A10" s="142" t="s">
        <v>2923</v>
      </c>
      <c r="B10" s="142">
        <v>24204.5</v>
      </c>
      <c r="C10" s="142">
        <v>19792.36</v>
      </c>
      <c r="D10" s="142">
        <v>21314.48</v>
      </c>
      <c r="E10" s="142">
        <v>23406.720000000001</v>
      </c>
      <c r="F10" s="142">
        <v>21343.759999999998</v>
      </c>
      <c r="G10" s="142">
        <v>20275.849999999999</v>
      </c>
      <c r="H10" s="142">
        <v>21931.83</v>
      </c>
      <c r="I10" s="142">
        <v>21668.87</v>
      </c>
      <c r="J10" s="142">
        <v>18629.39</v>
      </c>
      <c r="K10" s="142">
        <v>17185.259999999998</v>
      </c>
      <c r="L10" s="142">
        <v>16139.1</v>
      </c>
      <c r="M10" s="142">
        <v>16282.18</v>
      </c>
      <c r="N10" s="142">
        <v>15323.73</v>
      </c>
      <c r="O10" s="142">
        <v>11620.82</v>
      </c>
      <c r="P10" s="142">
        <v>10651.4</v>
      </c>
      <c r="Q10" s="142">
        <v>10418.25</v>
      </c>
      <c r="R10" s="142">
        <v>10135.17</v>
      </c>
      <c r="S10" s="142">
        <v>9545.81</v>
      </c>
      <c r="T10" s="142">
        <v>9405.2999999999993</v>
      </c>
      <c r="U10" s="142">
        <v>10507.29</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A11" s="142" t="s">
        <v>3089</v>
      </c>
      <c r="B11" s="142">
        <v>0</v>
      </c>
      <c r="C11" s="142">
        <v>0</v>
      </c>
      <c r="D11" s="142">
        <v>0</v>
      </c>
      <c r="E11" s="142">
        <v>0</v>
      </c>
      <c r="F11" s="142">
        <v>0</v>
      </c>
      <c r="G11" s="142">
        <v>0</v>
      </c>
      <c r="H11" s="142">
        <v>0</v>
      </c>
      <c r="I11" s="142">
        <v>0</v>
      </c>
      <c r="J11" s="142">
        <v>0</v>
      </c>
      <c r="K11" s="142">
        <v>0</v>
      </c>
      <c r="L11" s="142">
        <v>0</v>
      </c>
      <c r="M11" s="142">
        <v>0</v>
      </c>
      <c r="N11" s="142">
        <v>0</v>
      </c>
      <c r="O11" s="142">
        <v>0</v>
      </c>
      <c r="P11" s="142">
        <v>0</v>
      </c>
      <c r="Q11" s="142">
        <v>0</v>
      </c>
      <c r="R11" s="142">
        <v>0</v>
      </c>
      <c r="S11" s="142">
        <v>295.68</v>
      </c>
      <c r="T11" s="142">
        <v>3462.55</v>
      </c>
      <c r="U11" s="142">
        <v>0</v>
      </c>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A12" s="142" t="s">
        <v>2924</v>
      </c>
      <c r="B12" s="142">
        <v>455722.51</v>
      </c>
      <c r="C12" s="142">
        <v>189649.27</v>
      </c>
      <c r="D12" s="142">
        <v>241862.27</v>
      </c>
      <c r="E12" s="142">
        <v>239230.87</v>
      </c>
      <c r="F12" s="142">
        <v>184527.1</v>
      </c>
      <c r="G12" s="142">
        <v>162345.28</v>
      </c>
      <c r="H12" s="142">
        <v>134883.28</v>
      </c>
      <c r="I12" s="142">
        <v>119824.46</v>
      </c>
      <c r="J12" s="142">
        <v>100466.11</v>
      </c>
      <c r="K12" s="142">
        <v>116236</v>
      </c>
      <c r="L12" s="142">
        <v>128405.11</v>
      </c>
      <c r="M12" s="142">
        <v>149122.54999999999</v>
      </c>
      <c r="N12" s="142">
        <v>176364.49</v>
      </c>
      <c r="O12" s="142">
        <v>150483.23000000001</v>
      </c>
      <c r="P12" s="142">
        <v>312083.82</v>
      </c>
      <c r="Q12" s="142">
        <v>548265.98</v>
      </c>
      <c r="R12" s="142">
        <v>676584.66</v>
      </c>
      <c r="S12" s="142">
        <v>771123.74</v>
      </c>
      <c r="T12" s="142">
        <v>881424.84</v>
      </c>
      <c r="U12" s="142">
        <v>199556.09</v>
      </c>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A13" s="142" t="s">
        <v>3091</v>
      </c>
      <c r="B13" s="142"/>
      <c r="C13" s="142"/>
      <c r="D13" s="142"/>
      <c r="E13" s="142"/>
      <c r="F13" s="142"/>
      <c r="G13" s="142"/>
      <c r="H13" s="142"/>
      <c r="I13" s="142"/>
      <c r="J13" s="142"/>
      <c r="K13" s="142"/>
      <c r="L13" s="142"/>
      <c r="M13" s="142"/>
      <c r="N13" s="142"/>
      <c r="O13" s="142"/>
      <c r="P13" s="142"/>
      <c r="Q13" s="142"/>
      <c r="R13" s="142"/>
      <c r="S13" s="142"/>
      <c r="T13" s="142"/>
      <c r="U13" s="142"/>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A14" s="142" t="s">
        <v>3353</v>
      </c>
      <c r="B14" s="142">
        <v>1941</v>
      </c>
      <c r="C14" s="142">
        <v>1941</v>
      </c>
      <c r="D14" s="142">
        <v>1941</v>
      </c>
      <c r="E14" s="142">
        <v>1941</v>
      </c>
      <c r="F14" s="142">
        <v>1941</v>
      </c>
      <c r="G14" s="142">
        <v>1941</v>
      </c>
      <c r="H14" s="142">
        <v>1941</v>
      </c>
      <c r="I14" s="142">
        <v>1941</v>
      </c>
      <c r="J14" s="142">
        <v>1941</v>
      </c>
      <c r="K14" s="142">
        <v>1941</v>
      </c>
      <c r="L14" s="142">
        <v>1941</v>
      </c>
      <c r="M14" s="142">
        <v>1941</v>
      </c>
      <c r="N14" s="142">
        <v>1941</v>
      </c>
      <c r="O14" s="142">
        <v>1941</v>
      </c>
      <c r="P14" s="142">
        <v>1941</v>
      </c>
      <c r="Q14" s="142">
        <v>1941</v>
      </c>
      <c r="R14" s="142">
        <v>1941</v>
      </c>
      <c r="S14" s="142">
        <v>741</v>
      </c>
      <c r="T14" s="142">
        <v>741</v>
      </c>
      <c r="U14" s="142">
        <v>741</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A15" s="142" t="s">
        <v>3101</v>
      </c>
      <c r="B15" s="142">
        <v>0</v>
      </c>
      <c r="C15" s="142">
        <v>0</v>
      </c>
      <c r="D15" s="142">
        <v>0</v>
      </c>
      <c r="E15" s="142">
        <v>0</v>
      </c>
      <c r="F15" s="142">
        <v>0</v>
      </c>
      <c r="G15" s="142">
        <v>0</v>
      </c>
      <c r="H15" s="142">
        <v>0</v>
      </c>
      <c r="I15" s="142">
        <v>0</v>
      </c>
      <c r="J15" s="142">
        <v>0</v>
      </c>
      <c r="K15" s="142">
        <v>0</v>
      </c>
      <c r="L15" s="142">
        <v>0</v>
      </c>
      <c r="M15" s="142">
        <v>0</v>
      </c>
      <c r="N15" s="142">
        <v>0</v>
      </c>
      <c r="O15" s="142">
        <v>0</v>
      </c>
      <c r="P15" s="142">
        <v>0</v>
      </c>
      <c r="Q15" s="142">
        <v>343.73</v>
      </c>
      <c r="R15" s="142">
        <v>143.72999999999999</v>
      </c>
      <c r="S15" s="142">
        <v>143.72999999999999</v>
      </c>
      <c r="T15" s="142">
        <v>123.03</v>
      </c>
      <c r="U15" s="142">
        <v>123.03</v>
      </c>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A16" s="142" t="s">
        <v>3102</v>
      </c>
      <c r="B16" s="142">
        <v>0</v>
      </c>
      <c r="C16" s="142">
        <v>0</v>
      </c>
      <c r="D16" s="142">
        <v>0</v>
      </c>
      <c r="E16" s="142">
        <v>0</v>
      </c>
      <c r="F16" s="142">
        <v>0</v>
      </c>
      <c r="G16" s="142">
        <v>0</v>
      </c>
      <c r="H16" s="142">
        <v>0</v>
      </c>
      <c r="I16" s="142">
        <v>0</v>
      </c>
      <c r="J16" s="142">
        <v>0</v>
      </c>
      <c r="K16" s="142">
        <v>0</v>
      </c>
      <c r="L16" s="142">
        <v>0</v>
      </c>
      <c r="M16" s="142">
        <v>0</v>
      </c>
      <c r="N16" s="142">
        <v>0</v>
      </c>
      <c r="O16" s="142">
        <v>0</v>
      </c>
      <c r="P16" s="142">
        <v>0</v>
      </c>
      <c r="Q16" s="142">
        <v>343.73</v>
      </c>
      <c r="R16" s="142">
        <v>143.72999999999999</v>
      </c>
      <c r="S16" s="142">
        <v>143.72999999999999</v>
      </c>
      <c r="T16" s="142">
        <v>123.03</v>
      </c>
      <c r="U16" s="142">
        <v>123.03</v>
      </c>
      <c r="BU16" s="5"/>
      <c r="BV16" s="5"/>
      <c r="BW16" s="5"/>
      <c r="BX16" s="5"/>
      <c r="BY16" s="5"/>
      <c r="BZ16" s="5"/>
      <c r="CA16" s="5"/>
      <c r="CB16" s="5"/>
      <c r="CC16" s="5"/>
      <c r="CD16" s="5"/>
      <c r="CE16" s="5"/>
      <c r="CF16" s="5"/>
    </row>
    <row r="17" spans="1:84" ht="16.5" customHeight="1" x14ac:dyDescent="0.3">
      <c r="A17" s="142" t="s">
        <v>3103</v>
      </c>
      <c r="B17" s="142">
        <v>12000</v>
      </c>
      <c r="C17" s="142">
        <v>12000</v>
      </c>
      <c r="D17" s="142">
        <v>12000</v>
      </c>
      <c r="E17" s="142">
        <v>12000</v>
      </c>
      <c r="F17" s="142">
        <v>12000</v>
      </c>
      <c r="G17" s="142">
        <v>12000</v>
      </c>
      <c r="H17" s="142">
        <v>12000</v>
      </c>
      <c r="I17" s="142">
        <v>12000</v>
      </c>
      <c r="J17" s="142">
        <v>12000</v>
      </c>
      <c r="K17" s="142">
        <v>12000</v>
      </c>
      <c r="L17" s="142">
        <v>12000</v>
      </c>
      <c r="M17" s="142">
        <v>12000</v>
      </c>
      <c r="N17" s="142">
        <v>12000</v>
      </c>
      <c r="O17" s="142">
        <v>12000</v>
      </c>
      <c r="P17" s="142">
        <v>12000</v>
      </c>
      <c r="Q17" s="142">
        <v>12000</v>
      </c>
      <c r="R17" s="142">
        <v>12000</v>
      </c>
      <c r="S17" s="142">
        <v>12000</v>
      </c>
      <c r="T17" s="142">
        <v>12000</v>
      </c>
      <c r="U17" s="142">
        <v>12000</v>
      </c>
      <c r="BU17" s="5"/>
      <c r="BV17" s="5"/>
      <c r="BW17" s="5"/>
      <c r="BX17" s="5"/>
      <c r="BY17" s="5"/>
      <c r="BZ17" s="5"/>
      <c r="CA17" s="5"/>
      <c r="CB17" s="5"/>
      <c r="CC17" s="5"/>
      <c r="CD17" s="5"/>
      <c r="CE17" s="5"/>
      <c r="CF17" s="5"/>
    </row>
    <row r="18" spans="1:84" ht="16.5" customHeight="1" x14ac:dyDescent="0.3">
      <c r="A18" s="142" t="s">
        <v>2925</v>
      </c>
      <c r="B18" s="142">
        <v>1473724.97</v>
      </c>
      <c r="C18" s="142">
        <v>1484937.93</v>
      </c>
      <c r="D18" s="142">
        <v>1505822.84</v>
      </c>
      <c r="E18" s="142">
        <v>1527133.92</v>
      </c>
      <c r="F18" s="142">
        <v>1547209.03</v>
      </c>
      <c r="G18" s="142">
        <v>1567545.29</v>
      </c>
      <c r="H18" s="142">
        <v>1585068.28</v>
      </c>
      <c r="I18" s="142">
        <v>1605622.7</v>
      </c>
      <c r="J18" s="142">
        <v>1621252.27</v>
      </c>
      <c r="K18" s="142">
        <v>1632163.68</v>
      </c>
      <c r="L18" s="142">
        <v>1639190.95</v>
      </c>
      <c r="M18" s="142">
        <v>1642435.24</v>
      </c>
      <c r="N18" s="142">
        <v>1577440.94</v>
      </c>
      <c r="O18" s="142">
        <v>1459166.46</v>
      </c>
      <c r="P18" s="142">
        <v>1331321.74</v>
      </c>
      <c r="Q18" s="142">
        <v>1108668.8400000001</v>
      </c>
      <c r="R18" s="142">
        <v>860113.67</v>
      </c>
      <c r="S18" s="142">
        <v>715229.49</v>
      </c>
      <c r="T18" s="142">
        <v>568684.79</v>
      </c>
      <c r="U18" s="142">
        <v>499876.47</v>
      </c>
      <c r="BU18" s="5"/>
      <c r="BV18" s="5"/>
      <c r="BW18" s="5"/>
      <c r="BX18" s="5"/>
      <c r="BY18" s="5"/>
      <c r="BZ18" s="5"/>
      <c r="CA18" s="5"/>
      <c r="CB18" s="5"/>
      <c r="CC18" s="5"/>
      <c r="CD18" s="5"/>
      <c r="CE18" s="5"/>
      <c r="CF18" s="5"/>
    </row>
    <row r="19" spans="1:84" ht="16.5" customHeight="1" x14ac:dyDescent="0.3">
      <c r="A19" s="142" t="s">
        <v>3104</v>
      </c>
      <c r="B19" s="142">
        <v>10547.26</v>
      </c>
      <c r="C19" s="142">
        <v>10954.31</v>
      </c>
      <c r="D19" s="142">
        <v>11358.14</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BU19" s="5"/>
      <c r="BV19" s="5"/>
      <c r="BW19" s="5"/>
      <c r="BX19" s="5"/>
      <c r="BY19" s="5"/>
      <c r="BZ19" s="5"/>
      <c r="CA19" s="5"/>
      <c r="CB19" s="5"/>
      <c r="CC19" s="5"/>
      <c r="CD19" s="5"/>
      <c r="CE19" s="5"/>
      <c r="CF19" s="5"/>
    </row>
    <row r="20" spans="1:84" ht="16.5" customHeight="1" x14ac:dyDescent="0.3">
      <c r="A20" s="142" t="s">
        <v>2926</v>
      </c>
      <c r="B20" s="142">
        <v>4942.07</v>
      </c>
      <c r="C20" s="142">
        <v>5199.04</v>
      </c>
      <c r="D20" s="142">
        <v>5422.88</v>
      </c>
      <c r="E20" s="142">
        <v>5673.53</v>
      </c>
      <c r="F20" s="142">
        <v>5934.19</v>
      </c>
      <c r="G20" s="142">
        <v>6041.5</v>
      </c>
      <c r="H20" s="142">
        <v>6303.47</v>
      </c>
      <c r="I20" s="142">
        <v>6565.4</v>
      </c>
      <c r="J20" s="142">
        <v>6812.87</v>
      </c>
      <c r="K20" s="142">
        <v>7078.75</v>
      </c>
      <c r="L20" s="142">
        <v>6802</v>
      </c>
      <c r="M20" s="142">
        <v>7047.9</v>
      </c>
      <c r="N20" s="142">
        <v>7250.42</v>
      </c>
      <c r="O20" s="142">
        <v>7385.99</v>
      </c>
      <c r="P20" s="142">
        <v>13616.89</v>
      </c>
      <c r="Q20" s="142">
        <v>6343.12</v>
      </c>
      <c r="R20" s="142">
        <v>6553.41</v>
      </c>
      <c r="S20" s="142">
        <v>6621.28</v>
      </c>
      <c r="T20" s="142">
        <v>6782.69</v>
      </c>
      <c r="U20" s="142">
        <v>6983.93</v>
      </c>
      <c r="BU20" s="5"/>
      <c r="BV20" s="5"/>
      <c r="BW20" s="5"/>
      <c r="BX20" s="5"/>
      <c r="BY20" s="5"/>
      <c r="BZ20" s="5"/>
      <c r="CA20" s="5"/>
      <c r="CB20" s="5"/>
      <c r="CC20" s="5"/>
      <c r="CD20" s="5"/>
      <c r="CE20" s="5"/>
      <c r="CF20" s="5"/>
    </row>
    <row r="21" spans="1:84" ht="16.5" customHeight="1" x14ac:dyDescent="0.3">
      <c r="A21" s="142" t="s">
        <v>3105</v>
      </c>
      <c r="B21" s="142">
        <v>4942.07</v>
      </c>
      <c r="C21" s="142">
        <v>5199.04</v>
      </c>
      <c r="D21" s="142">
        <v>5422.88</v>
      </c>
      <c r="E21" s="142">
        <v>5673.53</v>
      </c>
      <c r="F21" s="142">
        <v>5934.19</v>
      </c>
      <c r="G21" s="142">
        <v>6041.5</v>
      </c>
      <c r="H21" s="142">
        <v>6303.47</v>
      </c>
      <c r="I21" s="142">
        <v>6565.4</v>
      </c>
      <c r="J21" s="142">
        <v>6812.87</v>
      </c>
      <c r="K21" s="142">
        <v>7078.75</v>
      </c>
      <c r="L21" s="142">
        <v>6802</v>
      </c>
      <c r="M21" s="142">
        <v>7047.9</v>
      </c>
      <c r="N21" s="142">
        <v>7250.42</v>
      </c>
      <c r="O21" s="142">
        <v>7385.99</v>
      </c>
      <c r="P21" s="142">
        <v>13616.89</v>
      </c>
      <c r="Q21" s="142">
        <v>6343.12</v>
      </c>
      <c r="R21" s="142">
        <v>6553.41</v>
      </c>
      <c r="S21" s="142">
        <v>6621.28</v>
      </c>
      <c r="T21" s="142">
        <v>6782.69</v>
      </c>
      <c r="U21" s="142">
        <v>6983.93</v>
      </c>
      <c r="BU21" s="5"/>
      <c r="BV21" s="5"/>
      <c r="BW21" s="5"/>
      <c r="BX21" s="5"/>
      <c r="BY21" s="5"/>
      <c r="BZ21" s="5"/>
      <c r="CA21" s="5"/>
      <c r="CB21" s="5"/>
      <c r="CC21" s="5"/>
      <c r="CD21" s="5"/>
      <c r="CE21" s="5"/>
      <c r="CF21" s="5"/>
    </row>
    <row r="22" spans="1:84" ht="16.5" customHeight="1" x14ac:dyDescent="0.3">
      <c r="A22" s="142" t="s">
        <v>3107</v>
      </c>
      <c r="B22" s="142">
        <v>6881.72</v>
      </c>
      <c r="C22" s="142">
        <v>6609.1</v>
      </c>
      <c r="D22" s="142">
        <v>6435.39</v>
      </c>
      <c r="E22" s="142">
        <v>6316.78</v>
      </c>
      <c r="F22" s="142">
        <v>5646.34</v>
      </c>
      <c r="G22" s="142">
        <v>5700.23</v>
      </c>
      <c r="H22" s="142">
        <v>5423.96</v>
      </c>
      <c r="I22" s="142">
        <v>5160.26</v>
      </c>
      <c r="J22" s="142">
        <v>4366.7299999999996</v>
      </c>
      <c r="K22" s="142">
        <v>4226.87</v>
      </c>
      <c r="L22" s="142">
        <v>3194.43</v>
      </c>
      <c r="M22" s="142">
        <v>3092.83</v>
      </c>
      <c r="N22" s="142">
        <v>3091.42</v>
      </c>
      <c r="O22" s="142">
        <v>2941.14</v>
      </c>
      <c r="P22" s="142">
        <v>2857.06</v>
      </c>
      <c r="Q22" s="142">
        <v>2739.16</v>
      </c>
      <c r="R22" s="142">
        <v>2373.35</v>
      </c>
      <c r="S22" s="142">
        <v>2286.58</v>
      </c>
      <c r="T22" s="142">
        <v>2206.4499999999998</v>
      </c>
      <c r="U22" s="142">
        <v>2016.14</v>
      </c>
      <c r="BU22" s="5"/>
      <c r="BV22" s="5"/>
      <c r="BW22" s="5"/>
      <c r="BX22" s="5"/>
      <c r="BY22" s="5"/>
      <c r="BZ22" s="5"/>
      <c r="CA22" s="5"/>
      <c r="CB22" s="5"/>
      <c r="CC22" s="5"/>
      <c r="CD22" s="5"/>
      <c r="CE22" s="5"/>
      <c r="CF22" s="5"/>
    </row>
    <row r="23" spans="1:84" ht="16.5" customHeight="1" x14ac:dyDescent="0.3">
      <c r="A23" s="142" t="s">
        <v>3108</v>
      </c>
      <c r="B23" s="142">
        <v>4099.4399999999996</v>
      </c>
      <c r="C23" s="142">
        <v>109.44</v>
      </c>
      <c r="D23" s="142">
        <v>109.44</v>
      </c>
      <c r="E23" s="142">
        <v>11868.18</v>
      </c>
      <c r="F23" s="142">
        <v>12274.5</v>
      </c>
      <c r="G23" s="142">
        <v>12680.82</v>
      </c>
      <c r="H23" s="142">
        <v>5566.51</v>
      </c>
      <c r="I23" s="142">
        <v>142.84</v>
      </c>
      <c r="J23" s="142">
        <v>364.44</v>
      </c>
      <c r="K23" s="142">
        <v>1193.1400000000001</v>
      </c>
      <c r="L23" s="142">
        <v>1713.16</v>
      </c>
      <c r="M23" s="142">
        <v>1324.53</v>
      </c>
      <c r="N23" s="142">
        <v>3434.94</v>
      </c>
      <c r="O23" s="142">
        <v>14382.07</v>
      </c>
      <c r="P23" s="142">
        <v>11586.49</v>
      </c>
      <c r="Q23" s="142">
        <v>9037.75</v>
      </c>
      <c r="R23" s="142">
        <v>8001.86</v>
      </c>
      <c r="S23" s="142">
        <v>802.5</v>
      </c>
      <c r="T23" s="142">
        <v>0</v>
      </c>
      <c r="U23" s="142">
        <v>0</v>
      </c>
      <c r="BU23" s="5"/>
      <c r="BV23" s="5"/>
      <c r="BW23" s="5"/>
      <c r="BX23" s="5"/>
      <c r="BY23" s="5"/>
      <c r="BZ23" s="5"/>
      <c r="CA23" s="5"/>
      <c r="CB23" s="5"/>
      <c r="CC23" s="5"/>
      <c r="CD23" s="5"/>
      <c r="CE23" s="5"/>
      <c r="CF23" s="5"/>
    </row>
    <row r="24" spans="1:84" ht="16.5" customHeight="1" x14ac:dyDescent="0.3">
      <c r="A24" s="142" t="s">
        <v>3616</v>
      </c>
      <c r="B24" s="142">
        <v>3990</v>
      </c>
      <c r="C24" s="142">
        <v>0</v>
      </c>
      <c r="D24" s="142">
        <v>0</v>
      </c>
      <c r="E24" s="142">
        <v>0</v>
      </c>
      <c r="F24" s="142">
        <v>0</v>
      </c>
      <c r="G24" s="142">
        <v>0</v>
      </c>
      <c r="H24" s="142">
        <v>46.41</v>
      </c>
      <c r="I24" s="142">
        <v>33.4</v>
      </c>
      <c r="J24" s="142">
        <v>255</v>
      </c>
      <c r="K24" s="142">
        <v>1083.7</v>
      </c>
      <c r="L24" s="142">
        <v>1603.72</v>
      </c>
      <c r="M24" s="142">
        <v>1215.0899999999999</v>
      </c>
      <c r="N24" s="142">
        <v>3351.21</v>
      </c>
      <c r="O24" s="142">
        <v>14238.34</v>
      </c>
      <c r="P24" s="142">
        <v>11442.76</v>
      </c>
      <c r="Q24" s="142">
        <v>9037.75</v>
      </c>
      <c r="R24" s="142">
        <v>8001.86</v>
      </c>
      <c r="S24" s="142">
        <v>802.5</v>
      </c>
      <c r="T24" s="142">
        <v>0</v>
      </c>
      <c r="U24" s="142">
        <v>0</v>
      </c>
      <c r="BU24" s="5"/>
      <c r="BV24" s="5"/>
      <c r="BW24" s="5"/>
      <c r="BX24" s="5"/>
      <c r="BY24" s="5"/>
      <c r="BZ24" s="5"/>
      <c r="CA24" s="5"/>
      <c r="CB24" s="5"/>
      <c r="CC24" s="5"/>
      <c r="CD24" s="5"/>
      <c r="CE24" s="5"/>
      <c r="CF24" s="5"/>
    </row>
    <row r="25" spans="1:84" ht="16.5" customHeight="1" x14ac:dyDescent="0.3">
      <c r="A25" s="142" t="s">
        <v>3109</v>
      </c>
      <c r="B25" s="142">
        <v>109.44</v>
      </c>
      <c r="C25" s="142">
        <v>109.44</v>
      </c>
      <c r="D25" s="142">
        <v>109.44</v>
      </c>
      <c r="E25" s="142">
        <v>11868.18</v>
      </c>
      <c r="F25" s="142">
        <v>12274.5</v>
      </c>
      <c r="G25" s="142">
        <v>12680.82</v>
      </c>
      <c r="H25" s="142">
        <v>5520.1</v>
      </c>
      <c r="I25" s="142">
        <v>109.44</v>
      </c>
      <c r="J25" s="142">
        <v>109.44</v>
      </c>
      <c r="K25" s="142">
        <v>109.44</v>
      </c>
      <c r="L25" s="142">
        <v>109.44</v>
      </c>
      <c r="M25" s="142">
        <v>109.44</v>
      </c>
      <c r="N25" s="142">
        <v>83.73</v>
      </c>
      <c r="O25" s="142">
        <v>143.72999999999999</v>
      </c>
      <c r="P25" s="142">
        <v>143.72999999999999</v>
      </c>
      <c r="Q25" s="142">
        <v>0</v>
      </c>
      <c r="R25" s="142">
        <v>0</v>
      </c>
      <c r="S25" s="142">
        <v>0</v>
      </c>
      <c r="T25" s="142">
        <v>0</v>
      </c>
      <c r="U25" s="142">
        <v>0</v>
      </c>
      <c r="BU25" s="5"/>
      <c r="BV25" s="5"/>
      <c r="BW25" s="5"/>
      <c r="BX25" s="5"/>
      <c r="BY25" s="5"/>
      <c r="BZ25" s="5"/>
      <c r="CA25" s="5"/>
      <c r="CB25" s="5"/>
      <c r="CC25" s="5"/>
      <c r="CD25" s="5"/>
      <c r="CE25" s="5"/>
      <c r="CF25" s="5"/>
    </row>
    <row r="26" spans="1:84" ht="16.5" customHeight="1" x14ac:dyDescent="0.3">
      <c r="A26" s="142" t="s">
        <v>2927</v>
      </c>
      <c r="B26" s="142">
        <v>1514136.45</v>
      </c>
      <c r="C26" s="142">
        <v>1521750.82</v>
      </c>
      <c r="D26" s="142">
        <v>1543089.69</v>
      </c>
      <c r="E26" s="142">
        <v>1564933.41</v>
      </c>
      <c r="F26" s="142">
        <v>1585005.06</v>
      </c>
      <c r="G26" s="142">
        <v>1605908.84</v>
      </c>
      <c r="H26" s="142">
        <v>1616303.22</v>
      </c>
      <c r="I26" s="142">
        <v>1631432.2</v>
      </c>
      <c r="J26" s="142">
        <v>1646737.31</v>
      </c>
      <c r="K26" s="142">
        <v>1658603.44</v>
      </c>
      <c r="L26" s="142">
        <v>1664841.53</v>
      </c>
      <c r="M26" s="142">
        <v>1667841.5</v>
      </c>
      <c r="N26" s="142">
        <v>1605158.72</v>
      </c>
      <c r="O26" s="142">
        <v>1497816.65</v>
      </c>
      <c r="P26" s="142">
        <v>1373323.18</v>
      </c>
      <c r="Q26" s="142">
        <v>1141073.58</v>
      </c>
      <c r="R26" s="142">
        <v>891127.02</v>
      </c>
      <c r="S26" s="142">
        <v>737824.58</v>
      </c>
      <c r="T26" s="142">
        <v>590537.96</v>
      </c>
      <c r="U26" s="142">
        <v>521740.56</v>
      </c>
      <c r="BU26" s="5"/>
      <c r="BV26" s="5"/>
      <c r="BW26" s="5"/>
      <c r="BX26" s="5"/>
      <c r="BY26" s="5"/>
      <c r="BZ26" s="5"/>
      <c r="CA26" s="5"/>
      <c r="CB26" s="5"/>
      <c r="CC26" s="5"/>
      <c r="CD26" s="5"/>
      <c r="CE26" s="5"/>
      <c r="CF26" s="5"/>
    </row>
    <row r="27" spans="1:84" ht="16.5" customHeight="1" x14ac:dyDescent="0.3">
      <c r="A27" s="142" t="s">
        <v>2928</v>
      </c>
      <c r="B27" s="142">
        <v>1969858.96</v>
      </c>
      <c r="C27" s="142">
        <v>1711400.09</v>
      </c>
      <c r="D27" s="142">
        <v>1784951.96</v>
      </c>
      <c r="E27" s="142">
        <v>1804164.28</v>
      </c>
      <c r="F27" s="142">
        <v>1769532.17</v>
      </c>
      <c r="G27" s="142">
        <v>1768254.13</v>
      </c>
      <c r="H27" s="142">
        <v>1751186.5</v>
      </c>
      <c r="I27" s="142">
        <v>1751256.66</v>
      </c>
      <c r="J27" s="142">
        <v>1747203.42</v>
      </c>
      <c r="K27" s="142">
        <v>1774839.43</v>
      </c>
      <c r="L27" s="142">
        <v>1793246.63</v>
      </c>
      <c r="M27" s="142">
        <v>1816964.05</v>
      </c>
      <c r="N27" s="142">
        <v>1781523.2</v>
      </c>
      <c r="O27" s="142">
        <v>1648299.88</v>
      </c>
      <c r="P27" s="142">
        <v>1685406.99</v>
      </c>
      <c r="Q27" s="142">
        <v>1689339.57</v>
      </c>
      <c r="R27" s="142">
        <v>1567711.68</v>
      </c>
      <c r="S27" s="142">
        <v>1508948.31</v>
      </c>
      <c r="T27" s="142">
        <v>1471962.81</v>
      </c>
      <c r="U27" s="142">
        <v>721296.65</v>
      </c>
      <c r="BU27" s="5"/>
      <c r="BV27" s="5"/>
      <c r="BW27" s="5"/>
      <c r="BX27" s="5"/>
      <c r="BY27" s="5"/>
      <c r="BZ27" s="5"/>
      <c r="CA27" s="5"/>
      <c r="CB27" s="5"/>
      <c r="CC27" s="5"/>
      <c r="CD27" s="5"/>
      <c r="CE27" s="5"/>
      <c r="CF27" s="5"/>
    </row>
    <row r="28" spans="1:84" ht="16.5" customHeight="1" x14ac:dyDescent="0.3">
      <c r="A28" s="142" t="s">
        <v>3110</v>
      </c>
      <c r="B28" s="142"/>
      <c r="C28" s="142"/>
      <c r="D28" s="142"/>
      <c r="E28" s="142"/>
      <c r="F28" s="142"/>
      <c r="G28" s="142"/>
      <c r="H28" s="142"/>
      <c r="I28" s="142"/>
      <c r="J28" s="142"/>
      <c r="K28" s="142"/>
      <c r="L28" s="142"/>
      <c r="M28" s="142"/>
      <c r="N28" s="142"/>
      <c r="O28" s="142"/>
      <c r="P28" s="142"/>
      <c r="Q28" s="142"/>
      <c r="R28" s="142"/>
      <c r="S28" s="142"/>
      <c r="T28" s="142"/>
      <c r="U28" s="142"/>
      <c r="BU28" s="5"/>
      <c r="BV28" s="5"/>
      <c r="BW28" s="5"/>
      <c r="BX28" s="5"/>
      <c r="BY28" s="5"/>
      <c r="BZ28" s="5"/>
      <c r="CA28" s="5"/>
      <c r="CB28" s="5"/>
      <c r="CC28" s="5"/>
      <c r="CD28" s="5"/>
      <c r="CE28" s="5"/>
      <c r="CF28" s="5"/>
    </row>
    <row r="29" spans="1:84" ht="16.5" customHeight="1" x14ac:dyDescent="0.3">
      <c r="A29" s="142" t="s">
        <v>3111</v>
      </c>
      <c r="B29" s="142"/>
      <c r="C29" s="142"/>
      <c r="D29" s="142"/>
      <c r="E29" s="142"/>
      <c r="F29" s="142"/>
      <c r="G29" s="142"/>
      <c r="H29" s="142"/>
      <c r="I29" s="142"/>
      <c r="J29" s="142"/>
      <c r="K29" s="142"/>
      <c r="L29" s="142"/>
      <c r="M29" s="142"/>
      <c r="N29" s="142"/>
      <c r="O29" s="142"/>
      <c r="P29" s="142"/>
      <c r="Q29" s="142"/>
      <c r="R29" s="142"/>
      <c r="S29" s="142"/>
      <c r="T29" s="142"/>
      <c r="U29" s="142"/>
      <c r="BU29" s="5"/>
      <c r="BV29" s="5"/>
      <c r="BW29" s="5"/>
      <c r="BX29" s="5"/>
      <c r="BY29" s="5"/>
      <c r="BZ29" s="5"/>
      <c r="CA29" s="5"/>
      <c r="CB29" s="5"/>
      <c r="CC29" s="5"/>
      <c r="CD29" s="5"/>
      <c r="CE29" s="5"/>
      <c r="CF29" s="5"/>
    </row>
    <row r="30" spans="1:84" ht="16.5" customHeight="1" x14ac:dyDescent="0.3">
      <c r="A30" s="142" t="s">
        <v>2901</v>
      </c>
      <c r="B30" s="142">
        <v>20000</v>
      </c>
      <c r="C30" s="142">
        <v>20000</v>
      </c>
      <c r="D30" s="142">
        <v>20000</v>
      </c>
      <c r="E30" s="142">
        <v>20000</v>
      </c>
      <c r="F30" s="142">
        <v>20000</v>
      </c>
      <c r="G30" s="142">
        <v>20000</v>
      </c>
      <c r="H30" s="142">
        <v>0</v>
      </c>
      <c r="I30" s="142">
        <v>0</v>
      </c>
      <c r="J30" s="142">
        <v>0</v>
      </c>
      <c r="K30" s="142">
        <v>0</v>
      </c>
      <c r="L30" s="142">
        <v>0</v>
      </c>
      <c r="M30" s="142">
        <v>0</v>
      </c>
      <c r="N30" s="142">
        <v>0</v>
      </c>
      <c r="O30" s="142">
        <v>0</v>
      </c>
      <c r="P30" s="142">
        <v>0</v>
      </c>
      <c r="Q30" s="142">
        <v>0</v>
      </c>
      <c r="R30" s="142">
        <v>0</v>
      </c>
      <c r="S30" s="142">
        <v>0</v>
      </c>
      <c r="T30" s="142">
        <v>0</v>
      </c>
      <c r="U30" s="142">
        <v>0</v>
      </c>
      <c r="BU30" s="5"/>
      <c r="BV30" s="5"/>
      <c r="BW30" s="5"/>
      <c r="BX30" s="5"/>
      <c r="BY30" s="5"/>
      <c r="BZ30" s="5"/>
      <c r="CA30" s="5"/>
      <c r="CB30" s="5"/>
      <c r="CC30" s="5"/>
      <c r="CD30" s="5"/>
      <c r="CE30" s="5"/>
      <c r="CF30" s="5"/>
    </row>
    <row r="31" spans="1:84" ht="16.5" customHeight="1" x14ac:dyDescent="0.3">
      <c r="A31" s="142" t="s">
        <v>2930</v>
      </c>
      <c r="B31" s="142">
        <v>206540.65</v>
      </c>
      <c r="C31" s="142">
        <v>73895.460000000006</v>
      </c>
      <c r="D31" s="142">
        <v>71825.11</v>
      </c>
      <c r="E31" s="142">
        <v>87348.42</v>
      </c>
      <c r="F31" s="142">
        <v>87021.01</v>
      </c>
      <c r="G31" s="142">
        <v>78546.59</v>
      </c>
      <c r="H31" s="142">
        <v>93628.11</v>
      </c>
      <c r="I31" s="142">
        <v>128914.45</v>
      </c>
      <c r="J31" s="142">
        <v>144594.03</v>
      </c>
      <c r="K31" s="142">
        <v>141706.66</v>
      </c>
      <c r="L31" s="142">
        <v>203152.15</v>
      </c>
      <c r="M31" s="142">
        <v>246392.54</v>
      </c>
      <c r="N31" s="142">
        <v>285357.23</v>
      </c>
      <c r="O31" s="142">
        <v>251199.84</v>
      </c>
      <c r="P31" s="142">
        <v>305976.99</v>
      </c>
      <c r="Q31" s="142">
        <v>310532</v>
      </c>
      <c r="R31" s="142">
        <v>140557.91</v>
      </c>
      <c r="S31" s="142">
        <v>122372.28</v>
      </c>
      <c r="T31" s="142">
        <v>73506.740000000005</v>
      </c>
      <c r="U31" s="142">
        <v>102510.45</v>
      </c>
      <c r="BU31" s="5"/>
      <c r="BV31" s="5"/>
      <c r="BW31" s="5"/>
      <c r="BX31" s="5"/>
      <c r="BY31" s="5"/>
      <c r="BZ31" s="5"/>
      <c r="CA31" s="5"/>
      <c r="CB31" s="5"/>
      <c r="CC31" s="5"/>
      <c r="CD31" s="5"/>
      <c r="CE31" s="5"/>
      <c r="CF31" s="5"/>
    </row>
    <row r="32" spans="1:84" ht="16.5" customHeight="1" x14ac:dyDescent="0.3">
      <c r="A32" s="142" t="s">
        <v>3085</v>
      </c>
      <c r="B32" s="142">
        <v>0</v>
      </c>
      <c r="C32" s="142">
        <v>0</v>
      </c>
      <c r="D32" s="142">
        <v>0</v>
      </c>
      <c r="E32" s="142">
        <v>87348.42</v>
      </c>
      <c r="F32" s="142">
        <v>87021.01</v>
      </c>
      <c r="G32" s="142">
        <v>78546.59</v>
      </c>
      <c r="H32" s="142">
        <v>93628.11</v>
      </c>
      <c r="I32" s="142">
        <v>128914.45</v>
      </c>
      <c r="J32" s="142">
        <v>144594.03</v>
      </c>
      <c r="K32" s="142">
        <v>141706.66</v>
      </c>
      <c r="L32" s="142">
        <v>203152.15</v>
      </c>
      <c r="M32" s="142">
        <v>0</v>
      </c>
      <c r="N32" s="142">
        <v>0</v>
      </c>
      <c r="O32" s="142">
        <v>0</v>
      </c>
      <c r="P32" s="142">
        <v>0</v>
      </c>
      <c r="Q32" s="142">
        <v>0</v>
      </c>
      <c r="R32" s="142">
        <v>0</v>
      </c>
      <c r="S32" s="142">
        <v>0</v>
      </c>
      <c r="T32" s="142">
        <v>0</v>
      </c>
      <c r="U32" s="142">
        <v>0</v>
      </c>
      <c r="BU32" s="5"/>
      <c r="BV32" s="5"/>
      <c r="BW32" s="5"/>
      <c r="BX32" s="5"/>
      <c r="BY32" s="5"/>
      <c r="BZ32" s="5"/>
      <c r="CA32" s="5"/>
      <c r="CB32" s="5"/>
      <c r="CC32" s="5"/>
      <c r="CD32" s="5"/>
      <c r="CE32" s="5"/>
      <c r="CF32" s="5"/>
    </row>
    <row r="33" spans="1:84" ht="16.5" customHeight="1" x14ac:dyDescent="0.3">
      <c r="A33" s="142" t="s">
        <v>3112</v>
      </c>
      <c r="B33" s="142">
        <v>0</v>
      </c>
      <c r="C33" s="142">
        <v>0</v>
      </c>
      <c r="D33" s="142">
        <v>0</v>
      </c>
      <c r="E33" s="142">
        <v>0</v>
      </c>
      <c r="F33" s="142">
        <v>0</v>
      </c>
      <c r="G33" s="142">
        <v>0</v>
      </c>
      <c r="H33" s="142">
        <v>0</v>
      </c>
      <c r="I33" s="142">
        <v>0</v>
      </c>
      <c r="J33" s="142">
        <v>0</v>
      </c>
      <c r="K33" s="142">
        <v>0</v>
      </c>
      <c r="L33" s="142">
        <v>0</v>
      </c>
      <c r="M33" s="142">
        <v>246392.54</v>
      </c>
      <c r="N33" s="142">
        <v>285357.23</v>
      </c>
      <c r="O33" s="142">
        <v>251199.84</v>
      </c>
      <c r="P33" s="142">
        <v>305976.99</v>
      </c>
      <c r="Q33" s="142">
        <v>310532</v>
      </c>
      <c r="R33" s="142">
        <v>140557.91</v>
      </c>
      <c r="S33" s="142">
        <v>122372.28</v>
      </c>
      <c r="T33" s="142">
        <v>73506.740000000005</v>
      </c>
      <c r="U33" s="142">
        <v>102510.45</v>
      </c>
      <c r="BU33" s="5"/>
      <c r="BV33" s="5"/>
      <c r="BW33" s="5"/>
      <c r="BX33" s="5"/>
      <c r="BY33" s="5"/>
      <c r="BZ33" s="5"/>
      <c r="CA33" s="5"/>
      <c r="CB33" s="5"/>
      <c r="CC33" s="5"/>
      <c r="CD33" s="5"/>
      <c r="CE33" s="5"/>
      <c r="CF33" s="5"/>
    </row>
    <row r="34" spans="1:84" ht="16.5" customHeight="1" x14ac:dyDescent="0.3">
      <c r="A34" s="142" t="s">
        <v>2903</v>
      </c>
      <c r="B34" s="142">
        <v>103925.52</v>
      </c>
      <c r="C34" s="142">
        <v>103280.43</v>
      </c>
      <c r="D34" s="142">
        <v>102930.22</v>
      </c>
      <c r="E34" s="142">
        <v>102338.17</v>
      </c>
      <c r="F34" s="142">
        <v>102713.04</v>
      </c>
      <c r="G34" s="142">
        <v>76844.63</v>
      </c>
      <c r="H34" s="142">
        <v>101264.77</v>
      </c>
      <c r="I34" s="142">
        <v>101351.38</v>
      </c>
      <c r="J34" s="142">
        <v>94460.49</v>
      </c>
      <c r="K34" s="142">
        <v>87661.63</v>
      </c>
      <c r="L34" s="142">
        <v>81089.83</v>
      </c>
      <c r="M34" s="142">
        <v>73476.69</v>
      </c>
      <c r="N34" s="142">
        <v>77063.899999999994</v>
      </c>
      <c r="O34" s="142">
        <v>78140.44</v>
      </c>
      <c r="P34" s="142">
        <v>43581.54</v>
      </c>
      <c r="Q34" s="142">
        <v>63941.45</v>
      </c>
      <c r="R34" s="142">
        <v>61787.82</v>
      </c>
      <c r="S34" s="142">
        <v>40929.35</v>
      </c>
      <c r="T34" s="142">
        <v>20291.37</v>
      </c>
      <c r="U34" s="142">
        <v>0</v>
      </c>
      <c r="BU34" s="5"/>
      <c r="BV34" s="5"/>
      <c r="BW34" s="5"/>
      <c r="BX34" s="5"/>
      <c r="BY34" s="5"/>
      <c r="BZ34" s="5"/>
      <c r="CA34" s="5"/>
      <c r="CB34" s="5"/>
      <c r="CC34" s="5"/>
      <c r="CD34" s="5"/>
      <c r="CE34" s="5"/>
      <c r="CF34" s="5"/>
    </row>
    <row r="35" spans="1:84" ht="16.5" customHeight="1" x14ac:dyDescent="0.3">
      <c r="A35" s="142" t="s">
        <v>3114</v>
      </c>
      <c r="B35" s="142">
        <v>0</v>
      </c>
      <c r="C35" s="142">
        <v>0</v>
      </c>
      <c r="D35" s="142">
        <v>0</v>
      </c>
      <c r="E35" s="142">
        <v>0</v>
      </c>
      <c r="F35" s="142">
        <v>0</v>
      </c>
      <c r="G35" s="142">
        <v>0</v>
      </c>
      <c r="H35" s="142">
        <v>0</v>
      </c>
      <c r="I35" s="142">
        <v>0</v>
      </c>
      <c r="J35" s="142">
        <v>0</v>
      </c>
      <c r="K35" s="142">
        <v>0</v>
      </c>
      <c r="L35" s="142">
        <v>0</v>
      </c>
      <c r="M35" s="142">
        <v>0</v>
      </c>
      <c r="N35" s="142">
        <v>0</v>
      </c>
      <c r="O35" s="142">
        <v>0</v>
      </c>
      <c r="P35" s="142">
        <v>0</v>
      </c>
      <c r="Q35" s="142">
        <v>63941.45</v>
      </c>
      <c r="R35" s="142">
        <v>61787.82</v>
      </c>
      <c r="S35" s="142">
        <v>40929.35</v>
      </c>
      <c r="T35" s="142">
        <v>20291.37</v>
      </c>
      <c r="U35" s="142">
        <v>0</v>
      </c>
      <c r="BU35" s="5"/>
      <c r="BV35" s="5"/>
      <c r="BW35" s="5"/>
      <c r="BX35" s="5"/>
      <c r="BY35" s="5"/>
      <c r="BZ35" s="5"/>
      <c r="CA35" s="5"/>
      <c r="CB35" s="5"/>
      <c r="CC35" s="5"/>
      <c r="CD35" s="5"/>
      <c r="CE35" s="5"/>
      <c r="CF35" s="5"/>
    </row>
    <row r="36" spans="1:84" ht="16.5" customHeight="1" x14ac:dyDescent="0.3">
      <c r="A36" s="142" t="s">
        <v>3116</v>
      </c>
      <c r="B36" s="142">
        <v>103925.52</v>
      </c>
      <c r="C36" s="142">
        <v>103280.43</v>
      </c>
      <c r="D36" s="142">
        <v>102930.22</v>
      </c>
      <c r="E36" s="142">
        <v>102338.17</v>
      </c>
      <c r="F36" s="142">
        <v>102713.04</v>
      </c>
      <c r="G36" s="142">
        <v>76844.63</v>
      </c>
      <c r="H36" s="142">
        <v>101264.77</v>
      </c>
      <c r="I36" s="142">
        <v>101351.38</v>
      </c>
      <c r="J36" s="142">
        <v>94460.49</v>
      </c>
      <c r="K36" s="142">
        <v>87661.63</v>
      </c>
      <c r="L36" s="142">
        <v>81089.83</v>
      </c>
      <c r="M36" s="142">
        <v>73476.69</v>
      </c>
      <c r="N36" s="142">
        <v>77063.899999999994</v>
      </c>
      <c r="O36" s="142">
        <v>78140.44</v>
      </c>
      <c r="P36" s="142">
        <v>43581.54</v>
      </c>
      <c r="Q36" s="142">
        <v>0</v>
      </c>
      <c r="R36" s="142">
        <v>0</v>
      </c>
      <c r="S36" s="142">
        <v>0</v>
      </c>
      <c r="T36" s="142">
        <v>0</v>
      </c>
      <c r="U36" s="142">
        <v>0</v>
      </c>
      <c r="BU36" s="5"/>
      <c r="BV36" s="5"/>
      <c r="BW36" s="5"/>
      <c r="BX36" s="5"/>
      <c r="BY36" s="5"/>
      <c r="BZ36" s="5"/>
      <c r="CA36" s="5"/>
      <c r="CB36" s="5"/>
      <c r="CC36" s="5"/>
      <c r="CD36" s="5"/>
      <c r="CE36" s="5"/>
      <c r="CF36" s="5"/>
    </row>
    <row r="37" spans="1:84" ht="16.5" customHeight="1" x14ac:dyDescent="0.3">
      <c r="A37" s="142" t="s">
        <v>3120</v>
      </c>
      <c r="B37" s="142">
        <v>2213.73</v>
      </c>
      <c r="C37" s="142">
        <v>2175.92</v>
      </c>
      <c r="D37" s="142">
        <v>2138.5300000000002</v>
      </c>
      <c r="E37" s="142">
        <v>2101.58</v>
      </c>
      <c r="F37" s="142">
        <v>2065.0500000000002</v>
      </c>
      <c r="G37" s="142">
        <v>2039.38</v>
      </c>
      <c r="H37" s="142">
        <v>872.24</v>
      </c>
      <c r="I37" s="142">
        <v>0</v>
      </c>
      <c r="J37" s="142">
        <v>0</v>
      </c>
      <c r="K37" s="142">
        <v>0</v>
      </c>
      <c r="L37" s="142">
        <v>0</v>
      </c>
      <c r="M37" s="142">
        <v>0</v>
      </c>
      <c r="N37" s="142">
        <v>0</v>
      </c>
      <c r="O37" s="142">
        <v>0</v>
      </c>
      <c r="P37" s="142">
        <v>0</v>
      </c>
      <c r="Q37" s="142">
        <v>57.54</v>
      </c>
      <c r="R37" s="142">
        <v>114.65</v>
      </c>
      <c r="S37" s="142">
        <v>171.75</v>
      </c>
      <c r="T37" s="142">
        <v>194.59</v>
      </c>
      <c r="U37" s="142">
        <v>211.5</v>
      </c>
      <c r="BU37" s="5"/>
      <c r="BV37" s="5"/>
      <c r="BW37" s="5"/>
      <c r="BX37" s="5"/>
      <c r="BY37" s="5"/>
      <c r="BZ37" s="5"/>
      <c r="CA37" s="5"/>
      <c r="CB37" s="5"/>
      <c r="CC37" s="5"/>
      <c r="CD37" s="5"/>
      <c r="CE37" s="5"/>
      <c r="CF37" s="5"/>
    </row>
    <row r="38" spans="1:84" ht="16.5" customHeight="1" x14ac:dyDescent="0.3">
      <c r="A38" s="142" t="s">
        <v>3121</v>
      </c>
      <c r="B38" s="142">
        <v>35375.54</v>
      </c>
      <c r="C38" s="142">
        <v>5095.95</v>
      </c>
      <c r="D38" s="142">
        <v>15340.71</v>
      </c>
      <c r="E38" s="142">
        <v>12392.42</v>
      </c>
      <c r="F38" s="142">
        <v>4380.6899999999996</v>
      </c>
      <c r="G38" s="142">
        <v>15401.84</v>
      </c>
      <c r="H38" s="142">
        <v>15011.27</v>
      </c>
      <c r="I38" s="142">
        <v>9015.9699999999993</v>
      </c>
      <c r="J38" s="142">
        <v>5244.56</v>
      </c>
      <c r="K38" s="142">
        <v>10243.48</v>
      </c>
      <c r="L38" s="142">
        <v>7312.07</v>
      </c>
      <c r="M38" s="142">
        <v>864</v>
      </c>
      <c r="N38" s="142">
        <v>1287.32</v>
      </c>
      <c r="O38" s="142">
        <v>7423.94</v>
      </c>
      <c r="P38" s="142">
        <v>11478.14</v>
      </c>
      <c r="Q38" s="142">
        <v>7585.19</v>
      </c>
      <c r="R38" s="142">
        <v>4697.47</v>
      </c>
      <c r="S38" s="142">
        <v>0</v>
      </c>
      <c r="T38" s="142">
        <v>8252.43</v>
      </c>
      <c r="U38" s="142">
        <v>8252.43</v>
      </c>
      <c r="BU38" s="5"/>
      <c r="BV38" s="5"/>
      <c r="BW38" s="5"/>
      <c r="BX38" s="5"/>
      <c r="BY38" s="5"/>
      <c r="BZ38" s="5"/>
      <c r="CA38" s="5"/>
      <c r="CB38" s="5"/>
      <c r="CC38" s="5"/>
      <c r="CD38" s="5"/>
      <c r="CE38" s="5"/>
      <c r="CF38" s="5"/>
    </row>
    <row r="39" spans="1:84" ht="16.5" customHeight="1" x14ac:dyDescent="0.3">
      <c r="A39" s="142" t="s">
        <v>3122</v>
      </c>
      <c r="B39" s="142">
        <v>3470.57</v>
      </c>
      <c r="C39" s="142">
        <v>786.91</v>
      </c>
      <c r="D39" s="142">
        <v>665.3</v>
      </c>
      <c r="E39" s="142">
        <v>1177.9100000000001</v>
      </c>
      <c r="F39" s="142">
        <v>2150.4499999999998</v>
      </c>
      <c r="G39" s="142">
        <v>2167.44</v>
      </c>
      <c r="H39" s="142">
        <v>1382.44</v>
      </c>
      <c r="I39" s="142">
        <v>1248.07</v>
      </c>
      <c r="J39" s="142">
        <v>4765.37</v>
      </c>
      <c r="K39" s="142">
        <v>1242.6300000000001</v>
      </c>
      <c r="L39" s="142">
        <v>1258.6199999999999</v>
      </c>
      <c r="M39" s="142">
        <v>1225.7</v>
      </c>
      <c r="N39" s="142">
        <v>1740.16</v>
      </c>
      <c r="O39" s="142">
        <v>1445.07</v>
      </c>
      <c r="P39" s="142">
        <v>2378.64</v>
      </c>
      <c r="Q39" s="142">
        <v>4718.18</v>
      </c>
      <c r="R39" s="142">
        <v>46142.04</v>
      </c>
      <c r="S39" s="142">
        <v>32732.639999999999</v>
      </c>
      <c r="T39" s="142">
        <v>25154.61</v>
      </c>
      <c r="U39" s="142">
        <v>20974.61</v>
      </c>
      <c r="BU39" s="5"/>
      <c r="BV39" s="5"/>
      <c r="BW39" s="5"/>
      <c r="BX39" s="5"/>
      <c r="BY39" s="5"/>
      <c r="BZ39" s="5"/>
      <c r="CA39" s="5"/>
      <c r="CB39" s="5"/>
      <c r="CC39" s="5"/>
      <c r="CD39" s="5"/>
      <c r="CE39" s="5"/>
      <c r="CF39" s="5"/>
    </row>
    <row r="40" spans="1:84" ht="16.5" customHeight="1" x14ac:dyDescent="0.3">
      <c r="A40" s="142" t="s">
        <v>2931</v>
      </c>
      <c r="B40" s="142">
        <v>371526.01</v>
      </c>
      <c r="C40" s="142">
        <v>205234.66</v>
      </c>
      <c r="D40" s="142">
        <v>212899.86</v>
      </c>
      <c r="E40" s="142">
        <v>225358.51</v>
      </c>
      <c r="F40" s="142">
        <v>218330.23999999999</v>
      </c>
      <c r="G40" s="142">
        <v>194999.87</v>
      </c>
      <c r="H40" s="142">
        <v>212158.84</v>
      </c>
      <c r="I40" s="142">
        <v>240529.87</v>
      </c>
      <c r="J40" s="142">
        <v>249064.45</v>
      </c>
      <c r="K40" s="142">
        <v>240854.39999999999</v>
      </c>
      <c r="L40" s="142">
        <v>292812.67</v>
      </c>
      <c r="M40" s="142">
        <v>321958.92</v>
      </c>
      <c r="N40" s="142">
        <v>365448.6</v>
      </c>
      <c r="O40" s="142">
        <v>338209.29</v>
      </c>
      <c r="P40" s="142">
        <v>363415.3</v>
      </c>
      <c r="Q40" s="142">
        <v>386834.36</v>
      </c>
      <c r="R40" s="142">
        <v>253299.9</v>
      </c>
      <c r="S40" s="142">
        <v>196206.03</v>
      </c>
      <c r="T40" s="142">
        <v>127399.74</v>
      </c>
      <c r="U40" s="142">
        <v>131949</v>
      </c>
      <c r="BU40" s="5"/>
      <c r="BV40" s="5"/>
      <c r="BW40" s="5"/>
      <c r="BX40" s="5"/>
      <c r="BY40" s="5"/>
      <c r="BZ40" s="5"/>
      <c r="CA40" s="5"/>
      <c r="CB40" s="5"/>
      <c r="CC40" s="5"/>
      <c r="CD40" s="5"/>
      <c r="CE40" s="5"/>
      <c r="CF40" s="5"/>
    </row>
    <row r="41" spans="1:84" ht="16.5" customHeight="1" x14ac:dyDescent="0.3">
      <c r="A41" s="142" t="s">
        <v>3123</v>
      </c>
      <c r="B41" s="142"/>
      <c r="C41" s="142"/>
      <c r="D41" s="142"/>
      <c r="E41" s="142"/>
      <c r="F41" s="142"/>
      <c r="G41" s="142"/>
      <c r="H41" s="142"/>
      <c r="I41" s="142"/>
      <c r="J41" s="142"/>
      <c r="K41" s="142"/>
      <c r="L41" s="142"/>
      <c r="M41" s="142"/>
      <c r="N41" s="142"/>
      <c r="O41" s="142"/>
      <c r="P41" s="142"/>
      <c r="Q41" s="142"/>
      <c r="R41" s="142"/>
      <c r="S41" s="142"/>
      <c r="T41" s="142"/>
      <c r="U41" s="142"/>
      <c r="BU41" s="5"/>
      <c r="BV41" s="5"/>
      <c r="BW41" s="5"/>
      <c r="BX41" s="5"/>
      <c r="BY41" s="5"/>
      <c r="BZ41" s="5"/>
      <c r="CA41" s="5"/>
      <c r="CB41" s="5"/>
      <c r="CC41" s="5"/>
      <c r="CD41" s="5"/>
      <c r="CE41" s="5"/>
      <c r="CF41" s="5"/>
    </row>
    <row r="42" spans="1:84" ht="16.5" customHeight="1" x14ac:dyDescent="0.3">
      <c r="A42" s="142" t="s">
        <v>2904</v>
      </c>
      <c r="B42" s="142">
        <v>108250.02</v>
      </c>
      <c r="C42" s="142">
        <v>134462.19</v>
      </c>
      <c r="D42" s="142">
        <v>160238.51</v>
      </c>
      <c r="E42" s="142">
        <v>186191.87</v>
      </c>
      <c r="F42" s="142">
        <v>199076.95</v>
      </c>
      <c r="G42" s="142">
        <v>224945.36</v>
      </c>
      <c r="H42" s="142">
        <v>160525.22</v>
      </c>
      <c r="I42" s="142">
        <v>165836.62</v>
      </c>
      <c r="J42" s="142">
        <v>176462.76</v>
      </c>
      <c r="K42" s="142">
        <v>201704.37</v>
      </c>
      <c r="L42" s="142">
        <v>176212.96</v>
      </c>
      <c r="M42" s="142">
        <v>202034.02</v>
      </c>
      <c r="N42" s="142">
        <v>126725.47</v>
      </c>
      <c r="O42" s="142">
        <v>0</v>
      </c>
      <c r="P42" s="142">
        <v>0</v>
      </c>
      <c r="Q42" s="142">
        <v>0</v>
      </c>
      <c r="R42" s="142">
        <v>2119.69</v>
      </c>
      <c r="S42" s="142">
        <v>22944.6</v>
      </c>
      <c r="T42" s="142">
        <v>43549.73</v>
      </c>
      <c r="U42" s="142">
        <v>63805.56</v>
      </c>
      <c r="BU42" s="7"/>
      <c r="BV42" s="7"/>
      <c r="BW42" s="7"/>
      <c r="BX42" s="7"/>
      <c r="BY42" s="7"/>
      <c r="BZ42" s="7"/>
      <c r="CA42" s="7"/>
      <c r="CB42" s="7"/>
      <c r="CC42" s="7"/>
      <c r="CD42" s="7"/>
      <c r="CE42" s="7"/>
      <c r="CF42" s="7"/>
    </row>
    <row r="43" spans="1:84" ht="16.5" customHeight="1" x14ac:dyDescent="0.3">
      <c r="A43" s="142" t="s">
        <v>3114</v>
      </c>
      <c r="B43" s="142">
        <v>108250.02</v>
      </c>
      <c r="C43" s="142">
        <v>134462.19</v>
      </c>
      <c r="D43" s="142">
        <v>160238.51</v>
      </c>
      <c r="E43" s="142">
        <v>186191.87</v>
      </c>
      <c r="F43" s="142">
        <v>199076.95</v>
      </c>
      <c r="G43" s="142">
        <v>224945.36</v>
      </c>
      <c r="H43" s="142">
        <v>160525.22</v>
      </c>
      <c r="I43" s="142">
        <v>165836.62</v>
      </c>
      <c r="J43" s="142">
        <v>176462.76</v>
      </c>
      <c r="K43" s="142">
        <v>201704.37</v>
      </c>
      <c r="L43" s="142">
        <v>176212.96</v>
      </c>
      <c r="M43" s="142">
        <v>202034.02</v>
      </c>
      <c r="N43" s="142">
        <v>126725.47</v>
      </c>
      <c r="O43" s="142">
        <v>0</v>
      </c>
      <c r="P43" s="142">
        <v>0</v>
      </c>
      <c r="Q43" s="142">
        <v>0</v>
      </c>
      <c r="R43" s="142">
        <v>2119.69</v>
      </c>
      <c r="S43" s="142">
        <v>22944.6</v>
      </c>
      <c r="T43" s="142">
        <v>43549.73</v>
      </c>
      <c r="U43" s="142">
        <v>63805.56</v>
      </c>
      <c r="BU43" s="5"/>
      <c r="BV43" s="5"/>
      <c r="BW43" s="5"/>
      <c r="BX43" s="5"/>
      <c r="BY43" s="5"/>
      <c r="BZ43" s="5"/>
      <c r="CA43" s="5"/>
      <c r="CB43" s="5"/>
      <c r="CC43" s="5"/>
      <c r="CD43" s="5"/>
      <c r="CE43" s="5"/>
      <c r="CF43" s="5"/>
    </row>
    <row r="44" spans="1:84" ht="16.5" customHeight="1" x14ac:dyDescent="0.3">
      <c r="A44" s="142" t="s">
        <v>3125</v>
      </c>
      <c r="B44" s="142">
        <v>5718.61</v>
      </c>
      <c r="C44" s="142">
        <v>6282.42</v>
      </c>
      <c r="D44" s="142">
        <v>6839.25</v>
      </c>
      <c r="E44" s="142">
        <v>7389.2</v>
      </c>
      <c r="F44" s="142">
        <v>7932.34</v>
      </c>
      <c r="G44" s="142">
        <v>8458.34</v>
      </c>
      <c r="H44" s="142">
        <v>5066.6400000000003</v>
      </c>
      <c r="I44" s="142">
        <v>1976.41</v>
      </c>
      <c r="J44" s="142">
        <v>2109.5300000000002</v>
      </c>
      <c r="K44" s="142">
        <v>2240.71</v>
      </c>
      <c r="L44" s="142">
        <v>0</v>
      </c>
      <c r="M44" s="142">
        <v>0</v>
      </c>
      <c r="N44" s="142">
        <v>0</v>
      </c>
      <c r="O44" s="142">
        <v>0</v>
      </c>
      <c r="P44" s="142">
        <v>0</v>
      </c>
      <c r="Q44" s="142">
        <v>0</v>
      </c>
      <c r="R44" s="142">
        <v>0</v>
      </c>
      <c r="S44" s="142">
        <v>0</v>
      </c>
      <c r="T44" s="142">
        <v>22.99</v>
      </c>
      <c r="U44" s="142">
        <v>57.54</v>
      </c>
      <c r="BU44" s="5"/>
      <c r="BV44" s="5"/>
      <c r="BW44" s="5"/>
      <c r="BX44" s="5"/>
      <c r="BY44" s="5"/>
      <c r="BZ44" s="5"/>
      <c r="CA44" s="5"/>
      <c r="CB44" s="5"/>
      <c r="CC44" s="5"/>
      <c r="CD44" s="5"/>
      <c r="CE44" s="5"/>
      <c r="CF44" s="5"/>
    </row>
    <row r="45" spans="1:84" ht="16.5" customHeight="1" x14ac:dyDescent="0.3">
      <c r="A45" s="142" t="s">
        <v>3128</v>
      </c>
      <c r="B45" s="142">
        <v>32381.45</v>
      </c>
      <c r="C45" s="142">
        <v>31381.360000000001</v>
      </c>
      <c r="D45" s="142">
        <v>30348.799999999999</v>
      </c>
      <c r="E45" s="142">
        <v>29555.25</v>
      </c>
      <c r="F45" s="142">
        <v>26976.41</v>
      </c>
      <c r="G45" s="142">
        <v>26646.68</v>
      </c>
      <c r="H45" s="142">
        <v>25718.49</v>
      </c>
      <c r="I45" s="142">
        <v>25019.49</v>
      </c>
      <c r="J45" s="142">
        <v>20970.61</v>
      </c>
      <c r="K45" s="142">
        <v>20440.72</v>
      </c>
      <c r="L45" s="142">
        <v>15242.77</v>
      </c>
      <c r="M45" s="142">
        <v>14665.99</v>
      </c>
      <c r="N45" s="142">
        <v>14641.7</v>
      </c>
      <c r="O45" s="142">
        <v>14210.55</v>
      </c>
      <c r="P45" s="142">
        <v>13764.65</v>
      </c>
      <c r="Q45" s="142">
        <v>13318.76</v>
      </c>
      <c r="R45" s="142">
        <v>11629.37</v>
      </c>
      <c r="S45" s="142">
        <v>11274.28</v>
      </c>
      <c r="T45" s="142">
        <v>10919.19</v>
      </c>
      <c r="U45" s="142">
        <v>10815.45</v>
      </c>
      <c r="BU45" s="5"/>
      <c r="BV45" s="5"/>
      <c r="BW45" s="5"/>
      <c r="BX45" s="5"/>
      <c r="BY45" s="5"/>
      <c r="BZ45" s="5"/>
      <c r="CA45" s="5"/>
      <c r="CB45" s="5"/>
      <c r="CC45" s="5"/>
      <c r="CD45" s="5"/>
      <c r="CE45" s="5"/>
      <c r="CF45" s="5"/>
    </row>
    <row r="46" spans="1:84" ht="16.5" customHeight="1" x14ac:dyDescent="0.3">
      <c r="A46" s="142" t="s">
        <v>3130</v>
      </c>
      <c r="B46" s="142">
        <v>360</v>
      </c>
      <c r="C46" s="142">
        <v>360</v>
      </c>
      <c r="D46" s="142">
        <v>390</v>
      </c>
      <c r="E46" s="142">
        <v>390</v>
      </c>
      <c r="F46" s="142">
        <v>390</v>
      </c>
      <c r="G46" s="142">
        <v>510</v>
      </c>
      <c r="H46" s="142">
        <v>410</v>
      </c>
      <c r="I46" s="142">
        <v>410</v>
      </c>
      <c r="J46" s="142">
        <v>410</v>
      </c>
      <c r="K46" s="142">
        <v>410</v>
      </c>
      <c r="L46" s="142">
        <v>410</v>
      </c>
      <c r="M46" s="142">
        <v>410</v>
      </c>
      <c r="N46" s="142">
        <v>410</v>
      </c>
      <c r="O46" s="142">
        <v>410</v>
      </c>
      <c r="P46" s="142">
        <v>0</v>
      </c>
      <c r="Q46" s="142">
        <v>0</v>
      </c>
      <c r="R46" s="142">
        <v>0</v>
      </c>
      <c r="S46" s="142">
        <v>0</v>
      </c>
      <c r="T46" s="142">
        <v>0</v>
      </c>
      <c r="U46" s="142">
        <v>0</v>
      </c>
      <c r="BU46" s="7"/>
      <c r="BV46" s="7"/>
      <c r="BW46" s="7"/>
      <c r="BX46" s="7"/>
      <c r="BY46" s="7"/>
      <c r="BZ46" s="7"/>
      <c r="CA46" s="7"/>
      <c r="CB46" s="7"/>
      <c r="CC46" s="7"/>
      <c r="CD46" s="7"/>
      <c r="CE46" s="7"/>
      <c r="CF46" s="7"/>
    </row>
    <row r="47" spans="1:84" ht="16.5" customHeight="1" x14ac:dyDescent="0.3">
      <c r="A47" s="142" t="s">
        <v>2933</v>
      </c>
      <c r="B47" s="142">
        <v>146710.09</v>
      </c>
      <c r="C47" s="142">
        <v>172485.98</v>
      </c>
      <c r="D47" s="142">
        <v>197816.56</v>
      </c>
      <c r="E47" s="142">
        <v>223526.32</v>
      </c>
      <c r="F47" s="142">
        <v>234375.7</v>
      </c>
      <c r="G47" s="142">
        <v>260560.37</v>
      </c>
      <c r="H47" s="142">
        <v>191720.35</v>
      </c>
      <c r="I47" s="142">
        <v>193242.52</v>
      </c>
      <c r="J47" s="142">
        <v>199952.9</v>
      </c>
      <c r="K47" s="142">
        <v>224795.8</v>
      </c>
      <c r="L47" s="142">
        <v>191865.73</v>
      </c>
      <c r="M47" s="142">
        <v>217110.01</v>
      </c>
      <c r="N47" s="142">
        <v>141777.17000000001</v>
      </c>
      <c r="O47" s="142">
        <v>14620.55</v>
      </c>
      <c r="P47" s="142">
        <v>13764.65</v>
      </c>
      <c r="Q47" s="142">
        <v>13318.76</v>
      </c>
      <c r="R47" s="142">
        <v>13749.06</v>
      </c>
      <c r="S47" s="142">
        <v>34218.879999999997</v>
      </c>
      <c r="T47" s="142">
        <v>54491.92</v>
      </c>
      <c r="U47" s="142">
        <v>74678.55</v>
      </c>
      <c r="BU47" s="5"/>
      <c r="BV47" s="5"/>
      <c r="BW47" s="5"/>
      <c r="BX47" s="5"/>
      <c r="BY47" s="5"/>
      <c r="BZ47" s="5"/>
      <c r="CA47" s="5"/>
      <c r="CB47" s="5"/>
      <c r="CC47" s="5"/>
      <c r="CD47" s="5"/>
      <c r="CE47" s="5"/>
      <c r="CF47" s="5"/>
    </row>
    <row r="48" spans="1:84" ht="16.5" customHeight="1" x14ac:dyDescent="0.3">
      <c r="A48" s="142" t="s">
        <v>2934</v>
      </c>
      <c r="B48" s="142">
        <v>518236.1</v>
      </c>
      <c r="C48" s="142">
        <v>377720.63</v>
      </c>
      <c r="D48" s="142">
        <v>410716.42</v>
      </c>
      <c r="E48" s="142">
        <v>448884.82</v>
      </c>
      <c r="F48" s="142">
        <v>452705.94</v>
      </c>
      <c r="G48" s="142">
        <v>455560.24</v>
      </c>
      <c r="H48" s="142">
        <v>403879.19</v>
      </c>
      <c r="I48" s="142">
        <v>433772.38</v>
      </c>
      <c r="J48" s="142">
        <v>449017.35</v>
      </c>
      <c r="K48" s="142">
        <v>465650.2</v>
      </c>
      <c r="L48" s="142">
        <v>484678.40000000002</v>
      </c>
      <c r="M48" s="142">
        <v>539068.93999999994</v>
      </c>
      <c r="N48" s="142">
        <v>507225.77</v>
      </c>
      <c r="O48" s="142">
        <v>352829.84</v>
      </c>
      <c r="P48" s="142">
        <v>377179.96</v>
      </c>
      <c r="Q48" s="142">
        <v>400153.11</v>
      </c>
      <c r="R48" s="142">
        <v>267048.96000000002</v>
      </c>
      <c r="S48" s="142">
        <v>230424.91</v>
      </c>
      <c r="T48" s="142">
        <v>181891.65</v>
      </c>
      <c r="U48" s="142">
        <v>206627.55</v>
      </c>
      <c r="BU48" s="5"/>
      <c r="BV48" s="5"/>
      <c r="BW48" s="5"/>
      <c r="BX48" s="5"/>
      <c r="BY48" s="5"/>
      <c r="BZ48" s="5"/>
      <c r="CA48" s="5"/>
      <c r="CB48" s="5"/>
      <c r="CC48" s="5"/>
      <c r="CD48" s="5"/>
      <c r="CE48" s="5"/>
      <c r="CF48" s="5"/>
    </row>
    <row r="49" spans="1:84" ht="16.5" customHeight="1" x14ac:dyDescent="0.3">
      <c r="A49" s="142" t="s">
        <v>3131</v>
      </c>
      <c r="B49" s="142"/>
      <c r="C49" s="142"/>
      <c r="D49" s="142"/>
      <c r="E49" s="142"/>
      <c r="F49" s="142"/>
      <c r="G49" s="142"/>
      <c r="H49" s="142"/>
      <c r="I49" s="142"/>
      <c r="J49" s="142"/>
      <c r="K49" s="142"/>
      <c r="L49" s="142"/>
      <c r="M49" s="142"/>
      <c r="N49" s="142"/>
      <c r="O49" s="142"/>
      <c r="P49" s="142"/>
      <c r="Q49" s="142"/>
      <c r="R49" s="142"/>
      <c r="S49" s="142"/>
      <c r="T49" s="142"/>
      <c r="U49" s="142"/>
      <c r="BU49" s="7"/>
      <c r="BV49" s="7"/>
      <c r="BW49" s="7"/>
      <c r="BX49" s="7"/>
      <c r="BY49" s="7"/>
      <c r="BZ49" s="7"/>
      <c r="CA49" s="7"/>
      <c r="CB49" s="7"/>
      <c r="CC49" s="7"/>
      <c r="CD49" s="7"/>
      <c r="CE49" s="7"/>
      <c r="CF49" s="7"/>
    </row>
    <row r="50" spans="1:84" ht="16.5" customHeight="1" x14ac:dyDescent="0.3">
      <c r="A50" s="142" t="s">
        <v>3132</v>
      </c>
      <c r="B50" s="142">
        <v>546000</v>
      </c>
      <c r="C50" s="142">
        <v>546000</v>
      </c>
      <c r="D50" s="142">
        <v>546000</v>
      </c>
      <c r="E50" s="142">
        <v>546000</v>
      </c>
      <c r="F50" s="142">
        <v>546000</v>
      </c>
      <c r="G50" s="142">
        <v>546000</v>
      </c>
      <c r="H50" s="142">
        <v>546000</v>
      </c>
      <c r="I50" s="142">
        <v>546000</v>
      </c>
      <c r="J50" s="142">
        <v>546000</v>
      </c>
      <c r="K50" s="142">
        <v>546000</v>
      </c>
      <c r="L50" s="142">
        <v>546000</v>
      </c>
      <c r="M50" s="142">
        <v>546000</v>
      </c>
      <c r="N50" s="142">
        <v>546000</v>
      </c>
      <c r="O50" s="142">
        <v>546000</v>
      </c>
      <c r="P50" s="142">
        <v>546000</v>
      </c>
      <c r="Q50" s="142">
        <v>546000</v>
      </c>
      <c r="R50" s="142">
        <v>546000</v>
      </c>
      <c r="S50" s="142">
        <v>546000</v>
      </c>
      <c r="T50" s="142">
        <v>546000</v>
      </c>
      <c r="U50" s="142">
        <v>546000</v>
      </c>
      <c r="BU50" s="5"/>
      <c r="BV50" s="5"/>
      <c r="BW50" s="5"/>
      <c r="BX50" s="5"/>
      <c r="BY50" s="5"/>
      <c r="BZ50" s="5"/>
      <c r="CA50" s="5"/>
      <c r="CB50" s="5"/>
      <c r="CC50" s="5"/>
      <c r="CD50" s="5"/>
      <c r="CE50" s="5"/>
      <c r="CF50" s="5"/>
    </row>
    <row r="51" spans="1:84" ht="16.5" customHeight="1" x14ac:dyDescent="0.3">
      <c r="A51" s="142" t="s">
        <v>3133</v>
      </c>
      <c r="B51" s="142">
        <v>546000</v>
      </c>
      <c r="C51" s="142">
        <v>546000</v>
      </c>
      <c r="D51" s="142">
        <v>546000</v>
      </c>
      <c r="E51" s="142">
        <v>546000</v>
      </c>
      <c r="F51" s="142">
        <v>546000</v>
      </c>
      <c r="G51" s="142">
        <v>546000</v>
      </c>
      <c r="H51" s="142">
        <v>546000</v>
      </c>
      <c r="I51" s="142">
        <v>546000</v>
      </c>
      <c r="J51" s="142">
        <v>546000</v>
      </c>
      <c r="K51" s="142">
        <v>546000</v>
      </c>
      <c r="L51" s="142">
        <v>546000</v>
      </c>
      <c r="M51" s="142">
        <v>546000</v>
      </c>
      <c r="N51" s="142">
        <v>546000</v>
      </c>
      <c r="O51" s="142">
        <v>546000</v>
      </c>
      <c r="P51" s="142">
        <v>546000</v>
      </c>
      <c r="Q51" s="142">
        <v>546000</v>
      </c>
      <c r="R51" s="142">
        <v>546000</v>
      </c>
      <c r="S51" s="142">
        <v>546000</v>
      </c>
      <c r="T51" s="142">
        <v>546000</v>
      </c>
      <c r="U51" s="142">
        <v>546000</v>
      </c>
      <c r="BU51" s="5"/>
      <c r="BV51" s="5"/>
      <c r="BW51" s="5"/>
      <c r="BX51" s="5"/>
      <c r="BY51" s="5"/>
      <c r="BZ51" s="5"/>
      <c r="CA51" s="5"/>
      <c r="CB51" s="5"/>
      <c r="CC51" s="5"/>
      <c r="CD51" s="5"/>
      <c r="CE51" s="5"/>
      <c r="CF51" s="5"/>
    </row>
    <row r="52" spans="1:84" ht="16.5" customHeight="1" x14ac:dyDescent="0.3">
      <c r="A52" s="142" t="s">
        <v>3134</v>
      </c>
      <c r="B52" s="142">
        <v>546000</v>
      </c>
      <c r="C52" s="142">
        <v>546000</v>
      </c>
      <c r="D52" s="142">
        <v>546000</v>
      </c>
      <c r="E52" s="142">
        <v>546000</v>
      </c>
      <c r="F52" s="142">
        <v>546000</v>
      </c>
      <c r="G52" s="142">
        <v>546000</v>
      </c>
      <c r="H52" s="142">
        <v>546000</v>
      </c>
      <c r="I52" s="142">
        <v>546000</v>
      </c>
      <c r="J52" s="142">
        <v>546000</v>
      </c>
      <c r="K52" s="142">
        <v>546000</v>
      </c>
      <c r="L52" s="142">
        <v>546000</v>
      </c>
      <c r="M52" s="142">
        <v>546000</v>
      </c>
      <c r="N52" s="142">
        <v>546000</v>
      </c>
      <c r="O52" s="142">
        <v>546000</v>
      </c>
      <c r="P52" s="142">
        <v>546000</v>
      </c>
      <c r="Q52" s="142">
        <v>546000</v>
      </c>
      <c r="R52" s="142">
        <v>546000</v>
      </c>
      <c r="S52" s="142">
        <v>546000</v>
      </c>
      <c r="T52" s="142">
        <v>546000</v>
      </c>
      <c r="U52" s="142">
        <v>382220</v>
      </c>
      <c r="BU52" s="5"/>
      <c r="BV52" s="5"/>
      <c r="BW52" s="5"/>
      <c r="BX52" s="5"/>
      <c r="BY52" s="5"/>
      <c r="BZ52" s="5"/>
      <c r="CA52" s="5"/>
      <c r="CB52" s="5"/>
      <c r="CC52" s="5"/>
      <c r="CD52" s="5"/>
      <c r="CE52" s="5"/>
      <c r="CF52" s="5"/>
    </row>
    <row r="53" spans="1:84" ht="16.5" customHeight="1" x14ac:dyDescent="0.3">
      <c r="A53" s="142" t="s">
        <v>3135</v>
      </c>
      <c r="B53" s="142">
        <v>546000</v>
      </c>
      <c r="C53" s="142">
        <v>546000</v>
      </c>
      <c r="D53" s="142">
        <v>546000</v>
      </c>
      <c r="E53" s="142">
        <v>546000</v>
      </c>
      <c r="F53" s="142">
        <v>546000</v>
      </c>
      <c r="G53" s="142">
        <v>546000</v>
      </c>
      <c r="H53" s="142">
        <v>546000</v>
      </c>
      <c r="I53" s="142">
        <v>546000</v>
      </c>
      <c r="J53" s="142">
        <v>546000</v>
      </c>
      <c r="K53" s="142">
        <v>546000</v>
      </c>
      <c r="L53" s="142">
        <v>546000</v>
      </c>
      <c r="M53" s="142">
        <v>546000</v>
      </c>
      <c r="N53" s="142">
        <v>546000</v>
      </c>
      <c r="O53" s="142">
        <v>546000</v>
      </c>
      <c r="P53" s="142">
        <v>546000</v>
      </c>
      <c r="Q53" s="142">
        <v>546000</v>
      </c>
      <c r="R53" s="142">
        <v>546000</v>
      </c>
      <c r="S53" s="142">
        <v>546000</v>
      </c>
      <c r="T53" s="142">
        <v>546000</v>
      </c>
      <c r="U53" s="142">
        <v>382220</v>
      </c>
      <c r="BU53" s="5"/>
      <c r="BV53" s="5"/>
      <c r="BW53" s="5"/>
      <c r="BX53" s="5"/>
      <c r="BY53" s="5"/>
      <c r="BZ53" s="5"/>
      <c r="CA53" s="5"/>
      <c r="CB53" s="5"/>
      <c r="CC53" s="5"/>
      <c r="CD53" s="5"/>
      <c r="CE53" s="5"/>
      <c r="CF53" s="5"/>
    </row>
    <row r="54" spans="1:84" ht="16.5" customHeight="1" x14ac:dyDescent="0.3">
      <c r="A54" s="142" t="s">
        <v>3136</v>
      </c>
      <c r="B54" s="142">
        <v>669539.67000000004</v>
      </c>
      <c r="C54" s="142">
        <v>669539.67000000004</v>
      </c>
      <c r="D54" s="142">
        <v>669539.67000000004</v>
      </c>
      <c r="E54" s="142">
        <v>669539.67000000004</v>
      </c>
      <c r="F54" s="142">
        <v>669539.67000000004</v>
      </c>
      <c r="G54" s="142">
        <v>669539.67000000004</v>
      </c>
      <c r="H54" s="142">
        <v>669539.67000000004</v>
      </c>
      <c r="I54" s="142">
        <v>669539.67000000004</v>
      </c>
      <c r="J54" s="142">
        <v>669539.67000000004</v>
      </c>
      <c r="K54" s="142">
        <v>669539.67000000004</v>
      </c>
      <c r="L54" s="142">
        <v>669539.67000000004</v>
      </c>
      <c r="M54" s="142">
        <v>669539.67000000004</v>
      </c>
      <c r="N54" s="142">
        <v>669539.67000000004</v>
      </c>
      <c r="O54" s="142">
        <v>669539.67000000004</v>
      </c>
      <c r="P54" s="142">
        <v>669539.67000000004</v>
      </c>
      <c r="Q54" s="142">
        <v>669539.67000000004</v>
      </c>
      <c r="R54" s="142">
        <v>669539.67000000004</v>
      </c>
      <c r="S54" s="142">
        <v>669539.67000000004</v>
      </c>
      <c r="T54" s="142">
        <v>669539.67000000004</v>
      </c>
      <c r="U54" s="142">
        <v>67281.279999999999</v>
      </c>
      <c r="BU54" s="5"/>
      <c r="BV54" s="5"/>
      <c r="BW54" s="5"/>
      <c r="BX54" s="5"/>
      <c r="BY54" s="5"/>
      <c r="BZ54" s="5"/>
      <c r="CA54" s="5"/>
      <c r="CB54" s="5"/>
      <c r="CC54" s="5"/>
      <c r="CD54" s="5"/>
      <c r="CE54" s="5"/>
      <c r="CF54" s="5"/>
    </row>
    <row r="55" spans="1:84" ht="16.5" customHeight="1" x14ac:dyDescent="0.3">
      <c r="A55" s="142" t="s">
        <v>3137</v>
      </c>
      <c r="B55" s="142">
        <v>669539.67000000004</v>
      </c>
      <c r="C55" s="142">
        <v>669539.67000000004</v>
      </c>
      <c r="D55" s="142">
        <v>669539.67000000004</v>
      </c>
      <c r="E55" s="142">
        <v>669539.67000000004</v>
      </c>
      <c r="F55" s="142">
        <v>669539.67000000004</v>
      </c>
      <c r="G55" s="142">
        <v>669539.67000000004</v>
      </c>
      <c r="H55" s="142">
        <v>669539.67000000004</v>
      </c>
      <c r="I55" s="142">
        <v>669539.67000000004</v>
      </c>
      <c r="J55" s="142">
        <v>669539.67000000004</v>
      </c>
      <c r="K55" s="142">
        <v>669539.67000000004</v>
      </c>
      <c r="L55" s="142">
        <v>669539.67000000004</v>
      </c>
      <c r="M55" s="142">
        <v>669539.67000000004</v>
      </c>
      <c r="N55" s="142">
        <v>669539.67000000004</v>
      </c>
      <c r="O55" s="142">
        <v>669539.67000000004</v>
      </c>
      <c r="P55" s="142">
        <v>669539.67000000004</v>
      </c>
      <c r="Q55" s="142">
        <v>669539.67000000004</v>
      </c>
      <c r="R55" s="142">
        <v>669539.67000000004</v>
      </c>
      <c r="S55" s="142">
        <v>669539.67000000004</v>
      </c>
      <c r="T55" s="142">
        <v>669539.67000000004</v>
      </c>
      <c r="U55" s="142">
        <v>67281.279999999999</v>
      </c>
      <c r="BU55" s="5"/>
      <c r="BV55" s="5"/>
      <c r="BW55" s="5"/>
      <c r="BX55" s="5"/>
      <c r="BY55" s="5"/>
      <c r="BZ55" s="5"/>
      <c r="CA55" s="5"/>
      <c r="CB55" s="5"/>
      <c r="CC55" s="5"/>
      <c r="CD55" s="5"/>
      <c r="CE55" s="5"/>
      <c r="CF55" s="5"/>
    </row>
    <row r="56" spans="1:84" ht="16.5" customHeight="1" x14ac:dyDescent="0.3">
      <c r="A56" s="142" t="s">
        <v>3139</v>
      </c>
      <c r="B56" s="142">
        <v>226562.38</v>
      </c>
      <c r="C56" s="142">
        <v>108618.97</v>
      </c>
      <c r="D56" s="142">
        <v>149175.04999999999</v>
      </c>
      <c r="E56" s="142">
        <v>130218.97</v>
      </c>
      <c r="F56" s="142">
        <v>91765.74</v>
      </c>
      <c r="G56" s="142">
        <v>87633.4</v>
      </c>
      <c r="H56" s="142">
        <v>122246.83</v>
      </c>
      <c r="I56" s="142">
        <v>92423.79</v>
      </c>
      <c r="J56" s="142">
        <v>73125.58</v>
      </c>
      <c r="K56" s="142">
        <v>84128.75</v>
      </c>
      <c r="L56" s="142">
        <v>83507.75</v>
      </c>
      <c r="M56" s="142">
        <v>52834.63</v>
      </c>
      <c r="N56" s="142">
        <v>49236.95</v>
      </c>
      <c r="O56" s="142">
        <v>70409.55</v>
      </c>
      <c r="P56" s="142">
        <v>83166.55</v>
      </c>
      <c r="Q56" s="142">
        <v>64566.36</v>
      </c>
      <c r="R56" s="142">
        <v>74989.81</v>
      </c>
      <c r="S56" s="142">
        <v>52850.49</v>
      </c>
      <c r="T56" s="142">
        <v>64398.23</v>
      </c>
      <c r="U56" s="142">
        <v>55034.57</v>
      </c>
      <c r="BU56" s="5"/>
      <c r="BV56" s="5"/>
      <c r="BW56" s="5"/>
      <c r="BX56" s="5"/>
      <c r="BY56" s="5"/>
      <c r="BZ56" s="5"/>
      <c r="CA56" s="5"/>
      <c r="CB56" s="5"/>
      <c r="CC56" s="5"/>
      <c r="CD56" s="5"/>
      <c r="CE56" s="5"/>
      <c r="CF56" s="5"/>
    </row>
    <row r="57" spans="1:84" ht="16.5" customHeight="1" x14ac:dyDescent="0.3">
      <c r="A57" s="142" t="s">
        <v>3140</v>
      </c>
      <c r="B57" s="142">
        <v>41342</v>
      </c>
      <c r="C57" s="142">
        <v>41342</v>
      </c>
      <c r="D57" s="142">
        <v>41342</v>
      </c>
      <c r="E57" s="142">
        <v>41342</v>
      </c>
      <c r="F57" s="142">
        <v>36642</v>
      </c>
      <c r="G57" s="142">
        <v>36642</v>
      </c>
      <c r="H57" s="142">
        <v>36642</v>
      </c>
      <c r="I57" s="142">
        <v>36642</v>
      </c>
      <c r="J57" s="142">
        <v>31820</v>
      </c>
      <c r="K57" s="142">
        <v>31820</v>
      </c>
      <c r="L57" s="142">
        <v>31820</v>
      </c>
      <c r="M57" s="142">
        <v>31820</v>
      </c>
      <c r="N57" s="142">
        <v>29389</v>
      </c>
      <c r="O57" s="142">
        <v>29389</v>
      </c>
      <c r="P57" s="142">
        <v>29389</v>
      </c>
      <c r="Q57" s="142">
        <v>29389</v>
      </c>
      <c r="R57" s="142">
        <v>26195</v>
      </c>
      <c r="S57" s="142">
        <v>26195</v>
      </c>
      <c r="T57" s="142">
        <v>26195</v>
      </c>
      <c r="U57" s="142">
        <v>26195</v>
      </c>
      <c r="BU57" s="5"/>
      <c r="BV57" s="5"/>
      <c r="BW57" s="5"/>
      <c r="BX57" s="5"/>
      <c r="BY57" s="5"/>
      <c r="BZ57" s="5"/>
      <c r="CA57" s="5"/>
      <c r="CB57" s="5"/>
      <c r="CC57" s="5"/>
      <c r="CD57" s="5"/>
      <c r="CE57" s="5"/>
      <c r="CF57" s="5"/>
    </row>
    <row r="58" spans="1:84" ht="16.5" customHeight="1" x14ac:dyDescent="0.3">
      <c r="A58" s="142" t="s">
        <v>3141</v>
      </c>
      <c r="B58" s="142">
        <v>41342</v>
      </c>
      <c r="C58" s="142">
        <v>41342</v>
      </c>
      <c r="D58" s="142">
        <v>41342</v>
      </c>
      <c r="E58" s="142">
        <v>41342</v>
      </c>
      <c r="F58" s="142">
        <v>36642</v>
      </c>
      <c r="G58" s="142">
        <v>36642</v>
      </c>
      <c r="H58" s="142">
        <v>36642</v>
      </c>
      <c r="I58" s="142">
        <v>36642</v>
      </c>
      <c r="J58" s="142">
        <v>31820</v>
      </c>
      <c r="K58" s="142">
        <v>31820</v>
      </c>
      <c r="L58" s="142">
        <v>31820</v>
      </c>
      <c r="M58" s="142">
        <v>31820</v>
      </c>
      <c r="N58" s="142">
        <v>29389</v>
      </c>
      <c r="O58" s="142">
        <v>29389</v>
      </c>
      <c r="P58" s="142">
        <v>29389</v>
      </c>
      <c r="Q58" s="142">
        <v>29389</v>
      </c>
      <c r="R58" s="142">
        <v>26195</v>
      </c>
      <c r="S58" s="142">
        <v>26195</v>
      </c>
      <c r="T58" s="142">
        <v>26195</v>
      </c>
      <c r="U58" s="142">
        <v>26195</v>
      </c>
      <c r="BU58" s="5"/>
      <c r="BV58" s="5"/>
      <c r="BW58" s="5"/>
      <c r="BX58" s="5"/>
      <c r="BY58" s="5"/>
      <c r="BZ58" s="5"/>
      <c r="CA58" s="5"/>
      <c r="CB58" s="5"/>
      <c r="CC58" s="5"/>
      <c r="CD58" s="5"/>
      <c r="CE58" s="5"/>
      <c r="CF58" s="5"/>
    </row>
    <row r="59" spans="1:84" ht="16.5" customHeight="1" x14ac:dyDescent="0.3">
      <c r="A59" s="142" t="s">
        <v>2936</v>
      </c>
      <c r="B59" s="142">
        <v>185220.38</v>
      </c>
      <c r="C59" s="142">
        <v>67276.97</v>
      </c>
      <c r="D59" s="142">
        <v>107833.05</v>
      </c>
      <c r="E59" s="142">
        <v>88876.97</v>
      </c>
      <c r="F59" s="142">
        <v>55123.74</v>
      </c>
      <c r="G59" s="142">
        <v>50991.4</v>
      </c>
      <c r="H59" s="142">
        <v>85604.83</v>
      </c>
      <c r="I59" s="142">
        <v>55781.79</v>
      </c>
      <c r="J59" s="142">
        <v>41305.58</v>
      </c>
      <c r="K59" s="142">
        <v>52308.75</v>
      </c>
      <c r="L59" s="142">
        <v>51687.75</v>
      </c>
      <c r="M59" s="142">
        <v>21014.63</v>
      </c>
      <c r="N59" s="142">
        <v>19847.95</v>
      </c>
      <c r="O59" s="142">
        <v>41020.550000000003</v>
      </c>
      <c r="P59" s="142">
        <v>53777.55</v>
      </c>
      <c r="Q59" s="142">
        <v>35177.360000000001</v>
      </c>
      <c r="R59" s="142">
        <v>48794.81</v>
      </c>
      <c r="S59" s="142">
        <v>26655.49</v>
      </c>
      <c r="T59" s="142">
        <v>38203.230000000003</v>
      </c>
      <c r="U59" s="142">
        <v>28839.57</v>
      </c>
      <c r="BU59" s="5"/>
      <c r="BV59" s="5"/>
      <c r="BW59" s="5"/>
      <c r="BX59" s="5"/>
      <c r="BY59" s="5"/>
      <c r="BZ59" s="5"/>
      <c r="CA59" s="5"/>
      <c r="CB59" s="5"/>
      <c r="CC59" s="5"/>
      <c r="CD59" s="5"/>
      <c r="CE59" s="5"/>
      <c r="CF59" s="5"/>
    </row>
    <row r="60" spans="1:84" ht="16.5" customHeight="1" x14ac:dyDescent="0.3">
      <c r="A60" s="142" t="s">
        <v>3142</v>
      </c>
      <c r="B60" s="142">
        <v>9520.82</v>
      </c>
      <c r="C60" s="142">
        <v>9520.82</v>
      </c>
      <c r="D60" s="142">
        <v>9520.82</v>
      </c>
      <c r="E60" s="142">
        <v>9520.82</v>
      </c>
      <c r="F60" s="142">
        <v>9520.82</v>
      </c>
      <c r="G60" s="142">
        <v>9520.82</v>
      </c>
      <c r="H60" s="142">
        <v>9520.82</v>
      </c>
      <c r="I60" s="142">
        <v>9520.82</v>
      </c>
      <c r="J60" s="142">
        <v>9520.82</v>
      </c>
      <c r="K60" s="142">
        <v>9520.82</v>
      </c>
      <c r="L60" s="142">
        <v>9520.82</v>
      </c>
      <c r="M60" s="142">
        <v>9520.82</v>
      </c>
      <c r="N60" s="142">
        <v>9520.82</v>
      </c>
      <c r="O60" s="142">
        <v>9520.82</v>
      </c>
      <c r="P60" s="142">
        <v>9520.82</v>
      </c>
      <c r="Q60" s="142">
        <v>9080.42</v>
      </c>
      <c r="R60" s="142">
        <v>10133.25</v>
      </c>
      <c r="S60" s="142">
        <v>10133.25</v>
      </c>
      <c r="T60" s="142">
        <v>10133.25</v>
      </c>
      <c r="U60" s="142">
        <v>10133.25</v>
      </c>
      <c r="BU60" s="5"/>
      <c r="BV60" s="5"/>
      <c r="BW60" s="5"/>
      <c r="BX60" s="5"/>
      <c r="BY60" s="5"/>
      <c r="BZ60" s="5"/>
      <c r="CA60" s="5"/>
      <c r="CB60" s="5"/>
      <c r="CC60" s="5"/>
      <c r="CD60" s="5"/>
      <c r="CE60" s="5"/>
      <c r="CF60" s="5"/>
    </row>
    <row r="61" spans="1:84" ht="16.5" customHeight="1" x14ac:dyDescent="0.3">
      <c r="A61" s="142" t="s">
        <v>3143</v>
      </c>
      <c r="B61" s="142">
        <v>0</v>
      </c>
      <c r="C61" s="142">
        <v>0</v>
      </c>
      <c r="D61" s="142">
        <v>0</v>
      </c>
      <c r="E61" s="142">
        <v>9520.82</v>
      </c>
      <c r="F61" s="142">
        <v>9520.82</v>
      </c>
      <c r="G61" s="142">
        <v>9520.82</v>
      </c>
      <c r="H61" s="142">
        <v>9520.82</v>
      </c>
      <c r="I61" s="142">
        <v>9520.82</v>
      </c>
      <c r="J61" s="142">
        <v>9520.82</v>
      </c>
      <c r="K61" s="142">
        <v>9520.82</v>
      </c>
      <c r="L61" s="142">
        <v>9520.82</v>
      </c>
      <c r="M61" s="142">
        <v>9520.82</v>
      </c>
      <c r="N61" s="142">
        <v>9520.82</v>
      </c>
      <c r="O61" s="142">
        <v>9520.82</v>
      </c>
      <c r="P61" s="142">
        <v>9520.82</v>
      </c>
      <c r="Q61" s="142">
        <v>9520.82</v>
      </c>
      <c r="R61" s="142">
        <v>9520.82</v>
      </c>
      <c r="S61" s="142">
        <v>9520.82</v>
      </c>
      <c r="T61" s="142">
        <v>9520.82</v>
      </c>
      <c r="U61" s="142">
        <v>9520.82</v>
      </c>
      <c r="BU61" s="5"/>
      <c r="BV61" s="5"/>
      <c r="BW61" s="5"/>
      <c r="BX61" s="5"/>
      <c r="BY61" s="5"/>
      <c r="BZ61" s="5"/>
      <c r="CA61" s="5"/>
      <c r="CB61" s="5"/>
      <c r="CC61" s="5"/>
      <c r="CD61" s="5"/>
      <c r="CE61" s="5"/>
      <c r="CF61" s="5"/>
    </row>
    <row r="62" spans="1:84" ht="16.5" customHeight="1" x14ac:dyDescent="0.3">
      <c r="A62" s="142" t="s">
        <v>3146</v>
      </c>
      <c r="B62" s="142">
        <v>0</v>
      </c>
      <c r="C62" s="142">
        <v>0</v>
      </c>
      <c r="D62" s="142">
        <v>0</v>
      </c>
      <c r="E62" s="142">
        <v>9520.82</v>
      </c>
      <c r="F62" s="142">
        <v>9520.82</v>
      </c>
      <c r="G62" s="142">
        <v>9520.82</v>
      </c>
      <c r="H62" s="142">
        <v>9520.82</v>
      </c>
      <c r="I62" s="142">
        <v>9520.82</v>
      </c>
      <c r="J62" s="142">
        <v>9520.82</v>
      </c>
      <c r="K62" s="142">
        <v>9520.82</v>
      </c>
      <c r="L62" s="142">
        <v>9520.82</v>
      </c>
      <c r="M62" s="142">
        <v>9520.82</v>
      </c>
      <c r="N62" s="142">
        <v>9520.82</v>
      </c>
      <c r="O62" s="142">
        <v>9520.82</v>
      </c>
      <c r="P62" s="142">
        <v>9520.82</v>
      </c>
      <c r="Q62" s="142">
        <v>9520.82</v>
      </c>
      <c r="R62" s="142">
        <v>9520.82</v>
      </c>
      <c r="S62" s="142">
        <v>9520.82</v>
      </c>
      <c r="T62" s="142">
        <v>9520.82</v>
      </c>
      <c r="U62" s="142">
        <v>9520.82</v>
      </c>
      <c r="BU62" s="7"/>
      <c r="BV62" s="7"/>
      <c r="BW62" s="7"/>
      <c r="BX62" s="7"/>
      <c r="BY62" s="7"/>
      <c r="BZ62" s="7"/>
      <c r="CA62" s="7"/>
      <c r="CB62" s="7"/>
      <c r="CC62" s="7"/>
      <c r="CD62" s="7"/>
      <c r="CE62" s="7"/>
      <c r="CF62" s="7"/>
    </row>
    <row r="63" spans="1:84" ht="16.5" customHeight="1" x14ac:dyDescent="0.3">
      <c r="A63" s="142" t="s">
        <v>3617</v>
      </c>
      <c r="B63" s="142">
        <v>9520.82</v>
      </c>
      <c r="C63" s="142">
        <v>9520.82</v>
      </c>
      <c r="D63" s="142">
        <v>9520.82</v>
      </c>
      <c r="E63" s="142">
        <v>0</v>
      </c>
      <c r="F63" s="142">
        <v>0</v>
      </c>
      <c r="G63" s="142">
        <v>0</v>
      </c>
      <c r="H63" s="142">
        <v>0</v>
      </c>
      <c r="I63" s="142">
        <v>0</v>
      </c>
      <c r="J63" s="142">
        <v>0</v>
      </c>
      <c r="K63" s="142">
        <v>0</v>
      </c>
      <c r="L63" s="142">
        <v>0</v>
      </c>
      <c r="M63" s="142">
        <v>0</v>
      </c>
      <c r="N63" s="142">
        <v>0</v>
      </c>
      <c r="O63" s="142">
        <v>0</v>
      </c>
      <c r="P63" s="142">
        <v>0</v>
      </c>
      <c r="Q63" s="142">
        <v>0</v>
      </c>
      <c r="R63" s="142">
        <v>0</v>
      </c>
      <c r="S63" s="142">
        <v>0</v>
      </c>
      <c r="T63" s="142">
        <v>0</v>
      </c>
      <c r="U63" s="142">
        <v>0</v>
      </c>
      <c r="BU63" s="5"/>
      <c r="BV63" s="5"/>
      <c r="BW63" s="5"/>
      <c r="BX63" s="5"/>
      <c r="BY63" s="5"/>
      <c r="BZ63" s="5"/>
      <c r="CA63" s="5"/>
      <c r="CB63" s="5"/>
      <c r="CC63" s="5"/>
      <c r="CD63" s="5"/>
      <c r="CE63" s="5"/>
      <c r="CF63" s="5"/>
    </row>
    <row r="64" spans="1:84" ht="16.5" customHeight="1" x14ac:dyDescent="0.3">
      <c r="A64" s="142" t="s">
        <v>3148</v>
      </c>
      <c r="B64" s="142">
        <v>0</v>
      </c>
      <c r="C64" s="142">
        <v>0</v>
      </c>
      <c r="D64" s="142">
        <v>0</v>
      </c>
      <c r="E64" s="142">
        <v>0</v>
      </c>
      <c r="F64" s="142">
        <v>0</v>
      </c>
      <c r="G64" s="142">
        <v>0</v>
      </c>
      <c r="H64" s="142">
        <v>0</v>
      </c>
      <c r="I64" s="142">
        <v>0</v>
      </c>
      <c r="J64" s="142">
        <v>0</v>
      </c>
      <c r="K64" s="142">
        <v>0</v>
      </c>
      <c r="L64" s="142">
        <v>0</v>
      </c>
      <c r="M64" s="142">
        <v>0</v>
      </c>
      <c r="N64" s="142">
        <v>0</v>
      </c>
      <c r="O64" s="142">
        <v>0</v>
      </c>
      <c r="P64" s="142">
        <v>0</v>
      </c>
      <c r="Q64" s="142">
        <v>-440.4</v>
      </c>
      <c r="R64" s="142">
        <v>612.42999999999995</v>
      </c>
      <c r="S64" s="142">
        <v>612.42999999999995</v>
      </c>
      <c r="T64" s="142">
        <v>612.42999999999995</v>
      </c>
      <c r="U64" s="142">
        <v>612.42999999999995</v>
      </c>
      <c r="BU64" s="5"/>
      <c r="BV64" s="5"/>
      <c r="BW64" s="5"/>
      <c r="BX64" s="5"/>
      <c r="BY64" s="5"/>
      <c r="BZ64" s="5"/>
      <c r="CA64" s="5"/>
      <c r="CB64" s="5"/>
      <c r="CC64" s="5"/>
      <c r="CD64" s="5"/>
      <c r="CE64" s="5"/>
      <c r="CF64" s="5"/>
    </row>
    <row r="65" spans="1:84" ht="16.5" customHeight="1" x14ac:dyDescent="0.3">
      <c r="A65" s="142" t="s">
        <v>2937</v>
      </c>
      <c r="B65" s="142">
        <v>1451622.86</v>
      </c>
      <c r="C65" s="142">
        <v>1333679.45</v>
      </c>
      <c r="D65" s="142">
        <v>1374235.54</v>
      </c>
      <c r="E65" s="142">
        <v>1355279.46</v>
      </c>
      <c r="F65" s="142">
        <v>1316826.23</v>
      </c>
      <c r="G65" s="142">
        <v>1312693.8899999999</v>
      </c>
      <c r="H65" s="142">
        <v>1347307.31</v>
      </c>
      <c r="I65" s="142">
        <v>1317484.28</v>
      </c>
      <c r="J65" s="142">
        <v>1298186.07</v>
      </c>
      <c r="K65" s="142">
        <v>1309189.23</v>
      </c>
      <c r="L65" s="142">
        <v>1308568.23</v>
      </c>
      <c r="M65" s="142">
        <v>1277895.1200000001</v>
      </c>
      <c r="N65" s="142">
        <v>1274297.43</v>
      </c>
      <c r="O65" s="142">
        <v>1295470.04</v>
      </c>
      <c r="P65" s="142">
        <v>1308227.04</v>
      </c>
      <c r="Q65" s="142">
        <v>1289186.45</v>
      </c>
      <c r="R65" s="142">
        <v>1300662.73</v>
      </c>
      <c r="S65" s="142">
        <v>1278523.4099999999</v>
      </c>
      <c r="T65" s="142">
        <v>1290071.1499999999</v>
      </c>
      <c r="U65" s="142">
        <v>514669.1</v>
      </c>
      <c r="BU65" s="5"/>
      <c r="BV65" s="5"/>
      <c r="BW65" s="5"/>
      <c r="BX65" s="5"/>
      <c r="BY65" s="5"/>
      <c r="BZ65" s="5"/>
      <c r="CA65" s="5"/>
      <c r="CB65" s="5"/>
      <c r="CC65" s="5"/>
      <c r="CD65" s="5"/>
      <c r="CE65" s="5"/>
      <c r="CF65" s="5"/>
    </row>
    <row r="66" spans="1:84" ht="16.5" customHeight="1" x14ac:dyDescent="0.3">
      <c r="A66" s="142" t="s">
        <v>3150</v>
      </c>
      <c r="B66" s="142">
        <v>1451622.86</v>
      </c>
      <c r="C66" s="142">
        <v>1333679.45</v>
      </c>
      <c r="D66" s="142">
        <v>1374235.54</v>
      </c>
      <c r="E66" s="142">
        <v>1355279.46</v>
      </c>
      <c r="F66" s="142">
        <v>1316826.23</v>
      </c>
      <c r="G66" s="142">
        <v>1312693.8899999999</v>
      </c>
      <c r="H66" s="142">
        <v>1347307.31</v>
      </c>
      <c r="I66" s="142">
        <v>1317484.28</v>
      </c>
      <c r="J66" s="142">
        <v>1298186.07</v>
      </c>
      <c r="K66" s="142">
        <v>1309189.23</v>
      </c>
      <c r="L66" s="142">
        <v>1308568.23</v>
      </c>
      <c r="M66" s="142">
        <v>1277895.1200000001</v>
      </c>
      <c r="N66" s="142">
        <v>1274297.43</v>
      </c>
      <c r="O66" s="142">
        <v>1295470.04</v>
      </c>
      <c r="P66" s="142">
        <v>1308227.04</v>
      </c>
      <c r="Q66" s="142">
        <v>1289186.45</v>
      </c>
      <c r="R66" s="142">
        <v>1300662.73</v>
      </c>
      <c r="S66" s="142">
        <v>1278523.4099999999</v>
      </c>
      <c r="T66" s="142">
        <v>1290071.1499999999</v>
      </c>
      <c r="U66" s="142">
        <v>514669.1</v>
      </c>
      <c r="BU66" s="5"/>
      <c r="BV66" s="5"/>
      <c r="BW66" s="5"/>
      <c r="BX66" s="5"/>
      <c r="BY66" s="5"/>
      <c r="BZ66" s="5"/>
      <c r="CA66" s="5"/>
      <c r="CB66" s="5"/>
      <c r="CC66" s="5"/>
      <c r="CD66" s="5"/>
      <c r="CE66" s="5"/>
      <c r="CF66" s="5"/>
    </row>
    <row r="67" spans="1:84" ht="16.5" customHeight="1" x14ac:dyDescent="0.3">
      <c r="A67" s="142" t="s">
        <v>3151</v>
      </c>
      <c r="B67" s="142">
        <v>1969858.96</v>
      </c>
      <c r="C67" s="142">
        <v>1711400.09</v>
      </c>
      <c r="D67" s="142">
        <v>1784951.96</v>
      </c>
      <c r="E67" s="142">
        <v>1804164.28</v>
      </c>
      <c r="F67" s="142">
        <v>1769532.17</v>
      </c>
      <c r="G67" s="142">
        <v>1768254.13</v>
      </c>
      <c r="H67" s="142">
        <v>1751186.5</v>
      </c>
      <c r="I67" s="142">
        <v>1751256.66</v>
      </c>
      <c r="J67" s="142">
        <v>1747203.42</v>
      </c>
      <c r="K67" s="142">
        <v>1774839.43</v>
      </c>
      <c r="L67" s="142">
        <v>1793246.63</v>
      </c>
      <c r="M67" s="142">
        <v>1816964.05</v>
      </c>
      <c r="N67" s="142">
        <v>1781523.2</v>
      </c>
      <c r="O67" s="142">
        <v>1648299.88</v>
      </c>
      <c r="P67" s="142">
        <v>1685407</v>
      </c>
      <c r="Q67" s="142">
        <v>1689339.56</v>
      </c>
      <c r="R67" s="142">
        <v>1567711.69</v>
      </c>
      <c r="S67" s="142">
        <v>1508948.32</v>
      </c>
      <c r="T67" s="142">
        <v>1471962.8</v>
      </c>
      <c r="U67" s="142">
        <v>721296.65</v>
      </c>
      <c r="BU67" s="5"/>
      <c r="BV67" s="5"/>
      <c r="BW67" s="5"/>
      <c r="BX67" s="5"/>
      <c r="BY67" s="5"/>
      <c r="BZ67" s="5"/>
      <c r="CA67" s="5"/>
      <c r="CB67" s="5"/>
      <c r="CC67" s="5"/>
      <c r="CD67" s="5"/>
      <c r="CE67" s="5"/>
      <c r="CF67" s="5"/>
    </row>
    <row r="68" spans="1:84" ht="16.5" customHeight="1" x14ac:dyDescent="0.3">
      <c r="A68" s="142" t="s">
        <v>3152</v>
      </c>
      <c r="B68" s="142" t="s">
        <v>3618</v>
      </c>
      <c r="C68" s="142" t="s">
        <v>3153</v>
      </c>
      <c r="D68" s="142" t="s">
        <v>3154</v>
      </c>
      <c r="E68" s="142" t="s">
        <v>3155</v>
      </c>
      <c r="F68" s="142" t="s">
        <v>3156</v>
      </c>
      <c r="G68" s="142" t="s">
        <v>3157</v>
      </c>
      <c r="H68" s="142" t="s">
        <v>3158</v>
      </c>
      <c r="I68" s="142" t="s">
        <v>3159</v>
      </c>
      <c r="J68" s="142" t="s">
        <v>3160</v>
      </c>
      <c r="K68" s="142" t="s">
        <v>3161</v>
      </c>
      <c r="L68" s="142" t="s">
        <v>3162</v>
      </c>
      <c r="M68" s="142" t="s">
        <v>3163</v>
      </c>
      <c r="N68" s="142" t="s">
        <v>3164</v>
      </c>
      <c r="O68" s="142" t="s">
        <v>3165</v>
      </c>
      <c r="P68" s="142" t="s">
        <v>3166</v>
      </c>
      <c r="Q68" s="142" t="s">
        <v>3167</v>
      </c>
      <c r="R68" s="142" t="s">
        <v>3168</v>
      </c>
      <c r="S68" s="142" t="s">
        <v>3169</v>
      </c>
      <c r="T68" s="142" t="s">
        <v>3170</v>
      </c>
      <c r="U68" s="142" t="s">
        <v>3171</v>
      </c>
      <c r="BU68" s="5"/>
      <c r="BV68" s="5"/>
      <c r="BW68" s="5"/>
      <c r="BX68" s="5"/>
      <c r="BY68" s="5"/>
      <c r="BZ68" s="5"/>
      <c r="CA68" s="5"/>
      <c r="CB68" s="5"/>
      <c r="CC68" s="5"/>
      <c r="CD68" s="5"/>
      <c r="CE68" s="5"/>
      <c r="CF68" s="5"/>
    </row>
    <row r="69" spans="1:84" ht="16.5" customHeight="1" x14ac:dyDescent="0.3">
      <c r="A69" s="142" t="s">
        <v>3207</v>
      </c>
      <c r="B69" s="142"/>
      <c r="C69" s="142"/>
      <c r="D69" s="142"/>
      <c r="E69" s="142"/>
      <c r="F69" s="142"/>
      <c r="G69" s="142"/>
      <c r="H69" s="142"/>
      <c r="I69" s="142"/>
      <c r="J69" s="142"/>
      <c r="K69" s="142"/>
      <c r="L69" s="142"/>
      <c r="M69" s="142"/>
      <c r="N69" s="142"/>
      <c r="O69" s="142"/>
      <c r="P69" s="142"/>
      <c r="Q69" s="142"/>
      <c r="R69" s="142"/>
      <c r="S69" s="142"/>
      <c r="T69" s="142"/>
      <c r="U69" s="142"/>
      <c r="BU69" s="5"/>
      <c r="BV69" s="5"/>
      <c r="BW69" s="5"/>
      <c r="BX69" s="5"/>
      <c r="BY69" s="5"/>
      <c r="BZ69" s="5"/>
      <c r="CA69" s="5"/>
      <c r="CB69" s="5"/>
      <c r="CC69" s="5"/>
      <c r="CD69" s="5"/>
      <c r="CE69" s="5"/>
      <c r="CF69" s="5"/>
    </row>
    <row r="70" spans="1:84" ht="16.5" customHeight="1" x14ac:dyDescent="0.3">
      <c r="A70" s="142" t="s">
        <v>3619</v>
      </c>
      <c r="B70" s="142"/>
      <c r="C70" s="142"/>
      <c r="D70" s="142"/>
      <c r="E70" s="142"/>
      <c r="F70" s="142"/>
      <c r="G70" s="142"/>
      <c r="H70" s="142"/>
      <c r="I70" s="142"/>
      <c r="J70" s="142"/>
      <c r="K70" s="142"/>
      <c r="L70" s="142"/>
      <c r="M70" s="142"/>
      <c r="N70" s="142"/>
      <c r="O70" s="142"/>
      <c r="P70" s="142"/>
      <c r="Q70" s="142"/>
      <c r="R70" s="142"/>
      <c r="S70" s="142"/>
      <c r="T70" s="142"/>
      <c r="U70" s="142"/>
      <c r="BU70" s="5"/>
      <c r="BV70" s="5"/>
      <c r="BW70" s="5"/>
      <c r="BX70" s="5"/>
      <c r="BY70" s="5"/>
      <c r="BZ70" s="5"/>
      <c r="CA70" s="5"/>
      <c r="CB70" s="5"/>
      <c r="CC70" s="5"/>
      <c r="CD70" s="5"/>
      <c r="CE70" s="5"/>
      <c r="CF70" s="5"/>
    </row>
    <row r="71" spans="1:84" ht="16.5" customHeight="1" x14ac:dyDescent="0.3">
      <c r="A71" s="142" t="s">
        <v>3209</v>
      </c>
      <c r="B71" s="142"/>
      <c r="C71" s="142"/>
      <c r="D71" s="142"/>
      <c r="E71" s="142"/>
      <c r="F71" s="142"/>
      <c r="G71" s="142"/>
      <c r="H71" s="142"/>
      <c r="I71" s="142"/>
      <c r="J71" s="142"/>
      <c r="K71" s="142"/>
      <c r="L71" s="142"/>
      <c r="M71" s="142"/>
      <c r="N71" s="142"/>
      <c r="O71" s="142"/>
      <c r="P71" s="142"/>
      <c r="Q71" s="142"/>
      <c r="R71" s="142"/>
      <c r="S71" s="142"/>
      <c r="T71" s="142"/>
      <c r="U71" s="142"/>
      <c r="BU71" s="5"/>
      <c r="BV71" s="5"/>
      <c r="BW71" s="5"/>
      <c r="BX71" s="5"/>
      <c r="BY71" s="5"/>
      <c r="BZ71" s="5"/>
      <c r="CA71" s="5"/>
      <c r="CB71" s="5"/>
      <c r="CC71" s="5"/>
      <c r="CD71" s="5"/>
      <c r="CE71" s="5"/>
      <c r="CF71" s="5"/>
    </row>
    <row r="72" spans="1:84" ht="16.5" customHeight="1" x14ac:dyDescent="0.3">
      <c r="BU72" s="5"/>
      <c r="BV72" s="5"/>
      <c r="BW72" s="5"/>
      <c r="BX72" s="5"/>
      <c r="BY72" s="5"/>
      <c r="BZ72" s="5"/>
      <c r="CA72" s="5"/>
      <c r="CB72" s="5"/>
      <c r="CC72" s="5"/>
      <c r="CD72" s="5"/>
      <c r="CE72" s="5"/>
      <c r="CF72" s="5"/>
    </row>
    <row r="73" spans="1:84" ht="16.5" customHeight="1" x14ac:dyDescent="0.3">
      <c r="BU73" s="5"/>
      <c r="BV73" s="5"/>
      <c r="BW73" s="5"/>
      <c r="BX73" s="5"/>
      <c r="BY73" s="5"/>
      <c r="BZ73" s="5"/>
      <c r="CA73" s="5"/>
      <c r="CB73" s="5"/>
      <c r="CC73" s="5"/>
      <c r="CD73" s="5"/>
      <c r="CE73" s="5"/>
      <c r="CF73" s="5"/>
    </row>
    <row r="74" spans="1:84" ht="16.5" customHeight="1" x14ac:dyDescent="0.3">
      <c r="BU74" s="5"/>
      <c r="BV74" s="5"/>
      <c r="BW74" s="5"/>
      <c r="BX74" s="5"/>
      <c r="BY74" s="5"/>
      <c r="BZ74" s="5"/>
      <c r="CA74" s="5"/>
      <c r="CB74" s="5"/>
      <c r="CC74" s="5"/>
      <c r="CD74" s="5"/>
      <c r="CE74" s="5"/>
      <c r="CF74" s="5"/>
    </row>
    <row r="75" spans="1:84" ht="16.5" customHeight="1" x14ac:dyDescent="0.3">
      <c r="BU75" s="5"/>
      <c r="BV75" s="5"/>
      <c r="BW75" s="5"/>
      <c r="BX75" s="5"/>
      <c r="BY75" s="5"/>
      <c r="BZ75" s="5"/>
      <c r="CA75" s="5"/>
      <c r="CB75" s="5"/>
      <c r="CC75" s="5"/>
      <c r="CD75" s="5"/>
      <c r="CE75" s="5"/>
      <c r="CF75" s="5"/>
    </row>
    <row r="76" spans="1:84" ht="16.5" customHeight="1" x14ac:dyDescent="0.3">
      <c r="BU76" s="5"/>
      <c r="BV76" s="5"/>
      <c r="BW76" s="5"/>
      <c r="BX76" s="5"/>
      <c r="BY76" s="5"/>
      <c r="BZ76" s="5"/>
      <c r="CA76" s="5"/>
      <c r="CB76" s="5"/>
      <c r="CC76" s="5"/>
      <c r="CD76" s="5"/>
      <c r="CE76" s="5"/>
      <c r="CF76" s="5"/>
    </row>
    <row r="77" spans="1:84" ht="16.5" customHeight="1" x14ac:dyDescent="0.3">
      <c r="BU77" s="5"/>
      <c r="BV77" s="5"/>
      <c r="BW77" s="5"/>
      <c r="BX77" s="5"/>
      <c r="BY77" s="5"/>
      <c r="BZ77" s="5"/>
      <c r="CA77" s="5"/>
      <c r="CB77" s="5"/>
      <c r="CC77" s="5"/>
      <c r="CD77" s="5"/>
      <c r="CE77" s="5"/>
      <c r="CF77" s="5"/>
    </row>
    <row r="78" spans="1:84" ht="16.5" customHeight="1" x14ac:dyDescent="0.3">
      <c r="BU78" s="5"/>
      <c r="BV78" s="5"/>
      <c r="BW78" s="5"/>
      <c r="BX78" s="5"/>
      <c r="BY78" s="5"/>
      <c r="BZ78" s="5"/>
      <c r="CA78" s="5"/>
      <c r="CB78" s="5"/>
      <c r="CC78" s="5"/>
      <c r="CD78" s="5"/>
      <c r="CE78" s="5"/>
      <c r="CF78" s="5"/>
    </row>
    <row r="79" spans="1:84" ht="16.5" customHeight="1" x14ac:dyDescent="0.3">
      <c r="BU79" s="5"/>
      <c r="BV79" s="5"/>
      <c r="BW79" s="5"/>
      <c r="BX79" s="5"/>
      <c r="BY79" s="5"/>
      <c r="BZ79" s="5"/>
      <c r="CA79" s="5"/>
      <c r="CB79" s="5"/>
      <c r="CC79" s="5"/>
      <c r="CD79" s="5"/>
      <c r="CE79" s="5"/>
      <c r="CF79" s="5"/>
    </row>
    <row r="80" spans="1: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shared" ref="B119:BK119" si="0">IFERROR(INDEX(B$3:B$117,MATCH($A$119,$A$3:$A$117,0),1),0)</f>
        <v>20000</v>
      </c>
      <c r="C119" s="10">
        <f t="shared" si="0"/>
        <v>20000</v>
      </c>
      <c r="D119" s="10">
        <f t="shared" si="0"/>
        <v>20000</v>
      </c>
      <c r="E119" s="10">
        <f t="shared" si="0"/>
        <v>20000</v>
      </c>
      <c r="F119" s="10">
        <f t="shared" si="0"/>
        <v>20000</v>
      </c>
      <c r="G119" s="10">
        <f t="shared" si="0"/>
        <v>20000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shared" ref="B121:BK121" si="2">IFERROR(INDEX(B$3:B$117,MATCH($A$121,$A$3:$A$117,0),1),0)</f>
        <v>103925.52</v>
      </c>
      <c r="C121" s="10">
        <f t="shared" si="2"/>
        <v>103280.43</v>
      </c>
      <c r="D121" s="10">
        <f t="shared" si="2"/>
        <v>102930.22</v>
      </c>
      <c r="E121" s="10">
        <f t="shared" si="2"/>
        <v>102338.17</v>
      </c>
      <c r="F121" s="10">
        <f t="shared" si="2"/>
        <v>102713.04</v>
      </c>
      <c r="G121" s="10">
        <f t="shared" si="2"/>
        <v>76844.63</v>
      </c>
      <c r="H121" s="10">
        <f t="shared" si="2"/>
        <v>101264.77</v>
      </c>
      <c r="I121" s="10">
        <f t="shared" si="2"/>
        <v>101351.38</v>
      </c>
      <c r="J121" s="10">
        <f t="shared" si="2"/>
        <v>94460.49</v>
      </c>
      <c r="K121" s="10">
        <f t="shared" si="2"/>
        <v>87661.63</v>
      </c>
      <c r="L121" s="10">
        <f t="shared" si="2"/>
        <v>81089.83</v>
      </c>
      <c r="M121" s="10">
        <f t="shared" si="2"/>
        <v>73476.69</v>
      </c>
      <c r="N121" s="10">
        <f t="shared" si="2"/>
        <v>77063.899999999994</v>
      </c>
      <c r="O121" s="10">
        <f t="shared" si="2"/>
        <v>78140.44</v>
      </c>
      <c r="P121" s="10">
        <f t="shared" si="2"/>
        <v>43581.54</v>
      </c>
      <c r="Q121" s="10">
        <f t="shared" si="2"/>
        <v>63941.45</v>
      </c>
      <c r="R121" s="10">
        <f t="shared" si="2"/>
        <v>61787.82</v>
      </c>
      <c r="S121" s="10">
        <f t="shared" si="2"/>
        <v>40929.35</v>
      </c>
      <c r="T121" s="10">
        <f t="shared" si="2"/>
        <v>20291.37</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IFERROR(INDEX(B$3:B$117,MATCH($A$122,$A3:$A$117,0),1),0)</f>
        <v>108250.02</v>
      </c>
      <c r="C122" s="10">
        <f t="shared" si="3"/>
        <v>134462.19</v>
      </c>
      <c r="D122" s="10">
        <f t="shared" si="3"/>
        <v>160238.51</v>
      </c>
      <c r="E122" s="10">
        <f t="shared" si="3"/>
        <v>186191.87</v>
      </c>
      <c r="F122" s="10">
        <f t="shared" si="3"/>
        <v>199076.95</v>
      </c>
      <c r="G122" s="10">
        <f t="shared" si="3"/>
        <v>224945.36</v>
      </c>
      <c r="H122" s="10">
        <f t="shared" si="3"/>
        <v>160525.22</v>
      </c>
      <c r="I122" s="10">
        <f t="shared" si="3"/>
        <v>165836.62</v>
      </c>
      <c r="J122" s="10">
        <f t="shared" si="3"/>
        <v>176462.76</v>
      </c>
      <c r="K122" s="10">
        <f t="shared" si="3"/>
        <v>201704.37</v>
      </c>
      <c r="L122" s="10">
        <f t="shared" si="3"/>
        <v>176212.96</v>
      </c>
      <c r="M122" s="10">
        <f t="shared" si="3"/>
        <v>202034.02</v>
      </c>
      <c r="N122" s="10">
        <f t="shared" si="3"/>
        <v>126725.47</v>
      </c>
      <c r="O122" s="10">
        <f t="shared" si="3"/>
        <v>0</v>
      </c>
      <c r="P122" s="10">
        <f t="shared" si="3"/>
        <v>0</v>
      </c>
      <c r="Q122" s="10">
        <f t="shared" si="3"/>
        <v>0</v>
      </c>
      <c r="R122" s="10">
        <f t="shared" si="3"/>
        <v>2119.69</v>
      </c>
      <c r="S122" s="10">
        <f t="shared" si="3"/>
        <v>22944.6</v>
      </c>
      <c r="T122" s="10">
        <f t="shared" si="3"/>
        <v>43549.73</v>
      </c>
      <c r="U122" s="10">
        <f t="shared" si="3"/>
        <v>63805.56</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123925.52</v>
      </c>
      <c r="C123" s="8">
        <f t="shared" si="4"/>
        <v>123280.43</v>
      </c>
      <c r="D123" s="8">
        <f t="shared" si="4"/>
        <v>122930.22</v>
      </c>
      <c r="E123" s="8">
        <f t="shared" si="4"/>
        <v>122338.17</v>
      </c>
      <c r="F123" s="8">
        <f t="shared" si="4"/>
        <v>122713.04</v>
      </c>
      <c r="G123" s="8">
        <f t="shared" si="4"/>
        <v>96844.63</v>
      </c>
      <c r="H123" s="8">
        <f t="shared" si="4"/>
        <v>101264.77</v>
      </c>
      <c r="I123" s="8">
        <f t="shared" si="4"/>
        <v>101351.38</v>
      </c>
      <c r="J123" s="8">
        <f t="shared" si="4"/>
        <v>94460.49</v>
      </c>
      <c r="K123" s="8">
        <f t="shared" si="4"/>
        <v>87661.63</v>
      </c>
      <c r="L123" s="8">
        <f t="shared" si="4"/>
        <v>81089.83</v>
      </c>
      <c r="M123" s="8">
        <f t="shared" si="4"/>
        <v>73476.69</v>
      </c>
      <c r="N123" s="8">
        <f t="shared" si="4"/>
        <v>77063.899999999994</v>
      </c>
      <c r="O123" s="8">
        <f t="shared" si="4"/>
        <v>78140.44</v>
      </c>
      <c r="P123" s="8">
        <f t="shared" si="4"/>
        <v>43581.54</v>
      </c>
      <c r="Q123" s="8">
        <f t="shared" si="4"/>
        <v>63941.45</v>
      </c>
      <c r="R123" s="8">
        <f t="shared" si="4"/>
        <v>61787.82</v>
      </c>
      <c r="S123" s="8">
        <f t="shared" si="4"/>
        <v>40929.35</v>
      </c>
      <c r="T123" s="8">
        <f t="shared" si="4"/>
        <v>20291.37</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108250.02</v>
      </c>
      <c r="C124" s="8">
        <f t="shared" si="6"/>
        <v>134462.19</v>
      </c>
      <c r="D124" s="8">
        <f t="shared" si="6"/>
        <v>160238.51</v>
      </c>
      <c r="E124" s="8">
        <f t="shared" si="6"/>
        <v>186191.87</v>
      </c>
      <c r="F124" s="8">
        <f t="shared" si="6"/>
        <v>199076.95</v>
      </c>
      <c r="G124" s="8">
        <f t="shared" si="6"/>
        <v>224945.36</v>
      </c>
      <c r="H124" s="8">
        <f t="shared" si="6"/>
        <v>160525.22</v>
      </c>
      <c r="I124" s="8">
        <f t="shared" si="6"/>
        <v>165836.62</v>
      </c>
      <c r="J124" s="8">
        <f t="shared" si="6"/>
        <v>176462.76</v>
      </c>
      <c r="K124" s="8">
        <f t="shared" si="6"/>
        <v>201704.37</v>
      </c>
      <c r="L124" s="8">
        <f t="shared" si="6"/>
        <v>176212.96</v>
      </c>
      <c r="M124" s="8">
        <f t="shared" si="6"/>
        <v>202034.02</v>
      </c>
      <c r="N124" s="8">
        <f t="shared" si="6"/>
        <v>126725.47</v>
      </c>
      <c r="O124" s="8">
        <f t="shared" si="6"/>
        <v>0</v>
      </c>
      <c r="P124" s="8">
        <f t="shared" si="6"/>
        <v>0</v>
      </c>
      <c r="Q124" s="8">
        <f t="shared" si="6"/>
        <v>0</v>
      </c>
      <c r="R124" s="8">
        <f t="shared" si="6"/>
        <v>2119.69</v>
      </c>
      <c r="S124" s="8">
        <f t="shared" si="6"/>
        <v>22944.6</v>
      </c>
      <c r="T124" s="8">
        <f t="shared" si="6"/>
        <v>43549.73</v>
      </c>
      <c r="U124" s="8">
        <f t="shared" si="6"/>
        <v>63805.56</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232175.54</v>
      </c>
      <c r="C125" s="12">
        <f t="shared" si="7"/>
        <v>257742.62</v>
      </c>
      <c r="D125" s="12">
        <f t="shared" si="7"/>
        <v>283168.73</v>
      </c>
      <c r="E125" s="12">
        <f t="shared" si="7"/>
        <v>308530.03999999998</v>
      </c>
      <c r="F125" s="12">
        <f t="shared" si="7"/>
        <v>321789.99</v>
      </c>
      <c r="G125" s="12">
        <f t="shared" si="7"/>
        <v>321789.99</v>
      </c>
      <c r="H125" s="12">
        <f t="shared" si="7"/>
        <v>261789.99</v>
      </c>
      <c r="I125" s="12">
        <f t="shared" si="7"/>
        <v>267188</v>
      </c>
      <c r="J125" s="12">
        <f t="shared" si="7"/>
        <v>270923.25</v>
      </c>
      <c r="K125" s="12">
        <f t="shared" si="7"/>
        <v>289366</v>
      </c>
      <c r="L125" s="12">
        <f t="shared" si="7"/>
        <v>257302.78999999998</v>
      </c>
      <c r="M125" s="12">
        <f t="shared" si="7"/>
        <v>275510.70999999996</v>
      </c>
      <c r="N125" s="12">
        <f t="shared" si="7"/>
        <v>203789.37</v>
      </c>
      <c r="O125" s="12">
        <f t="shared" si="7"/>
        <v>78140.44</v>
      </c>
      <c r="P125" s="12">
        <f t="shared" si="7"/>
        <v>43581.54</v>
      </c>
      <c r="Q125" s="12">
        <f t="shared" si="7"/>
        <v>63941.45</v>
      </c>
      <c r="R125" s="12">
        <f t="shared" si="7"/>
        <v>63907.51</v>
      </c>
      <c r="S125" s="12">
        <f t="shared" si="7"/>
        <v>63873.95</v>
      </c>
      <c r="T125" s="12">
        <f t="shared" si="7"/>
        <v>63841.100000000006</v>
      </c>
      <c r="U125" s="12">
        <f t="shared" si="7"/>
        <v>63805.56</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42" t="s">
        <v>30</v>
      </c>
      <c r="B128" s="142" t="s">
        <v>3615</v>
      </c>
      <c r="C128" s="142" t="s">
        <v>3029</v>
      </c>
      <c r="D128" s="142" t="s">
        <v>3030</v>
      </c>
      <c r="E128" s="142" t="s">
        <v>3210</v>
      </c>
      <c r="F128" s="142" t="s">
        <v>3032</v>
      </c>
      <c r="G128" s="142" t="s">
        <v>3033</v>
      </c>
      <c r="H128" s="142" t="s">
        <v>3034</v>
      </c>
      <c r="I128" s="142" t="s">
        <v>3211</v>
      </c>
      <c r="J128" s="142" t="s">
        <v>3036</v>
      </c>
      <c r="K128" s="142" t="s">
        <v>3037</v>
      </c>
      <c r="L128" s="142" t="s">
        <v>3038</v>
      </c>
      <c r="M128" s="142" t="s">
        <v>3212</v>
      </c>
      <c r="N128" s="142" t="s">
        <v>3040</v>
      </c>
      <c r="O128" s="142" t="s">
        <v>3041</v>
      </c>
      <c r="P128" s="142" t="s">
        <v>3042</v>
      </c>
      <c r="Q128" s="142" t="s">
        <v>3213</v>
      </c>
      <c r="R128" s="142" t="s">
        <v>3044</v>
      </c>
      <c r="S128" s="142" t="s">
        <v>3045</v>
      </c>
      <c r="T128" s="142" t="s">
        <v>3046</v>
      </c>
      <c r="U128" s="142" t="s">
        <v>3214</v>
      </c>
      <c r="BU128" s="6"/>
      <c r="BV128" s="6"/>
      <c r="BW128" s="6"/>
      <c r="BX128" s="6"/>
      <c r="BY128" s="6"/>
      <c r="BZ128" s="6"/>
      <c r="CA128" s="6"/>
      <c r="CB128" s="6"/>
      <c r="CC128" s="6"/>
      <c r="CD128" s="6"/>
      <c r="CE128" s="6"/>
      <c r="CF128" s="6"/>
    </row>
    <row r="129" spans="1:84" ht="16.5" customHeight="1" x14ac:dyDescent="0.3">
      <c r="A129" s="142" t="s">
        <v>3223</v>
      </c>
      <c r="B129" s="142"/>
      <c r="C129" s="142"/>
      <c r="D129" s="142"/>
      <c r="E129" s="142"/>
      <c r="F129" s="142"/>
      <c r="G129" s="142"/>
      <c r="H129" s="142"/>
      <c r="I129" s="142"/>
      <c r="J129" s="142"/>
      <c r="K129" s="142"/>
      <c r="L129" s="142"/>
      <c r="M129" s="142"/>
      <c r="N129" s="142"/>
      <c r="O129" s="142"/>
      <c r="P129" s="142"/>
      <c r="Q129" s="142"/>
      <c r="R129" s="142"/>
      <c r="S129" s="142"/>
      <c r="T129" s="142"/>
      <c r="U129" s="142"/>
      <c r="BU129" s="5"/>
      <c r="BV129" s="5"/>
      <c r="BW129" s="5"/>
      <c r="BX129" s="5"/>
      <c r="BY129" s="5"/>
      <c r="BZ129" s="5"/>
      <c r="CA129" s="5"/>
      <c r="CB129" s="5"/>
      <c r="CC129" s="5"/>
      <c r="CD129" s="5"/>
      <c r="CE129" s="5"/>
      <c r="CF129" s="5"/>
    </row>
    <row r="130" spans="1:84" ht="16.5" customHeight="1" x14ac:dyDescent="0.3">
      <c r="A130" s="142" t="s">
        <v>3224</v>
      </c>
      <c r="B130" s="142"/>
      <c r="C130" s="142"/>
      <c r="D130" s="142"/>
      <c r="E130" s="142"/>
      <c r="F130" s="142"/>
      <c r="G130" s="142"/>
      <c r="H130" s="142"/>
      <c r="I130" s="142"/>
      <c r="J130" s="142"/>
      <c r="K130" s="142"/>
      <c r="L130" s="142"/>
      <c r="M130" s="142"/>
      <c r="N130" s="142"/>
      <c r="O130" s="142"/>
      <c r="P130" s="142"/>
      <c r="Q130" s="142"/>
      <c r="R130" s="142"/>
      <c r="S130" s="142"/>
      <c r="T130" s="142"/>
      <c r="U130" s="142"/>
      <c r="BU130" s="5"/>
      <c r="BV130" s="5"/>
      <c r="BW130" s="5"/>
      <c r="BX130" s="5"/>
      <c r="BY130" s="5"/>
      <c r="BZ130" s="5"/>
      <c r="CA130" s="5"/>
      <c r="CB130" s="5"/>
      <c r="CC130" s="5"/>
      <c r="CD130" s="5"/>
      <c r="CE130" s="5"/>
      <c r="CF130" s="5"/>
    </row>
    <row r="131" spans="1:84" ht="16.5" customHeight="1" x14ac:dyDescent="0.3">
      <c r="A131" s="142" t="s">
        <v>2939</v>
      </c>
      <c r="B131" s="142">
        <v>424686.89</v>
      </c>
      <c r="C131" s="142">
        <v>190349.03</v>
      </c>
      <c r="D131" s="142">
        <v>198858.18</v>
      </c>
      <c r="E131" s="142">
        <v>225637.28</v>
      </c>
      <c r="F131" s="142">
        <v>195912.61</v>
      </c>
      <c r="G131" s="142">
        <v>162247.65</v>
      </c>
      <c r="H131" s="142">
        <v>215531.4</v>
      </c>
      <c r="I131" s="142">
        <v>203839.31</v>
      </c>
      <c r="J131" s="142">
        <v>218706.31</v>
      </c>
      <c r="K131" s="142">
        <v>189469.89</v>
      </c>
      <c r="L131" s="142">
        <v>204560.27</v>
      </c>
      <c r="M131" s="142">
        <v>162564.19</v>
      </c>
      <c r="N131" s="142">
        <v>153000.91</v>
      </c>
      <c r="O131" s="142">
        <v>108163.83</v>
      </c>
      <c r="P131" s="142">
        <v>109157.03</v>
      </c>
      <c r="Q131" s="142">
        <v>105814.45</v>
      </c>
      <c r="R131" s="142">
        <v>113015.18</v>
      </c>
      <c r="S131" s="142">
        <v>99188.67</v>
      </c>
      <c r="T131" s="142">
        <v>95000.72</v>
      </c>
      <c r="U131" s="142">
        <v>102450.42</v>
      </c>
      <c r="BU131" s="5"/>
      <c r="BV131" s="5"/>
      <c r="BW131" s="5"/>
      <c r="BX131" s="5"/>
      <c r="BY131" s="5"/>
      <c r="BZ131" s="5"/>
      <c r="CA131" s="5"/>
      <c r="CB131" s="5"/>
      <c r="CC131" s="5"/>
      <c r="CD131" s="5"/>
      <c r="CE131" s="5"/>
      <c r="CF131" s="5"/>
    </row>
    <row r="132" spans="1:84" ht="16.5" customHeight="1" x14ac:dyDescent="0.3">
      <c r="A132" s="142" t="s">
        <v>3225</v>
      </c>
      <c r="B132" s="142">
        <v>424686.89</v>
      </c>
      <c r="C132" s="142">
        <v>190349.03</v>
      </c>
      <c r="D132" s="142">
        <v>198858.18</v>
      </c>
      <c r="E132" s="142">
        <v>0</v>
      </c>
      <c r="F132" s="142">
        <v>0</v>
      </c>
      <c r="G132" s="142">
        <v>0</v>
      </c>
      <c r="H132" s="142">
        <v>0</v>
      </c>
      <c r="I132" s="142">
        <v>0</v>
      </c>
      <c r="J132" s="142">
        <v>0</v>
      </c>
      <c r="K132" s="142">
        <v>0</v>
      </c>
      <c r="L132" s="142">
        <v>0</v>
      </c>
      <c r="M132" s="142">
        <v>0</v>
      </c>
      <c r="N132" s="142">
        <v>0</v>
      </c>
      <c r="O132" s="142">
        <v>0</v>
      </c>
      <c r="P132" s="142">
        <v>0</v>
      </c>
      <c r="Q132" s="142">
        <v>0</v>
      </c>
      <c r="R132" s="142">
        <v>0</v>
      </c>
      <c r="S132" s="142">
        <v>0</v>
      </c>
      <c r="T132" s="142">
        <v>0</v>
      </c>
      <c r="U132" s="142">
        <v>0</v>
      </c>
      <c r="BU132" s="5"/>
      <c r="BV132" s="5"/>
      <c r="BW132" s="5"/>
      <c r="BX132" s="5"/>
      <c r="BY132" s="5"/>
      <c r="BZ132" s="5"/>
      <c r="CA132" s="5"/>
      <c r="CB132" s="5"/>
      <c r="CC132" s="5"/>
      <c r="CD132" s="5"/>
      <c r="CE132" s="5"/>
      <c r="CF132" s="5"/>
    </row>
    <row r="133" spans="1:84" ht="16.5" customHeight="1" x14ac:dyDescent="0.3">
      <c r="A133" s="142" t="s">
        <v>3343</v>
      </c>
      <c r="B133" s="142">
        <v>0</v>
      </c>
      <c r="C133" s="142">
        <v>0</v>
      </c>
      <c r="D133" s="142">
        <v>0</v>
      </c>
      <c r="E133" s="142">
        <v>225637.28</v>
      </c>
      <c r="F133" s="142">
        <v>195912.61</v>
      </c>
      <c r="G133" s="142">
        <v>162247.65</v>
      </c>
      <c r="H133" s="142">
        <v>215531.4</v>
      </c>
      <c r="I133" s="142">
        <v>203839.31</v>
      </c>
      <c r="J133" s="142">
        <v>218706.31</v>
      </c>
      <c r="K133" s="142">
        <v>189469.89</v>
      </c>
      <c r="L133" s="142">
        <v>204560.27</v>
      </c>
      <c r="M133" s="142">
        <v>162564.19</v>
      </c>
      <c r="N133" s="142">
        <v>153000.91</v>
      </c>
      <c r="O133" s="142">
        <v>108163.83</v>
      </c>
      <c r="P133" s="142">
        <v>109157.03</v>
      </c>
      <c r="Q133" s="142">
        <v>105814.45</v>
      </c>
      <c r="R133" s="142">
        <v>113015.18</v>
      </c>
      <c r="S133" s="142">
        <v>99188.67</v>
      </c>
      <c r="T133" s="142">
        <v>95000.72</v>
      </c>
      <c r="U133" s="142">
        <v>102450.42</v>
      </c>
      <c r="BU133" s="5"/>
      <c r="BV133" s="5"/>
      <c r="BW133" s="5"/>
      <c r="BX133" s="5"/>
      <c r="BY133" s="5"/>
      <c r="BZ133" s="5"/>
      <c r="CA133" s="5"/>
      <c r="CB133" s="5"/>
      <c r="CC133" s="5"/>
      <c r="CD133" s="5"/>
      <c r="CE133" s="5"/>
      <c r="CF133" s="5"/>
    </row>
    <row r="134" spans="1:84" ht="16.5" customHeight="1" x14ac:dyDescent="0.3">
      <c r="A134" s="142" t="s">
        <v>2942</v>
      </c>
      <c r="B134" s="142">
        <v>2564.5300000000002</v>
      </c>
      <c r="C134" s="142">
        <v>4629.87</v>
      </c>
      <c r="D134" s="142">
        <v>911.1</v>
      </c>
      <c r="E134" s="142">
        <v>2466.0100000000002</v>
      </c>
      <c r="F134" s="142">
        <v>2936.35</v>
      </c>
      <c r="G134" s="142">
        <v>4085.66</v>
      </c>
      <c r="H134" s="142">
        <v>3720.38</v>
      </c>
      <c r="I134" s="142">
        <v>2261.84</v>
      </c>
      <c r="J134" s="142">
        <v>3356.3</v>
      </c>
      <c r="K134" s="142">
        <v>4682.16</v>
      </c>
      <c r="L134" s="142">
        <v>3387.92</v>
      </c>
      <c r="M134" s="142">
        <v>1516.3</v>
      </c>
      <c r="N134" s="142">
        <v>1388.11</v>
      </c>
      <c r="O134" s="142">
        <v>5531.5</v>
      </c>
      <c r="P134" s="142">
        <v>1245.28</v>
      </c>
      <c r="Q134" s="142">
        <v>2024.89</v>
      </c>
      <c r="R134" s="142">
        <v>5204.6899999999996</v>
      </c>
      <c r="S134" s="142">
        <v>3773.54</v>
      </c>
      <c r="T134" s="142">
        <v>396.26</v>
      </c>
      <c r="U134" s="142">
        <v>1654.36</v>
      </c>
      <c r="BU134" s="5"/>
      <c r="BV134" s="5"/>
      <c r="BW134" s="5"/>
      <c r="BX134" s="5"/>
      <c r="BY134" s="5"/>
      <c r="BZ134" s="5"/>
      <c r="CA134" s="5"/>
      <c r="CB134" s="5"/>
      <c r="CC134" s="5"/>
      <c r="CD134" s="5"/>
      <c r="CE134" s="5"/>
      <c r="CF134" s="5"/>
    </row>
    <row r="135" spans="1:84" ht="16.5" customHeight="1" x14ac:dyDescent="0.3">
      <c r="A135" s="142" t="s">
        <v>2946</v>
      </c>
      <c r="B135" s="142">
        <v>427251.42</v>
      </c>
      <c r="C135" s="142">
        <v>194978.9</v>
      </c>
      <c r="D135" s="142">
        <v>199769.29</v>
      </c>
      <c r="E135" s="142">
        <v>228103.29</v>
      </c>
      <c r="F135" s="142">
        <v>198848.96</v>
      </c>
      <c r="G135" s="142">
        <v>166333.31</v>
      </c>
      <c r="H135" s="142">
        <v>219251.78</v>
      </c>
      <c r="I135" s="142">
        <v>206101.15</v>
      </c>
      <c r="J135" s="142">
        <v>222062.61</v>
      </c>
      <c r="K135" s="142">
        <v>194152.06</v>
      </c>
      <c r="L135" s="142">
        <v>207948.19</v>
      </c>
      <c r="M135" s="142">
        <v>164080.49</v>
      </c>
      <c r="N135" s="142">
        <v>154389.01999999999</v>
      </c>
      <c r="O135" s="142">
        <v>113695.33</v>
      </c>
      <c r="P135" s="142">
        <v>110402.3</v>
      </c>
      <c r="Q135" s="142">
        <v>107839.34</v>
      </c>
      <c r="R135" s="142">
        <v>118219.87</v>
      </c>
      <c r="S135" s="142">
        <v>102962.21</v>
      </c>
      <c r="T135" s="142">
        <v>95396.98</v>
      </c>
      <c r="U135" s="142">
        <v>104104.78</v>
      </c>
      <c r="BU135" s="5"/>
      <c r="BV135" s="5"/>
      <c r="BW135" s="5"/>
      <c r="BX135" s="5"/>
      <c r="BY135" s="5"/>
      <c r="BZ135" s="5"/>
      <c r="CA135" s="5"/>
      <c r="CB135" s="5"/>
      <c r="CC135" s="5"/>
      <c r="CD135" s="5"/>
      <c r="CE135" s="5"/>
      <c r="CF135" s="5"/>
    </row>
    <row r="136" spans="1:84" ht="16.5" customHeight="1" x14ac:dyDescent="0.3">
      <c r="A136" s="142" t="s">
        <v>3227</v>
      </c>
      <c r="B136" s="142"/>
      <c r="C136" s="142"/>
      <c r="D136" s="142"/>
      <c r="E136" s="142"/>
      <c r="F136" s="142"/>
      <c r="G136" s="142"/>
      <c r="H136" s="142"/>
      <c r="I136" s="142"/>
      <c r="J136" s="142"/>
      <c r="K136" s="142"/>
      <c r="L136" s="142"/>
      <c r="M136" s="142"/>
      <c r="N136" s="142"/>
      <c r="O136" s="142"/>
      <c r="P136" s="142"/>
      <c r="Q136" s="142"/>
      <c r="R136" s="142"/>
      <c r="S136" s="142"/>
      <c r="T136" s="142"/>
      <c r="U136" s="142"/>
      <c r="BU136" s="5"/>
      <c r="BV136" s="5"/>
      <c r="BW136" s="5"/>
      <c r="BX136" s="5"/>
      <c r="BY136" s="5"/>
      <c r="BZ136" s="5"/>
      <c r="CA136" s="5"/>
      <c r="CB136" s="5"/>
      <c r="CC136" s="5"/>
      <c r="CD136" s="5"/>
      <c r="CE136" s="5"/>
      <c r="CF136" s="5"/>
    </row>
    <row r="137" spans="1:84" ht="16.5" customHeight="1" x14ac:dyDescent="0.3">
      <c r="A137" s="142" t="s">
        <v>2948</v>
      </c>
      <c r="B137" s="142">
        <v>204579.82</v>
      </c>
      <c r="C137" s="142">
        <v>142493.01999999999</v>
      </c>
      <c r="D137" s="142">
        <v>140746.25</v>
      </c>
      <c r="E137" s="142">
        <v>148041.16</v>
      </c>
      <c r="F137" s="142">
        <v>140732.1</v>
      </c>
      <c r="G137" s="142">
        <v>129376.68</v>
      </c>
      <c r="H137" s="142">
        <v>148489.04999999999</v>
      </c>
      <c r="I137" s="142">
        <v>145287.69</v>
      </c>
      <c r="J137" s="142">
        <v>148980.29999999999</v>
      </c>
      <c r="K137" s="142">
        <v>140018.23999999999</v>
      </c>
      <c r="L137" s="142">
        <v>137305.39000000001</v>
      </c>
      <c r="M137" s="142">
        <v>130603.8</v>
      </c>
      <c r="N137" s="142">
        <v>109093.8</v>
      </c>
      <c r="O137" s="142">
        <v>74874.570000000007</v>
      </c>
      <c r="P137" s="142">
        <v>71598.320000000007</v>
      </c>
      <c r="Q137" s="142">
        <v>72654.100000000006</v>
      </c>
      <c r="R137" s="142">
        <v>75373.64</v>
      </c>
      <c r="S137" s="142">
        <v>68090.820000000007</v>
      </c>
      <c r="T137" s="142">
        <v>66695.41</v>
      </c>
      <c r="U137" s="142">
        <v>68385.009999999995</v>
      </c>
      <c r="BU137" s="5"/>
      <c r="BV137" s="5"/>
      <c r="BW137" s="5"/>
      <c r="BX137" s="5"/>
      <c r="BY137" s="5"/>
      <c r="BZ137" s="5"/>
      <c r="CA137" s="5"/>
      <c r="CB137" s="5"/>
      <c r="CC137" s="5"/>
      <c r="CD137" s="5"/>
      <c r="CE137" s="5"/>
      <c r="CF137" s="5"/>
    </row>
    <row r="138" spans="1:84" ht="16.5" customHeight="1" x14ac:dyDescent="0.3">
      <c r="A138" s="142" t="s">
        <v>3620</v>
      </c>
      <c r="B138" s="142">
        <v>0</v>
      </c>
      <c r="C138" s="142">
        <v>0</v>
      </c>
      <c r="D138" s="142">
        <v>0</v>
      </c>
      <c r="E138" s="142">
        <v>148041.16</v>
      </c>
      <c r="F138" s="142">
        <v>140732.1</v>
      </c>
      <c r="G138" s="142">
        <v>129376.68</v>
      </c>
      <c r="H138" s="142">
        <v>148489.04999999999</v>
      </c>
      <c r="I138" s="142">
        <v>145287.69</v>
      </c>
      <c r="J138" s="142">
        <v>148980.29999999999</v>
      </c>
      <c r="K138" s="142">
        <v>140018.23999999999</v>
      </c>
      <c r="L138" s="142">
        <v>137305.39000000001</v>
      </c>
      <c r="M138" s="142">
        <v>130603.8</v>
      </c>
      <c r="N138" s="142">
        <v>109093.8</v>
      </c>
      <c r="O138" s="142">
        <v>74874.570000000007</v>
      </c>
      <c r="P138" s="142">
        <v>71598.320000000007</v>
      </c>
      <c r="Q138" s="142">
        <v>72654.100000000006</v>
      </c>
      <c r="R138" s="142">
        <v>75373.64</v>
      </c>
      <c r="S138" s="142">
        <v>68090.820000000007</v>
      </c>
      <c r="T138" s="142">
        <v>66695.41</v>
      </c>
      <c r="U138" s="142">
        <v>68385.009999999995</v>
      </c>
      <c r="BU138" s="5"/>
      <c r="BV138" s="5"/>
      <c r="BW138" s="5"/>
      <c r="BX138" s="5"/>
      <c r="BY138" s="5"/>
      <c r="BZ138" s="5"/>
      <c r="CA138" s="5"/>
      <c r="CB138" s="5"/>
      <c r="CC138" s="5"/>
      <c r="CD138" s="5"/>
      <c r="CE138" s="5"/>
      <c r="CF138" s="5"/>
    </row>
    <row r="139" spans="1:84" ht="16.5" customHeight="1" x14ac:dyDescent="0.3">
      <c r="A139" s="142" t="s">
        <v>2954</v>
      </c>
      <c r="B139" s="142">
        <v>39179.57</v>
      </c>
      <c r="C139" s="142">
        <v>33176.160000000003</v>
      </c>
      <c r="D139" s="142">
        <v>33595.589999999997</v>
      </c>
      <c r="E139" s="142">
        <v>28920.22</v>
      </c>
      <c r="F139" s="142">
        <v>30583.84</v>
      </c>
      <c r="G139" s="142">
        <v>30509.35</v>
      </c>
      <c r="H139" s="142">
        <v>31564.99</v>
      </c>
      <c r="I139" s="142">
        <v>31192.17</v>
      </c>
      <c r="J139" s="142">
        <v>36590.080000000002</v>
      </c>
      <c r="K139" s="142">
        <v>30935.27</v>
      </c>
      <c r="L139" s="142">
        <v>29639.41</v>
      </c>
      <c r="M139" s="142">
        <v>26806.26</v>
      </c>
      <c r="N139" s="142">
        <v>33308.120000000003</v>
      </c>
      <c r="O139" s="142">
        <v>16995.599999999999</v>
      </c>
      <c r="P139" s="142">
        <v>14725.51</v>
      </c>
      <c r="Q139" s="142">
        <v>14135.28</v>
      </c>
      <c r="R139" s="142">
        <v>14464.26</v>
      </c>
      <c r="S139" s="142">
        <v>15900.23</v>
      </c>
      <c r="T139" s="142">
        <v>16583.96</v>
      </c>
      <c r="U139" s="142">
        <v>13829.08</v>
      </c>
      <c r="BU139" s="5"/>
      <c r="BV139" s="5"/>
      <c r="BW139" s="5"/>
      <c r="BX139" s="5"/>
      <c r="BY139" s="5"/>
      <c r="BZ139" s="5"/>
      <c r="CA139" s="5"/>
      <c r="CB139" s="5"/>
      <c r="CC139" s="5"/>
      <c r="CD139" s="5"/>
      <c r="CE139" s="5"/>
      <c r="CF139" s="5"/>
    </row>
    <row r="140" spans="1:84" ht="16.5" customHeight="1" x14ac:dyDescent="0.3">
      <c r="A140" s="142" t="s">
        <v>2952</v>
      </c>
      <c r="B140" s="142">
        <v>1510.15</v>
      </c>
      <c r="C140" s="142">
        <v>1355.94</v>
      </c>
      <c r="D140" s="142">
        <v>1403.93</v>
      </c>
      <c r="E140" s="142">
        <v>1598.37</v>
      </c>
      <c r="F140" s="142">
        <v>1631.06</v>
      </c>
      <c r="G140" s="142">
        <v>1422.92</v>
      </c>
      <c r="H140" s="142">
        <v>1396.2</v>
      </c>
      <c r="I140" s="142">
        <v>1742.4</v>
      </c>
      <c r="J140" s="142">
        <v>1118.6099999999999</v>
      </c>
      <c r="K140" s="142">
        <v>882.41</v>
      </c>
      <c r="L140" s="142">
        <v>982.83</v>
      </c>
      <c r="M140" s="142">
        <v>998.05</v>
      </c>
      <c r="N140" s="142">
        <v>2181.69</v>
      </c>
      <c r="O140" s="142">
        <v>711.53</v>
      </c>
      <c r="P140" s="142">
        <v>486.64</v>
      </c>
      <c r="Q140" s="142">
        <v>666.23</v>
      </c>
      <c r="R140" s="142">
        <v>691.07</v>
      </c>
      <c r="S140" s="142">
        <v>729.24</v>
      </c>
      <c r="T140" s="142">
        <v>1762.38</v>
      </c>
      <c r="U140" s="142">
        <v>467.85</v>
      </c>
      <c r="BU140" s="5"/>
      <c r="BV140" s="5"/>
      <c r="BW140" s="5"/>
      <c r="BX140" s="5"/>
      <c r="BY140" s="5"/>
      <c r="BZ140" s="5"/>
      <c r="CA140" s="5"/>
      <c r="CB140" s="5"/>
      <c r="CC140" s="5"/>
      <c r="CD140" s="5"/>
      <c r="CE140" s="5"/>
      <c r="CF140" s="5"/>
    </row>
    <row r="141" spans="1:84" ht="16.5" customHeight="1" x14ac:dyDescent="0.3">
      <c r="A141" s="142" t="s">
        <v>2953</v>
      </c>
      <c r="B141" s="142">
        <v>37669.42</v>
      </c>
      <c r="C141" s="142">
        <v>31820.21</v>
      </c>
      <c r="D141" s="142">
        <v>32191.66</v>
      </c>
      <c r="E141" s="142">
        <v>27321.86</v>
      </c>
      <c r="F141" s="142">
        <v>28952.78</v>
      </c>
      <c r="G141" s="142">
        <v>29086.43</v>
      </c>
      <c r="H141" s="142">
        <v>30168.799999999999</v>
      </c>
      <c r="I141" s="142">
        <v>29449.77</v>
      </c>
      <c r="J141" s="142">
        <v>35471.47</v>
      </c>
      <c r="K141" s="142">
        <v>30052.85</v>
      </c>
      <c r="L141" s="142">
        <v>28656.58</v>
      </c>
      <c r="M141" s="142">
        <v>25808.21</v>
      </c>
      <c r="N141" s="142">
        <v>31126.43</v>
      </c>
      <c r="O141" s="142">
        <v>16284.07</v>
      </c>
      <c r="P141" s="142">
        <v>14238.87</v>
      </c>
      <c r="Q141" s="142">
        <v>13469.05</v>
      </c>
      <c r="R141" s="142">
        <v>13773.19</v>
      </c>
      <c r="S141" s="142">
        <v>15170.99</v>
      </c>
      <c r="T141" s="142">
        <v>14821.58</v>
      </c>
      <c r="U141" s="142">
        <v>13361.24</v>
      </c>
      <c r="BU141" s="5"/>
      <c r="BV141" s="5"/>
      <c r="BW141" s="5"/>
      <c r="BX141" s="5"/>
      <c r="BY141" s="5"/>
      <c r="BZ141" s="5"/>
      <c r="CA141" s="5"/>
      <c r="CB141" s="5"/>
      <c r="CC141" s="5"/>
      <c r="CD141" s="5"/>
      <c r="CE141" s="5"/>
      <c r="CF141" s="5"/>
    </row>
    <row r="142" spans="1:84" ht="16.5" customHeight="1" x14ac:dyDescent="0.3">
      <c r="A142" s="142" t="s">
        <v>3345</v>
      </c>
      <c r="B142" s="142">
        <v>0</v>
      </c>
      <c r="C142" s="142">
        <v>0</v>
      </c>
      <c r="D142" s="142">
        <v>0</v>
      </c>
      <c r="E142" s="142">
        <v>0</v>
      </c>
      <c r="F142" s="142">
        <v>0</v>
      </c>
      <c r="G142" s="142">
        <v>0</v>
      </c>
      <c r="H142" s="142">
        <v>0</v>
      </c>
      <c r="I142" s="142">
        <v>0</v>
      </c>
      <c r="J142" s="142">
        <v>0</v>
      </c>
      <c r="K142" s="142">
        <v>0</v>
      </c>
      <c r="L142" s="142">
        <v>0</v>
      </c>
      <c r="M142" s="142">
        <v>0</v>
      </c>
      <c r="N142" s="142">
        <v>0</v>
      </c>
      <c r="O142" s="142">
        <v>0</v>
      </c>
      <c r="P142" s="142">
        <v>0</v>
      </c>
      <c r="Q142" s="142">
        <v>16.739999999999998</v>
      </c>
      <c r="R142" s="142">
        <v>30.89</v>
      </c>
      <c r="S142" s="142">
        <v>5.96</v>
      </c>
      <c r="T142" s="142">
        <v>141.78</v>
      </c>
      <c r="U142" s="142">
        <v>12.6</v>
      </c>
      <c r="BU142" s="5"/>
      <c r="BV142" s="5"/>
      <c r="BW142" s="5"/>
      <c r="BX142" s="5"/>
      <c r="BY142" s="5"/>
      <c r="BZ142" s="5"/>
      <c r="CA142" s="5"/>
      <c r="CB142" s="5"/>
      <c r="CC142" s="5"/>
      <c r="CD142" s="5"/>
      <c r="CE142" s="5"/>
      <c r="CF142" s="5"/>
    </row>
    <row r="143" spans="1:84" ht="16.5" customHeight="1" x14ac:dyDescent="0.3">
      <c r="A143" s="142" t="s">
        <v>3228</v>
      </c>
      <c r="B143" s="142">
        <v>243759.38</v>
      </c>
      <c r="C143" s="142">
        <v>175669.17</v>
      </c>
      <c r="D143" s="142">
        <v>174341.84</v>
      </c>
      <c r="E143" s="142">
        <v>176961.38</v>
      </c>
      <c r="F143" s="142">
        <v>171315.94</v>
      </c>
      <c r="G143" s="142">
        <v>159886.03</v>
      </c>
      <c r="H143" s="142">
        <v>180054.05</v>
      </c>
      <c r="I143" s="142">
        <v>176479.86</v>
      </c>
      <c r="J143" s="142">
        <v>185570.38</v>
      </c>
      <c r="K143" s="142">
        <v>170953.51</v>
      </c>
      <c r="L143" s="142">
        <v>166944.81</v>
      </c>
      <c r="M143" s="142">
        <v>157410.07</v>
      </c>
      <c r="N143" s="142">
        <v>142401.92000000001</v>
      </c>
      <c r="O143" s="142">
        <v>91870.17</v>
      </c>
      <c r="P143" s="142">
        <v>86323.82</v>
      </c>
      <c r="Q143" s="142">
        <v>86806.12</v>
      </c>
      <c r="R143" s="142">
        <v>89868.800000000003</v>
      </c>
      <c r="S143" s="142">
        <v>83997.01</v>
      </c>
      <c r="T143" s="142">
        <v>83421.149999999994</v>
      </c>
      <c r="U143" s="142">
        <v>82226.69</v>
      </c>
      <c r="BU143" s="5"/>
      <c r="BV143" s="5"/>
      <c r="BW143" s="5"/>
      <c r="BX143" s="5"/>
      <c r="BY143" s="5"/>
      <c r="BZ143" s="5"/>
      <c r="CA143" s="5"/>
      <c r="CB143" s="5"/>
      <c r="CC143" s="5"/>
      <c r="CD143" s="5"/>
      <c r="CE143" s="5"/>
      <c r="CF143" s="5"/>
    </row>
    <row r="144" spans="1:84" ht="16.5" customHeight="1" x14ac:dyDescent="0.3">
      <c r="A144" s="142" t="s">
        <v>3231</v>
      </c>
      <c r="B144" s="142">
        <v>183492.04</v>
      </c>
      <c r="C144" s="142">
        <v>19309.73</v>
      </c>
      <c r="D144" s="142">
        <v>25427.439999999999</v>
      </c>
      <c r="E144" s="142">
        <v>51141.9</v>
      </c>
      <c r="F144" s="142">
        <v>27533.02</v>
      </c>
      <c r="G144" s="142">
        <v>6447.28</v>
      </c>
      <c r="H144" s="142">
        <v>39197.74</v>
      </c>
      <c r="I144" s="142">
        <v>29621.279999999999</v>
      </c>
      <c r="J144" s="142">
        <v>36492.239999999998</v>
      </c>
      <c r="K144" s="142">
        <v>23198.55</v>
      </c>
      <c r="L144" s="142">
        <v>41003.39</v>
      </c>
      <c r="M144" s="142">
        <v>6670.42</v>
      </c>
      <c r="N144" s="142">
        <v>11987.09</v>
      </c>
      <c r="O144" s="142">
        <v>21825.16</v>
      </c>
      <c r="P144" s="142">
        <v>24078.48</v>
      </c>
      <c r="Q144" s="142">
        <v>21033.22</v>
      </c>
      <c r="R144" s="142">
        <v>28351.07</v>
      </c>
      <c r="S144" s="142">
        <v>18965.2</v>
      </c>
      <c r="T144" s="142">
        <v>11975.83</v>
      </c>
      <c r="U144" s="142">
        <v>21878.09</v>
      </c>
      <c r="BU144" s="5"/>
      <c r="BV144" s="5"/>
      <c r="BW144" s="5"/>
      <c r="BX144" s="5"/>
      <c r="BY144" s="5"/>
      <c r="BZ144" s="5"/>
      <c r="CA144" s="5"/>
      <c r="CB144" s="5"/>
      <c r="CC144" s="5"/>
      <c r="CD144" s="5"/>
      <c r="CE144" s="5"/>
      <c r="CF144" s="5"/>
    </row>
    <row r="145" spans="1:84" ht="16.5" customHeight="1" x14ac:dyDescent="0.3">
      <c r="A145" s="142" t="s">
        <v>2959</v>
      </c>
      <c r="B145" s="142">
        <v>1628.56</v>
      </c>
      <c r="C145" s="142">
        <v>1774.99</v>
      </c>
      <c r="D145" s="142">
        <v>1826.55</v>
      </c>
      <c r="E145" s="142">
        <v>1973.65</v>
      </c>
      <c r="F145" s="142">
        <v>1803.52</v>
      </c>
      <c r="G145" s="142">
        <v>1891.86</v>
      </c>
      <c r="H145" s="142">
        <v>2164.96</v>
      </c>
      <c r="I145" s="142">
        <v>2319.08</v>
      </c>
      <c r="J145" s="142">
        <v>2534.38</v>
      </c>
      <c r="K145" s="142">
        <v>2584.1999999999998</v>
      </c>
      <c r="L145" s="142">
        <v>2751.86</v>
      </c>
      <c r="M145" s="142">
        <v>2772.17</v>
      </c>
      <c r="N145" s="142">
        <v>1269.92</v>
      </c>
      <c r="O145" s="142">
        <v>411.92</v>
      </c>
      <c r="P145" s="142">
        <v>611.07000000000005</v>
      </c>
      <c r="Q145" s="142">
        <v>698.78</v>
      </c>
      <c r="R145" s="142">
        <v>698.41</v>
      </c>
      <c r="S145" s="142">
        <v>690.5</v>
      </c>
      <c r="T145" s="142">
        <v>678.83</v>
      </c>
      <c r="U145" s="142">
        <v>729.54</v>
      </c>
      <c r="BU145" s="5"/>
      <c r="BV145" s="5"/>
      <c r="BW145" s="5"/>
      <c r="BX145" s="5"/>
      <c r="BY145" s="5"/>
      <c r="BZ145" s="5"/>
      <c r="CA145" s="5"/>
      <c r="CB145" s="5"/>
      <c r="CC145" s="5"/>
      <c r="CD145" s="5"/>
      <c r="CE145" s="5"/>
      <c r="CF145" s="5"/>
    </row>
    <row r="146" spans="1:84" ht="16.5" customHeight="1" x14ac:dyDescent="0.3">
      <c r="A146" s="142" t="s">
        <v>2962</v>
      </c>
      <c r="B146" s="142">
        <v>36620.120000000003</v>
      </c>
      <c r="C146" s="142">
        <v>3490.96</v>
      </c>
      <c r="D146" s="142">
        <v>4644.82</v>
      </c>
      <c r="E146" s="142">
        <v>9266.58</v>
      </c>
      <c r="F146" s="142">
        <v>5217.17</v>
      </c>
      <c r="G146" s="142">
        <v>948.84</v>
      </c>
      <c r="H146" s="142">
        <v>7209.74</v>
      </c>
      <c r="I146" s="142">
        <v>5343.67</v>
      </c>
      <c r="J146" s="142">
        <v>6741.03</v>
      </c>
      <c r="K146" s="142">
        <v>4050.15</v>
      </c>
      <c r="L146" s="142">
        <v>7578.41</v>
      </c>
      <c r="M146" s="142">
        <v>635.24</v>
      </c>
      <c r="N146" s="142">
        <v>1859.78</v>
      </c>
      <c r="O146" s="142">
        <v>4140.2299999999996</v>
      </c>
      <c r="P146" s="142">
        <v>4426.83</v>
      </c>
      <c r="Q146" s="142">
        <v>3458.08</v>
      </c>
      <c r="R146" s="142">
        <v>5513.34</v>
      </c>
      <c r="S146" s="142">
        <v>3614.44</v>
      </c>
      <c r="T146" s="142">
        <v>1933.33</v>
      </c>
      <c r="U146" s="142">
        <v>4173.6099999999997</v>
      </c>
      <c r="BU146" s="5"/>
      <c r="BV146" s="5"/>
      <c r="BW146" s="5"/>
      <c r="BX146" s="5"/>
      <c r="BY146" s="5"/>
      <c r="BZ146" s="5"/>
      <c r="CA146" s="5"/>
      <c r="CB146" s="5"/>
      <c r="CC146" s="5"/>
      <c r="CD146" s="5"/>
      <c r="CE146" s="5"/>
      <c r="CF146" s="5"/>
    </row>
    <row r="147" spans="1:84" ht="16.5" customHeight="1" x14ac:dyDescent="0.3">
      <c r="A147" s="142" t="s">
        <v>3232</v>
      </c>
      <c r="B147" s="142">
        <v>145243.35999999999</v>
      </c>
      <c r="C147" s="142">
        <v>14043.78</v>
      </c>
      <c r="D147" s="142">
        <v>18956.080000000002</v>
      </c>
      <c r="E147" s="142">
        <v>39901.67</v>
      </c>
      <c r="F147" s="142">
        <v>20512.34</v>
      </c>
      <c r="G147" s="142">
        <v>3606.57</v>
      </c>
      <c r="H147" s="142">
        <v>29823.040000000001</v>
      </c>
      <c r="I147" s="142">
        <v>21958.54</v>
      </c>
      <c r="J147" s="142">
        <v>27216.83</v>
      </c>
      <c r="K147" s="142">
        <v>16564.2</v>
      </c>
      <c r="L147" s="142">
        <v>30673.119999999999</v>
      </c>
      <c r="M147" s="142">
        <v>3263.01</v>
      </c>
      <c r="N147" s="142">
        <v>8857.39</v>
      </c>
      <c r="O147" s="142">
        <v>17273.009999999998</v>
      </c>
      <c r="P147" s="142">
        <v>19040.580000000002</v>
      </c>
      <c r="Q147" s="142">
        <v>16876.36</v>
      </c>
      <c r="R147" s="142">
        <v>22139.32</v>
      </c>
      <c r="S147" s="142">
        <v>14660.26</v>
      </c>
      <c r="T147" s="142">
        <v>9363.67</v>
      </c>
      <c r="U147" s="142">
        <v>16974.939999999999</v>
      </c>
      <c r="BU147" s="5"/>
      <c r="BV147" s="5"/>
      <c r="BW147" s="5"/>
      <c r="BX147" s="5"/>
      <c r="BY147" s="5"/>
      <c r="BZ147" s="5"/>
      <c r="CA147" s="5"/>
      <c r="CB147" s="5"/>
      <c r="CC147" s="5"/>
      <c r="CD147" s="5"/>
      <c r="CE147" s="5"/>
      <c r="CF147" s="5"/>
    </row>
    <row r="148" spans="1:84" ht="16.5" customHeight="1" x14ac:dyDescent="0.3">
      <c r="A148" s="142" t="s">
        <v>3233</v>
      </c>
      <c r="B148" s="142">
        <v>145243.35999999999</v>
      </c>
      <c r="C148" s="142">
        <v>14043.78</v>
      </c>
      <c r="D148" s="142">
        <v>18956.080000000002</v>
      </c>
      <c r="E148" s="142">
        <v>39901.67</v>
      </c>
      <c r="F148" s="142">
        <v>20512.34</v>
      </c>
      <c r="G148" s="142">
        <v>3606.57</v>
      </c>
      <c r="H148" s="142">
        <v>29823.040000000001</v>
      </c>
      <c r="I148" s="142">
        <v>21958.54</v>
      </c>
      <c r="J148" s="142">
        <v>27216.83</v>
      </c>
      <c r="K148" s="142">
        <v>16564.2</v>
      </c>
      <c r="L148" s="142">
        <v>30673.119999999999</v>
      </c>
      <c r="M148" s="142">
        <v>3263.01</v>
      </c>
      <c r="N148" s="142">
        <v>8857.39</v>
      </c>
      <c r="O148" s="142">
        <v>17273</v>
      </c>
      <c r="P148" s="142">
        <v>19040.580000000002</v>
      </c>
      <c r="Q148" s="142">
        <v>16876.36</v>
      </c>
      <c r="R148" s="142">
        <v>22139.32</v>
      </c>
      <c r="S148" s="142">
        <v>14660.25</v>
      </c>
      <c r="T148" s="142">
        <v>9363.67</v>
      </c>
      <c r="U148" s="142">
        <v>16974.939999999999</v>
      </c>
      <c r="BU148" s="5"/>
      <c r="BV148" s="5"/>
      <c r="BW148" s="5"/>
      <c r="BX148" s="5"/>
      <c r="BY148" s="5"/>
      <c r="BZ148" s="5"/>
      <c r="CA148" s="5"/>
      <c r="CB148" s="5"/>
      <c r="CC148" s="5"/>
      <c r="CD148" s="5"/>
      <c r="CE148" s="5"/>
      <c r="CF148" s="5"/>
    </row>
    <row r="149" spans="1:84" ht="16.5" customHeight="1" x14ac:dyDescent="0.3">
      <c r="A149" s="142" t="s">
        <v>3234</v>
      </c>
      <c r="B149" s="142"/>
      <c r="C149" s="142"/>
      <c r="D149" s="142"/>
      <c r="E149" s="142"/>
      <c r="F149" s="142"/>
      <c r="G149" s="142"/>
      <c r="H149" s="142"/>
      <c r="I149" s="142"/>
      <c r="J149" s="142"/>
      <c r="K149" s="142"/>
      <c r="L149" s="142"/>
      <c r="M149" s="142"/>
      <c r="N149" s="142"/>
      <c r="O149" s="142"/>
      <c r="P149" s="142"/>
      <c r="Q149" s="142"/>
      <c r="R149" s="142"/>
      <c r="S149" s="142"/>
      <c r="T149" s="142"/>
      <c r="U149" s="142"/>
      <c r="BU149" s="5"/>
      <c r="BV149" s="5"/>
      <c r="BW149" s="5"/>
      <c r="BX149" s="5"/>
      <c r="BY149" s="5"/>
      <c r="BZ149" s="5"/>
      <c r="CA149" s="5"/>
      <c r="CB149" s="5"/>
      <c r="CC149" s="5"/>
      <c r="CD149" s="5"/>
      <c r="CE149" s="5"/>
      <c r="CF149" s="5"/>
    </row>
    <row r="150" spans="1:84" ht="16.5" customHeight="1" x14ac:dyDescent="0.3">
      <c r="A150" s="142" t="s">
        <v>3235</v>
      </c>
      <c r="B150" s="142">
        <v>145243.35999999999</v>
      </c>
      <c r="C150" s="142">
        <v>14043.78</v>
      </c>
      <c r="D150" s="142">
        <v>18956.080000000002</v>
      </c>
      <c r="E150" s="142">
        <v>39901.67</v>
      </c>
      <c r="F150" s="142">
        <v>20512.34</v>
      </c>
      <c r="G150" s="142">
        <v>3606.57</v>
      </c>
      <c r="H150" s="142">
        <v>29823.040000000001</v>
      </c>
      <c r="I150" s="142">
        <v>21958.54</v>
      </c>
      <c r="J150" s="142">
        <v>27216.83</v>
      </c>
      <c r="K150" s="142">
        <v>16564.2</v>
      </c>
      <c r="L150" s="142">
        <v>30673.119999999999</v>
      </c>
      <c r="M150" s="142">
        <v>3263.01</v>
      </c>
      <c r="N150" s="142">
        <v>8857.39</v>
      </c>
      <c r="O150" s="142">
        <v>17273</v>
      </c>
      <c r="P150" s="142">
        <v>19040.580000000002</v>
      </c>
      <c r="Q150" s="142">
        <v>16876.36</v>
      </c>
      <c r="R150" s="142">
        <v>22139.32</v>
      </c>
      <c r="S150" s="142">
        <v>14660.25</v>
      </c>
      <c r="T150" s="142">
        <v>9363.67</v>
      </c>
      <c r="U150" s="142">
        <v>16974.939999999999</v>
      </c>
      <c r="BU150" s="5"/>
      <c r="BV150" s="5"/>
      <c r="BW150" s="5"/>
      <c r="BX150" s="5"/>
      <c r="BY150" s="5"/>
      <c r="BZ150" s="5"/>
      <c r="CA150" s="5"/>
      <c r="CB150" s="5"/>
      <c r="CC150" s="5"/>
      <c r="CD150" s="5"/>
      <c r="CE150" s="5"/>
      <c r="CF150" s="5"/>
    </row>
    <row r="151" spans="1:84" ht="16.5" customHeight="1" x14ac:dyDescent="0.3">
      <c r="A151" s="142" t="s">
        <v>3236</v>
      </c>
      <c r="B151" s="142"/>
      <c r="C151" s="142"/>
      <c r="D151" s="142"/>
      <c r="E151" s="142"/>
      <c r="F151" s="142"/>
      <c r="G151" s="142"/>
      <c r="H151" s="142"/>
      <c r="I151" s="142"/>
      <c r="J151" s="142"/>
      <c r="K151" s="142"/>
      <c r="L151" s="142"/>
      <c r="M151" s="142"/>
      <c r="N151" s="142"/>
      <c r="O151" s="142"/>
      <c r="P151" s="142"/>
      <c r="Q151" s="142"/>
      <c r="R151" s="142"/>
      <c r="S151" s="142"/>
      <c r="T151" s="142"/>
      <c r="U151" s="142"/>
      <c r="BU151" s="5"/>
      <c r="BV151" s="5"/>
      <c r="BW151" s="5"/>
      <c r="BX151" s="5"/>
      <c r="BY151" s="5"/>
      <c r="BZ151" s="5"/>
      <c r="CA151" s="5"/>
      <c r="CB151" s="5"/>
      <c r="CC151" s="5"/>
      <c r="CD151" s="5"/>
      <c r="CE151" s="5"/>
      <c r="CF151" s="5"/>
    </row>
    <row r="152" spans="1:84" ht="16.5" customHeight="1" x14ac:dyDescent="0.3">
      <c r="A152" s="142" t="s">
        <v>3240</v>
      </c>
      <c r="B152" s="142">
        <v>0</v>
      </c>
      <c r="C152" s="142">
        <v>0</v>
      </c>
      <c r="D152" s="142">
        <v>0</v>
      </c>
      <c r="E152" s="142">
        <v>90.53</v>
      </c>
      <c r="F152" s="142">
        <v>0</v>
      </c>
      <c r="G152" s="142">
        <v>0</v>
      </c>
      <c r="H152" s="142">
        <v>0</v>
      </c>
      <c r="I152" s="142">
        <v>166.27</v>
      </c>
      <c r="J152" s="142">
        <v>0</v>
      </c>
      <c r="K152" s="142">
        <v>0</v>
      </c>
      <c r="L152" s="142">
        <v>0</v>
      </c>
      <c r="M152" s="142">
        <v>-20.92</v>
      </c>
      <c r="N152" s="142">
        <v>0</v>
      </c>
      <c r="O152" s="142">
        <v>0</v>
      </c>
      <c r="P152" s="142">
        <v>0</v>
      </c>
      <c r="Q152" s="142">
        <v>65.8</v>
      </c>
      <c r="R152" s="142">
        <v>0</v>
      </c>
      <c r="S152" s="142">
        <v>0</v>
      </c>
      <c r="T152" s="142">
        <v>0</v>
      </c>
      <c r="U152" s="142">
        <v>-153.94</v>
      </c>
      <c r="BU152" s="5"/>
      <c r="BV152" s="5"/>
      <c r="BW152" s="5"/>
      <c r="BX152" s="5"/>
      <c r="BY152" s="5"/>
      <c r="BZ152" s="5"/>
      <c r="CA152" s="5"/>
      <c r="CB152" s="5"/>
      <c r="CC152" s="5"/>
      <c r="CD152" s="5"/>
      <c r="CE152" s="5"/>
      <c r="CF152" s="5"/>
    </row>
    <row r="153" spans="1:84" ht="16.5" customHeight="1" x14ac:dyDescent="0.3">
      <c r="A153" s="142" t="s">
        <v>3241</v>
      </c>
      <c r="B153" s="142"/>
      <c r="C153" s="142"/>
      <c r="D153" s="142"/>
      <c r="E153" s="142"/>
      <c r="F153" s="142"/>
      <c r="G153" s="142"/>
      <c r="H153" s="142"/>
      <c r="I153" s="142"/>
      <c r="J153" s="142"/>
      <c r="K153" s="142"/>
      <c r="L153" s="142"/>
      <c r="M153" s="142"/>
      <c r="N153" s="142"/>
      <c r="O153" s="142"/>
      <c r="P153" s="142"/>
      <c r="Q153" s="142"/>
      <c r="R153" s="142"/>
      <c r="S153" s="142"/>
      <c r="T153" s="142"/>
      <c r="U153" s="142"/>
      <c r="BU153" s="5"/>
      <c r="BV153" s="5"/>
      <c r="BW153" s="5"/>
      <c r="BX153" s="5"/>
      <c r="BY153" s="5"/>
      <c r="BZ153" s="5"/>
      <c r="CA153" s="5"/>
      <c r="CB153" s="5"/>
      <c r="CC153" s="5"/>
      <c r="CD153" s="5"/>
      <c r="CE153" s="5"/>
      <c r="CF153" s="5"/>
    </row>
    <row r="154" spans="1:84" ht="16.5" customHeight="1" x14ac:dyDescent="0.3">
      <c r="A154" s="142" t="s">
        <v>3243</v>
      </c>
      <c r="B154" s="142">
        <v>0</v>
      </c>
      <c r="C154" s="142">
        <v>0</v>
      </c>
      <c r="D154" s="142">
        <v>0</v>
      </c>
      <c r="E154" s="142">
        <v>-452.64</v>
      </c>
      <c r="F154" s="142">
        <v>0</v>
      </c>
      <c r="G154" s="142">
        <v>0</v>
      </c>
      <c r="H154" s="142">
        <v>0</v>
      </c>
      <c r="I154" s="142">
        <v>-831.35</v>
      </c>
      <c r="J154" s="142">
        <v>0</v>
      </c>
      <c r="K154" s="142">
        <v>0</v>
      </c>
      <c r="L154" s="142">
        <v>0</v>
      </c>
      <c r="M154" s="142">
        <v>104.59</v>
      </c>
      <c r="N154" s="142">
        <v>0</v>
      </c>
      <c r="O154" s="142">
        <v>0</v>
      </c>
      <c r="P154" s="142">
        <v>0</v>
      </c>
      <c r="Q154" s="142">
        <v>-329.01</v>
      </c>
      <c r="R154" s="142">
        <v>0</v>
      </c>
      <c r="S154" s="142">
        <v>0</v>
      </c>
      <c r="T154" s="142">
        <v>0</v>
      </c>
      <c r="U154" s="142">
        <v>769.69</v>
      </c>
      <c r="BU154" s="5"/>
      <c r="BV154" s="5"/>
      <c r="BW154" s="5"/>
      <c r="BX154" s="5"/>
      <c r="BY154" s="5"/>
      <c r="BZ154" s="5"/>
      <c r="CA154" s="5"/>
      <c r="CB154" s="5"/>
      <c r="CC154" s="5"/>
      <c r="CD154" s="5"/>
      <c r="CE154" s="5"/>
      <c r="CF154" s="5"/>
    </row>
    <row r="155" spans="1:84" ht="16.5" customHeight="1" x14ac:dyDescent="0.3">
      <c r="A155" s="142" t="s">
        <v>3244</v>
      </c>
      <c r="B155" s="142">
        <v>0</v>
      </c>
      <c r="C155" s="142">
        <v>0</v>
      </c>
      <c r="D155" s="142">
        <v>0</v>
      </c>
      <c r="E155" s="142">
        <v>-362.11</v>
      </c>
      <c r="F155" s="142">
        <v>0</v>
      </c>
      <c r="G155" s="142">
        <v>0</v>
      </c>
      <c r="H155" s="142">
        <v>0</v>
      </c>
      <c r="I155" s="142">
        <v>-665.08</v>
      </c>
      <c r="J155" s="142">
        <v>0</v>
      </c>
      <c r="K155" s="142">
        <v>0</v>
      </c>
      <c r="L155" s="142">
        <v>0</v>
      </c>
      <c r="M155" s="142">
        <v>83.67</v>
      </c>
      <c r="N155" s="142">
        <v>0</v>
      </c>
      <c r="O155" s="142">
        <v>0</v>
      </c>
      <c r="P155" s="142">
        <v>0</v>
      </c>
      <c r="Q155" s="142">
        <v>-263.20999999999998</v>
      </c>
      <c r="R155" s="142">
        <v>0</v>
      </c>
      <c r="S155" s="142">
        <v>0</v>
      </c>
      <c r="T155" s="142">
        <v>0</v>
      </c>
      <c r="U155" s="142">
        <v>615.76</v>
      </c>
      <c r="BU155" s="5"/>
      <c r="BV155" s="5"/>
      <c r="BW155" s="5"/>
      <c r="BX155" s="5"/>
      <c r="BY155" s="5"/>
      <c r="BZ155" s="5"/>
      <c r="CA155" s="5"/>
      <c r="CB155" s="5"/>
      <c r="CC155" s="5"/>
      <c r="CD155" s="5"/>
      <c r="CE155" s="5"/>
      <c r="CF155" s="5"/>
    </row>
    <row r="156" spans="1:84" ht="16.5" customHeight="1" x14ac:dyDescent="0.3">
      <c r="A156" s="142" t="s">
        <v>3245</v>
      </c>
      <c r="B156" s="142">
        <v>145243.35999999999</v>
      </c>
      <c r="C156" s="142">
        <v>14043.78</v>
      </c>
      <c r="D156" s="142">
        <v>18956.080000000002</v>
      </c>
      <c r="E156" s="142">
        <v>38453.230000000003</v>
      </c>
      <c r="F156" s="142">
        <v>20512.34</v>
      </c>
      <c r="G156" s="142">
        <v>3606.57</v>
      </c>
      <c r="H156" s="142">
        <v>29823.040000000001</v>
      </c>
      <c r="I156" s="142">
        <v>19298.21</v>
      </c>
      <c r="J156" s="142">
        <v>27216.83</v>
      </c>
      <c r="K156" s="142">
        <v>16564.2</v>
      </c>
      <c r="L156" s="142">
        <v>30673.119999999999</v>
      </c>
      <c r="M156" s="142">
        <v>3597.68</v>
      </c>
      <c r="N156" s="142">
        <v>8857.39</v>
      </c>
      <c r="O156" s="142">
        <v>17273</v>
      </c>
      <c r="P156" s="142">
        <v>19040.580000000002</v>
      </c>
      <c r="Q156" s="142">
        <v>15823.53</v>
      </c>
      <c r="R156" s="142">
        <v>22139.32</v>
      </c>
      <c r="S156" s="142">
        <v>14660.25</v>
      </c>
      <c r="T156" s="142">
        <v>9363.67</v>
      </c>
      <c r="U156" s="142">
        <v>17590.7</v>
      </c>
      <c r="BU156" s="5"/>
      <c r="BV156" s="5"/>
      <c r="BW156" s="5"/>
      <c r="BX156" s="5"/>
      <c r="BY156" s="5"/>
      <c r="BZ156" s="5"/>
      <c r="CA156" s="5"/>
      <c r="CB156" s="5"/>
      <c r="CC156" s="5"/>
      <c r="CD156" s="5"/>
      <c r="CE156" s="5"/>
      <c r="CF156" s="5"/>
    </row>
    <row r="157" spans="1:84" ht="16.5" customHeight="1" x14ac:dyDescent="0.3">
      <c r="A157" s="142" t="s">
        <v>3246</v>
      </c>
      <c r="B157" s="142"/>
      <c r="C157" s="142"/>
      <c r="D157" s="142"/>
      <c r="E157" s="142"/>
      <c r="F157" s="142"/>
      <c r="G157" s="142"/>
      <c r="H157" s="142"/>
      <c r="I157" s="142"/>
      <c r="J157" s="142"/>
      <c r="K157" s="142"/>
      <c r="L157" s="142"/>
      <c r="M157" s="142"/>
      <c r="N157" s="142"/>
      <c r="O157" s="142"/>
      <c r="P157" s="142"/>
      <c r="Q157" s="142"/>
      <c r="R157" s="142"/>
      <c r="S157" s="142"/>
      <c r="T157" s="142"/>
      <c r="U157" s="142"/>
      <c r="BU157" s="5"/>
      <c r="BV157" s="5"/>
      <c r="BW157" s="5"/>
      <c r="BX157" s="5"/>
      <c r="BY157" s="5"/>
      <c r="BZ157" s="5"/>
      <c r="CA157" s="5"/>
      <c r="CB157" s="5"/>
      <c r="CC157" s="5"/>
      <c r="CD157" s="5"/>
      <c r="CE157" s="5"/>
      <c r="CF157" s="5"/>
    </row>
    <row r="158" spans="1:84" ht="16.5" customHeight="1" x14ac:dyDescent="0.3">
      <c r="A158" s="142" t="s">
        <v>2964</v>
      </c>
      <c r="B158" s="142">
        <v>145243.35999999999</v>
      </c>
      <c r="C158" s="142">
        <v>14043.78</v>
      </c>
      <c r="D158" s="142">
        <v>18956.080000000002</v>
      </c>
      <c r="E158" s="142">
        <v>39901.67</v>
      </c>
      <c r="F158" s="142">
        <v>20512.34</v>
      </c>
      <c r="G158" s="142">
        <v>3606.57</v>
      </c>
      <c r="H158" s="142">
        <v>29823.040000000001</v>
      </c>
      <c r="I158" s="142">
        <v>21958.54</v>
      </c>
      <c r="J158" s="142">
        <v>27216.83</v>
      </c>
      <c r="K158" s="142">
        <v>16564.2</v>
      </c>
      <c r="L158" s="142">
        <v>30673.119999999999</v>
      </c>
      <c r="M158" s="142">
        <v>3263.01</v>
      </c>
      <c r="N158" s="142">
        <v>8857.39</v>
      </c>
      <c r="O158" s="142">
        <v>17273</v>
      </c>
      <c r="P158" s="142">
        <v>19040.580000000002</v>
      </c>
      <c r="Q158" s="142">
        <v>16876.36</v>
      </c>
      <c r="R158" s="142">
        <v>22139.32</v>
      </c>
      <c r="S158" s="142">
        <v>14660.25</v>
      </c>
      <c r="T158" s="142">
        <v>9363.67</v>
      </c>
      <c r="U158" s="142">
        <v>16974.939999999999</v>
      </c>
      <c r="BU158" s="5"/>
      <c r="BV158" s="5"/>
      <c r="BW158" s="5"/>
      <c r="BX158" s="5"/>
      <c r="BY158" s="5"/>
      <c r="BZ158" s="5"/>
      <c r="CA158" s="5"/>
      <c r="CB158" s="5"/>
      <c r="CC158" s="5"/>
      <c r="CD158" s="5"/>
      <c r="CE158" s="5"/>
      <c r="CF158" s="5"/>
    </row>
    <row r="159" spans="1:84" ht="16.5" customHeight="1" x14ac:dyDescent="0.3">
      <c r="A159" s="142" t="s">
        <v>3248</v>
      </c>
      <c r="B159" s="142"/>
      <c r="C159" s="142"/>
      <c r="D159" s="142"/>
      <c r="E159" s="142"/>
      <c r="F159" s="142"/>
      <c r="G159" s="142"/>
      <c r="H159" s="142"/>
      <c r="I159" s="142"/>
      <c r="J159" s="142"/>
      <c r="K159" s="142"/>
      <c r="L159" s="142"/>
      <c r="M159" s="142"/>
      <c r="N159" s="142"/>
      <c r="O159" s="142"/>
      <c r="P159" s="142"/>
      <c r="Q159" s="142"/>
      <c r="R159" s="142"/>
      <c r="S159" s="142"/>
      <c r="T159" s="142"/>
      <c r="U159" s="142"/>
      <c r="BU159" s="5"/>
      <c r="BV159" s="5"/>
      <c r="BW159" s="5"/>
      <c r="BX159" s="5"/>
      <c r="BY159" s="5"/>
      <c r="BZ159" s="5"/>
      <c r="CA159" s="5"/>
      <c r="CB159" s="5"/>
      <c r="CC159" s="5"/>
      <c r="CD159" s="5"/>
      <c r="CE159" s="5"/>
      <c r="CF159" s="5"/>
    </row>
    <row r="160" spans="1:84" ht="16.5" customHeight="1" x14ac:dyDescent="0.3">
      <c r="A160" s="142" t="s">
        <v>3249</v>
      </c>
      <c r="B160" s="142">
        <v>145243.35999999999</v>
      </c>
      <c r="C160" s="142">
        <v>14043.78</v>
      </c>
      <c r="D160" s="142">
        <v>18956.080000000002</v>
      </c>
      <c r="E160" s="142">
        <v>38453.230000000003</v>
      </c>
      <c r="F160" s="142">
        <v>20512.34</v>
      </c>
      <c r="G160" s="142">
        <v>3606.57</v>
      </c>
      <c r="H160" s="142">
        <v>29823.040000000001</v>
      </c>
      <c r="I160" s="142">
        <v>19298.21</v>
      </c>
      <c r="J160" s="142">
        <v>27216.83</v>
      </c>
      <c r="K160" s="142">
        <v>16564.2</v>
      </c>
      <c r="L160" s="142">
        <v>30673.119999999999</v>
      </c>
      <c r="M160" s="142">
        <v>3597.68</v>
      </c>
      <c r="N160" s="142">
        <v>8857.39</v>
      </c>
      <c r="O160" s="142">
        <v>17273</v>
      </c>
      <c r="P160" s="142">
        <v>19040.580000000002</v>
      </c>
      <c r="Q160" s="142">
        <v>15823.53</v>
      </c>
      <c r="R160" s="142">
        <v>22139.32</v>
      </c>
      <c r="S160" s="142">
        <v>14660.25</v>
      </c>
      <c r="T160" s="142">
        <v>9363.67</v>
      </c>
      <c r="U160" s="142">
        <v>17590.7</v>
      </c>
      <c r="BU160" s="5"/>
      <c r="BV160" s="5"/>
      <c r="BW160" s="5"/>
      <c r="BX160" s="5"/>
      <c r="BY160" s="5"/>
      <c r="BZ160" s="5"/>
      <c r="CA160" s="5"/>
      <c r="CB160" s="5"/>
      <c r="CC160" s="5"/>
      <c r="CD160" s="5"/>
      <c r="CE160" s="5"/>
      <c r="CF160" s="5"/>
    </row>
    <row r="161" spans="1:84" ht="16.5" customHeight="1" x14ac:dyDescent="0.3">
      <c r="A161" s="142" t="s">
        <v>3251</v>
      </c>
      <c r="B161" s="142">
        <v>0.27</v>
      </c>
      <c r="C161" s="142">
        <v>0.03</v>
      </c>
      <c r="D161" s="142">
        <v>0.03</v>
      </c>
      <c r="E161" s="142">
        <v>7.0000000000000007E-2</v>
      </c>
      <c r="F161" s="142">
        <v>0.04</v>
      </c>
      <c r="G161" s="142">
        <v>0.01</v>
      </c>
      <c r="H161" s="142">
        <v>0.05</v>
      </c>
      <c r="I161" s="142">
        <v>0.04</v>
      </c>
      <c r="J161" s="142">
        <v>0.05</v>
      </c>
      <c r="K161" s="142">
        <v>0.03</v>
      </c>
      <c r="L161" s="142">
        <v>0.06</v>
      </c>
      <c r="M161" s="142">
        <v>0.01</v>
      </c>
      <c r="N161" s="142">
        <v>0.02</v>
      </c>
      <c r="O161" s="142">
        <v>0.03</v>
      </c>
      <c r="P161" s="142">
        <v>0.03</v>
      </c>
      <c r="Q161" s="142">
        <v>0.03</v>
      </c>
      <c r="R161" s="142">
        <v>0.04</v>
      </c>
      <c r="S161" s="142">
        <v>0.03</v>
      </c>
      <c r="T161" s="142">
        <v>0.02</v>
      </c>
      <c r="U161" s="142">
        <v>4.4999999999999998E-2</v>
      </c>
      <c r="BU161" s="5"/>
      <c r="BV161" s="5"/>
      <c r="BW161" s="5"/>
      <c r="BX161" s="5"/>
      <c r="BY161" s="5"/>
      <c r="BZ161" s="5"/>
      <c r="CA161" s="5"/>
      <c r="CB161" s="5"/>
      <c r="CC161" s="5"/>
      <c r="CD161" s="5"/>
      <c r="CE161" s="5"/>
      <c r="CF161" s="5"/>
    </row>
    <row r="162" spans="1:84" ht="16.5" customHeight="1" x14ac:dyDescent="0.3">
      <c r="A162" s="142" t="s">
        <v>3152</v>
      </c>
      <c r="B162" s="142" t="s">
        <v>3618</v>
      </c>
      <c r="C162" s="142" t="s">
        <v>3153</v>
      </c>
      <c r="D162" s="142" t="s">
        <v>3154</v>
      </c>
      <c r="E162" s="142" t="s">
        <v>3155</v>
      </c>
      <c r="F162" s="142" t="s">
        <v>3156</v>
      </c>
      <c r="G162" s="142" t="s">
        <v>3157</v>
      </c>
      <c r="H162" s="142" t="s">
        <v>3158</v>
      </c>
      <c r="I162" s="142" t="s">
        <v>3159</v>
      </c>
      <c r="J162" s="142" t="s">
        <v>3160</v>
      </c>
      <c r="K162" s="142" t="s">
        <v>3161</v>
      </c>
      <c r="L162" s="142" t="s">
        <v>3162</v>
      </c>
      <c r="M162" s="142" t="s">
        <v>3163</v>
      </c>
      <c r="N162" s="142" t="s">
        <v>3164</v>
      </c>
      <c r="O162" s="142" t="s">
        <v>3165</v>
      </c>
      <c r="P162" s="142" t="s">
        <v>3166</v>
      </c>
      <c r="Q162" s="142" t="s">
        <v>3167</v>
      </c>
      <c r="R162" s="142" t="s">
        <v>3168</v>
      </c>
      <c r="S162" s="142" t="s">
        <v>3169</v>
      </c>
      <c r="T162" s="142" t="s">
        <v>3170</v>
      </c>
      <c r="U162" s="142" t="s">
        <v>3171</v>
      </c>
      <c r="BU162" s="5"/>
      <c r="BV162" s="5"/>
      <c r="BW162" s="5"/>
      <c r="BX162" s="5"/>
      <c r="BY162" s="5"/>
      <c r="BZ162" s="5"/>
      <c r="CA162" s="5"/>
      <c r="CB162" s="5"/>
      <c r="CC162" s="5"/>
      <c r="CD162" s="5"/>
      <c r="CE162" s="5"/>
      <c r="CF162" s="5"/>
    </row>
    <row r="163" spans="1:84" ht="16.5" customHeight="1" x14ac:dyDescent="0.3">
      <c r="A163" s="142" t="s">
        <v>3207</v>
      </c>
      <c r="B163" s="142"/>
      <c r="C163" s="142"/>
      <c r="D163" s="142"/>
      <c r="E163" s="142"/>
      <c r="F163" s="142"/>
      <c r="G163" s="142"/>
      <c r="H163" s="142"/>
      <c r="I163" s="142"/>
      <c r="J163" s="142"/>
      <c r="K163" s="142"/>
      <c r="L163" s="142"/>
      <c r="M163" s="142"/>
      <c r="N163" s="142"/>
      <c r="O163" s="142"/>
      <c r="P163" s="142"/>
      <c r="Q163" s="142"/>
      <c r="R163" s="142"/>
      <c r="S163" s="142"/>
      <c r="T163" s="142"/>
      <c r="U163" s="142"/>
      <c r="BU163" s="5"/>
      <c r="BV163" s="5"/>
      <c r="BW163" s="5"/>
      <c r="BX163" s="5"/>
      <c r="BY163" s="5"/>
      <c r="BZ163" s="5"/>
      <c r="CA163" s="5"/>
      <c r="CB163" s="5"/>
      <c r="CC163" s="5"/>
      <c r="CD163" s="5"/>
      <c r="CE163" s="5"/>
      <c r="CF163" s="5"/>
    </row>
    <row r="164" spans="1:84" ht="16.5" customHeight="1" x14ac:dyDescent="0.3">
      <c r="A164" s="142" t="s">
        <v>3619</v>
      </c>
      <c r="B164" s="142"/>
      <c r="C164" s="142"/>
      <c r="D164" s="142"/>
      <c r="E164" s="142"/>
      <c r="F164" s="142"/>
      <c r="G164" s="142"/>
      <c r="H164" s="142"/>
      <c r="I164" s="142"/>
      <c r="J164" s="142"/>
      <c r="K164" s="142"/>
      <c r="L164" s="142"/>
      <c r="M164" s="142"/>
      <c r="N164" s="142"/>
      <c r="O164" s="142"/>
      <c r="P164" s="142"/>
      <c r="Q164" s="142"/>
      <c r="R164" s="142"/>
      <c r="S164" s="142"/>
      <c r="T164" s="142"/>
      <c r="U164" s="142"/>
      <c r="BU164" s="5"/>
      <c r="BV164" s="5"/>
      <c r="BW164" s="5"/>
      <c r="BX164" s="5"/>
      <c r="BY164" s="5"/>
      <c r="BZ164" s="5"/>
      <c r="CA164" s="5"/>
      <c r="CB164" s="5"/>
      <c r="CC164" s="5"/>
      <c r="CD164" s="5"/>
      <c r="CE164" s="5"/>
      <c r="CF164" s="5"/>
    </row>
    <row r="165" spans="1:84" ht="16.5" customHeight="1" x14ac:dyDescent="0.3">
      <c r="A165" s="142" t="s">
        <v>3209</v>
      </c>
      <c r="B165" s="142"/>
      <c r="C165" s="142"/>
      <c r="D165" s="142"/>
      <c r="E165" s="142"/>
      <c r="F165" s="142"/>
      <c r="G165" s="142"/>
      <c r="H165" s="142"/>
      <c r="I165" s="142"/>
      <c r="J165" s="142"/>
      <c r="K165" s="142"/>
      <c r="L165" s="142"/>
      <c r="M165" s="142"/>
      <c r="N165" s="142"/>
      <c r="O165" s="142"/>
      <c r="P165" s="142"/>
      <c r="Q165" s="142"/>
      <c r="R165" s="142"/>
      <c r="S165" s="142"/>
      <c r="T165" s="142"/>
      <c r="U165" s="142"/>
      <c r="BU165" s="5"/>
      <c r="BV165" s="5"/>
      <c r="BW165" s="5"/>
      <c r="BX165" s="5"/>
      <c r="BY165" s="5"/>
      <c r="BZ165" s="5"/>
      <c r="CA165" s="5"/>
      <c r="CB165" s="5"/>
      <c r="CC165" s="5"/>
      <c r="CD165" s="5"/>
      <c r="CE165" s="5"/>
      <c r="CF165" s="5"/>
    </row>
    <row r="166" spans="1:84" ht="16.5" customHeight="1" x14ac:dyDescent="0.3">
      <c r="BU166" s="5"/>
      <c r="BV166" s="5"/>
      <c r="BW166" s="5"/>
      <c r="BX166" s="5"/>
      <c r="BY166" s="5"/>
      <c r="BZ166" s="5"/>
      <c r="CA166" s="5"/>
      <c r="CB166" s="5"/>
      <c r="CC166" s="5"/>
      <c r="CD166" s="5"/>
      <c r="CE166" s="5"/>
      <c r="CF166" s="5"/>
    </row>
    <row r="167" spans="1:84" ht="16.5" customHeight="1" x14ac:dyDescent="0.3">
      <c r="BU167" s="5"/>
      <c r="BV167" s="5"/>
      <c r="BW167" s="5"/>
      <c r="BX167" s="5"/>
      <c r="BY167" s="5"/>
      <c r="BZ167" s="5"/>
      <c r="CA167" s="5"/>
      <c r="CB167" s="5"/>
      <c r="CC167" s="5"/>
      <c r="CD167" s="5"/>
      <c r="CE167" s="5"/>
      <c r="CF167" s="5"/>
    </row>
    <row r="168" spans="1:84" ht="16.5" customHeight="1" x14ac:dyDescent="0.3">
      <c r="BU168" s="5"/>
      <c r="BV168" s="5"/>
      <c r="BW168" s="5"/>
      <c r="BX168" s="5"/>
      <c r="BY168" s="5"/>
      <c r="BZ168" s="5"/>
      <c r="CA168" s="5"/>
      <c r="CB168" s="5"/>
      <c r="CC168" s="5"/>
      <c r="CD168" s="5"/>
      <c r="CE168" s="5"/>
      <c r="CF168" s="5"/>
    </row>
    <row r="169" spans="1:84" ht="16.5" customHeight="1" x14ac:dyDescent="0.3">
      <c r="BU169" s="5"/>
      <c r="BV169" s="5"/>
      <c r="BW169" s="5"/>
      <c r="BX169" s="5"/>
      <c r="BY169" s="5"/>
      <c r="BZ169" s="5"/>
      <c r="CA169" s="5"/>
      <c r="CB169" s="5"/>
      <c r="CC169" s="5"/>
      <c r="CD169" s="5"/>
      <c r="CE169" s="5"/>
      <c r="CF169" s="5"/>
    </row>
    <row r="170" spans="1:84" ht="16.5" customHeight="1" x14ac:dyDescent="0.3">
      <c r="BU170" s="5"/>
      <c r="BV170" s="5"/>
      <c r="BW170" s="5"/>
      <c r="BX170" s="5"/>
      <c r="BY170" s="5"/>
      <c r="BZ170" s="5"/>
      <c r="CA170" s="5"/>
      <c r="CB170" s="5"/>
      <c r="CC170" s="5"/>
      <c r="CD170" s="5"/>
      <c r="CE170" s="5"/>
      <c r="CF170" s="5"/>
    </row>
    <row r="171" spans="1:84" ht="16.5" customHeight="1" x14ac:dyDescent="0.3">
      <c r="BU171" s="5"/>
      <c r="BV171" s="5"/>
      <c r="BW171" s="5"/>
      <c r="BX171" s="5"/>
      <c r="BY171" s="5"/>
      <c r="BZ171" s="5"/>
      <c r="CA171" s="5"/>
      <c r="CB171" s="5"/>
      <c r="CC171" s="5"/>
      <c r="CD171" s="5"/>
      <c r="CE171" s="5"/>
      <c r="CF171" s="5"/>
    </row>
    <row r="172" spans="1:84" ht="16.5" customHeight="1" x14ac:dyDescent="0.3">
      <c r="BU172" s="5"/>
      <c r="BV172" s="5"/>
      <c r="BW172" s="5"/>
      <c r="BX172" s="5"/>
      <c r="BY172" s="5"/>
      <c r="BZ172" s="5"/>
      <c r="CA172" s="5"/>
      <c r="CB172" s="5"/>
      <c r="CC172" s="5"/>
      <c r="CD172" s="5"/>
      <c r="CE172" s="5"/>
      <c r="CF172" s="5"/>
    </row>
    <row r="173" spans="1:84" ht="16.5" customHeight="1" x14ac:dyDescent="0.3">
      <c r="BU173" s="5"/>
      <c r="BV173" s="5"/>
      <c r="BW173" s="5"/>
      <c r="BX173" s="5"/>
      <c r="BY173" s="5"/>
      <c r="BZ173" s="5"/>
      <c r="CA173" s="5"/>
      <c r="CB173" s="5"/>
      <c r="CC173" s="5"/>
      <c r="CD173" s="5"/>
      <c r="CE173" s="5"/>
      <c r="CF173" s="5"/>
    </row>
    <row r="174" spans="1:84" ht="16.5" customHeight="1" x14ac:dyDescent="0.3">
      <c r="BU174" s="5"/>
      <c r="BV174" s="5"/>
      <c r="BW174" s="5"/>
      <c r="BX174" s="5"/>
      <c r="BY174" s="5"/>
      <c r="BZ174" s="5"/>
      <c r="CA174" s="5"/>
      <c r="CB174" s="5"/>
      <c r="CC174" s="5"/>
      <c r="CD174" s="5"/>
      <c r="CE174" s="5"/>
      <c r="CF174" s="5"/>
    </row>
    <row r="175" spans="1:84" ht="16.5" customHeight="1" x14ac:dyDescent="0.3">
      <c r="BU175" s="5"/>
      <c r="BV175" s="5"/>
      <c r="BW175" s="5"/>
      <c r="BX175" s="5"/>
      <c r="BY175" s="5"/>
      <c r="BZ175" s="5"/>
      <c r="CA175" s="5"/>
      <c r="CB175" s="5"/>
      <c r="CC175" s="5"/>
      <c r="CD175" s="5"/>
      <c r="CE175" s="5"/>
      <c r="CF175" s="5"/>
    </row>
    <row r="176" spans="1: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42" t="s">
        <v>30</v>
      </c>
      <c r="B219" s="142" t="s">
        <v>3615</v>
      </c>
      <c r="C219" s="142" t="s">
        <v>3029</v>
      </c>
      <c r="D219" s="142" t="s">
        <v>3030</v>
      </c>
      <c r="E219" s="142" t="s">
        <v>3031</v>
      </c>
      <c r="F219" s="142" t="s">
        <v>3032</v>
      </c>
      <c r="G219" s="142" t="s">
        <v>3033</v>
      </c>
      <c r="H219" s="142" t="s">
        <v>3034</v>
      </c>
      <c r="I219" s="142" t="s">
        <v>3035</v>
      </c>
      <c r="J219" s="142" t="s">
        <v>3036</v>
      </c>
      <c r="K219" s="142" t="s">
        <v>3037</v>
      </c>
      <c r="L219" s="142" t="s">
        <v>3038</v>
      </c>
      <c r="M219" s="142" t="s">
        <v>3039</v>
      </c>
      <c r="N219" s="142" t="s">
        <v>3040</v>
      </c>
      <c r="O219" s="142" t="s">
        <v>3041</v>
      </c>
      <c r="P219" s="142" t="s">
        <v>3042</v>
      </c>
      <c r="Q219" s="142" t="s">
        <v>3043</v>
      </c>
      <c r="R219" s="142" t="s">
        <v>3044</v>
      </c>
      <c r="S219" s="142" t="s">
        <v>3045</v>
      </c>
      <c r="T219" s="142" t="s">
        <v>3046</v>
      </c>
      <c r="U219" s="142" t="s">
        <v>3047</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42" t="s">
        <v>3253</v>
      </c>
      <c r="B220" s="142"/>
      <c r="C220" s="142"/>
      <c r="D220" s="142"/>
      <c r="E220" s="142"/>
      <c r="F220" s="142"/>
      <c r="G220" s="142"/>
      <c r="H220" s="142"/>
      <c r="I220" s="142"/>
      <c r="J220" s="142"/>
      <c r="K220" s="142"/>
      <c r="L220" s="142"/>
      <c r="M220" s="142"/>
      <c r="N220" s="142"/>
      <c r="O220" s="142"/>
      <c r="P220" s="142"/>
      <c r="Q220" s="142"/>
      <c r="R220" s="142"/>
      <c r="S220" s="142"/>
      <c r="T220" s="142"/>
      <c r="U220" s="142"/>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42" t="s">
        <v>3347</v>
      </c>
      <c r="B221" s="142">
        <v>222999.11</v>
      </c>
      <c r="C221" s="142">
        <v>41135.629999999997</v>
      </c>
      <c r="D221" s="142">
        <v>23600.89</v>
      </c>
      <c r="E221" s="142">
        <v>116485.95</v>
      </c>
      <c r="F221" s="142">
        <v>67317.7</v>
      </c>
      <c r="G221" s="142">
        <v>41588.19</v>
      </c>
      <c r="H221" s="142">
        <v>37032.78</v>
      </c>
      <c r="I221" s="142">
        <v>120125.94</v>
      </c>
      <c r="J221" s="142">
        <v>92823.73</v>
      </c>
      <c r="K221" s="142">
        <v>58865.87</v>
      </c>
      <c r="L221" s="142">
        <v>38251.53</v>
      </c>
      <c r="M221" s="142">
        <v>59496.07</v>
      </c>
      <c r="N221" s="142">
        <v>55597.82</v>
      </c>
      <c r="O221" s="142">
        <v>44880.65</v>
      </c>
      <c r="P221" s="142">
        <v>23467.41</v>
      </c>
      <c r="Q221" s="142">
        <v>77558.8</v>
      </c>
      <c r="R221" s="142">
        <v>57224.36</v>
      </c>
      <c r="S221" s="142">
        <v>29571.7</v>
      </c>
      <c r="T221" s="142">
        <v>11297</v>
      </c>
      <c r="U221" s="142">
        <v>84594.19</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42" t="s">
        <v>2967</v>
      </c>
      <c r="B222" s="142">
        <v>66971.8</v>
      </c>
      <c r="C222" s="142">
        <v>44558.96</v>
      </c>
      <c r="D222" s="142">
        <v>22152.32</v>
      </c>
      <c r="E222" s="142">
        <v>89172.58</v>
      </c>
      <c r="F222" s="142">
        <v>66615.75</v>
      </c>
      <c r="G222" s="142">
        <v>44079.86</v>
      </c>
      <c r="H222" s="142">
        <v>21908.2</v>
      </c>
      <c r="I222" s="142">
        <v>86856.62</v>
      </c>
      <c r="J222" s="142">
        <v>64854.01</v>
      </c>
      <c r="K222" s="142">
        <v>42904.05</v>
      </c>
      <c r="L222" s="142">
        <v>21309.83</v>
      </c>
      <c r="M222" s="142">
        <v>40107.54</v>
      </c>
      <c r="N222" s="142">
        <v>19375.86</v>
      </c>
      <c r="O222" s="142">
        <v>6297.54</v>
      </c>
      <c r="P222" s="142">
        <v>3019.77</v>
      </c>
      <c r="Q222" s="142">
        <v>12586.54</v>
      </c>
      <c r="R222" s="142">
        <v>9539.5499999999993</v>
      </c>
      <c r="S222" s="142">
        <v>6444.83</v>
      </c>
      <c r="T222" s="142">
        <v>3225.75</v>
      </c>
      <c r="U222" s="142">
        <v>14490.75</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42" t="s">
        <v>3255</v>
      </c>
      <c r="B223" s="142">
        <v>66210.34</v>
      </c>
      <c r="C223" s="142">
        <v>44054.47</v>
      </c>
      <c r="D223" s="142">
        <v>21901.67</v>
      </c>
      <c r="E223" s="142">
        <v>88120.2</v>
      </c>
      <c r="F223" s="142">
        <v>65824.05</v>
      </c>
      <c r="G223" s="142">
        <v>43555.95</v>
      </c>
      <c r="H223" s="142">
        <v>21646.27</v>
      </c>
      <c r="I223" s="142">
        <v>85677.97</v>
      </c>
      <c r="J223" s="142">
        <v>63968.56</v>
      </c>
      <c r="K223" s="142">
        <v>42344.66</v>
      </c>
      <c r="L223" s="142">
        <v>21036.46</v>
      </c>
      <c r="M223" s="142">
        <v>39074.160000000003</v>
      </c>
      <c r="N223" s="142">
        <v>18621.22</v>
      </c>
      <c r="O223" s="142">
        <v>5816.26</v>
      </c>
      <c r="P223" s="142">
        <v>2803.18</v>
      </c>
      <c r="Q223" s="142">
        <v>11763.94</v>
      </c>
      <c r="R223" s="142">
        <v>8927.24</v>
      </c>
      <c r="S223" s="142">
        <v>6039.49</v>
      </c>
      <c r="T223" s="142">
        <v>3024.51</v>
      </c>
      <c r="U223" s="142">
        <v>13863.55</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42" t="s">
        <v>3256</v>
      </c>
      <c r="B224" s="142">
        <v>761.46</v>
      </c>
      <c r="C224" s="142">
        <v>504.49</v>
      </c>
      <c r="D224" s="142">
        <v>250.65</v>
      </c>
      <c r="E224" s="142">
        <v>1052.3699999999999</v>
      </c>
      <c r="F224" s="142">
        <v>791.71</v>
      </c>
      <c r="G224" s="142">
        <v>523.9</v>
      </c>
      <c r="H224" s="142">
        <v>261.93</v>
      </c>
      <c r="I224" s="142">
        <v>1178.6500000000001</v>
      </c>
      <c r="J224" s="142">
        <v>885.45</v>
      </c>
      <c r="K224" s="142">
        <v>559.39</v>
      </c>
      <c r="L224" s="142">
        <v>273.37</v>
      </c>
      <c r="M224" s="142">
        <v>1033.3800000000001</v>
      </c>
      <c r="N224" s="142">
        <v>754.64</v>
      </c>
      <c r="O224" s="142">
        <v>481.28</v>
      </c>
      <c r="P224" s="142">
        <v>216.59</v>
      </c>
      <c r="Q224" s="142">
        <v>822.6</v>
      </c>
      <c r="R224" s="142">
        <v>612.30999999999995</v>
      </c>
      <c r="S224" s="142">
        <v>405.34</v>
      </c>
      <c r="T224" s="142">
        <v>201.24</v>
      </c>
      <c r="U224" s="142">
        <v>627.20000000000005</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42" t="s">
        <v>3026</v>
      </c>
      <c r="B225" s="142">
        <v>2412.39</v>
      </c>
      <c r="C225" s="142">
        <v>71.88</v>
      </c>
      <c r="D225" s="142">
        <v>138.61000000000001</v>
      </c>
      <c r="E225" s="142">
        <v>960.32</v>
      </c>
      <c r="F225" s="142">
        <v>1084.53</v>
      </c>
      <c r="G225" s="142">
        <v>1136.82</v>
      </c>
      <c r="H225" s="142">
        <v>91.04</v>
      </c>
      <c r="I225" s="142">
        <v>342.79</v>
      </c>
      <c r="J225" s="142">
        <v>498.45</v>
      </c>
      <c r="K225" s="142">
        <v>314.81</v>
      </c>
      <c r="L225" s="142">
        <v>37.07</v>
      </c>
      <c r="M225" s="142">
        <v>392.02</v>
      </c>
      <c r="N225" s="142">
        <v>255.36</v>
      </c>
      <c r="O225" s="142">
        <v>164.67</v>
      </c>
      <c r="P225" s="142">
        <v>80.41</v>
      </c>
      <c r="Q225" s="142">
        <v>-158.82</v>
      </c>
      <c r="R225" s="142">
        <v>-182.68</v>
      </c>
      <c r="S225" s="142">
        <v>-7.04</v>
      </c>
      <c r="T225" s="142">
        <v>23.51</v>
      </c>
      <c r="U225" s="142">
        <v>-179.38</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42" t="s">
        <v>3257</v>
      </c>
      <c r="B226" s="142">
        <v>311.95</v>
      </c>
      <c r="C226" s="142">
        <v>271.94</v>
      </c>
      <c r="D226" s="142">
        <v>53.98</v>
      </c>
      <c r="E226" s="142">
        <v>0</v>
      </c>
      <c r="F226" s="142">
        <v>0</v>
      </c>
      <c r="G226" s="142">
        <v>0</v>
      </c>
      <c r="H226" s="142">
        <v>0</v>
      </c>
      <c r="I226" s="142">
        <v>0</v>
      </c>
      <c r="J226" s="142">
        <v>0</v>
      </c>
      <c r="K226" s="142">
        <v>0</v>
      </c>
      <c r="L226" s="142">
        <v>0</v>
      </c>
      <c r="M226" s="142">
        <v>0</v>
      </c>
      <c r="N226" s="142">
        <v>0</v>
      </c>
      <c r="O226" s="142">
        <v>0</v>
      </c>
      <c r="P226" s="142">
        <v>0</v>
      </c>
      <c r="Q226" s="142">
        <v>0</v>
      </c>
      <c r="R226" s="142">
        <v>0</v>
      </c>
      <c r="S226" s="142">
        <v>0</v>
      </c>
      <c r="T226" s="142">
        <v>0</v>
      </c>
      <c r="U226" s="142">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42" t="s">
        <v>3262</v>
      </c>
      <c r="B227" s="142">
        <v>392.31</v>
      </c>
      <c r="C227" s="142">
        <v>348.18</v>
      </c>
      <c r="D227" s="142">
        <v>225.01</v>
      </c>
      <c r="E227" s="142">
        <v>0</v>
      </c>
      <c r="F227" s="142">
        <v>0</v>
      </c>
      <c r="G227" s="142">
        <v>0</v>
      </c>
      <c r="H227" s="142">
        <v>0</v>
      </c>
      <c r="I227" s="142">
        <v>0</v>
      </c>
      <c r="J227" s="142">
        <v>0</v>
      </c>
      <c r="K227" s="142">
        <v>0</v>
      </c>
      <c r="L227" s="142">
        <v>0</v>
      </c>
      <c r="M227" s="142">
        <v>0</v>
      </c>
      <c r="N227" s="142">
        <v>0</v>
      </c>
      <c r="O227" s="142">
        <v>0</v>
      </c>
      <c r="P227" s="142">
        <v>0</v>
      </c>
      <c r="Q227" s="142">
        <v>191.21</v>
      </c>
      <c r="R227" s="142">
        <v>178.63</v>
      </c>
      <c r="S227" s="142">
        <v>147.74</v>
      </c>
      <c r="T227" s="142">
        <v>141.78</v>
      </c>
      <c r="U227" s="142">
        <v>50.4</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42" t="s">
        <v>3263</v>
      </c>
      <c r="B228" s="142">
        <v>0</v>
      </c>
      <c r="C228" s="142">
        <v>0</v>
      </c>
      <c r="D228" s="142">
        <v>0</v>
      </c>
      <c r="E228" s="142">
        <v>0</v>
      </c>
      <c r="F228" s="142">
        <v>0</v>
      </c>
      <c r="G228" s="142">
        <v>0</v>
      </c>
      <c r="H228" s="142">
        <v>0</v>
      </c>
      <c r="I228" s="142">
        <v>0</v>
      </c>
      <c r="J228" s="142">
        <v>0</v>
      </c>
      <c r="K228" s="142">
        <v>0</v>
      </c>
      <c r="L228" s="142">
        <v>0</v>
      </c>
      <c r="M228" s="142">
        <v>0</v>
      </c>
      <c r="N228" s="142">
        <v>0</v>
      </c>
      <c r="O228" s="142">
        <v>0</v>
      </c>
      <c r="P228" s="142">
        <v>0</v>
      </c>
      <c r="Q228" s="142">
        <v>-4.16</v>
      </c>
      <c r="R228" s="142">
        <v>0</v>
      </c>
      <c r="S228" s="142">
        <v>0</v>
      </c>
      <c r="T228" s="142">
        <v>0</v>
      </c>
      <c r="U228" s="142">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42" t="s">
        <v>3264</v>
      </c>
      <c r="B229" s="142">
        <v>0</v>
      </c>
      <c r="C229" s="142">
        <v>0</v>
      </c>
      <c r="D229" s="142">
        <v>0</v>
      </c>
      <c r="E229" s="142">
        <v>0</v>
      </c>
      <c r="F229" s="142">
        <v>0</v>
      </c>
      <c r="G229" s="142">
        <v>0</v>
      </c>
      <c r="H229" s="142">
        <v>0</v>
      </c>
      <c r="I229" s="142">
        <v>0</v>
      </c>
      <c r="J229" s="142">
        <v>0</v>
      </c>
      <c r="K229" s="142">
        <v>0</v>
      </c>
      <c r="L229" s="142">
        <v>0</v>
      </c>
      <c r="M229" s="142">
        <v>0</v>
      </c>
      <c r="N229" s="142">
        <v>0</v>
      </c>
      <c r="O229" s="142">
        <v>0</v>
      </c>
      <c r="P229" s="142">
        <v>0</v>
      </c>
      <c r="Q229" s="142">
        <v>195.37</v>
      </c>
      <c r="R229" s="142">
        <v>178.63</v>
      </c>
      <c r="S229" s="142">
        <v>147.74</v>
      </c>
      <c r="T229" s="142">
        <v>141.78</v>
      </c>
      <c r="U229" s="142">
        <v>50.4</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42" t="s">
        <v>3265</v>
      </c>
      <c r="B230" s="142">
        <v>0</v>
      </c>
      <c r="C230" s="142">
        <v>0</v>
      </c>
      <c r="D230" s="142">
        <v>0</v>
      </c>
      <c r="E230" s="142">
        <v>-4.54</v>
      </c>
      <c r="F230" s="142">
        <v>53.76</v>
      </c>
      <c r="G230" s="142">
        <v>29.59</v>
      </c>
      <c r="H230" s="142">
        <v>17.420000000000002</v>
      </c>
      <c r="I230" s="142">
        <v>156.13999999999999</v>
      </c>
      <c r="J230" s="142">
        <v>139.16</v>
      </c>
      <c r="K230" s="142">
        <v>50.97</v>
      </c>
      <c r="L230" s="142">
        <v>7.79</v>
      </c>
      <c r="M230" s="142">
        <v>6.02</v>
      </c>
      <c r="N230" s="142">
        <v>6.02</v>
      </c>
      <c r="O230" s="142">
        <v>6.02</v>
      </c>
      <c r="P230" s="142">
        <v>2.54</v>
      </c>
      <c r="Q230" s="142">
        <v>0</v>
      </c>
      <c r="R230" s="142">
        <v>0</v>
      </c>
      <c r="S230" s="142">
        <v>0</v>
      </c>
      <c r="T230" s="142">
        <v>0</v>
      </c>
      <c r="U230" s="142">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42" t="s">
        <v>3266</v>
      </c>
      <c r="B231" s="142">
        <v>0</v>
      </c>
      <c r="C231" s="142">
        <v>0</v>
      </c>
      <c r="D231" s="142">
        <v>0</v>
      </c>
      <c r="E231" s="142">
        <v>0</v>
      </c>
      <c r="F231" s="142">
        <v>53.76</v>
      </c>
      <c r="G231" s="142">
        <v>29.59</v>
      </c>
      <c r="H231" s="142">
        <v>17.420000000000002</v>
      </c>
      <c r="I231" s="142">
        <v>156.13999999999999</v>
      </c>
      <c r="J231" s="142">
        <v>139.16</v>
      </c>
      <c r="K231" s="142">
        <v>50.97</v>
      </c>
      <c r="L231" s="142">
        <v>7.79</v>
      </c>
      <c r="M231" s="142">
        <v>0</v>
      </c>
      <c r="N231" s="142">
        <v>0</v>
      </c>
      <c r="O231" s="142">
        <v>6.02</v>
      </c>
      <c r="P231" s="142">
        <v>2.54</v>
      </c>
      <c r="Q231" s="142">
        <v>0</v>
      </c>
      <c r="R231" s="142">
        <v>0</v>
      </c>
      <c r="S231" s="142">
        <v>0</v>
      </c>
      <c r="T231" s="142">
        <v>0</v>
      </c>
      <c r="U231" s="142">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42" t="s">
        <v>3348</v>
      </c>
      <c r="B232" s="142">
        <v>0</v>
      </c>
      <c r="C232" s="142">
        <v>0</v>
      </c>
      <c r="D232" s="142">
        <v>0</v>
      </c>
      <c r="E232" s="142">
        <v>-4.54</v>
      </c>
      <c r="F232" s="142">
        <v>0</v>
      </c>
      <c r="G232" s="142">
        <v>0</v>
      </c>
      <c r="H232" s="142">
        <v>0</v>
      </c>
      <c r="I232" s="142">
        <v>0</v>
      </c>
      <c r="J232" s="142">
        <v>0</v>
      </c>
      <c r="K232" s="142">
        <v>0</v>
      </c>
      <c r="L232" s="142">
        <v>0</v>
      </c>
      <c r="M232" s="142">
        <v>6.02</v>
      </c>
      <c r="N232" s="142">
        <v>6.02</v>
      </c>
      <c r="O232" s="142">
        <v>0</v>
      </c>
      <c r="P232" s="142">
        <v>0</v>
      </c>
      <c r="Q232" s="142">
        <v>0</v>
      </c>
      <c r="R232" s="142">
        <v>0</v>
      </c>
      <c r="S232" s="142">
        <v>0</v>
      </c>
      <c r="T232" s="142">
        <v>0</v>
      </c>
      <c r="U232" s="142">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42" t="s">
        <v>3267</v>
      </c>
      <c r="B233" s="142">
        <v>0</v>
      </c>
      <c r="C233" s="142">
        <v>0</v>
      </c>
      <c r="D233" s="142">
        <v>0</v>
      </c>
      <c r="E233" s="142">
        <v>0</v>
      </c>
      <c r="F233" s="142">
        <v>0</v>
      </c>
      <c r="G233" s="142">
        <v>0</v>
      </c>
      <c r="H233" s="142">
        <v>0</v>
      </c>
      <c r="I233" s="142">
        <v>0</v>
      </c>
      <c r="J233" s="142">
        <v>0</v>
      </c>
      <c r="K233" s="142">
        <v>0</v>
      </c>
      <c r="L233" s="142">
        <v>0</v>
      </c>
      <c r="M233" s="142">
        <v>0</v>
      </c>
      <c r="N233" s="142">
        <v>0</v>
      </c>
      <c r="O233" s="142">
        <v>0</v>
      </c>
      <c r="P233" s="142">
        <v>0</v>
      </c>
      <c r="Q233" s="142">
        <v>0</v>
      </c>
      <c r="R233" s="142">
        <v>0</v>
      </c>
      <c r="S233" s="142">
        <v>0</v>
      </c>
      <c r="T233" s="142">
        <v>0</v>
      </c>
      <c r="U233" s="142">
        <v>395.21</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42" t="s">
        <v>3270</v>
      </c>
      <c r="B234" s="142">
        <v>-217.53</v>
      </c>
      <c r="C234" s="142">
        <v>-215.07</v>
      </c>
      <c r="D234" s="142">
        <v>-2.71</v>
      </c>
      <c r="E234" s="142">
        <v>0</v>
      </c>
      <c r="F234" s="142">
        <v>0</v>
      </c>
      <c r="G234" s="142">
        <v>0</v>
      </c>
      <c r="H234" s="142">
        <v>0</v>
      </c>
      <c r="I234" s="142">
        <v>0</v>
      </c>
      <c r="J234" s="142">
        <v>0</v>
      </c>
      <c r="K234" s="142">
        <v>0</v>
      </c>
      <c r="L234" s="142">
        <v>0</v>
      </c>
      <c r="M234" s="142">
        <v>0</v>
      </c>
      <c r="N234" s="142">
        <v>0</v>
      </c>
      <c r="O234" s="142">
        <v>0</v>
      </c>
      <c r="P234" s="142">
        <v>0</v>
      </c>
      <c r="Q234" s="142">
        <v>0</v>
      </c>
      <c r="R234" s="142">
        <v>0</v>
      </c>
      <c r="S234" s="142">
        <v>0</v>
      </c>
      <c r="T234" s="142">
        <v>0</v>
      </c>
      <c r="U234" s="142">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42" t="s">
        <v>3023</v>
      </c>
      <c r="B235" s="142">
        <v>-217.53</v>
      </c>
      <c r="C235" s="142">
        <v>-215.07</v>
      </c>
      <c r="D235" s="142">
        <v>-2.71</v>
      </c>
      <c r="E235" s="142">
        <v>0</v>
      </c>
      <c r="F235" s="142">
        <v>0</v>
      </c>
      <c r="G235" s="142">
        <v>0</v>
      </c>
      <c r="H235" s="142">
        <v>0</v>
      </c>
      <c r="I235" s="142">
        <v>0</v>
      </c>
      <c r="J235" s="142">
        <v>0</v>
      </c>
      <c r="K235" s="142">
        <v>0</v>
      </c>
      <c r="L235" s="142">
        <v>0</v>
      </c>
      <c r="M235" s="142">
        <v>0</v>
      </c>
      <c r="N235" s="142">
        <v>0</v>
      </c>
      <c r="O235" s="142">
        <v>0</v>
      </c>
      <c r="P235" s="142">
        <v>0</v>
      </c>
      <c r="Q235" s="142">
        <v>0</v>
      </c>
      <c r="R235" s="142">
        <v>0</v>
      </c>
      <c r="S235" s="142">
        <v>0</v>
      </c>
      <c r="T235" s="142">
        <v>0</v>
      </c>
      <c r="U235" s="142">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42" t="s">
        <v>2959</v>
      </c>
      <c r="B236" s="142">
        <v>5230.1000000000004</v>
      </c>
      <c r="C236" s="142">
        <v>3601.54</v>
      </c>
      <c r="D236" s="142">
        <v>1826.55</v>
      </c>
      <c r="E236" s="142">
        <v>7833.99</v>
      </c>
      <c r="F236" s="142">
        <v>5860.34</v>
      </c>
      <c r="G236" s="142">
        <v>4056.82</v>
      </c>
      <c r="H236" s="142">
        <v>2164.96</v>
      </c>
      <c r="I236" s="142">
        <v>10189.51</v>
      </c>
      <c r="J236" s="142">
        <v>7870.44</v>
      </c>
      <c r="K236" s="142">
        <v>5336.06</v>
      </c>
      <c r="L236" s="142">
        <v>2751.86</v>
      </c>
      <c r="M236" s="142">
        <v>5065.08</v>
      </c>
      <c r="N236" s="142">
        <v>2292.91</v>
      </c>
      <c r="O236" s="142">
        <v>1022.99</v>
      </c>
      <c r="P236" s="142">
        <v>611.07000000000005</v>
      </c>
      <c r="Q236" s="142">
        <v>2766.52</v>
      </c>
      <c r="R236" s="142">
        <v>2067.7399999999998</v>
      </c>
      <c r="S236" s="142">
        <v>1369.33</v>
      </c>
      <c r="T236" s="142">
        <v>678.83</v>
      </c>
      <c r="U236" s="142">
        <v>2918.17</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42" t="s">
        <v>3271</v>
      </c>
      <c r="B237" s="142">
        <v>3095.93</v>
      </c>
      <c r="C237" s="142">
        <v>2065.25</v>
      </c>
      <c r="D237" s="142">
        <v>1032.68</v>
      </c>
      <c r="E237" s="142">
        <v>0</v>
      </c>
      <c r="F237" s="142">
        <v>0</v>
      </c>
      <c r="G237" s="142">
        <v>0</v>
      </c>
      <c r="H237" s="142">
        <v>0</v>
      </c>
      <c r="I237" s="142">
        <v>0</v>
      </c>
      <c r="J237" s="142">
        <v>0</v>
      </c>
      <c r="K237" s="142">
        <v>0</v>
      </c>
      <c r="L237" s="142">
        <v>0</v>
      </c>
      <c r="M237" s="142">
        <v>0</v>
      </c>
      <c r="N237" s="142">
        <v>0</v>
      </c>
      <c r="O237" s="142">
        <v>0</v>
      </c>
      <c r="P237" s="142">
        <v>0</v>
      </c>
      <c r="Q237" s="142">
        <v>0</v>
      </c>
      <c r="R237" s="142">
        <v>0</v>
      </c>
      <c r="S237" s="142">
        <v>0</v>
      </c>
      <c r="T237" s="142">
        <v>0</v>
      </c>
      <c r="U237" s="142">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42" t="s">
        <v>3272</v>
      </c>
      <c r="B238" s="142">
        <v>0</v>
      </c>
      <c r="C238" s="142">
        <v>0</v>
      </c>
      <c r="D238" s="142">
        <v>0</v>
      </c>
      <c r="E238" s="142">
        <v>3513.28</v>
      </c>
      <c r="F238" s="142">
        <v>2713.18</v>
      </c>
      <c r="G238" s="142">
        <v>1809.84</v>
      </c>
      <c r="H238" s="142">
        <v>956.08</v>
      </c>
      <c r="I238" s="142">
        <v>7038.78</v>
      </c>
      <c r="J238" s="142">
        <v>6255.87</v>
      </c>
      <c r="K238" s="142">
        <v>5472.23</v>
      </c>
      <c r="L238" s="142">
        <v>433.93</v>
      </c>
      <c r="M238" s="142">
        <v>-485.08</v>
      </c>
      <c r="N238" s="142">
        <v>-629.5</v>
      </c>
      <c r="O238" s="142">
        <v>-695.07</v>
      </c>
      <c r="P238" s="142">
        <v>-530.20000000000005</v>
      </c>
      <c r="Q238" s="142">
        <v>-5802.43</v>
      </c>
      <c r="R238" s="142">
        <v>-4306.5</v>
      </c>
      <c r="S238" s="142">
        <v>-2370.4299999999998</v>
      </c>
      <c r="T238" s="142">
        <v>139.32</v>
      </c>
      <c r="U238" s="142">
        <v>-1757.84</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42" t="s">
        <v>3273</v>
      </c>
      <c r="B239" s="142">
        <v>301196.07</v>
      </c>
      <c r="C239" s="142">
        <v>91838.31</v>
      </c>
      <c r="D239" s="142">
        <v>49027.33</v>
      </c>
      <c r="E239" s="142">
        <v>217961.58</v>
      </c>
      <c r="F239" s="142">
        <v>143645.25</v>
      </c>
      <c r="G239" s="142">
        <v>92701.11</v>
      </c>
      <c r="H239" s="142">
        <v>62170.49</v>
      </c>
      <c r="I239" s="142">
        <v>224709.78</v>
      </c>
      <c r="J239" s="142">
        <v>172441.66</v>
      </c>
      <c r="K239" s="142">
        <v>112943.99</v>
      </c>
      <c r="L239" s="142">
        <v>62792</v>
      </c>
      <c r="M239" s="142">
        <v>104581.64</v>
      </c>
      <c r="N239" s="142">
        <v>76898.47</v>
      </c>
      <c r="O239" s="142">
        <v>51676.81</v>
      </c>
      <c r="P239" s="142">
        <v>26651</v>
      </c>
      <c r="Q239" s="142">
        <v>87141.81</v>
      </c>
      <c r="R239" s="142">
        <v>64521.09</v>
      </c>
      <c r="S239" s="142">
        <v>35156.129999999997</v>
      </c>
      <c r="T239" s="142">
        <v>15506.18</v>
      </c>
      <c r="U239" s="142">
        <v>100511.48</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42" t="s">
        <v>3274</v>
      </c>
      <c r="B240" s="142"/>
      <c r="C240" s="142"/>
      <c r="D240" s="142"/>
      <c r="E240" s="142"/>
      <c r="F240" s="142"/>
      <c r="G240" s="142"/>
      <c r="H240" s="142"/>
      <c r="I240" s="142"/>
      <c r="J240" s="142"/>
      <c r="K240" s="142"/>
      <c r="L240" s="142"/>
      <c r="M240" s="142"/>
      <c r="N240" s="142"/>
      <c r="O240" s="142"/>
      <c r="P240" s="142"/>
      <c r="Q240" s="142"/>
      <c r="R240" s="142"/>
      <c r="S240" s="142"/>
      <c r="T240" s="142"/>
      <c r="U240" s="142"/>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42" t="s">
        <v>3275</v>
      </c>
      <c r="B241" s="142">
        <v>-286654.23</v>
      </c>
      <c r="C241" s="142">
        <v>10572.07</v>
      </c>
      <c r="D241" s="142">
        <v>7702.27</v>
      </c>
      <c r="E241" s="142">
        <v>-8957.3700000000008</v>
      </c>
      <c r="F241" s="142">
        <v>5410.67</v>
      </c>
      <c r="G241" s="142">
        <v>5743.4</v>
      </c>
      <c r="H241" s="142">
        <v>-7531.14</v>
      </c>
      <c r="I241" s="142">
        <v>-15564</v>
      </c>
      <c r="J241" s="142">
        <v>-20675.5</v>
      </c>
      <c r="K241" s="142">
        <v>-17636.91</v>
      </c>
      <c r="L241" s="142">
        <v>-9591.81</v>
      </c>
      <c r="M241" s="142">
        <v>-14851.42</v>
      </c>
      <c r="N241" s="142">
        <v>-34530.28</v>
      </c>
      <c r="O241" s="142">
        <v>-982.3</v>
      </c>
      <c r="P241" s="142">
        <v>-3296.82</v>
      </c>
      <c r="Q241" s="142">
        <v>2241.09</v>
      </c>
      <c r="R241" s="142">
        <v>-1404.03</v>
      </c>
      <c r="S241" s="142">
        <v>-1130.01</v>
      </c>
      <c r="T241" s="142">
        <v>1272.82</v>
      </c>
      <c r="U241" s="142">
        <v>-3027.05</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42" t="s">
        <v>3276</v>
      </c>
      <c r="B242" s="142">
        <v>-1109.73</v>
      </c>
      <c r="C242" s="142">
        <v>3342.42</v>
      </c>
      <c r="D242" s="142">
        <v>2038.27</v>
      </c>
      <c r="E242" s="142">
        <v>-1897.33</v>
      </c>
      <c r="F242" s="142">
        <v>194.31</v>
      </c>
      <c r="G242" s="142">
        <v>1279.98</v>
      </c>
      <c r="H242" s="142">
        <v>-303.70999999999998</v>
      </c>
      <c r="I242" s="142">
        <v>-5487.96</v>
      </c>
      <c r="J242" s="142">
        <v>-2357.21</v>
      </c>
      <c r="K242" s="142">
        <v>-889.82</v>
      </c>
      <c r="L242" s="142">
        <v>156.44</v>
      </c>
      <c r="M242" s="142">
        <v>-5748.72</v>
      </c>
      <c r="N242" s="142">
        <v>-4789.37</v>
      </c>
      <c r="O242" s="142">
        <v>-1151.3599999999999</v>
      </c>
      <c r="P242" s="142">
        <v>-236.37</v>
      </c>
      <c r="Q242" s="142">
        <v>-16.82</v>
      </c>
      <c r="R242" s="142">
        <v>320.07</v>
      </c>
      <c r="S242" s="142">
        <v>964.38</v>
      </c>
      <c r="T242" s="142">
        <v>1116.51</v>
      </c>
      <c r="U242" s="142">
        <v>1282.44</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42" t="s">
        <v>3277</v>
      </c>
      <c r="B243" s="142">
        <v>0</v>
      </c>
      <c r="C243" s="142">
        <v>0</v>
      </c>
      <c r="D243" s="142">
        <v>0</v>
      </c>
      <c r="E243" s="142">
        <v>0</v>
      </c>
      <c r="F243" s="142">
        <v>0</v>
      </c>
      <c r="G243" s="142">
        <v>0</v>
      </c>
      <c r="H243" s="142">
        <v>0</v>
      </c>
      <c r="I243" s="142">
        <v>0</v>
      </c>
      <c r="J243" s="142">
        <v>0</v>
      </c>
      <c r="K243" s="142">
        <v>0</v>
      </c>
      <c r="L243" s="142">
        <v>0</v>
      </c>
      <c r="M243" s="142">
        <v>34.28</v>
      </c>
      <c r="N243" s="142">
        <v>60</v>
      </c>
      <c r="O243" s="142">
        <v>0</v>
      </c>
      <c r="P243" s="142">
        <v>0</v>
      </c>
      <c r="Q243" s="142">
        <v>-220.7</v>
      </c>
      <c r="R243" s="142">
        <v>-20.7</v>
      </c>
      <c r="S243" s="142">
        <v>-20.7</v>
      </c>
      <c r="T243" s="142">
        <v>0</v>
      </c>
      <c r="U243" s="142">
        <v>-94.28</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42" t="s">
        <v>3278</v>
      </c>
      <c r="B244" s="142"/>
      <c r="C244" s="142"/>
      <c r="D244" s="142"/>
      <c r="E244" s="142"/>
      <c r="F244" s="142"/>
      <c r="G244" s="142"/>
      <c r="H244" s="142"/>
      <c r="I244" s="142"/>
      <c r="J244" s="142"/>
      <c r="K244" s="142"/>
      <c r="L244" s="142"/>
      <c r="M244" s="142"/>
      <c r="N244" s="142"/>
      <c r="O244" s="142"/>
      <c r="P244" s="142"/>
      <c r="Q244" s="142"/>
      <c r="R244" s="142"/>
      <c r="S244" s="142"/>
      <c r="T244" s="142"/>
      <c r="U244" s="142"/>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42" t="s">
        <v>3279</v>
      </c>
      <c r="B245" s="142">
        <v>116364.07</v>
      </c>
      <c r="C245" s="142">
        <v>-9230.07</v>
      </c>
      <c r="D245" s="142">
        <v>-11963.79</v>
      </c>
      <c r="E245" s="142">
        <v>-224.5</v>
      </c>
      <c r="F245" s="142">
        <v>-8123.06</v>
      </c>
      <c r="G245" s="142">
        <v>-20458.240000000002</v>
      </c>
      <c r="H245" s="142">
        <v>-11884.46</v>
      </c>
      <c r="I245" s="142">
        <v>16470.71</v>
      </c>
      <c r="J245" s="142">
        <v>15796.51</v>
      </c>
      <c r="K245" s="142">
        <v>4077.01</v>
      </c>
      <c r="L245" s="142">
        <v>-627.88</v>
      </c>
      <c r="M245" s="142">
        <v>22925.68</v>
      </c>
      <c r="N245" s="142">
        <v>23075.03</v>
      </c>
      <c r="O245" s="142">
        <v>-4888.41</v>
      </c>
      <c r="P245" s="142">
        <v>-9685.08</v>
      </c>
      <c r="Q245" s="142">
        <v>-469.98</v>
      </c>
      <c r="R245" s="142">
        <v>-944.83</v>
      </c>
      <c r="S245" s="142">
        <v>-7562.86</v>
      </c>
      <c r="T245" s="142">
        <v>-9933.81</v>
      </c>
      <c r="U245" s="142">
        <v>8072.85</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42" t="s">
        <v>3280</v>
      </c>
      <c r="B246" s="142">
        <v>-269.72000000000003</v>
      </c>
      <c r="C246" s="142">
        <v>-239.13</v>
      </c>
      <c r="D246" s="142">
        <v>-239.13</v>
      </c>
      <c r="E246" s="142">
        <v>0</v>
      </c>
      <c r="F246" s="142">
        <v>0</v>
      </c>
      <c r="G246" s="142">
        <v>0</v>
      </c>
      <c r="H246" s="142">
        <v>0</v>
      </c>
      <c r="I246" s="142">
        <v>0</v>
      </c>
      <c r="J246" s="142">
        <v>0</v>
      </c>
      <c r="K246" s="142">
        <v>0</v>
      </c>
      <c r="L246" s="142">
        <v>0</v>
      </c>
      <c r="M246" s="142">
        <v>0</v>
      </c>
      <c r="N246" s="142">
        <v>0</v>
      </c>
      <c r="O246" s="142">
        <v>0</v>
      </c>
      <c r="P246" s="142">
        <v>0</v>
      </c>
      <c r="Q246" s="142">
        <v>0</v>
      </c>
      <c r="R246" s="142">
        <v>0</v>
      </c>
      <c r="S246" s="142">
        <v>0</v>
      </c>
      <c r="T246" s="142">
        <v>0</v>
      </c>
      <c r="U246" s="142">
        <v>0</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42" t="s">
        <v>3281</v>
      </c>
      <c r="B247" s="142">
        <v>2262.66</v>
      </c>
      <c r="C247" s="142">
        <v>-421</v>
      </c>
      <c r="D247" s="142">
        <v>-512.61</v>
      </c>
      <c r="E247" s="142">
        <v>-1064.79</v>
      </c>
      <c r="F247" s="142">
        <v>96.39</v>
      </c>
      <c r="G247" s="142">
        <v>795.97</v>
      </c>
      <c r="H247" s="142">
        <v>-89.03</v>
      </c>
      <c r="I247" s="142">
        <v>-180.24</v>
      </c>
      <c r="J247" s="142">
        <v>3337.07</v>
      </c>
      <c r="K247" s="142">
        <v>16.920000000000002</v>
      </c>
      <c r="L247" s="142">
        <v>32.92</v>
      </c>
      <c r="M247" s="142">
        <v>-3100.48</v>
      </c>
      <c r="N247" s="142">
        <v>-2586.02</v>
      </c>
      <c r="O247" s="142">
        <v>-2863.11</v>
      </c>
      <c r="P247" s="142">
        <v>-2339.54</v>
      </c>
      <c r="Q247" s="142">
        <v>-698.88</v>
      </c>
      <c r="R247" s="142">
        <v>24914.73</v>
      </c>
      <c r="S247" s="142">
        <v>11505.33</v>
      </c>
      <c r="T247" s="142">
        <v>-3063.62</v>
      </c>
      <c r="U247" s="142">
        <v>-6394.12</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42" t="s">
        <v>3282</v>
      </c>
      <c r="B248" s="142">
        <v>131789.1</v>
      </c>
      <c r="C248" s="142">
        <v>95862.59</v>
      </c>
      <c r="D248" s="142">
        <v>46052.33</v>
      </c>
      <c r="E248" s="142">
        <v>205817.59</v>
      </c>
      <c r="F248" s="142">
        <v>141223.57</v>
      </c>
      <c r="G248" s="142">
        <v>80062.23</v>
      </c>
      <c r="H248" s="142">
        <v>42362.15</v>
      </c>
      <c r="I248" s="142">
        <v>219948.3</v>
      </c>
      <c r="J248" s="142">
        <v>168542.52</v>
      </c>
      <c r="K248" s="142">
        <v>98511.19</v>
      </c>
      <c r="L248" s="142">
        <v>52761.67</v>
      </c>
      <c r="M248" s="142">
        <v>103840.99</v>
      </c>
      <c r="N248" s="142">
        <v>58127.83</v>
      </c>
      <c r="O248" s="142">
        <v>41791.620000000003</v>
      </c>
      <c r="P248" s="142">
        <v>11093.19</v>
      </c>
      <c r="Q248" s="142">
        <v>87976.52</v>
      </c>
      <c r="R248" s="142">
        <v>87386.33</v>
      </c>
      <c r="S248" s="142">
        <v>38912.26</v>
      </c>
      <c r="T248" s="142">
        <v>4898.08</v>
      </c>
      <c r="U248" s="142">
        <v>100351.33</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42" t="s">
        <v>3297</v>
      </c>
      <c r="B249" s="142">
        <v>217.53</v>
      </c>
      <c r="C249" s="142">
        <v>215.07</v>
      </c>
      <c r="D249" s="142">
        <v>2.71</v>
      </c>
      <c r="E249" s="142">
        <v>346.04</v>
      </c>
      <c r="F249" s="142">
        <v>160.53</v>
      </c>
      <c r="G249" s="142">
        <v>153.79</v>
      </c>
      <c r="H249" s="142">
        <v>7.07</v>
      </c>
      <c r="I249" s="142">
        <v>331.15</v>
      </c>
      <c r="J249" s="142">
        <v>299.32</v>
      </c>
      <c r="K249" s="142">
        <v>290.58999999999997</v>
      </c>
      <c r="L249" s="142">
        <v>7.43</v>
      </c>
      <c r="M249" s="142">
        <v>2162.13</v>
      </c>
      <c r="N249" s="142">
        <v>1809.24</v>
      </c>
      <c r="O249" s="142">
        <v>1463.39</v>
      </c>
      <c r="P249" s="142">
        <v>902.81</v>
      </c>
      <c r="Q249" s="142">
        <v>7332.83</v>
      </c>
      <c r="R249" s="142">
        <v>5330.35</v>
      </c>
      <c r="S249" s="142">
        <v>3068.76</v>
      </c>
      <c r="T249" s="142">
        <v>171.54</v>
      </c>
      <c r="U249" s="142">
        <v>3096.39</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42" t="s">
        <v>3322</v>
      </c>
      <c r="B250" s="142">
        <v>0</v>
      </c>
      <c r="C250" s="142">
        <v>0</v>
      </c>
      <c r="D250" s="142">
        <v>0</v>
      </c>
      <c r="E250" s="142">
        <v>0</v>
      </c>
      <c r="F250" s="142">
        <v>0</v>
      </c>
      <c r="G250" s="142">
        <v>0</v>
      </c>
      <c r="H250" s="142">
        <v>0</v>
      </c>
      <c r="I250" s="142">
        <v>0</v>
      </c>
      <c r="J250" s="142">
        <v>0</v>
      </c>
      <c r="K250" s="142">
        <v>0</v>
      </c>
      <c r="L250" s="142">
        <v>0</v>
      </c>
      <c r="M250" s="142">
        <v>0</v>
      </c>
      <c r="N250" s="142">
        <v>0</v>
      </c>
      <c r="O250" s="142">
        <v>0</v>
      </c>
      <c r="P250" s="142">
        <v>0</v>
      </c>
      <c r="Q250" s="142">
        <v>-2616.81</v>
      </c>
      <c r="R250" s="142">
        <v>-1962.61</v>
      </c>
      <c r="S250" s="142">
        <v>-1308.4100000000001</v>
      </c>
      <c r="T250" s="142">
        <v>-654.20000000000005</v>
      </c>
      <c r="U250" s="142">
        <v>-2808.47</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42" t="s">
        <v>3283</v>
      </c>
      <c r="B251" s="142">
        <v>-22337.72</v>
      </c>
      <c r="C251" s="142">
        <v>-15724.57</v>
      </c>
      <c r="D251" s="142">
        <v>-1815.14</v>
      </c>
      <c r="E251" s="142">
        <v>-20060.29</v>
      </c>
      <c r="F251" s="142">
        <v>-18497.11</v>
      </c>
      <c r="G251" s="142">
        <v>-2312.69</v>
      </c>
      <c r="H251" s="142">
        <v>-1478.14</v>
      </c>
      <c r="I251" s="142">
        <v>-16963.62</v>
      </c>
      <c r="J251" s="142">
        <v>-15262.91</v>
      </c>
      <c r="K251" s="142">
        <v>-3383.12</v>
      </c>
      <c r="L251" s="142">
        <v>-1231.93</v>
      </c>
      <c r="M251" s="142">
        <v>-18220.61</v>
      </c>
      <c r="N251" s="142">
        <v>-17076.98</v>
      </c>
      <c r="O251" s="142">
        <v>-8930.2900000000009</v>
      </c>
      <c r="P251" s="142">
        <v>-651.78</v>
      </c>
      <c r="Q251" s="142">
        <v>-10619.85</v>
      </c>
      <c r="R251" s="142">
        <v>-19999.689999999999</v>
      </c>
      <c r="S251" s="142">
        <v>-9339.91</v>
      </c>
      <c r="T251" s="142">
        <v>-559.79</v>
      </c>
      <c r="U251" s="142">
        <v>-14391.77</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42" t="s">
        <v>2968</v>
      </c>
      <c r="B252" s="142">
        <v>109668.92</v>
      </c>
      <c r="C252" s="142">
        <v>80353.09</v>
      </c>
      <c r="D252" s="142">
        <v>44239.9</v>
      </c>
      <c r="E252" s="142">
        <v>186103.34</v>
      </c>
      <c r="F252" s="142">
        <v>122886.99</v>
      </c>
      <c r="G252" s="142">
        <v>77903.34</v>
      </c>
      <c r="H252" s="142">
        <v>40891.08</v>
      </c>
      <c r="I252" s="142">
        <v>203315.83</v>
      </c>
      <c r="J252" s="142">
        <v>153578.93</v>
      </c>
      <c r="K252" s="142">
        <v>95418.66</v>
      </c>
      <c r="L252" s="142">
        <v>51537.17</v>
      </c>
      <c r="M252" s="142">
        <v>87782.51</v>
      </c>
      <c r="N252" s="142">
        <v>42860.1</v>
      </c>
      <c r="O252" s="142">
        <v>34324.720000000001</v>
      </c>
      <c r="P252" s="142">
        <v>11344.23</v>
      </c>
      <c r="Q252" s="142">
        <v>82072.679999999993</v>
      </c>
      <c r="R252" s="142">
        <v>70754.39</v>
      </c>
      <c r="S252" s="142">
        <v>31332.7</v>
      </c>
      <c r="T252" s="142">
        <v>3855.63</v>
      </c>
      <c r="U252" s="142">
        <v>86247.49</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42" t="s">
        <v>3284</v>
      </c>
      <c r="B253" s="142"/>
      <c r="C253" s="142"/>
      <c r="D253" s="142"/>
      <c r="E253" s="142"/>
      <c r="F253" s="142"/>
      <c r="G253" s="142"/>
      <c r="H253" s="142"/>
      <c r="I253" s="142"/>
      <c r="J253" s="142"/>
      <c r="K253" s="142"/>
      <c r="L253" s="142"/>
      <c r="M253" s="142"/>
      <c r="N253" s="142"/>
      <c r="O253" s="142"/>
      <c r="P253" s="142"/>
      <c r="Q253" s="142"/>
      <c r="R253" s="142"/>
      <c r="S253" s="142"/>
      <c r="T253" s="142"/>
      <c r="U253" s="142"/>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42" t="s">
        <v>3285</v>
      </c>
      <c r="B254" s="142">
        <v>0</v>
      </c>
      <c r="C254" s="142">
        <v>0</v>
      </c>
      <c r="D254" s="142">
        <v>0</v>
      </c>
      <c r="E254" s="142">
        <v>0</v>
      </c>
      <c r="F254" s="142">
        <v>0</v>
      </c>
      <c r="G254" s="142">
        <v>0</v>
      </c>
      <c r="H254" s="142">
        <v>0</v>
      </c>
      <c r="I254" s="142">
        <v>30000</v>
      </c>
      <c r="J254" s="142">
        <v>30000</v>
      </c>
      <c r="K254" s="142">
        <v>0</v>
      </c>
      <c r="L254" s="142">
        <v>0</v>
      </c>
      <c r="M254" s="142">
        <v>320000</v>
      </c>
      <c r="N254" s="142">
        <v>270000</v>
      </c>
      <c r="O254" s="142">
        <v>250000</v>
      </c>
      <c r="P254" s="142">
        <v>250000</v>
      </c>
      <c r="Q254" s="142">
        <v>-240000</v>
      </c>
      <c r="R254" s="142">
        <v>-240000</v>
      </c>
      <c r="S254" s="142">
        <v>-340000</v>
      </c>
      <c r="T254" s="142">
        <v>-340000</v>
      </c>
      <c r="U254" s="142">
        <v>-30000</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42" t="s">
        <v>3291</v>
      </c>
      <c r="B255" s="142">
        <v>94.66</v>
      </c>
      <c r="C255" s="142">
        <v>94.1</v>
      </c>
      <c r="D255" s="142">
        <v>93.46</v>
      </c>
      <c r="E255" s="142">
        <v>71.48</v>
      </c>
      <c r="F255" s="142">
        <v>4.54</v>
      </c>
      <c r="G255" s="142">
        <v>3.95</v>
      </c>
      <c r="H255" s="142">
        <v>0.57999999999999996</v>
      </c>
      <c r="I255" s="142">
        <v>27.3</v>
      </c>
      <c r="J255" s="142">
        <v>21.69</v>
      </c>
      <c r="K255" s="142">
        <v>4.6500000000000004</v>
      </c>
      <c r="L255" s="142">
        <v>3.65</v>
      </c>
      <c r="M255" s="142">
        <v>0.6</v>
      </c>
      <c r="N255" s="142">
        <v>0.6</v>
      </c>
      <c r="O255" s="142">
        <v>0.6</v>
      </c>
      <c r="P255" s="142">
        <v>0.11</v>
      </c>
      <c r="Q255" s="142">
        <v>7.43</v>
      </c>
      <c r="R255" s="142">
        <v>0</v>
      </c>
      <c r="S255" s="142">
        <v>0</v>
      </c>
      <c r="T255" s="142">
        <v>0</v>
      </c>
      <c r="U255" s="142">
        <v>0</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42" t="s">
        <v>3292</v>
      </c>
      <c r="B256" s="142">
        <v>94.66</v>
      </c>
      <c r="C256" s="142">
        <v>94.1</v>
      </c>
      <c r="D256" s="142">
        <v>93.46</v>
      </c>
      <c r="E256" s="142">
        <v>71.48</v>
      </c>
      <c r="F256" s="142">
        <v>4.54</v>
      </c>
      <c r="G256" s="142">
        <v>3.95</v>
      </c>
      <c r="H256" s="142">
        <v>0.57999999999999996</v>
      </c>
      <c r="I256" s="142">
        <v>27.3</v>
      </c>
      <c r="J256" s="142">
        <v>21.69</v>
      </c>
      <c r="K256" s="142">
        <v>4.6500000000000004</v>
      </c>
      <c r="L256" s="142">
        <v>3.65</v>
      </c>
      <c r="M256" s="142">
        <v>0.6</v>
      </c>
      <c r="N256" s="142">
        <v>0.6</v>
      </c>
      <c r="O256" s="142">
        <v>0.6</v>
      </c>
      <c r="P256" s="142">
        <v>0.11</v>
      </c>
      <c r="Q256" s="142">
        <v>7.43</v>
      </c>
      <c r="R256" s="142">
        <v>0</v>
      </c>
      <c r="S256" s="142">
        <v>0</v>
      </c>
      <c r="T256" s="142">
        <v>0</v>
      </c>
      <c r="U256" s="142">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42" t="s">
        <v>2972</v>
      </c>
      <c r="B257" s="142">
        <v>-13685.6</v>
      </c>
      <c r="C257" s="142">
        <v>-5885.32</v>
      </c>
      <c r="D257" s="142">
        <v>-4009.28</v>
      </c>
      <c r="E257" s="142">
        <v>-54386.559999999998</v>
      </c>
      <c r="F257" s="142">
        <v>-45055.99</v>
      </c>
      <c r="G257" s="142">
        <v>-39465.29</v>
      </c>
      <c r="H257" s="142">
        <v>-26244.1</v>
      </c>
      <c r="I257" s="142">
        <v>-179580.67</v>
      </c>
      <c r="J257" s="142">
        <v>-157553.19</v>
      </c>
      <c r="K257" s="142">
        <v>-138430.75</v>
      </c>
      <c r="L257" s="142">
        <v>-60785.54</v>
      </c>
      <c r="M257" s="142">
        <v>-650825.30000000005</v>
      </c>
      <c r="N257" s="142">
        <v>-528729.68999999994</v>
      </c>
      <c r="O257" s="142">
        <v>-414883.26</v>
      </c>
      <c r="P257" s="142">
        <v>-227490.84</v>
      </c>
      <c r="Q257" s="142">
        <v>-436956.69</v>
      </c>
      <c r="R257" s="142">
        <v>-337282.01</v>
      </c>
      <c r="S257" s="142">
        <v>-193915.15</v>
      </c>
      <c r="T257" s="142">
        <v>-83084.179999999993</v>
      </c>
      <c r="U257" s="142">
        <v>-177322.37</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42" t="s">
        <v>3292</v>
      </c>
      <c r="B258" s="142">
        <v>-13655.6</v>
      </c>
      <c r="C258" s="142">
        <v>-5855.32</v>
      </c>
      <c r="D258" s="142">
        <v>-4009.28</v>
      </c>
      <c r="E258" s="142">
        <v>-54226.06</v>
      </c>
      <c r="F258" s="142">
        <v>-45055.99</v>
      </c>
      <c r="G258" s="142">
        <v>-39465.29</v>
      </c>
      <c r="H258" s="142">
        <v>-26244.1</v>
      </c>
      <c r="I258" s="142">
        <v>-178995.92</v>
      </c>
      <c r="J258" s="142">
        <v>-156986.09</v>
      </c>
      <c r="K258" s="142">
        <v>-137895.75</v>
      </c>
      <c r="L258" s="142">
        <v>-60785.54</v>
      </c>
      <c r="M258" s="142">
        <v>-648709.66</v>
      </c>
      <c r="N258" s="142">
        <v>-526662.19999999995</v>
      </c>
      <c r="O258" s="142">
        <v>-412925.48</v>
      </c>
      <c r="P258" s="142">
        <v>-223224.73</v>
      </c>
      <c r="Q258" s="142">
        <v>-435731.65</v>
      </c>
      <c r="R258" s="142">
        <v>-336056.97</v>
      </c>
      <c r="S258" s="142">
        <v>-193300.01</v>
      </c>
      <c r="T258" s="142">
        <v>-82511.73</v>
      </c>
      <c r="U258" s="142">
        <v>-173661.34</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42" t="s">
        <v>3293</v>
      </c>
      <c r="B259" s="142">
        <v>-30</v>
      </c>
      <c r="C259" s="142">
        <v>-30</v>
      </c>
      <c r="D259" s="142">
        <v>0</v>
      </c>
      <c r="E259" s="142">
        <v>-160.5</v>
      </c>
      <c r="F259" s="142">
        <v>0</v>
      </c>
      <c r="G259" s="142">
        <v>0</v>
      </c>
      <c r="H259" s="142">
        <v>0</v>
      </c>
      <c r="I259" s="142">
        <v>-584.76</v>
      </c>
      <c r="J259" s="142">
        <v>-567.1</v>
      </c>
      <c r="K259" s="142">
        <v>-535</v>
      </c>
      <c r="L259" s="142">
        <v>0</v>
      </c>
      <c r="M259" s="142">
        <v>-2115.64</v>
      </c>
      <c r="N259" s="142">
        <v>-2067.4899999999998</v>
      </c>
      <c r="O259" s="142">
        <v>-1957.78</v>
      </c>
      <c r="P259" s="142">
        <v>-4266.1099999999997</v>
      </c>
      <c r="Q259" s="142">
        <v>-1225.04</v>
      </c>
      <c r="R259" s="142">
        <v>-1225.04</v>
      </c>
      <c r="S259" s="142">
        <v>-615.14</v>
      </c>
      <c r="T259" s="142">
        <v>-572.45000000000005</v>
      </c>
      <c r="U259" s="142">
        <v>-3661.03</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42" t="s">
        <v>3363</v>
      </c>
      <c r="B260" s="142">
        <v>0</v>
      </c>
      <c r="C260" s="142">
        <v>0</v>
      </c>
      <c r="D260" s="142">
        <v>0</v>
      </c>
      <c r="E260" s="142">
        <v>0</v>
      </c>
      <c r="F260" s="142">
        <v>0</v>
      </c>
      <c r="G260" s="142">
        <v>0</v>
      </c>
      <c r="H260" s="142">
        <v>0</v>
      </c>
      <c r="I260" s="142">
        <v>0</v>
      </c>
      <c r="J260" s="142">
        <v>0</v>
      </c>
      <c r="K260" s="142">
        <v>0</v>
      </c>
      <c r="L260" s="142">
        <v>0</v>
      </c>
      <c r="M260" s="142">
        <v>0</v>
      </c>
      <c r="N260" s="142">
        <v>0</v>
      </c>
      <c r="O260" s="142">
        <v>0</v>
      </c>
      <c r="P260" s="142">
        <v>0</v>
      </c>
      <c r="Q260" s="142">
        <v>-1200</v>
      </c>
      <c r="R260" s="142">
        <v>-1200</v>
      </c>
      <c r="S260" s="142">
        <v>0</v>
      </c>
      <c r="T260" s="142">
        <v>0</v>
      </c>
      <c r="U260" s="142">
        <v>156.30000000000001</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42" t="s">
        <v>3298</v>
      </c>
      <c r="B261" s="142">
        <v>0</v>
      </c>
      <c r="C261" s="142">
        <v>0</v>
      </c>
      <c r="D261" s="142">
        <v>0</v>
      </c>
      <c r="E261" s="142">
        <v>0</v>
      </c>
      <c r="F261" s="142">
        <v>0</v>
      </c>
      <c r="G261" s="142">
        <v>0</v>
      </c>
      <c r="H261" s="142">
        <v>0</v>
      </c>
      <c r="I261" s="142">
        <v>0</v>
      </c>
      <c r="J261" s="142">
        <v>0</v>
      </c>
      <c r="K261" s="142">
        <v>0</v>
      </c>
      <c r="L261" s="142">
        <v>0</v>
      </c>
      <c r="M261" s="142">
        <v>-1900</v>
      </c>
      <c r="N261" s="142">
        <v>-1900</v>
      </c>
      <c r="O261" s="142">
        <v>-1900</v>
      </c>
      <c r="P261" s="142">
        <v>-1900</v>
      </c>
      <c r="Q261" s="142">
        <v>0</v>
      </c>
      <c r="R261" s="142">
        <v>0</v>
      </c>
      <c r="S261" s="142">
        <v>0</v>
      </c>
      <c r="T261" s="142">
        <v>0</v>
      </c>
      <c r="U261" s="142">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42" t="s">
        <v>2973</v>
      </c>
      <c r="B262" s="142">
        <v>-13590.94</v>
      </c>
      <c r="C262" s="142">
        <v>-5791.22</v>
      </c>
      <c r="D262" s="142">
        <v>-3915.82</v>
      </c>
      <c r="E262" s="142">
        <v>-54315.08</v>
      </c>
      <c r="F262" s="142">
        <v>-45051.46</v>
      </c>
      <c r="G262" s="142">
        <v>-39461.339999999997</v>
      </c>
      <c r="H262" s="142">
        <v>-26243.52</v>
      </c>
      <c r="I262" s="142">
        <v>-149553.38</v>
      </c>
      <c r="J262" s="142">
        <v>-127531.5</v>
      </c>
      <c r="K262" s="142">
        <v>-138426.10999999999</v>
      </c>
      <c r="L262" s="142">
        <v>-60781.9</v>
      </c>
      <c r="M262" s="142">
        <v>-332724.7</v>
      </c>
      <c r="N262" s="142">
        <v>-260629.09</v>
      </c>
      <c r="O262" s="142">
        <v>-166782.66</v>
      </c>
      <c r="P262" s="142">
        <v>20609.27</v>
      </c>
      <c r="Q262" s="142">
        <v>-678149.27</v>
      </c>
      <c r="R262" s="142">
        <v>-578482.01</v>
      </c>
      <c r="S262" s="142">
        <v>-533915.15</v>
      </c>
      <c r="T262" s="142">
        <v>-423084.18</v>
      </c>
      <c r="U262" s="142">
        <v>-207166.07</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42" t="s">
        <v>3299</v>
      </c>
      <c r="B263" s="142"/>
      <c r="C263" s="142"/>
      <c r="D263" s="142"/>
      <c r="E263" s="142"/>
      <c r="F263" s="142"/>
      <c r="G263" s="142"/>
      <c r="H263" s="142"/>
      <c r="I263" s="142"/>
      <c r="J263" s="142"/>
      <c r="K263" s="142"/>
      <c r="L263" s="142"/>
      <c r="M263" s="142"/>
      <c r="N263" s="142"/>
      <c r="O263" s="142"/>
      <c r="P263" s="142"/>
      <c r="Q263" s="142"/>
      <c r="R263" s="142"/>
      <c r="S263" s="142"/>
      <c r="T263" s="142"/>
      <c r="U263" s="142"/>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42" t="s">
        <v>3300</v>
      </c>
      <c r="B264" s="142">
        <v>0</v>
      </c>
      <c r="C264" s="142">
        <v>0</v>
      </c>
      <c r="D264" s="142">
        <v>0</v>
      </c>
      <c r="E264" s="142">
        <v>20000</v>
      </c>
      <c r="F264" s="142">
        <v>20000</v>
      </c>
      <c r="G264" s="142">
        <v>20000</v>
      </c>
      <c r="H264" s="142">
        <v>0</v>
      </c>
      <c r="I264" s="142">
        <v>0</v>
      </c>
      <c r="J264" s="142">
        <v>0</v>
      </c>
      <c r="K264" s="142">
        <v>0</v>
      </c>
      <c r="L264" s="142">
        <v>0</v>
      </c>
      <c r="M264" s="142">
        <v>0</v>
      </c>
      <c r="N264" s="142">
        <v>0</v>
      </c>
      <c r="O264" s="142">
        <v>55000</v>
      </c>
      <c r="P264" s="142">
        <v>0</v>
      </c>
      <c r="Q264" s="142">
        <v>0</v>
      </c>
      <c r="R264" s="142">
        <v>0</v>
      </c>
      <c r="S264" s="142">
        <v>0</v>
      </c>
      <c r="T264" s="142">
        <v>0</v>
      </c>
      <c r="U264" s="142">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42" t="s">
        <v>3303</v>
      </c>
      <c r="B265" s="142">
        <v>0</v>
      </c>
      <c r="C265" s="142">
        <v>0</v>
      </c>
      <c r="D265" s="142">
        <v>0</v>
      </c>
      <c r="E265" s="142">
        <v>60000</v>
      </c>
      <c r="F265" s="142">
        <v>60000</v>
      </c>
      <c r="G265" s="142">
        <v>60000</v>
      </c>
      <c r="H265" s="142">
        <v>20000</v>
      </c>
      <c r="I265" s="142">
        <v>65000</v>
      </c>
      <c r="J265" s="142">
        <v>50000</v>
      </c>
      <c r="K265" s="142">
        <v>50000</v>
      </c>
      <c r="L265" s="142">
        <v>0</v>
      </c>
      <c r="M265" s="142">
        <v>290000</v>
      </c>
      <c r="N265" s="142">
        <v>200000</v>
      </c>
      <c r="O265" s="142">
        <v>0</v>
      </c>
      <c r="P265" s="142">
        <v>0</v>
      </c>
      <c r="Q265" s="142">
        <v>0</v>
      </c>
      <c r="R265" s="142">
        <v>0</v>
      </c>
      <c r="S265" s="142">
        <v>0</v>
      </c>
      <c r="T265" s="142">
        <v>0</v>
      </c>
      <c r="U265" s="142">
        <v>0</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42" t="s">
        <v>3304</v>
      </c>
      <c r="B266" s="142">
        <v>0</v>
      </c>
      <c r="C266" s="142">
        <v>0</v>
      </c>
      <c r="D266" s="142">
        <v>0</v>
      </c>
      <c r="E266" s="142">
        <v>60000</v>
      </c>
      <c r="F266" s="142">
        <v>60000</v>
      </c>
      <c r="G266" s="142">
        <v>60000</v>
      </c>
      <c r="H266" s="142">
        <v>20000</v>
      </c>
      <c r="I266" s="142">
        <v>65000</v>
      </c>
      <c r="J266" s="142">
        <v>50000</v>
      </c>
      <c r="K266" s="142">
        <v>50000</v>
      </c>
      <c r="L266" s="142">
        <v>0</v>
      </c>
      <c r="M266" s="142">
        <v>290000</v>
      </c>
      <c r="N266" s="142">
        <v>200000</v>
      </c>
      <c r="O266" s="142">
        <v>0</v>
      </c>
      <c r="P266" s="142">
        <v>0</v>
      </c>
      <c r="Q266" s="142">
        <v>0</v>
      </c>
      <c r="R266" s="142">
        <v>0</v>
      </c>
      <c r="S266" s="142">
        <v>0</v>
      </c>
      <c r="T266" s="142">
        <v>0</v>
      </c>
      <c r="U266" s="142">
        <v>0</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42" t="s">
        <v>3305</v>
      </c>
      <c r="B267" s="142">
        <v>0</v>
      </c>
      <c r="C267" s="142">
        <v>0</v>
      </c>
      <c r="D267" s="142">
        <v>0</v>
      </c>
      <c r="E267" s="142">
        <v>60000</v>
      </c>
      <c r="F267" s="142">
        <v>60000</v>
      </c>
      <c r="G267" s="142">
        <v>60000</v>
      </c>
      <c r="H267" s="142">
        <v>20000</v>
      </c>
      <c r="I267" s="142">
        <v>65000</v>
      </c>
      <c r="J267" s="142">
        <v>50000</v>
      </c>
      <c r="K267" s="142">
        <v>50000</v>
      </c>
      <c r="L267" s="142">
        <v>0</v>
      </c>
      <c r="M267" s="142">
        <v>290000</v>
      </c>
      <c r="N267" s="142">
        <v>200000</v>
      </c>
      <c r="O267" s="142">
        <v>0</v>
      </c>
      <c r="P267" s="142">
        <v>0</v>
      </c>
      <c r="Q267" s="142">
        <v>0</v>
      </c>
      <c r="R267" s="142">
        <v>0</v>
      </c>
      <c r="S267" s="142">
        <v>0</v>
      </c>
      <c r="T267" s="142">
        <v>0</v>
      </c>
      <c r="U267" s="142">
        <v>0</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42" t="s">
        <v>3310</v>
      </c>
      <c r="B268" s="142">
        <v>-76354.5</v>
      </c>
      <c r="C268" s="142">
        <v>-50787.42</v>
      </c>
      <c r="D268" s="142">
        <v>-25361.32</v>
      </c>
      <c r="E268" s="142">
        <v>-38137.040000000001</v>
      </c>
      <c r="F268" s="142">
        <v>-24877.1</v>
      </c>
      <c r="G268" s="142">
        <v>-24877.1</v>
      </c>
      <c r="H268" s="142">
        <v>-24877.1</v>
      </c>
      <c r="I268" s="142">
        <v>-73843.62</v>
      </c>
      <c r="J268" s="142">
        <v>-55100.73</v>
      </c>
      <c r="K268" s="142">
        <v>-36650.44</v>
      </c>
      <c r="L268" s="142">
        <v>-18207.919999999998</v>
      </c>
      <c r="M268" s="142">
        <v>-78489.3</v>
      </c>
      <c r="N268" s="142">
        <v>-60210.63</v>
      </c>
      <c r="O268" s="142">
        <v>-40850.47</v>
      </c>
      <c r="P268" s="142">
        <v>-20412.84</v>
      </c>
      <c r="Q268" s="142">
        <v>0</v>
      </c>
      <c r="R268" s="142">
        <v>0</v>
      </c>
      <c r="S268" s="142">
        <v>0</v>
      </c>
      <c r="T268" s="142">
        <v>0</v>
      </c>
      <c r="U268" s="142">
        <v>-4380.43</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42" t="s">
        <v>3311</v>
      </c>
      <c r="B269" s="142">
        <v>0</v>
      </c>
      <c r="C269" s="142">
        <v>0</v>
      </c>
      <c r="D269" s="142">
        <v>0</v>
      </c>
      <c r="E269" s="142">
        <v>-38137.040000000001</v>
      </c>
      <c r="F269" s="142">
        <v>-24877.1</v>
      </c>
      <c r="G269" s="142">
        <v>-24877.1</v>
      </c>
      <c r="H269" s="142">
        <v>-24877.1</v>
      </c>
      <c r="I269" s="142">
        <v>-73843.62</v>
      </c>
      <c r="J269" s="142">
        <v>-55100.73</v>
      </c>
      <c r="K269" s="142">
        <v>-36650.44</v>
      </c>
      <c r="L269" s="142">
        <v>-18207.919999999998</v>
      </c>
      <c r="M269" s="142">
        <v>-78489.3</v>
      </c>
      <c r="N269" s="142">
        <v>-60210.63</v>
      </c>
      <c r="O269" s="142">
        <v>-40850.47</v>
      </c>
      <c r="P269" s="142">
        <v>-20412.84</v>
      </c>
      <c r="Q269" s="142">
        <v>0</v>
      </c>
      <c r="R269" s="142">
        <v>0</v>
      </c>
      <c r="S269" s="142">
        <v>0</v>
      </c>
      <c r="T269" s="142">
        <v>0</v>
      </c>
      <c r="U269" s="142">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42" t="s">
        <v>3312</v>
      </c>
      <c r="B270" s="142">
        <v>0</v>
      </c>
      <c r="C270" s="142">
        <v>0</v>
      </c>
      <c r="D270" s="142">
        <v>0</v>
      </c>
      <c r="E270" s="142">
        <v>-38137.040000000001</v>
      </c>
      <c r="F270" s="142">
        <v>-24877.1</v>
      </c>
      <c r="G270" s="142">
        <v>-24877.1</v>
      </c>
      <c r="H270" s="142">
        <v>-24877.1</v>
      </c>
      <c r="I270" s="142">
        <v>-73843.62</v>
      </c>
      <c r="J270" s="142">
        <v>-55100.73</v>
      </c>
      <c r="K270" s="142">
        <v>-36650.44</v>
      </c>
      <c r="L270" s="142">
        <v>-18207.919999999998</v>
      </c>
      <c r="M270" s="142">
        <v>-78489.3</v>
      </c>
      <c r="N270" s="142">
        <v>-60210.63</v>
      </c>
      <c r="O270" s="142">
        <v>-40850.47</v>
      </c>
      <c r="P270" s="142">
        <v>-20412.84</v>
      </c>
      <c r="Q270" s="142">
        <v>0</v>
      </c>
      <c r="R270" s="142">
        <v>0</v>
      </c>
      <c r="S270" s="142">
        <v>0</v>
      </c>
      <c r="T270" s="142">
        <v>0</v>
      </c>
      <c r="U270" s="142">
        <v>0</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42" t="s">
        <v>3314</v>
      </c>
      <c r="B271" s="142">
        <v>0</v>
      </c>
      <c r="C271" s="142">
        <v>0</v>
      </c>
      <c r="D271" s="142">
        <v>0</v>
      </c>
      <c r="E271" s="142">
        <v>0</v>
      </c>
      <c r="F271" s="142">
        <v>0</v>
      </c>
      <c r="G271" s="142">
        <v>0</v>
      </c>
      <c r="H271" s="142">
        <v>0</v>
      </c>
      <c r="I271" s="142">
        <v>0</v>
      </c>
      <c r="J271" s="142">
        <v>0</v>
      </c>
      <c r="K271" s="142">
        <v>0</v>
      </c>
      <c r="L271" s="142">
        <v>0</v>
      </c>
      <c r="M271" s="142">
        <v>0</v>
      </c>
      <c r="N271" s="142">
        <v>0</v>
      </c>
      <c r="O271" s="142">
        <v>0</v>
      </c>
      <c r="P271" s="142">
        <v>0</v>
      </c>
      <c r="Q271" s="142">
        <v>0</v>
      </c>
      <c r="R271" s="142">
        <v>0</v>
      </c>
      <c r="S271" s="142">
        <v>0</v>
      </c>
      <c r="T271" s="142">
        <v>0</v>
      </c>
      <c r="U271" s="142">
        <v>-4380.43</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42" t="s">
        <v>3315</v>
      </c>
      <c r="B272" s="142">
        <v>0</v>
      </c>
      <c r="C272" s="142">
        <v>0</v>
      </c>
      <c r="D272" s="142">
        <v>0</v>
      </c>
      <c r="E272" s="142">
        <v>0</v>
      </c>
      <c r="F272" s="142">
        <v>0</v>
      </c>
      <c r="G272" s="142">
        <v>0</v>
      </c>
      <c r="H272" s="142">
        <v>0</v>
      </c>
      <c r="I272" s="142">
        <v>0</v>
      </c>
      <c r="J272" s="142">
        <v>0</v>
      </c>
      <c r="K272" s="142">
        <v>0</v>
      </c>
      <c r="L272" s="142">
        <v>0</v>
      </c>
      <c r="M272" s="142">
        <v>0</v>
      </c>
      <c r="N272" s="142">
        <v>0</v>
      </c>
      <c r="O272" s="142">
        <v>0</v>
      </c>
      <c r="P272" s="142">
        <v>0</v>
      </c>
      <c r="Q272" s="142">
        <v>0</v>
      </c>
      <c r="R272" s="142">
        <v>0</v>
      </c>
      <c r="S272" s="142">
        <v>0</v>
      </c>
      <c r="T272" s="142">
        <v>0</v>
      </c>
      <c r="U272" s="142">
        <v>-4380.43</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42" t="s">
        <v>3317</v>
      </c>
      <c r="B273" s="142">
        <v>-1862.43</v>
      </c>
      <c r="C273" s="142">
        <v>-1241.6199999999999</v>
      </c>
      <c r="D273" s="142">
        <v>-620.80999999999995</v>
      </c>
      <c r="E273" s="142">
        <v>-2025.27</v>
      </c>
      <c r="F273" s="142">
        <v>-1404.46</v>
      </c>
      <c r="G273" s="142">
        <v>-783.65</v>
      </c>
      <c r="H273" s="142">
        <v>-277.33</v>
      </c>
      <c r="I273" s="142">
        <v>-436.56</v>
      </c>
      <c r="J273" s="142">
        <v>-272.85000000000002</v>
      </c>
      <c r="K273" s="142">
        <v>-109.14</v>
      </c>
      <c r="L273" s="142">
        <v>0</v>
      </c>
      <c r="M273" s="142">
        <v>-63.3</v>
      </c>
      <c r="N273" s="142">
        <v>-63.3</v>
      </c>
      <c r="O273" s="142">
        <v>-63.3</v>
      </c>
      <c r="P273" s="142">
        <v>-38</v>
      </c>
      <c r="Q273" s="142">
        <v>-225.32</v>
      </c>
      <c r="R273" s="142">
        <v>-164.76</v>
      </c>
      <c r="S273" s="142">
        <v>-104.2</v>
      </c>
      <c r="T273" s="142">
        <v>-54.92</v>
      </c>
      <c r="U273" s="142">
        <v>-219.68</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42" t="s">
        <v>3320</v>
      </c>
      <c r="B274" s="142">
        <v>0</v>
      </c>
      <c r="C274" s="142">
        <v>0</v>
      </c>
      <c r="D274" s="142">
        <v>0</v>
      </c>
      <c r="E274" s="142">
        <v>0</v>
      </c>
      <c r="F274" s="142">
        <v>0</v>
      </c>
      <c r="G274" s="142">
        <v>0</v>
      </c>
      <c r="H274" s="142">
        <v>0</v>
      </c>
      <c r="I274" s="142">
        <v>0</v>
      </c>
      <c r="J274" s="142">
        <v>0</v>
      </c>
      <c r="K274" s="142">
        <v>0</v>
      </c>
      <c r="L274" s="142">
        <v>0</v>
      </c>
      <c r="M274" s="142">
        <v>0</v>
      </c>
      <c r="N274" s="142">
        <v>0</v>
      </c>
      <c r="O274" s="142">
        <v>0</v>
      </c>
      <c r="P274" s="142">
        <v>0</v>
      </c>
      <c r="Q274" s="142">
        <v>786144</v>
      </c>
      <c r="R274" s="142">
        <v>745932.78</v>
      </c>
      <c r="S274" s="142">
        <v>786144</v>
      </c>
      <c r="T274" s="142">
        <v>786144</v>
      </c>
      <c r="U274" s="142">
        <v>120201.60000000001</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42" t="s">
        <v>3321</v>
      </c>
      <c r="B275" s="142">
        <v>-81463.259999999995</v>
      </c>
      <c r="C275" s="142">
        <v>-54444.09</v>
      </c>
      <c r="D275" s="142">
        <v>-39.020000000000003</v>
      </c>
      <c r="E275" s="142">
        <v>-54523.1</v>
      </c>
      <c r="F275" s="142">
        <v>-54439.48</v>
      </c>
      <c r="G275" s="142">
        <v>-38078.67</v>
      </c>
      <c r="H275" s="142">
        <v>-14.47</v>
      </c>
      <c r="I275" s="142">
        <v>-54193.9</v>
      </c>
      <c r="J275" s="142">
        <v>-53917.3</v>
      </c>
      <c r="K275" s="142">
        <v>-15993.8</v>
      </c>
      <c r="L275" s="142">
        <v>-6.44</v>
      </c>
      <c r="M275" s="142">
        <v>-60451.55</v>
      </c>
      <c r="N275" s="142">
        <v>-60293.65</v>
      </c>
      <c r="O275" s="142">
        <v>-30524.87</v>
      </c>
      <c r="P275" s="142">
        <v>-623.73</v>
      </c>
      <c r="Q275" s="142">
        <v>-53844.32</v>
      </c>
      <c r="R275" s="142">
        <v>-27453.24</v>
      </c>
      <c r="S275" s="142">
        <v>-27239.23</v>
      </c>
      <c r="T275" s="142">
        <v>-955.04</v>
      </c>
      <c r="U275" s="142">
        <v>-54309.3</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42" t="s">
        <v>3322</v>
      </c>
      <c r="B276" s="142">
        <v>-4945.7700000000004</v>
      </c>
      <c r="C276" s="142">
        <v>-3412.03</v>
      </c>
      <c r="D276" s="142">
        <v>-1738.4</v>
      </c>
      <c r="E276" s="142">
        <v>-7431.33</v>
      </c>
      <c r="F276" s="142">
        <v>-5591.54</v>
      </c>
      <c r="G276" s="142">
        <v>-3908.51</v>
      </c>
      <c r="H276" s="142">
        <v>-2122.9</v>
      </c>
      <c r="I276" s="142">
        <v>-10156.379999999999</v>
      </c>
      <c r="J276" s="142">
        <v>-7899.27</v>
      </c>
      <c r="K276" s="142">
        <v>-5349.56</v>
      </c>
      <c r="L276" s="142">
        <v>-2792.08</v>
      </c>
      <c r="M276" s="142">
        <v>-5511.74</v>
      </c>
      <c r="N276" s="142">
        <v>-2790.41</v>
      </c>
      <c r="O276" s="142">
        <v>-978.63</v>
      </c>
      <c r="P276" s="142">
        <v>-587.16</v>
      </c>
      <c r="Q276" s="142">
        <v>0</v>
      </c>
      <c r="R276" s="142">
        <v>0</v>
      </c>
      <c r="S276" s="142">
        <v>0</v>
      </c>
      <c r="T276" s="142">
        <v>0</v>
      </c>
      <c r="U276" s="142">
        <v>0</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42" t="s">
        <v>3323</v>
      </c>
      <c r="B277" s="142">
        <v>0</v>
      </c>
      <c r="C277" s="142">
        <v>0</v>
      </c>
      <c r="D277" s="142">
        <v>0</v>
      </c>
      <c r="E277" s="142">
        <v>0</v>
      </c>
      <c r="F277" s="142">
        <v>0</v>
      </c>
      <c r="G277" s="142">
        <v>0</v>
      </c>
      <c r="H277" s="142">
        <v>0</v>
      </c>
      <c r="I277" s="142">
        <v>0</v>
      </c>
      <c r="J277" s="142">
        <v>0</v>
      </c>
      <c r="K277" s="142">
        <v>0</v>
      </c>
      <c r="L277" s="142">
        <v>0</v>
      </c>
      <c r="M277" s="142">
        <v>0</v>
      </c>
      <c r="N277" s="142">
        <v>0</v>
      </c>
      <c r="O277" s="142">
        <v>0</v>
      </c>
      <c r="P277" s="142">
        <v>0</v>
      </c>
      <c r="Q277" s="142">
        <v>-25132.01</v>
      </c>
      <c r="R277" s="142">
        <v>25132.01</v>
      </c>
      <c r="S277" s="142">
        <v>-25132.01</v>
      </c>
      <c r="T277" s="142">
        <v>-25132.01</v>
      </c>
      <c r="U277" s="142">
        <v>-250.4</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42" t="s">
        <v>2974</v>
      </c>
      <c r="B278" s="142">
        <v>-164625.97</v>
      </c>
      <c r="C278" s="142">
        <v>-109885.16</v>
      </c>
      <c r="D278" s="142">
        <v>-27759.56</v>
      </c>
      <c r="E278" s="142">
        <v>-22116.75</v>
      </c>
      <c r="F278" s="142">
        <v>-6312.58</v>
      </c>
      <c r="G278" s="142">
        <v>12352.07</v>
      </c>
      <c r="H278" s="142">
        <v>-7291.81</v>
      </c>
      <c r="I278" s="142">
        <v>-73630.460000000006</v>
      </c>
      <c r="J278" s="142">
        <v>-67190.149999999994</v>
      </c>
      <c r="K278" s="142">
        <v>-8102.94</v>
      </c>
      <c r="L278" s="142">
        <v>-21006.44</v>
      </c>
      <c r="M278" s="142">
        <v>145484.10999999999</v>
      </c>
      <c r="N278" s="142">
        <v>76642.02</v>
      </c>
      <c r="O278" s="142">
        <v>-17417.28</v>
      </c>
      <c r="P278" s="142">
        <v>-21661.73</v>
      </c>
      <c r="Q278" s="142">
        <v>706942.35</v>
      </c>
      <c r="R278" s="142">
        <v>743446.79</v>
      </c>
      <c r="S278" s="142">
        <v>733668.56</v>
      </c>
      <c r="T278" s="142">
        <v>760002.02</v>
      </c>
      <c r="U278" s="142">
        <v>61041.79</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42" t="s">
        <v>2975</v>
      </c>
      <c r="B279" s="142">
        <v>-68547.990000000005</v>
      </c>
      <c r="C279" s="142">
        <v>-35323.29</v>
      </c>
      <c r="D279" s="142">
        <v>12564.52</v>
      </c>
      <c r="E279" s="142">
        <v>109671.51</v>
      </c>
      <c r="F279" s="142">
        <v>71522.95</v>
      </c>
      <c r="G279" s="142">
        <v>50794.06</v>
      </c>
      <c r="H279" s="142">
        <v>7355.76</v>
      </c>
      <c r="I279" s="142">
        <v>-19868.02</v>
      </c>
      <c r="J279" s="142">
        <v>-41142.720000000001</v>
      </c>
      <c r="K279" s="142">
        <v>-51110.38</v>
      </c>
      <c r="L279" s="142">
        <v>-30251.17</v>
      </c>
      <c r="M279" s="142">
        <v>-99458.09</v>
      </c>
      <c r="N279" s="142">
        <v>-141126.98000000001</v>
      </c>
      <c r="O279" s="142">
        <v>-149875.22</v>
      </c>
      <c r="P279" s="142">
        <v>10291.77</v>
      </c>
      <c r="Q279" s="142">
        <v>110865.77</v>
      </c>
      <c r="R279" s="142">
        <v>235719.16</v>
      </c>
      <c r="S279" s="142">
        <v>231086.11</v>
      </c>
      <c r="T279" s="142">
        <v>340773.47</v>
      </c>
      <c r="U279" s="142">
        <v>-59876.79</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42" t="s">
        <v>3327</v>
      </c>
      <c r="B280" s="142">
        <v>158882.97</v>
      </c>
      <c r="C280" s="142">
        <v>158882.97</v>
      </c>
      <c r="D280" s="142">
        <v>158882.97</v>
      </c>
      <c r="E280" s="142">
        <v>49211.46</v>
      </c>
      <c r="F280" s="142">
        <v>49211.46</v>
      </c>
      <c r="G280" s="142">
        <v>49211.46</v>
      </c>
      <c r="H280" s="142">
        <v>49211.46</v>
      </c>
      <c r="I280" s="142">
        <v>69079.47</v>
      </c>
      <c r="J280" s="142">
        <v>69079.47</v>
      </c>
      <c r="K280" s="142">
        <v>69079.47</v>
      </c>
      <c r="L280" s="142">
        <v>69079.47</v>
      </c>
      <c r="M280" s="142">
        <v>168537.56</v>
      </c>
      <c r="N280" s="142">
        <v>168537.56</v>
      </c>
      <c r="O280" s="142">
        <v>168537.56</v>
      </c>
      <c r="P280" s="142">
        <v>168537.56</v>
      </c>
      <c r="Q280" s="142">
        <v>57671.79</v>
      </c>
      <c r="R280" s="142">
        <v>57671.79</v>
      </c>
      <c r="S280" s="142">
        <v>57671.79</v>
      </c>
      <c r="T280" s="142">
        <v>57671.79</v>
      </c>
      <c r="U280" s="142">
        <v>117548.58</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42" t="s">
        <v>3328</v>
      </c>
      <c r="B281" s="142">
        <v>90334.98</v>
      </c>
      <c r="C281" s="142">
        <v>123559.67999999999</v>
      </c>
      <c r="D281" s="142">
        <v>171447.49</v>
      </c>
      <c r="E281" s="142">
        <v>158882.97</v>
      </c>
      <c r="F281" s="142">
        <v>120734.41</v>
      </c>
      <c r="G281" s="142">
        <v>100005.52</v>
      </c>
      <c r="H281" s="142">
        <v>56567.22</v>
      </c>
      <c r="I281" s="142">
        <v>49211.46</v>
      </c>
      <c r="J281" s="142">
        <v>27936.75</v>
      </c>
      <c r="K281" s="142">
        <v>17969.09</v>
      </c>
      <c r="L281" s="142">
        <v>38828.31</v>
      </c>
      <c r="M281" s="142">
        <v>69079.47</v>
      </c>
      <c r="N281" s="142">
        <v>27410.58</v>
      </c>
      <c r="O281" s="142">
        <v>18662.34</v>
      </c>
      <c r="P281" s="142">
        <v>178829.33</v>
      </c>
      <c r="Q281" s="142">
        <v>168537.56</v>
      </c>
      <c r="R281" s="142">
        <v>293390.95</v>
      </c>
      <c r="S281" s="142">
        <v>288757.90000000002</v>
      </c>
      <c r="T281" s="142">
        <v>398445.27</v>
      </c>
      <c r="U281" s="142">
        <v>57671.79</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42" t="s">
        <v>3152</v>
      </c>
      <c r="B282" s="142" t="s">
        <v>3618</v>
      </c>
      <c r="C282" s="142" t="s">
        <v>3153</v>
      </c>
      <c r="D282" s="142" t="s">
        <v>3154</v>
      </c>
      <c r="E282" s="142" t="s">
        <v>3155</v>
      </c>
      <c r="F282" s="142" t="s">
        <v>3156</v>
      </c>
      <c r="G282" s="142" t="s">
        <v>3157</v>
      </c>
      <c r="H282" s="142" t="s">
        <v>3158</v>
      </c>
      <c r="I282" s="142" t="s">
        <v>3159</v>
      </c>
      <c r="J282" s="142" t="s">
        <v>3160</v>
      </c>
      <c r="K282" s="142" t="s">
        <v>3161</v>
      </c>
      <c r="L282" s="142" t="s">
        <v>3162</v>
      </c>
      <c r="M282" s="142" t="s">
        <v>3163</v>
      </c>
      <c r="N282" s="142" t="s">
        <v>3164</v>
      </c>
      <c r="O282" s="142" t="s">
        <v>3165</v>
      </c>
      <c r="P282" s="142" t="s">
        <v>3166</v>
      </c>
      <c r="Q282" s="142" t="s">
        <v>3167</v>
      </c>
      <c r="R282" s="142" t="s">
        <v>3168</v>
      </c>
      <c r="S282" s="142" t="s">
        <v>3169</v>
      </c>
      <c r="T282" s="142" t="s">
        <v>3170</v>
      </c>
      <c r="U282" s="142" t="s">
        <v>3171</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42" t="s">
        <v>3207</v>
      </c>
      <c r="B283" s="142"/>
      <c r="C283" s="142"/>
      <c r="D283" s="142"/>
      <c r="E283" s="142"/>
      <c r="F283" s="142"/>
      <c r="G283" s="142"/>
      <c r="H283" s="142"/>
      <c r="I283" s="142"/>
      <c r="J283" s="142"/>
      <c r="K283" s="142"/>
      <c r="L283" s="142"/>
      <c r="M283" s="142"/>
      <c r="N283" s="142"/>
      <c r="O283" s="142"/>
      <c r="P283" s="142"/>
      <c r="Q283" s="142"/>
      <c r="R283" s="142"/>
      <c r="S283" s="142"/>
      <c r="T283" s="142"/>
      <c r="U283" s="142"/>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42" t="s">
        <v>3619</v>
      </c>
      <c r="B284" s="142"/>
      <c r="C284" s="142"/>
      <c r="D284" s="142"/>
      <c r="E284" s="142"/>
      <c r="F284" s="142"/>
      <c r="G284" s="142"/>
      <c r="H284" s="142"/>
      <c r="I284" s="142"/>
      <c r="J284" s="142"/>
      <c r="K284" s="142"/>
      <c r="L284" s="142"/>
      <c r="M284" s="142"/>
      <c r="N284" s="142"/>
      <c r="O284" s="142"/>
      <c r="P284" s="142"/>
      <c r="Q284" s="142"/>
      <c r="R284" s="142"/>
      <c r="S284" s="142"/>
      <c r="T284" s="142"/>
      <c r="U284" s="142"/>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42" t="s">
        <v>3209</v>
      </c>
      <c r="B285" s="142"/>
      <c r="C285" s="142"/>
      <c r="D285" s="142"/>
      <c r="E285" s="142"/>
      <c r="F285" s="142"/>
      <c r="G285" s="142"/>
      <c r="H285" s="142"/>
      <c r="I285" s="142"/>
      <c r="J285" s="142"/>
      <c r="K285" s="142"/>
      <c r="L285" s="142"/>
      <c r="M285" s="142"/>
      <c r="N285" s="142"/>
      <c r="O285" s="142"/>
      <c r="P285" s="142"/>
      <c r="Q285" s="142"/>
      <c r="R285" s="142"/>
      <c r="S285" s="142"/>
      <c r="T285" s="142"/>
      <c r="U285" s="142"/>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6"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6"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6"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6"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6"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6"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6"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6"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6"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6"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6" ht="16.5" customHeight="1" x14ac:dyDescent="0.3">
      <c r="A347" s="5"/>
      <c r="B347" s="5"/>
      <c r="C347" s="5"/>
      <c r="D347" s="5"/>
      <c r="E347" s="5"/>
      <c r="F347" s="5"/>
      <c r="G347" s="5"/>
      <c r="H347" s="5"/>
      <c r="I347" s="5"/>
      <c r="J347" s="5"/>
      <c r="K347" s="5"/>
      <c r="L347" s="5"/>
      <c r="M347" s="5"/>
      <c r="N347" s="5"/>
      <c r="O347" s="5"/>
      <c r="P347" s="5"/>
      <c r="Q347" s="14" t="s">
        <v>2912</v>
      </c>
      <c r="R347" s="14" t="s">
        <v>2913</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6"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8">
        <v>2021</v>
      </c>
      <c r="R348" s="17">
        <v>5</v>
      </c>
      <c r="S348" s="171"/>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row>
    <row r="349" spans="1:86" ht="16.5" customHeight="1" x14ac:dyDescent="0.3">
      <c r="A349" s="19"/>
      <c r="B349" s="151" t="s">
        <v>2914</v>
      </c>
      <c r="C349" s="146"/>
      <c r="D349" s="146"/>
      <c r="E349" s="146"/>
      <c r="F349" s="146"/>
      <c r="G349" s="146"/>
      <c r="H349" s="146"/>
      <c r="I349" s="146"/>
      <c r="J349" s="146"/>
      <c r="K349" s="146"/>
      <c r="L349" s="146"/>
      <c r="M349" s="146"/>
      <c r="N349" s="150"/>
      <c r="O349" s="20"/>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6" ht="16.5" customHeight="1" x14ac:dyDescent="0.3">
      <c r="A350" s="5"/>
      <c r="B350" s="152" t="s">
        <v>2915</v>
      </c>
      <c r="C350" s="146"/>
      <c r="D350" s="146"/>
      <c r="E350" s="146"/>
      <c r="F350" s="146"/>
      <c r="G350" s="146"/>
      <c r="H350" s="146"/>
      <c r="I350" s="146"/>
      <c r="J350" s="146"/>
      <c r="K350" s="146"/>
      <c r="L350" s="146"/>
      <c r="M350" s="146"/>
      <c r="N350" s="150"/>
      <c r="O350" s="22"/>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6" ht="16.5" customHeight="1" x14ac:dyDescent="0.3">
      <c r="A351" s="5"/>
      <c r="B351" s="23" t="str">
        <f>IFERROR(VLOOKUP($B$350,$4:$126,MATCH($R351&amp;"/"&amp;B$348,$2:$2,0),FALSE),"")</f>
        <v/>
      </c>
      <c r="C351" s="23" t="str">
        <f>IFERROR(VLOOKUP($B$350,$4:$126,MATCH($R351&amp;"/"&amp;C$348,$2:$2,0),FALSE),"")</f>
        <v/>
      </c>
      <c r="D351" s="23" t="str">
        <f>IFERROR(VLOOKUP($B$350,$4:$126,MATCH($R351&amp;"/"&amp;D$348,$2:$2,0),FALSE),"")</f>
        <v/>
      </c>
      <c r="E351" s="23" t="str">
        <f>IFERROR(VLOOKUP($B$350,$4:$126,MATCH($R351&amp;"/"&amp;E$348,$2:$2,0),FALSE),"")</f>
        <v/>
      </c>
      <c r="F351" s="23" t="str">
        <f>IFERROR(VLOOKUP($B$350,$4:$126,MATCH($R351&amp;"/"&amp;F$348,$2:$2,0),FALSE),"")</f>
        <v/>
      </c>
      <c r="G351" s="23" t="str">
        <f>IFERROR(VLOOKUP($B$350,$4:$126,MATCH($R351&amp;"/"&amp;G$348,$2:$2,0),FALSE),"")</f>
        <v/>
      </c>
      <c r="H351" s="23" t="str">
        <f>IFERROR(VLOOKUP($B$350,$4:$126,MATCH($R351&amp;"/"&amp;H$348,$2:$2,0),FALSE),"")</f>
        <v/>
      </c>
      <c r="I351" s="23" t="str">
        <f>IFERROR(VLOOKUP($B$350,$4:$126,MATCH($R351&amp;"/"&amp;I$348,$2:$2,0),FALSE),"")</f>
        <v/>
      </c>
      <c r="J351" s="23" t="str">
        <f>IFERROR(VLOOKUP($B$350,$4:$126,MATCH($R351&amp;"/"&amp;J$348,$2:$2,0),FALSE),"")</f>
        <v/>
      </c>
      <c r="K351" s="23">
        <f>IFERROR(VLOOKUP($B$350,$4:$126,MATCH($R351&amp;"/"&amp;K$348,$2:$2,0),FALSE),"")</f>
        <v>398445.27</v>
      </c>
      <c r="L351" s="23">
        <f>IFERROR(VLOOKUP($B$350,$4:$126,MATCH($R351&amp;"/"&amp;L$348,$2:$2,0),FALSE),"")</f>
        <v>178829.33</v>
      </c>
      <c r="M351" s="23">
        <f>IFERROR(VLOOKUP($B$350,$4:$126,MATCH($R351&amp;"/"&amp;M$348,$2:$2,0),FALSE),"")</f>
        <v>38828.31</v>
      </c>
      <c r="N351" s="24">
        <f>IFERROR(VLOOKUP($B$350,$4:$126,MATCH($R351&amp;"/"&amp;N$348,$2:$2,0),FALSE),"")</f>
        <v>56567.22</v>
      </c>
      <c r="O351" s="24">
        <f>IFERROR(VLOOKUP($B$350,$4:$126,MATCH($R351&amp;"/"&amp;O$348,$2:$2,0),FALSE),"")</f>
        <v>171447.49</v>
      </c>
      <c r="P351" s="24" t="str">
        <f>IFERROR(VLOOKUP($B$350,$4:$126,MATCH($R351&amp;"/"&amp;P$348,$2:$2,0),FALSE),"")</f>
        <v/>
      </c>
      <c r="Q351" s="21"/>
      <c r="R351" s="25" t="s">
        <v>2916</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6" ht="16.5" customHeight="1" x14ac:dyDescent="0.3">
      <c r="A352" s="5"/>
      <c r="B352" s="23" t="str">
        <f>IFERROR(VLOOKUP($B$350,$4:$126,MATCH($R352&amp;"/"&amp;B$348,$2:$2,0),FALSE),"")</f>
        <v/>
      </c>
      <c r="C352" s="23" t="str">
        <f>IFERROR(VLOOKUP($B$350,$4:$126,MATCH($R352&amp;"/"&amp;C$348,$2:$2,0),FALSE),"")</f>
        <v/>
      </c>
      <c r="D352" s="23" t="str">
        <f>IFERROR(VLOOKUP($B$350,$4:$126,MATCH($R352&amp;"/"&amp;D$348,$2:$2,0),FALSE),"")</f>
        <v/>
      </c>
      <c r="E352" s="23" t="str">
        <f>IFERROR(VLOOKUP($B$350,$4:$126,MATCH($R352&amp;"/"&amp;E$348,$2:$2,0),FALSE),"")</f>
        <v/>
      </c>
      <c r="F352" s="23" t="str">
        <f>IFERROR(VLOOKUP($B$350,$4:$126,MATCH($R352&amp;"/"&amp;F$348,$2:$2,0),FALSE),"")</f>
        <v/>
      </c>
      <c r="G352" s="23" t="str">
        <f>IFERROR(VLOOKUP($B$350,$4:$126,MATCH($R352&amp;"/"&amp;G$348,$2:$2,0),FALSE),"")</f>
        <v/>
      </c>
      <c r="H352" s="23" t="str">
        <f>IFERROR(VLOOKUP($B$350,$4:$126,MATCH($R352&amp;"/"&amp;H$348,$2:$2,0),FALSE),"")</f>
        <v/>
      </c>
      <c r="I352" s="23" t="str">
        <f>IFERROR(VLOOKUP($B$350,$4:$126,MATCH($R352&amp;"/"&amp;I$348,$2:$2,0),FALSE),"")</f>
        <v/>
      </c>
      <c r="J352" s="23" t="str">
        <f>IFERROR(VLOOKUP($B$350,$4:$126,MATCH($R352&amp;"/"&amp;J$348,$2:$2,0),FALSE),"")</f>
        <v/>
      </c>
      <c r="K352" s="23">
        <f>IFERROR(VLOOKUP($B$350,$4:$126,MATCH($R352&amp;"/"&amp;K$348,$2:$2,0),FALSE),"")</f>
        <v>288757.90000000002</v>
      </c>
      <c r="L352" s="23">
        <f>IFERROR(VLOOKUP($B$350,$4:$126,MATCH($R352&amp;"/"&amp;L$348,$2:$2,0),FALSE),"")</f>
        <v>18662.34</v>
      </c>
      <c r="M352" s="23">
        <f>IFERROR(VLOOKUP($B$350,$4:$126,MATCH($R352&amp;"/"&amp;M$348,$2:$2,0),FALSE),"")</f>
        <v>17969.09</v>
      </c>
      <c r="N352" s="24">
        <f>IFERROR(VLOOKUP($B$350,$4:$126,MATCH($R352&amp;"/"&amp;N$348,$2:$2,0),FALSE),"")</f>
        <v>100005.52</v>
      </c>
      <c r="O352" s="24">
        <f>IFERROR(VLOOKUP($B$350,$4:$126,MATCH($R352&amp;"/"&amp;O$348,$2:$2,0),FALSE),"")</f>
        <v>123559.67999999999</v>
      </c>
      <c r="P352" s="24" t="str">
        <f>IFERROR(VLOOKUP($B$350,$4:$126,MATCH($R352&amp;"/"&amp;P$348,$2:$2,0),FALSE),"")</f>
        <v/>
      </c>
      <c r="Q352" s="21"/>
      <c r="R352" s="25" t="s">
        <v>2917</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t="str">
        <f>IFERROR(VLOOKUP($B$350,$4:$126,MATCH($R353&amp;"/"&amp;B$348,$2:$2,0),FALSE),"")</f>
        <v/>
      </c>
      <c r="C353" s="23" t="str">
        <f>IFERROR(VLOOKUP($B$350,$4:$126,MATCH($R353&amp;"/"&amp;C$348,$2:$2,0),FALSE),"")</f>
        <v/>
      </c>
      <c r="D353" s="23" t="str">
        <f>IFERROR(VLOOKUP($B$350,$4:$126,MATCH($R353&amp;"/"&amp;D$348,$2:$2,0),FALSE),"")</f>
        <v/>
      </c>
      <c r="E353" s="23" t="str">
        <f>IFERROR(VLOOKUP($B$350,$4:$126,MATCH($R353&amp;"/"&amp;E$348,$2:$2,0),FALSE),"")</f>
        <v/>
      </c>
      <c r="F353" s="23" t="str">
        <f>IFERROR(VLOOKUP($B$350,$4:$126,MATCH($R353&amp;"/"&amp;F$348,$2:$2,0),FALSE),"")</f>
        <v/>
      </c>
      <c r="G353" s="23" t="str">
        <f>IFERROR(VLOOKUP($B$350,$4:$126,MATCH($R353&amp;"/"&amp;G$348,$2:$2,0),FALSE),"")</f>
        <v/>
      </c>
      <c r="H353" s="23" t="str">
        <f>IFERROR(VLOOKUP($B$350,$4:$126,MATCH($R353&amp;"/"&amp;H$348,$2:$2,0),FALSE),"")</f>
        <v/>
      </c>
      <c r="I353" s="23" t="str">
        <f>IFERROR(VLOOKUP($B$350,$4:$126,MATCH($R353&amp;"/"&amp;I$348,$2:$2,0),FALSE),"")</f>
        <v/>
      </c>
      <c r="J353" s="23" t="str">
        <f>IFERROR(VLOOKUP($B$350,$4:$126,MATCH($R353&amp;"/"&amp;J$348,$2:$2,0),FALSE),"")</f>
        <v/>
      </c>
      <c r="K353" s="23">
        <f>IFERROR(VLOOKUP($B$350,$4:$126,MATCH($R353&amp;"/"&amp;K$348,$2:$2,0),FALSE),"")</f>
        <v>293390.95</v>
      </c>
      <c r="L353" s="23">
        <f>IFERROR(VLOOKUP($B$350,$4:$126,MATCH($R353&amp;"/"&amp;L$348,$2:$2,0),FALSE),"")</f>
        <v>27410.58</v>
      </c>
      <c r="M353" s="23">
        <f>IFERROR(VLOOKUP($B$350,$4:$126,MATCH($R353&amp;"/"&amp;M$348,$2:$2,0),FALSE),"")</f>
        <v>27936.75</v>
      </c>
      <c r="N353" s="24">
        <f>IFERROR(VLOOKUP($B$350,$4:$126,MATCH($R353&amp;"/"&amp;N$348,$2:$2,0),FALSE),"")</f>
        <v>120734.41</v>
      </c>
      <c r="O353" s="24">
        <f>IFERROR(VLOOKUP($B$350,$4:$126,MATCH($R353&amp;"/"&amp;O$348,$2:$2,0),FALSE),"")</f>
        <v>90334.98</v>
      </c>
      <c r="P353" s="24" t="str">
        <f>IFERROR(VLOOKUP($B$350,$4:$126,MATCH($R353&amp;"/"&amp;P$348,$2:$2,0),FALSE),"")</f>
        <v/>
      </c>
      <c r="Q353" s="21"/>
      <c r="R353" s="25" t="s">
        <v>2918</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t="str">
        <f>IFERROR(VLOOKUP($B$350,$4:$126,MATCH($R354&amp;"/"&amp;B$348,$2:$2,0),FALSE),"")</f>
        <v/>
      </c>
      <c r="C354" s="23" t="str">
        <f>IFERROR(VLOOKUP($B$350,$4:$126,MATCH($R354&amp;"/"&amp;C$348,$2:$2,0),FALSE),"")</f>
        <v/>
      </c>
      <c r="D354" s="23" t="str">
        <f>IFERROR(VLOOKUP($B$350,$4:$126,MATCH($R354&amp;"/"&amp;D$348,$2:$2,0),FALSE),"")</f>
        <v/>
      </c>
      <c r="E354" s="23" t="str">
        <f>IFERROR(VLOOKUP($B$350,$4:$126,MATCH($R354&amp;"/"&amp;E$348,$2:$2,0),FALSE),"")</f>
        <v/>
      </c>
      <c r="F354" s="23" t="str">
        <f>IFERROR(VLOOKUP($B$350,$4:$126,MATCH($R354&amp;"/"&amp;F$348,$2:$2,0),FALSE),"")</f>
        <v/>
      </c>
      <c r="G354" s="23" t="str">
        <f>IFERROR(VLOOKUP($B$350,$4:$126,MATCH($R354&amp;"/"&amp;G$348,$2:$2,0),FALSE),"")</f>
        <v/>
      </c>
      <c r="H354" s="23" t="str">
        <f>IFERROR(VLOOKUP($B$350,$4:$126,MATCH($R354&amp;"/"&amp;H$348,$2:$2,0),FALSE),"")</f>
        <v/>
      </c>
      <c r="I354" s="23" t="str">
        <f>IFERROR(VLOOKUP($B$350,$4:$126,MATCH($R354&amp;"/"&amp;I$348,$2:$2,0),FALSE),"")</f>
        <v/>
      </c>
      <c r="J354" s="23">
        <f>IFERROR(VLOOKUP($B$350,$4:$126,MATCH($R354&amp;"/"&amp;J$348,$2:$2,0),FALSE),"")</f>
        <v>57671.79</v>
      </c>
      <c r="K354" s="23">
        <f>IFERROR(VLOOKUP($B$350,$4:$126,MATCH($R354&amp;"/"&amp;K$348,$2:$2,0),FALSE),"")</f>
        <v>168537.56</v>
      </c>
      <c r="L354" s="23">
        <f>IFERROR(VLOOKUP($B$350,$4:$126,MATCH($R354&amp;"/"&amp;L$348,$2:$2,0),FALSE),"")</f>
        <v>69079.47</v>
      </c>
      <c r="M354" s="23">
        <f>IFERROR(VLOOKUP($B$350,$4:$126,MATCH($R354&amp;"/"&amp;M$348,$2:$2,0),FALSE),"")</f>
        <v>49211.46</v>
      </c>
      <c r="N354" s="24">
        <f>IFERROR(VLOOKUP($B$350,$4:$126,MATCH($R354&amp;"/"&amp;N$348,$2:$2,0),FALSE),IFERROR(VLOOKUP($B$350,$4:$126,MATCH($R353&amp;"/"&amp;N$348,$2:$2,0),FALSE),IFERROR(VLOOKUP($B$350,$4:$126,MATCH($R352&amp;"/"&amp;N$348,$2:$2,0),FALSE),IFERROR(VLOOKUP($B$350,$4:$126,MATCH($R351&amp;"/"&amp;N$348,$2:$2,0),FALSE),""))))</f>
        <v>158882.97</v>
      </c>
      <c r="O354" s="24">
        <f>IFERROR(VLOOKUP($B$350,$4:$126,MATCH($R354&amp;"/"&amp;O$348,$2:$2,0),FALSE),IFERROR(VLOOKUP($B$350,$4:$126,MATCH($R353&amp;"/"&amp;O$348,$2:$2,0),FALSE),IFERROR(VLOOKUP($B$350,$4:$126,MATCH($R352&amp;"/"&amp;O$348,$2:$2,0),FALSE),IFERROR(VLOOKUP($B$350,$4:$126,MATCH($R351&amp;"/"&amp;O$348,$2:$2,0),FALSE),""))))</f>
        <v>90334.98</v>
      </c>
      <c r="P354" s="24" t="str">
        <f>IFERROR(VLOOKUP($B$350,$4:$126,MATCH($R354&amp;"/"&amp;P$348,$2:$2,0),FALSE),IFERROR(VLOOKUP($B$350,$4:$126,MATCH($R353&amp;"/"&amp;P$348,$2:$2,0),FALSE),IFERROR(VLOOKUP($B$350,$4:$126,MATCH($R352&amp;"/"&amp;P$348,$2:$2,0),FALSE),IFERROR(VLOOKUP($B$350,$4:$126,MATCH($R351&amp;"/"&amp;P$348,$2:$2,0),FALSE),""))))</f>
        <v/>
      </c>
      <c r="Q354" s="21"/>
      <c r="R354" s="25" t="s">
        <v>2919</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t="e">
        <f t="shared" ref="B355:P355" si="10">+B354/B$402</f>
        <v>#VALUE!</v>
      </c>
      <c r="C355" s="26" t="e">
        <f t="shared" si="10"/>
        <v>#VALUE!</v>
      </c>
      <c r="D355" s="26" t="e">
        <f t="shared" si="10"/>
        <v>#VALUE!</v>
      </c>
      <c r="E355" s="26" t="e">
        <f t="shared" si="10"/>
        <v>#VALUE!</v>
      </c>
      <c r="F355" s="26" t="e">
        <f t="shared" si="10"/>
        <v>#VALUE!</v>
      </c>
      <c r="G355" s="26" t="e">
        <f t="shared" si="10"/>
        <v>#VALUE!</v>
      </c>
      <c r="H355" s="26" t="e">
        <f t="shared" si="10"/>
        <v>#VALUE!</v>
      </c>
      <c r="I355" s="26" t="e">
        <f t="shared" si="10"/>
        <v>#VALUE!</v>
      </c>
      <c r="J355" s="26">
        <f t="shared" si="10"/>
        <v>7.9955715862537274E-2</v>
      </c>
      <c r="K355" s="26">
        <f t="shared" si="10"/>
        <v>9.9765353865475359E-2</v>
      </c>
      <c r="L355" s="26">
        <f t="shared" si="10"/>
        <v>3.8019172696344763E-2</v>
      </c>
      <c r="M355" s="26">
        <f t="shared" si="10"/>
        <v>2.8100655445901346E-2</v>
      </c>
      <c r="N355" s="26">
        <f t="shared" si="10"/>
        <v>8.8064580238779583E-2</v>
      </c>
      <c r="O355" s="26">
        <f t="shared" ref="O355:P355" si="11">+O354/O$402</f>
        <v>4.5858602993586912E-2</v>
      </c>
      <c r="P355" s="26" t="e">
        <f t="shared" ref="P355" si="12">+P354/P$402</f>
        <v>#VALUE!</v>
      </c>
      <c r="Q355" s="21"/>
      <c r="R355" s="27" t="s">
        <v>2920</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52" t="s">
        <v>2921</v>
      </c>
      <c r="C356" s="146"/>
      <c r="D356" s="146"/>
      <c r="E356" s="146"/>
      <c r="F356" s="146"/>
      <c r="G356" s="146"/>
      <c r="H356" s="146"/>
      <c r="I356" s="146"/>
      <c r="J356" s="146"/>
      <c r="K356" s="146"/>
      <c r="L356" s="146"/>
      <c r="M356" s="146"/>
      <c r="N356" s="150"/>
      <c r="O356" s="22"/>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t="str">
        <f>IFERROR(VLOOKUP($B$356,$4:$126,MATCH($R357&amp;"/"&amp;B$348,$2:$2,0),FALSE),"")</f>
        <v/>
      </c>
      <c r="C357" s="24" t="str">
        <f>IFERROR(VLOOKUP($B$356,$4:$126,MATCH($R357&amp;"/"&amp;C$348,$2:$2,0),FALSE),"")</f>
        <v/>
      </c>
      <c r="D357" s="24" t="str">
        <f>IFERROR(VLOOKUP($B$356,$4:$126,MATCH($R357&amp;"/"&amp;D$348,$2:$2,0),FALSE),"")</f>
        <v/>
      </c>
      <c r="E357" s="24" t="str">
        <f>IFERROR(VLOOKUP($B$356,$4:$126,MATCH($R357&amp;"/"&amp;E$348,$2:$2,0),FALSE),"")</f>
        <v/>
      </c>
      <c r="F357" s="24" t="str">
        <f>IFERROR(VLOOKUP($B$356,$4:$126,MATCH($R357&amp;"/"&amp;F$348,$2:$2,0),FALSE),"")</f>
        <v/>
      </c>
      <c r="G357" s="24" t="str">
        <f>IFERROR(VLOOKUP($B$356,$4:$126,MATCH($R357&amp;"/"&amp;G$348,$2:$2,0),FALSE),"")</f>
        <v/>
      </c>
      <c r="H357" s="24" t="str">
        <f>IFERROR(VLOOKUP($B$356,$4:$126,MATCH($R357&amp;"/"&amp;H$348,$2:$2,0),FALSE),"")</f>
        <v/>
      </c>
      <c r="I357" s="24" t="str">
        <f>IFERROR(VLOOKUP($B$356,$4:$126,MATCH($R357&amp;"/"&amp;I$348,$2:$2,0),FALSE),"")</f>
        <v/>
      </c>
      <c r="J357" s="24" t="str">
        <f>IFERROR(VLOOKUP($B$356,$4:$126,MATCH($R357&amp;"/"&amp;J$348,$2:$2,0),FALSE),"")</f>
        <v/>
      </c>
      <c r="K357" s="24">
        <f>IFERROR(VLOOKUP($B$356,$4:$126,MATCH($R357&amp;"/"&amp;K$348,$2:$2,0),FALSE),"")</f>
        <v>450000</v>
      </c>
      <c r="L357" s="24">
        <f>IFERROR(VLOOKUP($B$356,$4:$126,MATCH($R357&amp;"/"&amp;L$348,$2:$2,0),FALSE),"")</f>
        <v>100000</v>
      </c>
      <c r="M357" s="24">
        <f>IFERROR(VLOOKUP($B$356,$4:$126,MATCH($R357&amp;"/"&amp;M$348,$2:$2,0),FALSE),"")</f>
        <v>30000</v>
      </c>
      <c r="N357" s="24">
        <f>IFERROR(VLOOKUP($B$356,$4:$126,MATCH($R357&amp;"/"&amp;N$348,$2:$2,0),FALSE),"")</f>
        <v>0</v>
      </c>
      <c r="O357" s="24">
        <f>IFERROR(VLOOKUP($B$356,$4:$126,MATCH($R357&amp;"/"&amp;O$348,$2:$2,0),FALSE),"")</f>
        <v>0</v>
      </c>
      <c r="P357" s="24" t="str">
        <f>IFERROR(VLOOKUP($B$356,$4:$126,MATCH($R357&amp;"/"&amp;P$348,$2:$2,0),FALSE),"")</f>
        <v/>
      </c>
      <c r="Q357" s="21"/>
      <c r="R357" s="25" t="s">
        <v>2916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t="str">
        <f>IFERROR(VLOOKUP($B$356,$4:$126,MATCH($R358&amp;"/"&amp;B$348,$2:$2,0),FALSE),"")</f>
        <v/>
      </c>
      <c r="C358" s="24" t="str">
        <f>IFERROR(VLOOKUP($B$356,$4:$126,MATCH($R358&amp;"/"&amp;C$348,$2:$2,0),FALSE),"")</f>
        <v/>
      </c>
      <c r="D358" s="24" t="str">
        <f>IFERROR(VLOOKUP($B$356,$4:$126,MATCH($R358&amp;"/"&amp;D$348,$2:$2,0),FALSE),"")</f>
        <v/>
      </c>
      <c r="E358" s="24" t="str">
        <f>IFERROR(VLOOKUP($B$356,$4:$126,MATCH($R358&amp;"/"&amp;E$348,$2:$2,0),FALSE),"")</f>
        <v/>
      </c>
      <c r="F358" s="24" t="str">
        <f>IFERROR(VLOOKUP($B$356,$4:$126,MATCH($R358&amp;"/"&amp;F$348,$2:$2,0),FALSE),"")</f>
        <v/>
      </c>
      <c r="G358" s="24" t="str">
        <f>IFERROR(VLOOKUP($B$356,$4:$126,MATCH($R358&amp;"/"&amp;G$348,$2:$2,0),FALSE),"")</f>
        <v/>
      </c>
      <c r="H358" s="24" t="str">
        <f>IFERROR(VLOOKUP($B$356,$4:$126,MATCH($R358&amp;"/"&amp;H$348,$2:$2,0),FALSE),"")</f>
        <v/>
      </c>
      <c r="I358" s="24" t="str">
        <f>IFERROR(VLOOKUP($B$356,$4:$126,MATCH($R358&amp;"/"&amp;I$348,$2:$2,0),FALSE),"")</f>
        <v/>
      </c>
      <c r="J358" s="24" t="str">
        <f>IFERROR(VLOOKUP($B$356,$4:$126,MATCH($R358&amp;"/"&amp;J$348,$2:$2,0),FALSE),"")</f>
        <v/>
      </c>
      <c r="K358" s="24">
        <f>IFERROR(VLOOKUP($B$356,$4:$126,MATCH($R358&amp;"/"&amp;K$348,$2:$2,0),FALSE),"")</f>
        <v>450000</v>
      </c>
      <c r="L358" s="24">
        <f>IFERROR(VLOOKUP($B$356,$4:$126,MATCH($R358&amp;"/"&amp;L$348,$2:$2,0),FALSE),"")</f>
        <v>100000</v>
      </c>
      <c r="M358" s="24">
        <f>IFERROR(VLOOKUP($B$356,$4:$126,MATCH($R358&amp;"/"&amp;M$348,$2:$2,0),FALSE),"")</f>
        <v>30000</v>
      </c>
      <c r="N358" s="24">
        <f>IFERROR(VLOOKUP($B$356,$4:$126,MATCH($R358&amp;"/"&amp;N$348,$2:$2,0),FALSE),"")</f>
        <v>0</v>
      </c>
      <c r="O358" s="24">
        <f>IFERROR(VLOOKUP($B$356,$4:$126,MATCH($R358&amp;"/"&amp;O$348,$2:$2,0),FALSE),"")</f>
        <v>0</v>
      </c>
      <c r="P358" s="24" t="str">
        <f>IFERROR(VLOOKUP($B$356,$4:$126,MATCH($R358&amp;"/"&amp;P$348,$2:$2,0),FALSE),"")</f>
        <v/>
      </c>
      <c r="Q358" s="21"/>
      <c r="R358" s="25" t="s">
        <v>2917</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t="str">
        <f>IFERROR(VLOOKUP($B$356,$4:$126,MATCH($R359&amp;"/"&amp;B$348,$2:$2,0),FALSE),"")</f>
        <v/>
      </c>
      <c r="C359" s="24" t="str">
        <f>IFERROR(VLOOKUP($B$356,$4:$126,MATCH($R359&amp;"/"&amp;C$348,$2:$2,0),FALSE),"")</f>
        <v/>
      </c>
      <c r="D359" s="24" t="str">
        <f>IFERROR(VLOOKUP($B$356,$4:$126,MATCH($R359&amp;"/"&amp;D$348,$2:$2,0),FALSE),"")</f>
        <v/>
      </c>
      <c r="E359" s="24" t="str">
        <f>IFERROR(VLOOKUP($B$356,$4:$126,MATCH($R359&amp;"/"&amp;E$348,$2:$2,0),FALSE),"")</f>
        <v/>
      </c>
      <c r="F359" s="24" t="str">
        <f>IFERROR(VLOOKUP($B$356,$4:$126,MATCH($R359&amp;"/"&amp;F$348,$2:$2,0),FALSE),"")</f>
        <v/>
      </c>
      <c r="G359" s="24" t="str">
        <f>IFERROR(VLOOKUP($B$356,$4:$126,MATCH($R359&amp;"/"&amp;G$348,$2:$2,0),FALSE),"")</f>
        <v/>
      </c>
      <c r="H359" s="24" t="str">
        <f>IFERROR(VLOOKUP($B$356,$4:$126,MATCH($R359&amp;"/"&amp;H$348,$2:$2,0),FALSE),"")</f>
        <v/>
      </c>
      <c r="I359" s="24" t="str">
        <f>IFERROR(VLOOKUP($B$356,$4:$126,MATCH($R359&amp;"/"&amp;I$348,$2:$2,0),FALSE),"")</f>
        <v/>
      </c>
      <c r="J359" s="24" t="str">
        <f>IFERROR(VLOOKUP($B$356,$4:$126,MATCH($R359&amp;"/"&amp;J$348,$2:$2,0),FALSE),"")</f>
        <v/>
      </c>
      <c r="K359" s="24">
        <f>IFERROR(VLOOKUP($B$356,$4:$126,MATCH($R359&amp;"/"&amp;K$348,$2:$2,0),FALSE),"")</f>
        <v>350000</v>
      </c>
      <c r="L359" s="24">
        <f>IFERROR(VLOOKUP($B$356,$4:$126,MATCH($R359&amp;"/"&amp;L$348,$2:$2,0),FALSE),"")</f>
        <v>80000</v>
      </c>
      <c r="M359" s="24">
        <f>IFERROR(VLOOKUP($B$356,$4:$126,MATCH($R359&amp;"/"&amp;M$348,$2:$2,0),FALSE),"")</f>
        <v>0</v>
      </c>
      <c r="N359" s="24">
        <f>IFERROR(VLOOKUP($B$356,$4:$126,MATCH($R359&amp;"/"&amp;N$348,$2:$2,0),FALSE),"")</f>
        <v>0</v>
      </c>
      <c r="O359" s="24">
        <f>IFERROR(VLOOKUP($B$356,$4:$126,MATCH($R359&amp;"/"&amp;O$348,$2:$2,0),FALSE),"")</f>
        <v>0</v>
      </c>
      <c r="P359" s="24" t="str">
        <f>IFERROR(VLOOKUP($B$356,$4:$126,MATCH($R359&amp;"/"&amp;P$348,$2:$2,0),FALSE),"")</f>
        <v/>
      </c>
      <c r="Q359" s="21"/>
      <c r="R359" s="25" t="s">
        <v>2918</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t="str">
        <f>IFERROR(VLOOKUP($B$356,$4:$126,MATCH($R360&amp;"/"&amp;B$348,$2:$2,0),FALSE),IFERROR(VLOOKUP($B$356,$4:$126,MATCH($R359&amp;"/"&amp;B$348,$2:$2,0),FALSE),IFERROR(VLOOKUP($B$356,$4:$126,MATCH($R358&amp;"/"&amp;B$348,$2:$2,0),FALSE),IFERROR(VLOOKUP($B$356,$4:$126,MATCH($R357&amp;"/"&amp;B$348,$2:$2,0),FALSE),""))))</f>
        <v/>
      </c>
      <c r="C360" s="24" t="str">
        <f>IFERROR(VLOOKUP($B$356,$4:$126,MATCH($R360&amp;"/"&amp;C$348,$2:$2,0),FALSE),IFERROR(VLOOKUP($B$356,$4:$126,MATCH($R359&amp;"/"&amp;C$348,$2:$2,0),FALSE),IFERROR(VLOOKUP($B$356,$4:$126,MATCH($R358&amp;"/"&amp;C$348,$2:$2,0),FALSE),IFERROR(VLOOKUP($B$356,$4:$126,MATCH($R357&amp;"/"&amp;C$348,$2:$2,0),FALSE),""))))</f>
        <v/>
      </c>
      <c r="D360" s="24" t="str">
        <f>IFERROR(VLOOKUP($B$356,$4:$126,MATCH($R360&amp;"/"&amp;D$348,$2:$2,0),FALSE),IFERROR(VLOOKUP($B$356,$4:$126,MATCH($R359&amp;"/"&amp;D$348,$2:$2,0),FALSE),IFERROR(VLOOKUP($B$356,$4:$126,MATCH($R358&amp;"/"&amp;D$348,$2:$2,0),FALSE),IFERROR(VLOOKUP($B$356,$4:$126,MATCH($R357&amp;"/"&amp;D$348,$2:$2,0),FALSE),""))))</f>
        <v/>
      </c>
      <c r="E360" s="24" t="str">
        <f>IFERROR(VLOOKUP($B$356,$4:$126,MATCH($R360&amp;"/"&amp;E$348,$2:$2,0),FALSE),IFERROR(VLOOKUP($B$356,$4:$126,MATCH($R359&amp;"/"&amp;E$348,$2:$2,0),FALSE),IFERROR(VLOOKUP($B$356,$4:$126,MATCH($R358&amp;"/"&amp;E$348,$2:$2,0),FALSE),IFERROR(VLOOKUP($B$356,$4:$126,MATCH($R357&amp;"/"&amp;E$348,$2:$2,0),FALSE),""))))</f>
        <v/>
      </c>
      <c r="F360" s="24" t="str">
        <f>IFERROR(VLOOKUP($B$356,$4:$126,MATCH($R360&amp;"/"&amp;F$348,$2:$2,0),FALSE),IFERROR(VLOOKUP($B$356,$4:$126,MATCH($R359&amp;"/"&amp;F$348,$2:$2,0),FALSE),IFERROR(VLOOKUP($B$356,$4:$126,MATCH($R358&amp;"/"&amp;F$348,$2:$2,0),FALSE),IFERROR(VLOOKUP($B$356,$4:$126,MATCH($R357&amp;"/"&amp;F$348,$2:$2,0),FALSE),""))))</f>
        <v/>
      </c>
      <c r="G360" s="24" t="str">
        <f>IFERROR(VLOOKUP($B$356,$4:$126,MATCH($R360&amp;"/"&amp;G$348,$2:$2,0),FALSE),IFERROR(VLOOKUP($B$356,$4:$126,MATCH($R359&amp;"/"&amp;G$348,$2:$2,0),FALSE),IFERROR(VLOOKUP($B$356,$4:$126,MATCH($R358&amp;"/"&amp;G$348,$2:$2,0),FALSE),IFERROR(VLOOKUP($B$356,$4:$126,MATCH($R357&amp;"/"&amp;G$348,$2:$2,0),FALSE),""))))</f>
        <v/>
      </c>
      <c r="H360" s="24" t="str">
        <f>IFERROR(VLOOKUP($B$356,$4:$126,MATCH($R360&amp;"/"&amp;H$348,$2:$2,0),FALSE),IFERROR(VLOOKUP($B$356,$4:$126,MATCH($R359&amp;"/"&amp;H$348,$2:$2,0),FALSE),IFERROR(VLOOKUP($B$356,$4:$126,MATCH($R358&amp;"/"&amp;H$348,$2:$2,0),FALSE),IFERROR(VLOOKUP($B$356,$4:$126,MATCH($R357&amp;"/"&amp;H$348,$2:$2,0),FALSE),""))))</f>
        <v/>
      </c>
      <c r="I360" s="24" t="str">
        <f>IFERROR(VLOOKUP($B$356,$4:$126,MATCH($R360&amp;"/"&amp;I$348,$2:$2,0),FALSE),IFERROR(VLOOKUP($B$356,$4:$126,MATCH($R359&amp;"/"&amp;I$348,$2:$2,0),FALSE),IFERROR(VLOOKUP($B$356,$4:$126,MATCH($R358&amp;"/"&amp;I$348,$2:$2,0),FALSE),IFERROR(VLOOKUP($B$356,$4:$126,MATCH($R357&amp;"/"&amp;I$348,$2:$2,0),FALSE),""))))</f>
        <v/>
      </c>
      <c r="J360" s="24">
        <f>IFERROR(VLOOKUP($B$356,$4:$126,MATCH($R360&amp;"/"&amp;J$348,$2:$2,0),FALSE),IFERROR(VLOOKUP($B$356,$4:$126,MATCH($R359&amp;"/"&amp;J$348,$2:$2,0),FALSE),IFERROR(VLOOKUP($B$356,$4:$126,MATCH($R358&amp;"/"&amp;J$348,$2:$2,0),FALSE),IFERROR(VLOOKUP($B$356,$4:$126,MATCH($R357&amp;"/"&amp;J$348,$2:$2,0),FALSE),""))))</f>
        <v>110000</v>
      </c>
      <c r="K360" s="24">
        <f>IFERROR(VLOOKUP($B$356,$4:$126,MATCH($R360&amp;"/"&amp;K$348,$2:$2,0),FALSE),IFERROR(VLOOKUP($B$356,$4:$126,MATCH($R359&amp;"/"&amp;K$348,$2:$2,0),FALSE),IFERROR(VLOOKUP($B$356,$4:$126,MATCH($R358&amp;"/"&amp;K$348,$2:$2,0),FALSE),IFERROR(VLOOKUP($B$356,$4:$126,MATCH($R357&amp;"/"&amp;K$348,$2:$2,0),FALSE),""))))</f>
        <v>350000</v>
      </c>
      <c r="L360" s="24">
        <f>IFERROR(VLOOKUP($B$356,$4:$126,MATCH($R360&amp;"/"&amp;L$348,$2:$2,0),FALSE),IFERROR(VLOOKUP($B$356,$4:$126,MATCH($R359&amp;"/"&amp;L$348,$2:$2,0),FALSE),IFERROR(VLOOKUP($B$356,$4:$126,MATCH($R358&amp;"/"&amp;L$348,$2:$2,0),FALSE),IFERROR(VLOOKUP($B$356,$4:$126,MATCH($R357&amp;"/"&amp;L$348,$2:$2,0),FALSE),""))))</f>
        <v>30000</v>
      </c>
      <c r="M360" s="24">
        <f>IFERROR(VLOOKUP($B$356,$4:$126,MATCH($R360&amp;"/"&amp;M$348,$2:$2,0),FALSE),IFERROR(VLOOKUP($B$356,$4:$126,MATCH($R359&amp;"/"&amp;M$348,$2:$2,0),FALSE),IFERROR(VLOOKUP($B$356,$4:$126,MATCH($R358&amp;"/"&amp;M$348,$2:$2,0),FALSE),IFERROR(VLOOKUP($B$356,$4:$126,MATCH($R357&amp;"/"&amp;M$348,$2:$2,0),FALSE),""))))</f>
        <v>0</v>
      </c>
      <c r="N360" s="24">
        <f>IFERROR(VLOOKUP($B$356,$4:$126,MATCH($R360&amp;"/"&amp;N$348,$2:$2,0),FALSE),IFERROR(VLOOKUP($B$356,$4:$126,MATCH($R359&amp;"/"&amp;N$348,$2:$2,0),FALSE),IFERROR(VLOOKUP($B$356,$4:$126,MATCH($R358&amp;"/"&amp;N$348,$2:$2,0),FALSE),IFERROR(VLOOKUP($B$356,$4:$126,MATCH($R357&amp;"/"&amp;N$348,$2:$2,0),FALSE),""))))</f>
        <v>0</v>
      </c>
      <c r="O360" s="24">
        <f>IFERROR(VLOOKUP($B$356,$4:$126,MATCH($R360&amp;"/"&amp;O$348,$2:$2,0),FALSE),IFERROR(VLOOKUP($B$356,$4:$126,MATCH($R359&amp;"/"&amp;O$348,$2:$2,0),FALSE),IFERROR(VLOOKUP($B$356,$4:$126,MATCH($R358&amp;"/"&amp;O$348,$2:$2,0),FALSE),IFERROR(VLOOKUP($B$356,$4:$126,MATCH($R357&amp;"/"&amp;O$348,$2:$2,0),FALSE),""))))</f>
        <v>0</v>
      </c>
      <c r="P360" s="24" t="str">
        <f>IFERROR(VLOOKUP($B$356,$4:$126,MATCH($R360&amp;"/"&amp;P$348,$2:$2,0),FALSE),IFERROR(VLOOKUP($B$356,$4:$126,MATCH($R359&amp;"/"&amp;P$348,$2:$2,0),FALSE),IFERROR(VLOOKUP($B$356,$4:$126,MATCH($R358&amp;"/"&amp;P$348,$2:$2,0),FALSE),IFERROR(VLOOKUP($B$356,$4:$126,MATCH($R357&amp;"/"&amp;P$348,$2:$2,0),FALSE),""))))</f>
        <v/>
      </c>
      <c r="Q360" s="21"/>
      <c r="R360" s="25" t="s">
        <v>2919</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t="e">
        <f t="shared" ref="B361:P361" si="13">+B360/B$402</f>
        <v>#VALUE!</v>
      </c>
      <c r="C361" s="26" t="e">
        <f t="shared" si="13"/>
        <v>#VALUE!</v>
      </c>
      <c r="D361" s="26" t="e">
        <f t="shared" si="13"/>
        <v>#VALUE!</v>
      </c>
      <c r="E361" s="26" t="e">
        <f t="shared" si="13"/>
        <v>#VALUE!</v>
      </c>
      <c r="F361" s="26" t="e">
        <f t="shared" si="13"/>
        <v>#VALUE!</v>
      </c>
      <c r="G361" s="26" t="e">
        <f t="shared" si="13"/>
        <v>#VALUE!</v>
      </c>
      <c r="H361" s="26" t="e">
        <f t="shared" si="13"/>
        <v>#VALUE!</v>
      </c>
      <c r="I361" s="26" t="e">
        <f t="shared" si="13"/>
        <v>#VALUE!</v>
      </c>
      <c r="J361" s="26">
        <f t="shared" si="13"/>
        <v>0.15250313445931019</v>
      </c>
      <c r="K361" s="26">
        <f t="shared" si="13"/>
        <v>0.20718155557085541</v>
      </c>
      <c r="L361" s="26">
        <f t="shared" si="13"/>
        <v>1.6511058653031686E-2</v>
      </c>
      <c r="M361" s="26">
        <f t="shared" si="13"/>
        <v>0</v>
      </c>
      <c r="N361" s="26">
        <f t="shared" si="13"/>
        <v>0</v>
      </c>
      <c r="O361" s="26">
        <f t="shared" ref="O361:P361" si="14">+O360/O$402</f>
        <v>0</v>
      </c>
      <c r="P361" s="26" t="e">
        <f t="shared" ref="P361" si="15">+P360/P$402</f>
        <v>#VALUE!</v>
      </c>
      <c r="Q361" s="21"/>
      <c r="R361" s="27" t="s">
        <v>2920</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52" t="s">
        <v>2922</v>
      </c>
      <c r="C362" s="146"/>
      <c r="D362" s="146"/>
      <c r="E362" s="146"/>
      <c r="F362" s="146"/>
      <c r="G362" s="146"/>
      <c r="H362" s="146"/>
      <c r="I362" s="146"/>
      <c r="J362" s="146"/>
      <c r="K362" s="146"/>
      <c r="L362" s="146"/>
      <c r="M362" s="146"/>
      <c r="N362" s="150"/>
      <c r="O362" s="22"/>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t="str">
        <f>IFERROR(VLOOKUP($B$362,$4:$126,MATCH($R363&amp;"/"&amp;B$348,$2:$2,0),FALSE),"")</f>
        <v/>
      </c>
      <c r="C363" s="24" t="str">
        <f>IFERROR(VLOOKUP($B$362,$4:$126,MATCH($R363&amp;"/"&amp;C$348,$2:$2,0),FALSE),"")</f>
        <v/>
      </c>
      <c r="D363" s="24" t="str">
        <f>IFERROR(VLOOKUP($B$362,$4:$126,MATCH($R363&amp;"/"&amp;D$348,$2:$2,0),FALSE),"")</f>
        <v/>
      </c>
      <c r="E363" s="24" t="str">
        <f>IFERROR(VLOOKUP($B$362,$4:$126,MATCH($R363&amp;"/"&amp;E$348,$2:$2,0),FALSE),"")</f>
        <v/>
      </c>
      <c r="F363" s="24" t="str">
        <f>IFERROR(VLOOKUP($B$362,$4:$126,MATCH($R363&amp;"/"&amp;F$348,$2:$2,0),FALSE),"")</f>
        <v/>
      </c>
      <c r="G363" s="24" t="str">
        <f>IFERROR(VLOOKUP($B$362,$4:$126,MATCH($R363&amp;"/"&amp;G$348,$2:$2,0),FALSE),"")</f>
        <v/>
      </c>
      <c r="H363" s="24" t="str">
        <f>IFERROR(VLOOKUP($B$362,$4:$126,MATCH($R363&amp;"/"&amp;H$348,$2:$2,0),FALSE),"")</f>
        <v/>
      </c>
      <c r="I363" s="24" t="str">
        <f>IFERROR(VLOOKUP($B$362,$4:$126,MATCH($R363&amp;"/"&amp;I$348,$2:$2,0),FALSE),"")</f>
        <v/>
      </c>
      <c r="J363" s="24" t="str">
        <f>IFERROR(VLOOKUP($B$362,$4:$126,MATCH($R363&amp;"/"&amp;J$348,$2:$2,0),FALSE),"")</f>
        <v/>
      </c>
      <c r="K363" s="24">
        <f>IFERROR(VLOOKUP($B$362,$4:$126,MATCH($R363&amp;"/"&amp;K$348,$2:$2,0),FALSE),"")</f>
        <v>20111.73</v>
      </c>
      <c r="L363" s="24">
        <f>IFERROR(VLOOKUP($B$362,$4:$126,MATCH($R363&amp;"/"&amp;L$348,$2:$2,0),FALSE),"")</f>
        <v>22603.09</v>
      </c>
      <c r="M363" s="24">
        <f>IFERROR(VLOOKUP($B$362,$4:$126,MATCH($R363&amp;"/"&amp;M$348,$2:$2,0),FALSE),"")</f>
        <v>43437.7</v>
      </c>
      <c r="N363" s="24">
        <f>IFERROR(VLOOKUP($B$362,$4:$126,MATCH($R363&amp;"/"&amp;N$348,$2:$2,0),FALSE),"")</f>
        <v>56384.24</v>
      </c>
      <c r="O363" s="24">
        <f>IFERROR(VLOOKUP($B$362,$4:$126,MATCH($R363&amp;"/"&amp;O$348,$2:$2,0),FALSE),"")</f>
        <v>49100.3</v>
      </c>
      <c r="P363" s="24" t="str">
        <f>IFERROR(VLOOKUP($B$362,$4:$126,MATCH($R363&amp;"/"&amp;P$348,$2:$2,0),FALSE),"")</f>
        <v/>
      </c>
      <c r="Q363" s="21"/>
      <c r="R363" s="25" t="s">
        <v>2916</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t="str">
        <f>IFERROR(VLOOKUP($B$362,$4:$126,MATCH($R364&amp;"/"&amp;B$348,$2:$2,0),FALSE),"")</f>
        <v/>
      </c>
      <c r="C364" s="24" t="str">
        <f>IFERROR(VLOOKUP($B$362,$4:$126,MATCH($R364&amp;"/"&amp;C$348,$2:$2,0),FALSE),"")</f>
        <v/>
      </c>
      <c r="D364" s="24" t="str">
        <f>IFERROR(VLOOKUP($B$362,$4:$126,MATCH($R364&amp;"/"&amp;D$348,$2:$2,0),FALSE),"")</f>
        <v/>
      </c>
      <c r="E364" s="24" t="str">
        <f>IFERROR(VLOOKUP($B$362,$4:$126,MATCH($R364&amp;"/"&amp;E$348,$2:$2,0),FALSE),"")</f>
        <v/>
      </c>
      <c r="F364" s="24" t="str">
        <f>IFERROR(VLOOKUP($B$362,$4:$126,MATCH($R364&amp;"/"&amp;F$348,$2:$2,0),FALSE),"")</f>
        <v/>
      </c>
      <c r="G364" s="24" t="str">
        <f>IFERROR(VLOOKUP($B$362,$4:$126,MATCH($R364&amp;"/"&amp;G$348,$2:$2,0),FALSE),"")</f>
        <v/>
      </c>
      <c r="H364" s="24" t="str">
        <f>IFERROR(VLOOKUP($B$362,$4:$126,MATCH($R364&amp;"/"&amp;H$348,$2:$2,0),FALSE),"")</f>
        <v/>
      </c>
      <c r="I364" s="24" t="str">
        <f>IFERROR(VLOOKUP($B$362,$4:$126,MATCH($R364&amp;"/"&amp;I$348,$2:$2,0),FALSE),"")</f>
        <v/>
      </c>
      <c r="J364" s="24" t="str">
        <f>IFERROR(VLOOKUP($B$362,$4:$126,MATCH($R364&amp;"/"&amp;J$348,$2:$2,0),FALSE),"")</f>
        <v/>
      </c>
      <c r="K364" s="24">
        <f>IFERROR(VLOOKUP($B$362,$4:$126,MATCH($R364&amp;"/"&amp;K$348,$2:$2,0),FALSE),"")</f>
        <v>22524.36</v>
      </c>
      <c r="L364" s="24">
        <f>IFERROR(VLOOKUP($B$362,$4:$126,MATCH($R364&amp;"/"&amp;L$348,$2:$2,0),FALSE),"")</f>
        <v>20200.07</v>
      </c>
      <c r="M364" s="24">
        <f>IFERROR(VLOOKUP($B$362,$4:$126,MATCH($R364&amp;"/"&amp;M$348,$2:$2,0),FALSE),"")</f>
        <v>51081.64</v>
      </c>
      <c r="N364" s="24">
        <f>IFERROR(VLOOKUP($B$362,$4:$126,MATCH($R364&amp;"/"&amp;N$348,$2:$2,0),FALSE),"")</f>
        <v>42063.92</v>
      </c>
      <c r="O364" s="24">
        <f>IFERROR(VLOOKUP($B$362,$4:$126,MATCH($R364&amp;"/"&amp;O$348,$2:$2,0),FALSE),"")</f>
        <v>46297.23</v>
      </c>
      <c r="P364" s="24" t="str">
        <f>IFERROR(VLOOKUP($B$362,$4:$126,MATCH($R364&amp;"/"&amp;P$348,$2:$2,0),FALSE),"")</f>
        <v/>
      </c>
      <c r="Q364" s="21"/>
      <c r="R364" s="25" t="s">
        <v>2917</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t="str">
        <f>IFERROR(VLOOKUP($B$362,$4:$126,MATCH($R365&amp;"/"&amp;B$348,$2:$2,0),FALSE),"")</f>
        <v/>
      </c>
      <c r="C365" s="24" t="str">
        <f>IFERROR(VLOOKUP($B$362,$4:$126,MATCH($R365&amp;"/"&amp;C$348,$2:$2,0),FALSE),"")</f>
        <v/>
      </c>
      <c r="D365" s="24" t="str">
        <f>IFERROR(VLOOKUP($B$362,$4:$126,MATCH($R365&amp;"/"&amp;D$348,$2:$2,0),FALSE),"")</f>
        <v/>
      </c>
      <c r="E365" s="24" t="str">
        <f>IFERROR(VLOOKUP($B$362,$4:$126,MATCH($R365&amp;"/"&amp;E$348,$2:$2,0),FALSE),"")</f>
        <v/>
      </c>
      <c r="F365" s="24" t="str">
        <f>IFERROR(VLOOKUP($B$362,$4:$126,MATCH($R365&amp;"/"&amp;F$348,$2:$2,0),FALSE),"")</f>
        <v/>
      </c>
      <c r="G365" s="24" t="str">
        <f>IFERROR(VLOOKUP($B$362,$4:$126,MATCH($R365&amp;"/"&amp;G$348,$2:$2,0),FALSE),"")</f>
        <v/>
      </c>
      <c r="H365" s="24" t="str">
        <f>IFERROR(VLOOKUP($B$362,$4:$126,MATCH($R365&amp;"/"&amp;H$348,$2:$2,0),FALSE),"")</f>
        <v/>
      </c>
      <c r="I365" s="24" t="str">
        <f>IFERROR(VLOOKUP($B$362,$4:$126,MATCH($R365&amp;"/"&amp;I$348,$2:$2,0),FALSE),"")</f>
        <v/>
      </c>
      <c r="J365" s="24" t="str">
        <f>IFERROR(VLOOKUP($B$362,$4:$126,MATCH($R365&amp;"/"&amp;J$348,$2:$2,0),FALSE),"")</f>
        <v/>
      </c>
      <c r="K365" s="24">
        <f>IFERROR(VLOOKUP($B$362,$4:$126,MATCH($R365&amp;"/"&amp;K$348,$2:$2,0),FALSE),"")</f>
        <v>23058.54</v>
      </c>
      <c r="L365" s="24">
        <f>IFERROR(VLOOKUP($B$362,$4:$126,MATCH($R365&amp;"/"&amp;L$348,$2:$2,0),FALSE),"")</f>
        <v>53630.18</v>
      </c>
      <c r="M365" s="24">
        <f>IFERROR(VLOOKUP($B$362,$4:$126,MATCH($R365&amp;"/"&amp;M$348,$2:$2,0),FALSE),"")</f>
        <v>53899.98</v>
      </c>
      <c r="N365" s="24">
        <f>IFERROR(VLOOKUP($B$362,$4:$126,MATCH($R365&amp;"/"&amp;N$348,$2:$2,0),FALSE),"")</f>
        <v>42448.93</v>
      </c>
      <c r="O365" s="24">
        <f>IFERROR(VLOOKUP($B$362,$4:$126,MATCH($R365&amp;"/"&amp;O$348,$2:$2,0),FALSE),"")</f>
        <v>341183.02</v>
      </c>
      <c r="P365" s="24" t="str">
        <f>IFERROR(VLOOKUP($B$362,$4:$126,MATCH($R365&amp;"/"&amp;P$348,$2:$2,0),FALSE),"")</f>
        <v/>
      </c>
      <c r="Q365" s="21"/>
      <c r="R365" s="25" t="s">
        <v>2918</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t="str">
        <f>IFERROR(VLOOKUP($B$362,$4:$126,MATCH($R366&amp;"/"&amp;B$348,$2:$2,0),FALSE),"")</f>
        <v/>
      </c>
      <c r="C366" s="24" t="str">
        <f>IFERROR(VLOOKUP($B$362,$4:$126,MATCH($R366&amp;"/"&amp;C$348,$2:$2,0),FALSE),"")</f>
        <v/>
      </c>
      <c r="D366" s="24" t="str">
        <f>IFERROR(VLOOKUP($B$362,$4:$126,MATCH($R366&amp;"/"&amp;D$348,$2:$2,0),FALSE),"")</f>
        <v/>
      </c>
      <c r="E366" s="24" t="str">
        <f>IFERROR(VLOOKUP($B$362,$4:$126,MATCH($R366&amp;"/"&amp;E$348,$2:$2,0),FALSE),"")</f>
        <v/>
      </c>
      <c r="F366" s="24" t="str">
        <f>IFERROR(VLOOKUP($B$362,$4:$126,MATCH($R366&amp;"/"&amp;F$348,$2:$2,0),FALSE),"")</f>
        <v/>
      </c>
      <c r="G366" s="24" t="str">
        <f>IFERROR(VLOOKUP($B$362,$4:$126,MATCH($R366&amp;"/"&amp;G$348,$2:$2,0),FALSE),"")</f>
        <v/>
      </c>
      <c r="H366" s="24" t="str">
        <f>IFERROR(VLOOKUP($B$362,$4:$126,MATCH($R366&amp;"/"&amp;H$348,$2:$2,0),FALSE),"")</f>
        <v/>
      </c>
      <c r="I366" s="24" t="str">
        <f>IFERROR(VLOOKUP($B$362,$4:$126,MATCH($R366&amp;"/"&amp;I$348,$2:$2,0),FALSE),"")</f>
        <v/>
      </c>
      <c r="J366" s="24">
        <f>IFERROR(VLOOKUP($B$362,$4:$126,MATCH($R366&amp;"/"&amp;J$348,$2:$2,0),FALSE),"")</f>
        <v>21377</v>
      </c>
      <c r="K366" s="24">
        <f>IFERROR(VLOOKUP($B$362,$4:$126,MATCH($R366&amp;"/"&amp;K$348,$2:$2,0),FALSE),"")</f>
        <v>19310.18</v>
      </c>
      <c r="L366" s="24">
        <f>IFERROR(VLOOKUP($B$362,$4:$126,MATCH($R366&amp;"/"&amp;L$348,$2:$2,0),FALSE),"")</f>
        <v>33760.9</v>
      </c>
      <c r="M366" s="24">
        <f>IFERROR(VLOOKUP($B$362,$4:$126,MATCH($R366&amp;"/"&amp;M$348,$2:$2,0),FALSE),"")</f>
        <v>48944.14</v>
      </c>
      <c r="N366" s="24">
        <f>IFERROR(VLOOKUP($B$362,$4:$126,MATCH($R366&amp;"/"&amp;N$348,$2:$2,0),FALSE),IFERROR(VLOOKUP($B$362,$4:$126,MATCH($R365&amp;"/"&amp;N$348,$2:$2,0),FALSE),IFERROR(VLOOKUP($B$362,$4:$126,MATCH($R364&amp;"/"&amp;N$348,$2:$2,0),FALSE),IFERROR(VLOOKUP($B$362,$4:$126,MATCH($R363&amp;"/"&amp;N$348,$2:$2,0),FALSE),""))))</f>
        <v>56941.18</v>
      </c>
      <c r="O366" s="24">
        <f>IFERROR(VLOOKUP($B$362,$4:$126,MATCH($R366&amp;"/"&amp;O$348,$2:$2,0),FALSE),IFERROR(VLOOKUP($B$362,$4:$126,MATCH($R365&amp;"/"&amp;O$348,$2:$2,0),FALSE),IFERROR(VLOOKUP($B$362,$4:$126,MATCH($R364&amp;"/"&amp;O$348,$2:$2,0),FALSE),IFERROR(VLOOKUP($B$362,$4:$126,MATCH($R363&amp;"/"&amp;O$348,$2:$2,0),FALSE),""))))</f>
        <v>341183.02</v>
      </c>
      <c r="P366" s="24" t="str">
        <f>IFERROR(VLOOKUP($B$362,$4:$126,MATCH($R366&amp;"/"&amp;P$348,$2:$2,0),FALSE),IFERROR(VLOOKUP($B$362,$4:$126,MATCH($R365&amp;"/"&amp;P$348,$2:$2,0),FALSE),IFERROR(VLOOKUP($B$362,$4:$126,MATCH($R364&amp;"/"&amp;P$348,$2:$2,0),FALSE),IFERROR(VLOOKUP($B$362,$4:$126,MATCH($R363&amp;"/"&amp;P$348,$2:$2,0),FALSE),""))))</f>
        <v/>
      </c>
      <c r="Q366" s="21"/>
      <c r="R366" s="25" t="s">
        <v>2919</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t="e">
        <f t="shared" ref="B367:P367" si="16">+B366/B$402</f>
        <v>#VALUE!</v>
      </c>
      <c r="C367" s="26" t="e">
        <f t="shared" si="16"/>
        <v>#VALUE!</v>
      </c>
      <c r="D367" s="26" t="e">
        <f t="shared" si="16"/>
        <v>#VALUE!</v>
      </c>
      <c r="E367" s="26" t="e">
        <f t="shared" si="16"/>
        <v>#VALUE!</v>
      </c>
      <c r="F367" s="26" t="e">
        <f t="shared" si="16"/>
        <v>#VALUE!</v>
      </c>
      <c r="G367" s="26" t="e">
        <f t="shared" si="16"/>
        <v>#VALUE!</v>
      </c>
      <c r="H367" s="26" t="e">
        <f t="shared" si="16"/>
        <v>#VALUE!</v>
      </c>
      <c r="I367" s="26" t="e">
        <f t="shared" si="16"/>
        <v>#VALUE!</v>
      </c>
      <c r="J367" s="26">
        <f t="shared" si="16"/>
        <v>2.9636904593969761E-2</v>
      </c>
      <c r="K367" s="26">
        <f t="shared" si="16"/>
        <v>1.1430608945009203E-2</v>
      </c>
      <c r="L367" s="26">
        <f t="shared" si="16"/>
        <v>1.8580940002637918E-2</v>
      </c>
      <c r="M367" s="26">
        <f t="shared" si="16"/>
        <v>2.7948010773018273E-2</v>
      </c>
      <c r="N367" s="26">
        <f t="shared" si="16"/>
        <v>3.1560972928695828E-2</v>
      </c>
      <c r="O367" s="26">
        <f t="shared" ref="O367:P367" si="17">+O366/O$402</f>
        <v>0.17320175044410288</v>
      </c>
      <c r="P367" s="26" t="e">
        <f t="shared" ref="P367" si="18">+P366/P$402</f>
        <v>#VALUE!</v>
      </c>
      <c r="Q367" s="21"/>
      <c r="R367" s="27" t="s">
        <v>2920</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52" t="s">
        <v>2923</v>
      </c>
      <c r="C368" s="146"/>
      <c r="D368" s="146"/>
      <c r="E368" s="146"/>
      <c r="F368" s="146"/>
      <c r="G368" s="146"/>
      <c r="H368" s="146"/>
      <c r="I368" s="146"/>
      <c r="J368" s="146"/>
      <c r="K368" s="146"/>
      <c r="L368" s="146"/>
      <c r="M368" s="146"/>
      <c r="N368" s="150"/>
      <c r="O368" s="22"/>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t="str">
        <f>IFERROR(VLOOKUP($B$368,$4:$126,MATCH($R369&amp;"/"&amp;B$348,$2:$2,0),FALSE),"")</f>
        <v/>
      </c>
      <c r="C369" s="24" t="str">
        <f>IFERROR(VLOOKUP($B$368,$4:$126,MATCH($R369&amp;"/"&amp;C$348,$2:$2,0),FALSE),"")</f>
        <v/>
      </c>
      <c r="D369" s="24" t="str">
        <f>IFERROR(VLOOKUP($B$368,$4:$126,MATCH($R369&amp;"/"&amp;D$348,$2:$2,0),FALSE),"")</f>
        <v/>
      </c>
      <c r="E369" s="24" t="str">
        <f>IFERROR(VLOOKUP($B$368,$4:$126,MATCH($R369&amp;"/"&amp;E$348,$2:$2,0),FALSE),"")</f>
        <v/>
      </c>
      <c r="F369" s="24" t="str">
        <f>IFERROR(VLOOKUP($B$368,$4:$126,MATCH($R369&amp;"/"&amp;F$348,$2:$2,0),FALSE),"")</f>
        <v/>
      </c>
      <c r="G369" s="24" t="str">
        <f>IFERROR(VLOOKUP($B$368,$4:$126,MATCH($R369&amp;"/"&amp;G$348,$2:$2,0),FALSE),"")</f>
        <v/>
      </c>
      <c r="H369" s="24" t="str">
        <f>IFERROR(VLOOKUP($B$368,$4:$126,MATCH($R369&amp;"/"&amp;H$348,$2:$2,0),FALSE),"")</f>
        <v/>
      </c>
      <c r="I369" s="24" t="str">
        <f>IFERROR(VLOOKUP($B$368,$4:$126,MATCH($R369&amp;"/"&amp;I$348,$2:$2,0),FALSE),"")</f>
        <v/>
      </c>
      <c r="J369" s="24" t="str">
        <f>IFERROR(VLOOKUP($B$368,$4:$126,MATCH($R369&amp;"/"&amp;J$348,$2:$2,0),FALSE),"")</f>
        <v/>
      </c>
      <c r="K369" s="24">
        <f>IFERROR(VLOOKUP($B$368,$4:$126,MATCH($R369&amp;"/"&amp;K$348,$2:$2,0),FALSE),"")</f>
        <v>9405.2999999999993</v>
      </c>
      <c r="L369" s="24">
        <f>IFERROR(VLOOKUP($B$368,$4:$126,MATCH($R369&amp;"/"&amp;L$348,$2:$2,0),FALSE),"")</f>
        <v>10651.4</v>
      </c>
      <c r="M369" s="24">
        <f>IFERROR(VLOOKUP($B$368,$4:$126,MATCH($R369&amp;"/"&amp;M$348,$2:$2,0),FALSE),"")</f>
        <v>16139.1</v>
      </c>
      <c r="N369" s="24">
        <f>IFERROR(VLOOKUP($B$368,$4:$126,MATCH($R369&amp;"/"&amp;N$348,$2:$2,0),FALSE),"")</f>
        <v>21931.83</v>
      </c>
      <c r="O369" s="24">
        <f>IFERROR(VLOOKUP($B$368,$4:$126,MATCH($R369&amp;"/"&amp;O$348,$2:$2,0),FALSE),"")</f>
        <v>21314.48</v>
      </c>
      <c r="P369" s="24" t="str">
        <f>IFERROR(VLOOKUP($B$368,$4:$126,MATCH($R369&amp;"/"&amp;P$348,$2:$2,0),FALSE),"")</f>
        <v/>
      </c>
      <c r="Q369" s="21"/>
      <c r="R369" s="25" t="s">
        <v>2916</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t="str">
        <f>IFERROR(VLOOKUP($B$368,$4:$126,MATCH($R370&amp;"/"&amp;B$348,$2:$2,0),FALSE),"")</f>
        <v/>
      </c>
      <c r="C370" s="24" t="str">
        <f>IFERROR(VLOOKUP($B$368,$4:$126,MATCH($R370&amp;"/"&amp;C$348,$2:$2,0),FALSE),"")</f>
        <v/>
      </c>
      <c r="D370" s="24" t="str">
        <f>IFERROR(VLOOKUP($B$368,$4:$126,MATCH($R370&amp;"/"&amp;D$348,$2:$2,0),FALSE),"")</f>
        <v/>
      </c>
      <c r="E370" s="24" t="str">
        <f>IFERROR(VLOOKUP($B$368,$4:$126,MATCH($R370&amp;"/"&amp;E$348,$2:$2,0),FALSE),"")</f>
        <v/>
      </c>
      <c r="F370" s="24" t="str">
        <f>IFERROR(VLOOKUP($B$368,$4:$126,MATCH($R370&amp;"/"&amp;F$348,$2:$2,0),FALSE),"")</f>
        <v/>
      </c>
      <c r="G370" s="24" t="str">
        <f>IFERROR(VLOOKUP($B$368,$4:$126,MATCH($R370&amp;"/"&amp;G$348,$2:$2,0),FALSE),"")</f>
        <v/>
      </c>
      <c r="H370" s="24" t="str">
        <f>IFERROR(VLOOKUP($B$368,$4:$126,MATCH($R370&amp;"/"&amp;H$348,$2:$2,0),FALSE),"")</f>
        <v/>
      </c>
      <c r="I370" s="24" t="str">
        <f>IFERROR(VLOOKUP($B$368,$4:$126,MATCH($R370&amp;"/"&amp;I$348,$2:$2,0),FALSE),"")</f>
        <v/>
      </c>
      <c r="J370" s="24" t="str">
        <f>IFERROR(VLOOKUP($B$368,$4:$126,MATCH($R370&amp;"/"&amp;J$348,$2:$2,0),FALSE),"")</f>
        <v/>
      </c>
      <c r="K370" s="24">
        <f>IFERROR(VLOOKUP($B$368,$4:$126,MATCH($R370&amp;"/"&amp;K$348,$2:$2,0),FALSE),"")</f>
        <v>9545.81</v>
      </c>
      <c r="L370" s="24">
        <f>IFERROR(VLOOKUP($B$368,$4:$126,MATCH($R370&amp;"/"&amp;L$348,$2:$2,0),FALSE),"")</f>
        <v>11620.82</v>
      </c>
      <c r="M370" s="24">
        <f>IFERROR(VLOOKUP($B$368,$4:$126,MATCH($R370&amp;"/"&amp;M$348,$2:$2,0),FALSE),"")</f>
        <v>17185.259999999998</v>
      </c>
      <c r="N370" s="24">
        <f>IFERROR(VLOOKUP($B$368,$4:$126,MATCH($R370&amp;"/"&amp;N$348,$2:$2,0),FALSE),"")</f>
        <v>20275.849999999999</v>
      </c>
      <c r="O370" s="24">
        <f>IFERROR(VLOOKUP($B$368,$4:$126,MATCH($R370&amp;"/"&amp;O$348,$2:$2,0),FALSE),"")</f>
        <v>19792.36</v>
      </c>
      <c r="P370" s="24" t="str">
        <f>IFERROR(VLOOKUP($B$368,$4:$126,MATCH($R370&amp;"/"&amp;P$348,$2:$2,0),FALSE),"")</f>
        <v/>
      </c>
      <c r="Q370" s="21"/>
      <c r="R370" s="25" t="s">
        <v>2917</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t="str">
        <f>IFERROR(VLOOKUP($B$368,$4:$126,MATCH($R371&amp;"/"&amp;B$348,$2:$2,0),FALSE),"")</f>
        <v/>
      </c>
      <c r="C371" s="24" t="str">
        <f>IFERROR(VLOOKUP($B$368,$4:$126,MATCH($R371&amp;"/"&amp;C$348,$2:$2,0),FALSE),"")</f>
        <v/>
      </c>
      <c r="D371" s="24" t="str">
        <f>IFERROR(VLOOKUP($B$368,$4:$126,MATCH($R371&amp;"/"&amp;D$348,$2:$2,0),FALSE),"")</f>
        <v/>
      </c>
      <c r="E371" s="24" t="str">
        <f>IFERROR(VLOOKUP($B$368,$4:$126,MATCH($R371&amp;"/"&amp;E$348,$2:$2,0),FALSE),"")</f>
        <v/>
      </c>
      <c r="F371" s="24" t="str">
        <f>IFERROR(VLOOKUP($B$368,$4:$126,MATCH($R371&amp;"/"&amp;F$348,$2:$2,0),FALSE),"")</f>
        <v/>
      </c>
      <c r="G371" s="24" t="str">
        <f>IFERROR(VLOOKUP($B$368,$4:$126,MATCH($R371&amp;"/"&amp;G$348,$2:$2,0),FALSE),"")</f>
        <v/>
      </c>
      <c r="H371" s="24" t="str">
        <f>IFERROR(VLOOKUP($B$368,$4:$126,MATCH($R371&amp;"/"&amp;H$348,$2:$2,0),FALSE),"")</f>
        <v/>
      </c>
      <c r="I371" s="24" t="str">
        <f>IFERROR(VLOOKUP($B$368,$4:$126,MATCH($R371&amp;"/"&amp;I$348,$2:$2,0),FALSE),"")</f>
        <v/>
      </c>
      <c r="J371" s="24" t="str">
        <f>IFERROR(VLOOKUP($B$368,$4:$126,MATCH($R371&amp;"/"&amp;J$348,$2:$2,0),FALSE),"")</f>
        <v/>
      </c>
      <c r="K371" s="24">
        <f>IFERROR(VLOOKUP($B$368,$4:$126,MATCH($R371&amp;"/"&amp;K$348,$2:$2,0),FALSE),"")</f>
        <v>10135.17</v>
      </c>
      <c r="L371" s="24">
        <f>IFERROR(VLOOKUP($B$368,$4:$126,MATCH($R371&amp;"/"&amp;L$348,$2:$2,0),FALSE),"")</f>
        <v>15323.73</v>
      </c>
      <c r="M371" s="24">
        <f>IFERROR(VLOOKUP($B$368,$4:$126,MATCH($R371&amp;"/"&amp;M$348,$2:$2,0),FALSE),"")</f>
        <v>18629.39</v>
      </c>
      <c r="N371" s="24">
        <f>IFERROR(VLOOKUP($B$368,$4:$126,MATCH($R371&amp;"/"&amp;N$348,$2:$2,0),FALSE),"")</f>
        <v>21343.759999999998</v>
      </c>
      <c r="O371" s="24">
        <f>IFERROR(VLOOKUP($B$368,$4:$126,MATCH($R371&amp;"/"&amp;O$348,$2:$2,0),FALSE),"")</f>
        <v>24204.5</v>
      </c>
      <c r="P371" s="24" t="str">
        <f>IFERROR(VLOOKUP($B$368,$4:$126,MATCH($R371&amp;"/"&amp;P$348,$2:$2,0),FALSE),"")</f>
        <v/>
      </c>
      <c r="Q371" s="21"/>
      <c r="R371" s="25" t="s">
        <v>2918</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t="str">
        <f>IFERROR(VLOOKUP($B$368,$4:$126,MATCH($R372&amp;"/"&amp;B$348,$2:$2,0),FALSE),"")</f>
        <v/>
      </c>
      <c r="C372" s="24" t="str">
        <f>IFERROR(VLOOKUP($B$368,$4:$126,MATCH($R372&amp;"/"&amp;C$348,$2:$2,0),FALSE),"")</f>
        <v/>
      </c>
      <c r="D372" s="24" t="str">
        <f>IFERROR(VLOOKUP($B$368,$4:$126,MATCH($R372&amp;"/"&amp;D$348,$2:$2,0),FALSE),"")</f>
        <v/>
      </c>
      <c r="E372" s="24" t="str">
        <f>IFERROR(VLOOKUP($B$368,$4:$126,MATCH($R372&amp;"/"&amp;E$348,$2:$2,0),FALSE),"")</f>
        <v/>
      </c>
      <c r="F372" s="24" t="str">
        <f>IFERROR(VLOOKUP($B$368,$4:$126,MATCH($R372&amp;"/"&amp;F$348,$2:$2,0),FALSE),"")</f>
        <v/>
      </c>
      <c r="G372" s="24" t="str">
        <f>IFERROR(VLOOKUP($B$368,$4:$126,MATCH($R372&amp;"/"&amp;G$348,$2:$2,0),FALSE),"")</f>
        <v/>
      </c>
      <c r="H372" s="24" t="str">
        <f>IFERROR(VLOOKUP($B$368,$4:$126,MATCH($R372&amp;"/"&amp;H$348,$2:$2,0),FALSE),"")</f>
        <v/>
      </c>
      <c r="I372" s="24" t="str">
        <f>IFERROR(VLOOKUP($B$368,$4:$126,MATCH($R372&amp;"/"&amp;I$348,$2:$2,0),FALSE),"")</f>
        <v/>
      </c>
      <c r="J372" s="24">
        <f>IFERROR(VLOOKUP($B$368,$4:$126,MATCH($R372&amp;"/"&amp;J$348,$2:$2,0),FALSE),"")</f>
        <v>10507.29</v>
      </c>
      <c r="K372" s="24">
        <f>IFERROR(VLOOKUP($B$368,$4:$126,MATCH($R372&amp;"/"&amp;K$348,$2:$2,0),FALSE),"")</f>
        <v>10418.25</v>
      </c>
      <c r="L372" s="24">
        <f>IFERROR(VLOOKUP($B$368,$4:$126,MATCH($R372&amp;"/"&amp;L$348,$2:$2,0),FALSE),"")</f>
        <v>16282.18</v>
      </c>
      <c r="M372" s="24">
        <f>IFERROR(VLOOKUP($B$368,$4:$126,MATCH($R372&amp;"/"&amp;M$348,$2:$2,0),FALSE),"")</f>
        <v>21668.87</v>
      </c>
      <c r="N372" s="24">
        <f>IFERROR(VLOOKUP($B$368,$4:$126,MATCH($R372&amp;"/"&amp;N$348,$2:$2,0),FALSE),IFERROR(VLOOKUP($B$368,$4:$126,MATCH($R371&amp;"/"&amp;N$348,$2:$2,0),FALSE),IFERROR(VLOOKUP($B$368,$4:$126,MATCH($R370&amp;"/"&amp;N$348,$2:$2,0),FALSE),IFERROR(VLOOKUP($B$368,$4:$126,MATCH($R369&amp;"/"&amp;N$348,$2:$2,0),FALSE),""))))</f>
        <v>23406.720000000001</v>
      </c>
      <c r="O372" s="24">
        <f>IFERROR(VLOOKUP($B$368,$4:$126,MATCH($R372&amp;"/"&amp;O$348,$2:$2,0),FALSE),IFERROR(VLOOKUP($B$368,$4:$126,MATCH($R371&amp;"/"&amp;O$348,$2:$2,0),FALSE),IFERROR(VLOOKUP($B$368,$4:$126,MATCH($R370&amp;"/"&amp;O$348,$2:$2,0),FALSE),IFERROR(VLOOKUP($B$368,$4:$126,MATCH($R369&amp;"/"&amp;O$348,$2:$2,0),FALSE),""))))</f>
        <v>24204.5</v>
      </c>
      <c r="P372" s="24" t="str">
        <f>IFERROR(VLOOKUP($B$368,$4:$126,MATCH($R372&amp;"/"&amp;P$348,$2:$2,0),FALSE),IFERROR(VLOOKUP($B$368,$4:$126,MATCH($R371&amp;"/"&amp;P$348,$2:$2,0),FALSE),IFERROR(VLOOKUP($B$368,$4:$126,MATCH($R370&amp;"/"&amp;P$348,$2:$2,0),FALSE),IFERROR(VLOOKUP($B$368,$4:$126,MATCH($R369&amp;"/"&amp;P$348,$2:$2,0),FALSE),""))))</f>
        <v/>
      </c>
      <c r="Q372" s="21"/>
      <c r="R372" s="25" t="s">
        <v>2919</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t="e">
        <f t="shared" ref="B373:P373" si="19">+B372/B$402</f>
        <v>#VALUE!</v>
      </c>
      <c r="C373" s="26" t="e">
        <f t="shared" si="19"/>
        <v>#VALUE!</v>
      </c>
      <c r="D373" s="26" t="e">
        <f t="shared" si="19"/>
        <v>#VALUE!</v>
      </c>
      <c r="E373" s="26" t="e">
        <f t="shared" si="19"/>
        <v>#VALUE!</v>
      </c>
      <c r="F373" s="26" t="e">
        <f t="shared" si="19"/>
        <v>#VALUE!</v>
      </c>
      <c r="G373" s="26" t="e">
        <f t="shared" si="19"/>
        <v>#VALUE!</v>
      </c>
      <c r="H373" s="26" t="e">
        <f t="shared" si="19"/>
        <v>#VALUE!</v>
      </c>
      <c r="I373" s="26" t="e">
        <f t="shared" si="19"/>
        <v>#VALUE!</v>
      </c>
      <c r="J373" s="26">
        <f t="shared" si="19"/>
        <v>1.456722417884514E-2</v>
      </c>
      <c r="K373" s="26">
        <f t="shared" si="19"/>
        <v>6.167054975217327E-3</v>
      </c>
      <c r="L373" s="26">
        <f t="shared" si="19"/>
        <v>8.9612009659739821E-3</v>
      </c>
      <c r="M373" s="26">
        <f t="shared" si="19"/>
        <v>1.2373326249049068E-2</v>
      </c>
      <c r="N373" s="26">
        <f t="shared" si="19"/>
        <v>1.297371877909034E-2</v>
      </c>
      <c r="O373" s="26">
        <f t="shared" ref="O373:P373" si="20">+O372/O$402</f>
        <v>1.2287427928342646E-2</v>
      </c>
      <c r="P373" s="26" t="e">
        <f t="shared" si="20"/>
        <v>#VALUE!</v>
      </c>
      <c r="Q373" s="21"/>
      <c r="R373" s="27" t="s">
        <v>2920</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51" t="s">
        <v>2924</v>
      </c>
      <c r="C374" s="146"/>
      <c r="D374" s="146"/>
      <c r="E374" s="146"/>
      <c r="F374" s="146"/>
      <c r="G374" s="146"/>
      <c r="H374" s="146"/>
      <c r="I374" s="146"/>
      <c r="J374" s="146"/>
      <c r="K374" s="146"/>
      <c r="L374" s="146"/>
      <c r="M374" s="146"/>
      <c r="N374" s="150"/>
      <c r="O374" s="22"/>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t="str">
        <f>IFERROR(VLOOKUP($B$374,$4:$126,MATCH($R375&amp;"/"&amp;B$348,$2:$2,0),FALSE),"")</f>
        <v/>
      </c>
      <c r="C375" s="24" t="str">
        <f>IFERROR(VLOOKUP($B$374,$4:$126,MATCH($R375&amp;"/"&amp;C$348,$2:$2,0),FALSE),"")</f>
        <v/>
      </c>
      <c r="D375" s="24" t="str">
        <f>IFERROR(VLOOKUP($B$374,$4:$126,MATCH($R375&amp;"/"&amp;D$348,$2:$2,0),FALSE),"")</f>
        <v/>
      </c>
      <c r="E375" s="24" t="str">
        <f>IFERROR(VLOOKUP($B$374,$4:$126,MATCH($R375&amp;"/"&amp;E$348,$2:$2,0),FALSE),"")</f>
        <v/>
      </c>
      <c r="F375" s="24" t="str">
        <f>IFERROR(VLOOKUP($B$374,$4:$126,MATCH($R375&amp;"/"&amp;F$348,$2:$2,0),FALSE),"")</f>
        <v/>
      </c>
      <c r="G375" s="24" t="str">
        <f>IFERROR(VLOOKUP($B$374,$4:$126,MATCH($R375&amp;"/"&amp;G$348,$2:$2,0),FALSE),"")</f>
        <v/>
      </c>
      <c r="H375" s="24" t="str">
        <f>IFERROR(VLOOKUP($B$374,$4:$126,MATCH($R375&amp;"/"&amp;H$348,$2:$2,0),FALSE),"")</f>
        <v/>
      </c>
      <c r="I375" s="24" t="str">
        <f>IFERROR(VLOOKUP($B$374,$4:$126,MATCH($R375&amp;"/"&amp;I$348,$2:$2,0),FALSE),"")</f>
        <v/>
      </c>
      <c r="J375" s="24" t="str">
        <f>IFERROR(VLOOKUP($B$374,$4:$126,MATCH($R375&amp;"/"&amp;J$348,$2:$2,0),FALSE),"")</f>
        <v/>
      </c>
      <c r="K375" s="24">
        <f>IFERROR(VLOOKUP($B$374,$4:$126,MATCH($R375&amp;"/"&amp;K$348,$2:$2,0),FALSE),"")</f>
        <v>881424.84</v>
      </c>
      <c r="L375" s="24">
        <f>IFERROR(VLOOKUP($B$374,$4:$126,MATCH($R375&amp;"/"&amp;L$348,$2:$2,0),FALSE),"")</f>
        <v>312083.82</v>
      </c>
      <c r="M375" s="24">
        <f>IFERROR(VLOOKUP($B$374,$4:$126,MATCH($R375&amp;"/"&amp;M$348,$2:$2,0),FALSE),"")</f>
        <v>128405.11</v>
      </c>
      <c r="N375" s="24">
        <f>IFERROR(VLOOKUP($B$374,$4:$126,MATCH($R375&amp;"/"&amp;N$348,$2:$2,0),FALSE),"")</f>
        <v>134883.28</v>
      </c>
      <c r="O375" s="24">
        <f>IFERROR(VLOOKUP($B$374,$4:$126,MATCH($R375&amp;"/"&amp;O$348,$2:$2,0),FALSE),"")</f>
        <v>241862.27</v>
      </c>
      <c r="P375" s="24" t="str">
        <f>IFERROR(VLOOKUP($B$374,$4:$126,MATCH($R375&amp;"/"&amp;P$348,$2:$2,0),FALSE),"")</f>
        <v/>
      </c>
      <c r="Q375" s="21"/>
      <c r="R375" s="25" t="s">
        <v>2916</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t="str">
        <f>IFERROR(VLOOKUP($B$374,$4:$126,MATCH($R376&amp;"/"&amp;B$348,$2:$2,0),FALSE),"")</f>
        <v/>
      </c>
      <c r="C376" s="24" t="str">
        <f>IFERROR(VLOOKUP($B$374,$4:$126,MATCH($R376&amp;"/"&amp;C$348,$2:$2,0),FALSE),"")</f>
        <v/>
      </c>
      <c r="D376" s="24" t="str">
        <f>IFERROR(VLOOKUP($B$374,$4:$126,MATCH($R376&amp;"/"&amp;D$348,$2:$2,0),FALSE),"")</f>
        <v/>
      </c>
      <c r="E376" s="24" t="str">
        <f>IFERROR(VLOOKUP($B$374,$4:$126,MATCH($R376&amp;"/"&amp;E$348,$2:$2,0),FALSE),"")</f>
        <v/>
      </c>
      <c r="F376" s="24" t="str">
        <f>IFERROR(VLOOKUP($B$374,$4:$126,MATCH($R376&amp;"/"&amp;F$348,$2:$2,0),FALSE),"")</f>
        <v/>
      </c>
      <c r="G376" s="24" t="str">
        <f>IFERROR(VLOOKUP($B$374,$4:$126,MATCH($R376&amp;"/"&amp;G$348,$2:$2,0),FALSE),"")</f>
        <v/>
      </c>
      <c r="H376" s="24" t="str">
        <f>IFERROR(VLOOKUP($B$374,$4:$126,MATCH($R376&amp;"/"&amp;H$348,$2:$2,0),FALSE),"")</f>
        <v/>
      </c>
      <c r="I376" s="24" t="str">
        <f>IFERROR(VLOOKUP($B$374,$4:$126,MATCH($R376&amp;"/"&amp;I$348,$2:$2,0),FALSE),"")</f>
        <v/>
      </c>
      <c r="J376" s="24" t="str">
        <f>IFERROR(VLOOKUP($B$374,$4:$126,MATCH($R376&amp;"/"&amp;J$348,$2:$2,0),FALSE),"")</f>
        <v/>
      </c>
      <c r="K376" s="24">
        <f>IFERROR(VLOOKUP($B$374,$4:$126,MATCH($R376&amp;"/"&amp;K$348,$2:$2,0),FALSE),"")</f>
        <v>771123.74</v>
      </c>
      <c r="L376" s="24">
        <f>IFERROR(VLOOKUP($B$374,$4:$126,MATCH($R376&amp;"/"&amp;L$348,$2:$2,0),FALSE),"")</f>
        <v>150483.23000000001</v>
      </c>
      <c r="M376" s="24">
        <f>IFERROR(VLOOKUP($B$374,$4:$126,MATCH($R376&amp;"/"&amp;M$348,$2:$2,0),FALSE),"")</f>
        <v>116236</v>
      </c>
      <c r="N376" s="24">
        <f>IFERROR(VLOOKUP($B$374,$4:$126,MATCH($R376&amp;"/"&amp;N$348,$2:$2,0),FALSE),"")</f>
        <v>162345.28</v>
      </c>
      <c r="O376" s="24">
        <f>IFERROR(VLOOKUP($B$374,$4:$126,MATCH($R376&amp;"/"&amp;O$348,$2:$2,0),FALSE),"")</f>
        <v>189649.27</v>
      </c>
      <c r="P376" s="24" t="str">
        <f>IFERROR(VLOOKUP($B$374,$4:$126,MATCH($R376&amp;"/"&amp;P$348,$2:$2,0),FALSE),"")</f>
        <v/>
      </c>
      <c r="Q376" s="21"/>
      <c r="R376" s="25" t="s">
        <v>2917</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t="str">
        <f>IFERROR(VLOOKUP($B$374,$4:$126,MATCH($R377&amp;"/"&amp;B$348,$2:$2,0),FALSE),"")</f>
        <v/>
      </c>
      <c r="C377" s="24" t="str">
        <f>IFERROR(VLOOKUP($B$374,$4:$126,MATCH($R377&amp;"/"&amp;C$348,$2:$2,0),FALSE),"")</f>
        <v/>
      </c>
      <c r="D377" s="24" t="str">
        <f>IFERROR(VLOOKUP($B$374,$4:$126,MATCH($R377&amp;"/"&amp;D$348,$2:$2,0),FALSE),"")</f>
        <v/>
      </c>
      <c r="E377" s="24" t="str">
        <f>IFERROR(VLOOKUP($B$374,$4:$126,MATCH($R377&amp;"/"&amp;E$348,$2:$2,0),FALSE),"")</f>
        <v/>
      </c>
      <c r="F377" s="24" t="str">
        <f>IFERROR(VLOOKUP($B$374,$4:$126,MATCH($R377&amp;"/"&amp;F$348,$2:$2,0),FALSE),"")</f>
        <v/>
      </c>
      <c r="G377" s="24" t="str">
        <f>IFERROR(VLOOKUP($B$374,$4:$126,MATCH($R377&amp;"/"&amp;G$348,$2:$2,0),FALSE),"")</f>
        <v/>
      </c>
      <c r="H377" s="24" t="str">
        <f>IFERROR(VLOOKUP($B$374,$4:$126,MATCH($R377&amp;"/"&amp;H$348,$2:$2,0),FALSE),"")</f>
        <v/>
      </c>
      <c r="I377" s="24" t="str">
        <f>IFERROR(VLOOKUP($B$374,$4:$126,MATCH($R377&amp;"/"&amp;I$348,$2:$2,0),FALSE),"")</f>
        <v/>
      </c>
      <c r="J377" s="24" t="str">
        <f>IFERROR(VLOOKUP($B$374,$4:$126,MATCH($R377&amp;"/"&amp;J$348,$2:$2,0),FALSE),"")</f>
        <v/>
      </c>
      <c r="K377" s="24">
        <f>IFERROR(VLOOKUP($B$374,$4:$126,MATCH($R377&amp;"/"&amp;K$348,$2:$2,0),FALSE),"")</f>
        <v>676584.66</v>
      </c>
      <c r="L377" s="24">
        <f>IFERROR(VLOOKUP($B$374,$4:$126,MATCH($R377&amp;"/"&amp;L$348,$2:$2,0),FALSE),"")</f>
        <v>176364.49</v>
      </c>
      <c r="M377" s="24">
        <f>IFERROR(VLOOKUP($B$374,$4:$126,MATCH($R377&amp;"/"&amp;M$348,$2:$2,0),FALSE),"")</f>
        <v>100466.11</v>
      </c>
      <c r="N377" s="24">
        <f>IFERROR(VLOOKUP($B$374,$4:$126,MATCH($R377&amp;"/"&amp;N$348,$2:$2,0),FALSE),"")</f>
        <v>184527.1</v>
      </c>
      <c r="O377" s="24">
        <f>IFERROR(VLOOKUP($B$374,$4:$126,MATCH($R377&amp;"/"&amp;O$348,$2:$2,0),FALSE),"")</f>
        <v>455722.51</v>
      </c>
      <c r="P377" s="24" t="str">
        <f>IFERROR(VLOOKUP($B$374,$4:$126,MATCH($R377&amp;"/"&amp;P$348,$2:$2,0),FALSE),"")</f>
        <v/>
      </c>
      <c r="Q377" s="21"/>
      <c r="R377" s="25" t="s">
        <v>2918</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t="str">
        <f>IFERROR(VLOOKUP($B$374,$4:$126,MATCH($R378&amp;"/"&amp;B$348,$2:$2,0),FALSE),"")</f>
        <v/>
      </c>
      <c r="C378" s="24" t="str">
        <f>IFERROR(VLOOKUP($B$374,$4:$126,MATCH($R378&amp;"/"&amp;C$348,$2:$2,0),FALSE),"")</f>
        <v/>
      </c>
      <c r="D378" s="24" t="str">
        <f>IFERROR(VLOOKUP($B$374,$4:$126,MATCH($R378&amp;"/"&amp;D$348,$2:$2,0),FALSE),"")</f>
        <v/>
      </c>
      <c r="E378" s="24" t="str">
        <f>IFERROR(VLOOKUP($B$374,$4:$126,MATCH($R378&amp;"/"&amp;E$348,$2:$2,0),FALSE),"")</f>
        <v/>
      </c>
      <c r="F378" s="24" t="str">
        <f>IFERROR(VLOOKUP($B$374,$4:$126,MATCH($R378&amp;"/"&amp;F$348,$2:$2,0),FALSE),"")</f>
        <v/>
      </c>
      <c r="G378" s="24" t="str">
        <f>IFERROR(VLOOKUP($B$374,$4:$126,MATCH($R378&amp;"/"&amp;G$348,$2:$2,0),FALSE),"")</f>
        <v/>
      </c>
      <c r="H378" s="24" t="str">
        <f>IFERROR(VLOOKUP($B$374,$4:$126,MATCH($R378&amp;"/"&amp;H$348,$2:$2,0),FALSE),"")</f>
        <v/>
      </c>
      <c r="I378" s="24" t="str">
        <f>IFERROR(VLOOKUP($B$374,$4:$126,MATCH($R378&amp;"/"&amp;I$348,$2:$2,0),FALSE),"")</f>
        <v/>
      </c>
      <c r="J378" s="24">
        <f>IFERROR(VLOOKUP($B$374,$4:$126,MATCH($R378&amp;"/"&amp;J$348,$2:$2,0),FALSE),"")</f>
        <v>199556.09</v>
      </c>
      <c r="K378" s="24">
        <f>IFERROR(VLOOKUP($B$374,$4:$126,MATCH($R378&amp;"/"&amp;K$348,$2:$2,0),FALSE),"")</f>
        <v>548265.98</v>
      </c>
      <c r="L378" s="24">
        <f>IFERROR(VLOOKUP($B$374,$4:$126,MATCH($R378&amp;"/"&amp;L$348,$2:$2,0),FALSE),"")</f>
        <v>149122.54999999999</v>
      </c>
      <c r="M378" s="24">
        <f>IFERROR(VLOOKUP($B$374,$4:$126,MATCH($R378&amp;"/"&amp;M$348,$2:$2,0),FALSE),"")</f>
        <v>119824.46</v>
      </c>
      <c r="N378" s="24">
        <f>IFERROR(VLOOKUP($B$374,$4:$126,MATCH($R378&amp;"/"&amp;N$348,$2:$2,0),FALSE),IFERROR(VLOOKUP($B$374,$4:$126,MATCH($R377&amp;"/"&amp;N$348,$2:$2,0),FALSE),IFERROR(VLOOKUP($B$374,$4:$126,MATCH($R376&amp;"/"&amp;N$348,$2:$2,0),FALSE),IFERROR(VLOOKUP($B$374,$4:$126,MATCH($R375&amp;"/"&amp;N$348,$2:$2,0),FALSE),""))))</f>
        <v>239230.87</v>
      </c>
      <c r="O378" s="24">
        <f>IFERROR(VLOOKUP($B$374,$4:$126,MATCH($R378&amp;"/"&amp;O$348,$2:$2,0),FALSE),IFERROR(VLOOKUP($B$374,$4:$126,MATCH($R377&amp;"/"&amp;O$348,$2:$2,0),FALSE),IFERROR(VLOOKUP($B$374,$4:$126,MATCH($R376&amp;"/"&amp;O$348,$2:$2,0),FALSE),IFERROR(VLOOKUP($B$374,$4:$126,MATCH($R375&amp;"/"&amp;O$348,$2:$2,0),FALSE),""))))</f>
        <v>455722.51</v>
      </c>
      <c r="P378" s="24" t="str">
        <f>IFERROR(VLOOKUP($B$374,$4:$126,MATCH($R378&amp;"/"&amp;P$348,$2:$2,0),FALSE),IFERROR(VLOOKUP($B$374,$4:$126,MATCH($R377&amp;"/"&amp;P$348,$2:$2,0),FALSE),IFERROR(VLOOKUP($B$374,$4:$126,MATCH($R376&amp;"/"&amp;P$348,$2:$2,0),FALSE),IFERROR(VLOOKUP($B$374,$4:$126,MATCH($R375&amp;"/"&amp;P$348,$2:$2,0),FALSE),""))))</f>
        <v/>
      </c>
      <c r="Q378" s="21"/>
      <c r="R378" s="25" t="s">
        <v>2919</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t="e">
        <f t="shared" ref="B379:P379" si="21">+B378/B$402</f>
        <v>#VALUE!</v>
      </c>
      <c r="C379" s="26" t="e">
        <f t="shared" si="21"/>
        <v>#VALUE!</v>
      </c>
      <c r="D379" s="26" t="e">
        <f t="shared" si="21"/>
        <v>#VALUE!</v>
      </c>
      <c r="E379" s="26" t="e">
        <f t="shared" si="21"/>
        <v>#VALUE!</v>
      </c>
      <c r="F379" s="26" t="e">
        <f t="shared" si="21"/>
        <v>#VALUE!</v>
      </c>
      <c r="G379" s="26" t="e">
        <f t="shared" si="21"/>
        <v>#VALUE!</v>
      </c>
      <c r="H379" s="26" t="e">
        <f t="shared" si="21"/>
        <v>#VALUE!</v>
      </c>
      <c r="I379" s="26" t="e">
        <f t="shared" si="21"/>
        <v>#VALUE!</v>
      </c>
      <c r="J379" s="26">
        <f t="shared" si="21"/>
        <v>0.27666299295858365</v>
      </c>
      <c r="K379" s="26">
        <f t="shared" si="21"/>
        <v>0.32454456743708426</v>
      </c>
      <c r="L379" s="26">
        <f t="shared" si="21"/>
        <v>8.2072372317988335E-2</v>
      </c>
      <c r="M379" s="26">
        <f t="shared" si="21"/>
        <v>6.842198675778341E-2</v>
      </c>
      <c r="N379" s="26">
        <f t="shared" si="21"/>
        <v>0.13259927194656576</v>
      </c>
      <c r="O379" s="26">
        <f t="shared" ref="O379:P379" si="22">+O378/O$402</f>
        <v>0.23134778644253801</v>
      </c>
      <c r="P379" s="26" t="e">
        <f t="shared" si="22"/>
        <v>#VALUE!</v>
      </c>
      <c r="Q379" s="21"/>
      <c r="R379" s="27" t="s">
        <v>2920</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52" t="s">
        <v>2925</v>
      </c>
      <c r="C380" s="146"/>
      <c r="D380" s="146"/>
      <c r="E380" s="146"/>
      <c r="F380" s="146"/>
      <c r="G380" s="146"/>
      <c r="H380" s="146"/>
      <c r="I380" s="146"/>
      <c r="J380" s="146"/>
      <c r="K380" s="146"/>
      <c r="L380" s="146"/>
      <c r="M380" s="146"/>
      <c r="N380" s="150"/>
      <c r="O380" s="22"/>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t="str">
        <f>IFERROR(VLOOKUP($B$380,$4:$126,MATCH($R381&amp;"/"&amp;B$348,$2:$2,0),FALSE),"")</f>
        <v/>
      </c>
      <c r="C381" s="24" t="str">
        <f>IFERROR(VLOOKUP($B$380,$4:$126,MATCH($R381&amp;"/"&amp;C$348,$2:$2,0),FALSE),"")</f>
        <v/>
      </c>
      <c r="D381" s="24" t="str">
        <f>IFERROR(VLOOKUP($B$380,$4:$126,MATCH($R381&amp;"/"&amp;D$348,$2:$2,0),FALSE),"")</f>
        <v/>
      </c>
      <c r="E381" s="24" t="str">
        <f>IFERROR(VLOOKUP($B$380,$4:$126,MATCH($R381&amp;"/"&amp;E$348,$2:$2,0),FALSE),"")</f>
        <v/>
      </c>
      <c r="F381" s="24" t="str">
        <f>IFERROR(VLOOKUP($B$380,$4:$126,MATCH($R381&amp;"/"&amp;F$348,$2:$2,0),FALSE),"")</f>
        <v/>
      </c>
      <c r="G381" s="24" t="str">
        <f>IFERROR(VLOOKUP($B$380,$4:$126,MATCH($R381&amp;"/"&amp;G$348,$2:$2,0),FALSE),"")</f>
        <v/>
      </c>
      <c r="H381" s="24" t="str">
        <f>IFERROR(VLOOKUP($B$380,$4:$126,MATCH($R381&amp;"/"&amp;H$348,$2:$2,0),FALSE),"")</f>
        <v/>
      </c>
      <c r="I381" s="24" t="str">
        <f>IFERROR(VLOOKUP($B$380,$4:$126,MATCH($R381&amp;"/"&amp;I$348,$2:$2,0),FALSE),"")</f>
        <v/>
      </c>
      <c r="J381" s="24" t="str">
        <f>IFERROR(VLOOKUP($B$380,$4:$126,MATCH($R381&amp;"/"&amp;J$348,$2:$2,0),FALSE),"")</f>
        <v/>
      </c>
      <c r="K381" s="24">
        <f>IFERROR(VLOOKUP($B$380,$4:$126,MATCH($R381&amp;"/"&amp;K$348,$2:$2,0),FALSE),"")</f>
        <v>568684.79</v>
      </c>
      <c r="L381" s="24">
        <f>IFERROR(VLOOKUP($B$380,$4:$126,MATCH($R381&amp;"/"&amp;L$348,$2:$2,0),FALSE),"")</f>
        <v>1331321.74</v>
      </c>
      <c r="M381" s="24">
        <f>IFERROR(VLOOKUP($B$380,$4:$126,MATCH($R381&amp;"/"&amp;M$348,$2:$2,0),FALSE),"")</f>
        <v>1639190.95</v>
      </c>
      <c r="N381" s="24">
        <f>IFERROR(VLOOKUP($B$380,$4:$126,MATCH($R381&amp;"/"&amp;N$348,$2:$2,0),FALSE),"")</f>
        <v>1585068.28</v>
      </c>
      <c r="O381" s="24">
        <f>IFERROR(VLOOKUP($B$380,$4:$126,MATCH($R381&amp;"/"&amp;O$348,$2:$2,0),FALSE),"")</f>
        <v>1505822.84</v>
      </c>
      <c r="P381" s="24" t="str">
        <f>IFERROR(VLOOKUP($B$380,$4:$126,MATCH($R381&amp;"/"&amp;P$348,$2:$2,0),FALSE),"")</f>
        <v/>
      </c>
      <c r="Q381" s="21"/>
      <c r="R381" s="25" t="s">
        <v>2916</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t="str">
        <f>IFERROR(VLOOKUP($B$380,$4:$126,MATCH($R382&amp;"/"&amp;B$348,$2:$2,0),FALSE),"")</f>
        <v/>
      </c>
      <c r="C382" s="24" t="str">
        <f>IFERROR(VLOOKUP($B$380,$4:$126,MATCH($R382&amp;"/"&amp;C$348,$2:$2,0),FALSE),"")</f>
        <v/>
      </c>
      <c r="D382" s="24" t="str">
        <f>IFERROR(VLOOKUP($B$380,$4:$126,MATCH($R382&amp;"/"&amp;D$348,$2:$2,0),FALSE),"")</f>
        <v/>
      </c>
      <c r="E382" s="24" t="str">
        <f>IFERROR(VLOOKUP($B$380,$4:$126,MATCH($R382&amp;"/"&amp;E$348,$2:$2,0),FALSE),"")</f>
        <v/>
      </c>
      <c r="F382" s="24" t="str">
        <f>IFERROR(VLOOKUP($B$380,$4:$126,MATCH($R382&amp;"/"&amp;F$348,$2:$2,0),FALSE),"")</f>
        <v/>
      </c>
      <c r="G382" s="24" t="str">
        <f>IFERROR(VLOOKUP($B$380,$4:$126,MATCH($R382&amp;"/"&amp;G$348,$2:$2,0),FALSE),"")</f>
        <v/>
      </c>
      <c r="H382" s="24" t="str">
        <f>IFERROR(VLOOKUP($B$380,$4:$126,MATCH($R382&amp;"/"&amp;H$348,$2:$2,0),FALSE),"")</f>
        <v/>
      </c>
      <c r="I382" s="24" t="str">
        <f>IFERROR(VLOOKUP($B$380,$4:$126,MATCH($R382&amp;"/"&amp;I$348,$2:$2,0),FALSE),"")</f>
        <v/>
      </c>
      <c r="J382" s="24" t="str">
        <f>IFERROR(VLOOKUP($B$380,$4:$126,MATCH($R382&amp;"/"&amp;J$348,$2:$2,0),FALSE),"")</f>
        <v/>
      </c>
      <c r="K382" s="24">
        <f>IFERROR(VLOOKUP($B$380,$4:$126,MATCH($R382&amp;"/"&amp;K$348,$2:$2,0),FALSE),"")</f>
        <v>715229.49</v>
      </c>
      <c r="L382" s="24">
        <f>IFERROR(VLOOKUP($B$380,$4:$126,MATCH($R382&amp;"/"&amp;L$348,$2:$2,0),FALSE),"")</f>
        <v>1459166.46</v>
      </c>
      <c r="M382" s="24">
        <f>IFERROR(VLOOKUP($B$380,$4:$126,MATCH($R382&amp;"/"&amp;M$348,$2:$2,0),FALSE),"")</f>
        <v>1632163.68</v>
      </c>
      <c r="N382" s="24">
        <f>IFERROR(VLOOKUP($B$380,$4:$126,MATCH($R382&amp;"/"&amp;N$348,$2:$2,0),FALSE),"")</f>
        <v>1567545.29</v>
      </c>
      <c r="O382" s="24">
        <f>IFERROR(VLOOKUP($B$380,$4:$126,MATCH($R382&amp;"/"&amp;O$348,$2:$2,0),FALSE),"")</f>
        <v>1484937.93</v>
      </c>
      <c r="P382" s="24" t="str">
        <f>IFERROR(VLOOKUP($B$380,$4:$126,MATCH($R382&amp;"/"&amp;P$348,$2:$2,0),FALSE),"")</f>
        <v/>
      </c>
      <c r="Q382" s="21"/>
      <c r="R382" s="25" t="s">
        <v>2917</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t="str">
        <f>IFERROR(VLOOKUP($B$380,$4:$126,MATCH($R383&amp;"/"&amp;B$348,$2:$2,0),FALSE),"")</f>
        <v/>
      </c>
      <c r="C383" s="24" t="str">
        <f>IFERROR(VLOOKUP($B$380,$4:$126,MATCH($R383&amp;"/"&amp;C$348,$2:$2,0),FALSE),"")</f>
        <v/>
      </c>
      <c r="D383" s="24" t="str">
        <f>IFERROR(VLOOKUP($B$380,$4:$126,MATCH($R383&amp;"/"&amp;D$348,$2:$2,0),FALSE),"")</f>
        <v/>
      </c>
      <c r="E383" s="24" t="str">
        <f>IFERROR(VLOOKUP($B$380,$4:$126,MATCH($R383&amp;"/"&amp;E$348,$2:$2,0),FALSE),"")</f>
        <v/>
      </c>
      <c r="F383" s="24" t="str">
        <f>IFERROR(VLOOKUP($B$380,$4:$126,MATCH($R383&amp;"/"&amp;F$348,$2:$2,0),FALSE),"")</f>
        <v/>
      </c>
      <c r="G383" s="24" t="str">
        <f>IFERROR(VLOOKUP($B$380,$4:$126,MATCH($R383&amp;"/"&amp;G$348,$2:$2,0),FALSE),"")</f>
        <v/>
      </c>
      <c r="H383" s="24" t="str">
        <f>IFERROR(VLOOKUP($B$380,$4:$126,MATCH($R383&amp;"/"&amp;H$348,$2:$2,0),FALSE),"")</f>
        <v/>
      </c>
      <c r="I383" s="24" t="str">
        <f>IFERROR(VLOOKUP($B$380,$4:$126,MATCH($R383&amp;"/"&amp;I$348,$2:$2,0),FALSE),"")</f>
        <v/>
      </c>
      <c r="J383" s="24" t="str">
        <f>IFERROR(VLOOKUP($B$380,$4:$126,MATCH($R383&amp;"/"&amp;J$348,$2:$2,0),FALSE),"")</f>
        <v/>
      </c>
      <c r="K383" s="24">
        <f>IFERROR(VLOOKUP($B$380,$4:$126,MATCH($R383&amp;"/"&amp;K$348,$2:$2,0),FALSE),"")</f>
        <v>860113.67</v>
      </c>
      <c r="L383" s="24">
        <f>IFERROR(VLOOKUP($B$380,$4:$126,MATCH($R383&amp;"/"&amp;L$348,$2:$2,0),FALSE),"")</f>
        <v>1577440.94</v>
      </c>
      <c r="M383" s="24">
        <f>IFERROR(VLOOKUP($B$380,$4:$126,MATCH($R383&amp;"/"&amp;M$348,$2:$2,0),FALSE),"")</f>
        <v>1621252.27</v>
      </c>
      <c r="N383" s="24">
        <f>IFERROR(VLOOKUP($B$380,$4:$126,MATCH($R383&amp;"/"&amp;N$348,$2:$2,0),FALSE),"")</f>
        <v>1547209.03</v>
      </c>
      <c r="O383" s="24">
        <f>IFERROR(VLOOKUP($B$380,$4:$126,MATCH($R383&amp;"/"&amp;O$348,$2:$2,0),FALSE),"")</f>
        <v>1473724.97</v>
      </c>
      <c r="P383" s="24" t="str">
        <f>IFERROR(VLOOKUP($B$380,$4:$126,MATCH($R383&amp;"/"&amp;P$348,$2:$2,0),FALSE),"")</f>
        <v/>
      </c>
      <c r="Q383" s="21"/>
      <c r="R383" s="25" t="s">
        <v>2918</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t="str">
        <f>IFERROR(VLOOKUP($B$380,$4:$126,MATCH($R384&amp;"/"&amp;B$348,$2:$2,0),FALSE),"")</f>
        <v/>
      </c>
      <c r="C384" s="24" t="str">
        <f>IFERROR(VLOOKUP($B$380,$4:$126,MATCH($R384&amp;"/"&amp;C$348,$2:$2,0),FALSE),"")</f>
        <v/>
      </c>
      <c r="D384" s="24" t="str">
        <f>IFERROR(VLOOKUP($B$380,$4:$126,MATCH($R384&amp;"/"&amp;D$348,$2:$2,0),FALSE),"")</f>
        <v/>
      </c>
      <c r="E384" s="24" t="str">
        <f>IFERROR(VLOOKUP($B$380,$4:$126,MATCH($R384&amp;"/"&amp;E$348,$2:$2,0),FALSE),"")</f>
        <v/>
      </c>
      <c r="F384" s="24" t="str">
        <f>IFERROR(VLOOKUP($B$380,$4:$126,MATCH($R384&amp;"/"&amp;F$348,$2:$2,0),FALSE),"")</f>
        <v/>
      </c>
      <c r="G384" s="24" t="str">
        <f>IFERROR(VLOOKUP($B$380,$4:$126,MATCH($R384&amp;"/"&amp;G$348,$2:$2,0),FALSE),"")</f>
        <v/>
      </c>
      <c r="H384" s="24" t="str">
        <f>IFERROR(VLOOKUP($B$380,$4:$126,MATCH($R384&amp;"/"&amp;H$348,$2:$2,0),FALSE),"")</f>
        <v/>
      </c>
      <c r="I384" s="24" t="str">
        <f>IFERROR(VLOOKUP($B$380,$4:$126,MATCH($R384&amp;"/"&amp;I$348,$2:$2,0),FALSE),"")</f>
        <v/>
      </c>
      <c r="J384" s="24">
        <f>IFERROR(VLOOKUP($B$380,$4:$126,MATCH($R384&amp;"/"&amp;J$348,$2:$2,0),FALSE),"")</f>
        <v>499876.47</v>
      </c>
      <c r="K384" s="24">
        <f>IFERROR(VLOOKUP($B$380,$4:$126,MATCH($R384&amp;"/"&amp;K$348,$2:$2,0),FALSE),"")</f>
        <v>1108668.8400000001</v>
      </c>
      <c r="L384" s="24">
        <f>IFERROR(VLOOKUP($B$380,$4:$126,MATCH($R384&amp;"/"&amp;L$348,$2:$2,0),FALSE),"")</f>
        <v>1642435.24</v>
      </c>
      <c r="M384" s="24">
        <f>IFERROR(VLOOKUP($B$380,$4:$126,MATCH($R384&amp;"/"&amp;M$348,$2:$2,0),FALSE),"")</f>
        <v>1605622.7</v>
      </c>
      <c r="N384" s="24">
        <f>IFERROR(VLOOKUP($B$380,$4:$126,MATCH($R384&amp;"/"&amp;N$348,$2:$2,0),FALSE),IFERROR(VLOOKUP($B$380,$4:$126,MATCH($R383&amp;"/"&amp;N$348,$2:$2,0),FALSE),IFERROR(VLOOKUP($B$380,$4:$126,MATCH($R382&amp;"/"&amp;N$348,$2:$2,0),FALSE),IFERROR(VLOOKUP($B$380,$4:$126,MATCH($R381&amp;"/"&amp;N$348,$2:$2,0),FALSE),""))))</f>
        <v>1527133.92</v>
      </c>
      <c r="O384" s="24">
        <f>IFERROR(VLOOKUP($B$380,$4:$126,MATCH($R384&amp;"/"&amp;O$348,$2:$2,0),FALSE),IFERROR(VLOOKUP($B$380,$4:$126,MATCH($R383&amp;"/"&amp;O$348,$2:$2,0),FALSE),IFERROR(VLOOKUP($B$380,$4:$126,MATCH($R382&amp;"/"&amp;O$348,$2:$2,0),FALSE),IFERROR(VLOOKUP($B$380,$4:$126,MATCH($R381&amp;"/"&amp;O$348,$2:$2,0),FALSE),""))))</f>
        <v>1473724.97</v>
      </c>
      <c r="P384" s="24" t="str">
        <f>IFERROR(VLOOKUP($B$380,$4:$126,MATCH($R384&amp;"/"&amp;P$348,$2:$2,0),FALSE),IFERROR(VLOOKUP($B$380,$4:$126,MATCH($R383&amp;"/"&amp;P$348,$2:$2,0),FALSE),IFERROR(VLOOKUP($B$380,$4:$126,MATCH($R382&amp;"/"&amp;P$348,$2:$2,0),FALSE),IFERROR(VLOOKUP($B$380,$4:$126,MATCH($R381&amp;"/"&amp;P$348,$2:$2,0),FALSE),""))))</f>
        <v/>
      </c>
      <c r="Q384" s="21"/>
      <c r="R384" s="25" t="s">
        <v>2919</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t="e">
        <f t="shared" ref="B385:P385" si="23">+B384/B$402</f>
        <v>#VALUE!</v>
      </c>
      <c r="C385" s="26" t="e">
        <f t="shared" si="23"/>
        <v>#VALUE!</v>
      </c>
      <c r="D385" s="26" t="e">
        <f t="shared" si="23"/>
        <v>#VALUE!</v>
      </c>
      <c r="E385" s="26" t="e">
        <f t="shared" si="23"/>
        <v>#VALUE!</v>
      </c>
      <c r="F385" s="26" t="e">
        <f t="shared" si="23"/>
        <v>#VALUE!</v>
      </c>
      <c r="G385" s="26" t="e">
        <f t="shared" si="23"/>
        <v>#VALUE!</v>
      </c>
      <c r="H385" s="26" t="e">
        <f t="shared" si="23"/>
        <v>#VALUE!</v>
      </c>
      <c r="I385" s="26" t="e">
        <f t="shared" si="23"/>
        <v>#VALUE!</v>
      </c>
      <c r="J385" s="26">
        <f t="shared" si="23"/>
        <v>0.69302480470413941</v>
      </c>
      <c r="K385" s="26">
        <f t="shared" si="23"/>
        <v>0.65627352824038809</v>
      </c>
      <c r="L385" s="26">
        <f t="shared" si="23"/>
        <v>0.90394481938153914</v>
      </c>
      <c r="M385" s="26">
        <f t="shared" si="23"/>
        <v>0.91684031054591397</v>
      </c>
      <c r="N385" s="26">
        <f t="shared" si="23"/>
        <v>0.84644948186203972</v>
      </c>
      <c r="O385" s="26">
        <f t="shared" ref="O385:P385" si="24">+O384/O$402</f>
        <v>0.74813730319047822</v>
      </c>
      <c r="P385" s="26" t="e">
        <f t="shared" si="24"/>
        <v>#VALUE!</v>
      </c>
      <c r="Q385" s="21"/>
      <c r="R385" s="27" t="s">
        <v>2920</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52" t="s">
        <v>2926</v>
      </c>
      <c r="C386" s="146"/>
      <c r="D386" s="146"/>
      <c r="E386" s="146"/>
      <c r="F386" s="146"/>
      <c r="G386" s="146"/>
      <c r="H386" s="146"/>
      <c r="I386" s="146"/>
      <c r="J386" s="146"/>
      <c r="K386" s="146"/>
      <c r="L386" s="146"/>
      <c r="M386" s="146"/>
      <c r="N386" s="150"/>
      <c r="O386" s="22"/>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t="str">
        <f>IFERROR(VLOOKUP($B$386,$4:$126,MATCH($R387&amp;"/"&amp;B$348,$2:$2,0),FALSE),"")</f>
        <v/>
      </c>
      <c r="C387" s="24" t="str">
        <f>IFERROR(VLOOKUP($B$386,$4:$126,MATCH($R387&amp;"/"&amp;C$348,$2:$2,0),FALSE),"")</f>
        <v/>
      </c>
      <c r="D387" s="24" t="str">
        <f>IFERROR(VLOOKUP($B$386,$4:$126,MATCH($R387&amp;"/"&amp;D$348,$2:$2,0),FALSE),"")</f>
        <v/>
      </c>
      <c r="E387" s="24" t="str">
        <f>IFERROR(VLOOKUP($B$386,$4:$126,MATCH($R387&amp;"/"&amp;E$348,$2:$2,0),FALSE),"")</f>
        <v/>
      </c>
      <c r="F387" s="24" t="str">
        <f>IFERROR(VLOOKUP($B$386,$4:$126,MATCH($R387&amp;"/"&amp;F$348,$2:$2,0),FALSE),"")</f>
        <v/>
      </c>
      <c r="G387" s="24" t="str">
        <f>IFERROR(VLOOKUP($B$386,$4:$126,MATCH($R387&amp;"/"&amp;G$348,$2:$2,0),FALSE),"")</f>
        <v/>
      </c>
      <c r="H387" s="24" t="str">
        <f>IFERROR(VLOOKUP($B$386,$4:$126,MATCH($R387&amp;"/"&amp;H$348,$2:$2,0),FALSE),"")</f>
        <v/>
      </c>
      <c r="I387" s="24" t="str">
        <f>IFERROR(VLOOKUP($B$386,$4:$126,MATCH($R387&amp;"/"&amp;I$348,$2:$2,0),FALSE),"")</f>
        <v/>
      </c>
      <c r="J387" s="24" t="str">
        <f>IFERROR(VLOOKUP($B$386,$4:$126,MATCH($R387&amp;"/"&amp;J$348,$2:$2,0),FALSE),"")</f>
        <v/>
      </c>
      <c r="K387" s="24">
        <f>IFERROR(VLOOKUP($B$386,$4:$126,MATCH($R387&amp;"/"&amp;K$348,$2:$2,0),FALSE),"")</f>
        <v>6782.69</v>
      </c>
      <c r="L387" s="24">
        <f>IFERROR(VLOOKUP($B$386,$4:$126,MATCH($R387&amp;"/"&amp;L$348,$2:$2,0),FALSE),"")</f>
        <v>13616.89</v>
      </c>
      <c r="M387" s="24">
        <f>IFERROR(VLOOKUP($B$386,$4:$126,MATCH($R387&amp;"/"&amp;M$348,$2:$2,0),FALSE),"")</f>
        <v>6802</v>
      </c>
      <c r="N387" s="24">
        <f>IFERROR(VLOOKUP($B$386,$4:$126,MATCH($R387&amp;"/"&amp;N$348,$2:$2,0),FALSE),"")</f>
        <v>6303.47</v>
      </c>
      <c r="O387" s="24">
        <f>IFERROR(VLOOKUP($B$386,$4:$126,MATCH($R387&amp;"/"&amp;O$348,$2:$2,0),FALSE),"")</f>
        <v>5422.88</v>
      </c>
      <c r="P387" s="24" t="str">
        <f>IFERROR(VLOOKUP($B$386,$4:$126,MATCH($R387&amp;"/"&amp;P$348,$2:$2,0),FALSE),"")</f>
        <v/>
      </c>
      <c r="Q387" s="21"/>
      <c r="R387" s="25" t="s">
        <v>2916</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t="str">
        <f>IFERROR(VLOOKUP($B$386,$4:$126,MATCH($R388&amp;"/"&amp;B$348,$2:$2,0),FALSE),"")</f>
        <v/>
      </c>
      <c r="C388" s="24" t="str">
        <f>IFERROR(VLOOKUP($B$386,$4:$126,MATCH($R388&amp;"/"&amp;C$348,$2:$2,0),FALSE),"")</f>
        <v/>
      </c>
      <c r="D388" s="24" t="str">
        <f>IFERROR(VLOOKUP($B$386,$4:$126,MATCH($R388&amp;"/"&amp;D$348,$2:$2,0),FALSE),"")</f>
        <v/>
      </c>
      <c r="E388" s="24" t="str">
        <f>IFERROR(VLOOKUP($B$386,$4:$126,MATCH($R388&amp;"/"&amp;E$348,$2:$2,0),FALSE),"")</f>
        <v/>
      </c>
      <c r="F388" s="24" t="str">
        <f>IFERROR(VLOOKUP($B$386,$4:$126,MATCH($R388&amp;"/"&amp;F$348,$2:$2,0),FALSE),"")</f>
        <v/>
      </c>
      <c r="G388" s="24" t="str">
        <f>IFERROR(VLOOKUP($B$386,$4:$126,MATCH($R388&amp;"/"&amp;G$348,$2:$2,0),FALSE),"")</f>
        <v/>
      </c>
      <c r="H388" s="24" t="str">
        <f>IFERROR(VLOOKUP($B$386,$4:$126,MATCH($R388&amp;"/"&amp;H$348,$2:$2,0),FALSE),"")</f>
        <v/>
      </c>
      <c r="I388" s="24" t="str">
        <f>IFERROR(VLOOKUP($B$386,$4:$126,MATCH($R388&amp;"/"&amp;I$348,$2:$2,0),FALSE),"")</f>
        <v/>
      </c>
      <c r="J388" s="24" t="str">
        <f>IFERROR(VLOOKUP($B$386,$4:$126,MATCH($R388&amp;"/"&amp;J$348,$2:$2,0),FALSE),"")</f>
        <v/>
      </c>
      <c r="K388" s="24">
        <f>IFERROR(VLOOKUP($B$386,$4:$126,MATCH($R388&amp;"/"&amp;K$348,$2:$2,0),FALSE),"")</f>
        <v>6621.28</v>
      </c>
      <c r="L388" s="24">
        <f>IFERROR(VLOOKUP($B$386,$4:$126,MATCH($R388&amp;"/"&amp;L$348,$2:$2,0),FALSE),"")</f>
        <v>7385.99</v>
      </c>
      <c r="M388" s="24">
        <f>IFERROR(VLOOKUP($B$386,$4:$126,MATCH($R388&amp;"/"&amp;M$348,$2:$2,0),FALSE),"")</f>
        <v>7078.75</v>
      </c>
      <c r="N388" s="24">
        <f>IFERROR(VLOOKUP($B$386,$4:$126,MATCH($R388&amp;"/"&amp;N$348,$2:$2,0),FALSE),"")</f>
        <v>6041.5</v>
      </c>
      <c r="O388" s="24">
        <f>IFERROR(VLOOKUP($B$386,$4:$126,MATCH($R388&amp;"/"&amp;O$348,$2:$2,0),FALSE),"")</f>
        <v>5199.04</v>
      </c>
      <c r="P388" s="24" t="str">
        <f>IFERROR(VLOOKUP($B$386,$4:$126,MATCH($R388&amp;"/"&amp;P$348,$2:$2,0),FALSE),"")</f>
        <v/>
      </c>
      <c r="Q388" s="21"/>
      <c r="R388" s="25" t="s">
        <v>2917</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t="str">
        <f>IFERROR(VLOOKUP($B$386,$4:$126,MATCH($R389&amp;"/"&amp;B$348,$2:$2,0),FALSE),"")</f>
        <v/>
      </c>
      <c r="C389" s="24" t="str">
        <f>IFERROR(VLOOKUP($B$386,$4:$126,MATCH($R389&amp;"/"&amp;C$348,$2:$2,0),FALSE),"")</f>
        <v/>
      </c>
      <c r="D389" s="24" t="str">
        <f>IFERROR(VLOOKUP($B$386,$4:$126,MATCH($R389&amp;"/"&amp;D$348,$2:$2,0),FALSE),"")</f>
        <v/>
      </c>
      <c r="E389" s="24" t="str">
        <f>IFERROR(VLOOKUP($B$386,$4:$126,MATCH($R389&amp;"/"&amp;E$348,$2:$2,0),FALSE),"")</f>
        <v/>
      </c>
      <c r="F389" s="24" t="str">
        <f>IFERROR(VLOOKUP($B$386,$4:$126,MATCH($R389&amp;"/"&amp;F$348,$2:$2,0),FALSE),"")</f>
        <v/>
      </c>
      <c r="G389" s="24" t="str">
        <f>IFERROR(VLOOKUP($B$386,$4:$126,MATCH($R389&amp;"/"&amp;G$348,$2:$2,0),FALSE),"")</f>
        <v/>
      </c>
      <c r="H389" s="24" t="str">
        <f>IFERROR(VLOOKUP($B$386,$4:$126,MATCH($R389&amp;"/"&amp;H$348,$2:$2,0),FALSE),"")</f>
        <v/>
      </c>
      <c r="I389" s="24" t="str">
        <f>IFERROR(VLOOKUP($B$386,$4:$126,MATCH($R389&amp;"/"&amp;I$348,$2:$2,0),FALSE),"")</f>
        <v/>
      </c>
      <c r="J389" s="24" t="str">
        <f>IFERROR(VLOOKUP($B$386,$4:$126,MATCH($R389&amp;"/"&amp;J$348,$2:$2,0),FALSE),"")</f>
        <v/>
      </c>
      <c r="K389" s="24">
        <f>IFERROR(VLOOKUP($B$386,$4:$126,MATCH($R389&amp;"/"&amp;K$348,$2:$2,0),FALSE),"")</f>
        <v>6553.41</v>
      </c>
      <c r="L389" s="24">
        <f>IFERROR(VLOOKUP($B$386,$4:$126,MATCH($R389&amp;"/"&amp;L$348,$2:$2,0),FALSE),"")</f>
        <v>7250.42</v>
      </c>
      <c r="M389" s="24">
        <f>IFERROR(VLOOKUP($B$386,$4:$126,MATCH($R389&amp;"/"&amp;M$348,$2:$2,0),FALSE),"")</f>
        <v>6812.87</v>
      </c>
      <c r="N389" s="24">
        <f>IFERROR(VLOOKUP($B$386,$4:$126,MATCH($R389&amp;"/"&amp;N$348,$2:$2,0),FALSE),"")</f>
        <v>5934.19</v>
      </c>
      <c r="O389" s="24">
        <f>IFERROR(VLOOKUP($B$386,$4:$126,MATCH($R389&amp;"/"&amp;O$348,$2:$2,0),FALSE),"")</f>
        <v>4942.07</v>
      </c>
      <c r="P389" s="24" t="str">
        <f>IFERROR(VLOOKUP($B$386,$4:$126,MATCH($R389&amp;"/"&amp;P$348,$2:$2,0),FALSE),"")</f>
        <v/>
      </c>
      <c r="Q389" s="21"/>
      <c r="R389" s="25" t="s">
        <v>2918</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t="str">
        <f>IFERROR(VLOOKUP($B$386,$4:$126,MATCH($R390&amp;"/"&amp;B$348,$2:$2,0),FALSE),"")</f>
        <v/>
      </c>
      <c r="C390" s="24" t="str">
        <f>IFERROR(VLOOKUP($B$386,$4:$126,MATCH($R390&amp;"/"&amp;C$348,$2:$2,0),FALSE),"")</f>
        <v/>
      </c>
      <c r="D390" s="24" t="str">
        <f>IFERROR(VLOOKUP($B$386,$4:$126,MATCH($R390&amp;"/"&amp;D$348,$2:$2,0),FALSE),"")</f>
        <v/>
      </c>
      <c r="E390" s="24" t="str">
        <f>IFERROR(VLOOKUP($B$386,$4:$126,MATCH($R390&amp;"/"&amp;E$348,$2:$2,0),FALSE),"")</f>
        <v/>
      </c>
      <c r="F390" s="24" t="str">
        <f>IFERROR(VLOOKUP($B$386,$4:$126,MATCH($R390&amp;"/"&amp;F$348,$2:$2,0),FALSE),"")</f>
        <v/>
      </c>
      <c r="G390" s="24" t="str">
        <f>IFERROR(VLOOKUP($B$386,$4:$126,MATCH($R390&amp;"/"&amp;G$348,$2:$2,0),FALSE),"")</f>
        <v/>
      </c>
      <c r="H390" s="24" t="str">
        <f>IFERROR(VLOOKUP($B$386,$4:$126,MATCH($R390&amp;"/"&amp;H$348,$2:$2,0),FALSE),"")</f>
        <v/>
      </c>
      <c r="I390" s="24" t="str">
        <f>IFERROR(VLOOKUP($B$386,$4:$126,MATCH($R390&amp;"/"&amp;I$348,$2:$2,0),FALSE),"")</f>
        <v/>
      </c>
      <c r="J390" s="24">
        <f>IFERROR(VLOOKUP($B$386,$4:$126,MATCH($R390&amp;"/"&amp;J$348,$2:$2,0),FALSE),"")</f>
        <v>6983.93</v>
      </c>
      <c r="K390" s="24">
        <f>IFERROR(VLOOKUP($B$386,$4:$126,MATCH($R390&amp;"/"&amp;K$348,$2:$2,0),FALSE),"")</f>
        <v>6343.12</v>
      </c>
      <c r="L390" s="24">
        <f>IFERROR(VLOOKUP($B$386,$4:$126,MATCH($R390&amp;"/"&amp;L$348,$2:$2,0),FALSE),"")</f>
        <v>7047.9</v>
      </c>
      <c r="M390" s="24">
        <f>IFERROR(VLOOKUP($B$386,$4:$126,MATCH($R390&amp;"/"&amp;M$348,$2:$2,0),FALSE),"")</f>
        <v>6565.4</v>
      </c>
      <c r="N390" s="24">
        <f>IFERROR(VLOOKUP($B$386,$4:$126,MATCH($R390&amp;"/"&amp;N$348,$2:$2,0),FALSE),IFERROR(VLOOKUP($B$386,$4:$126,MATCH($R389&amp;"/"&amp;N$348,$2:$2,0),FALSE),IFERROR(VLOOKUP($B$386,$4:$126,MATCH($R388&amp;"/"&amp;N$348,$2:$2,0),FALSE),IFERROR(VLOOKUP($B$386,$4:$126,MATCH($R387&amp;"/"&amp;N$348,$2:$2,0),FALSE),""))))</f>
        <v>5673.53</v>
      </c>
      <c r="O390" s="24">
        <f>IFERROR(VLOOKUP($B$386,$4:$126,MATCH($R390&amp;"/"&amp;O$348,$2:$2,0),FALSE),IFERROR(VLOOKUP($B$386,$4:$126,MATCH($R389&amp;"/"&amp;O$348,$2:$2,0),FALSE),IFERROR(VLOOKUP($B$386,$4:$126,MATCH($R388&amp;"/"&amp;O$348,$2:$2,0),FALSE),IFERROR(VLOOKUP($B$386,$4:$126,MATCH($R387&amp;"/"&amp;O$348,$2:$2,0),FALSE),""))))</f>
        <v>4942.07</v>
      </c>
      <c r="P390" s="24" t="str">
        <f>IFERROR(VLOOKUP($B$386,$4:$126,MATCH($R390&amp;"/"&amp;P$348,$2:$2,0),FALSE),IFERROR(VLOOKUP($B$386,$4:$126,MATCH($R389&amp;"/"&amp;P$348,$2:$2,0),FALSE),IFERROR(VLOOKUP($B$386,$4:$126,MATCH($R388&amp;"/"&amp;P$348,$2:$2,0),FALSE),IFERROR(VLOOKUP($B$386,$4:$126,MATCH($R387&amp;"/"&amp;P$348,$2:$2,0),FALSE),""))))</f>
        <v/>
      </c>
      <c r="Q390" s="21"/>
      <c r="R390" s="25" t="s">
        <v>2919</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t="e">
        <f t="shared" ref="B391:P391" si="25">+B390/B$402</f>
        <v>#VALUE!</v>
      </c>
      <c r="C391" s="26" t="e">
        <f t="shared" si="25"/>
        <v>#VALUE!</v>
      </c>
      <c r="D391" s="26" t="e">
        <f t="shared" si="25"/>
        <v>#VALUE!</v>
      </c>
      <c r="E391" s="26" t="e">
        <f t="shared" si="25"/>
        <v>#VALUE!</v>
      </c>
      <c r="F391" s="26" t="e">
        <f t="shared" si="25"/>
        <v>#VALUE!</v>
      </c>
      <c r="G391" s="26" t="e">
        <f t="shared" si="25"/>
        <v>#VALUE!</v>
      </c>
      <c r="H391" s="26" t="e">
        <f t="shared" si="25"/>
        <v>#VALUE!</v>
      </c>
      <c r="I391" s="26" t="e">
        <f t="shared" si="25"/>
        <v>#VALUE!</v>
      </c>
      <c r="J391" s="26">
        <f t="shared" si="25"/>
        <v>9.6824655985855469E-3</v>
      </c>
      <c r="K391" s="26">
        <f t="shared" si="25"/>
        <v>3.7547927679217269E-3</v>
      </c>
      <c r="L391" s="26">
        <f t="shared" si="25"/>
        <v>3.8789430093567343E-3</v>
      </c>
      <c r="M391" s="26">
        <f t="shared" si="25"/>
        <v>3.7489650431936114E-3</v>
      </c>
      <c r="N391" s="26">
        <f t="shared" si="25"/>
        <v>3.1446859151872796E-3</v>
      </c>
      <c r="O391" s="26">
        <f t="shared" ref="O391:P391" si="26">+O390/O$402</f>
        <v>2.5088445926098181E-3</v>
      </c>
      <c r="P391" s="26" t="e">
        <f t="shared" si="26"/>
        <v>#VALUE!</v>
      </c>
      <c r="Q391" s="21"/>
      <c r="R391" s="27" t="s">
        <v>2920</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51" t="s">
        <v>2927</v>
      </c>
      <c r="C392" s="146"/>
      <c r="D392" s="146"/>
      <c r="E392" s="146"/>
      <c r="F392" s="146"/>
      <c r="G392" s="146"/>
      <c r="H392" s="146"/>
      <c r="I392" s="146"/>
      <c r="J392" s="146"/>
      <c r="K392" s="146"/>
      <c r="L392" s="146"/>
      <c r="M392" s="146"/>
      <c r="N392" s="150"/>
      <c r="O392" s="22"/>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t="str">
        <f>IFERROR(VLOOKUP($B$392,$4:$126,MATCH($R393&amp;"/"&amp;B$348,$2:$2,0),FALSE),"")</f>
        <v/>
      </c>
      <c r="C393" s="24" t="str">
        <f>IFERROR(VLOOKUP($B$392,$4:$126,MATCH($R393&amp;"/"&amp;C$348,$2:$2,0),FALSE),"")</f>
        <v/>
      </c>
      <c r="D393" s="24" t="str">
        <f>IFERROR(VLOOKUP($B$392,$4:$126,MATCH($R393&amp;"/"&amp;D$348,$2:$2,0),FALSE),"")</f>
        <v/>
      </c>
      <c r="E393" s="24" t="str">
        <f>IFERROR(VLOOKUP($B$392,$4:$126,MATCH($R393&amp;"/"&amp;E$348,$2:$2,0),FALSE),"")</f>
        <v/>
      </c>
      <c r="F393" s="24" t="str">
        <f>IFERROR(VLOOKUP($B$392,$4:$126,MATCH($R393&amp;"/"&amp;F$348,$2:$2,0),FALSE),"")</f>
        <v/>
      </c>
      <c r="G393" s="24" t="str">
        <f>IFERROR(VLOOKUP($B$392,$4:$126,MATCH($R393&amp;"/"&amp;G$348,$2:$2,0),FALSE),"")</f>
        <v/>
      </c>
      <c r="H393" s="24" t="str">
        <f>IFERROR(VLOOKUP($B$392,$4:$126,MATCH($R393&amp;"/"&amp;H$348,$2:$2,0),FALSE),"")</f>
        <v/>
      </c>
      <c r="I393" s="24" t="str">
        <f>IFERROR(VLOOKUP($B$392,$4:$126,MATCH($R393&amp;"/"&amp;I$348,$2:$2,0),FALSE),"")</f>
        <v/>
      </c>
      <c r="J393" s="24" t="str">
        <f>IFERROR(VLOOKUP($B$392,$4:$126,MATCH($R393&amp;"/"&amp;J$348,$2:$2,0),FALSE),"")</f>
        <v/>
      </c>
      <c r="K393" s="24">
        <f>IFERROR(VLOOKUP($B$392,$4:$126,MATCH($R393&amp;"/"&amp;K$348,$2:$2,0),FALSE),"")</f>
        <v>590537.96</v>
      </c>
      <c r="L393" s="24">
        <f>IFERROR(VLOOKUP($B$392,$4:$126,MATCH($R393&amp;"/"&amp;L$348,$2:$2,0),FALSE),"")</f>
        <v>1373323.18</v>
      </c>
      <c r="M393" s="24">
        <f>IFERROR(VLOOKUP($B$392,$4:$126,MATCH($R393&amp;"/"&amp;M$348,$2:$2,0),FALSE),"")</f>
        <v>1664841.53</v>
      </c>
      <c r="N393" s="24">
        <f>IFERROR(VLOOKUP($B$392,$4:$126,MATCH($R393&amp;"/"&amp;N$348,$2:$2,0),FALSE),"")</f>
        <v>1616303.22</v>
      </c>
      <c r="O393" s="24">
        <f>IFERROR(VLOOKUP($B$392,$4:$126,MATCH($R393&amp;"/"&amp;O$348,$2:$2,0),FALSE),"")</f>
        <v>1543089.69</v>
      </c>
      <c r="P393" s="24" t="str">
        <f>IFERROR(VLOOKUP($B$392,$4:$126,MATCH($R393&amp;"/"&amp;P$348,$2:$2,0),FALSE),"")</f>
        <v/>
      </c>
      <c r="Q393" s="21"/>
      <c r="R393" s="25" t="s">
        <v>2916</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t="str">
        <f>IFERROR(VLOOKUP($B$392,$4:$126,MATCH($R394&amp;"/"&amp;B$348,$2:$2,0),FALSE),"")</f>
        <v/>
      </c>
      <c r="C394" s="24" t="str">
        <f>IFERROR(VLOOKUP($B$392,$4:$126,MATCH($R394&amp;"/"&amp;C$348,$2:$2,0),FALSE),"")</f>
        <v/>
      </c>
      <c r="D394" s="24" t="str">
        <f>IFERROR(VLOOKUP($B$392,$4:$126,MATCH($R394&amp;"/"&amp;D$348,$2:$2,0),FALSE),"")</f>
        <v/>
      </c>
      <c r="E394" s="24" t="str">
        <f>IFERROR(VLOOKUP($B$392,$4:$126,MATCH($R394&amp;"/"&amp;E$348,$2:$2,0),FALSE),"")</f>
        <v/>
      </c>
      <c r="F394" s="24" t="str">
        <f>IFERROR(VLOOKUP($B$392,$4:$126,MATCH($R394&amp;"/"&amp;F$348,$2:$2,0),FALSE),"")</f>
        <v/>
      </c>
      <c r="G394" s="24" t="str">
        <f>IFERROR(VLOOKUP($B$392,$4:$126,MATCH($R394&amp;"/"&amp;G$348,$2:$2,0),FALSE),"")</f>
        <v/>
      </c>
      <c r="H394" s="24" t="str">
        <f>IFERROR(VLOOKUP($B$392,$4:$126,MATCH($R394&amp;"/"&amp;H$348,$2:$2,0),FALSE),"")</f>
        <v/>
      </c>
      <c r="I394" s="24" t="str">
        <f>IFERROR(VLOOKUP($B$392,$4:$126,MATCH($R394&amp;"/"&amp;I$348,$2:$2,0),FALSE),"")</f>
        <v/>
      </c>
      <c r="J394" s="24" t="str">
        <f>IFERROR(VLOOKUP($B$392,$4:$126,MATCH($R394&amp;"/"&amp;J$348,$2:$2,0),FALSE),"")</f>
        <v/>
      </c>
      <c r="K394" s="24">
        <f>IFERROR(VLOOKUP($B$392,$4:$126,MATCH($R394&amp;"/"&amp;K$348,$2:$2,0),FALSE),"")</f>
        <v>737824.58</v>
      </c>
      <c r="L394" s="24">
        <f>IFERROR(VLOOKUP($B$392,$4:$126,MATCH($R394&amp;"/"&amp;L$348,$2:$2,0),FALSE),"")</f>
        <v>1497816.65</v>
      </c>
      <c r="M394" s="24">
        <f>IFERROR(VLOOKUP($B$392,$4:$126,MATCH($R394&amp;"/"&amp;M$348,$2:$2,0),FALSE),"")</f>
        <v>1658603.44</v>
      </c>
      <c r="N394" s="24">
        <f>IFERROR(VLOOKUP($B$392,$4:$126,MATCH($R394&amp;"/"&amp;N$348,$2:$2,0),FALSE),"")</f>
        <v>1605908.84</v>
      </c>
      <c r="O394" s="24">
        <f>IFERROR(VLOOKUP($B$392,$4:$126,MATCH($R394&amp;"/"&amp;O$348,$2:$2,0),FALSE),"")</f>
        <v>1521750.82</v>
      </c>
      <c r="P394" s="24" t="str">
        <f>IFERROR(VLOOKUP($B$392,$4:$126,MATCH($R394&amp;"/"&amp;P$348,$2:$2,0),FALSE),"")</f>
        <v/>
      </c>
      <c r="Q394" s="21"/>
      <c r="R394" s="25" t="s">
        <v>2917</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t="str">
        <f>IFERROR(VLOOKUP($B$392,$4:$126,MATCH($R395&amp;"/"&amp;B$348,$2:$2,0),FALSE),"")</f>
        <v/>
      </c>
      <c r="C395" s="24" t="str">
        <f>IFERROR(VLOOKUP($B$392,$4:$126,MATCH($R395&amp;"/"&amp;C$348,$2:$2,0),FALSE),"")</f>
        <v/>
      </c>
      <c r="D395" s="24" t="str">
        <f>IFERROR(VLOOKUP($B$392,$4:$126,MATCH($R395&amp;"/"&amp;D$348,$2:$2,0),FALSE),"")</f>
        <v/>
      </c>
      <c r="E395" s="24" t="str">
        <f>IFERROR(VLOOKUP($B$392,$4:$126,MATCH($R395&amp;"/"&amp;E$348,$2:$2,0),FALSE),"")</f>
        <v/>
      </c>
      <c r="F395" s="24" t="str">
        <f>IFERROR(VLOOKUP($B$392,$4:$126,MATCH($R395&amp;"/"&amp;F$348,$2:$2,0),FALSE),"")</f>
        <v/>
      </c>
      <c r="G395" s="24" t="str">
        <f>IFERROR(VLOOKUP($B$392,$4:$126,MATCH($R395&amp;"/"&amp;G$348,$2:$2,0),FALSE),"")</f>
        <v/>
      </c>
      <c r="H395" s="24" t="str">
        <f>IFERROR(VLOOKUP($B$392,$4:$126,MATCH($R395&amp;"/"&amp;H$348,$2:$2,0),FALSE),"")</f>
        <v/>
      </c>
      <c r="I395" s="24" t="str">
        <f>IFERROR(VLOOKUP($B$392,$4:$126,MATCH($R395&amp;"/"&amp;I$348,$2:$2,0),FALSE),"")</f>
        <v/>
      </c>
      <c r="J395" s="24" t="str">
        <f>IFERROR(VLOOKUP($B$392,$4:$126,MATCH($R395&amp;"/"&amp;J$348,$2:$2,0),FALSE),"")</f>
        <v/>
      </c>
      <c r="K395" s="24">
        <f>IFERROR(VLOOKUP($B$392,$4:$126,MATCH($R395&amp;"/"&amp;K$348,$2:$2,0),FALSE),"")</f>
        <v>891127.02</v>
      </c>
      <c r="L395" s="24">
        <f>IFERROR(VLOOKUP($B$392,$4:$126,MATCH($R395&amp;"/"&amp;L$348,$2:$2,0),FALSE),"")</f>
        <v>1605158.72</v>
      </c>
      <c r="M395" s="24">
        <f>IFERROR(VLOOKUP($B$392,$4:$126,MATCH($R395&amp;"/"&amp;M$348,$2:$2,0),FALSE),"")</f>
        <v>1646737.31</v>
      </c>
      <c r="N395" s="24">
        <f>IFERROR(VLOOKUP($B$392,$4:$126,MATCH($R395&amp;"/"&amp;N$348,$2:$2,0),FALSE),"")</f>
        <v>1585005.06</v>
      </c>
      <c r="O395" s="24">
        <f>IFERROR(VLOOKUP($B$392,$4:$126,MATCH($R395&amp;"/"&amp;O$348,$2:$2,0),FALSE),"")</f>
        <v>1514136.45</v>
      </c>
      <c r="P395" s="24" t="str">
        <f>IFERROR(VLOOKUP($B$392,$4:$126,MATCH($R395&amp;"/"&amp;P$348,$2:$2,0),FALSE),"")</f>
        <v/>
      </c>
      <c r="Q395" s="21"/>
      <c r="R395" s="25" t="s">
        <v>2918</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t="str">
        <f>IFERROR(VLOOKUP($B$392,$4:$126,MATCH($R396&amp;"/"&amp;B$348,$2:$2,0),FALSE),"")</f>
        <v/>
      </c>
      <c r="C396" s="24" t="str">
        <f>IFERROR(VLOOKUP($B$392,$4:$126,MATCH($R396&amp;"/"&amp;C$348,$2:$2,0),FALSE),"")</f>
        <v/>
      </c>
      <c r="D396" s="24" t="str">
        <f>IFERROR(VLOOKUP($B$392,$4:$126,MATCH($R396&amp;"/"&amp;D$348,$2:$2,0),FALSE),"")</f>
        <v/>
      </c>
      <c r="E396" s="24" t="str">
        <f>IFERROR(VLOOKUP($B$392,$4:$126,MATCH($R396&amp;"/"&amp;E$348,$2:$2,0),FALSE),"")</f>
        <v/>
      </c>
      <c r="F396" s="24" t="str">
        <f>IFERROR(VLOOKUP($B$392,$4:$126,MATCH($R396&amp;"/"&amp;F$348,$2:$2,0),FALSE),"")</f>
        <v/>
      </c>
      <c r="G396" s="24" t="str">
        <f>IFERROR(VLOOKUP($B$392,$4:$126,MATCH($R396&amp;"/"&amp;G$348,$2:$2,0),FALSE),"")</f>
        <v/>
      </c>
      <c r="H396" s="24" t="str">
        <f>IFERROR(VLOOKUP($B$392,$4:$126,MATCH($R396&amp;"/"&amp;H$348,$2:$2,0),FALSE),"")</f>
        <v/>
      </c>
      <c r="I396" s="24" t="str">
        <f>IFERROR(VLOOKUP($B$392,$4:$126,MATCH($R396&amp;"/"&amp;I$348,$2:$2,0),FALSE),"")</f>
        <v/>
      </c>
      <c r="J396" s="24">
        <f>IFERROR(VLOOKUP($B$392,$4:$126,MATCH($R396&amp;"/"&amp;J$348,$2:$2,0),FALSE),"")</f>
        <v>521740.56</v>
      </c>
      <c r="K396" s="24">
        <f>IFERROR(VLOOKUP($B$392,$4:$126,MATCH($R396&amp;"/"&amp;K$348,$2:$2,0),FALSE),"")</f>
        <v>1141073.58</v>
      </c>
      <c r="L396" s="24">
        <f>IFERROR(VLOOKUP($B$392,$4:$126,MATCH($R396&amp;"/"&amp;L$348,$2:$2,0),FALSE),"")</f>
        <v>1667841.5</v>
      </c>
      <c r="M396" s="24">
        <f>IFERROR(VLOOKUP($B$392,$4:$126,MATCH($R396&amp;"/"&amp;M$348,$2:$2,0),FALSE),"")</f>
        <v>1631432.2</v>
      </c>
      <c r="N396" s="24">
        <f>IFERROR(VLOOKUP($B$392,$4:$126,MATCH($R396&amp;"/"&amp;N$348,$2:$2,0),FALSE),IFERROR(VLOOKUP($B$392,$4:$126,MATCH($R395&amp;"/"&amp;N$348,$2:$2,0),FALSE),IFERROR(VLOOKUP($B$392,$4:$126,MATCH($R394&amp;"/"&amp;N$348,$2:$2,0),FALSE),IFERROR(VLOOKUP($B$392,$4:$126,MATCH($R393&amp;"/"&amp;N$348,$2:$2,0),FALSE),""))))</f>
        <v>1564933.41</v>
      </c>
      <c r="O396" s="24">
        <f>IFERROR(VLOOKUP($B$392,$4:$126,MATCH($R396&amp;"/"&amp;O$348,$2:$2,0),FALSE),IFERROR(VLOOKUP($B$392,$4:$126,MATCH($R395&amp;"/"&amp;O$348,$2:$2,0),FALSE),IFERROR(VLOOKUP($B$392,$4:$126,MATCH($R394&amp;"/"&amp;O$348,$2:$2,0),FALSE),IFERROR(VLOOKUP($B$392,$4:$126,MATCH($R393&amp;"/"&amp;O$348,$2:$2,0),FALSE),""))))</f>
        <v>1514136.45</v>
      </c>
      <c r="P396" s="24" t="str">
        <f>IFERROR(VLOOKUP($B$392,$4:$126,MATCH($R396&amp;"/"&amp;P$348,$2:$2,0),FALSE),IFERROR(VLOOKUP($B$392,$4:$126,MATCH($R395&amp;"/"&amp;P$348,$2:$2,0),FALSE),IFERROR(VLOOKUP($B$392,$4:$126,MATCH($R394&amp;"/"&amp;P$348,$2:$2,0),FALSE),IFERROR(VLOOKUP($B$392,$4:$126,MATCH($R393&amp;"/"&amp;P$348,$2:$2,0),FALSE),""))))</f>
        <v/>
      </c>
      <c r="Q396" s="21"/>
      <c r="R396" s="25" t="s">
        <v>2919</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t="e">
        <f t="shared" ref="B397:P397" si="27">+B396/B$402</f>
        <v>#VALUE!</v>
      </c>
      <c r="C397" s="26" t="e">
        <f t="shared" si="27"/>
        <v>#VALUE!</v>
      </c>
      <c r="D397" s="26" t="e">
        <f t="shared" si="27"/>
        <v>#VALUE!</v>
      </c>
      <c r="E397" s="26" t="e">
        <f t="shared" si="27"/>
        <v>#VALUE!</v>
      </c>
      <c r="F397" s="26" t="e">
        <f t="shared" si="27"/>
        <v>#VALUE!</v>
      </c>
      <c r="G397" s="26" t="e">
        <f t="shared" si="27"/>
        <v>#VALUE!</v>
      </c>
      <c r="H397" s="26" t="e">
        <f t="shared" si="27"/>
        <v>#VALUE!</v>
      </c>
      <c r="I397" s="26" t="e">
        <f t="shared" si="27"/>
        <v>#VALUE!</v>
      </c>
      <c r="J397" s="26">
        <f t="shared" si="27"/>
        <v>0.72333700704141624</v>
      </c>
      <c r="K397" s="26">
        <f t="shared" si="27"/>
        <v>0.67545542664344271</v>
      </c>
      <c r="L397" s="26">
        <f t="shared" si="27"/>
        <v>0.91792762768201164</v>
      </c>
      <c r="M397" s="26">
        <f t="shared" si="27"/>
        <v>0.93157801324221656</v>
      </c>
      <c r="N397" s="26">
        <f t="shared" si="27"/>
        <v>0.86740072805343416</v>
      </c>
      <c r="O397" s="26">
        <f t="shared" ref="O397:P397" si="28">+O396/O$402</f>
        <v>0.76865221355746194</v>
      </c>
      <c r="P397" s="26" t="e">
        <f t="shared" si="28"/>
        <v>#VALUE!</v>
      </c>
      <c r="Q397" s="21"/>
      <c r="R397" s="27" t="s">
        <v>2920</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51" t="s">
        <v>2928</v>
      </c>
      <c r="C398" s="146"/>
      <c r="D398" s="146"/>
      <c r="E398" s="146"/>
      <c r="F398" s="146"/>
      <c r="G398" s="146"/>
      <c r="H398" s="146"/>
      <c r="I398" s="146"/>
      <c r="J398" s="146"/>
      <c r="K398" s="146"/>
      <c r="L398" s="146"/>
      <c r="M398" s="146"/>
      <c r="N398" s="150"/>
      <c r="O398" s="20"/>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t="str">
        <f>IFERROR(VLOOKUP($B$398,$4:$126,MATCH($R399&amp;"/"&amp;B$348,$2:$2,0),FALSE),"")</f>
        <v/>
      </c>
      <c r="C399" s="24" t="str">
        <f>IFERROR(VLOOKUP($B$398,$4:$126,MATCH($R399&amp;"/"&amp;C$348,$2:$2,0),FALSE),"")</f>
        <v/>
      </c>
      <c r="D399" s="24" t="str">
        <f>IFERROR(VLOOKUP($B$398,$4:$126,MATCH($R399&amp;"/"&amp;D$348,$2:$2,0),FALSE),"")</f>
        <v/>
      </c>
      <c r="E399" s="24" t="str">
        <f>IFERROR(VLOOKUP($B$398,$4:$126,MATCH($R399&amp;"/"&amp;E$348,$2:$2,0),FALSE),"")</f>
        <v/>
      </c>
      <c r="F399" s="24" t="str">
        <f>IFERROR(VLOOKUP($B$398,$4:$126,MATCH($R399&amp;"/"&amp;F$348,$2:$2,0),FALSE),"")</f>
        <v/>
      </c>
      <c r="G399" s="24" t="str">
        <f>IFERROR(VLOOKUP($B$398,$4:$126,MATCH($R399&amp;"/"&amp;G$348,$2:$2,0),FALSE),"")</f>
        <v/>
      </c>
      <c r="H399" s="24" t="str">
        <f>IFERROR(VLOOKUP($B$398,$4:$126,MATCH($R399&amp;"/"&amp;H$348,$2:$2,0),FALSE),"")</f>
        <v/>
      </c>
      <c r="I399" s="24" t="str">
        <f>IFERROR(VLOOKUP($B$398,$4:$126,MATCH($R399&amp;"/"&amp;I$348,$2:$2,0),FALSE),"")</f>
        <v/>
      </c>
      <c r="J399" s="24" t="str">
        <f>IFERROR(VLOOKUP($B$398,$4:$126,MATCH($R399&amp;"/"&amp;J$348,$2:$2,0),FALSE),"")</f>
        <v/>
      </c>
      <c r="K399" s="24">
        <f>IFERROR(VLOOKUP($B$398,$4:$126,MATCH($R399&amp;"/"&amp;K$348,$2:$2,0),FALSE),"")</f>
        <v>1471962.81</v>
      </c>
      <c r="L399" s="24">
        <f>IFERROR(VLOOKUP($B$398,$4:$126,MATCH($R399&amp;"/"&amp;L$348,$2:$2,0),FALSE),"")</f>
        <v>1685406.99</v>
      </c>
      <c r="M399" s="24">
        <f>IFERROR(VLOOKUP($B$398,$4:$126,MATCH($R399&amp;"/"&amp;M$348,$2:$2,0),FALSE),"")</f>
        <v>1793246.63</v>
      </c>
      <c r="N399" s="24">
        <f>IFERROR(VLOOKUP($B$398,$4:$126,MATCH($R399&amp;"/"&amp;N$348,$2:$2,0),FALSE),"")</f>
        <v>1751186.5</v>
      </c>
      <c r="O399" s="24">
        <f>IFERROR(VLOOKUP($B$398,$4:$126,MATCH($R399&amp;"/"&amp;O$348,$2:$2,0),FALSE),"")</f>
        <v>1784951.96</v>
      </c>
      <c r="P399" s="24" t="str">
        <f>IFERROR(VLOOKUP($B$398,$4:$126,MATCH($R399&amp;"/"&amp;P$348,$2:$2,0),FALSE),"")</f>
        <v/>
      </c>
      <c r="Q399" s="21"/>
      <c r="R399" s="25" t="s">
        <v>2916</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t="str">
        <f>IFERROR(VLOOKUP($B$398,$4:$126,MATCH($R400&amp;"/"&amp;B$348,$2:$2,0),FALSE),"")</f>
        <v/>
      </c>
      <c r="C400" s="24" t="str">
        <f>IFERROR(VLOOKUP($B$398,$4:$126,MATCH($R400&amp;"/"&amp;C$348,$2:$2,0),FALSE),"")</f>
        <v/>
      </c>
      <c r="D400" s="24" t="str">
        <f>IFERROR(VLOOKUP($B$398,$4:$126,MATCH($R400&amp;"/"&amp;D$348,$2:$2,0),FALSE),"")</f>
        <v/>
      </c>
      <c r="E400" s="24" t="str">
        <f>IFERROR(VLOOKUP($B$398,$4:$126,MATCH($R400&amp;"/"&amp;E$348,$2:$2,0),FALSE),"")</f>
        <v/>
      </c>
      <c r="F400" s="24" t="str">
        <f>IFERROR(VLOOKUP($B$398,$4:$126,MATCH($R400&amp;"/"&amp;F$348,$2:$2,0),FALSE),"")</f>
        <v/>
      </c>
      <c r="G400" s="24" t="str">
        <f>IFERROR(VLOOKUP($B$398,$4:$126,MATCH($R400&amp;"/"&amp;G$348,$2:$2,0),FALSE),"")</f>
        <v/>
      </c>
      <c r="H400" s="24" t="str">
        <f>IFERROR(VLOOKUP($B$398,$4:$126,MATCH($R400&amp;"/"&amp;H$348,$2:$2,0),FALSE),"")</f>
        <v/>
      </c>
      <c r="I400" s="24" t="str">
        <f>IFERROR(VLOOKUP($B$398,$4:$126,MATCH($R400&amp;"/"&amp;I$348,$2:$2,0),FALSE),"")</f>
        <v/>
      </c>
      <c r="J400" s="24" t="str">
        <f>IFERROR(VLOOKUP($B$398,$4:$126,MATCH($R400&amp;"/"&amp;J$348,$2:$2,0),FALSE),"")</f>
        <v/>
      </c>
      <c r="K400" s="24">
        <f>IFERROR(VLOOKUP($B$398,$4:$126,MATCH($R400&amp;"/"&amp;K$348,$2:$2,0),FALSE),"")</f>
        <v>1508948.31</v>
      </c>
      <c r="L400" s="24">
        <f>IFERROR(VLOOKUP($B$398,$4:$126,MATCH($R400&amp;"/"&amp;L$348,$2:$2,0),FALSE),"")</f>
        <v>1648299.88</v>
      </c>
      <c r="M400" s="24">
        <f>IFERROR(VLOOKUP($B$398,$4:$126,MATCH($R400&amp;"/"&amp;M$348,$2:$2,0),FALSE),"")</f>
        <v>1774839.43</v>
      </c>
      <c r="N400" s="24">
        <f>IFERROR(VLOOKUP($B$398,$4:$126,MATCH($R400&amp;"/"&amp;N$348,$2:$2,0),FALSE),"")</f>
        <v>1768254.13</v>
      </c>
      <c r="O400" s="24">
        <f>IFERROR(VLOOKUP($B$398,$4:$126,MATCH($R400&amp;"/"&amp;O$348,$2:$2,0),FALSE),"")</f>
        <v>1711400.09</v>
      </c>
      <c r="P400" s="24" t="str">
        <f>IFERROR(VLOOKUP($B$398,$4:$126,MATCH($R400&amp;"/"&amp;P$348,$2:$2,0),FALSE),"")</f>
        <v/>
      </c>
      <c r="Q400" s="21"/>
      <c r="R400" s="25" t="s">
        <v>2917</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t="str">
        <f>IFERROR(VLOOKUP($B$398,$4:$126,MATCH($R401&amp;"/"&amp;B$348,$2:$2,0),FALSE),"")</f>
        <v/>
      </c>
      <c r="C401" s="24" t="str">
        <f>IFERROR(VLOOKUP($B$398,$4:$126,MATCH($R401&amp;"/"&amp;C$348,$2:$2,0),FALSE),"")</f>
        <v/>
      </c>
      <c r="D401" s="24" t="str">
        <f>IFERROR(VLOOKUP($B$398,$4:$126,MATCH($R401&amp;"/"&amp;D$348,$2:$2,0),FALSE),"")</f>
        <v/>
      </c>
      <c r="E401" s="24" t="str">
        <f>IFERROR(VLOOKUP($B$398,$4:$126,MATCH($R401&amp;"/"&amp;E$348,$2:$2,0),FALSE),"")</f>
        <v/>
      </c>
      <c r="F401" s="24" t="str">
        <f>IFERROR(VLOOKUP($B$398,$4:$126,MATCH($R401&amp;"/"&amp;F$348,$2:$2,0),FALSE),"")</f>
        <v/>
      </c>
      <c r="G401" s="24" t="str">
        <f>IFERROR(VLOOKUP($B$398,$4:$126,MATCH($R401&amp;"/"&amp;G$348,$2:$2,0),FALSE),"")</f>
        <v/>
      </c>
      <c r="H401" s="24" t="str">
        <f>IFERROR(VLOOKUP($B$398,$4:$126,MATCH($R401&amp;"/"&amp;H$348,$2:$2,0),FALSE),"")</f>
        <v/>
      </c>
      <c r="I401" s="24" t="str">
        <f>IFERROR(VLOOKUP($B$398,$4:$126,MATCH($R401&amp;"/"&amp;I$348,$2:$2,0),FALSE),"")</f>
        <v/>
      </c>
      <c r="J401" s="24" t="str">
        <f>IFERROR(VLOOKUP($B$398,$4:$126,MATCH($R401&amp;"/"&amp;J$348,$2:$2,0),FALSE),"")</f>
        <v/>
      </c>
      <c r="K401" s="24">
        <f>IFERROR(VLOOKUP($B$398,$4:$126,MATCH($R401&amp;"/"&amp;K$348,$2:$2,0),FALSE),"")</f>
        <v>1567711.68</v>
      </c>
      <c r="L401" s="24">
        <f>IFERROR(VLOOKUP($B$398,$4:$126,MATCH($R401&amp;"/"&amp;L$348,$2:$2,0),FALSE),"")</f>
        <v>1781523.2</v>
      </c>
      <c r="M401" s="24">
        <f>IFERROR(VLOOKUP($B$398,$4:$126,MATCH($R401&amp;"/"&amp;M$348,$2:$2,0),FALSE),"")</f>
        <v>1747203.42</v>
      </c>
      <c r="N401" s="24">
        <f>IFERROR(VLOOKUP($B$398,$4:$126,MATCH($R401&amp;"/"&amp;N$348,$2:$2,0),FALSE),"")</f>
        <v>1769532.17</v>
      </c>
      <c r="O401" s="24">
        <f>IFERROR(VLOOKUP($B$398,$4:$126,MATCH($R401&amp;"/"&amp;O$348,$2:$2,0),FALSE),"")</f>
        <v>1969858.96</v>
      </c>
      <c r="P401" s="24" t="str">
        <f>IFERROR(VLOOKUP($B$398,$4:$126,MATCH($R401&amp;"/"&amp;P$348,$2:$2,0),FALSE),"")</f>
        <v/>
      </c>
      <c r="Q401" s="21"/>
      <c r="R401" s="25" t="s">
        <v>2918</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t="str">
        <f>IFERROR(VLOOKUP($B$398,$4:$126,MATCH($R402&amp;"/"&amp;B$348,$2:$2,0),FALSE),"")</f>
        <v/>
      </c>
      <c r="C402" s="24" t="str">
        <f>IFERROR(VLOOKUP($B$398,$4:$126,MATCH($R402&amp;"/"&amp;C$348,$2:$2,0),FALSE),"")</f>
        <v/>
      </c>
      <c r="D402" s="24" t="str">
        <f>IFERROR(VLOOKUP($B$398,$4:$126,MATCH($R402&amp;"/"&amp;D$348,$2:$2,0),FALSE),"")</f>
        <v/>
      </c>
      <c r="E402" s="24" t="str">
        <f>IFERROR(VLOOKUP($B$398,$4:$126,MATCH($R402&amp;"/"&amp;E$348,$2:$2,0),FALSE),"")</f>
        <v/>
      </c>
      <c r="F402" s="24" t="str">
        <f>IFERROR(VLOOKUP($B$398,$4:$126,MATCH($R402&amp;"/"&amp;F$348,$2:$2,0),FALSE),"")</f>
        <v/>
      </c>
      <c r="G402" s="24" t="str">
        <f>IFERROR(VLOOKUP($B$398,$4:$126,MATCH($R402&amp;"/"&amp;G$348,$2:$2,0),FALSE),"")</f>
        <v/>
      </c>
      <c r="H402" s="24" t="str">
        <f>IFERROR(VLOOKUP($B$398,$4:$126,MATCH($R402&amp;"/"&amp;H$348,$2:$2,0),FALSE),"")</f>
        <v/>
      </c>
      <c r="I402" s="24" t="str">
        <f>IFERROR(VLOOKUP($B$398,$4:$126,MATCH($R402&amp;"/"&amp;I$348,$2:$2,0),FALSE),"")</f>
        <v/>
      </c>
      <c r="J402" s="24">
        <f>IFERROR(VLOOKUP($B$398,$4:$126,MATCH($R402&amp;"/"&amp;J$348,$2:$2,0),FALSE),"")</f>
        <v>721296.65</v>
      </c>
      <c r="K402" s="24">
        <f>IFERROR(VLOOKUP($B$398,$4:$126,MATCH($R402&amp;"/"&amp;K$348,$2:$2,0),FALSE),"")</f>
        <v>1689339.57</v>
      </c>
      <c r="L402" s="24">
        <f>IFERROR(VLOOKUP($B$398,$4:$126,MATCH($R402&amp;"/"&amp;L$348,$2:$2,0),FALSE),"")</f>
        <v>1816964.05</v>
      </c>
      <c r="M402" s="24">
        <f>IFERROR(VLOOKUP($B$398,$4:$126,MATCH($R402&amp;"/"&amp;M$348,$2:$2,0),FALSE),"")</f>
        <v>1751256.66</v>
      </c>
      <c r="N402" s="24">
        <f>IFERROR(VLOOKUP($B$398,$4:$126,MATCH($R402&amp;"/"&amp;N$348,$2:$2,0),FALSE),IFERROR(VLOOKUP($B$398,$4:$126,MATCH($R401&amp;"/"&amp;N$348,$2:$2,0),FALSE),IFERROR(VLOOKUP($B$398,$4:$126,MATCH($R400&amp;"/"&amp;N$348,$2:$2,0),FALSE),IFERROR(VLOOKUP($B$398,$4:$126,MATCH($R399&amp;"/"&amp;N$348,$2:$2,0),FALSE),""))))</f>
        <v>1804164.28</v>
      </c>
      <c r="O402" s="24">
        <f>IFERROR(VLOOKUP($B$398,$4:$126,MATCH($R402&amp;"/"&amp;O$348,$2:$2,0),FALSE),IFERROR(VLOOKUP($B$398,$4:$126,MATCH($R401&amp;"/"&amp;O$348,$2:$2,0),FALSE),IFERROR(VLOOKUP($B$398,$4:$126,MATCH($R400&amp;"/"&amp;O$348,$2:$2,0),FALSE),IFERROR(VLOOKUP($B$398,$4:$126,MATCH($R399&amp;"/"&amp;O$348,$2:$2,0),FALSE),""))))</f>
        <v>1969858.96</v>
      </c>
      <c r="P402" s="24" t="str">
        <f>IFERROR(VLOOKUP($B$398,$4:$126,MATCH($R402&amp;"/"&amp;P$348,$2:$2,0),FALSE),IFERROR(VLOOKUP($B$398,$4:$126,MATCH($R401&amp;"/"&amp;P$348,$2:$2,0),FALSE),IFERROR(VLOOKUP($B$398,$4:$126,MATCH($R400&amp;"/"&amp;P$348,$2:$2,0),FALSE),IFERROR(VLOOKUP($B$398,$4:$126,MATCH($R399&amp;"/"&amp;P$348,$2:$2,0),FALSE),""))))</f>
        <v/>
      </c>
      <c r="Q402" s="21"/>
      <c r="R402" s="25" t="s">
        <v>2919</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48" t="s">
        <v>2929</v>
      </c>
      <c r="C403" s="146"/>
      <c r="D403" s="146"/>
      <c r="E403" s="146"/>
      <c r="F403" s="146"/>
      <c r="G403" s="146"/>
      <c r="H403" s="146"/>
      <c r="I403" s="146"/>
      <c r="J403" s="146"/>
      <c r="K403" s="146"/>
      <c r="L403" s="146"/>
      <c r="M403" s="146"/>
      <c r="N403" s="150"/>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49" t="s">
        <v>2930</v>
      </c>
      <c r="C404" s="146"/>
      <c r="D404" s="146"/>
      <c r="E404" s="146"/>
      <c r="F404" s="146"/>
      <c r="G404" s="146"/>
      <c r="H404" s="146"/>
      <c r="I404" s="146"/>
      <c r="J404" s="146"/>
      <c r="K404" s="146"/>
      <c r="L404" s="146"/>
      <c r="M404" s="146"/>
      <c r="N404" s="150"/>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t="str">
        <f>IFERROR(VLOOKUP($B$404,$4:$126,MATCH($R405&amp;"/"&amp;B$348,$2:$2,0),FALSE),"")</f>
        <v/>
      </c>
      <c r="C405" s="24" t="str">
        <f>IFERROR(VLOOKUP($B$404,$4:$126,MATCH($R405&amp;"/"&amp;C$348,$2:$2,0),FALSE),"")</f>
        <v/>
      </c>
      <c r="D405" s="24" t="str">
        <f>IFERROR(VLOOKUP($B$404,$4:$126,MATCH($R405&amp;"/"&amp;D$348,$2:$2,0),FALSE),"")</f>
        <v/>
      </c>
      <c r="E405" s="24" t="str">
        <f>IFERROR(VLOOKUP($B$404,$4:$126,MATCH($R405&amp;"/"&amp;E$348,$2:$2,0),FALSE),"")</f>
        <v/>
      </c>
      <c r="F405" s="24" t="str">
        <f>IFERROR(VLOOKUP($B$404,$4:$126,MATCH($R405&amp;"/"&amp;F$348,$2:$2,0),FALSE),"")</f>
        <v/>
      </c>
      <c r="G405" s="24" t="str">
        <f>IFERROR(VLOOKUP($B$404,$4:$126,MATCH($R405&amp;"/"&amp;G$348,$2:$2,0),FALSE),"")</f>
        <v/>
      </c>
      <c r="H405" s="24" t="str">
        <f>IFERROR(VLOOKUP($B$404,$4:$126,MATCH($R405&amp;"/"&amp;H$348,$2:$2,0),FALSE),"")</f>
        <v/>
      </c>
      <c r="I405" s="24" t="str">
        <f>IFERROR(VLOOKUP($B$404,$4:$126,MATCH($R405&amp;"/"&amp;I$348,$2:$2,0),FALSE),"")</f>
        <v/>
      </c>
      <c r="J405" s="24" t="str">
        <f>IFERROR(VLOOKUP($B$404,$4:$126,MATCH($R405&amp;"/"&amp;J$348,$2:$2,0),FALSE),"")</f>
        <v/>
      </c>
      <c r="K405" s="24">
        <f>IFERROR(VLOOKUP($B$404,$4:$126,MATCH($R405&amp;"/"&amp;K$348,$2:$2,0),FALSE),"")</f>
        <v>73506.740000000005</v>
      </c>
      <c r="L405" s="24">
        <f>IFERROR(VLOOKUP($B$404,$4:$126,MATCH($R405&amp;"/"&amp;L$348,$2:$2,0),FALSE),"")</f>
        <v>305976.99</v>
      </c>
      <c r="M405" s="24">
        <f>IFERROR(VLOOKUP($B$404,$4:$126,MATCH($R405&amp;"/"&amp;M$348,$2:$2,0),FALSE),"")</f>
        <v>203152.15</v>
      </c>
      <c r="N405" s="24">
        <f>IFERROR(VLOOKUP($B$404,$4:$126,MATCH($R405&amp;"/"&amp;N$348,$2:$2,0),FALSE),"")</f>
        <v>93628.11</v>
      </c>
      <c r="O405" s="24">
        <f>IFERROR(VLOOKUP($B$404,$4:$126,MATCH($R405&amp;"/"&amp;O$348,$2:$2,0),FALSE),"")</f>
        <v>71825.11</v>
      </c>
      <c r="P405" s="24" t="str">
        <f>IFERROR(VLOOKUP($B$404,$4:$126,MATCH($R405&amp;"/"&amp;P$348,$2:$2,0),FALSE),"")</f>
        <v/>
      </c>
      <c r="Q405" s="21"/>
      <c r="R405" s="25" t="s">
        <v>2916</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t="str">
        <f>IFERROR(VLOOKUP($B$404,$4:$126,MATCH($R406&amp;"/"&amp;B$348,$2:$2,0),FALSE),"")</f>
        <v/>
      </c>
      <c r="C406" s="24" t="str">
        <f>IFERROR(VLOOKUP($B$404,$4:$126,MATCH($R406&amp;"/"&amp;C$348,$2:$2,0),FALSE),"")</f>
        <v/>
      </c>
      <c r="D406" s="24" t="str">
        <f>IFERROR(VLOOKUP($B$404,$4:$126,MATCH($R406&amp;"/"&amp;D$348,$2:$2,0),FALSE),"")</f>
        <v/>
      </c>
      <c r="E406" s="24" t="str">
        <f>IFERROR(VLOOKUP($B$404,$4:$126,MATCH($R406&amp;"/"&amp;E$348,$2:$2,0),FALSE),"")</f>
        <v/>
      </c>
      <c r="F406" s="24" t="str">
        <f>IFERROR(VLOOKUP($B$404,$4:$126,MATCH($R406&amp;"/"&amp;F$348,$2:$2,0),FALSE),"")</f>
        <v/>
      </c>
      <c r="G406" s="24" t="str">
        <f>IFERROR(VLOOKUP($B$404,$4:$126,MATCH($R406&amp;"/"&amp;G$348,$2:$2,0),FALSE),"")</f>
        <v/>
      </c>
      <c r="H406" s="24" t="str">
        <f>IFERROR(VLOOKUP($B$404,$4:$126,MATCH($R406&amp;"/"&amp;H$348,$2:$2,0),FALSE),"")</f>
        <v/>
      </c>
      <c r="I406" s="24" t="str">
        <f>IFERROR(VLOOKUP($B$404,$4:$126,MATCH($R406&amp;"/"&amp;I$348,$2:$2,0),FALSE),"")</f>
        <v/>
      </c>
      <c r="J406" s="24" t="str">
        <f>IFERROR(VLOOKUP($B$404,$4:$126,MATCH($R406&amp;"/"&amp;J$348,$2:$2,0),FALSE),"")</f>
        <v/>
      </c>
      <c r="K406" s="24">
        <f>IFERROR(VLOOKUP($B$404,$4:$126,MATCH($R406&amp;"/"&amp;K$348,$2:$2,0),FALSE),"")</f>
        <v>122372.28</v>
      </c>
      <c r="L406" s="24">
        <f>IFERROR(VLOOKUP($B$404,$4:$126,MATCH($R406&amp;"/"&amp;L$348,$2:$2,0),FALSE),"")</f>
        <v>251199.84</v>
      </c>
      <c r="M406" s="24">
        <f>IFERROR(VLOOKUP($B$404,$4:$126,MATCH($R406&amp;"/"&amp;M$348,$2:$2,0),FALSE),"")</f>
        <v>141706.66</v>
      </c>
      <c r="N406" s="24">
        <f>IFERROR(VLOOKUP($B$404,$4:$126,MATCH($R406&amp;"/"&amp;N$348,$2:$2,0),FALSE),"")</f>
        <v>78546.59</v>
      </c>
      <c r="O406" s="24">
        <f>IFERROR(VLOOKUP($B$404,$4:$126,MATCH($R406&amp;"/"&amp;O$348,$2:$2,0),FALSE),"")</f>
        <v>73895.460000000006</v>
      </c>
      <c r="P406" s="24" t="str">
        <f>IFERROR(VLOOKUP($B$404,$4:$126,MATCH($R406&amp;"/"&amp;P$348,$2:$2,0),FALSE),"")</f>
        <v/>
      </c>
      <c r="Q406" s="21"/>
      <c r="R406" s="25" t="s">
        <v>2917</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t="str">
        <f>IFERROR(VLOOKUP($B$404,$4:$126,MATCH($R407&amp;"/"&amp;B$348,$2:$2,0),FALSE),"")</f>
        <v/>
      </c>
      <c r="C407" s="24" t="str">
        <f>IFERROR(VLOOKUP($B$404,$4:$126,MATCH($R407&amp;"/"&amp;C$348,$2:$2,0),FALSE),"")</f>
        <v/>
      </c>
      <c r="D407" s="24" t="str">
        <f>IFERROR(VLOOKUP($B$404,$4:$126,MATCH($R407&amp;"/"&amp;D$348,$2:$2,0),FALSE),"")</f>
        <v/>
      </c>
      <c r="E407" s="24" t="str">
        <f>IFERROR(VLOOKUP($B$404,$4:$126,MATCH($R407&amp;"/"&amp;E$348,$2:$2,0),FALSE),"")</f>
        <v/>
      </c>
      <c r="F407" s="24" t="str">
        <f>IFERROR(VLOOKUP($B$404,$4:$126,MATCH($R407&amp;"/"&amp;F$348,$2:$2,0),FALSE),"")</f>
        <v/>
      </c>
      <c r="G407" s="24" t="str">
        <f>IFERROR(VLOOKUP($B$404,$4:$126,MATCH($R407&amp;"/"&amp;G$348,$2:$2,0),FALSE),"")</f>
        <v/>
      </c>
      <c r="H407" s="24" t="str">
        <f>IFERROR(VLOOKUP($B$404,$4:$126,MATCH($R407&amp;"/"&amp;H$348,$2:$2,0),FALSE),"")</f>
        <v/>
      </c>
      <c r="I407" s="24" t="str">
        <f>IFERROR(VLOOKUP($B$404,$4:$126,MATCH($R407&amp;"/"&amp;I$348,$2:$2,0),FALSE),"")</f>
        <v/>
      </c>
      <c r="J407" s="24" t="str">
        <f>IFERROR(VLOOKUP($B$404,$4:$126,MATCH($R407&amp;"/"&amp;J$348,$2:$2,0),FALSE),"")</f>
        <v/>
      </c>
      <c r="K407" s="24">
        <f>IFERROR(VLOOKUP($B$404,$4:$126,MATCH($R407&amp;"/"&amp;K$348,$2:$2,0),FALSE),"")</f>
        <v>140557.91</v>
      </c>
      <c r="L407" s="24">
        <f>IFERROR(VLOOKUP($B$404,$4:$126,MATCH($R407&amp;"/"&amp;L$348,$2:$2,0),FALSE),"")</f>
        <v>285357.23</v>
      </c>
      <c r="M407" s="24">
        <f>IFERROR(VLOOKUP($B$404,$4:$126,MATCH($R407&amp;"/"&amp;M$348,$2:$2,0),FALSE),"")</f>
        <v>144594.03</v>
      </c>
      <c r="N407" s="24">
        <f>IFERROR(VLOOKUP($B$404,$4:$126,MATCH($R407&amp;"/"&amp;N$348,$2:$2,0),FALSE),"")</f>
        <v>87021.01</v>
      </c>
      <c r="O407" s="24">
        <f>IFERROR(VLOOKUP($B$404,$4:$126,MATCH($R407&amp;"/"&amp;O$348,$2:$2,0),FALSE),"")</f>
        <v>206540.65</v>
      </c>
      <c r="P407" s="24" t="str">
        <f>IFERROR(VLOOKUP($B$404,$4:$126,MATCH($R407&amp;"/"&amp;P$348,$2:$2,0),FALSE),"")</f>
        <v/>
      </c>
      <c r="Q407" s="21"/>
      <c r="R407" s="25" t="s">
        <v>2918</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t="str">
        <f>IFERROR(VLOOKUP($B$404,$4:$126,MATCH($R408&amp;"/"&amp;B$348,$2:$2,0),FALSE),"")</f>
        <v/>
      </c>
      <c r="C408" s="24" t="str">
        <f>IFERROR(VLOOKUP($B$404,$4:$126,MATCH($R408&amp;"/"&amp;C$348,$2:$2,0),FALSE),"")</f>
        <v/>
      </c>
      <c r="D408" s="24" t="str">
        <f>IFERROR(VLOOKUP($B$404,$4:$126,MATCH($R408&amp;"/"&amp;D$348,$2:$2,0),FALSE),"")</f>
        <v/>
      </c>
      <c r="E408" s="24" t="str">
        <f>IFERROR(VLOOKUP($B$404,$4:$126,MATCH($R408&amp;"/"&amp;E$348,$2:$2,0),FALSE),"")</f>
        <v/>
      </c>
      <c r="F408" s="24" t="str">
        <f>IFERROR(VLOOKUP($B$404,$4:$126,MATCH($R408&amp;"/"&amp;F$348,$2:$2,0),FALSE),"")</f>
        <v/>
      </c>
      <c r="G408" s="24" t="str">
        <f>IFERROR(VLOOKUP($B$404,$4:$126,MATCH($R408&amp;"/"&amp;G$348,$2:$2,0),FALSE),"")</f>
        <v/>
      </c>
      <c r="H408" s="24" t="str">
        <f>IFERROR(VLOOKUP($B$404,$4:$126,MATCH($R408&amp;"/"&amp;H$348,$2:$2,0),FALSE),"")</f>
        <v/>
      </c>
      <c r="I408" s="24" t="str">
        <f>IFERROR(VLOOKUP($B$404,$4:$126,MATCH($R408&amp;"/"&amp;I$348,$2:$2,0),FALSE),"")</f>
        <v/>
      </c>
      <c r="J408" s="24">
        <f>IFERROR(VLOOKUP($B$404,$4:$126,MATCH($R408&amp;"/"&amp;J$348,$2:$2,0),FALSE),"")</f>
        <v>102510.45</v>
      </c>
      <c r="K408" s="24">
        <f>IFERROR(VLOOKUP($B$404,$4:$126,MATCH($R408&amp;"/"&amp;K$348,$2:$2,0),FALSE),"")</f>
        <v>310532</v>
      </c>
      <c r="L408" s="24">
        <f>IFERROR(VLOOKUP($B$404,$4:$126,MATCH($R408&amp;"/"&amp;L$348,$2:$2,0),FALSE),"")</f>
        <v>246392.54</v>
      </c>
      <c r="M408" s="24">
        <f>IFERROR(VLOOKUP($B$404,$4:$126,MATCH($R408&amp;"/"&amp;M$348,$2:$2,0),FALSE),"")</f>
        <v>128914.45</v>
      </c>
      <c r="N408" s="24">
        <f>IFERROR(VLOOKUP($B$404,$4:$126,MATCH($R408&amp;"/"&amp;N$348,$2:$2,0),FALSE),IFERROR(VLOOKUP($B$404,$4:$126,MATCH($R407&amp;"/"&amp;N$348,$2:$2,0),FALSE),IFERROR(VLOOKUP($B$404,$4:$126,MATCH($R406&amp;"/"&amp;N$348,$2:$2,0),FALSE),IFERROR(VLOOKUP($B$404,$4:$126,MATCH($R405&amp;"/"&amp;N$348,$2:$2,0),FALSE),""))))</f>
        <v>87348.42</v>
      </c>
      <c r="O408" s="24">
        <f>IFERROR(VLOOKUP($B$404,$4:$126,MATCH($R408&amp;"/"&amp;O$348,$2:$2,0),FALSE),IFERROR(VLOOKUP($B$404,$4:$126,MATCH($R407&amp;"/"&amp;O$348,$2:$2,0),FALSE),IFERROR(VLOOKUP($B$404,$4:$126,MATCH($R406&amp;"/"&amp;O$348,$2:$2,0),FALSE),IFERROR(VLOOKUP($B$404,$4:$126,MATCH($R405&amp;"/"&amp;O$348,$2:$2,0),FALSE),""))))</f>
        <v>206540.65</v>
      </c>
      <c r="P408" s="24" t="str">
        <f>IFERROR(VLOOKUP($B$404,$4:$126,MATCH($R408&amp;"/"&amp;P$348,$2:$2,0),FALSE),IFERROR(VLOOKUP($B$404,$4:$126,MATCH($R407&amp;"/"&amp;P$348,$2:$2,0),FALSE),IFERROR(VLOOKUP($B$404,$4:$126,MATCH($R406&amp;"/"&amp;P$348,$2:$2,0),FALSE),IFERROR(VLOOKUP($B$404,$4:$126,MATCH($R405&amp;"/"&amp;P$348,$2:$2,0),FALSE),""))))</f>
        <v/>
      </c>
      <c r="Q408" s="21"/>
      <c r="R408" s="25" t="s">
        <v>2919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t="e">
        <f t="shared" ref="B409:P409" si="29">+B408/B$402</f>
        <v>#VALUE!</v>
      </c>
      <c r="C409" s="26" t="e">
        <f t="shared" si="29"/>
        <v>#VALUE!</v>
      </c>
      <c r="D409" s="26" t="e">
        <f t="shared" si="29"/>
        <v>#VALUE!</v>
      </c>
      <c r="E409" s="26" t="e">
        <f t="shared" si="29"/>
        <v>#VALUE!</v>
      </c>
      <c r="F409" s="26" t="e">
        <f t="shared" si="29"/>
        <v>#VALUE!</v>
      </c>
      <c r="G409" s="26" t="e">
        <f t="shared" si="29"/>
        <v>#VALUE!</v>
      </c>
      <c r="H409" s="26" t="e">
        <f t="shared" si="29"/>
        <v>#VALUE!</v>
      </c>
      <c r="I409" s="26" t="e">
        <f t="shared" si="29"/>
        <v>#VALUE!</v>
      </c>
      <c r="J409" s="26">
        <f t="shared" si="29"/>
        <v>0.14211968127122176</v>
      </c>
      <c r="K409" s="26">
        <f t="shared" si="29"/>
        <v>0.18381857947008248</v>
      </c>
      <c r="L409" s="26">
        <f t="shared" si="29"/>
        <v>0.13560672265364854</v>
      </c>
      <c r="M409" s="26">
        <f t="shared" si="29"/>
        <v>7.3612539466373819E-2</v>
      </c>
      <c r="N409" s="26">
        <f t="shared" si="29"/>
        <v>4.8414892683719464E-2</v>
      </c>
      <c r="O409" s="26">
        <f t="shared" ref="O409:P409" si="30">+O408/O$402</f>
        <v>0.10485047619855992</v>
      </c>
      <c r="P409" s="26" t="e">
        <f t="shared" si="30"/>
        <v>#VALUE!</v>
      </c>
      <c r="Q409" s="21"/>
      <c r="R409" s="27" t="s">
        <v>2920</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49" t="s">
        <v>2931</v>
      </c>
      <c r="C410" s="146"/>
      <c r="D410" s="146"/>
      <c r="E410" s="146"/>
      <c r="F410" s="146"/>
      <c r="G410" s="146"/>
      <c r="H410" s="146"/>
      <c r="I410" s="146"/>
      <c r="J410" s="146"/>
      <c r="K410" s="146"/>
      <c r="L410" s="146"/>
      <c r="M410" s="146"/>
      <c r="N410" s="150"/>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t="str">
        <f>IFERROR(VLOOKUP($B$410,$4:$126,MATCH($R411&amp;"/"&amp;B$348,$2:$2,0),FALSE),"")</f>
        <v/>
      </c>
      <c r="C411" s="24" t="str">
        <f>IFERROR(VLOOKUP($B$410,$4:$126,MATCH($R411&amp;"/"&amp;C$348,$2:$2,0),FALSE),"")</f>
        <v/>
      </c>
      <c r="D411" s="24" t="str">
        <f>IFERROR(VLOOKUP($B$410,$4:$126,MATCH($R411&amp;"/"&amp;D$348,$2:$2,0),FALSE),"")</f>
        <v/>
      </c>
      <c r="E411" s="24" t="str">
        <f>IFERROR(VLOOKUP($B$410,$4:$126,MATCH($R411&amp;"/"&amp;E$348,$2:$2,0),FALSE),"")</f>
        <v/>
      </c>
      <c r="F411" s="24" t="str">
        <f>IFERROR(VLOOKUP($B$410,$4:$126,MATCH($R411&amp;"/"&amp;F$348,$2:$2,0),FALSE),"")</f>
        <v/>
      </c>
      <c r="G411" s="24" t="str">
        <f>IFERROR(VLOOKUP($B$410,$4:$126,MATCH($R411&amp;"/"&amp;G$348,$2:$2,0),FALSE),"")</f>
        <v/>
      </c>
      <c r="H411" s="24" t="str">
        <f>IFERROR(VLOOKUP($B$410,$4:$126,MATCH($R411&amp;"/"&amp;H$348,$2:$2,0),FALSE),"")</f>
        <v/>
      </c>
      <c r="I411" s="24" t="str">
        <f>IFERROR(VLOOKUP($B$410,$4:$126,MATCH($R411&amp;"/"&amp;I$348,$2:$2,0),FALSE),"")</f>
        <v/>
      </c>
      <c r="J411" s="24" t="str">
        <f>IFERROR(VLOOKUP($B$410,$4:$126,MATCH($R411&amp;"/"&amp;J$348,$2:$2,0),FALSE),"")</f>
        <v/>
      </c>
      <c r="K411" s="24">
        <f>IFERROR(VLOOKUP($B$410,$4:$126,MATCH($R411&amp;"/"&amp;K$348,$2:$2,0),FALSE),"")</f>
        <v>127399.74</v>
      </c>
      <c r="L411" s="24">
        <f>IFERROR(VLOOKUP($B$410,$4:$126,MATCH($R411&amp;"/"&amp;L$348,$2:$2,0),FALSE),"")</f>
        <v>363415.3</v>
      </c>
      <c r="M411" s="24">
        <f>IFERROR(VLOOKUP($B$410,$4:$126,MATCH($R411&amp;"/"&amp;M$348,$2:$2,0),FALSE),"")</f>
        <v>292812.67</v>
      </c>
      <c r="N411" s="24">
        <f>IFERROR(VLOOKUP($B$410,$4:$126,MATCH($R411&amp;"/"&amp;N$348,$2:$2,0),FALSE),"")</f>
        <v>212158.84</v>
      </c>
      <c r="O411" s="24">
        <f>IFERROR(VLOOKUP($B$410,$4:$126,MATCH($R411&amp;"/"&amp;O$348,$2:$2,0),FALSE),"")</f>
        <v>212899.86</v>
      </c>
      <c r="P411" s="24" t="str">
        <f>IFERROR(VLOOKUP($B$410,$4:$126,MATCH($R411&amp;"/"&amp;P$348,$2:$2,0),FALSE),"")</f>
        <v/>
      </c>
      <c r="Q411" s="21"/>
      <c r="R411" s="25" t="s">
        <v>2916</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t="str">
        <f>IFERROR(VLOOKUP($B$410,$4:$126,MATCH($R412&amp;"/"&amp;B$348,$2:$2,0),FALSE),"")</f>
        <v/>
      </c>
      <c r="C412" s="24" t="str">
        <f>IFERROR(VLOOKUP($B$410,$4:$126,MATCH($R412&amp;"/"&amp;C$348,$2:$2,0),FALSE),"")</f>
        <v/>
      </c>
      <c r="D412" s="24" t="str">
        <f>IFERROR(VLOOKUP($B$410,$4:$126,MATCH($R412&amp;"/"&amp;D$348,$2:$2,0),FALSE),"")</f>
        <v/>
      </c>
      <c r="E412" s="24" t="str">
        <f>IFERROR(VLOOKUP($B$410,$4:$126,MATCH($R412&amp;"/"&amp;E$348,$2:$2,0),FALSE),"")</f>
        <v/>
      </c>
      <c r="F412" s="24" t="str">
        <f>IFERROR(VLOOKUP($B$410,$4:$126,MATCH($R412&amp;"/"&amp;F$348,$2:$2,0),FALSE),"")</f>
        <v/>
      </c>
      <c r="G412" s="24" t="str">
        <f>IFERROR(VLOOKUP($B$410,$4:$126,MATCH($R412&amp;"/"&amp;G$348,$2:$2,0),FALSE),"")</f>
        <v/>
      </c>
      <c r="H412" s="24" t="str">
        <f>IFERROR(VLOOKUP($B$410,$4:$126,MATCH($R412&amp;"/"&amp;H$348,$2:$2,0),FALSE),"")</f>
        <v/>
      </c>
      <c r="I412" s="24" t="str">
        <f>IFERROR(VLOOKUP($B$410,$4:$126,MATCH($R412&amp;"/"&amp;I$348,$2:$2,0),FALSE),"")</f>
        <v/>
      </c>
      <c r="J412" s="24" t="str">
        <f>IFERROR(VLOOKUP($B$410,$4:$126,MATCH($R412&amp;"/"&amp;J$348,$2:$2,0),FALSE),"")</f>
        <v/>
      </c>
      <c r="K412" s="24">
        <f>IFERROR(VLOOKUP($B$410,$4:$126,MATCH($R412&amp;"/"&amp;K$348,$2:$2,0),FALSE),"")</f>
        <v>196206.03</v>
      </c>
      <c r="L412" s="24">
        <f>IFERROR(VLOOKUP($B$410,$4:$126,MATCH($R412&amp;"/"&amp;L$348,$2:$2,0),FALSE),"")</f>
        <v>338209.29</v>
      </c>
      <c r="M412" s="24">
        <f>IFERROR(VLOOKUP($B$410,$4:$126,MATCH($R412&amp;"/"&amp;M$348,$2:$2,0),FALSE),"")</f>
        <v>240854.39999999999</v>
      </c>
      <c r="N412" s="24">
        <f>IFERROR(VLOOKUP($B$410,$4:$126,MATCH($R412&amp;"/"&amp;N$348,$2:$2,0),FALSE),"")</f>
        <v>194999.87</v>
      </c>
      <c r="O412" s="24">
        <f>IFERROR(VLOOKUP($B$410,$4:$126,MATCH($R412&amp;"/"&amp;O$348,$2:$2,0),FALSE),"")</f>
        <v>205234.66</v>
      </c>
      <c r="P412" s="24" t="str">
        <f>IFERROR(VLOOKUP($B$410,$4:$126,MATCH($R412&amp;"/"&amp;P$348,$2:$2,0),FALSE),"")</f>
        <v/>
      </c>
      <c r="Q412" s="21"/>
      <c r="R412" s="25" t="s">
        <v>2917</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t="str">
        <f>IFERROR(VLOOKUP($B$410,$4:$126,MATCH($R413&amp;"/"&amp;B$348,$2:$2,0),FALSE),"")</f>
        <v/>
      </c>
      <c r="C413" s="24" t="str">
        <f>IFERROR(VLOOKUP($B$410,$4:$126,MATCH($R413&amp;"/"&amp;C$348,$2:$2,0),FALSE),"")</f>
        <v/>
      </c>
      <c r="D413" s="24" t="str">
        <f>IFERROR(VLOOKUP($B$410,$4:$126,MATCH($R413&amp;"/"&amp;D$348,$2:$2,0),FALSE),"")</f>
        <v/>
      </c>
      <c r="E413" s="24" t="str">
        <f>IFERROR(VLOOKUP($B$410,$4:$126,MATCH($R413&amp;"/"&amp;E$348,$2:$2,0),FALSE),"")</f>
        <v/>
      </c>
      <c r="F413" s="24" t="str">
        <f>IFERROR(VLOOKUP($B$410,$4:$126,MATCH($R413&amp;"/"&amp;F$348,$2:$2,0),FALSE),"")</f>
        <v/>
      </c>
      <c r="G413" s="24" t="str">
        <f>IFERROR(VLOOKUP($B$410,$4:$126,MATCH($R413&amp;"/"&amp;G$348,$2:$2,0),FALSE),"")</f>
        <v/>
      </c>
      <c r="H413" s="24" t="str">
        <f>IFERROR(VLOOKUP($B$410,$4:$126,MATCH($R413&amp;"/"&amp;H$348,$2:$2,0),FALSE),"")</f>
        <v/>
      </c>
      <c r="I413" s="24" t="str">
        <f>IFERROR(VLOOKUP($B$410,$4:$126,MATCH($R413&amp;"/"&amp;I$348,$2:$2,0),FALSE),"")</f>
        <v/>
      </c>
      <c r="J413" s="24" t="str">
        <f>IFERROR(VLOOKUP($B$410,$4:$126,MATCH($R413&amp;"/"&amp;J$348,$2:$2,0),FALSE),"")</f>
        <v/>
      </c>
      <c r="K413" s="24">
        <f>IFERROR(VLOOKUP($B$410,$4:$126,MATCH($R413&amp;"/"&amp;K$348,$2:$2,0),FALSE),"")</f>
        <v>253299.9</v>
      </c>
      <c r="L413" s="24">
        <f>IFERROR(VLOOKUP($B$410,$4:$126,MATCH($R413&amp;"/"&amp;L$348,$2:$2,0),FALSE),"")</f>
        <v>365448.6</v>
      </c>
      <c r="M413" s="24">
        <f>IFERROR(VLOOKUP($B$410,$4:$126,MATCH($R413&amp;"/"&amp;M$348,$2:$2,0),FALSE),"")</f>
        <v>249064.45</v>
      </c>
      <c r="N413" s="24">
        <f>IFERROR(VLOOKUP($B$410,$4:$126,MATCH($R413&amp;"/"&amp;N$348,$2:$2,0),FALSE),"")</f>
        <v>218330.23999999999</v>
      </c>
      <c r="O413" s="24">
        <f>IFERROR(VLOOKUP($B$410,$4:$126,MATCH($R413&amp;"/"&amp;O$348,$2:$2,0),FALSE),"")</f>
        <v>371526.01</v>
      </c>
      <c r="P413" s="24" t="str">
        <f>IFERROR(VLOOKUP($B$410,$4:$126,MATCH($R413&amp;"/"&amp;P$348,$2:$2,0),FALSE),"")</f>
        <v/>
      </c>
      <c r="Q413" s="21"/>
      <c r="R413" s="25" t="s">
        <v>2918</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t="str">
        <f>IFERROR(VLOOKUP($B$410,$4:$126,MATCH($R414&amp;"/"&amp;B$348,$2:$2,0),FALSE),"")</f>
        <v/>
      </c>
      <c r="C414" s="24" t="str">
        <f>IFERROR(VLOOKUP($B$410,$4:$126,MATCH($R414&amp;"/"&amp;C$348,$2:$2,0),FALSE),"")</f>
        <v/>
      </c>
      <c r="D414" s="24" t="str">
        <f>IFERROR(VLOOKUP($B$410,$4:$126,MATCH($R414&amp;"/"&amp;D$348,$2:$2,0),FALSE),"")</f>
        <v/>
      </c>
      <c r="E414" s="24" t="str">
        <f>IFERROR(VLOOKUP($B$410,$4:$126,MATCH($R414&amp;"/"&amp;E$348,$2:$2,0),FALSE),"")</f>
        <v/>
      </c>
      <c r="F414" s="24" t="str">
        <f>IFERROR(VLOOKUP($B$410,$4:$126,MATCH($R414&amp;"/"&amp;F$348,$2:$2,0),FALSE),"")</f>
        <v/>
      </c>
      <c r="G414" s="24" t="str">
        <f>IFERROR(VLOOKUP($B$410,$4:$126,MATCH($R414&amp;"/"&amp;G$348,$2:$2,0),FALSE),"")</f>
        <v/>
      </c>
      <c r="H414" s="24" t="str">
        <f>IFERROR(VLOOKUP($B$410,$4:$126,MATCH($R414&amp;"/"&amp;H$348,$2:$2,0),FALSE),"")</f>
        <v/>
      </c>
      <c r="I414" s="24" t="str">
        <f>IFERROR(VLOOKUP($B$410,$4:$126,MATCH($R414&amp;"/"&amp;I$348,$2:$2,0),FALSE),"")</f>
        <v/>
      </c>
      <c r="J414" s="24">
        <f>IFERROR(VLOOKUP($B$410,$4:$126,MATCH($R414&amp;"/"&amp;J$348,$2:$2,0),FALSE),"")</f>
        <v>131949</v>
      </c>
      <c r="K414" s="24">
        <f>IFERROR(VLOOKUP($B$410,$4:$126,MATCH($R414&amp;"/"&amp;K$348,$2:$2,0),FALSE),"")</f>
        <v>386834.36</v>
      </c>
      <c r="L414" s="24">
        <f>IFERROR(VLOOKUP($B$410,$4:$126,MATCH($R414&amp;"/"&amp;L$348,$2:$2,0),FALSE),"")</f>
        <v>321958.92</v>
      </c>
      <c r="M414" s="24">
        <f>IFERROR(VLOOKUP($B$410,$4:$126,MATCH($R414&amp;"/"&amp;M$348,$2:$2,0),FALSE),"")</f>
        <v>240529.87</v>
      </c>
      <c r="N414" s="24">
        <f>IFERROR(VLOOKUP($B$410,$4:$126,MATCH($R414&amp;"/"&amp;N$348,$2:$2,0),FALSE),IFERROR(VLOOKUP($B$410,$4:$126,MATCH($R413&amp;"/"&amp;N$348,$2:$2,0),FALSE),IFERROR(VLOOKUP($B$410,$4:$126,MATCH($R412&amp;"/"&amp;N$348,$2:$2,0),FALSE),IFERROR(VLOOKUP($B$410,$4:$126,MATCH($R411&amp;"/"&amp;N$348,$2:$2,0),FALSE),""))))</f>
        <v>225358.51</v>
      </c>
      <c r="O414" s="24">
        <f>IFERROR(VLOOKUP($B$410,$4:$126,MATCH($R414&amp;"/"&amp;O$348,$2:$2,0),FALSE),IFERROR(VLOOKUP($B$410,$4:$126,MATCH($R413&amp;"/"&amp;O$348,$2:$2,0),FALSE),IFERROR(VLOOKUP($B$410,$4:$126,MATCH($R412&amp;"/"&amp;O$348,$2:$2,0),FALSE),IFERROR(VLOOKUP($B$410,$4:$126,MATCH($R411&amp;"/"&amp;O$348,$2:$2,0),FALSE),""))))</f>
        <v>371526.01</v>
      </c>
      <c r="P414" s="24" t="str">
        <f>IFERROR(VLOOKUP($B$410,$4:$126,MATCH($R414&amp;"/"&amp;P$348,$2:$2,0),FALSE),IFERROR(VLOOKUP($B$410,$4:$126,MATCH($R413&amp;"/"&amp;P$348,$2:$2,0),FALSE),IFERROR(VLOOKUP($B$410,$4:$126,MATCH($R412&amp;"/"&amp;P$348,$2:$2,0),FALSE),IFERROR(VLOOKUP($B$410,$4:$126,MATCH($R411&amp;"/"&amp;P$348,$2:$2,0),FALSE),""))))</f>
        <v/>
      </c>
      <c r="Q414" s="21"/>
      <c r="R414" s="25" t="s">
        <v>2919</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t="e">
        <f t="shared" ref="B415:P415" si="31">+B414/B$402</f>
        <v>#VALUE!</v>
      </c>
      <c r="C415" s="26" t="e">
        <f t="shared" si="31"/>
        <v>#VALUE!</v>
      </c>
      <c r="D415" s="26" t="e">
        <f t="shared" si="31"/>
        <v>#VALUE!</v>
      </c>
      <c r="E415" s="26" t="e">
        <f t="shared" si="31"/>
        <v>#VALUE!</v>
      </c>
      <c r="F415" s="26" t="e">
        <f t="shared" si="31"/>
        <v>#VALUE!</v>
      </c>
      <c r="G415" s="26" t="e">
        <f t="shared" si="31"/>
        <v>#VALUE!</v>
      </c>
      <c r="H415" s="26" t="e">
        <f t="shared" si="31"/>
        <v>#VALUE!</v>
      </c>
      <c r="I415" s="26" t="e">
        <f t="shared" si="31"/>
        <v>#VALUE!</v>
      </c>
      <c r="J415" s="26">
        <f t="shared" si="31"/>
        <v>0.18293305535246837</v>
      </c>
      <c r="K415" s="26">
        <f t="shared" si="31"/>
        <v>0.22898555558016082</v>
      </c>
      <c r="L415" s="26">
        <f t="shared" si="31"/>
        <v>0.17719608706622456</v>
      </c>
      <c r="M415" s="26">
        <f t="shared" si="31"/>
        <v>0.1373470122877363</v>
      </c>
      <c r="N415" s="26">
        <f t="shared" si="31"/>
        <v>0.1249101938765798</v>
      </c>
      <c r="O415" s="26">
        <f t="shared" ref="O415:P415" si="32">+O414/O$402</f>
        <v>0.18860538624552087</v>
      </c>
      <c r="P415" s="26" t="e">
        <f t="shared" si="32"/>
        <v>#VALUE!</v>
      </c>
      <c r="Q415" s="21"/>
      <c r="R415" s="27" t="s">
        <v>2920</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54" t="s">
        <v>2905</v>
      </c>
      <c r="C416" s="146"/>
      <c r="D416" s="146"/>
      <c r="E416" s="146"/>
      <c r="F416" s="146"/>
      <c r="G416" s="146"/>
      <c r="H416" s="146"/>
      <c r="I416" s="146"/>
      <c r="J416" s="146"/>
      <c r="K416" s="146"/>
      <c r="L416" s="146"/>
      <c r="M416" s="146"/>
      <c r="N416" s="150"/>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t="str">
        <f>IFERROR(VLOOKUP($B$416,$4:$126,MATCH($R417&amp;"/"&amp;B$348,$2:$2,0),FALSE),"")</f>
        <v/>
      </c>
      <c r="C417" s="24" t="str">
        <f>IFERROR(VLOOKUP($B$416,$4:$126,MATCH($R417&amp;"/"&amp;C$348,$2:$2,0),FALSE),"")</f>
        <v/>
      </c>
      <c r="D417" s="24" t="str">
        <f>IFERROR(VLOOKUP($B$416,$4:$126,MATCH($R417&amp;"/"&amp;D$348,$2:$2,0),FALSE),"")</f>
        <v/>
      </c>
      <c r="E417" s="24" t="str">
        <f>IFERROR(VLOOKUP($B$416,$4:$126,MATCH($R417&amp;"/"&amp;E$348,$2:$2,0),FALSE),"")</f>
        <v/>
      </c>
      <c r="F417" s="24" t="str">
        <f>IFERROR(VLOOKUP($B$416,$4:$126,MATCH($R417&amp;"/"&amp;F$348,$2:$2,0),FALSE),"")</f>
        <v/>
      </c>
      <c r="G417" s="24" t="str">
        <f>IFERROR(VLOOKUP($B$416,$4:$126,MATCH($R417&amp;"/"&amp;G$348,$2:$2,0),FALSE),"")</f>
        <v/>
      </c>
      <c r="H417" s="24" t="str">
        <f>IFERROR(VLOOKUP($B$416,$4:$126,MATCH($R417&amp;"/"&amp;H$348,$2:$2,0),FALSE),"")</f>
        <v/>
      </c>
      <c r="I417" s="24" t="str">
        <f>IFERROR(VLOOKUP($B$416,$4:$126,MATCH($R417&amp;"/"&amp;I$348,$2:$2,0),FALSE),"")</f>
        <v/>
      </c>
      <c r="J417" s="24" t="str">
        <f>IFERROR(VLOOKUP($B$416,$4:$126,MATCH($R417&amp;"/"&amp;J$348,$2:$2,0),FALSE),"")</f>
        <v/>
      </c>
      <c r="K417" s="24">
        <f>IFERROR(VLOOKUP($B$416,$4:$126,MATCH($R417&amp;"/"&amp;K$348,$2:$2,0),FALSE),"")</f>
        <v>20291.37</v>
      </c>
      <c r="L417" s="24">
        <f>IFERROR(VLOOKUP($B$416,$4:$126,MATCH($R417&amp;"/"&amp;L$348,$2:$2,0),FALSE),"")</f>
        <v>43581.54</v>
      </c>
      <c r="M417" s="24">
        <f>IFERROR(VLOOKUP($B$416,$4:$126,MATCH($R417&amp;"/"&amp;M$348,$2:$2,0),FALSE),"")</f>
        <v>81089.83</v>
      </c>
      <c r="N417" s="24">
        <f>IFERROR(VLOOKUP($B$416,$4:$126,MATCH($R417&amp;"/"&amp;N$348,$2:$2,0),FALSE),"")</f>
        <v>101264.77</v>
      </c>
      <c r="O417" s="24">
        <f>IFERROR(VLOOKUP($B$416,$4:$126,MATCH($R417&amp;"/"&amp;O$348,$2:$2,0),FALSE),"")</f>
        <v>122930.22</v>
      </c>
      <c r="P417" s="24" t="str">
        <f>IFERROR(VLOOKUP($B$416,$4:$126,MATCH($R417&amp;"/"&amp;P$348,$2:$2,0),FALSE),"")</f>
        <v/>
      </c>
      <c r="Q417" s="21"/>
      <c r="R417" s="25" t="s">
        <v>2916</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t="str">
        <f>IFERROR(VLOOKUP($B$416,$4:$126,MATCH($R418&amp;"/"&amp;B$348,$2:$2,0),FALSE),"")</f>
        <v/>
      </c>
      <c r="C418" s="24" t="str">
        <f>IFERROR(VLOOKUP($B$416,$4:$126,MATCH($R418&amp;"/"&amp;C$348,$2:$2,0),FALSE),"")</f>
        <v/>
      </c>
      <c r="D418" s="24" t="str">
        <f>IFERROR(VLOOKUP($B$416,$4:$126,MATCH($R418&amp;"/"&amp;D$348,$2:$2,0),FALSE),"")</f>
        <v/>
      </c>
      <c r="E418" s="24" t="str">
        <f>IFERROR(VLOOKUP($B$416,$4:$126,MATCH($R418&amp;"/"&amp;E$348,$2:$2,0),FALSE),"")</f>
        <v/>
      </c>
      <c r="F418" s="24" t="str">
        <f>IFERROR(VLOOKUP($B$416,$4:$126,MATCH($R418&amp;"/"&amp;F$348,$2:$2,0),FALSE),"")</f>
        <v/>
      </c>
      <c r="G418" s="24" t="str">
        <f>IFERROR(VLOOKUP($B$416,$4:$126,MATCH($R418&amp;"/"&amp;G$348,$2:$2,0),FALSE),"")</f>
        <v/>
      </c>
      <c r="H418" s="24" t="str">
        <f>IFERROR(VLOOKUP($B$416,$4:$126,MATCH($R418&amp;"/"&amp;H$348,$2:$2,0),FALSE),"")</f>
        <v/>
      </c>
      <c r="I418" s="24" t="str">
        <f>IFERROR(VLOOKUP($B$416,$4:$126,MATCH($R418&amp;"/"&amp;I$348,$2:$2,0),FALSE),"")</f>
        <v/>
      </c>
      <c r="J418" s="24" t="str">
        <f>IFERROR(VLOOKUP($B$416,$4:$126,MATCH($R418&amp;"/"&amp;J$348,$2:$2,0),FALSE),"")</f>
        <v/>
      </c>
      <c r="K418" s="24">
        <f>IFERROR(VLOOKUP($B$416,$4:$126,MATCH($R418&amp;"/"&amp;K$348,$2:$2,0),FALSE),"")</f>
        <v>40929.35</v>
      </c>
      <c r="L418" s="24">
        <f>IFERROR(VLOOKUP($B$416,$4:$126,MATCH($R418&amp;"/"&amp;L$348,$2:$2,0),FALSE),"")</f>
        <v>78140.44</v>
      </c>
      <c r="M418" s="24">
        <f>IFERROR(VLOOKUP($B$416,$4:$126,MATCH($R418&amp;"/"&amp;M$348,$2:$2,0),FALSE),"")</f>
        <v>87661.63</v>
      </c>
      <c r="N418" s="24">
        <f>IFERROR(VLOOKUP($B$416,$4:$126,MATCH($R418&amp;"/"&amp;N$348,$2:$2,0),FALSE),"")</f>
        <v>96844.63</v>
      </c>
      <c r="O418" s="24">
        <f>IFERROR(VLOOKUP($B$416,$4:$126,MATCH($R418&amp;"/"&amp;O$348,$2:$2,0),FALSE),"")</f>
        <v>123280.43</v>
      </c>
      <c r="P418" s="24" t="str">
        <f>IFERROR(VLOOKUP($B$416,$4:$126,MATCH($R418&amp;"/"&amp;P$348,$2:$2,0),FALSE),"")</f>
        <v/>
      </c>
      <c r="Q418" s="21"/>
      <c r="R418" s="25" t="s">
        <v>2917</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t="str">
        <f>IFERROR(VLOOKUP($B$416,$4:$126,MATCH($R419&amp;"/"&amp;B$348,$2:$2,0),FALSE),"")</f>
        <v/>
      </c>
      <c r="C419" s="24" t="str">
        <f>IFERROR(VLOOKUP($B$416,$4:$126,MATCH($R419&amp;"/"&amp;C$348,$2:$2,0),FALSE),"")</f>
        <v/>
      </c>
      <c r="D419" s="24" t="str">
        <f>IFERROR(VLOOKUP($B$416,$4:$126,MATCH($R419&amp;"/"&amp;D$348,$2:$2,0),FALSE),"")</f>
        <v/>
      </c>
      <c r="E419" s="24" t="str">
        <f>IFERROR(VLOOKUP($B$416,$4:$126,MATCH($R419&amp;"/"&amp;E$348,$2:$2,0),FALSE),"")</f>
        <v/>
      </c>
      <c r="F419" s="24" t="str">
        <f>IFERROR(VLOOKUP($B$416,$4:$126,MATCH($R419&amp;"/"&amp;F$348,$2:$2,0),FALSE),"")</f>
        <v/>
      </c>
      <c r="G419" s="24" t="str">
        <f>IFERROR(VLOOKUP($B$416,$4:$126,MATCH($R419&amp;"/"&amp;G$348,$2:$2,0),FALSE),"")</f>
        <v/>
      </c>
      <c r="H419" s="24" t="str">
        <f>IFERROR(VLOOKUP($B$416,$4:$126,MATCH($R419&amp;"/"&amp;H$348,$2:$2,0),FALSE),"")</f>
        <v/>
      </c>
      <c r="I419" s="24" t="str">
        <f>IFERROR(VLOOKUP($B$416,$4:$126,MATCH($R419&amp;"/"&amp;I$348,$2:$2,0),FALSE),"")</f>
        <v/>
      </c>
      <c r="J419" s="24" t="str">
        <f>IFERROR(VLOOKUP($B$416,$4:$126,MATCH($R419&amp;"/"&amp;J$348,$2:$2,0),FALSE),"")</f>
        <v/>
      </c>
      <c r="K419" s="24">
        <f>IFERROR(VLOOKUP($B$416,$4:$126,MATCH($R419&amp;"/"&amp;K$348,$2:$2,0),FALSE),"")</f>
        <v>61787.82</v>
      </c>
      <c r="L419" s="24">
        <f>IFERROR(VLOOKUP($B$416,$4:$126,MATCH($R419&amp;"/"&amp;L$348,$2:$2,0),FALSE),"")</f>
        <v>77063.899999999994</v>
      </c>
      <c r="M419" s="24">
        <f>IFERROR(VLOOKUP($B$416,$4:$126,MATCH($R419&amp;"/"&amp;M$348,$2:$2,0),FALSE),"")</f>
        <v>94460.49</v>
      </c>
      <c r="N419" s="24">
        <f>IFERROR(VLOOKUP($B$416,$4:$126,MATCH($R419&amp;"/"&amp;N$348,$2:$2,0),FALSE),"")</f>
        <v>122713.04</v>
      </c>
      <c r="O419" s="24">
        <f>IFERROR(VLOOKUP($B$416,$4:$126,MATCH($R419&amp;"/"&amp;O$348,$2:$2,0),FALSE),"")</f>
        <v>123925.52</v>
      </c>
      <c r="P419" s="24" t="str">
        <f>IFERROR(VLOOKUP($B$416,$4:$126,MATCH($R419&amp;"/"&amp;P$348,$2:$2,0),FALSE),"")</f>
        <v/>
      </c>
      <c r="Q419" s="21"/>
      <c r="R419" s="25" t="s">
        <v>2918</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t="str">
        <f>IFERROR(VLOOKUP($B$416,$4:$126,MATCH($R420&amp;"/"&amp;B$348,$2:$2,0),FALSE),"")</f>
        <v/>
      </c>
      <c r="C420" s="24" t="str">
        <f>IFERROR(VLOOKUP($B$416,$4:$126,MATCH($R420&amp;"/"&amp;C$348,$2:$2,0),FALSE),"")</f>
        <v/>
      </c>
      <c r="D420" s="24" t="str">
        <f>IFERROR(VLOOKUP($B$416,$4:$126,MATCH($R420&amp;"/"&amp;D$348,$2:$2,0),FALSE),"")</f>
        <v/>
      </c>
      <c r="E420" s="24" t="str">
        <f>IFERROR(VLOOKUP($B$416,$4:$126,MATCH($R420&amp;"/"&amp;E$348,$2:$2,0),FALSE),"")</f>
        <v/>
      </c>
      <c r="F420" s="24" t="str">
        <f>IFERROR(VLOOKUP($B$416,$4:$126,MATCH($R420&amp;"/"&amp;F$348,$2:$2,0),FALSE),"")</f>
        <v/>
      </c>
      <c r="G420" s="24" t="str">
        <f>IFERROR(VLOOKUP($B$416,$4:$126,MATCH($R420&amp;"/"&amp;G$348,$2:$2,0),FALSE),"")</f>
        <v/>
      </c>
      <c r="H420" s="24" t="str">
        <f>IFERROR(VLOOKUP($B$416,$4:$126,MATCH($R420&amp;"/"&amp;H$348,$2:$2,0),FALSE),"")</f>
        <v/>
      </c>
      <c r="I420" s="24" t="str">
        <f>IFERROR(VLOOKUP($B$416,$4:$126,MATCH($R420&amp;"/"&amp;I$348,$2:$2,0),FALSE),"")</f>
        <v/>
      </c>
      <c r="J420" s="24">
        <f>IFERROR(VLOOKUP($B$416,$4:$126,MATCH($R420&amp;"/"&amp;J$348,$2:$2,0),FALSE),"")</f>
        <v>0</v>
      </c>
      <c r="K420" s="24">
        <f>IFERROR(VLOOKUP($B$416,$4:$126,MATCH($R420&amp;"/"&amp;K$348,$2:$2,0),FALSE),"")</f>
        <v>63941.45</v>
      </c>
      <c r="L420" s="24">
        <f>IFERROR(VLOOKUP($B$416,$4:$126,MATCH($R420&amp;"/"&amp;L$348,$2:$2,0),FALSE),"")</f>
        <v>73476.69</v>
      </c>
      <c r="M420" s="24">
        <f>IFERROR(VLOOKUP($B$416,$4:$126,MATCH($R420&amp;"/"&amp;M$348,$2:$2,0),FALSE),"")</f>
        <v>101351.38</v>
      </c>
      <c r="N420" s="24">
        <f>IFERROR(VLOOKUP($B$416,$4:$126,MATCH($R420&amp;"/"&amp;N$348,$2:$2,0),FALSE),IFERROR(VLOOKUP($B$416,$4:$126,MATCH($R419&amp;"/"&amp;N$348,$2:$2,0),FALSE),IFERROR(VLOOKUP($B$416,$4:$126,MATCH($R418&amp;"/"&amp;N$348,$2:$2,0),FALSE),IFERROR(VLOOKUP($B$416,$4:$126,MATCH($R417&amp;"/"&amp;N$348,$2:$2,0),FALSE),""))))</f>
        <v>122338.17</v>
      </c>
      <c r="O420" s="24">
        <f>IFERROR(VLOOKUP($B$416,$4:$126,MATCH($R420&amp;"/"&amp;O$348,$2:$2,0),FALSE),IFERROR(VLOOKUP($B$416,$4:$126,MATCH($R419&amp;"/"&amp;O$348,$2:$2,0),FALSE),IFERROR(VLOOKUP($B$416,$4:$126,MATCH($R418&amp;"/"&amp;O$348,$2:$2,0),FALSE),IFERROR(VLOOKUP($B$416,$4:$126,MATCH($R417&amp;"/"&amp;O$348,$2:$2,0),FALSE),""))))</f>
        <v>123925.52</v>
      </c>
      <c r="P420" s="24" t="str">
        <f>IFERROR(VLOOKUP($B$416,$4:$126,MATCH($R420&amp;"/"&amp;P$348,$2:$2,0),FALSE),IFERROR(VLOOKUP($B$416,$4:$126,MATCH($R419&amp;"/"&amp;P$348,$2:$2,0),FALSE),IFERROR(VLOOKUP($B$416,$4:$126,MATCH($R418&amp;"/"&amp;P$348,$2:$2,0),FALSE),IFERROR(VLOOKUP($B$416,$4:$126,MATCH($R417&amp;"/"&amp;P$348,$2:$2,0),FALSE),""))))</f>
        <v/>
      </c>
      <c r="Q420" s="21"/>
      <c r="R420" s="25" t="s">
        <v>2919</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t="e">
        <f t="shared" ref="B421:P421" si="33">+B420/B$402</f>
        <v>#VALUE!</v>
      </c>
      <c r="C421" s="26" t="e">
        <f t="shared" si="33"/>
        <v>#VALUE!</v>
      </c>
      <c r="D421" s="26" t="e">
        <f t="shared" si="33"/>
        <v>#VALUE!</v>
      </c>
      <c r="E421" s="26" t="e">
        <f t="shared" si="33"/>
        <v>#VALUE!</v>
      </c>
      <c r="F421" s="26" t="e">
        <f t="shared" si="33"/>
        <v>#VALUE!</v>
      </c>
      <c r="G421" s="26" t="e">
        <f t="shared" si="33"/>
        <v>#VALUE!</v>
      </c>
      <c r="H421" s="26" t="e">
        <f t="shared" si="33"/>
        <v>#VALUE!</v>
      </c>
      <c r="I421" s="26" t="e">
        <f t="shared" si="33"/>
        <v>#VALUE!</v>
      </c>
      <c r="J421" s="26">
        <f t="shared" si="33"/>
        <v>0</v>
      </c>
      <c r="K421" s="26">
        <f t="shared" si="33"/>
        <v>3.784996878987449E-2</v>
      </c>
      <c r="L421" s="26">
        <f t="shared" si="33"/>
        <v>4.0439264607354232E-2</v>
      </c>
      <c r="M421" s="26">
        <f t="shared" si="33"/>
        <v>5.7873515810069789E-2</v>
      </c>
      <c r="N421" s="26">
        <f t="shared" si="33"/>
        <v>6.7808775152116418E-2</v>
      </c>
      <c r="O421" s="26">
        <f t="shared" ref="O421:P421" si="34">+O420/O$402</f>
        <v>6.2910859364266367E-2</v>
      </c>
      <c r="P421" s="26" t="e">
        <f t="shared" si="34"/>
        <v>#VALUE!</v>
      </c>
      <c r="Q421" s="21"/>
      <c r="R421" s="27" t="s">
        <v>2920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49" t="s">
        <v>2906</v>
      </c>
      <c r="C422" s="146"/>
      <c r="D422" s="146"/>
      <c r="E422" s="146"/>
      <c r="F422" s="146"/>
      <c r="G422" s="146"/>
      <c r="H422" s="146"/>
      <c r="I422" s="146"/>
      <c r="J422" s="146"/>
      <c r="K422" s="146"/>
      <c r="L422" s="146"/>
      <c r="M422" s="146"/>
      <c r="N422" s="150"/>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t="str">
        <f>IFERROR(VLOOKUP($B$422,$4:$126,MATCH($R423&amp;"/"&amp;B$348,$2:$2,0),FALSE),"")</f>
        <v/>
      </c>
      <c r="C423" s="24" t="str">
        <f>IFERROR(VLOOKUP($B$422,$4:$126,MATCH($R423&amp;"/"&amp;C$348,$2:$2,0),FALSE),"")</f>
        <v/>
      </c>
      <c r="D423" s="24" t="str">
        <f>IFERROR(VLOOKUP($B$422,$4:$126,MATCH($R423&amp;"/"&amp;D$348,$2:$2,0),FALSE),"")</f>
        <v/>
      </c>
      <c r="E423" s="24" t="str">
        <f>IFERROR(VLOOKUP($B$422,$4:$126,MATCH($R423&amp;"/"&amp;E$348,$2:$2,0),FALSE),"")</f>
        <v/>
      </c>
      <c r="F423" s="24" t="str">
        <f>IFERROR(VLOOKUP($B$422,$4:$126,MATCH($R423&amp;"/"&amp;F$348,$2:$2,0),FALSE),"")</f>
        <v/>
      </c>
      <c r="G423" s="24" t="str">
        <f>IFERROR(VLOOKUP($B$422,$4:$126,MATCH($R423&amp;"/"&amp;G$348,$2:$2,0),FALSE),"")</f>
        <v/>
      </c>
      <c r="H423" s="24" t="str">
        <f>IFERROR(VLOOKUP($B$422,$4:$126,MATCH($R423&amp;"/"&amp;H$348,$2:$2,0),FALSE),"")</f>
        <v/>
      </c>
      <c r="I423" s="24" t="str">
        <f>IFERROR(VLOOKUP($B$422,$4:$126,MATCH($R423&amp;"/"&amp;I$348,$2:$2,0),FALSE),"")</f>
        <v/>
      </c>
      <c r="J423" s="24" t="str">
        <f>IFERROR(VLOOKUP($B$422,$4:$126,MATCH($R423&amp;"/"&amp;J$348,$2:$2,0),FALSE),"")</f>
        <v/>
      </c>
      <c r="K423" s="24">
        <f>IFERROR(VLOOKUP($B$422,$4:$126,MATCH($R423&amp;"/"&amp;K$348,$2:$2,0),FALSE),"")</f>
        <v>43549.73</v>
      </c>
      <c r="L423" s="24">
        <f>IFERROR(VLOOKUP($B$422,$4:$126,MATCH($R423&amp;"/"&amp;L$348,$2:$2,0),FALSE),"")</f>
        <v>0</v>
      </c>
      <c r="M423" s="24">
        <f>IFERROR(VLOOKUP($B$422,$4:$126,MATCH($R423&amp;"/"&amp;M$348,$2:$2,0),FALSE),"")</f>
        <v>176212.96</v>
      </c>
      <c r="N423" s="24">
        <f>IFERROR(VLOOKUP($B$422,$4:$126,MATCH($R423&amp;"/"&amp;N$348,$2:$2,0),FALSE),"")</f>
        <v>160525.22</v>
      </c>
      <c r="O423" s="24">
        <f>IFERROR(VLOOKUP($B$422,$4:$126,MATCH($R423&amp;"/"&amp;O$348,$2:$2,0),FALSE),"")</f>
        <v>160238.51</v>
      </c>
      <c r="P423" s="24" t="str">
        <f>IFERROR(VLOOKUP($B$422,$4:$126,MATCH($R423&amp;"/"&amp;P$348,$2:$2,0),FALSE),"")</f>
        <v/>
      </c>
      <c r="Q423" s="21"/>
      <c r="R423" s="25" t="s">
        <v>2916</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t="str">
        <f>IFERROR(VLOOKUP($B$422,$4:$126,MATCH($R424&amp;"/"&amp;B$348,$2:$2,0),FALSE),"")</f>
        <v/>
      </c>
      <c r="C424" s="24" t="str">
        <f>IFERROR(VLOOKUP($B$422,$4:$126,MATCH($R424&amp;"/"&amp;C$348,$2:$2,0),FALSE),"")</f>
        <v/>
      </c>
      <c r="D424" s="24" t="str">
        <f>IFERROR(VLOOKUP($B$422,$4:$126,MATCH($R424&amp;"/"&amp;D$348,$2:$2,0),FALSE),"")</f>
        <v/>
      </c>
      <c r="E424" s="24" t="str">
        <f>IFERROR(VLOOKUP($B$422,$4:$126,MATCH($R424&amp;"/"&amp;E$348,$2:$2,0),FALSE),"")</f>
        <v/>
      </c>
      <c r="F424" s="24" t="str">
        <f>IFERROR(VLOOKUP($B$422,$4:$126,MATCH($R424&amp;"/"&amp;F$348,$2:$2,0),FALSE),"")</f>
        <v/>
      </c>
      <c r="G424" s="24" t="str">
        <f>IFERROR(VLOOKUP($B$422,$4:$126,MATCH($R424&amp;"/"&amp;G$348,$2:$2,0),FALSE),"")</f>
        <v/>
      </c>
      <c r="H424" s="24" t="str">
        <f>IFERROR(VLOOKUP($B$422,$4:$126,MATCH($R424&amp;"/"&amp;H$348,$2:$2,0),FALSE),"")</f>
        <v/>
      </c>
      <c r="I424" s="24" t="str">
        <f>IFERROR(VLOOKUP($B$422,$4:$126,MATCH($R424&amp;"/"&amp;I$348,$2:$2,0),FALSE),"")</f>
        <v/>
      </c>
      <c r="J424" s="24" t="str">
        <f>IFERROR(VLOOKUP($B$422,$4:$126,MATCH($R424&amp;"/"&amp;J$348,$2:$2,0),FALSE),"")</f>
        <v/>
      </c>
      <c r="K424" s="24">
        <f>IFERROR(VLOOKUP($B$422,$4:$126,MATCH($R424&amp;"/"&amp;K$348,$2:$2,0),FALSE),"")</f>
        <v>22944.6</v>
      </c>
      <c r="L424" s="24">
        <f>IFERROR(VLOOKUP($B$422,$4:$126,MATCH($R424&amp;"/"&amp;L$348,$2:$2,0),FALSE),"")</f>
        <v>0</v>
      </c>
      <c r="M424" s="24">
        <f>IFERROR(VLOOKUP($B$422,$4:$126,MATCH($R424&amp;"/"&amp;M$348,$2:$2,0),FALSE),"")</f>
        <v>201704.37</v>
      </c>
      <c r="N424" s="24">
        <f>IFERROR(VLOOKUP($B$422,$4:$126,MATCH($R424&amp;"/"&amp;N$348,$2:$2,0),FALSE),"")</f>
        <v>224945.36</v>
      </c>
      <c r="O424" s="24">
        <f>IFERROR(VLOOKUP($B$422,$4:$126,MATCH($R424&amp;"/"&amp;O$348,$2:$2,0),FALSE),"")</f>
        <v>134462.19</v>
      </c>
      <c r="P424" s="24" t="str">
        <f>IFERROR(VLOOKUP($B$422,$4:$126,MATCH($R424&amp;"/"&amp;P$348,$2:$2,0),FALSE),"")</f>
        <v/>
      </c>
      <c r="Q424" s="21"/>
      <c r="R424" s="25" t="s">
        <v>2917</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t="str">
        <f>IFERROR(VLOOKUP($B$422,$4:$126,MATCH($R425&amp;"/"&amp;B$348,$2:$2,0),FALSE),"")</f>
        <v/>
      </c>
      <c r="C425" s="24" t="str">
        <f>IFERROR(VLOOKUP($B$422,$4:$126,MATCH($R425&amp;"/"&amp;C$348,$2:$2,0),FALSE),"")</f>
        <v/>
      </c>
      <c r="D425" s="24" t="str">
        <f>IFERROR(VLOOKUP($B$422,$4:$126,MATCH($R425&amp;"/"&amp;D$348,$2:$2,0),FALSE),"")</f>
        <v/>
      </c>
      <c r="E425" s="24" t="str">
        <f>IFERROR(VLOOKUP($B$422,$4:$126,MATCH($R425&amp;"/"&amp;E$348,$2:$2,0),FALSE),"")</f>
        <v/>
      </c>
      <c r="F425" s="24" t="str">
        <f>IFERROR(VLOOKUP($B$422,$4:$126,MATCH($R425&amp;"/"&amp;F$348,$2:$2,0),FALSE),"")</f>
        <v/>
      </c>
      <c r="G425" s="24" t="str">
        <f>IFERROR(VLOOKUP($B$422,$4:$126,MATCH($R425&amp;"/"&amp;G$348,$2:$2,0),FALSE),"")</f>
        <v/>
      </c>
      <c r="H425" s="24" t="str">
        <f>IFERROR(VLOOKUP($B$422,$4:$126,MATCH($R425&amp;"/"&amp;H$348,$2:$2,0),FALSE),"")</f>
        <v/>
      </c>
      <c r="I425" s="24" t="str">
        <f>IFERROR(VLOOKUP($B$422,$4:$126,MATCH($R425&amp;"/"&amp;I$348,$2:$2,0),FALSE),"")</f>
        <v/>
      </c>
      <c r="J425" s="24" t="str">
        <f>IFERROR(VLOOKUP($B$422,$4:$126,MATCH($R425&amp;"/"&amp;J$348,$2:$2,0),FALSE),"")</f>
        <v/>
      </c>
      <c r="K425" s="24">
        <f>IFERROR(VLOOKUP($B$422,$4:$126,MATCH($R425&amp;"/"&amp;K$348,$2:$2,0),FALSE),"")</f>
        <v>2119.69</v>
      </c>
      <c r="L425" s="24">
        <f>IFERROR(VLOOKUP($B$422,$4:$126,MATCH($R425&amp;"/"&amp;L$348,$2:$2,0),FALSE),"")</f>
        <v>126725.47</v>
      </c>
      <c r="M425" s="24">
        <f>IFERROR(VLOOKUP($B$422,$4:$126,MATCH($R425&amp;"/"&amp;M$348,$2:$2,0),FALSE),"")</f>
        <v>176462.76</v>
      </c>
      <c r="N425" s="24">
        <f>IFERROR(VLOOKUP($B$422,$4:$126,MATCH($R425&amp;"/"&amp;N$348,$2:$2,0),FALSE),"")</f>
        <v>199076.95</v>
      </c>
      <c r="O425" s="24">
        <f>IFERROR(VLOOKUP($B$422,$4:$126,MATCH($R425&amp;"/"&amp;O$348,$2:$2,0),FALSE),"")</f>
        <v>108250.02</v>
      </c>
      <c r="P425" s="24" t="str">
        <f>IFERROR(VLOOKUP($B$422,$4:$126,MATCH($R425&amp;"/"&amp;P$348,$2:$2,0),FALSE),"")</f>
        <v/>
      </c>
      <c r="Q425" s="21"/>
      <c r="R425" s="25" t="s">
        <v>2918</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t="str">
        <f>IFERROR(VLOOKUP($B$422,$4:$126,MATCH($R426&amp;"/"&amp;B$348,$2:$2,0),FALSE),"")</f>
        <v/>
      </c>
      <c r="C426" s="24" t="str">
        <f>IFERROR(VLOOKUP($B$422,$4:$126,MATCH($R426&amp;"/"&amp;C$348,$2:$2,0),FALSE),"")</f>
        <v/>
      </c>
      <c r="D426" s="24" t="str">
        <f>IFERROR(VLOOKUP($B$422,$4:$126,MATCH($R426&amp;"/"&amp;D$348,$2:$2,0),FALSE),"")</f>
        <v/>
      </c>
      <c r="E426" s="24" t="str">
        <f>IFERROR(VLOOKUP($B$422,$4:$126,MATCH($R426&amp;"/"&amp;E$348,$2:$2,0),FALSE),"")</f>
        <v/>
      </c>
      <c r="F426" s="24" t="str">
        <f>IFERROR(VLOOKUP($B$422,$4:$126,MATCH($R426&amp;"/"&amp;F$348,$2:$2,0),FALSE),"")</f>
        <v/>
      </c>
      <c r="G426" s="24" t="str">
        <f>IFERROR(VLOOKUP($B$422,$4:$126,MATCH($R426&amp;"/"&amp;G$348,$2:$2,0),FALSE),"")</f>
        <v/>
      </c>
      <c r="H426" s="24" t="str">
        <f>IFERROR(VLOOKUP($B$422,$4:$126,MATCH($R426&amp;"/"&amp;H$348,$2:$2,0),FALSE),"")</f>
        <v/>
      </c>
      <c r="I426" s="24" t="str">
        <f>IFERROR(VLOOKUP($B$422,$4:$126,MATCH($R426&amp;"/"&amp;I$348,$2:$2,0),FALSE),"")</f>
        <v/>
      </c>
      <c r="J426" s="24">
        <f>IFERROR(VLOOKUP($B$422,$4:$126,MATCH($R426&amp;"/"&amp;J$348,$2:$2,0),FALSE),"")</f>
        <v>63805.56</v>
      </c>
      <c r="K426" s="24">
        <f>IFERROR(VLOOKUP($B$422,$4:$126,MATCH($R426&amp;"/"&amp;K$348,$2:$2,0),FALSE),"")</f>
        <v>0</v>
      </c>
      <c r="L426" s="24">
        <f>IFERROR(VLOOKUP($B$422,$4:$126,MATCH($R426&amp;"/"&amp;L$348,$2:$2,0),FALSE),"")</f>
        <v>202034.02</v>
      </c>
      <c r="M426" s="24">
        <f>IFERROR(VLOOKUP($B$422,$4:$126,MATCH($R426&amp;"/"&amp;M$348,$2:$2,0),FALSE),"")</f>
        <v>165836.62</v>
      </c>
      <c r="N426" s="24">
        <f>IFERROR(VLOOKUP($B$422,$4:$126,MATCH($R426&amp;"/"&amp;N$348,$2:$2,0),FALSE),IFERROR(VLOOKUP($B$422,$4:$126,MATCH($R425&amp;"/"&amp;N$348,$2:$2,0),FALSE),IFERROR(VLOOKUP($B$422,$4:$126,MATCH($R424&amp;"/"&amp;N$348,$2:$2,0),FALSE),IFERROR(VLOOKUP($B$422,$4:$126,MATCH($R423&amp;"/"&amp;N$348,$2:$2,0),FALSE),""))))</f>
        <v>186191.87</v>
      </c>
      <c r="O426" s="24">
        <f>IFERROR(VLOOKUP($B$422,$4:$126,MATCH($R426&amp;"/"&amp;O$348,$2:$2,0),FALSE),IFERROR(VLOOKUP($B$422,$4:$126,MATCH($R425&amp;"/"&amp;O$348,$2:$2,0),FALSE),IFERROR(VLOOKUP($B$422,$4:$126,MATCH($R424&amp;"/"&amp;O$348,$2:$2,0),FALSE),IFERROR(VLOOKUP($B$422,$4:$126,MATCH($R423&amp;"/"&amp;O$348,$2:$2,0),FALSE),""))))</f>
        <v>108250.02</v>
      </c>
      <c r="P426" s="24" t="str">
        <f>IFERROR(VLOOKUP($B$422,$4:$126,MATCH($R426&amp;"/"&amp;P$348,$2:$2,0),FALSE),IFERROR(VLOOKUP($B$422,$4:$126,MATCH($R425&amp;"/"&amp;P$348,$2:$2,0),FALSE),IFERROR(VLOOKUP($B$422,$4:$126,MATCH($R424&amp;"/"&amp;P$348,$2:$2,0),FALSE),IFERROR(VLOOKUP($B$422,$4:$126,MATCH($R423&amp;"/"&amp;P$348,$2:$2,0),FALSE),""))))</f>
        <v/>
      </c>
      <c r="Q426" s="21"/>
      <c r="R426" s="25" t="s">
        <v>2919</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t="e">
        <f t="shared" ref="B427:P427" si="35">+B426/B$402</f>
        <v>#VALUE!</v>
      </c>
      <c r="C427" s="26" t="e">
        <f t="shared" si="35"/>
        <v>#VALUE!</v>
      </c>
      <c r="D427" s="26" t="e">
        <f t="shared" si="35"/>
        <v>#VALUE!</v>
      </c>
      <c r="E427" s="26" t="e">
        <f t="shared" si="35"/>
        <v>#VALUE!</v>
      </c>
      <c r="F427" s="26" t="e">
        <f t="shared" si="35"/>
        <v>#VALUE!</v>
      </c>
      <c r="G427" s="26" t="e">
        <f t="shared" si="35"/>
        <v>#VALUE!</v>
      </c>
      <c r="H427" s="26" t="e">
        <f t="shared" si="35"/>
        <v>#VALUE!</v>
      </c>
      <c r="I427" s="26" t="e">
        <f t="shared" si="35"/>
        <v>#VALUE!</v>
      </c>
      <c r="J427" s="26">
        <f t="shared" si="35"/>
        <v>8.8459526326650759E-2</v>
      </c>
      <c r="K427" s="26">
        <f t="shared" si="35"/>
        <v>0</v>
      </c>
      <c r="L427" s="26">
        <f t="shared" si="35"/>
        <v>0.11119318513759256</v>
      </c>
      <c r="M427" s="26">
        <f t="shared" si="35"/>
        <v>9.4695782627316316E-2</v>
      </c>
      <c r="N427" s="26">
        <f t="shared" si="35"/>
        <v>0.10320117301069723</v>
      </c>
      <c r="O427" s="26">
        <f t="shared" ref="O427:P427" si="36">+O426/O$402</f>
        <v>5.495318304413023E-2</v>
      </c>
      <c r="P427" s="26" t="e">
        <f t="shared" si="36"/>
        <v>#VALUE!</v>
      </c>
      <c r="Q427" s="21"/>
      <c r="R427" s="27" t="s">
        <v>2920</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49" t="s">
        <v>2907</v>
      </c>
      <c r="C428" s="146"/>
      <c r="D428" s="146"/>
      <c r="E428" s="146"/>
      <c r="F428" s="146"/>
      <c r="G428" s="146"/>
      <c r="H428" s="146"/>
      <c r="I428" s="146"/>
      <c r="J428" s="146"/>
      <c r="K428" s="146"/>
      <c r="L428" s="146"/>
      <c r="M428" s="146"/>
      <c r="N428" s="150"/>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t="str">
        <f>IFERROR(VLOOKUP($B$428,$4:$126,MATCH($R429&amp;"/"&amp;B$348,$2:$2,0),FALSE),"")</f>
        <v/>
      </c>
      <c r="C429" s="24" t="str">
        <f>IFERROR(VLOOKUP($B$428,$4:$126,MATCH($R429&amp;"/"&amp;C$348,$2:$2,0),FALSE),"")</f>
        <v/>
      </c>
      <c r="D429" s="24" t="str">
        <f>IFERROR(VLOOKUP($B$428,$4:$126,MATCH($R429&amp;"/"&amp;D$348,$2:$2,0),FALSE),"")</f>
        <v/>
      </c>
      <c r="E429" s="24" t="str">
        <f>IFERROR(VLOOKUP($B$428,$4:$126,MATCH($R429&amp;"/"&amp;E$348,$2:$2,0),FALSE),"")</f>
        <v/>
      </c>
      <c r="F429" s="24" t="str">
        <f>IFERROR(VLOOKUP($B$428,$4:$126,MATCH($R429&amp;"/"&amp;F$348,$2:$2,0),FALSE),"")</f>
        <v/>
      </c>
      <c r="G429" s="24" t="str">
        <f>IFERROR(VLOOKUP($B$428,$4:$126,MATCH($R429&amp;"/"&amp;G$348,$2:$2,0),FALSE),"")</f>
        <v/>
      </c>
      <c r="H429" s="24" t="str">
        <f>IFERROR(VLOOKUP($B$428,$4:$126,MATCH($R429&amp;"/"&amp;H$348,$2:$2,0),FALSE),"")</f>
        <v/>
      </c>
      <c r="I429" s="24" t="str">
        <f>IFERROR(VLOOKUP($B$428,$4:$126,MATCH($R429&amp;"/"&amp;I$348,$2:$2,0),FALSE),"")</f>
        <v/>
      </c>
      <c r="J429" s="24" t="str">
        <f>IFERROR(VLOOKUP($B$428,$4:$126,MATCH($R429&amp;"/"&amp;J$348,$2:$2,0),FALSE),"")</f>
        <v/>
      </c>
      <c r="K429" s="24">
        <f>IFERROR(VLOOKUP($B$428,$4:$126,MATCH($R429&amp;"/"&amp;K$348,$2:$2,0),FALSE),"")</f>
        <v>63841.100000000006</v>
      </c>
      <c r="L429" s="24">
        <f>IFERROR(VLOOKUP($B$428,$4:$126,MATCH($R429&amp;"/"&amp;L$348,$2:$2,0),FALSE),"")</f>
        <v>43581.54</v>
      </c>
      <c r="M429" s="24">
        <f>IFERROR(VLOOKUP($B$428,$4:$126,MATCH($R429&amp;"/"&amp;M$348,$2:$2,0),FALSE),"")</f>
        <v>257302.78999999998</v>
      </c>
      <c r="N429" s="24">
        <f>IFERROR(VLOOKUP($B$428,$4:$126,MATCH($R429&amp;"/"&amp;N$348,$2:$2,0),FALSE),"")</f>
        <v>261789.99</v>
      </c>
      <c r="O429" s="24">
        <f>IFERROR(VLOOKUP($B$428,$4:$126,MATCH($R429&amp;"/"&amp;O$348,$2:$2,0),FALSE),"")</f>
        <v>283168.73</v>
      </c>
      <c r="P429" s="24" t="str">
        <f>IFERROR(VLOOKUP($B$428,$4:$126,MATCH($R429&amp;"/"&amp;P$348,$2:$2,0),FALSE),"")</f>
        <v/>
      </c>
      <c r="Q429" s="21"/>
      <c r="R429" s="25" t="s">
        <v>2916</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t="str">
        <f>IFERROR(VLOOKUP($B$428,$4:$126,MATCH($R430&amp;"/"&amp;B$348,$2:$2,0),FALSE),"")</f>
        <v/>
      </c>
      <c r="C430" s="24" t="str">
        <f>IFERROR(VLOOKUP($B$428,$4:$126,MATCH($R430&amp;"/"&amp;C$348,$2:$2,0),FALSE),"")</f>
        <v/>
      </c>
      <c r="D430" s="24" t="str">
        <f>IFERROR(VLOOKUP($B$428,$4:$126,MATCH($R430&amp;"/"&amp;D$348,$2:$2,0),FALSE),"")</f>
        <v/>
      </c>
      <c r="E430" s="24" t="str">
        <f>IFERROR(VLOOKUP($B$428,$4:$126,MATCH($R430&amp;"/"&amp;E$348,$2:$2,0),FALSE),"")</f>
        <v/>
      </c>
      <c r="F430" s="24" t="str">
        <f>IFERROR(VLOOKUP($B$428,$4:$126,MATCH($R430&amp;"/"&amp;F$348,$2:$2,0),FALSE),"")</f>
        <v/>
      </c>
      <c r="G430" s="24" t="str">
        <f>IFERROR(VLOOKUP($B$428,$4:$126,MATCH($R430&amp;"/"&amp;G$348,$2:$2,0),FALSE),"")</f>
        <v/>
      </c>
      <c r="H430" s="24" t="str">
        <f>IFERROR(VLOOKUP($B$428,$4:$126,MATCH($R430&amp;"/"&amp;H$348,$2:$2,0),FALSE),"")</f>
        <v/>
      </c>
      <c r="I430" s="24" t="str">
        <f>IFERROR(VLOOKUP($B$428,$4:$126,MATCH($R430&amp;"/"&amp;I$348,$2:$2,0),FALSE),"")</f>
        <v/>
      </c>
      <c r="J430" s="24" t="str">
        <f>IFERROR(VLOOKUP($B$428,$4:$126,MATCH($R430&amp;"/"&amp;J$348,$2:$2,0),FALSE),"")</f>
        <v/>
      </c>
      <c r="K430" s="24">
        <f>IFERROR(VLOOKUP($B$428,$4:$126,MATCH($R430&amp;"/"&amp;K$348,$2:$2,0),FALSE),"")</f>
        <v>63873.95</v>
      </c>
      <c r="L430" s="24">
        <f>IFERROR(VLOOKUP($B$428,$4:$126,MATCH($R430&amp;"/"&amp;L$348,$2:$2,0),FALSE),"")</f>
        <v>78140.44</v>
      </c>
      <c r="M430" s="24">
        <f>IFERROR(VLOOKUP($B$428,$4:$126,MATCH($R430&amp;"/"&amp;M$348,$2:$2,0),FALSE),"")</f>
        <v>289366</v>
      </c>
      <c r="N430" s="24">
        <f>IFERROR(VLOOKUP($B$428,$4:$126,MATCH($R430&amp;"/"&amp;N$348,$2:$2,0),FALSE),"")</f>
        <v>321789.99</v>
      </c>
      <c r="O430" s="24">
        <f>IFERROR(VLOOKUP($B$428,$4:$126,MATCH($R430&amp;"/"&amp;O$348,$2:$2,0),FALSE),"")</f>
        <v>257742.62</v>
      </c>
      <c r="P430" s="24" t="str">
        <f>IFERROR(VLOOKUP($B$428,$4:$126,MATCH($R430&amp;"/"&amp;P$348,$2:$2,0),FALSE),"")</f>
        <v/>
      </c>
      <c r="Q430" s="21"/>
      <c r="R430" s="25" t="s">
        <v>2917</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t="str">
        <f>IFERROR(VLOOKUP($B$428,$4:$126,MATCH($R431&amp;"/"&amp;B$348,$2:$2,0),FALSE),"")</f>
        <v/>
      </c>
      <c r="C431" s="24" t="str">
        <f>IFERROR(VLOOKUP($B$428,$4:$126,MATCH($R431&amp;"/"&amp;C$348,$2:$2,0),FALSE),"")</f>
        <v/>
      </c>
      <c r="D431" s="24" t="str">
        <f>IFERROR(VLOOKUP($B$428,$4:$126,MATCH($R431&amp;"/"&amp;D$348,$2:$2,0),FALSE),"")</f>
        <v/>
      </c>
      <c r="E431" s="24" t="str">
        <f>IFERROR(VLOOKUP($B$428,$4:$126,MATCH($R431&amp;"/"&amp;E$348,$2:$2,0),FALSE),"")</f>
        <v/>
      </c>
      <c r="F431" s="24" t="str">
        <f>IFERROR(VLOOKUP($B$428,$4:$126,MATCH($R431&amp;"/"&amp;F$348,$2:$2,0),FALSE),"")</f>
        <v/>
      </c>
      <c r="G431" s="24" t="str">
        <f>IFERROR(VLOOKUP($B$428,$4:$126,MATCH($R431&amp;"/"&amp;G$348,$2:$2,0),FALSE),"")</f>
        <v/>
      </c>
      <c r="H431" s="24" t="str">
        <f>IFERROR(VLOOKUP($B$428,$4:$126,MATCH($R431&amp;"/"&amp;H$348,$2:$2,0),FALSE),"")</f>
        <v/>
      </c>
      <c r="I431" s="24" t="str">
        <f>IFERROR(VLOOKUP($B$428,$4:$126,MATCH($R431&amp;"/"&amp;I$348,$2:$2,0),FALSE),"")</f>
        <v/>
      </c>
      <c r="J431" s="24" t="str">
        <f>IFERROR(VLOOKUP($B$428,$4:$126,MATCH($R431&amp;"/"&amp;J$348,$2:$2,0),FALSE),"")</f>
        <v/>
      </c>
      <c r="K431" s="24">
        <f>IFERROR(VLOOKUP($B$428,$4:$126,MATCH($R431&amp;"/"&amp;K$348,$2:$2,0),FALSE),"")</f>
        <v>63907.51</v>
      </c>
      <c r="L431" s="24">
        <f>IFERROR(VLOOKUP($B$428,$4:$126,MATCH($R431&amp;"/"&amp;L$348,$2:$2,0),FALSE),"")</f>
        <v>203789.37</v>
      </c>
      <c r="M431" s="24">
        <f>IFERROR(VLOOKUP($B$428,$4:$126,MATCH($R431&amp;"/"&amp;M$348,$2:$2,0),FALSE),"")</f>
        <v>270923.25</v>
      </c>
      <c r="N431" s="24">
        <f>IFERROR(VLOOKUP($B$428,$4:$126,MATCH($R431&amp;"/"&amp;N$348,$2:$2,0),FALSE),"")</f>
        <v>321789.99</v>
      </c>
      <c r="O431" s="24">
        <f>IFERROR(VLOOKUP($B$428,$4:$126,MATCH($R431&amp;"/"&amp;O$348,$2:$2,0),FALSE),"")</f>
        <v>232175.54</v>
      </c>
      <c r="P431" s="24" t="str">
        <f>IFERROR(VLOOKUP($B$428,$4:$126,MATCH($R431&amp;"/"&amp;P$348,$2:$2,0),FALSE),"")</f>
        <v/>
      </c>
      <c r="Q431" s="21"/>
      <c r="R431" s="25" t="s">
        <v>2918</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t="str">
        <f>IFERROR(VLOOKUP($B$428,$4:$126,MATCH($R432&amp;"/"&amp;B$348,$2:$2,0),FALSE),"")</f>
        <v/>
      </c>
      <c r="C432" s="24" t="str">
        <f>IFERROR(VLOOKUP($B$428,$4:$126,MATCH($R432&amp;"/"&amp;C$348,$2:$2,0),FALSE),"")</f>
        <v/>
      </c>
      <c r="D432" s="24" t="str">
        <f>IFERROR(VLOOKUP($B$428,$4:$126,MATCH($R432&amp;"/"&amp;D$348,$2:$2,0),FALSE),"")</f>
        <v/>
      </c>
      <c r="E432" s="24" t="str">
        <f>IFERROR(VLOOKUP($B$428,$4:$126,MATCH($R432&amp;"/"&amp;E$348,$2:$2,0),FALSE),"")</f>
        <v/>
      </c>
      <c r="F432" s="24" t="str">
        <f>IFERROR(VLOOKUP($B$428,$4:$126,MATCH($R432&amp;"/"&amp;F$348,$2:$2,0),FALSE),"")</f>
        <v/>
      </c>
      <c r="G432" s="24" t="str">
        <f>IFERROR(VLOOKUP($B$428,$4:$126,MATCH($R432&amp;"/"&amp;G$348,$2:$2,0),FALSE),"")</f>
        <v/>
      </c>
      <c r="H432" s="24" t="str">
        <f>IFERROR(VLOOKUP($B$428,$4:$126,MATCH($R432&amp;"/"&amp;H$348,$2:$2,0),FALSE),"")</f>
        <v/>
      </c>
      <c r="I432" s="24" t="str">
        <f>IFERROR(VLOOKUP($B$428,$4:$126,MATCH($R432&amp;"/"&amp;I$348,$2:$2,0),FALSE),"")</f>
        <v/>
      </c>
      <c r="J432" s="24">
        <f>IFERROR(VLOOKUP($B$428,$4:$126,MATCH($R432&amp;"/"&amp;J$348,$2:$2,0),FALSE),"")</f>
        <v>63805.56</v>
      </c>
      <c r="K432" s="24">
        <f>IFERROR(VLOOKUP($B$428,$4:$126,MATCH($R432&amp;"/"&amp;K$348,$2:$2,0),FALSE),"")</f>
        <v>63941.45</v>
      </c>
      <c r="L432" s="24">
        <f>IFERROR(VLOOKUP($B$428,$4:$126,MATCH($R432&amp;"/"&amp;L$348,$2:$2,0),FALSE),"")</f>
        <v>275510.70999999996</v>
      </c>
      <c r="M432" s="24">
        <f>IFERROR(VLOOKUP($B$428,$4:$126,MATCH($R432&amp;"/"&amp;M$348,$2:$2,0),FALSE),"")</f>
        <v>267188</v>
      </c>
      <c r="N432" s="24">
        <f>IFERROR(VLOOKUP($B$428,$4:$126,MATCH($R432&amp;"/"&amp;N$348,$2:$2,0),FALSE),IFERROR(VLOOKUP($B$428,$4:$126,MATCH($R431&amp;"/"&amp;N$348,$2:$2,0),FALSE),IFERROR(VLOOKUP($B$428,$4:$126,MATCH($R430&amp;"/"&amp;N$348,$2:$2,0),FALSE),IFERROR(VLOOKUP($B$428,$4:$126,MATCH($R429&amp;"/"&amp;N$348,$2:$2,0),FALSE),""))))</f>
        <v>308530.03999999998</v>
      </c>
      <c r="O432" s="24">
        <f>IFERROR(VLOOKUP($B$428,$4:$126,MATCH($R432&amp;"/"&amp;O$348,$2:$2,0),FALSE),IFERROR(VLOOKUP($B$428,$4:$126,MATCH($R431&amp;"/"&amp;O$348,$2:$2,0),FALSE),IFERROR(VLOOKUP($B$428,$4:$126,MATCH($R430&amp;"/"&amp;O$348,$2:$2,0),FALSE),IFERROR(VLOOKUP($B$428,$4:$126,MATCH($R429&amp;"/"&amp;O$348,$2:$2,0),FALSE),""))))</f>
        <v>232175.54</v>
      </c>
      <c r="P432" s="24" t="str">
        <f>IFERROR(VLOOKUP($B$428,$4:$126,MATCH($R432&amp;"/"&amp;P$348,$2:$2,0),FALSE),IFERROR(VLOOKUP($B$428,$4:$126,MATCH($R431&amp;"/"&amp;P$348,$2:$2,0),FALSE),IFERROR(VLOOKUP($B$428,$4:$126,MATCH($R430&amp;"/"&amp;P$348,$2:$2,0),FALSE),IFERROR(VLOOKUP($B$428,$4:$126,MATCH($R429&amp;"/"&amp;P$348,$2:$2,0),FALSE),""))))</f>
        <v/>
      </c>
      <c r="Q432" s="21"/>
      <c r="R432" s="25" t="s">
        <v>2919</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t="e">
        <f t="shared" ref="B433:P433" si="37">+B432/B$457</f>
        <v>#VALUE!</v>
      </c>
      <c r="C433" s="33" t="e">
        <f t="shared" si="37"/>
        <v>#VALUE!</v>
      </c>
      <c r="D433" s="33" t="e">
        <f t="shared" si="37"/>
        <v>#VALUE!</v>
      </c>
      <c r="E433" s="33" t="e">
        <f t="shared" si="37"/>
        <v>#VALUE!</v>
      </c>
      <c r="F433" s="33" t="e">
        <f t="shared" si="37"/>
        <v>#VALUE!</v>
      </c>
      <c r="G433" s="33" t="e">
        <f t="shared" si="37"/>
        <v>#VALUE!</v>
      </c>
      <c r="H433" s="33" t="e">
        <f t="shared" si="37"/>
        <v>#VALUE!</v>
      </c>
      <c r="I433" s="33" t="e">
        <f t="shared" si="37"/>
        <v>#VALUE!</v>
      </c>
      <c r="J433" s="33">
        <f t="shared" si="37"/>
        <v>0.12397394753250195</v>
      </c>
      <c r="K433" s="33">
        <f t="shared" si="37"/>
        <v>4.9598295110842967E-2</v>
      </c>
      <c r="L433" s="33">
        <f t="shared" si="37"/>
        <v>0.21559727843705981</v>
      </c>
      <c r="M433" s="33">
        <f t="shared" si="37"/>
        <v>0.20280166075302242</v>
      </c>
      <c r="N433" s="33">
        <f t="shared" si="37"/>
        <v>0.22765049504992865</v>
      </c>
      <c r="O433" s="33">
        <f t="shared" ref="O433:P433" si="38">+O432/O$457</f>
        <v>0.15994205271746684</v>
      </c>
      <c r="P433" s="33" t="e">
        <f t="shared" si="38"/>
        <v>#VALUE!</v>
      </c>
      <c r="Q433" s="21"/>
      <c r="R433" s="27" t="s">
        <v>2932</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49" t="s">
        <v>2933</v>
      </c>
      <c r="C434" s="146"/>
      <c r="D434" s="146"/>
      <c r="E434" s="146"/>
      <c r="F434" s="146"/>
      <c r="G434" s="146"/>
      <c r="H434" s="146"/>
      <c r="I434" s="146"/>
      <c r="J434" s="146"/>
      <c r="K434" s="146"/>
      <c r="L434" s="146"/>
      <c r="M434" s="146"/>
      <c r="N434" s="150"/>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t="str">
        <f>IFERROR(VLOOKUP($B$434,$4:$126,MATCH($R435&amp;"/"&amp;B$348,$2:$2,0),FALSE),"")</f>
        <v/>
      </c>
      <c r="C435" s="24" t="str">
        <f>IFERROR(VLOOKUP($B$434,$4:$126,MATCH($R435&amp;"/"&amp;C$348,$2:$2,0),FALSE),"")</f>
        <v/>
      </c>
      <c r="D435" s="24" t="str">
        <f>IFERROR(VLOOKUP($B$434,$4:$126,MATCH($R435&amp;"/"&amp;D$348,$2:$2,0),FALSE),"")</f>
        <v/>
      </c>
      <c r="E435" s="24" t="str">
        <f>IFERROR(VLOOKUP($B$434,$4:$126,MATCH($R435&amp;"/"&amp;E$348,$2:$2,0),FALSE),"")</f>
        <v/>
      </c>
      <c r="F435" s="24" t="str">
        <f>IFERROR(VLOOKUP($B$434,$4:$126,MATCH($R435&amp;"/"&amp;F$348,$2:$2,0),FALSE),"")</f>
        <v/>
      </c>
      <c r="G435" s="24" t="str">
        <f>IFERROR(VLOOKUP($B$434,$4:$126,MATCH($R435&amp;"/"&amp;G$348,$2:$2,0),FALSE),"")</f>
        <v/>
      </c>
      <c r="H435" s="24" t="str">
        <f>IFERROR(VLOOKUP($B$434,$4:$126,MATCH($R435&amp;"/"&amp;H$348,$2:$2,0),FALSE),"")</f>
        <v/>
      </c>
      <c r="I435" s="24" t="str">
        <f>IFERROR(VLOOKUP($B$434,$4:$126,MATCH($R435&amp;"/"&amp;I$348,$2:$2,0),FALSE),"")</f>
        <v/>
      </c>
      <c r="J435" s="24" t="str">
        <f>IFERROR(VLOOKUP($B$434,$4:$126,MATCH($R435&amp;"/"&amp;J$348,$2:$2,0),FALSE),"")</f>
        <v/>
      </c>
      <c r="K435" s="24">
        <f>IFERROR(VLOOKUP($B$434,$4:$126,MATCH($R435&amp;"/"&amp;K$348,$2:$2,0),FALSE),"")</f>
        <v>54491.92</v>
      </c>
      <c r="L435" s="24">
        <f>IFERROR(VLOOKUP($B$434,$4:$126,MATCH($R435&amp;"/"&amp;L$348,$2:$2,0),FALSE),"")</f>
        <v>13764.65</v>
      </c>
      <c r="M435" s="24">
        <f>IFERROR(VLOOKUP($B$434,$4:$126,MATCH($R435&amp;"/"&amp;M$348,$2:$2,0),FALSE),"")</f>
        <v>191865.73</v>
      </c>
      <c r="N435" s="24">
        <f>IFERROR(VLOOKUP($B$434,$4:$126,MATCH($R435&amp;"/"&amp;N$348,$2:$2,0),FALSE),"")</f>
        <v>191720.35</v>
      </c>
      <c r="O435" s="24">
        <f>IFERROR(VLOOKUP($B$434,$4:$126,MATCH($R435&amp;"/"&amp;O$348,$2:$2,0),FALSE),"")</f>
        <v>197816.56</v>
      </c>
      <c r="P435" s="24" t="str">
        <f>IFERROR(VLOOKUP($B$434,$4:$126,MATCH($R435&amp;"/"&amp;P$348,$2:$2,0),FALSE),"")</f>
        <v/>
      </c>
      <c r="Q435" s="21"/>
      <c r="R435" s="25" t="s">
        <v>2916</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t="str">
        <f>IFERROR(VLOOKUP($B$434,$4:$126,MATCH($R436&amp;"/"&amp;B$348,$2:$2,0),FALSE),"")</f>
        <v/>
      </c>
      <c r="C436" s="24" t="str">
        <f>IFERROR(VLOOKUP($B$434,$4:$126,MATCH($R436&amp;"/"&amp;C$348,$2:$2,0),FALSE),"")</f>
        <v/>
      </c>
      <c r="D436" s="24" t="str">
        <f>IFERROR(VLOOKUP($B$434,$4:$126,MATCH($R436&amp;"/"&amp;D$348,$2:$2,0),FALSE),"")</f>
        <v/>
      </c>
      <c r="E436" s="24" t="str">
        <f>IFERROR(VLOOKUP($B$434,$4:$126,MATCH($R436&amp;"/"&amp;E$348,$2:$2,0),FALSE),"")</f>
        <v/>
      </c>
      <c r="F436" s="24" t="str">
        <f>IFERROR(VLOOKUP($B$434,$4:$126,MATCH($R436&amp;"/"&amp;F$348,$2:$2,0),FALSE),"")</f>
        <v/>
      </c>
      <c r="G436" s="24" t="str">
        <f>IFERROR(VLOOKUP($B$434,$4:$126,MATCH($R436&amp;"/"&amp;G$348,$2:$2,0),FALSE),"")</f>
        <v/>
      </c>
      <c r="H436" s="24" t="str">
        <f>IFERROR(VLOOKUP($B$434,$4:$126,MATCH($R436&amp;"/"&amp;H$348,$2:$2,0),FALSE),"")</f>
        <v/>
      </c>
      <c r="I436" s="24" t="str">
        <f>IFERROR(VLOOKUP($B$434,$4:$126,MATCH($R436&amp;"/"&amp;I$348,$2:$2,0),FALSE),"")</f>
        <v/>
      </c>
      <c r="J436" s="24" t="str">
        <f>IFERROR(VLOOKUP($B$434,$4:$126,MATCH($R436&amp;"/"&amp;J$348,$2:$2,0),FALSE),"")</f>
        <v/>
      </c>
      <c r="K436" s="24">
        <f>IFERROR(VLOOKUP($B$434,$4:$126,MATCH($R436&amp;"/"&amp;K$348,$2:$2,0),FALSE),"")</f>
        <v>34218.879999999997</v>
      </c>
      <c r="L436" s="24">
        <f>IFERROR(VLOOKUP($B$434,$4:$126,MATCH($R436&amp;"/"&amp;L$348,$2:$2,0),FALSE),"")</f>
        <v>14620.55</v>
      </c>
      <c r="M436" s="24">
        <f>IFERROR(VLOOKUP($B$434,$4:$126,MATCH($R436&amp;"/"&amp;M$348,$2:$2,0),FALSE),"")</f>
        <v>224795.8</v>
      </c>
      <c r="N436" s="24">
        <f>IFERROR(VLOOKUP($B$434,$4:$126,MATCH($R436&amp;"/"&amp;N$348,$2:$2,0),FALSE),"")</f>
        <v>260560.37</v>
      </c>
      <c r="O436" s="24">
        <f>IFERROR(VLOOKUP($B$434,$4:$126,MATCH($R436&amp;"/"&amp;O$348,$2:$2,0),FALSE),"")</f>
        <v>172485.98</v>
      </c>
      <c r="P436" s="24" t="str">
        <f>IFERROR(VLOOKUP($B$434,$4:$126,MATCH($R436&amp;"/"&amp;P$348,$2:$2,0),FALSE),"")</f>
        <v/>
      </c>
      <c r="Q436" s="21"/>
      <c r="R436" s="25" t="s">
        <v>2917</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t="str">
        <f>IFERROR(VLOOKUP($B$434,$4:$126,MATCH($R437&amp;"/"&amp;B$348,$2:$2,0),FALSE),"")</f>
        <v/>
      </c>
      <c r="C437" s="24" t="str">
        <f>IFERROR(VLOOKUP($B$434,$4:$126,MATCH($R437&amp;"/"&amp;C$348,$2:$2,0),FALSE),"")</f>
        <v/>
      </c>
      <c r="D437" s="24" t="str">
        <f>IFERROR(VLOOKUP($B$434,$4:$126,MATCH($R437&amp;"/"&amp;D$348,$2:$2,0),FALSE),"")</f>
        <v/>
      </c>
      <c r="E437" s="24" t="str">
        <f>IFERROR(VLOOKUP($B$434,$4:$126,MATCH($R437&amp;"/"&amp;E$348,$2:$2,0),FALSE),"")</f>
        <v/>
      </c>
      <c r="F437" s="24" t="str">
        <f>IFERROR(VLOOKUP($B$434,$4:$126,MATCH($R437&amp;"/"&amp;F$348,$2:$2,0),FALSE),"")</f>
        <v/>
      </c>
      <c r="G437" s="24" t="str">
        <f>IFERROR(VLOOKUP($B$434,$4:$126,MATCH($R437&amp;"/"&amp;G$348,$2:$2,0),FALSE),"")</f>
        <v/>
      </c>
      <c r="H437" s="24" t="str">
        <f>IFERROR(VLOOKUP($B$434,$4:$126,MATCH($R437&amp;"/"&amp;H$348,$2:$2,0),FALSE),"")</f>
        <v/>
      </c>
      <c r="I437" s="24" t="str">
        <f>IFERROR(VLOOKUP($B$434,$4:$126,MATCH($R437&amp;"/"&amp;I$348,$2:$2,0),FALSE),"")</f>
        <v/>
      </c>
      <c r="J437" s="24" t="str">
        <f>IFERROR(VLOOKUP($B$434,$4:$126,MATCH($R437&amp;"/"&amp;J$348,$2:$2,0),FALSE),"")</f>
        <v/>
      </c>
      <c r="K437" s="24">
        <f>IFERROR(VLOOKUP($B$434,$4:$126,MATCH($R437&amp;"/"&amp;K$348,$2:$2,0),FALSE),"")</f>
        <v>13749.06</v>
      </c>
      <c r="L437" s="24">
        <f>IFERROR(VLOOKUP($B$434,$4:$126,MATCH($R437&amp;"/"&amp;L$348,$2:$2,0),FALSE),"")</f>
        <v>141777.17000000001</v>
      </c>
      <c r="M437" s="24">
        <f>IFERROR(VLOOKUP($B$434,$4:$126,MATCH($R437&amp;"/"&amp;M$348,$2:$2,0),FALSE),"")</f>
        <v>199952.9</v>
      </c>
      <c r="N437" s="24">
        <f>IFERROR(VLOOKUP($B$434,$4:$126,MATCH($R437&amp;"/"&amp;N$348,$2:$2,0),FALSE),"")</f>
        <v>234375.7</v>
      </c>
      <c r="O437" s="24">
        <f>IFERROR(VLOOKUP($B$434,$4:$126,MATCH($R437&amp;"/"&amp;O$348,$2:$2,0),FALSE),"")</f>
        <v>146710.09</v>
      </c>
      <c r="P437" s="24" t="str">
        <f>IFERROR(VLOOKUP($B$434,$4:$126,MATCH($R437&amp;"/"&amp;P$348,$2:$2,0),FALSE),"")</f>
        <v/>
      </c>
      <c r="Q437" s="21"/>
      <c r="R437" s="25" t="s">
        <v>2918</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t="str">
        <f>IFERROR(VLOOKUP($B$434,$4:$126,MATCH($R438&amp;"/"&amp;B$348,$2:$2,0),FALSE),"")</f>
        <v/>
      </c>
      <c r="C438" s="24" t="str">
        <f>IFERROR(VLOOKUP($B$434,$4:$126,MATCH($R438&amp;"/"&amp;C$348,$2:$2,0),FALSE),"")</f>
        <v/>
      </c>
      <c r="D438" s="24" t="str">
        <f>IFERROR(VLOOKUP($B$434,$4:$126,MATCH($R438&amp;"/"&amp;D$348,$2:$2,0),FALSE),"")</f>
        <v/>
      </c>
      <c r="E438" s="24" t="str">
        <f>IFERROR(VLOOKUP($B$434,$4:$126,MATCH($R438&amp;"/"&amp;E$348,$2:$2,0),FALSE),"")</f>
        <v/>
      </c>
      <c r="F438" s="24" t="str">
        <f>IFERROR(VLOOKUP($B$434,$4:$126,MATCH($R438&amp;"/"&amp;F$348,$2:$2,0),FALSE),"")</f>
        <v/>
      </c>
      <c r="G438" s="24" t="str">
        <f>IFERROR(VLOOKUP($B$434,$4:$126,MATCH($R438&amp;"/"&amp;G$348,$2:$2,0),FALSE),"")</f>
        <v/>
      </c>
      <c r="H438" s="24" t="str">
        <f>IFERROR(VLOOKUP($B$434,$4:$126,MATCH($R438&amp;"/"&amp;H$348,$2:$2,0),FALSE),"")</f>
        <v/>
      </c>
      <c r="I438" s="24" t="str">
        <f>IFERROR(VLOOKUP($B$434,$4:$126,MATCH($R438&amp;"/"&amp;I$348,$2:$2,0),FALSE),"")</f>
        <v/>
      </c>
      <c r="J438" s="24">
        <f>IFERROR(VLOOKUP($B$434,$4:$126,MATCH($R438&amp;"/"&amp;J$348,$2:$2,0),FALSE),"")</f>
        <v>74678.55</v>
      </c>
      <c r="K438" s="24">
        <f>IFERROR(VLOOKUP($B$434,$4:$126,MATCH($R438&amp;"/"&amp;K$348,$2:$2,0),FALSE),"")</f>
        <v>13318.76</v>
      </c>
      <c r="L438" s="24">
        <f>IFERROR(VLOOKUP($B$434,$4:$126,MATCH($R438&amp;"/"&amp;L$348,$2:$2,0),FALSE),"")</f>
        <v>217110.01</v>
      </c>
      <c r="M438" s="24">
        <f>IFERROR(VLOOKUP($B$434,$4:$126,MATCH($R438&amp;"/"&amp;M$348,$2:$2,0),FALSE),"")</f>
        <v>193242.52</v>
      </c>
      <c r="N438" s="24">
        <f>IFERROR(VLOOKUP($B$434,$4:$126,MATCH($R438&amp;"/"&amp;N$348,$2:$2,0),FALSE),IFERROR(VLOOKUP($B$434,$4:$126,MATCH($R437&amp;"/"&amp;N$348,$2:$2,0),FALSE),IFERROR(VLOOKUP($B$434,$4:$126,MATCH($R436&amp;"/"&amp;N$348,$2:$2,0),FALSE),IFERROR(VLOOKUP($B$434,$4:$126,MATCH($R435&amp;"/"&amp;N$348,$2:$2,0),FALSE),""))))</f>
        <v>223526.32</v>
      </c>
      <c r="O438" s="24">
        <f>IFERROR(VLOOKUP($B$434,$4:$126,MATCH($R438&amp;"/"&amp;O$348,$2:$2,0),FALSE),IFERROR(VLOOKUP($B$434,$4:$126,MATCH($R437&amp;"/"&amp;O$348,$2:$2,0),FALSE),IFERROR(VLOOKUP($B$434,$4:$126,MATCH($R436&amp;"/"&amp;O$348,$2:$2,0),FALSE),IFERROR(VLOOKUP($B$434,$4:$126,MATCH($R435&amp;"/"&amp;O$348,$2:$2,0),FALSE),""))))</f>
        <v>146710.09</v>
      </c>
      <c r="P438" s="24" t="str">
        <f>IFERROR(VLOOKUP($B$434,$4:$126,MATCH($R438&amp;"/"&amp;P$348,$2:$2,0),FALSE),IFERROR(VLOOKUP($B$434,$4:$126,MATCH($R437&amp;"/"&amp;P$348,$2:$2,0),FALSE),IFERROR(VLOOKUP($B$434,$4:$126,MATCH($R436&amp;"/"&amp;P$348,$2:$2,0),FALSE),IFERROR(VLOOKUP($B$434,$4:$126,MATCH($R435&amp;"/"&amp;P$348,$2:$2,0),FALSE),""))))</f>
        <v/>
      </c>
      <c r="Q438" s="21"/>
      <c r="R438" s="25" t="s">
        <v>2919</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t="e">
        <f t="shared" ref="B439:P439" si="39">+B438/B$402</f>
        <v>#VALUE!</v>
      </c>
      <c r="C439" s="26" t="e">
        <f t="shared" si="39"/>
        <v>#VALUE!</v>
      </c>
      <c r="D439" s="26" t="e">
        <f t="shared" si="39"/>
        <v>#VALUE!</v>
      </c>
      <c r="E439" s="26" t="e">
        <f t="shared" si="39"/>
        <v>#VALUE!</v>
      </c>
      <c r="F439" s="26" t="e">
        <f t="shared" si="39"/>
        <v>#VALUE!</v>
      </c>
      <c r="G439" s="26" t="e">
        <f t="shared" si="39"/>
        <v>#VALUE!</v>
      </c>
      <c r="H439" s="26" t="e">
        <f t="shared" si="39"/>
        <v>#VALUE!</v>
      </c>
      <c r="I439" s="26" t="e">
        <f t="shared" si="39"/>
        <v>#VALUE!</v>
      </c>
      <c r="J439" s="26">
        <f t="shared" si="39"/>
        <v>0.10353375410796653</v>
      </c>
      <c r="K439" s="26">
        <f t="shared" si="39"/>
        <v>7.884004043071104E-3</v>
      </c>
      <c r="L439" s="26">
        <f t="shared" si="39"/>
        <v>0.11949053697567655</v>
      </c>
      <c r="M439" s="26">
        <f t="shared" si="39"/>
        <v>0.11034505930158747</v>
      </c>
      <c r="N439" s="26">
        <f t="shared" si="39"/>
        <v>0.12389465996965643</v>
      </c>
      <c r="O439" s="26">
        <f t="shared" ref="O439:P439" si="40">+O438/O$402</f>
        <v>7.4477459035950475E-2</v>
      </c>
      <c r="P439" s="26" t="e">
        <f t="shared" si="40"/>
        <v>#VALUE!</v>
      </c>
      <c r="Q439" s="21"/>
      <c r="R439" s="27" t="s">
        <v>2920</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48" t="s">
        <v>2934</v>
      </c>
      <c r="C440" s="146"/>
      <c r="D440" s="146"/>
      <c r="E440" s="146"/>
      <c r="F440" s="146"/>
      <c r="G440" s="146"/>
      <c r="H440" s="146"/>
      <c r="I440" s="146"/>
      <c r="J440" s="146"/>
      <c r="K440" s="146"/>
      <c r="L440" s="146"/>
      <c r="M440" s="146"/>
      <c r="N440" s="150"/>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t="str">
        <f>IFERROR(VLOOKUP($B$440,$4:$126,MATCH($R441&amp;"/"&amp;B$348,$2:$2,0),FALSE),"")</f>
        <v/>
      </c>
      <c r="C441" s="24" t="str">
        <f>IFERROR(VLOOKUP($B$440,$4:$126,MATCH($R441&amp;"/"&amp;C$348,$2:$2,0),FALSE),"")</f>
        <v/>
      </c>
      <c r="D441" s="24" t="str">
        <f>IFERROR(VLOOKUP($B$440,$4:$126,MATCH($R441&amp;"/"&amp;D$348,$2:$2,0),FALSE),"")</f>
        <v/>
      </c>
      <c r="E441" s="24" t="str">
        <f>IFERROR(VLOOKUP($B$440,$4:$126,MATCH($R441&amp;"/"&amp;E$348,$2:$2,0),FALSE),"")</f>
        <v/>
      </c>
      <c r="F441" s="24" t="str">
        <f>IFERROR(VLOOKUP($B$440,$4:$126,MATCH($R441&amp;"/"&amp;F$348,$2:$2,0),FALSE),"")</f>
        <v/>
      </c>
      <c r="G441" s="24" t="str">
        <f>IFERROR(VLOOKUP($B$440,$4:$126,MATCH($R441&amp;"/"&amp;G$348,$2:$2,0),FALSE),"")</f>
        <v/>
      </c>
      <c r="H441" s="24" t="str">
        <f>IFERROR(VLOOKUP($B$440,$4:$126,MATCH($R441&amp;"/"&amp;H$348,$2:$2,0),FALSE),"")</f>
        <v/>
      </c>
      <c r="I441" s="24" t="str">
        <f>IFERROR(VLOOKUP($B$440,$4:$126,MATCH($R441&amp;"/"&amp;I$348,$2:$2,0),FALSE),"")</f>
        <v/>
      </c>
      <c r="J441" s="24" t="str">
        <f>IFERROR(VLOOKUP($B$440,$4:$126,MATCH($R441&amp;"/"&amp;J$348,$2:$2,0),FALSE),"")</f>
        <v/>
      </c>
      <c r="K441" s="24">
        <f>IFERROR(VLOOKUP($B$440,$4:$126,MATCH($R441&amp;"/"&amp;K$348,$2:$2,0),FALSE),"")</f>
        <v>181891.65</v>
      </c>
      <c r="L441" s="24">
        <f>IFERROR(VLOOKUP($B$440,$4:$126,MATCH($R441&amp;"/"&amp;L$348,$2:$2,0),FALSE),"")</f>
        <v>377179.96</v>
      </c>
      <c r="M441" s="24">
        <f>IFERROR(VLOOKUP($B$440,$4:$126,MATCH($R441&amp;"/"&amp;M$348,$2:$2,0),FALSE),"")</f>
        <v>484678.40000000002</v>
      </c>
      <c r="N441" s="24">
        <f>IFERROR(VLOOKUP($B$440,$4:$126,MATCH($R441&amp;"/"&amp;N$348,$2:$2,0),FALSE),"")</f>
        <v>403879.19</v>
      </c>
      <c r="O441" s="24">
        <f>IFERROR(VLOOKUP($B$440,$4:$126,MATCH($R441&amp;"/"&amp;O$348,$2:$2,0),FALSE),"")</f>
        <v>410716.42</v>
      </c>
      <c r="P441" s="24" t="str">
        <f>IFERROR(VLOOKUP($B$440,$4:$126,MATCH($R441&amp;"/"&amp;P$348,$2:$2,0),FALSE),"")</f>
        <v/>
      </c>
      <c r="Q441" s="21"/>
      <c r="R441" s="25" t="s">
        <v>2916</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t="str">
        <f>IFERROR(VLOOKUP($B$440,$4:$126,MATCH($R442&amp;"/"&amp;B$348,$2:$2,0),FALSE),"")</f>
        <v/>
      </c>
      <c r="C442" s="24" t="str">
        <f>IFERROR(VLOOKUP($B$440,$4:$126,MATCH($R442&amp;"/"&amp;C$348,$2:$2,0),FALSE),"")</f>
        <v/>
      </c>
      <c r="D442" s="24" t="str">
        <f>IFERROR(VLOOKUP($B$440,$4:$126,MATCH($R442&amp;"/"&amp;D$348,$2:$2,0),FALSE),"")</f>
        <v/>
      </c>
      <c r="E442" s="24" t="str">
        <f>IFERROR(VLOOKUP($B$440,$4:$126,MATCH($R442&amp;"/"&amp;E$348,$2:$2,0),FALSE),"")</f>
        <v/>
      </c>
      <c r="F442" s="24" t="str">
        <f>IFERROR(VLOOKUP($B$440,$4:$126,MATCH($R442&amp;"/"&amp;F$348,$2:$2,0),FALSE),"")</f>
        <v/>
      </c>
      <c r="G442" s="24" t="str">
        <f>IFERROR(VLOOKUP($B$440,$4:$126,MATCH($R442&amp;"/"&amp;G$348,$2:$2,0),FALSE),"")</f>
        <v/>
      </c>
      <c r="H442" s="24" t="str">
        <f>IFERROR(VLOOKUP($B$440,$4:$126,MATCH($R442&amp;"/"&amp;H$348,$2:$2,0),FALSE),"")</f>
        <v/>
      </c>
      <c r="I442" s="24" t="str">
        <f>IFERROR(VLOOKUP($B$440,$4:$126,MATCH($R442&amp;"/"&amp;I$348,$2:$2,0),FALSE),"")</f>
        <v/>
      </c>
      <c r="J442" s="24" t="str">
        <f>IFERROR(VLOOKUP($B$440,$4:$126,MATCH($R442&amp;"/"&amp;J$348,$2:$2,0),FALSE),"")</f>
        <v/>
      </c>
      <c r="K442" s="24">
        <f>IFERROR(VLOOKUP($B$440,$4:$126,MATCH($R442&amp;"/"&amp;K$348,$2:$2,0),FALSE),"")</f>
        <v>230424.91</v>
      </c>
      <c r="L442" s="24">
        <f>IFERROR(VLOOKUP($B$440,$4:$126,MATCH($R442&amp;"/"&amp;L$348,$2:$2,0),FALSE),"")</f>
        <v>352829.84</v>
      </c>
      <c r="M442" s="24">
        <f>IFERROR(VLOOKUP($B$440,$4:$126,MATCH($R442&amp;"/"&amp;M$348,$2:$2,0),FALSE),"")</f>
        <v>465650.2</v>
      </c>
      <c r="N442" s="24">
        <f>IFERROR(VLOOKUP($B$440,$4:$126,MATCH($R442&amp;"/"&amp;N$348,$2:$2,0),FALSE),"")</f>
        <v>455560.24</v>
      </c>
      <c r="O442" s="24">
        <f>IFERROR(VLOOKUP($B$440,$4:$126,MATCH($R442&amp;"/"&amp;O$348,$2:$2,0),FALSE),"")</f>
        <v>377720.63</v>
      </c>
      <c r="P442" s="24" t="str">
        <f>IFERROR(VLOOKUP($B$440,$4:$126,MATCH($R442&amp;"/"&amp;P$348,$2:$2,0),FALSE),"")</f>
        <v/>
      </c>
      <c r="Q442" s="21"/>
      <c r="R442" s="25" t="s">
        <v>2917</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t="str">
        <f>IFERROR(VLOOKUP($B$440,$4:$126,MATCH($R443&amp;"/"&amp;B$348,$2:$2,0),FALSE),"")</f>
        <v/>
      </c>
      <c r="C443" s="24" t="str">
        <f>IFERROR(VLOOKUP($B$440,$4:$126,MATCH($R443&amp;"/"&amp;C$348,$2:$2,0),FALSE),"")</f>
        <v/>
      </c>
      <c r="D443" s="24" t="str">
        <f>IFERROR(VLOOKUP($B$440,$4:$126,MATCH($R443&amp;"/"&amp;D$348,$2:$2,0),FALSE),"")</f>
        <v/>
      </c>
      <c r="E443" s="24" t="str">
        <f>IFERROR(VLOOKUP($B$440,$4:$126,MATCH($R443&amp;"/"&amp;E$348,$2:$2,0),FALSE),"")</f>
        <v/>
      </c>
      <c r="F443" s="24" t="str">
        <f>IFERROR(VLOOKUP($B$440,$4:$126,MATCH($R443&amp;"/"&amp;F$348,$2:$2,0),FALSE),"")</f>
        <v/>
      </c>
      <c r="G443" s="24" t="str">
        <f>IFERROR(VLOOKUP($B$440,$4:$126,MATCH($R443&amp;"/"&amp;G$348,$2:$2,0),FALSE),"")</f>
        <v/>
      </c>
      <c r="H443" s="24" t="str">
        <f>IFERROR(VLOOKUP($B$440,$4:$126,MATCH($R443&amp;"/"&amp;H$348,$2:$2,0),FALSE),"")</f>
        <v/>
      </c>
      <c r="I443" s="24" t="str">
        <f>IFERROR(VLOOKUP($B$440,$4:$126,MATCH($R443&amp;"/"&amp;I$348,$2:$2,0),FALSE),"")</f>
        <v/>
      </c>
      <c r="J443" s="24" t="str">
        <f>IFERROR(VLOOKUP($B$440,$4:$126,MATCH($R443&amp;"/"&amp;J$348,$2:$2,0),FALSE),"")</f>
        <v/>
      </c>
      <c r="K443" s="24">
        <f>IFERROR(VLOOKUP($B$440,$4:$126,MATCH($R443&amp;"/"&amp;K$348,$2:$2,0),FALSE),"")</f>
        <v>267048.96000000002</v>
      </c>
      <c r="L443" s="24">
        <f>IFERROR(VLOOKUP($B$440,$4:$126,MATCH($R443&amp;"/"&amp;L$348,$2:$2,0),FALSE),"")</f>
        <v>507225.77</v>
      </c>
      <c r="M443" s="24">
        <f>IFERROR(VLOOKUP($B$440,$4:$126,MATCH($R443&amp;"/"&amp;M$348,$2:$2,0),FALSE),"")</f>
        <v>449017.35</v>
      </c>
      <c r="N443" s="24">
        <f>IFERROR(VLOOKUP($B$440,$4:$126,MATCH($R443&amp;"/"&amp;N$348,$2:$2,0),FALSE),"")</f>
        <v>452705.94</v>
      </c>
      <c r="O443" s="24">
        <f>IFERROR(VLOOKUP($B$440,$4:$126,MATCH($R443&amp;"/"&amp;O$348,$2:$2,0),FALSE),"")</f>
        <v>518236.1</v>
      </c>
      <c r="P443" s="24" t="str">
        <f>IFERROR(VLOOKUP($B$440,$4:$126,MATCH($R443&amp;"/"&amp;P$348,$2:$2,0),FALSE),"")</f>
        <v/>
      </c>
      <c r="Q443" s="21"/>
      <c r="R443" s="25" t="s">
        <v>2918</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t="str">
        <f>IFERROR(VLOOKUP($B$440,$4:$126,MATCH($R444&amp;"/"&amp;B$348,$2:$2,0),FALSE),"")</f>
        <v/>
      </c>
      <c r="C444" s="24" t="str">
        <f>IFERROR(VLOOKUP($B$440,$4:$126,MATCH($R444&amp;"/"&amp;C$348,$2:$2,0),FALSE),"")</f>
        <v/>
      </c>
      <c r="D444" s="24" t="str">
        <f>IFERROR(VLOOKUP($B$440,$4:$126,MATCH($R444&amp;"/"&amp;D$348,$2:$2,0),FALSE),"")</f>
        <v/>
      </c>
      <c r="E444" s="24" t="str">
        <f>IFERROR(VLOOKUP($B$440,$4:$126,MATCH($R444&amp;"/"&amp;E$348,$2:$2,0),FALSE),"")</f>
        <v/>
      </c>
      <c r="F444" s="24" t="str">
        <f>IFERROR(VLOOKUP($B$440,$4:$126,MATCH($R444&amp;"/"&amp;F$348,$2:$2,0),FALSE),"")</f>
        <v/>
      </c>
      <c r="G444" s="24" t="str">
        <f>IFERROR(VLOOKUP($B$440,$4:$126,MATCH($R444&amp;"/"&amp;G$348,$2:$2,0),FALSE),"")</f>
        <v/>
      </c>
      <c r="H444" s="24" t="str">
        <f>IFERROR(VLOOKUP($B$440,$4:$126,MATCH($R444&amp;"/"&amp;H$348,$2:$2,0),FALSE),"")</f>
        <v/>
      </c>
      <c r="I444" s="24" t="str">
        <f>IFERROR(VLOOKUP($B$440,$4:$126,MATCH($R444&amp;"/"&amp;I$348,$2:$2,0),FALSE),"")</f>
        <v/>
      </c>
      <c r="J444" s="24">
        <f>IFERROR(VLOOKUP($B$440,$4:$126,MATCH($R444&amp;"/"&amp;J$348,$2:$2,0),FALSE),"")</f>
        <v>206627.55</v>
      </c>
      <c r="K444" s="24">
        <f>IFERROR(VLOOKUP($B$440,$4:$126,MATCH($R444&amp;"/"&amp;K$348,$2:$2,0),FALSE),"")</f>
        <v>400153.11</v>
      </c>
      <c r="L444" s="24">
        <f>IFERROR(VLOOKUP($B$440,$4:$126,MATCH($R444&amp;"/"&amp;L$348,$2:$2,0),FALSE),"")</f>
        <v>539068.93999999994</v>
      </c>
      <c r="M444" s="24">
        <f>IFERROR(VLOOKUP($B$440,$4:$126,MATCH($R444&amp;"/"&amp;M$348,$2:$2,0),FALSE),"")</f>
        <v>433772.38</v>
      </c>
      <c r="N444" s="24">
        <f>IFERROR(VLOOKUP($B$440,$4:$126,MATCH($R444&amp;"/"&amp;N$348,$2:$2,0),FALSE),IFERROR(VLOOKUP($B$440,$4:$126,MATCH($R443&amp;"/"&amp;N$348,$2:$2,0),FALSE),IFERROR(VLOOKUP($B$440,$4:$126,MATCH($R442&amp;"/"&amp;N$348,$2:$2,0),FALSE),IFERROR(VLOOKUP($B$440,$4:$126,MATCH($R441&amp;"/"&amp;N$348,$2:$2,0),FALSE),""))))</f>
        <v>448884.82</v>
      </c>
      <c r="O444" s="24">
        <f>IFERROR(VLOOKUP($B$440,$4:$126,MATCH($R444&amp;"/"&amp;O$348,$2:$2,0),FALSE),IFERROR(VLOOKUP($B$440,$4:$126,MATCH($R443&amp;"/"&amp;O$348,$2:$2,0),FALSE),IFERROR(VLOOKUP($B$440,$4:$126,MATCH($R442&amp;"/"&amp;O$348,$2:$2,0),FALSE),IFERROR(VLOOKUP($B$440,$4:$126,MATCH($R441&amp;"/"&amp;O$348,$2:$2,0),FALSE),""))))</f>
        <v>518236.1</v>
      </c>
      <c r="P444" s="24" t="str">
        <f>IFERROR(VLOOKUP($B$440,$4:$126,MATCH($R444&amp;"/"&amp;P$348,$2:$2,0),FALSE),IFERROR(VLOOKUP($B$440,$4:$126,MATCH($R443&amp;"/"&amp;P$348,$2:$2,0),FALSE),IFERROR(VLOOKUP($B$440,$4:$126,MATCH($R442&amp;"/"&amp;P$348,$2:$2,0),FALSE),IFERROR(VLOOKUP($B$440,$4:$126,MATCH($R441&amp;"/"&amp;P$348,$2:$2,0),FALSE),""))))</f>
        <v/>
      </c>
      <c r="Q444" s="21"/>
      <c r="R444" s="25" t="s">
        <v>2919</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t="e">
        <f t="shared" ref="B445:P445" si="41">+B444/B$402</f>
        <v>#VALUE!</v>
      </c>
      <c r="C445" s="26" t="e">
        <f t="shared" si="41"/>
        <v>#VALUE!</v>
      </c>
      <c r="D445" s="26" t="e">
        <f t="shared" si="41"/>
        <v>#VALUE!</v>
      </c>
      <c r="E445" s="26" t="e">
        <f t="shared" si="41"/>
        <v>#VALUE!</v>
      </c>
      <c r="F445" s="26" t="e">
        <f t="shared" si="41"/>
        <v>#VALUE!</v>
      </c>
      <c r="G445" s="26" t="e">
        <f t="shared" si="41"/>
        <v>#VALUE!</v>
      </c>
      <c r="H445" s="26" t="e">
        <f t="shared" si="41"/>
        <v>#VALUE!</v>
      </c>
      <c r="I445" s="26" t="e">
        <f t="shared" si="41"/>
        <v>#VALUE!</v>
      </c>
      <c r="J445" s="26">
        <f t="shared" si="41"/>
        <v>0.28646680946043485</v>
      </c>
      <c r="K445" s="26">
        <f t="shared" si="41"/>
        <v>0.23686955370375889</v>
      </c>
      <c r="L445" s="26">
        <f t="shared" si="41"/>
        <v>0.29668662954558728</v>
      </c>
      <c r="M445" s="26">
        <f t="shared" si="41"/>
        <v>0.24769206587913847</v>
      </c>
      <c r="N445" s="26">
        <f t="shared" si="41"/>
        <v>0.24880484830350372</v>
      </c>
      <c r="O445" s="26">
        <f t="shared" ref="O445:P445" si="42">+O444/O$402</f>
        <v>0.2630828452814713</v>
      </c>
      <c r="P445" s="26" t="e">
        <f t="shared" si="42"/>
        <v>#VALUE!</v>
      </c>
      <c r="Q445" s="21"/>
      <c r="R445" s="27" t="s">
        <v>2920</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45" t="s">
        <v>2935</v>
      </c>
      <c r="C446" s="146"/>
      <c r="D446" s="146"/>
      <c r="E446" s="146"/>
      <c r="F446" s="146"/>
      <c r="G446" s="146"/>
      <c r="H446" s="146"/>
      <c r="I446" s="146"/>
      <c r="J446" s="146"/>
      <c r="K446" s="146"/>
      <c r="L446" s="146"/>
      <c r="M446" s="146"/>
      <c r="N446" s="150"/>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53" t="s">
        <v>2936</v>
      </c>
      <c r="C447" s="146"/>
      <c r="D447" s="146"/>
      <c r="E447" s="146"/>
      <c r="F447" s="146"/>
      <c r="G447" s="146"/>
      <c r="H447" s="146"/>
      <c r="I447" s="146"/>
      <c r="J447" s="146"/>
      <c r="K447" s="146"/>
      <c r="L447" s="146"/>
      <c r="M447" s="146"/>
      <c r="N447" s="150"/>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t="str">
        <f>IFERROR(VLOOKUP($B$447,$4:$126,MATCH($R448&amp;"/"&amp;B$348,$2:$2,0),FALSE),"")</f>
        <v/>
      </c>
      <c r="C448" s="24" t="str">
        <f>IFERROR(VLOOKUP($B$447,$4:$126,MATCH($R448&amp;"/"&amp;C$348,$2:$2,0),FALSE),"")</f>
        <v/>
      </c>
      <c r="D448" s="24" t="str">
        <f>IFERROR(VLOOKUP($B$447,$4:$126,MATCH($R448&amp;"/"&amp;D$348,$2:$2,0),FALSE),"")</f>
        <v/>
      </c>
      <c r="E448" s="24" t="str">
        <f>IFERROR(VLOOKUP($B$447,$4:$126,MATCH($R448&amp;"/"&amp;E$348,$2:$2,0),FALSE),"")</f>
        <v/>
      </c>
      <c r="F448" s="24" t="str">
        <f>IFERROR(VLOOKUP($B$447,$4:$126,MATCH($R448&amp;"/"&amp;F$348,$2:$2,0),FALSE),"")</f>
        <v/>
      </c>
      <c r="G448" s="24" t="str">
        <f>IFERROR(VLOOKUP($B$447,$4:$126,MATCH($R448&amp;"/"&amp;G$348,$2:$2,0),FALSE),"")</f>
        <v/>
      </c>
      <c r="H448" s="24" t="str">
        <f>IFERROR(VLOOKUP($B$447,$4:$126,MATCH($R448&amp;"/"&amp;H$348,$2:$2,0),FALSE),"")</f>
        <v/>
      </c>
      <c r="I448" s="24" t="str">
        <f>IFERROR(VLOOKUP($B$447,$4:$126,MATCH($R448&amp;"/"&amp;I$348,$2:$2,0),FALSE),"")</f>
        <v/>
      </c>
      <c r="J448" s="24" t="str">
        <f>IFERROR(VLOOKUP($B$447,$4:$126,MATCH($R448&amp;"/"&amp;J$348,$2:$2,0),FALSE),"")</f>
        <v/>
      </c>
      <c r="K448" s="24">
        <f>IFERROR(VLOOKUP($B$447,$4:$126,MATCH($R448&amp;"/"&amp;K$348,$2:$2,0),FALSE),"")</f>
        <v>38203.230000000003</v>
      </c>
      <c r="L448" s="24">
        <f>IFERROR(VLOOKUP($B$447,$4:$126,MATCH($R448&amp;"/"&amp;L$348,$2:$2,0),FALSE),"")</f>
        <v>53777.55</v>
      </c>
      <c r="M448" s="24">
        <f>IFERROR(VLOOKUP($B$447,$4:$126,MATCH($R448&amp;"/"&amp;M$348,$2:$2,0),FALSE),"")</f>
        <v>51687.75</v>
      </c>
      <c r="N448" s="24">
        <f>IFERROR(VLOOKUP($B$447,$4:$126,MATCH($R448&amp;"/"&amp;N$348,$2:$2,0),FALSE),"")</f>
        <v>85604.83</v>
      </c>
      <c r="O448" s="24">
        <f>IFERROR(VLOOKUP($B$447,$4:$126,MATCH($R448&amp;"/"&amp;O$348,$2:$2,0),FALSE),"")</f>
        <v>107833.05</v>
      </c>
      <c r="P448" s="24" t="str">
        <f>IFERROR(VLOOKUP($B$447,$4:$126,MATCH($R448&amp;"/"&amp;P$348,$2:$2,0),FALSE),"")</f>
        <v/>
      </c>
      <c r="Q448" s="21"/>
      <c r="R448" s="25" t="s">
        <v>2916</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t="str">
        <f>IFERROR(VLOOKUP($B$447,$4:$126,MATCH($R449&amp;"/"&amp;B$348,$2:$2,0),FALSE),"")</f>
        <v/>
      </c>
      <c r="C449" s="24" t="str">
        <f>IFERROR(VLOOKUP($B$447,$4:$126,MATCH($R449&amp;"/"&amp;C$348,$2:$2,0),FALSE),"")</f>
        <v/>
      </c>
      <c r="D449" s="24" t="str">
        <f>IFERROR(VLOOKUP($B$447,$4:$126,MATCH($R449&amp;"/"&amp;D$348,$2:$2,0),FALSE),"")</f>
        <v/>
      </c>
      <c r="E449" s="24" t="str">
        <f>IFERROR(VLOOKUP($B$447,$4:$126,MATCH($R449&amp;"/"&amp;E$348,$2:$2,0),FALSE),"")</f>
        <v/>
      </c>
      <c r="F449" s="24" t="str">
        <f>IFERROR(VLOOKUP($B$447,$4:$126,MATCH($R449&amp;"/"&amp;F$348,$2:$2,0),FALSE),"")</f>
        <v/>
      </c>
      <c r="G449" s="24" t="str">
        <f>IFERROR(VLOOKUP($B$447,$4:$126,MATCH($R449&amp;"/"&amp;G$348,$2:$2,0),FALSE),"")</f>
        <v/>
      </c>
      <c r="H449" s="24" t="str">
        <f>IFERROR(VLOOKUP($B$447,$4:$126,MATCH($R449&amp;"/"&amp;H$348,$2:$2,0),FALSE),"")</f>
        <v/>
      </c>
      <c r="I449" s="24" t="str">
        <f>IFERROR(VLOOKUP($B$447,$4:$126,MATCH($R449&amp;"/"&amp;I$348,$2:$2,0),FALSE),"")</f>
        <v/>
      </c>
      <c r="J449" s="24" t="str">
        <f>IFERROR(VLOOKUP($B$447,$4:$126,MATCH($R449&amp;"/"&amp;J$348,$2:$2,0),FALSE),"")</f>
        <v/>
      </c>
      <c r="K449" s="24">
        <f>IFERROR(VLOOKUP($B$447,$4:$126,MATCH($R449&amp;"/"&amp;K$348,$2:$2,0),FALSE),"")</f>
        <v>26655.49</v>
      </c>
      <c r="L449" s="24">
        <f>IFERROR(VLOOKUP($B$447,$4:$126,MATCH($R449&amp;"/"&amp;L$348,$2:$2,0),FALSE),"")</f>
        <v>41020.550000000003</v>
      </c>
      <c r="M449" s="24">
        <f>IFERROR(VLOOKUP($B$447,$4:$126,MATCH($R449&amp;"/"&amp;M$348,$2:$2,0),FALSE),"")</f>
        <v>52308.75</v>
      </c>
      <c r="N449" s="24">
        <f>IFERROR(VLOOKUP($B$447,$4:$126,MATCH($R449&amp;"/"&amp;N$348,$2:$2,0),FALSE),"")</f>
        <v>50991.4</v>
      </c>
      <c r="O449" s="24">
        <f>IFERROR(VLOOKUP($B$447,$4:$126,MATCH($R449&amp;"/"&amp;O$348,$2:$2,0),FALSE),"")</f>
        <v>67276.97</v>
      </c>
      <c r="P449" s="24" t="str">
        <f>IFERROR(VLOOKUP($B$447,$4:$126,MATCH($R449&amp;"/"&amp;P$348,$2:$2,0),FALSE),"")</f>
        <v/>
      </c>
      <c r="Q449" s="21"/>
      <c r="R449" s="25" t="s">
        <v>2917</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t="str">
        <f>IFERROR(VLOOKUP($B$447,$4:$126,MATCH($R450&amp;"/"&amp;B$348,$2:$2,0),FALSE),"")</f>
        <v/>
      </c>
      <c r="C450" s="24" t="str">
        <f>IFERROR(VLOOKUP($B$447,$4:$126,MATCH($R450&amp;"/"&amp;C$348,$2:$2,0),FALSE),"")</f>
        <v/>
      </c>
      <c r="D450" s="24" t="str">
        <f>IFERROR(VLOOKUP($B$447,$4:$126,MATCH($R450&amp;"/"&amp;D$348,$2:$2,0),FALSE),"")</f>
        <v/>
      </c>
      <c r="E450" s="24" t="str">
        <f>IFERROR(VLOOKUP($B$447,$4:$126,MATCH($R450&amp;"/"&amp;E$348,$2:$2,0),FALSE),"")</f>
        <v/>
      </c>
      <c r="F450" s="24" t="str">
        <f>IFERROR(VLOOKUP($B$447,$4:$126,MATCH($R450&amp;"/"&amp;F$348,$2:$2,0),FALSE),"")</f>
        <v/>
      </c>
      <c r="G450" s="24" t="str">
        <f>IFERROR(VLOOKUP($B$447,$4:$126,MATCH($R450&amp;"/"&amp;G$348,$2:$2,0),FALSE),"")</f>
        <v/>
      </c>
      <c r="H450" s="24" t="str">
        <f>IFERROR(VLOOKUP($B$447,$4:$126,MATCH($R450&amp;"/"&amp;H$348,$2:$2,0),FALSE),"")</f>
        <v/>
      </c>
      <c r="I450" s="24" t="str">
        <f>IFERROR(VLOOKUP($B$447,$4:$126,MATCH($R450&amp;"/"&amp;I$348,$2:$2,0),FALSE),"")</f>
        <v/>
      </c>
      <c r="J450" s="24" t="str">
        <f>IFERROR(VLOOKUP($B$447,$4:$126,MATCH($R450&amp;"/"&amp;J$348,$2:$2,0),FALSE),"")</f>
        <v/>
      </c>
      <c r="K450" s="24">
        <f>IFERROR(VLOOKUP($B$447,$4:$126,MATCH($R450&amp;"/"&amp;K$348,$2:$2,0),FALSE),"")</f>
        <v>48794.81</v>
      </c>
      <c r="L450" s="24">
        <f>IFERROR(VLOOKUP($B$447,$4:$126,MATCH($R450&amp;"/"&amp;L$348,$2:$2,0),FALSE),"")</f>
        <v>19847.95</v>
      </c>
      <c r="M450" s="24">
        <f>IFERROR(VLOOKUP($B$447,$4:$126,MATCH($R450&amp;"/"&amp;M$348,$2:$2,0),FALSE),"")</f>
        <v>41305.58</v>
      </c>
      <c r="N450" s="24">
        <f>IFERROR(VLOOKUP($B$447,$4:$126,MATCH($R450&amp;"/"&amp;N$348,$2:$2,0),FALSE),"")</f>
        <v>55123.74</v>
      </c>
      <c r="O450" s="24">
        <f>IFERROR(VLOOKUP($B$447,$4:$126,MATCH($R450&amp;"/"&amp;O$348,$2:$2,0),FALSE),"")</f>
        <v>185220.38</v>
      </c>
      <c r="P450" s="24" t="str">
        <f>IFERROR(VLOOKUP($B$447,$4:$126,MATCH($R450&amp;"/"&amp;P$348,$2:$2,0),FALSE),"")</f>
        <v/>
      </c>
      <c r="Q450" s="21"/>
      <c r="R450" s="25" t="s">
        <v>2918</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t="str">
        <f>IFERROR(VLOOKUP($B$447,$4:$126,MATCH($R451&amp;"/"&amp;B$348,$2:$2,0),FALSE),"")</f>
        <v/>
      </c>
      <c r="C451" s="24" t="str">
        <f>IFERROR(VLOOKUP($B$447,$4:$126,MATCH($R451&amp;"/"&amp;C$348,$2:$2,0),FALSE),"")</f>
        <v/>
      </c>
      <c r="D451" s="24" t="str">
        <f>IFERROR(VLOOKUP($B$447,$4:$126,MATCH($R451&amp;"/"&amp;D$348,$2:$2,0),FALSE),"")</f>
        <v/>
      </c>
      <c r="E451" s="24" t="str">
        <f>IFERROR(VLOOKUP($B$447,$4:$126,MATCH($R451&amp;"/"&amp;E$348,$2:$2,0),FALSE),"")</f>
        <v/>
      </c>
      <c r="F451" s="24" t="str">
        <f>IFERROR(VLOOKUP($B$447,$4:$126,MATCH($R451&amp;"/"&amp;F$348,$2:$2,0),FALSE),"")</f>
        <v/>
      </c>
      <c r="G451" s="24" t="str">
        <f>IFERROR(VLOOKUP($B$447,$4:$126,MATCH($R451&amp;"/"&amp;G$348,$2:$2,0),FALSE),"")</f>
        <v/>
      </c>
      <c r="H451" s="24" t="str">
        <f>IFERROR(VLOOKUP($B$447,$4:$126,MATCH($R451&amp;"/"&amp;H$348,$2:$2,0),FALSE),"")</f>
        <v/>
      </c>
      <c r="I451" s="24" t="str">
        <f>IFERROR(VLOOKUP($B$447,$4:$126,MATCH($R451&amp;"/"&amp;I$348,$2:$2,0),FALSE),"")</f>
        <v/>
      </c>
      <c r="J451" s="24">
        <f>IFERROR(VLOOKUP($B$447,$4:$126,MATCH($R451&amp;"/"&amp;J$348,$2:$2,0),FALSE),"")</f>
        <v>28839.57</v>
      </c>
      <c r="K451" s="24">
        <f>IFERROR(VLOOKUP($B$447,$4:$126,MATCH($R451&amp;"/"&amp;K$348,$2:$2,0),FALSE),"")</f>
        <v>35177.360000000001</v>
      </c>
      <c r="L451" s="24">
        <f>IFERROR(VLOOKUP($B$447,$4:$126,MATCH($R451&amp;"/"&amp;L$348,$2:$2,0),FALSE),"")</f>
        <v>21014.63</v>
      </c>
      <c r="M451" s="24">
        <f>IFERROR(VLOOKUP($B$447,$4:$126,MATCH($R451&amp;"/"&amp;M$348,$2:$2,0),FALSE),"")</f>
        <v>55781.79</v>
      </c>
      <c r="N451" s="24">
        <f>IFERROR(VLOOKUP($B$447,$4:$126,MATCH($R451&amp;"/"&amp;N$348,$2:$2,0),FALSE),IFERROR(VLOOKUP($B$447,$4:$126,MATCH($R450&amp;"/"&amp;N$348,$2:$2,0),FALSE),IFERROR(VLOOKUP($B$447,$4:$126,MATCH($R449&amp;"/"&amp;N$348,$2:$2,0),FALSE),IFERROR(VLOOKUP($B$447,$4:$126,MATCH($R448&amp;"/"&amp;N$348,$2:$2,0),FALSE),""))))</f>
        <v>88876.97</v>
      </c>
      <c r="O451" s="24">
        <f>IFERROR(VLOOKUP($B$447,$4:$126,MATCH($R451&amp;"/"&amp;O$348,$2:$2,0),FALSE),IFERROR(VLOOKUP($B$447,$4:$126,MATCH($R450&amp;"/"&amp;O$348,$2:$2,0),FALSE),IFERROR(VLOOKUP($B$447,$4:$126,MATCH($R449&amp;"/"&amp;O$348,$2:$2,0),FALSE),IFERROR(VLOOKUP($B$447,$4:$126,MATCH($R448&amp;"/"&amp;O$348,$2:$2,0),FALSE),""))))</f>
        <v>185220.38</v>
      </c>
      <c r="P451" s="24" t="str">
        <f>IFERROR(VLOOKUP($B$447,$4:$126,MATCH($R451&amp;"/"&amp;P$348,$2:$2,0),FALSE),IFERROR(VLOOKUP($B$447,$4:$126,MATCH($R450&amp;"/"&amp;P$348,$2:$2,0),FALSE),IFERROR(VLOOKUP($B$447,$4:$126,MATCH($R449&amp;"/"&amp;P$348,$2:$2,0),FALSE),IFERROR(VLOOKUP($B$447,$4:$126,MATCH($R448&amp;"/"&amp;P$348,$2:$2,0),FALSE),""))))</f>
        <v/>
      </c>
      <c r="Q451" s="21"/>
      <c r="R451" s="25" t="s">
        <v>2919</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t="e">
        <f t="shared" ref="B452:P452" si="43">+B451/B$402</f>
        <v>#VALUE!</v>
      </c>
      <c r="C452" s="26" t="e">
        <f t="shared" si="43"/>
        <v>#VALUE!</v>
      </c>
      <c r="D452" s="26" t="e">
        <f t="shared" si="43"/>
        <v>#VALUE!</v>
      </c>
      <c r="E452" s="26" t="e">
        <f t="shared" si="43"/>
        <v>#VALUE!</v>
      </c>
      <c r="F452" s="26" t="e">
        <f t="shared" si="43"/>
        <v>#VALUE!</v>
      </c>
      <c r="G452" s="26" t="e">
        <f t="shared" si="43"/>
        <v>#VALUE!</v>
      </c>
      <c r="H452" s="26" t="e">
        <f t="shared" si="43"/>
        <v>#VALUE!</v>
      </c>
      <c r="I452" s="26" t="e">
        <f t="shared" si="43"/>
        <v>#VALUE!</v>
      </c>
      <c r="J452" s="26">
        <f t="shared" si="43"/>
        <v>3.9982952922351711E-2</v>
      </c>
      <c r="K452" s="26">
        <f t="shared" si="43"/>
        <v>2.0823143330502818E-2</v>
      </c>
      <c r="L452" s="26">
        <f t="shared" si="43"/>
        <v>1.1565792950058643E-2</v>
      </c>
      <c r="M452" s="26">
        <f t="shared" si="43"/>
        <v>3.1852435610437595E-2</v>
      </c>
      <c r="N452" s="26">
        <f t="shared" si="43"/>
        <v>4.9262127060846143E-2</v>
      </c>
      <c r="O452" s="26">
        <f t="shared" ref="O452:P452" si="44">+O451/O$402</f>
        <v>9.4027229238787743E-2</v>
      </c>
      <c r="P452" s="26" t="e">
        <f t="shared" si="44"/>
        <v>#VALUE!</v>
      </c>
      <c r="Q452" s="21"/>
      <c r="R452" s="27" t="s">
        <v>2920</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45" t="s">
        <v>2937</v>
      </c>
      <c r="C453" s="146"/>
      <c r="D453" s="146"/>
      <c r="E453" s="146"/>
      <c r="F453" s="146"/>
      <c r="G453" s="146"/>
      <c r="H453" s="146"/>
      <c r="I453" s="146"/>
      <c r="J453" s="146"/>
      <c r="K453" s="146"/>
      <c r="L453" s="146"/>
      <c r="M453" s="146"/>
      <c r="N453" s="150"/>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t="str">
        <f>IFERROR(VLOOKUP($B$453,$4:$126,MATCH($R454&amp;"/"&amp;B$348,$2:$2,0),FALSE),"")</f>
        <v/>
      </c>
      <c r="C454" s="24" t="str">
        <f>IFERROR(VLOOKUP($B$453,$4:$126,MATCH($R454&amp;"/"&amp;C$348,$2:$2,0),FALSE),"")</f>
        <v/>
      </c>
      <c r="D454" s="24" t="str">
        <f>IFERROR(VLOOKUP($B$453,$4:$126,MATCH($R454&amp;"/"&amp;D$348,$2:$2,0),FALSE),"")</f>
        <v/>
      </c>
      <c r="E454" s="24" t="str">
        <f>IFERROR(VLOOKUP($B$453,$4:$126,MATCH($R454&amp;"/"&amp;E$348,$2:$2,0),FALSE),"")</f>
        <v/>
      </c>
      <c r="F454" s="24" t="str">
        <f>IFERROR(VLOOKUP($B$453,$4:$126,MATCH($R454&amp;"/"&amp;F$348,$2:$2,0),FALSE),"")</f>
        <v/>
      </c>
      <c r="G454" s="24" t="str">
        <f>IFERROR(VLOOKUP($B$453,$4:$126,MATCH($R454&amp;"/"&amp;G$348,$2:$2,0),FALSE),"")</f>
        <v/>
      </c>
      <c r="H454" s="24" t="str">
        <f>IFERROR(VLOOKUP($B$453,$4:$126,MATCH($R454&amp;"/"&amp;H$348,$2:$2,0),FALSE),"")</f>
        <v/>
      </c>
      <c r="I454" s="24" t="str">
        <f>IFERROR(VLOOKUP($B$453,$4:$126,MATCH($R454&amp;"/"&amp;I$348,$2:$2,0),FALSE),"")</f>
        <v/>
      </c>
      <c r="J454" s="24" t="str">
        <f>IFERROR(VLOOKUP($B$453,$4:$126,MATCH($R454&amp;"/"&amp;J$348,$2:$2,0),FALSE),"")</f>
        <v/>
      </c>
      <c r="K454" s="24">
        <f>IFERROR(VLOOKUP($B$453,$4:$126,MATCH($R454&amp;"/"&amp;K$348,$2:$2,0),FALSE),"")</f>
        <v>1290071.1499999999</v>
      </c>
      <c r="L454" s="24">
        <f>IFERROR(VLOOKUP($B$453,$4:$126,MATCH($R454&amp;"/"&amp;L$348,$2:$2,0),FALSE),"")</f>
        <v>1308227.04</v>
      </c>
      <c r="M454" s="24">
        <f>IFERROR(VLOOKUP($B$453,$4:$126,MATCH($R454&amp;"/"&amp;M$348,$2:$2,0),FALSE),"")</f>
        <v>1308568.23</v>
      </c>
      <c r="N454" s="24">
        <f>IFERROR(VLOOKUP($B$453,$4:$126,MATCH($R454&amp;"/"&amp;N$348,$2:$2,0),FALSE),"")</f>
        <v>1347307.31</v>
      </c>
      <c r="O454" s="24">
        <f>IFERROR(VLOOKUP($B$453,$4:$126,MATCH($R454&amp;"/"&amp;O$348,$2:$2,0),FALSE),"")</f>
        <v>1374235.54</v>
      </c>
      <c r="P454" s="24" t="str">
        <f>IFERROR(VLOOKUP($B$453,$4:$126,MATCH($R454&amp;"/"&amp;P$348,$2:$2,0),FALSE),"")</f>
        <v/>
      </c>
      <c r="Q454" s="21"/>
      <c r="R454" s="25" t="s">
        <v>2916</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t="str">
        <f>IFERROR(VLOOKUP($B$453,$4:$126,MATCH($R455&amp;"/"&amp;B$348,$2:$2,0),FALSE),"")</f>
        <v/>
      </c>
      <c r="C455" s="24" t="str">
        <f>IFERROR(VLOOKUP($B$453,$4:$126,MATCH($R455&amp;"/"&amp;C$348,$2:$2,0),FALSE),"")</f>
        <v/>
      </c>
      <c r="D455" s="24" t="str">
        <f>IFERROR(VLOOKUP($B$453,$4:$126,MATCH($R455&amp;"/"&amp;D$348,$2:$2,0),FALSE),"")</f>
        <v/>
      </c>
      <c r="E455" s="24" t="str">
        <f>IFERROR(VLOOKUP($B$453,$4:$126,MATCH($R455&amp;"/"&amp;E$348,$2:$2,0),FALSE),"")</f>
        <v/>
      </c>
      <c r="F455" s="24" t="str">
        <f>IFERROR(VLOOKUP($B$453,$4:$126,MATCH($R455&amp;"/"&amp;F$348,$2:$2,0),FALSE),"")</f>
        <v/>
      </c>
      <c r="G455" s="24" t="str">
        <f>IFERROR(VLOOKUP($B$453,$4:$126,MATCH($R455&amp;"/"&amp;G$348,$2:$2,0),FALSE),"")</f>
        <v/>
      </c>
      <c r="H455" s="24" t="str">
        <f>IFERROR(VLOOKUP($B$453,$4:$126,MATCH($R455&amp;"/"&amp;H$348,$2:$2,0),FALSE),"")</f>
        <v/>
      </c>
      <c r="I455" s="24" t="str">
        <f>IFERROR(VLOOKUP($B$453,$4:$126,MATCH($R455&amp;"/"&amp;I$348,$2:$2,0),FALSE),"")</f>
        <v/>
      </c>
      <c r="J455" s="24" t="str">
        <f>IFERROR(VLOOKUP($B$453,$4:$126,MATCH($R455&amp;"/"&amp;J$348,$2:$2,0),FALSE),"")</f>
        <v/>
      </c>
      <c r="K455" s="24">
        <f>IFERROR(VLOOKUP($B$453,$4:$126,MATCH($R455&amp;"/"&amp;K$348,$2:$2,0),FALSE),"")</f>
        <v>1278523.4099999999</v>
      </c>
      <c r="L455" s="24">
        <f>IFERROR(VLOOKUP($B$453,$4:$126,MATCH($R455&amp;"/"&amp;L$348,$2:$2,0),FALSE),"")</f>
        <v>1295470.04</v>
      </c>
      <c r="M455" s="24">
        <f>IFERROR(VLOOKUP($B$453,$4:$126,MATCH($R455&amp;"/"&amp;M$348,$2:$2,0),FALSE),"")</f>
        <v>1309189.23</v>
      </c>
      <c r="N455" s="24">
        <f>IFERROR(VLOOKUP($B$453,$4:$126,MATCH($R455&amp;"/"&amp;N$348,$2:$2,0),FALSE),"")</f>
        <v>1312693.8899999999</v>
      </c>
      <c r="O455" s="24">
        <f>IFERROR(VLOOKUP($B$453,$4:$126,MATCH($R455&amp;"/"&amp;O$348,$2:$2,0),FALSE),"")</f>
        <v>1333679.45</v>
      </c>
      <c r="P455" s="24" t="str">
        <f>IFERROR(VLOOKUP($B$453,$4:$126,MATCH($R455&amp;"/"&amp;P$348,$2:$2,0),FALSE),"")</f>
        <v/>
      </c>
      <c r="Q455" s="21"/>
      <c r="R455" s="25" t="s">
        <v>2917</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t="str">
        <f>IFERROR(VLOOKUP($B$453,$4:$126,MATCH($R456&amp;"/"&amp;B$348,$2:$2,0),FALSE),"")</f>
        <v/>
      </c>
      <c r="C456" s="24" t="str">
        <f>IFERROR(VLOOKUP($B$453,$4:$126,MATCH($R456&amp;"/"&amp;C$348,$2:$2,0),FALSE),"")</f>
        <v/>
      </c>
      <c r="D456" s="24" t="str">
        <f>IFERROR(VLOOKUP($B$453,$4:$126,MATCH($R456&amp;"/"&amp;D$348,$2:$2,0),FALSE),"")</f>
        <v/>
      </c>
      <c r="E456" s="24" t="str">
        <f>IFERROR(VLOOKUP($B$453,$4:$126,MATCH($R456&amp;"/"&amp;E$348,$2:$2,0),FALSE),"")</f>
        <v/>
      </c>
      <c r="F456" s="24" t="str">
        <f>IFERROR(VLOOKUP($B$453,$4:$126,MATCH($R456&amp;"/"&amp;F$348,$2:$2,0),FALSE),"")</f>
        <v/>
      </c>
      <c r="G456" s="24" t="str">
        <f>IFERROR(VLOOKUP($B$453,$4:$126,MATCH($R456&amp;"/"&amp;G$348,$2:$2,0),FALSE),"")</f>
        <v/>
      </c>
      <c r="H456" s="24" t="str">
        <f>IFERROR(VLOOKUP($B$453,$4:$126,MATCH($R456&amp;"/"&amp;H$348,$2:$2,0),FALSE),"")</f>
        <v/>
      </c>
      <c r="I456" s="24" t="str">
        <f>IFERROR(VLOOKUP($B$453,$4:$126,MATCH($R456&amp;"/"&amp;I$348,$2:$2,0),FALSE),"")</f>
        <v/>
      </c>
      <c r="J456" s="24" t="str">
        <f>IFERROR(VLOOKUP($B$453,$4:$126,MATCH($R456&amp;"/"&amp;J$348,$2:$2,0),FALSE),"")</f>
        <v/>
      </c>
      <c r="K456" s="24">
        <f>IFERROR(VLOOKUP($B$453,$4:$126,MATCH($R456&amp;"/"&amp;K$348,$2:$2,0),FALSE),"")</f>
        <v>1300662.73</v>
      </c>
      <c r="L456" s="24">
        <f>IFERROR(VLOOKUP($B$453,$4:$126,MATCH($R456&amp;"/"&amp;L$348,$2:$2,0),FALSE),"")</f>
        <v>1274297.43</v>
      </c>
      <c r="M456" s="24">
        <f>IFERROR(VLOOKUP($B$453,$4:$126,MATCH($R456&amp;"/"&amp;M$348,$2:$2,0),FALSE),"")</f>
        <v>1298186.07</v>
      </c>
      <c r="N456" s="24">
        <f>IFERROR(VLOOKUP($B$453,$4:$126,MATCH($R456&amp;"/"&amp;N$348,$2:$2,0),FALSE),"")</f>
        <v>1316826.23</v>
      </c>
      <c r="O456" s="24">
        <f>IFERROR(VLOOKUP($B$453,$4:$126,MATCH($R456&amp;"/"&amp;O$348,$2:$2,0),FALSE),"")</f>
        <v>1451622.86</v>
      </c>
      <c r="P456" s="24" t="str">
        <f>IFERROR(VLOOKUP($B$453,$4:$126,MATCH($R456&amp;"/"&amp;P$348,$2:$2,0),FALSE),"")</f>
        <v/>
      </c>
      <c r="Q456" s="21"/>
      <c r="R456" s="25" t="s">
        <v>2918</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t="str">
        <f>IFERROR(VLOOKUP($B$453,$4:$126,MATCH($R457&amp;"/"&amp;B$348,$2:$2,0),FALSE),"")</f>
        <v/>
      </c>
      <c r="C457" s="24" t="str">
        <f>IFERROR(VLOOKUP($B$453,$4:$126,MATCH($R457&amp;"/"&amp;C$348,$2:$2,0),FALSE),"")</f>
        <v/>
      </c>
      <c r="D457" s="24" t="str">
        <f>IFERROR(VLOOKUP($B$453,$4:$126,MATCH($R457&amp;"/"&amp;D$348,$2:$2,0),FALSE),"")</f>
        <v/>
      </c>
      <c r="E457" s="24" t="str">
        <f>IFERROR(VLOOKUP($B$453,$4:$126,MATCH($R457&amp;"/"&amp;E$348,$2:$2,0),FALSE),"")</f>
        <v/>
      </c>
      <c r="F457" s="24" t="str">
        <f>IFERROR(VLOOKUP($B$453,$4:$126,MATCH($R457&amp;"/"&amp;F$348,$2:$2,0),FALSE),"")</f>
        <v/>
      </c>
      <c r="G457" s="24" t="str">
        <f>IFERROR(VLOOKUP($B$453,$4:$126,MATCH($R457&amp;"/"&amp;G$348,$2:$2,0),FALSE),"")</f>
        <v/>
      </c>
      <c r="H457" s="24" t="str">
        <f>IFERROR(VLOOKUP($B$453,$4:$126,MATCH($R457&amp;"/"&amp;H$348,$2:$2,0),FALSE),"")</f>
        <v/>
      </c>
      <c r="I457" s="24" t="str">
        <f>IFERROR(VLOOKUP($B$453,$4:$126,MATCH($R457&amp;"/"&amp;I$348,$2:$2,0),FALSE),"")</f>
        <v/>
      </c>
      <c r="J457" s="24">
        <f>IFERROR(VLOOKUP($B$453,$4:$126,MATCH($R457&amp;"/"&amp;J$348,$2:$2,0),FALSE),"")</f>
        <v>514669.1</v>
      </c>
      <c r="K457" s="24">
        <f>IFERROR(VLOOKUP($B$453,$4:$126,MATCH($R457&amp;"/"&amp;K$348,$2:$2,0),FALSE),"")</f>
        <v>1289186.45</v>
      </c>
      <c r="L457" s="24">
        <f>IFERROR(VLOOKUP($B$453,$4:$126,MATCH($R457&amp;"/"&amp;L$348,$2:$2,0),FALSE),"")</f>
        <v>1277895.1200000001</v>
      </c>
      <c r="M457" s="24">
        <f>IFERROR(VLOOKUP($B$453,$4:$126,MATCH($R457&amp;"/"&amp;M$348,$2:$2,0),FALSE),"")</f>
        <v>1317484.28</v>
      </c>
      <c r="N457" s="24">
        <f>IFERROR(VLOOKUP($B$453,$4:$126,MATCH($R457&amp;"/"&amp;N$348,$2:$2,0),FALSE),IFERROR(VLOOKUP($B$453,$4:$126,MATCH($R456&amp;"/"&amp;N$348,$2:$2,0),FALSE),IFERROR(VLOOKUP($B$453,$4:$126,MATCH($R455&amp;"/"&amp;N$348,$2:$2,0),FALSE),IFERROR(VLOOKUP($B$453,$4:$126,MATCH($R454&amp;"/"&amp;N$348,$2:$2,0),FALSE),""))))</f>
        <v>1355279.46</v>
      </c>
      <c r="O457" s="24">
        <f>IFERROR(VLOOKUP($B$453,$4:$126,MATCH($R457&amp;"/"&amp;O$348,$2:$2,0),FALSE),IFERROR(VLOOKUP($B$453,$4:$126,MATCH($R456&amp;"/"&amp;O$348,$2:$2,0),FALSE),IFERROR(VLOOKUP($B$453,$4:$126,MATCH($R455&amp;"/"&amp;O$348,$2:$2,0),FALSE),IFERROR(VLOOKUP($B$453,$4:$126,MATCH($R454&amp;"/"&amp;O$348,$2:$2,0),FALSE),""))))</f>
        <v>1451622.86</v>
      </c>
      <c r="P457" s="24" t="str">
        <f>IFERROR(VLOOKUP($B$453,$4:$126,MATCH($R457&amp;"/"&amp;P$348,$2:$2,0),FALSE),IFERROR(VLOOKUP($B$453,$4:$126,MATCH($R456&amp;"/"&amp;P$348,$2:$2,0),FALSE),IFERROR(VLOOKUP($B$453,$4:$126,MATCH($R455&amp;"/"&amp;P$348,$2:$2,0),FALSE),IFERROR(VLOOKUP($B$453,$4:$126,MATCH($R454&amp;"/"&amp;P$348,$2:$2,0),FALSE),""))))</f>
        <v/>
      </c>
      <c r="Q457" s="21"/>
      <c r="R457" s="25" t="s">
        <v>2919</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t="e">
        <f t="shared" ref="B458:P458" si="45">+B457/B$402</f>
        <v>#VALUE!</v>
      </c>
      <c r="C458" s="26" t="e">
        <f t="shared" si="45"/>
        <v>#VALUE!</v>
      </c>
      <c r="D458" s="26" t="e">
        <f t="shared" si="45"/>
        <v>#VALUE!</v>
      </c>
      <c r="E458" s="26" t="e">
        <f t="shared" si="45"/>
        <v>#VALUE!</v>
      </c>
      <c r="F458" s="26" t="e">
        <f t="shared" si="45"/>
        <v>#VALUE!</v>
      </c>
      <c r="G458" s="26" t="e">
        <f t="shared" si="45"/>
        <v>#VALUE!</v>
      </c>
      <c r="H458" s="26" t="e">
        <f t="shared" si="45"/>
        <v>#VALUE!</v>
      </c>
      <c r="I458" s="26" t="e">
        <f t="shared" si="45"/>
        <v>#VALUE!</v>
      </c>
      <c r="J458" s="26">
        <f t="shared" si="45"/>
        <v>0.7135331905395651</v>
      </c>
      <c r="K458" s="26">
        <f t="shared" si="45"/>
        <v>0.76313044037676803</v>
      </c>
      <c r="L458" s="26">
        <f t="shared" si="45"/>
        <v>0.70331337595809895</v>
      </c>
      <c r="M458" s="26">
        <f t="shared" si="45"/>
        <v>0.75230793412086161</v>
      </c>
      <c r="N458" s="26">
        <f t="shared" si="45"/>
        <v>0.7511951516964962</v>
      </c>
      <c r="O458" s="26">
        <f t="shared" ref="O458:P458" si="46">+O457/O$402</f>
        <v>0.7369171547185287</v>
      </c>
      <c r="P458" s="26" t="e">
        <f t="shared" si="46"/>
        <v>#VALUE!</v>
      </c>
      <c r="Q458" s="21"/>
      <c r="R458" s="27" t="s">
        <v>2920</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51" t="s">
        <v>2938</v>
      </c>
      <c r="C459" s="146"/>
      <c r="D459" s="146"/>
      <c r="E459" s="146"/>
      <c r="F459" s="146"/>
      <c r="G459" s="146"/>
      <c r="H459" s="146"/>
      <c r="I459" s="146"/>
      <c r="J459" s="146"/>
      <c r="K459" s="146"/>
      <c r="L459" s="146"/>
      <c r="M459" s="146"/>
      <c r="N459" s="150"/>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51" t="s">
        <v>2939</v>
      </c>
      <c r="C460" s="146"/>
      <c r="D460" s="146"/>
      <c r="E460" s="146"/>
      <c r="F460" s="146"/>
      <c r="G460" s="146"/>
      <c r="H460" s="146"/>
      <c r="I460" s="146"/>
      <c r="J460" s="146"/>
      <c r="K460" s="146"/>
      <c r="L460" s="146"/>
      <c r="M460" s="146"/>
      <c r="N460" s="150"/>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t="str">
        <f>IFERROR(VLOOKUP($B$460,$130:$216,MATCH($R461&amp;"/"&amp;B$348,$128:$128,0),FALSE),"")</f>
        <v/>
      </c>
      <c r="C461" s="23" t="str">
        <f>IFERROR(VLOOKUP($B$460,$130:$216,MATCH($R461&amp;"/"&amp;C$348,$128:$128,0),FALSE),"")</f>
        <v/>
      </c>
      <c r="D461" s="23" t="str">
        <f>IFERROR(VLOOKUP($B$460,$130:$216,MATCH($R461&amp;"/"&amp;D$348,$128:$128,0),FALSE),"")</f>
        <v/>
      </c>
      <c r="E461" s="23" t="str">
        <f>IFERROR(VLOOKUP($B$460,$130:$216,MATCH($R461&amp;"/"&amp;E$348,$128:$128,0),FALSE),"")</f>
        <v/>
      </c>
      <c r="F461" s="23" t="str">
        <f>IFERROR(VLOOKUP($B$460,$130:$216,MATCH($R461&amp;"/"&amp;F$348,$128:$128,0),FALSE),"")</f>
        <v/>
      </c>
      <c r="G461" s="23" t="str">
        <f>IFERROR(VLOOKUP($B$460,$130:$216,MATCH($R461&amp;"/"&amp;G$348,$128:$128,0),FALSE),"")</f>
        <v/>
      </c>
      <c r="H461" s="23" t="str">
        <f>IFERROR(VLOOKUP($B$460,$130:$216,MATCH($R461&amp;"/"&amp;H$348,$128:$128,0),FALSE),"")</f>
        <v/>
      </c>
      <c r="I461" s="23" t="str">
        <f>IFERROR(VLOOKUP($B$460,$130:$216,MATCH($R461&amp;"/"&amp;I$348,$128:$128,0),FALSE),"")</f>
        <v/>
      </c>
      <c r="J461" s="23" t="str">
        <f>IFERROR(VLOOKUP($B$460,$130:$216,MATCH($R461&amp;"/"&amp;J$348,$128:$128,0),FALSE),"")</f>
        <v/>
      </c>
      <c r="K461" s="23">
        <f>IFERROR(VLOOKUP($B$460,$130:$216,MATCH($R461&amp;"/"&amp;K$348,$128:$128,0),FALSE),"")</f>
        <v>95000.72</v>
      </c>
      <c r="L461" s="23">
        <f>IFERROR(VLOOKUP($B$460,$130:$216,MATCH($R461&amp;"/"&amp;L$348,$128:$128,0),FALSE),"")</f>
        <v>109157.03</v>
      </c>
      <c r="M461" s="23">
        <f>IFERROR(VLOOKUP($B$460,$130:$216,MATCH($R461&amp;"/"&amp;M$348,$128:$128,0),FALSE),"")</f>
        <v>204560.27</v>
      </c>
      <c r="N461" s="23">
        <f>IFERROR(VLOOKUP($B$460,$130:$216,MATCH($R461&amp;"/"&amp;N$348,$128:$128,0),FALSE),"")</f>
        <v>215531.4</v>
      </c>
      <c r="O461" s="23">
        <f>IFERROR(VLOOKUP($B$460,$130:$216,MATCH($R461&amp;"/"&amp;O$348,$128:$128,0),FALSE),"")</f>
        <v>198858.18</v>
      </c>
      <c r="P461" s="23" t="str">
        <f>IFERROR(VLOOKUP($B$460,$130:$216,MATCH($R461&amp;"/"&amp;P$348,$128:$128,0),FALSE),"")</f>
        <v/>
      </c>
      <c r="Q461" s="37"/>
      <c r="R461" s="25" t="s">
        <v>2916</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t="str">
        <f>IFERROR(VLOOKUP($B$460,$130:$216,MATCH($R462&amp;"/"&amp;B$348,$128:$128,0),FALSE),"")</f>
        <v/>
      </c>
      <c r="C462" s="23" t="str">
        <f>IFERROR(VLOOKUP($B$460,$130:$216,MATCH($R462&amp;"/"&amp;C$348,$128:$128,0),FALSE),"")</f>
        <v/>
      </c>
      <c r="D462" s="23" t="str">
        <f>IFERROR(VLOOKUP($B$460,$130:$216,MATCH($R462&amp;"/"&amp;D$348,$128:$128,0),FALSE),"")</f>
        <v/>
      </c>
      <c r="E462" s="23" t="str">
        <f>IFERROR(VLOOKUP($B$460,$130:$216,MATCH($R462&amp;"/"&amp;E$348,$128:$128,0),FALSE),"")</f>
        <v/>
      </c>
      <c r="F462" s="23" t="str">
        <f>IFERROR(VLOOKUP($B$460,$130:$216,MATCH($R462&amp;"/"&amp;F$348,$128:$128,0),FALSE),"")</f>
        <v/>
      </c>
      <c r="G462" s="23" t="str">
        <f>IFERROR(VLOOKUP($B$460,$130:$216,MATCH($R462&amp;"/"&amp;G$348,$128:$128,0),FALSE),"")</f>
        <v/>
      </c>
      <c r="H462" s="23" t="str">
        <f>IFERROR(VLOOKUP($B$460,$130:$216,MATCH($R462&amp;"/"&amp;H$348,$128:$128,0),FALSE),"")</f>
        <v/>
      </c>
      <c r="I462" s="23" t="str">
        <f>IFERROR(VLOOKUP($B$460,$130:$216,MATCH($R462&amp;"/"&amp;I$348,$128:$128,0),FALSE),"")</f>
        <v/>
      </c>
      <c r="J462" s="23" t="str">
        <f>IFERROR(VLOOKUP($B$460,$130:$216,MATCH($R462&amp;"/"&amp;J$348,$128:$128,0),FALSE),"")</f>
        <v/>
      </c>
      <c r="K462" s="23">
        <f>IFERROR(VLOOKUP($B$460,$130:$216,MATCH($R462&amp;"/"&amp;K$348,$128:$128,0),FALSE),"")</f>
        <v>99188.67</v>
      </c>
      <c r="L462" s="23">
        <f>IFERROR(VLOOKUP($B$460,$130:$216,MATCH($R462&amp;"/"&amp;L$348,$128:$128,0),FALSE),"")</f>
        <v>108163.83</v>
      </c>
      <c r="M462" s="23">
        <f>IFERROR(VLOOKUP($B$460,$130:$216,MATCH($R462&amp;"/"&amp;M$348,$128:$128,0),FALSE),"")</f>
        <v>189469.89</v>
      </c>
      <c r="N462" s="23">
        <f>IFERROR(VLOOKUP($B$460,$130:$216,MATCH($R462&amp;"/"&amp;N$348,$128:$128,0),FALSE),"")</f>
        <v>162247.65</v>
      </c>
      <c r="O462" s="23">
        <f>IFERROR(VLOOKUP($B$460,$130:$216,MATCH($R462&amp;"/"&amp;O$348,$128:$128,0),FALSE),"")</f>
        <v>190349.03</v>
      </c>
      <c r="P462" s="23" t="str">
        <f>IFERROR(VLOOKUP($B$460,$130:$216,MATCH($R462&amp;"/"&amp;P$348,$128:$128,0),FALSE),"")</f>
        <v/>
      </c>
      <c r="Q462" s="37"/>
      <c r="R462" s="25" t="s">
        <v>2917</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t="str">
        <f>IFERROR(VLOOKUP($B$460,$130:$216,MATCH($R463&amp;"/"&amp;B$348,$128:$128,0),FALSE),"")</f>
        <v/>
      </c>
      <c r="C463" s="23" t="str">
        <f>IFERROR(VLOOKUP($B$460,$130:$216,MATCH($R463&amp;"/"&amp;C$348,$128:$128,0),FALSE),"")</f>
        <v/>
      </c>
      <c r="D463" s="23" t="str">
        <f>IFERROR(VLOOKUP($B$460,$130:$216,MATCH($R463&amp;"/"&amp;D$348,$128:$128,0),FALSE),"")</f>
        <v/>
      </c>
      <c r="E463" s="23" t="str">
        <f>IFERROR(VLOOKUP($B$460,$130:$216,MATCH($R463&amp;"/"&amp;E$348,$128:$128,0),FALSE),"")</f>
        <v/>
      </c>
      <c r="F463" s="23" t="str">
        <f>IFERROR(VLOOKUP($B$460,$130:$216,MATCH($R463&amp;"/"&amp;F$348,$128:$128,0),FALSE),"")</f>
        <v/>
      </c>
      <c r="G463" s="23" t="str">
        <f>IFERROR(VLOOKUP($B$460,$130:$216,MATCH($R463&amp;"/"&amp;G$348,$128:$128,0),FALSE),"")</f>
        <v/>
      </c>
      <c r="H463" s="23" t="str">
        <f>IFERROR(VLOOKUP($B$460,$130:$216,MATCH($R463&amp;"/"&amp;H$348,$128:$128,0),FALSE),"")</f>
        <v/>
      </c>
      <c r="I463" s="23" t="str">
        <f>IFERROR(VLOOKUP($B$460,$130:$216,MATCH($R463&amp;"/"&amp;I$348,$128:$128,0),FALSE),"")</f>
        <v/>
      </c>
      <c r="J463" s="23" t="str">
        <f>IFERROR(VLOOKUP($B$460,$130:$216,MATCH($R463&amp;"/"&amp;J$348,$128:$128,0),FALSE),"")</f>
        <v/>
      </c>
      <c r="K463" s="23">
        <f>IFERROR(VLOOKUP($B$460,$130:$216,MATCH($R463&amp;"/"&amp;K$348,$128:$128,0),FALSE),"")</f>
        <v>113015.18</v>
      </c>
      <c r="L463" s="23">
        <f>IFERROR(VLOOKUP($B$460,$130:$216,MATCH($R463&amp;"/"&amp;L$348,$128:$128,0),FALSE),"")</f>
        <v>153000.91</v>
      </c>
      <c r="M463" s="23">
        <f>IFERROR(VLOOKUP($B$460,$130:$216,MATCH($R463&amp;"/"&amp;M$348,$128:$128,0),FALSE),"")</f>
        <v>218706.31</v>
      </c>
      <c r="N463" s="23">
        <f>IFERROR(VLOOKUP($B$460,$130:$216,MATCH($R463&amp;"/"&amp;N$348,$128:$128,0),FALSE),"")</f>
        <v>195912.61</v>
      </c>
      <c r="O463" s="23">
        <f>IFERROR(VLOOKUP($B$460,$130:$216,MATCH($R463&amp;"/"&amp;O$348,$128:$128,0),FALSE),"")</f>
        <v>424686.89</v>
      </c>
      <c r="P463" s="23" t="str">
        <f>IFERROR(VLOOKUP($B$460,$130:$216,MATCH($R463&amp;"/"&amp;P$348,$128:$128,0),FALSE),"")</f>
        <v/>
      </c>
      <c r="Q463" s="37"/>
      <c r="R463" s="25" t="s">
        <v>2918</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t="str">
        <f>IFERROR(VLOOKUP($B$460,$130:$216,MATCH($R464&amp;"/"&amp;B$348,$128:$128,0),FALSE),"")</f>
        <v/>
      </c>
      <c r="C464" s="39" t="str">
        <f>IFERROR(VLOOKUP($B$460,$130:$216,MATCH($R464&amp;"/"&amp;C$348,$128:$128,0),FALSE),"")</f>
        <v/>
      </c>
      <c r="D464" s="39" t="str">
        <f>IFERROR(VLOOKUP($B$460,$130:$216,MATCH($R464&amp;"/"&amp;D$348,$128:$128,0),FALSE),"")</f>
        <v/>
      </c>
      <c r="E464" s="39" t="str">
        <f>IFERROR(VLOOKUP($B$460,$130:$216,MATCH($R464&amp;"/"&amp;E$348,$128:$128,0),FALSE),"")</f>
        <v/>
      </c>
      <c r="F464" s="39" t="str">
        <f>IFERROR(VLOOKUP($B$460,$130:$216,MATCH($R464&amp;"/"&amp;F$348,$128:$128,0),FALSE),"")</f>
        <v/>
      </c>
      <c r="G464" s="39" t="str">
        <f>IFERROR(VLOOKUP($B$460,$130:$216,MATCH($R464&amp;"/"&amp;G$348,$128:$128,0),FALSE),"")</f>
        <v/>
      </c>
      <c r="H464" s="39" t="str">
        <f>IFERROR(VLOOKUP($B$460,$130:$216,MATCH($R464&amp;"/"&amp;H$348,$128:$128,0),FALSE),"")</f>
        <v/>
      </c>
      <c r="I464" s="39" t="str">
        <f>IFERROR(VLOOKUP($B$460,$130:$216,MATCH($R464&amp;"/"&amp;I$348,$128:$128,0),FALSE),"")</f>
        <v/>
      </c>
      <c r="J464" s="39">
        <f>IFERROR(VLOOKUP($B$460,$130:$216,MATCH($R464&amp;"/"&amp;J$348,$128:$128,0),FALSE),"")</f>
        <v>102450.42</v>
      </c>
      <c r="K464" s="39">
        <f>IFERROR(VLOOKUP($B$460,$130:$216,MATCH($R464&amp;"/"&amp;K$348,$128:$128,0),FALSE),"")</f>
        <v>105814.45</v>
      </c>
      <c r="L464" s="39">
        <f>IFERROR(VLOOKUP($B$460,$130:$216,MATCH($R464&amp;"/"&amp;L$348,$128:$128,0),FALSE),"")</f>
        <v>162564.19</v>
      </c>
      <c r="M464" s="39">
        <f>IFERROR(VLOOKUP($B$460,$130:$216,MATCH($R464&amp;"/"&amp;M$348,$128:$128,0),FALSE),"")</f>
        <v>203839.31</v>
      </c>
      <c r="N464" s="39">
        <f>IFERROR(VLOOKUP($B$460,$130:$216,MATCH($R464&amp;"/"&amp;N$348,$128:$128,0),FALSE),"")</f>
        <v>225637.28</v>
      </c>
      <c r="O464" s="39" t="str">
        <f>IFERROR(VLOOKUP($B$460,$130:$216,MATCH($R464&amp;"/"&amp;O$348,$128:$128,0),FALSE),"")</f>
        <v/>
      </c>
      <c r="P464" s="39" t="str">
        <f>IFERROR(VLOOKUP($B$460,$130:$216,MATCH($R464&amp;"/"&amp;P$348,$128:$128,0),FALSE),"")</f>
        <v/>
      </c>
      <c r="Q464" s="37"/>
      <c r="R464" s="25" t="s">
        <v>2940</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47">SUM(B461:B464)</f>
        <v>0</v>
      </c>
      <c r="C465" s="40">
        <f t="shared" si="47"/>
        <v>0</v>
      </c>
      <c r="D465" s="40">
        <f t="shared" si="47"/>
        <v>0</v>
      </c>
      <c r="E465" s="40">
        <f t="shared" si="47"/>
        <v>0</v>
      </c>
      <c r="F465" s="40">
        <f t="shared" si="47"/>
        <v>0</v>
      </c>
      <c r="G465" s="40">
        <f t="shared" si="47"/>
        <v>0</v>
      </c>
      <c r="H465" s="40">
        <f t="shared" si="47"/>
        <v>0</v>
      </c>
      <c r="I465" s="40">
        <f t="shared" si="47"/>
        <v>0</v>
      </c>
      <c r="J465" s="40">
        <f t="shared" si="47"/>
        <v>102450.42</v>
      </c>
      <c r="K465" s="40">
        <f t="shared" si="47"/>
        <v>413019.02</v>
      </c>
      <c r="L465" s="40">
        <f t="shared" si="47"/>
        <v>532885.96</v>
      </c>
      <c r="M465" s="40">
        <f t="shared" si="47"/>
        <v>816575.78</v>
      </c>
      <c r="N465" s="40">
        <f t="shared" ref="N465:P465" si="48">IF(N462="",N461*4,IF(N463="",(N462+N461)*2,IF(N464="",((N463+N462+N461)/3)*4,SUM(N461:N464))))</f>
        <v>799328.94</v>
      </c>
      <c r="O465" s="40">
        <f t="shared" ref="O465:P465" si="49">IF(O462="",O461*4,IF(O463="",(O462+O461)*2,IF(O464="",((O463+O462+O461)/3)*4,SUM(O461:O464))))</f>
        <v>1085192.1333333335</v>
      </c>
      <c r="P465" s="40" t="e">
        <f t="shared" si="49"/>
        <v>#VALUE!</v>
      </c>
      <c r="Q465" s="21"/>
      <c r="R465" s="25" t="s">
        <v>2919</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t="e">
        <f t="shared" ref="C466:N466" si="50">C465/B465-1</f>
        <v>#DIV/0!</v>
      </c>
      <c r="D466" s="42" t="e">
        <f t="shared" si="50"/>
        <v>#DIV/0!</v>
      </c>
      <c r="E466" s="42" t="e">
        <f t="shared" si="50"/>
        <v>#DIV/0!</v>
      </c>
      <c r="F466" s="42" t="e">
        <f t="shared" si="50"/>
        <v>#DIV/0!</v>
      </c>
      <c r="G466" s="42" t="e">
        <f t="shared" si="50"/>
        <v>#DIV/0!</v>
      </c>
      <c r="H466" s="42" t="e">
        <f t="shared" si="50"/>
        <v>#DIV/0!</v>
      </c>
      <c r="I466" s="42" t="e">
        <f t="shared" si="50"/>
        <v>#DIV/0!</v>
      </c>
      <c r="J466" s="42" t="e">
        <f t="shared" si="50"/>
        <v>#DIV/0!</v>
      </c>
      <c r="K466" s="42">
        <f t="shared" si="50"/>
        <v>3.0314038732100856</v>
      </c>
      <c r="L466" s="42">
        <f t="shared" si="50"/>
        <v>0.29022135590753173</v>
      </c>
      <c r="M466" s="42">
        <f t="shared" si="50"/>
        <v>0.5323649735489373</v>
      </c>
      <c r="N466" s="26">
        <f t="shared" si="50"/>
        <v>-2.1120930135841265E-2</v>
      </c>
      <c r="O466" s="26">
        <f>O465/M465-1</f>
        <v>0.3289545929629869</v>
      </c>
      <c r="P466" s="26" t="e">
        <f>P465/N465-1</f>
        <v>#VALUE!</v>
      </c>
      <c r="Q466" s="37"/>
      <c r="R466" s="27" t="s">
        <v>2941</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51" t="s">
        <v>2942</v>
      </c>
      <c r="C467" s="146"/>
      <c r="D467" s="146"/>
      <c r="E467" s="146"/>
      <c r="F467" s="146"/>
      <c r="G467" s="146"/>
      <c r="H467" s="146"/>
      <c r="I467" s="146"/>
      <c r="J467" s="146"/>
      <c r="K467" s="146"/>
      <c r="L467" s="146"/>
      <c r="M467" s="146"/>
      <c r="N467" s="150"/>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t="str">
        <f>IFERROR(VLOOKUP($B$467,$130:$216,MATCH($R468&amp;"/"&amp;B$348,$128:$128,0),FALSE),"")</f>
        <v/>
      </c>
      <c r="C468" s="23" t="str">
        <f>IFERROR(VLOOKUP($B$467,$130:$216,MATCH($R468&amp;"/"&amp;C$348,$128:$128,0),FALSE),"")</f>
        <v/>
      </c>
      <c r="D468" s="23" t="str">
        <f>IFERROR(VLOOKUP($B$467,$130:$216,MATCH($R468&amp;"/"&amp;D$348,$128:$128,0),FALSE),"")</f>
        <v/>
      </c>
      <c r="E468" s="23" t="str">
        <f>IFERROR(VLOOKUP($B$467,$130:$216,MATCH($R468&amp;"/"&amp;E$348,$128:$128,0),FALSE),"")</f>
        <v/>
      </c>
      <c r="F468" s="23" t="str">
        <f>IFERROR(VLOOKUP($B$467,$130:$216,MATCH($R468&amp;"/"&amp;F$348,$128:$128,0),FALSE),"")</f>
        <v/>
      </c>
      <c r="G468" s="23" t="str">
        <f>IFERROR(VLOOKUP($B$467,$130:$216,MATCH($R468&amp;"/"&amp;G$348,$128:$128,0),FALSE),"")</f>
        <v/>
      </c>
      <c r="H468" s="23" t="str">
        <f>IFERROR(VLOOKUP($B$467,$130:$216,MATCH($R468&amp;"/"&amp;H$348,$128:$128,0),FALSE),"")</f>
        <v/>
      </c>
      <c r="I468" s="23" t="str">
        <f>IFERROR(VLOOKUP($B$467,$130:$216,MATCH($R468&amp;"/"&amp;I$348,$128:$128,0),FALSE),"")</f>
        <v/>
      </c>
      <c r="J468" s="23" t="str">
        <f>IFERROR(VLOOKUP($B$467,$130:$216,MATCH($R468&amp;"/"&amp;J$348,$128:$128,0),FALSE),"")</f>
        <v/>
      </c>
      <c r="K468" s="23">
        <f>IFERROR(VLOOKUP($B$467,$130:$216,MATCH($R468&amp;"/"&amp;K$348,$128:$128,0),FALSE),"")</f>
        <v>396.26</v>
      </c>
      <c r="L468" s="23">
        <f>IFERROR(VLOOKUP($B$467,$130:$216,MATCH($R468&amp;"/"&amp;L$348,$128:$128,0),FALSE),"")</f>
        <v>1245.28</v>
      </c>
      <c r="M468" s="23">
        <f>IFERROR(VLOOKUP($B$467,$130:$216,MATCH($R468&amp;"/"&amp;M$348,$128:$128,0),FALSE),"")</f>
        <v>3387.92</v>
      </c>
      <c r="N468" s="23">
        <f>IFERROR(VLOOKUP($B$467,$130:$216,MATCH($R468&amp;"/"&amp;N$348,$128:$128,0),FALSE),"")</f>
        <v>3720.38</v>
      </c>
      <c r="O468" s="23">
        <f>IFERROR(VLOOKUP($B$467,$130:$216,MATCH($R468&amp;"/"&amp;O$348,$128:$128,0),FALSE),"")</f>
        <v>911.1</v>
      </c>
      <c r="P468" s="23" t="str">
        <f>IFERROR(VLOOKUP($B$467,$130:$216,MATCH($R468&amp;"/"&amp;P$348,$128:$128,0),FALSE),"")</f>
        <v/>
      </c>
      <c r="Q468" s="21"/>
      <c r="R468" s="25" t="s">
        <v>2916</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t="str">
        <f>IFERROR(VLOOKUP($B$467,$130:$216,MATCH($R469&amp;"/"&amp;B$348,$128:$128,0),FALSE),"")</f>
        <v/>
      </c>
      <c r="C469" s="23" t="str">
        <f>IFERROR(VLOOKUP($B$467,$130:$216,MATCH($R469&amp;"/"&amp;C$348,$128:$128,0),FALSE),"")</f>
        <v/>
      </c>
      <c r="D469" s="23" t="str">
        <f>IFERROR(VLOOKUP($B$467,$130:$216,MATCH($R469&amp;"/"&amp;D$348,$128:$128,0),FALSE),"")</f>
        <v/>
      </c>
      <c r="E469" s="23" t="str">
        <f>IFERROR(VLOOKUP($B$467,$130:$216,MATCH($R469&amp;"/"&amp;E$348,$128:$128,0),FALSE),"")</f>
        <v/>
      </c>
      <c r="F469" s="23" t="str">
        <f>IFERROR(VLOOKUP($B$467,$130:$216,MATCH($R469&amp;"/"&amp;F$348,$128:$128,0),FALSE),"")</f>
        <v/>
      </c>
      <c r="G469" s="23" t="str">
        <f>IFERROR(VLOOKUP($B$467,$130:$216,MATCH($R469&amp;"/"&amp;G$348,$128:$128,0),FALSE),"")</f>
        <v/>
      </c>
      <c r="H469" s="23" t="str">
        <f>IFERROR(VLOOKUP($B$467,$130:$216,MATCH($R469&amp;"/"&amp;H$348,$128:$128,0),FALSE),"")</f>
        <v/>
      </c>
      <c r="I469" s="23" t="str">
        <f>IFERROR(VLOOKUP($B$467,$130:$216,MATCH($R469&amp;"/"&amp;I$348,$128:$128,0),FALSE),"")</f>
        <v/>
      </c>
      <c r="J469" s="23" t="str">
        <f>IFERROR(VLOOKUP($B$467,$130:$216,MATCH($R469&amp;"/"&amp;J$348,$128:$128,0),FALSE),"")</f>
        <v/>
      </c>
      <c r="K469" s="23">
        <f>IFERROR(VLOOKUP($B$467,$130:$216,MATCH($R469&amp;"/"&amp;K$348,$128:$128,0),FALSE),"")</f>
        <v>3773.54</v>
      </c>
      <c r="L469" s="23">
        <f>IFERROR(VLOOKUP($B$467,$130:$216,MATCH($R469&amp;"/"&amp;L$348,$128:$128,0),FALSE),"")</f>
        <v>5531.5</v>
      </c>
      <c r="M469" s="23">
        <f>IFERROR(VLOOKUP($B$467,$130:$216,MATCH($R469&amp;"/"&amp;M$348,$128:$128,0),FALSE),"")</f>
        <v>4682.16</v>
      </c>
      <c r="N469" s="23">
        <f>IFERROR(VLOOKUP($B$467,$130:$216,MATCH($R469&amp;"/"&amp;N$348,$128:$128,0),FALSE),"")</f>
        <v>4085.66</v>
      </c>
      <c r="O469" s="23">
        <f>IFERROR(VLOOKUP($B$467,$130:$216,MATCH($R469&amp;"/"&amp;O$348,$128:$128,0),FALSE),"")</f>
        <v>4629.87</v>
      </c>
      <c r="P469" s="23" t="str">
        <f>IFERROR(VLOOKUP($B$467,$130:$216,MATCH($R469&amp;"/"&amp;P$348,$128:$128,0),FALSE),"")</f>
        <v/>
      </c>
      <c r="Q469" s="21"/>
      <c r="R469" s="25" t="s">
        <v>2917</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t="str">
        <f>IFERROR(VLOOKUP($B$467,$130:$216,MATCH($R470&amp;"/"&amp;B$348,$128:$128,0),FALSE),"")</f>
        <v/>
      </c>
      <c r="C470" s="23" t="str">
        <f>IFERROR(VLOOKUP($B$467,$130:$216,MATCH($R470&amp;"/"&amp;C$348,$128:$128,0),FALSE),"")</f>
        <v/>
      </c>
      <c r="D470" s="23" t="str">
        <f>IFERROR(VLOOKUP($B$467,$130:$216,MATCH($R470&amp;"/"&amp;D$348,$128:$128,0),FALSE),"")</f>
        <v/>
      </c>
      <c r="E470" s="23" t="str">
        <f>IFERROR(VLOOKUP($B$467,$130:$216,MATCH($R470&amp;"/"&amp;E$348,$128:$128,0),FALSE),"")</f>
        <v/>
      </c>
      <c r="F470" s="23" t="str">
        <f>IFERROR(VLOOKUP($B$467,$130:$216,MATCH($R470&amp;"/"&amp;F$348,$128:$128,0),FALSE),"")</f>
        <v/>
      </c>
      <c r="G470" s="23" t="str">
        <f>IFERROR(VLOOKUP($B$467,$130:$216,MATCH($R470&amp;"/"&amp;G$348,$128:$128,0),FALSE),"")</f>
        <v/>
      </c>
      <c r="H470" s="23" t="str">
        <f>IFERROR(VLOOKUP($B$467,$130:$216,MATCH($R470&amp;"/"&amp;H$348,$128:$128,0),FALSE),"")</f>
        <v/>
      </c>
      <c r="I470" s="23" t="str">
        <f>IFERROR(VLOOKUP($B$467,$130:$216,MATCH($R470&amp;"/"&amp;I$348,$128:$128,0),FALSE),"")</f>
        <v/>
      </c>
      <c r="J470" s="23" t="str">
        <f>IFERROR(VLOOKUP($B$467,$130:$216,MATCH($R470&amp;"/"&amp;J$348,$128:$128,0),FALSE),"")</f>
        <v/>
      </c>
      <c r="K470" s="23">
        <f>IFERROR(VLOOKUP($B$467,$130:$216,MATCH($R470&amp;"/"&amp;K$348,$128:$128,0),FALSE),"")</f>
        <v>5204.6899999999996</v>
      </c>
      <c r="L470" s="23">
        <f>IFERROR(VLOOKUP($B$467,$130:$216,MATCH($R470&amp;"/"&amp;L$348,$128:$128,0),FALSE),"")</f>
        <v>1388.11</v>
      </c>
      <c r="M470" s="23">
        <f>IFERROR(VLOOKUP($B$467,$130:$216,MATCH($R470&amp;"/"&amp;M$348,$128:$128,0),FALSE),"")</f>
        <v>3356.3</v>
      </c>
      <c r="N470" s="23">
        <f>IFERROR(VLOOKUP($B$467,$130:$216,MATCH($R470&amp;"/"&amp;N$348,$128:$128,0),FALSE),"")</f>
        <v>2936.35</v>
      </c>
      <c r="O470" s="23">
        <f>IFERROR(VLOOKUP($B$467,$130:$216,MATCH($R470&amp;"/"&amp;O$348,$128:$128,0),FALSE),"")</f>
        <v>2564.5300000000002</v>
      </c>
      <c r="P470" s="23" t="str">
        <f>IFERROR(VLOOKUP($B$467,$130:$216,MATCH($R470&amp;"/"&amp;P$348,$128:$128,0),FALSE),"")</f>
        <v/>
      </c>
      <c r="Q470" s="21"/>
      <c r="R470" s="25" t="s">
        <v>2918</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t="str">
        <f>IFERROR(VLOOKUP($B$467,$130:$216,MATCH($R471&amp;"/"&amp;B$348,$128:$128,0),FALSE),"")</f>
        <v/>
      </c>
      <c r="C471" s="39" t="str">
        <f>IFERROR(VLOOKUP($B$467,$130:$216,MATCH($R471&amp;"/"&amp;C$348,$128:$128,0),FALSE),"")</f>
        <v/>
      </c>
      <c r="D471" s="39" t="str">
        <f>IFERROR(VLOOKUP($B$467,$130:$216,MATCH($R471&amp;"/"&amp;D$348,$128:$128,0),FALSE),"")</f>
        <v/>
      </c>
      <c r="E471" s="39" t="str">
        <f>IFERROR(VLOOKUP($B$467,$130:$216,MATCH($R471&amp;"/"&amp;E$348,$128:$128,0),FALSE),"")</f>
        <v/>
      </c>
      <c r="F471" s="39" t="str">
        <f>IFERROR(VLOOKUP($B$467,$130:$216,MATCH($R471&amp;"/"&amp;F$348,$128:$128,0),FALSE),"")</f>
        <v/>
      </c>
      <c r="G471" s="39" t="str">
        <f>IFERROR(VLOOKUP($B$467,$130:$216,MATCH($R471&amp;"/"&amp;G$348,$128:$128,0),FALSE),"")</f>
        <v/>
      </c>
      <c r="H471" s="39" t="str">
        <f>IFERROR(VLOOKUP($B$467,$130:$216,MATCH($R471&amp;"/"&amp;H$348,$128:$128,0),FALSE),"")</f>
        <v/>
      </c>
      <c r="I471" s="39" t="str">
        <f>IFERROR(VLOOKUP($B$467,$130:$216,MATCH($R471&amp;"/"&amp;I$348,$128:$128,0),FALSE),"")</f>
        <v/>
      </c>
      <c r="J471" s="39">
        <f>IFERROR(VLOOKUP($B$467,$130:$216,MATCH($R471&amp;"/"&amp;J$348,$128:$128,0),FALSE),"")</f>
        <v>1654.36</v>
      </c>
      <c r="K471" s="39">
        <f>IFERROR(VLOOKUP($B$467,$130:$216,MATCH($R471&amp;"/"&amp;K$348,$128:$128,0),FALSE),"")</f>
        <v>2024.89</v>
      </c>
      <c r="L471" s="39">
        <f>IFERROR(VLOOKUP($B$467,$130:$216,MATCH($R471&amp;"/"&amp;L$348,$128:$128,0),FALSE),"")</f>
        <v>1516.3</v>
      </c>
      <c r="M471" s="39">
        <f>IFERROR(VLOOKUP($B$467,$130:$216,MATCH($R471&amp;"/"&amp;M$348,$128:$128,0),FALSE),"")</f>
        <v>2261.84</v>
      </c>
      <c r="N471" s="39">
        <f>IFERROR(VLOOKUP($B$467,$130:$216,MATCH($R471&amp;"/"&amp;N$348,$128:$128,0),FALSE),"")</f>
        <v>2466.0100000000002</v>
      </c>
      <c r="O471" s="39" t="str">
        <f>IFERROR(VLOOKUP($B$467,$130:$216,MATCH($R471&amp;"/"&amp;O$348,$128:$128,0),FALSE),"")</f>
        <v/>
      </c>
      <c r="P471" s="39" t="str">
        <f>IFERROR(VLOOKUP($B$467,$130:$216,MATCH($R471&amp;"/"&amp;P$348,$128:$128,0),FALSE),"")</f>
        <v/>
      </c>
      <c r="Q471" s="21"/>
      <c r="R471" s="25" t="s">
        <v>2940</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51">SUM(B468:B471)</f>
        <v>0</v>
      </c>
      <c r="C472" s="23">
        <f t="shared" si="51"/>
        <v>0</v>
      </c>
      <c r="D472" s="23">
        <f t="shared" si="51"/>
        <v>0</v>
      </c>
      <c r="E472" s="23">
        <f t="shared" si="51"/>
        <v>0</v>
      </c>
      <c r="F472" s="23">
        <f t="shared" si="51"/>
        <v>0</v>
      </c>
      <c r="G472" s="23">
        <f t="shared" si="51"/>
        <v>0</v>
      </c>
      <c r="H472" s="23">
        <f t="shared" si="51"/>
        <v>0</v>
      </c>
      <c r="I472" s="23">
        <f t="shared" si="51"/>
        <v>0</v>
      </c>
      <c r="J472" s="23">
        <f t="shared" si="51"/>
        <v>1654.36</v>
      </c>
      <c r="K472" s="23">
        <f t="shared" si="51"/>
        <v>11399.38</v>
      </c>
      <c r="L472" s="23">
        <f t="shared" si="51"/>
        <v>9681.1899999999987</v>
      </c>
      <c r="M472" s="23">
        <f t="shared" si="51"/>
        <v>13688.220000000001</v>
      </c>
      <c r="N472" s="23">
        <f t="shared" ref="N472:P472" si="52">IF(N469="",N468*4,IF(N470="",(N469+N468)*2,IF(N471="",((N470+N469+N468)/3)*4,SUM(N468:N471))))</f>
        <v>13208.4</v>
      </c>
      <c r="O472" s="23">
        <f t="shared" ref="O472:P472" si="53">IF(O469="",O468*4,IF(O470="",(O469+O468)*2,IF(O471="",((O470+O469+O468)/3)*4,SUM(O468:O471))))</f>
        <v>10807.333333333334</v>
      </c>
      <c r="P472" s="23" t="e">
        <f t="shared" si="53"/>
        <v>#VALUE!</v>
      </c>
      <c r="Q472" s="21"/>
      <c r="R472" s="25" t="s">
        <v>2919</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51" t="s">
        <v>2943</v>
      </c>
      <c r="C473" s="146"/>
      <c r="D473" s="146"/>
      <c r="E473" s="146"/>
      <c r="F473" s="146"/>
      <c r="G473" s="146"/>
      <c r="H473" s="146"/>
      <c r="I473" s="146"/>
      <c r="J473" s="146"/>
      <c r="K473" s="146"/>
      <c r="L473" s="146"/>
      <c r="M473" s="146"/>
      <c r="N473" s="150"/>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IFERROR(VLOOKUP($B$473,$130:$216,MATCH($R474&amp;"/"&amp;B$348,$128:$128,0),FALSE),"")</f>
        <v/>
      </c>
      <c r="C474" s="23" t="str">
        <f>IFERROR(VLOOKUP($B$473,$130:$216,MATCH($R474&amp;"/"&amp;C$348,$128:$128,0),FALSE),"")</f>
        <v/>
      </c>
      <c r="D474" s="23" t="str">
        <f>IFERROR(VLOOKUP($B$473,$130:$216,MATCH($R474&amp;"/"&amp;D$348,$128:$128,0),FALSE),"")</f>
        <v/>
      </c>
      <c r="E474" s="23" t="str">
        <f>IFERROR(VLOOKUP($B$473,$130:$216,MATCH($R474&amp;"/"&amp;E$348,$128:$128,0),FALSE),"")</f>
        <v/>
      </c>
      <c r="F474" s="23" t="str">
        <f>IFERROR(VLOOKUP($B$473,$130:$216,MATCH($R474&amp;"/"&amp;F$348,$128:$128,0),FALSE),"")</f>
        <v/>
      </c>
      <c r="G474" s="23" t="str">
        <f>IFERROR(VLOOKUP($B$473,$130:$216,MATCH($R474&amp;"/"&amp;G$348,$128:$128,0),FALSE),"")</f>
        <v/>
      </c>
      <c r="H474" s="23" t="str">
        <f>IFERROR(VLOOKUP($B$473,$130:$216,MATCH($R474&amp;"/"&amp;H$348,$128:$128,0),FALSE),"")</f>
        <v/>
      </c>
      <c r="I474" s="23" t="str">
        <f>IFERROR(VLOOKUP($B$473,$130:$216,MATCH($R474&amp;"/"&amp;I$348,$128:$128,0),FALSE),"")</f>
        <v/>
      </c>
      <c r="J474" s="23" t="str">
        <f>IFERROR(VLOOKUP($B$473,$130:$216,MATCH($R474&amp;"/"&amp;J$348,$128:$128,0),FALSE),"")</f>
        <v/>
      </c>
      <c r="K474" s="23" t="str">
        <f>IFERROR(VLOOKUP($B$473,$130:$216,MATCH($R474&amp;"/"&amp;K$348,$128:$128,0),FALSE),"")</f>
        <v/>
      </c>
      <c r="L474" s="23" t="str">
        <f>IFERROR(VLOOKUP($B$473,$130:$216,MATCH($R474&amp;"/"&amp;L$348,$128:$128,0),FALSE),"")</f>
        <v/>
      </c>
      <c r="M474" s="23" t="str">
        <f>IFERROR(VLOOKUP($B$473,$130:$216,MATCH($R474&amp;"/"&amp;M$348,$128:$128,0),FALSE),"")</f>
        <v/>
      </c>
      <c r="N474" s="23" t="str">
        <f>IFERROR(VLOOKUP($B$473,$130:$216,MATCH($R474&amp;"/"&amp;N$348,$128:$128,0),FALSE),"")</f>
        <v/>
      </c>
      <c r="O474" s="23" t="str">
        <f>IFERROR(VLOOKUP($B$473,$130:$216,MATCH($R474&amp;"/"&amp;O$348,$128:$128,0),FALSE),"")</f>
        <v/>
      </c>
      <c r="P474" s="23" t="str">
        <f>IFERROR(VLOOKUP($B$473,$130:$216,MATCH($R474&amp;"/"&amp;P$348,$128:$128,0),FALSE),"")</f>
        <v/>
      </c>
      <c r="Q474" s="21"/>
      <c r="R474" s="25" t="s">
        <v>2916</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IFERROR(VLOOKUP($B$473,$130:$216,MATCH($R475&amp;"/"&amp;B$348,$128:$128,0),FALSE),"")</f>
        <v/>
      </c>
      <c r="C475" s="23" t="str">
        <f>IFERROR(VLOOKUP($B$473,$130:$216,MATCH($R475&amp;"/"&amp;C$348,$128:$128,0),FALSE),"")</f>
        <v/>
      </c>
      <c r="D475" s="23" t="str">
        <f>IFERROR(VLOOKUP($B$473,$130:$216,MATCH($R475&amp;"/"&amp;D$348,$128:$128,0),FALSE),"")</f>
        <v/>
      </c>
      <c r="E475" s="23" t="str">
        <f>IFERROR(VLOOKUP($B$473,$130:$216,MATCH($R475&amp;"/"&amp;E$348,$128:$128,0),FALSE),"")</f>
        <v/>
      </c>
      <c r="F475" s="23" t="str">
        <f>IFERROR(VLOOKUP($B$473,$130:$216,MATCH($R475&amp;"/"&amp;F$348,$128:$128,0),FALSE),"")</f>
        <v/>
      </c>
      <c r="G475" s="23" t="str">
        <f>IFERROR(VLOOKUP($B$473,$130:$216,MATCH($R475&amp;"/"&amp;G$348,$128:$128,0),FALSE),"")</f>
        <v/>
      </c>
      <c r="H475" s="23" t="str">
        <f>IFERROR(VLOOKUP($B$473,$130:$216,MATCH($R475&amp;"/"&amp;H$348,$128:$128,0),FALSE),"")</f>
        <v/>
      </c>
      <c r="I475" s="23" t="str">
        <f>IFERROR(VLOOKUP($B$473,$130:$216,MATCH($R475&amp;"/"&amp;I$348,$128:$128,0),FALSE),"")</f>
        <v/>
      </c>
      <c r="J475" s="23" t="str">
        <f>IFERROR(VLOOKUP($B$473,$130:$216,MATCH($R475&amp;"/"&amp;J$348,$128:$128,0),FALSE),"")</f>
        <v/>
      </c>
      <c r="K475" s="23" t="str">
        <f>IFERROR(VLOOKUP($B$473,$130:$216,MATCH($R475&amp;"/"&amp;K$348,$128:$128,0),FALSE),"")</f>
        <v/>
      </c>
      <c r="L475" s="23" t="str">
        <f>IFERROR(VLOOKUP($B$473,$130:$216,MATCH($R475&amp;"/"&amp;L$348,$128:$128,0),FALSE),"")</f>
        <v/>
      </c>
      <c r="M475" s="23" t="str">
        <f>IFERROR(VLOOKUP($B$473,$130:$216,MATCH($R475&amp;"/"&amp;M$348,$128:$128,0),FALSE),"")</f>
        <v/>
      </c>
      <c r="N475" s="23" t="str">
        <f>IFERROR(VLOOKUP($B$473,$130:$216,MATCH($R475&amp;"/"&amp;N$348,$128:$128,0),FALSE),"")</f>
        <v/>
      </c>
      <c r="O475" s="23" t="str">
        <f>IFERROR(VLOOKUP($B$473,$130:$216,MATCH($R475&amp;"/"&amp;O$348,$128:$128,0),FALSE),"")</f>
        <v/>
      </c>
      <c r="P475" s="23" t="str">
        <f>IFERROR(VLOOKUP($B$473,$130:$216,MATCH($R475&amp;"/"&amp;P$348,$128:$128,0),FALSE),"")</f>
        <v/>
      </c>
      <c r="Q475" s="21"/>
      <c r="R475" s="25" t="s">
        <v>2917</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IFERROR(VLOOKUP($B$473,$130:$216,MATCH($R476&amp;"/"&amp;B$348,$128:$128,0),FALSE),"")</f>
        <v/>
      </c>
      <c r="C476" s="23" t="str">
        <f>IFERROR(VLOOKUP($B$473,$130:$216,MATCH($R476&amp;"/"&amp;C$348,$128:$128,0),FALSE),"")</f>
        <v/>
      </c>
      <c r="D476" s="23" t="str">
        <f>IFERROR(VLOOKUP($B$473,$130:$216,MATCH($R476&amp;"/"&amp;D$348,$128:$128,0),FALSE),"")</f>
        <v/>
      </c>
      <c r="E476" s="23" t="str">
        <f>IFERROR(VLOOKUP($B$473,$130:$216,MATCH($R476&amp;"/"&amp;E$348,$128:$128,0),FALSE),"")</f>
        <v/>
      </c>
      <c r="F476" s="23" t="str">
        <f>IFERROR(VLOOKUP($B$473,$130:$216,MATCH($R476&amp;"/"&amp;F$348,$128:$128,0),FALSE),"")</f>
        <v/>
      </c>
      <c r="G476" s="23" t="str">
        <f>IFERROR(VLOOKUP($B$473,$130:$216,MATCH($R476&amp;"/"&amp;G$348,$128:$128,0),FALSE),"")</f>
        <v/>
      </c>
      <c r="H476" s="23" t="str">
        <f>IFERROR(VLOOKUP($B$473,$130:$216,MATCH($R476&amp;"/"&amp;H$348,$128:$128,0),FALSE),"")</f>
        <v/>
      </c>
      <c r="I476" s="23" t="str">
        <f>IFERROR(VLOOKUP($B$473,$130:$216,MATCH($R476&amp;"/"&amp;I$348,$128:$128,0),FALSE),"")</f>
        <v/>
      </c>
      <c r="J476" s="23" t="str">
        <f>IFERROR(VLOOKUP($B$473,$130:$216,MATCH($R476&amp;"/"&amp;J$348,$128:$128,0),FALSE),"")</f>
        <v/>
      </c>
      <c r="K476" s="23" t="str">
        <f>IFERROR(VLOOKUP($B$473,$130:$216,MATCH($R476&amp;"/"&amp;K$348,$128:$128,0),FALSE),"")</f>
        <v/>
      </c>
      <c r="L476" s="23" t="str">
        <f>IFERROR(VLOOKUP($B$473,$130:$216,MATCH($R476&amp;"/"&amp;L$348,$128:$128,0),FALSE),"")</f>
        <v/>
      </c>
      <c r="M476" s="23" t="str">
        <f>IFERROR(VLOOKUP($B$473,$130:$216,MATCH($R476&amp;"/"&amp;M$348,$128:$128,0),FALSE),"")</f>
        <v/>
      </c>
      <c r="N476" s="23" t="str">
        <f>IFERROR(VLOOKUP($B$473,$130:$216,MATCH($R476&amp;"/"&amp;N$348,$128:$128,0),FALSE),"")</f>
        <v/>
      </c>
      <c r="O476" s="23" t="str">
        <f>IFERROR(VLOOKUP($B$473,$130:$216,MATCH($R476&amp;"/"&amp;O$348,$128:$128,0),FALSE),"")</f>
        <v/>
      </c>
      <c r="P476" s="23" t="str">
        <f>IFERROR(VLOOKUP($B$473,$130:$216,MATCH($R476&amp;"/"&amp;P$348,$128:$128,0),FALSE),"")</f>
        <v/>
      </c>
      <c r="Q476" s="21"/>
      <c r="R476" s="25" t="s">
        <v>2918</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IFERROR(VLOOKUP($B$473,$130:$216,MATCH($R477&amp;"/"&amp;B$348,$128:$128,0),FALSE),"")</f>
        <v/>
      </c>
      <c r="C477" s="39" t="str">
        <f>IFERROR(VLOOKUP($B$473,$130:$216,MATCH($R477&amp;"/"&amp;C$348,$128:$128,0),FALSE),"")</f>
        <v/>
      </c>
      <c r="D477" s="39" t="str">
        <f>IFERROR(VLOOKUP($B$473,$130:$216,MATCH($R477&amp;"/"&amp;D$348,$128:$128,0),FALSE),"")</f>
        <v/>
      </c>
      <c r="E477" s="39" t="str">
        <f>IFERROR(VLOOKUP($B$473,$130:$216,MATCH($R477&amp;"/"&amp;E$348,$128:$128,0),FALSE),"")</f>
        <v/>
      </c>
      <c r="F477" s="39" t="str">
        <f>IFERROR(VLOOKUP($B$473,$130:$216,MATCH($R477&amp;"/"&amp;F$348,$128:$128,0),FALSE),"")</f>
        <v/>
      </c>
      <c r="G477" s="39" t="str">
        <f>IFERROR(VLOOKUP($B$473,$130:$216,MATCH($R477&amp;"/"&amp;G$348,$128:$128,0),FALSE),"")</f>
        <v/>
      </c>
      <c r="H477" s="39" t="str">
        <f>IFERROR(VLOOKUP($B$473,$130:$216,MATCH($R477&amp;"/"&amp;H$348,$128:$128,0),FALSE),"")</f>
        <v/>
      </c>
      <c r="I477" s="39" t="str">
        <f>IFERROR(VLOOKUP($B$473,$130:$216,MATCH($R477&amp;"/"&amp;I$348,$128:$128,0),FALSE),"")</f>
        <v/>
      </c>
      <c r="J477" s="39" t="str">
        <f>IFERROR(VLOOKUP($B$473,$130:$216,MATCH($R477&amp;"/"&amp;J$348,$128:$128,0),FALSE),"")</f>
        <v/>
      </c>
      <c r="K477" s="39" t="str">
        <f>IFERROR(VLOOKUP($B$473,$130:$216,MATCH($R477&amp;"/"&amp;K$348,$128:$128,0),FALSE),"")</f>
        <v/>
      </c>
      <c r="L477" s="39" t="str">
        <f>IFERROR(VLOOKUP($B$473,$130:$216,MATCH($R477&amp;"/"&amp;L$348,$128:$128,0),FALSE),"")</f>
        <v/>
      </c>
      <c r="M477" s="39" t="str">
        <f>IFERROR(VLOOKUP($B$473,$130:$216,MATCH($R477&amp;"/"&amp;M$348,$128:$128,0),FALSE),"")</f>
        <v/>
      </c>
      <c r="N477" s="39" t="str">
        <f>IFERROR(VLOOKUP($B$473,$130:$216,MATCH($R477&amp;"/"&amp;N$348,$128:$128,0),FALSE),"")</f>
        <v/>
      </c>
      <c r="O477" s="39" t="str">
        <f>IFERROR(VLOOKUP($B$473,$130:$216,MATCH($R477&amp;"/"&amp;O$348,$128:$128,0),FALSE),"")</f>
        <v/>
      </c>
      <c r="P477" s="39" t="str">
        <f>IFERROR(VLOOKUP($B$473,$130:$216,MATCH($R477&amp;"/"&amp;P$348,$128:$128,0),FALSE),"")</f>
        <v/>
      </c>
      <c r="Q477" s="21"/>
      <c r="R477" s="25" t="s">
        <v>2940</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54">SUM(B474:B477)</f>
        <v>0</v>
      </c>
      <c r="C478" s="23">
        <f t="shared" si="54"/>
        <v>0</v>
      </c>
      <c r="D478" s="23">
        <f t="shared" si="54"/>
        <v>0</v>
      </c>
      <c r="E478" s="23">
        <f t="shared" si="54"/>
        <v>0</v>
      </c>
      <c r="F478" s="23">
        <f t="shared" si="54"/>
        <v>0</v>
      </c>
      <c r="G478" s="23">
        <f t="shared" si="54"/>
        <v>0</v>
      </c>
      <c r="H478" s="23">
        <f t="shared" si="54"/>
        <v>0</v>
      </c>
      <c r="I478" s="23">
        <f t="shared" si="54"/>
        <v>0</v>
      </c>
      <c r="J478" s="23">
        <f t="shared" si="54"/>
        <v>0</v>
      </c>
      <c r="K478" s="23">
        <f t="shared" si="54"/>
        <v>0</v>
      </c>
      <c r="L478" s="23">
        <f t="shared" si="54"/>
        <v>0</v>
      </c>
      <c r="M478" s="23">
        <f t="shared" si="54"/>
        <v>0</v>
      </c>
      <c r="N478" s="23" t="e">
        <f t="shared" ref="N478:P478" si="55">IF(N475="",N474*4,IF(N476="",(N475+N474)*2,IF(N477="",((N476+N475+N474)/3)*4,SUM(N474:N477))))</f>
        <v>#VALUE!</v>
      </c>
      <c r="O478" s="23" t="e">
        <f t="shared" ref="O478:P478" si="56">IF(O475="",O474*4,IF(O476="",(O475+O474)*2,IF(O477="",((O476+O475+O474)/3)*4,SUM(O474:O477))))</f>
        <v>#VALUE!</v>
      </c>
      <c r="P478" s="23" t="e">
        <f t="shared" si="56"/>
        <v>#VALUE!</v>
      </c>
      <c r="Q478" s="21"/>
      <c r="R478" s="25" t="s">
        <v>2919</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51" t="s">
        <v>2944</v>
      </c>
      <c r="C479" s="146"/>
      <c r="D479" s="146"/>
      <c r="E479" s="146"/>
      <c r="F479" s="146"/>
      <c r="G479" s="146"/>
      <c r="H479" s="146"/>
      <c r="I479" s="146"/>
      <c r="J479" s="146"/>
      <c r="K479" s="146"/>
      <c r="L479" s="146"/>
      <c r="M479" s="146"/>
      <c r="N479" s="150"/>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t="str">
        <f>IFERROR(VLOOKUP($B$479,$130:$216,MATCH($R480&amp;"/"&amp;B$348,$128:$128,0),FALSE),"")</f>
        <v/>
      </c>
      <c r="C480" s="23" t="str">
        <f>IFERROR(VLOOKUP($B$479,$130:$216,MATCH($R480&amp;"/"&amp;C$348,$128:$128,0),FALSE),"")</f>
        <v/>
      </c>
      <c r="D480" s="23" t="str">
        <f>IFERROR(VLOOKUP($B$479,$130:$216,MATCH($R480&amp;"/"&amp;D$348,$128:$128,0),FALSE),"")</f>
        <v/>
      </c>
      <c r="E480" s="23" t="str">
        <f>IFERROR(VLOOKUP($B$479,$130:$216,MATCH($R480&amp;"/"&amp;E$348,$128:$128,0),FALSE),"")</f>
        <v/>
      </c>
      <c r="F480" s="23" t="str">
        <f>IFERROR(VLOOKUP($B$479,$130:$216,MATCH($R480&amp;"/"&amp;F$348,$128:$128,0),FALSE),"")</f>
        <v/>
      </c>
      <c r="G480" s="23" t="str">
        <f>IFERROR(VLOOKUP($B$479,$130:$216,MATCH($R480&amp;"/"&amp;G$348,$128:$128,0),FALSE),"")</f>
        <v/>
      </c>
      <c r="H480" s="23" t="str">
        <f>IFERROR(VLOOKUP($B$479,$130:$216,MATCH($R480&amp;"/"&amp;H$348,$128:$128,0),FALSE),"")</f>
        <v/>
      </c>
      <c r="I480" s="23" t="str">
        <f>IFERROR(VLOOKUP($B$479,$130:$216,MATCH($R480&amp;"/"&amp;I$348,$128:$128,0),FALSE),"")</f>
        <v/>
      </c>
      <c r="J480" s="23" t="str">
        <f>IFERROR(VLOOKUP($B$479,$130:$216,MATCH($R480&amp;"/"&amp;J$348,$128:$128,0),FALSE),"")</f>
        <v/>
      </c>
      <c r="K480" s="23" t="str">
        <f>IFERROR(VLOOKUP($B$479,$130:$216,MATCH($R480&amp;"/"&amp;K$348,$128:$128,0),FALSE),"")</f>
        <v/>
      </c>
      <c r="L480" s="23" t="str">
        <f>IFERROR(VLOOKUP($B$479,$130:$216,MATCH($R480&amp;"/"&amp;L$348,$128:$128,0),FALSE),"")</f>
        <v/>
      </c>
      <c r="M480" s="23" t="str">
        <f>IFERROR(VLOOKUP($B$479,$130:$216,MATCH($R480&amp;"/"&amp;M$348,$128:$128,0),FALSE),"")</f>
        <v/>
      </c>
      <c r="N480" s="23" t="str">
        <f>IFERROR(VLOOKUP($B$479,$130:$216,MATCH($R480&amp;"/"&amp;N$348,$128:$128,0),FALSE),"")</f>
        <v/>
      </c>
      <c r="O480" s="23" t="str">
        <f>IFERROR(VLOOKUP($B$479,$130:$216,MATCH($R480&amp;"/"&amp;O$348,$128:$128,0),FALSE),"")</f>
        <v/>
      </c>
      <c r="P480" s="23" t="str">
        <f>IFERROR(VLOOKUP($B$479,$130:$216,MATCH($R480&amp;"/"&amp;P$348,$128:$128,0),FALSE),"")</f>
        <v/>
      </c>
      <c r="Q480" s="21"/>
      <c r="R480" s="25" t="s">
        <v>2916</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t="str">
        <f>IFERROR(VLOOKUP($B$479,$130:$216,MATCH($R481&amp;"/"&amp;B$348,$128:$128,0),FALSE),"")</f>
        <v/>
      </c>
      <c r="C481" s="23" t="str">
        <f>IFERROR(VLOOKUP($B$479,$130:$216,MATCH($R481&amp;"/"&amp;C$348,$128:$128,0),FALSE),"")</f>
        <v/>
      </c>
      <c r="D481" s="23" t="str">
        <f>IFERROR(VLOOKUP($B$479,$130:$216,MATCH($R481&amp;"/"&amp;D$348,$128:$128,0),FALSE),"")</f>
        <v/>
      </c>
      <c r="E481" s="23" t="str">
        <f>IFERROR(VLOOKUP($B$479,$130:$216,MATCH($R481&amp;"/"&amp;E$348,$128:$128,0),FALSE),"")</f>
        <v/>
      </c>
      <c r="F481" s="23" t="str">
        <f>IFERROR(VLOOKUP($B$479,$130:$216,MATCH($R481&amp;"/"&amp;F$348,$128:$128,0),FALSE),"")</f>
        <v/>
      </c>
      <c r="G481" s="23" t="str">
        <f>IFERROR(VLOOKUP($B$479,$130:$216,MATCH($R481&amp;"/"&amp;G$348,$128:$128,0),FALSE),"")</f>
        <v/>
      </c>
      <c r="H481" s="23" t="str">
        <f>IFERROR(VLOOKUP($B$479,$130:$216,MATCH($R481&amp;"/"&amp;H$348,$128:$128,0),FALSE),"")</f>
        <v/>
      </c>
      <c r="I481" s="23" t="str">
        <f>IFERROR(VLOOKUP($B$479,$130:$216,MATCH($R481&amp;"/"&amp;I$348,$128:$128,0),FALSE),"")</f>
        <v/>
      </c>
      <c r="J481" s="23" t="str">
        <f>IFERROR(VLOOKUP($B$479,$130:$216,MATCH($R481&amp;"/"&amp;J$348,$128:$128,0),FALSE),"")</f>
        <v/>
      </c>
      <c r="K481" s="23" t="str">
        <f>IFERROR(VLOOKUP($B$479,$130:$216,MATCH($R481&amp;"/"&amp;K$348,$128:$128,0),FALSE),"")</f>
        <v/>
      </c>
      <c r="L481" s="23" t="str">
        <f>IFERROR(VLOOKUP($B$479,$130:$216,MATCH($R481&amp;"/"&amp;L$348,$128:$128,0),FALSE),"")</f>
        <v/>
      </c>
      <c r="M481" s="23" t="str">
        <f>IFERROR(VLOOKUP($B$479,$130:$216,MATCH($R481&amp;"/"&amp;M$348,$128:$128,0),FALSE),"")</f>
        <v/>
      </c>
      <c r="N481" s="23" t="str">
        <f>IFERROR(VLOOKUP($B$479,$130:$216,MATCH($R481&amp;"/"&amp;N$348,$128:$128,0),FALSE),"")</f>
        <v/>
      </c>
      <c r="O481" s="23" t="str">
        <f>IFERROR(VLOOKUP($B$479,$130:$216,MATCH($R481&amp;"/"&amp;O$348,$128:$128,0),FALSE),"")</f>
        <v/>
      </c>
      <c r="P481" s="23" t="str">
        <f>IFERROR(VLOOKUP($B$479,$130:$216,MATCH($R481&amp;"/"&amp;P$348,$128:$128,0),FALSE),"")</f>
        <v/>
      </c>
      <c r="Q481" s="21"/>
      <c r="R481" s="25" t="s">
        <v>2917</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t="str">
        <f>IFERROR(VLOOKUP($B$479,$130:$216,MATCH($R482&amp;"/"&amp;B$348,$128:$128,0),FALSE),"")</f>
        <v/>
      </c>
      <c r="C482" s="23" t="str">
        <f>IFERROR(VLOOKUP($B$479,$130:$216,MATCH($R482&amp;"/"&amp;C$348,$128:$128,0),FALSE),"")</f>
        <v/>
      </c>
      <c r="D482" s="23" t="str">
        <f>IFERROR(VLOOKUP($B$479,$130:$216,MATCH($R482&amp;"/"&amp;D$348,$128:$128,0),FALSE),"")</f>
        <v/>
      </c>
      <c r="E482" s="23" t="str">
        <f>IFERROR(VLOOKUP($B$479,$130:$216,MATCH($R482&amp;"/"&amp;E$348,$128:$128,0),FALSE),"")</f>
        <v/>
      </c>
      <c r="F482" s="23" t="str">
        <f>IFERROR(VLOOKUP($B$479,$130:$216,MATCH($R482&amp;"/"&amp;F$348,$128:$128,0),FALSE),"")</f>
        <v/>
      </c>
      <c r="G482" s="23" t="str">
        <f>IFERROR(VLOOKUP($B$479,$130:$216,MATCH($R482&amp;"/"&amp;G$348,$128:$128,0),FALSE),"")</f>
        <v/>
      </c>
      <c r="H482" s="23" t="str">
        <f>IFERROR(VLOOKUP($B$479,$130:$216,MATCH($R482&amp;"/"&amp;H$348,$128:$128,0),FALSE),"")</f>
        <v/>
      </c>
      <c r="I482" s="23" t="str">
        <f>IFERROR(VLOOKUP($B$479,$130:$216,MATCH($R482&amp;"/"&amp;I$348,$128:$128,0),FALSE),"")</f>
        <v/>
      </c>
      <c r="J482" s="23" t="str">
        <f>IFERROR(VLOOKUP($B$479,$130:$216,MATCH($R482&amp;"/"&amp;J$348,$128:$128,0),FALSE),"")</f>
        <v/>
      </c>
      <c r="K482" s="23" t="str">
        <f>IFERROR(VLOOKUP($B$479,$130:$216,MATCH($R482&amp;"/"&amp;K$348,$128:$128,0),FALSE),"")</f>
        <v/>
      </c>
      <c r="L482" s="23" t="str">
        <f>IFERROR(VLOOKUP($B$479,$130:$216,MATCH($R482&amp;"/"&amp;L$348,$128:$128,0),FALSE),"")</f>
        <v/>
      </c>
      <c r="M482" s="23" t="str">
        <f>IFERROR(VLOOKUP($B$479,$130:$216,MATCH($R482&amp;"/"&amp;M$348,$128:$128,0),FALSE),"")</f>
        <v/>
      </c>
      <c r="N482" s="23" t="str">
        <f>IFERROR(VLOOKUP($B$479,$130:$216,MATCH($R482&amp;"/"&amp;N$348,$128:$128,0),FALSE),"")</f>
        <v/>
      </c>
      <c r="O482" s="23" t="str">
        <f>IFERROR(VLOOKUP($B$479,$130:$216,MATCH($R482&amp;"/"&amp;O$348,$128:$128,0),FALSE),"")</f>
        <v/>
      </c>
      <c r="P482" s="23" t="str">
        <f>IFERROR(VLOOKUP($B$479,$130:$216,MATCH($R482&amp;"/"&amp;P$348,$128:$128,0),FALSE),"")</f>
        <v/>
      </c>
      <c r="Q482" s="21"/>
      <c r="R482" s="25" t="s">
        <v>2918</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t="str">
        <f>IFERROR(VLOOKUP($B$479,$130:$216,MATCH($R483&amp;"/"&amp;B$348,$128:$128,0),FALSE),"")</f>
        <v/>
      </c>
      <c r="C483" s="39" t="str">
        <f>IFERROR(VLOOKUP($B$479,$130:$216,MATCH($R483&amp;"/"&amp;C$348,$128:$128,0),FALSE),"")</f>
        <v/>
      </c>
      <c r="D483" s="39" t="str">
        <f>IFERROR(VLOOKUP($B$479,$130:$216,MATCH($R483&amp;"/"&amp;D$348,$128:$128,0),FALSE),"")</f>
        <v/>
      </c>
      <c r="E483" s="39" t="str">
        <f>IFERROR(VLOOKUP($B$479,$130:$216,MATCH($R483&amp;"/"&amp;E$348,$128:$128,0),FALSE),"")</f>
        <v/>
      </c>
      <c r="F483" s="39" t="str">
        <f>IFERROR(VLOOKUP($B$479,$130:$216,MATCH($R483&amp;"/"&amp;F$348,$128:$128,0),FALSE),"")</f>
        <v/>
      </c>
      <c r="G483" s="39" t="str">
        <f>IFERROR(VLOOKUP($B$479,$130:$216,MATCH($R483&amp;"/"&amp;G$348,$128:$128,0),FALSE),"")</f>
        <v/>
      </c>
      <c r="H483" s="39" t="str">
        <f>IFERROR(VLOOKUP($B$479,$130:$216,MATCH($R483&amp;"/"&amp;H$348,$128:$128,0),FALSE),"")</f>
        <v/>
      </c>
      <c r="I483" s="39" t="str">
        <f>IFERROR(VLOOKUP($B$479,$130:$216,MATCH($R483&amp;"/"&amp;I$348,$128:$128,0),FALSE),"")</f>
        <v/>
      </c>
      <c r="J483" s="39" t="str">
        <f>IFERROR(VLOOKUP($B$479,$130:$216,MATCH($R483&amp;"/"&amp;J$348,$128:$128,0),FALSE),"")</f>
        <v/>
      </c>
      <c r="K483" s="39" t="str">
        <f>IFERROR(VLOOKUP($B$479,$130:$216,MATCH($R483&amp;"/"&amp;K$348,$128:$128,0),FALSE),"")</f>
        <v/>
      </c>
      <c r="L483" s="39" t="str">
        <f>IFERROR(VLOOKUP($B$479,$130:$216,MATCH($R483&amp;"/"&amp;L$348,$128:$128,0),FALSE),"")</f>
        <v/>
      </c>
      <c r="M483" s="39" t="str">
        <f>IFERROR(VLOOKUP($B$479,$130:$216,MATCH($R483&amp;"/"&amp;M$348,$128:$128,0),FALSE),"")</f>
        <v/>
      </c>
      <c r="N483" s="39" t="str">
        <f>IFERROR(VLOOKUP($B$479,$130:$216,MATCH($R483&amp;"/"&amp;N$348,$128:$128,0),FALSE),"")</f>
        <v/>
      </c>
      <c r="O483" s="39" t="str">
        <f>IFERROR(VLOOKUP($B$479,$130:$216,MATCH($R483&amp;"/"&amp;O$348,$128:$128,0),FALSE),"")</f>
        <v/>
      </c>
      <c r="P483" s="39" t="str">
        <f>IFERROR(VLOOKUP($B$479,$130:$216,MATCH($R483&amp;"/"&amp;P$348,$128:$128,0),FALSE),"")</f>
        <v/>
      </c>
      <c r="Q483" s="21"/>
      <c r="R483" s="25" t="s">
        <v>2940</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57">SUM(B480:B483)</f>
        <v>0</v>
      </c>
      <c r="C484" s="23">
        <f t="shared" si="57"/>
        <v>0</v>
      </c>
      <c r="D484" s="23">
        <f t="shared" si="57"/>
        <v>0</v>
      </c>
      <c r="E484" s="23">
        <f t="shared" si="57"/>
        <v>0</v>
      </c>
      <c r="F484" s="23">
        <f t="shared" si="57"/>
        <v>0</v>
      </c>
      <c r="G484" s="23">
        <f t="shared" si="57"/>
        <v>0</v>
      </c>
      <c r="H484" s="23">
        <f t="shared" si="57"/>
        <v>0</v>
      </c>
      <c r="I484" s="23">
        <f t="shared" si="57"/>
        <v>0</v>
      </c>
      <c r="J484" s="23">
        <f t="shared" si="57"/>
        <v>0</v>
      </c>
      <c r="K484" s="23">
        <f t="shared" si="57"/>
        <v>0</v>
      </c>
      <c r="L484" s="23">
        <f t="shared" si="57"/>
        <v>0</v>
      </c>
      <c r="M484" s="23">
        <f t="shared" si="57"/>
        <v>0</v>
      </c>
      <c r="N484" s="23" t="e">
        <f t="shared" ref="N484:P484" si="58">IF(N481="",N480*4,IF(N482="",(N481+N480)*2,IF(N483="",((N482+N481+N480)/3)*4,SUM(N480:N483))))</f>
        <v>#VALUE!</v>
      </c>
      <c r="O484" s="23" t="e">
        <f t="shared" ref="O484:P484" si="59">IF(O481="",O480*4,IF(O482="",(O481+O480)*2,IF(O483="",((O482+O481+O480)/3)*4,SUM(O480:O483))))</f>
        <v>#VALUE!</v>
      </c>
      <c r="P484" s="23" t="e">
        <f t="shared" si="59"/>
        <v>#VALUE!</v>
      </c>
      <c r="Q484" s="21"/>
      <c r="R484" s="25" t="s">
        <v>2919</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51" t="s">
        <v>2945</v>
      </c>
      <c r="C485" s="146"/>
      <c r="D485" s="146"/>
      <c r="E485" s="146"/>
      <c r="F485" s="146"/>
      <c r="G485" s="146"/>
      <c r="H485" s="146"/>
      <c r="I485" s="146"/>
      <c r="J485" s="146"/>
      <c r="K485" s="146"/>
      <c r="L485" s="146"/>
      <c r="M485" s="146"/>
      <c r="N485" s="150"/>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t="str">
        <f>IFERROR(VLOOKUP($B$485,$130:$216,MATCH($R486&amp;"/"&amp;B$348,$128:$128,0),FALSE),"")</f>
        <v/>
      </c>
      <c r="C486" s="23" t="str">
        <f>IFERROR(VLOOKUP($B$485,$130:$216,MATCH($R486&amp;"/"&amp;C$348,$128:$128,0),FALSE),"")</f>
        <v/>
      </c>
      <c r="D486" s="23" t="str">
        <f>IFERROR(VLOOKUP($B$485,$130:$216,MATCH($R486&amp;"/"&amp;D$348,$128:$128,0),FALSE),"")</f>
        <v/>
      </c>
      <c r="E486" s="23" t="str">
        <f>IFERROR(VLOOKUP($B$485,$130:$216,MATCH($R486&amp;"/"&amp;E$348,$128:$128,0),FALSE),"")</f>
        <v/>
      </c>
      <c r="F486" s="23" t="str">
        <f>IFERROR(VLOOKUP($B$485,$130:$216,MATCH($R486&amp;"/"&amp;F$348,$128:$128,0),FALSE),"")</f>
        <v/>
      </c>
      <c r="G486" s="23" t="str">
        <f>IFERROR(VLOOKUP($B$485,$130:$216,MATCH($R486&amp;"/"&amp;G$348,$128:$128,0),FALSE),"")</f>
        <v/>
      </c>
      <c r="H486" s="23" t="str">
        <f>IFERROR(VLOOKUP($B$485,$130:$216,MATCH($R486&amp;"/"&amp;H$348,$128:$128,0),FALSE),"")</f>
        <v/>
      </c>
      <c r="I486" s="23" t="str">
        <f>IFERROR(VLOOKUP($B$485,$130:$216,MATCH($R486&amp;"/"&amp;I$348,$128:$128,0),FALSE),"")</f>
        <v/>
      </c>
      <c r="J486" s="23" t="str">
        <f>IFERROR(VLOOKUP($B$485,$130:$216,MATCH($R486&amp;"/"&amp;J$348,$128:$128,0),FALSE),"")</f>
        <v/>
      </c>
      <c r="K486" s="23" t="str">
        <f>IFERROR(VLOOKUP($B$485,$130:$216,MATCH($R486&amp;"/"&amp;K$348,$128:$128,0),FALSE),"")</f>
        <v/>
      </c>
      <c r="L486" s="23" t="str">
        <f>IFERROR(VLOOKUP($B$485,$130:$216,MATCH($R486&amp;"/"&amp;L$348,$128:$128,0),FALSE),"")</f>
        <v/>
      </c>
      <c r="M486" s="23" t="str">
        <f>IFERROR(VLOOKUP($B$485,$130:$216,MATCH($R486&amp;"/"&amp;M$348,$128:$128,0),FALSE),"")</f>
        <v/>
      </c>
      <c r="N486" s="23" t="str">
        <f>IFERROR(VLOOKUP($B$485,$130:$216,MATCH($R486&amp;"/"&amp;N$348,$128:$128,0),FALSE),"")</f>
        <v/>
      </c>
      <c r="O486" s="23" t="str">
        <f>IFERROR(VLOOKUP($B$485,$130:$216,MATCH($R486&amp;"/"&amp;O$348,$128:$128,0),FALSE),"")</f>
        <v/>
      </c>
      <c r="P486" s="23" t="str">
        <f>IFERROR(VLOOKUP($B$485,$130:$216,MATCH($R486&amp;"/"&amp;P$348,$128:$128,0),FALSE),"")</f>
        <v/>
      </c>
      <c r="Q486" s="21"/>
      <c r="R486" s="25" t="s">
        <v>2916</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t="str">
        <f>IFERROR(VLOOKUP($B$485,$130:$216,MATCH($R487&amp;"/"&amp;B$348,$128:$128,0),FALSE),"")</f>
        <v/>
      </c>
      <c r="C487" s="23" t="str">
        <f>IFERROR(VLOOKUP($B$485,$130:$216,MATCH($R487&amp;"/"&amp;C$348,$128:$128,0),FALSE),"")</f>
        <v/>
      </c>
      <c r="D487" s="23" t="str">
        <f>IFERROR(VLOOKUP($B$485,$130:$216,MATCH($R487&amp;"/"&amp;D$348,$128:$128,0),FALSE),"")</f>
        <v/>
      </c>
      <c r="E487" s="23" t="str">
        <f>IFERROR(VLOOKUP($B$485,$130:$216,MATCH($R487&amp;"/"&amp;E$348,$128:$128,0),FALSE),"")</f>
        <v/>
      </c>
      <c r="F487" s="23" t="str">
        <f>IFERROR(VLOOKUP($B$485,$130:$216,MATCH($R487&amp;"/"&amp;F$348,$128:$128,0),FALSE),"")</f>
        <v/>
      </c>
      <c r="G487" s="23" t="str">
        <f>IFERROR(VLOOKUP($B$485,$130:$216,MATCH($R487&amp;"/"&amp;G$348,$128:$128,0),FALSE),"")</f>
        <v/>
      </c>
      <c r="H487" s="23" t="str">
        <f>IFERROR(VLOOKUP($B$485,$130:$216,MATCH($R487&amp;"/"&amp;H$348,$128:$128,0),FALSE),"")</f>
        <v/>
      </c>
      <c r="I487" s="23" t="str">
        <f>IFERROR(VLOOKUP($B$485,$130:$216,MATCH($R487&amp;"/"&amp;I$348,$128:$128,0),FALSE),"")</f>
        <v/>
      </c>
      <c r="J487" s="23" t="str">
        <f>IFERROR(VLOOKUP($B$485,$130:$216,MATCH($R487&amp;"/"&amp;J$348,$128:$128,0),FALSE),"")</f>
        <v/>
      </c>
      <c r="K487" s="23" t="str">
        <f>IFERROR(VLOOKUP($B$485,$130:$216,MATCH($R487&amp;"/"&amp;K$348,$128:$128,0),FALSE),"")</f>
        <v/>
      </c>
      <c r="L487" s="23" t="str">
        <f>IFERROR(VLOOKUP($B$485,$130:$216,MATCH($R487&amp;"/"&amp;L$348,$128:$128,0),FALSE),"")</f>
        <v/>
      </c>
      <c r="M487" s="23" t="str">
        <f>IFERROR(VLOOKUP($B$485,$130:$216,MATCH($R487&amp;"/"&amp;M$348,$128:$128,0),FALSE),"")</f>
        <v/>
      </c>
      <c r="N487" s="23" t="str">
        <f>IFERROR(VLOOKUP($B$485,$130:$216,MATCH($R487&amp;"/"&amp;N$348,$128:$128,0),FALSE),"")</f>
        <v/>
      </c>
      <c r="O487" s="23" t="str">
        <f>IFERROR(VLOOKUP($B$485,$130:$216,MATCH($R487&amp;"/"&amp;O$348,$128:$128,0),FALSE),"")</f>
        <v/>
      </c>
      <c r="P487" s="23" t="str">
        <f>IFERROR(VLOOKUP($B$485,$130:$216,MATCH($R487&amp;"/"&amp;P$348,$128:$128,0),FALSE),"")</f>
        <v/>
      </c>
      <c r="Q487" s="21"/>
      <c r="R487" s="25" t="s">
        <v>2917</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t="str">
        <f>IFERROR(VLOOKUP($B$485,$130:$216,MATCH($R488&amp;"/"&amp;B$348,$128:$128,0),FALSE),"")</f>
        <v/>
      </c>
      <c r="C488" s="23" t="str">
        <f>IFERROR(VLOOKUP($B$485,$130:$216,MATCH($R488&amp;"/"&amp;C$348,$128:$128,0),FALSE),"")</f>
        <v/>
      </c>
      <c r="D488" s="23" t="str">
        <f>IFERROR(VLOOKUP($B$485,$130:$216,MATCH($R488&amp;"/"&amp;D$348,$128:$128,0),FALSE),"")</f>
        <v/>
      </c>
      <c r="E488" s="23" t="str">
        <f>IFERROR(VLOOKUP($B$485,$130:$216,MATCH($R488&amp;"/"&amp;E$348,$128:$128,0),FALSE),"")</f>
        <v/>
      </c>
      <c r="F488" s="23" t="str">
        <f>IFERROR(VLOOKUP($B$485,$130:$216,MATCH($R488&amp;"/"&amp;F$348,$128:$128,0),FALSE),"")</f>
        <v/>
      </c>
      <c r="G488" s="23" t="str">
        <f>IFERROR(VLOOKUP($B$485,$130:$216,MATCH($R488&amp;"/"&amp;G$348,$128:$128,0),FALSE),"")</f>
        <v/>
      </c>
      <c r="H488" s="23" t="str">
        <f>IFERROR(VLOOKUP($B$485,$130:$216,MATCH($R488&amp;"/"&amp;H$348,$128:$128,0),FALSE),"")</f>
        <v/>
      </c>
      <c r="I488" s="23" t="str">
        <f>IFERROR(VLOOKUP($B$485,$130:$216,MATCH($R488&amp;"/"&amp;I$348,$128:$128,0),FALSE),"")</f>
        <v/>
      </c>
      <c r="J488" s="23" t="str">
        <f>IFERROR(VLOOKUP($B$485,$130:$216,MATCH($R488&amp;"/"&amp;J$348,$128:$128,0),FALSE),"")</f>
        <v/>
      </c>
      <c r="K488" s="23" t="str">
        <f>IFERROR(VLOOKUP($B$485,$130:$216,MATCH($R488&amp;"/"&amp;K$348,$128:$128,0),FALSE),"")</f>
        <v/>
      </c>
      <c r="L488" s="23" t="str">
        <f>IFERROR(VLOOKUP($B$485,$130:$216,MATCH($R488&amp;"/"&amp;L$348,$128:$128,0),FALSE),"")</f>
        <v/>
      </c>
      <c r="M488" s="23" t="str">
        <f>IFERROR(VLOOKUP($B$485,$130:$216,MATCH($R488&amp;"/"&amp;M$348,$128:$128,0),FALSE),"")</f>
        <v/>
      </c>
      <c r="N488" s="23" t="str">
        <f>IFERROR(VLOOKUP($B$485,$130:$216,MATCH($R488&amp;"/"&amp;N$348,$128:$128,0),FALSE),"")</f>
        <v/>
      </c>
      <c r="O488" s="23" t="str">
        <f>IFERROR(VLOOKUP($B$485,$130:$216,MATCH($R488&amp;"/"&amp;O$348,$128:$128,0),FALSE),"")</f>
        <v/>
      </c>
      <c r="P488" s="23" t="str">
        <f>IFERROR(VLOOKUP($B$485,$130:$216,MATCH($R488&amp;"/"&amp;P$348,$128:$128,0),FALSE),"")</f>
        <v/>
      </c>
      <c r="Q488" s="21"/>
      <c r="R488" s="25" t="s">
        <v>2918</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t="str">
        <f>IFERROR(VLOOKUP($B$485,$130:$216,MATCH($R489&amp;"/"&amp;B$348,$128:$128,0),FALSE),"")</f>
        <v/>
      </c>
      <c r="C489" s="39" t="str">
        <f>IFERROR(VLOOKUP($B$485,$130:$216,MATCH($R489&amp;"/"&amp;C$348,$128:$128,0),FALSE),"")</f>
        <v/>
      </c>
      <c r="D489" s="39" t="str">
        <f>IFERROR(VLOOKUP($B$485,$130:$216,MATCH($R489&amp;"/"&amp;D$348,$128:$128,0),FALSE),"")</f>
        <v/>
      </c>
      <c r="E489" s="39" t="str">
        <f>IFERROR(VLOOKUP($B$485,$130:$216,MATCH($R489&amp;"/"&amp;E$348,$128:$128,0),FALSE),"")</f>
        <v/>
      </c>
      <c r="F489" s="39" t="str">
        <f>IFERROR(VLOOKUP($B$485,$130:$216,MATCH($R489&amp;"/"&amp;F$348,$128:$128,0),FALSE),"")</f>
        <v/>
      </c>
      <c r="G489" s="39" t="str">
        <f>IFERROR(VLOOKUP($B$485,$130:$216,MATCH($R489&amp;"/"&amp;G$348,$128:$128,0),FALSE),"")</f>
        <v/>
      </c>
      <c r="H489" s="39" t="str">
        <f>IFERROR(VLOOKUP($B$485,$130:$216,MATCH($R489&amp;"/"&amp;H$348,$128:$128,0),FALSE),"")</f>
        <v/>
      </c>
      <c r="I489" s="39" t="str">
        <f>IFERROR(VLOOKUP($B$485,$130:$216,MATCH($R489&amp;"/"&amp;I$348,$128:$128,0),FALSE),"")</f>
        <v/>
      </c>
      <c r="J489" s="39" t="str">
        <f>IFERROR(VLOOKUP($B$485,$130:$216,MATCH($R489&amp;"/"&amp;J$348,$128:$128,0),FALSE),"")</f>
        <v/>
      </c>
      <c r="K489" s="39" t="str">
        <f>IFERROR(VLOOKUP($B$485,$130:$216,MATCH($R489&amp;"/"&amp;K$348,$128:$128,0),FALSE),"")</f>
        <v/>
      </c>
      <c r="L489" s="39" t="str">
        <f>IFERROR(VLOOKUP($B$485,$130:$216,MATCH($R489&amp;"/"&amp;L$348,$128:$128,0),FALSE),"")</f>
        <v/>
      </c>
      <c r="M489" s="39" t="str">
        <f>IFERROR(VLOOKUP($B$485,$130:$216,MATCH($R489&amp;"/"&amp;M$348,$128:$128,0),FALSE),"")</f>
        <v/>
      </c>
      <c r="N489" s="39" t="str">
        <f>IFERROR(VLOOKUP($B$485,$130:$216,MATCH($R489&amp;"/"&amp;N$348,$128:$128,0),FALSE),"")</f>
        <v/>
      </c>
      <c r="O489" s="39" t="str">
        <f>IFERROR(VLOOKUP($B$485,$130:$216,MATCH($R489&amp;"/"&amp;O$348,$128:$128,0),FALSE),"")</f>
        <v/>
      </c>
      <c r="P489" s="39" t="str">
        <f>IFERROR(VLOOKUP($B$485,$130:$216,MATCH($R489&amp;"/"&amp;P$348,$128:$128,0),FALSE),"")</f>
        <v/>
      </c>
      <c r="Q489" s="21"/>
      <c r="R489" s="25" t="s">
        <v>2940</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60">SUM(B486:B489)</f>
        <v>0</v>
      </c>
      <c r="C490" s="23">
        <f t="shared" si="60"/>
        <v>0</v>
      </c>
      <c r="D490" s="23">
        <f t="shared" si="60"/>
        <v>0</v>
      </c>
      <c r="E490" s="23">
        <f t="shared" si="60"/>
        <v>0</v>
      </c>
      <c r="F490" s="23">
        <f t="shared" si="60"/>
        <v>0</v>
      </c>
      <c r="G490" s="23">
        <f t="shared" si="60"/>
        <v>0</v>
      </c>
      <c r="H490" s="23">
        <f t="shared" si="60"/>
        <v>0</v>
      </c>
      <c r="I490" s="23">
        <f t="shared" si="60"/>
        <v>0</v>
      </c>
      <c r="J490" s="23">
        <f t="shared" si="60"/>
        <v>0</v>
      </c>
      <c r="K490" s="23">
        <f t="shared" si="60"/>
        <v>0</v>
      </c>
      <c r="L490" s="23">
        <f t="shared" si="60"/>
        <v>0</v>
      </c>
      <c r="M490" s="23">
        <f t="shared" si="60"/>
        <v>0</v>
      </c>
      <c r="N490" s="23" t="e">
        <f t="shared" ref="N490:P490" si="61">IF(N487="",N486*4,IF(N488="",(N487+N486)*2,IF(N489="",((N488+N487+N486)/3)*4,SUM(N486:N489))))</f>
        <v>#VALUE!</v>
      </c>
      <c r="O490" s="23" t="e">
        <f t="shared" ref="O490:P490" si="62">IF(O487="",O486*4,IF(O488="",(O487+O486)*2,IF(O489="",((O488+O487+O486)/3)*4,SUM(O486:O489))))</f>
        <v>#VALUE!</v>
      </c>
      <c r="P490" s="23" t="e">
        <f t="shared" si="62"/>
        <v>#VALUE!</v>
      </c>
      <c r="Q490" s="21"/>
      <c r="R490" s="25" t="s">
        <v>2919</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51" t="s">
        <v>2946</v>
      </c>
      <c r="C491" s="146"/>
      <c r="D491" s="146"/>
      <c r="E491" s="146"/>
      <c r="F491" s="146"/>
      <c r="G491" s="146"/>
      <c r="H491" s="146"/>
      <c r="I491" s="146"/>
      <c r="J491" s="146"/>
      <c r="K491" s="146"/>
      <c r="L491" s="146"/>
      <c r="M491" s="146"/>
      <c r="N491" s="150"/>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t="str">
        <f>IFERROR(VLOOKUP($B$491,$130:$216,MATCH($R492&amp;"/"&amp;B$348,$128:$128,0),FALSE),"")</f>
        <v/>
      </c>
      <c r="C492" s="23" t="str">
        <f>IFERROR(VLOOKUP($B$491,$130:$216,MATCH($R492&amp;"/"&amp;C$348,$128:$128,0),FALSE),"")</f>
        <v/>
      </c>
      <c r="D492" s="23" t="str">
        <f>IFERROR(VLOOKUP($B$491,$130:$216,MATCH($R492&amp;"/"&amp;D$348,$128:$128,0),FALSE),"")</f>
        <v/>
      </c>
      <c r="E492" s="23" t="str">
        <f>IFERROR(VLOOKUP($B$491,$130:$216,MATCH($R492&amp;"/"&amp;E$348,$128:$128,0),FALSE),"")</f>
        <v/>
      </c>
      <c r="F492" s="23" t="str">
        <f>IFERROR(VLOOKUP($B$491,$130:$216,MATCH($R492&amp;"/"&amp;F$348,$128:$128,0),FALSE),"")</f>
        <v/>
      </c>
      <c r="G492" s="23" t="str">
        <f>IFERROR(VLOOKUP($B$491,$130:$216,MATCH($R492&amp;"/"&amp;G$348,$128:$128,0),FALSE),"")</f>
        <v/>
      </c>
      <c r="H492" s="23" t="str">
        <f>IFERROR(VLOOKUP($B$491,$130:$216,MATCH($R492&amp;"/"&amp;H$348,$128:$128,0),FALSE),"")</f>
        <v/>
      </c>
      <c r="I492" s="23" t="str">
        <f>IFERROR(VLOOKUP($B$491,$130:$216,MATCH($R492&amp;"/"&amp;I$348,$128:$128,0),FALSE),"")</f>
        <v/>
      </c>
      <c r="J492" s="23" t="str">
        <f>IFERROR(VLOOKUP($B$491,$130:$216,MATCH($R492&amp;"/"&amp;J$348,$128:$128,0),FALSE),"")</f>
        <v/>
      </c>
      <c r="K492" s="23">
        <f>IFERROR(VLOOKUP($B$491,$130:$216,MATCH($R492&amp;"/"&amp;K$348,$128:$128,0),FALSE),"")</f>
        <v>95396.98</v>
      </c>
      <c r="L492" s="23">
        <f>IFERROR(VLOOKUP($B$491,$130:$216,MATCH($R492&amp;"/"&amp;L$348,$128:$128,0),FALSE),"")</f>
        <v>110402.3</v>
      </c>
      <c r="M492" s="23">
        <f>IFERROR(VLOOKUP($B$491,$130:$216,MATCH($R492&amp;"/"&amp;M$348,$128:$128,0),FALSE),"")</f>
        <v>207948.19</v>
      </c>
      <c r="N492" s="23">
        <f>IFERROR(VLOOKUP($B$491,$130:$216,MATCH($R492&amp;"/"&amp;N$348,$128:$128,0),FALSE),"")</f>
        <v>219251.78</v>
      </c>
      <c r="O492" s="23">
        <f>IFERROR(VLOOKUP($B$491,$130:$216,MATCH($R492&amp;"/"&amp;O$348,$128:$128,0),FALSE),"")</f>
        <v>199769.29</v>
      </c>
      <c r="P492" s="23" t="str">
        <f>IFERROR(VLOOKUP($B$491,$130:$216,MATCH($R492&amp;"/"&amp;P$348,$128:$128,0),FALSE),"")</f>
        <v/>
      </c>
      <c r="Q492" s="21"/>
      <c r="R492" s="25" t="s">
        <v>2916</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t="str">
        <f>IFERROR(VLOOKUP($B$491,$130:$216,MATCH($R493&amp;"/"&amp;B$348,$128:$128,0),FALSE),"")</f>
        <v/>
      </c>
      <c r="C493" s="23" t="str">
        <f>IFERROR(VLOOKUP($B$491,$130:$216,MATCH($R493&amp;"/"&amp;C$348,$128:$128,0),FALSE),"")</f>
        <v/>
      </c>
      <c r="D493" s="23" t="str">
        <f>IFERROR(VLOOKUP($B$491,$130:$216,MATCH($R493&amp;"/"&amp;D$348,$128:$128,0),FALSE),"")</f>
        <v/>
      </c>
      <c r="E493" s="23" t="str">
        <f>IFERROR(VLOOKUP($B$491,$130:$216,MATCH($R493&amp;"/"&amp;E$348,$128:$128,0),FALSE),"")</f>
        <v/>
      </c>
      <c r="F493" s="23" t="str">
        <f>IFERROR(VLOOKUP($B$491,$130:$216,MATCH($R493&amp;"/"&amp;F$348,$128:$128,0),FALSE),"")</f>
        <v/>
      </c>
      <c r="G493" s="23" t="str">
        <f>IFERROR(VLOOKUP($B$491,$130:$216,MATCH($R493&amp;"/"&amp;G$348,$128:$128,0),FALSE),"")</f>
        <v/>
      </c>
      <c r="H493" s="23" t="str">
        <f>IFERROR(VLOOKUP($B$491,$130:$216,MATCH($R493&amp;"/"&amp;H$348,$128:$128,0),FALSE),"")</f>
        <v/>
      </c>
      <c r="I493" s="23" t="str">
        <f>IFERROR(VLOOKUP($B$491,$130:$216,MATCH($R493&amp;"/"&amp;I$348,$128:$128,0),FALSE),"")</f>
        <v/>
      </c>
      <c r="J493" s="23" t="str">
        <f>IFERROR(VLOOKUP($B$491,$130:$216,MATCH($R493&amp;"/"&amp;J$348,$128:$128,0),FALSE),"")</f>
        <v/>
      </c>
      <c r="K493" s="23">
        <f>IFERROR(VLOOKUP($B$491,$130:$216,MATCH($R493&amp;"/"&amp;K$348,$128:$128,0),FALSE),"")</f>
        <v>102962.21</v>
      </c>
      <c r="L493" s="23">
        <f>IFERROR(VLOOKUP($B$491,$130:$216,MATCH($R493&amp;"/"&amp;L$348,$128:$128,0),FALSE),"")</f>
        <v>113695.33</v>
      </c>
      <c r="M493" s="23">
        <f>IFERROR(VLOOKUP($B$491,$130:$216,MATCH($R493&amp;"/"&amp;M$348,$128:$128,0),FALSE),"")</f>
        <v>194152.06</v>
      </c>
      <c r="N493" s="23">
        <f>IFERROR(VLOOKUP($B$491,$130:$216,MATCH($R493&amp;"/"&amp;N$348,$128:$128,0),FALSE),"")</f>
        <v>166333.31</v>
      </c>
      <c r="O493" s="23">
        <f>IFERROR(VLOOKUP($B$491,$130:$216,MATCH($R493&amp;"/"&amp;O$348,$128:$128,0),FALSE),"")</f>
        <v>194978.9</v>
      </c>
      <c r="P493" s="23" t="str">
        <f>IFERROR(VLOOKUP($B$491,$130:$216,MATCH($R493&amp;"/"&amp;P$348,$128:$128,0),FALSE),"")</f>
        <v/>
      </c>
      <c r="Q493" s="21"/>
      <c r="R493" s="25" t="s">
        <v>2917</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t="str">
        <f>IFERROR(VLOOKUP($B$491,$130:$216,MATCH($R494&amp;"/"&amp;B$348,$128:$128,0),FALSE),"")</f>
        <v/>
      </c>
      <c r="C494" s="23" t="str">
        <f>IFERROR(VLOOKUP($B$491,$130:$216,MATCH($R494&amp;"/"&amp;C$348,$128:$128,0),FALSE),"")</f>
        <v/>
      </c>
      <c r="D494" s="23" t="str">
        <f>IFERROR(VLOOKUP($B$491,$130:$216,MATCH($R494&amp;"/"&amp;D$348,$128:$128,0),FALSE),"")</f>
        <v/>
      </c>
      <c r="E494" s="23" t="str">
        <f>IFERROR(VLOOKUP($B$491,$130:$216,MATCH($R494&amp;"/"&amp;E$348,$128:$128,0),FALSE),"")</f>
        <v/>
      </c>
      <c r="F494" s="23" t="str">
        <f>IFERROR(VLOOKUP($B$491,$130:$216,MATCH($R494&amp;"/"&amp;F$348,$128:$128,0),FALSE),"")</f>
        <v/>
      </c>
      <c r="G494" s="23" t="str">
        <f>IFERROR(VLOOKUP($B$491,$130:$216,MATCH($R494&amp;"/"&amp;G$348,$128:$128,0),FALSE),"")</f>
        <v/>
      </c>
      <c r="H494" s="23" t="str">
        <f>IFERROR(VLOOKUP($B$491,$130:$216,MATCH($R494&amp;"/"&amp;H$348,$128:$128,0),FALSE),"")</f>
        <v/>
      </c>
      <c r="I494" s="23" t="str">
        <f>IFERROR(VLOOKUP($B$491,$130:$216,MATCH($R494&amp;"/"&amp;I$348,$128:$128,0),FALSE),"")</f>
        <v/>
      </c>
      <c r="J494" s="23" t="str">
        <f>IFERROR(VLOOKUP($B$491,$130:$216,MATCH($R494&amp;"/"&amp;J$348,$128:$128,0),FALSE),"")</f>
        <v/>
      </c>
      <c r="K494" s="23">
        <f>IFERROR(VLOOKUP($B$491,$130:$216,MATCH($R494&amp;"/"&amp;K$348,$128:$128,0),FALSE),"")</f>
        <v>118219.87</v>
      </c>
      <c r="L494" s="23">
        <f>IFERROR(VLOOKUP($B$491,$130:$216,MATCH($R494&amp;"/"&amp;L$348,$128:$128,0),FALSE),"")</f>
        <v>154389.01999999999</v>
      </c>
      <c r="M494" s="23">
        <f>IFERROR(VLOOKUP($B$491,$130:$216,MATCH($R494&amp;"/"&amp;M$348,$128:$128,0),FALSE),"")</f>
        <v>222062.61</v>
      </c>
      <c r="N494" s="23">
        <f>IFERROR(VLOOKUP($B$491,$130:$216,MATCH($R494&amp;"/"&amp;N$348,$128:$128,0),FALSE),"")</f>
        <v>198848.96</v>
      </c>
      <c r="O494" s="23">
        <f>IFERROR(VLOOKUP($B$491,$130:$216,MATCH($R494&amp;"/"&amp;O$348,$128:$128,0),FALSE),"")</f>
        <v>427251.42</v>
      </c>
      <c r="P494" s="23" t="str">
        <f>IFERROR(VLOOKUP($B$491,$130:$216,MATCH($R494&amp;"/"&amp;P$348,$128:$128,0),FALSE),"")</f>
        <v/>
      </c>
      <c r="Q494" s="21"/>
      <c r="R494" s="25" t="s">
        <v>2918</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t="str">
        <f>IFERROR(VLOOKUP($B$491,$130:$216,MATCH($R495&amp;"/"&amp;B$348,$128:$128,0),FALSE),"")</f>
        <v/>
      </c>
      <c r="C495" s="23" t="str">
        <f>IFERROR(VLOOKUP($B$491,$130:$216,MATCH($R495&amp;"/"&amp;C$348,$128:$128,0),FALSE),"")</f>
        <v/>
      </c>
      <c r="D495" s="23" t="str">
        <f>IFERROR(VLOOKUP($B$491,$130:$216,MATCH($R495&amp;"/"&amp;D$348,$128:$128,0),FALSE),"")</f>
        <v/>
      </c>
      <c r="E495" s="23" t="str">
        <f>IFERROR(VLOOKUP($B$491,$130:$216,MATCH($R495&amp;"/"&amp;E$348,$128:$128,0),FALSE),"")</f>
        <v/>
      </c>
      <c r="F495" s="23" t="str">
        <f>IFERROR(VLOOKUP($B$491,$130:$216,MATCH($R495&amp;"/"&amp;F$348,$128:$128,0),FALSE),"")</f>
        <v/>
      </c>
      <c r="G495" s="23" t="str">
        <f>IFERROR(VLOOKUP($B$491,$130:$216,MATCH($R495&amp;"/"&amp;G$348,$128:$128,0),FALSE),"")</f>
        <v/>
      </c>
      <c r="H495" s="23" t="str">
        <f>IFERROR(VLOOKUP($B$491,$130:$216,MATCH($R495&amp;"/"&amp;H$348,$128:$128,0),FALSE),"")</f>
        <v/>
      </c>
      <c r="I495" s="23" t="str">
        <f>IFERROR(VLOOKUP($B$491,$130:$216,MATCH($R495&amp;"/"&amp;I$348,$128:$128,0),FALSE),"")</f>
        <v/>
      </c>
      <c r="J495" s="23">
        <f>IFERROR(VLOOKUP($B$491,$130:$216,MATCH($R495&amp;"/"&amp;J$348,$128:$128,0),FALSE),"")</f>
        <v>104104.78</v>
      </c>
      <c r="K495" s="23">
        <f>IFERROR(VLOOKUP($B$491,$130:$216,MATCH($R495&amp;"/"&amp;K$348,$128:$128,0),FALSE),"")</f>
        <v>107839.34</v>
      </c>
      <c r="L495" s="23">
        <f>IFERROR(VLOOKUP($B$491,$130:$216,MATCH($R495&amp;"/"&amp;L$348,$128:$128,0),FALSE),"")</f>
        <v>164080.49</v>
      </c>
      <c r="M495" s="23">
        <f>IFERROR(VLOOKUP($B$491,$130:$216,MATCH($R495&amp;"/"&amp;M$348,$128:$128,0),FALSE),"")</f>
        <v>206101.15</v>
      </c>
      <c r="N495" s="23">
        <f>IFERROR(VLOOKUP($B$491,$130:$216,MATCH($R495&amp;"/"&amp;N$348,$128:$128,0),FALSE),"")</f>
        <v>228103.29</v>
      </c>
      <c r="O495" s="23" t="str">
        <f>IFERROR(VLOOKUP($B$491,$130:$216,MATCH($R495&amp;"/"&amp;O$348,$128:$128,0),FALSE),"")</f>
        <v/>
      </c>
      <c r="P495" s="23" t="str">
        <f>IFERROR(VLOOKUP($B$491,$130:$216,MATCH($R495&amp;"/"&amp;P$348,$128:$128,0),FALSE),"")</f>
        <v/>
      </c>
      <c r="Q495" s="21"/>
      <c r="R495" s="25" t="s">
        <v>2940</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63">SUM(B492:B495)</f>
        <v>0</v>
      </c>
      <c r="C496" s="40">
        <f t="shared" si="63"/>
        <v>0</v>
      </c>
      <c r="D496" s="40">
        <f t="shared" si="63"/>
        <v>0</v>
      </c>
      <c r="E496" s="40">
        <f t="shared" si="63"/>
        <v>0</v>
      </c>
      <c r="F496" s="40">
        <f t="shared" si="63"/>
        <v>0</v>
      </c>
      <c r="G496" s="40">
        <f t="shared" si="63"/>
        <v>0</v>
      </c>
      <c r="H496" s="40">
        <f t="shared" si="63"/>
        <v>0</v>
      </c>
      <c r="I496" s="40">
        <f t="shared" si="63"/>
        <v>0</v>
      </c>
      <c r="J496" s="40">
        <f t="shared" si="63"/>
        <v>104104.78</v>
      </c>
      <c r="K496" s="40">
        <f t="shared" si="63"/>
        <v>424418.4</v>
      </c>
      <c r="L496" s="40">
        <f t="shared" si="63"/>
        <v>542567.14</v>
      </c>
      <c r="M496" s="40">
        <f t="shared" si="63"/>
        <v>830264.01</v>
      </c>
      <c r="N496" s="40">
        <f t="shared" ref="N496:P496" si="64">IF(N493="",N492*4,IF(N494="",(N493+N492)*2,IF(N495="",((N494+N493+N492)/3)*4,SUM(N492:N495))))</f>
        <v>812537.34</v>
      </c>
      <c r="O496" s="40">
        <f t="shared" ref="O496:P496" si="65">IF(O493="",O492*4,IF(O494="",(O493+O492)*2,IF(O495="",((O494+O493+O492)/3)*4,SUM(O492:O495))))</f>
        <v>1095999.48</v>
      </c>
      <c r="P496" s="40" t="e">
        <f t="shared" si="65"/>
        <v>#VALUE!</v>
      </c>
      <c r="Q496" s="21"/>
      <c r="R496" s="25" t="s">
        <v>2919</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48" t="s">
        <v>2947</v>
      </c>
      <c r="C497" s="146"/>
      <c r="D497" s="146"/>
      <c r="E497" s="146"/>
      <c r="F497" s="146"/>
      <c r="G497" s="146"/>
      <c r="H497" s="146"/>
      <c r="I497" s="146"/>
      <c r="J497" s="146"/>
      <c r="K497" s="146"/>
      <c r="L497" s="146"/>
      <c r="M497" s="146"/>
      <c r="N497" s="150"/>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49" t="s">
        <v>2948</v>
      </c>
      <c r="C498" s="146"/>
      <c r="D498" s="146"/>
      <c r="E498" s="146"/>
      <c r="F498" s="146"/>
      <c r="G498" s="146"/>
      <c r="H498" s="146"/>
      <c r="I498" s="146"/>
      <c r="J498" s="146"/>
      <c r="K498" s="146"/>
      <c r="L498" s="146"/>
      <c r="M498" s="146"/>
      <c r="N498" s="150"/>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t="str">
        <f>IFERROR(VLOOKUP($B$498,$130:$216,MATCH($R499&amp;"/"&amp;B$348,$128:$128,0),FALSE),"")</f>
        <v/>
      </c>
      <c r="C499" s="23" t="str">
        <f>IFERROR(VLOOKUP($B$498,$130:$216,MATCH($R499&amp;"/"&amp;C$348,$128:$128,0),FALSE),"")</f>
        <v/>
      </c>
      <c r="D499" s="23" t="str">
        <f>IFERROR(VLOOKUP($B$498,$130:$216,MATCH($R499&amp;"/"&amp;D$348,$128:$128,0),FALSE),"")</f>
        <v/>
      </c>
      <c r="E499" s="23" t="str">
        <f>IFERROR(VLOOKUP($B$498,$130:$216,MATCH($R499&amp;"/"&amp;E$348,$128:$128,0),FALSE),"")</f>
        <v/>
      </c>
      <c r="F499" s="23" t="str">
        <f>IFERROR(VLOOKUP($B$498,$130:$216,MATCH($R499&amp;"/"&amp;F$348,$128:$128,0),FALSE),"")</f>
        <v/>
      </c>
      <c r="G499" s="23" t="str">
        <f>IFERROR(VLOOKUP($B$498,$130:$216,MATCH($R499&amp;"/"&amp;G$348,$128:$128,0),FALSE),"")</f>
        <v/>
      </c>
      <c r="H499" s="23" t="str">
        <f>IFERROR(VLOOKUP($B$498,$130:$216,MATCH($R499&amp;"/"&amp;H$348,$128:$128,0),FALSE),"")</f>
        <v/>
      </c>
      <c r="I499" s="23" t="str">
        <f>IFERROR(VLOOKUP($B$498,$130:$216,MATCH($R499&amp;"/"&amp;I$348,$128:$128,0),FALSE),"")</f>
        <v/>
      </c>
      <c r="J499" s="23" t="str">
        <f>IFERROR(VLOOKUP($B$498,$130:$216,MATCH($R499&amp;"/"&amp;J$348,$128:$128,0),FALSE),"")</f>
        <v/>
      </c>
      <c r="K499" s="23">
        <f>IFERROR(VLOOKUP($B$498,$130:$216,MATCH($R499&amp;"/"&amp;K$348,$128:$128,0),FALSE),"")</f>
        <v>66695.41</v>
      </c>
      <c r="L499" s="23">
        <f>IFERROR(VLOOKUP($B$498,$130:$216,MATCH($R499&amp;"/"&amp;L$348,$128:$128,0),FALSE),"")</f>
        <v>71598.320000000007</v>
      </c>
      <c r="M499" s="23">
        <f>IFERROR(VLOOKUP($B$498,$130:$216,MATCH($R499&amp;"/"&amp;M$348,$128:$128,0),FALSE),"")</f>
        <v>137305.39000000001</v>
      </c>
      <c r="N499" s="23">
        <f>IFERROR(VLOOKUP($B$498,$130:$216,MATCH($R499&amp;"/"&amp;N$348,$128:$128,0),FALSE),"")</f>
        <v>148489.04999999999</v>
      </c>
      <c r="O499" s="23">
        <f>IFERROR(VLOOKUP($B$498,$130:$216,MATCH($R499&amp;"/"&amp;O$348,$128:$128,0),FALSE),"")</f>
        <v>140746.25</v>
      </c>
      <c r="P499" s="23" t="str">
        <f>IFERROR(VLOOKUP($B$498,$130:$216,MATCH($R499&amp;"/"&amp;P$348,$128:$128,0),FALSE),"")</f>
        <v/>
      </c>
      <c r="Q499" s="21"/>
      <c r="R499" s="25" t="s">
        <v>2916</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t="str">
        <f>IFERROR(VLOOKUP($B$498,$130:$216,MATCH($R500&amp;"/"&amp;B$348,$128:$128,0),FALSE),"")</f>
        <v/>
      </c>
      <c r="C500" s="23" t="str">
        <f>IFERROR(VLOOKUP($B$498,$130:$216,MATCH($R500&amp;"/"&amp;C$348,$128:$128,0),FALSE),"")</f>
        <v/>
      </c>
      <c r="D500" s="23" t="str">
        <f>IFERROR(VLOOKUP($B$498,$130:$216,MATCH($R500&amp;"/"&amp;D$348,$128:$128,0),FALSE),"")</f>
        <v/>
      </c>
      <c r="E500" s="23" t="str">
        <f>IFERROR(VLOOKUP($B$498,$130:$216,MATCH($R500&amp;"/"&amp;E$348,$128:$128,0),FALSE),"")</f>
        <v/>
      </c>
      <c r="F500" s="23" t="str">
        <f>IFERROR(VLOOKUP($B$498,$130:$216,MATCH($R500&amp;"/"&amp;F$348,$128:$128,0),FALSE),"")</f>
        <v/>
      </c>
      <c r="G500" s="23" t="str">
        <f>IFERROR(VLOOKUP($B$498,$130:$216,MATCH($R500&amp;"/"&amp;G$348,$128:$128,0),FALSE),"")</f>
        <v/>
      </c>
      <c r="H500" s="23" t="str">
        <f>IFERROR(VLOOKUP($B$498,$130:$216,MATCH($R500&amp;"/"&amp;H$348,$128:$128,0),FALSE),"")</f>
        <v/>
      </c>
      <c r="I500" s="23" t="str">
        <f>IFERROR(VLOOKUP($B$498,$130:$216,MATCH($R500&amp;"/"&amp;I$348,$128:$128,0),FALSE),"")</f>
        <v/>
      </c>
      <c r="J500" s="23" t="str">
        <f>IFERROR(VLOOKUP($B$498,$130:$216,MATCH($R500&amp;"/"&amp;J$348,$128:$128,0),FALSE),"")</f>
        <v/>
      </c>
      <c r="K500" s="23">
        <f>IFERROR(VLOOKUP($B$498,$130:$216,MATCH($R500&amp;"/"&amp;K$348,$128:$128,0),FALSE),"")</f>
        <v>68090.820000000007</v>
      </c>
      <c r="L500" s="23">
        <f>IFERROR(VLOOKUP($B$498,$130:$216,MATCH($R500&amp;"/"&amp;L$348,$128:$128,0),FALSE),"")</f>
        <v>74874.570000000007</v>
      </c>
      <c r="M500" s="23">
        <f>IFERROR(VLOOKUP($B$498,$130:$216,MATCH($R500&amp;"/"&amp;M$348,$128:$128,0),FALSE),"")</f>
        <v>140018.23999999999</v>
      </c>
      <c r="N500" s="23">
        <f>IFERROR(VLOOKUP($B$498,$130:$216,MATCH($R500&amp;"/"&amp;N$348,$128:$128,0),FALSE),"")</f>
        <v>129376.68</v>
      </c>
      <c r="O500" s="23">
        <f>IFERROR(VLOOKUP($B$498,$130:$216,MATCH($R500&amp;"/"&amp;O$348,$128:$128,0),FALSE),"")</f>
        <v>142493.01999999999</v>
      </c>
      <c r="P500" s="23" t="str">
        <f>IFERROR(VLOOKUP($B$498,$130:$216,MATCH($R500&amp;"/"&amp;P$348,$128:$128,0),FALSE),"")</f>
        <v/>
      </c>
      <c r="Q500" s="21"/>
      <c r="R500" s="25" t="s">
        <v>2917</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t="str">
        <f>IFERROR(VLOOKUP($B$498,$130:$216,MATCH($R501&amp;"/"&amp;B$348,$128:$128,0),FALSE),"")</f>
        <v/>
      </c>
      <c r="C501" s="23" t="str">
        <f>IFERROR(VLOOKUP($B$498,$130:$216,MATCH($R501&amp;"/"&amp;C$348,$128:$128,0),FALSE),"")</f>
        <v/>
      </c>
      <c r="D501" s="23" t="str">
        <f>IFERROR(VLOOKUP($B$498,$130:$216,MATCH($R501&amp;"/"&amp;D$348,$128:$128,0),FALSE),"")</f>
        <v/>
      </c>
      <c r="E501" s="23" t="str">
        <f>IFERROR(VLOOKUP($B$498,$130:$216,MATCH($R501&amp;"/"&amp;E$348,$128:$128,0),FALSE),"")</f>
        <v/>
      </c>
      <c r="F501" s="23" t="str">
        <f>IFERROR(VLOOKUP($B$498,$130:$216,MATCH($R501&amp;"/"&amp;F$348,$128:$128,0),FALSE),"")</f>
        <v/>
      </c>
      <c r="G501" s="23" t="str">
        <f>IFERROR(VLOOKUP($B$498,$130:$216,MATCH($R501&amp;"/"&amp;G$348,$128:$128,0),FALSE),"")</f>
        <v/>
      </c>
      <c r="H501" s="23" t="str">
        <f>IFERROR(VLOOKUP($B$498,$130:$216,MATCH($R501&amp;"/"&amp;H$348,$128:$128,0),FALSE),"")</f>
        <v/>
      </c>
      <c r="I501" s="23" t="str">
        <f>IFERROR(VLOOKUP($B$498,$130:$216,MATCH($R501&amp;"/"&amp;I$348,$128:$128,0),FALSE),"")</f>
        <v/>
      </c>
      <c r="J501" s="23" t="str">
        <f>IFERROR(VLOOKUP($B$498,$130:$216,MATCH($R501&amp;"/"&amp;J$348,$128:$128,0),FALSE),"")</f>
        <v/>
      </c>
      <c r="K501" s="23">
        <f>IFERROR(VLOOKUP($B$498,$130:$216,MATCH($R501&amp;"/"&amp;K$348,$128:$128,0),FALSE),"")</f>
        <v>75373.64</v>
      </c>
      <c r="L501" s="23">
        <f>IFERROR(VLOOKUP($B$498,$130:$216,MATCH($R501&amp;"/"&amp;L$348,$128:$128,0),FALSE),"")</f>
        <v>109093.8</v>
      </c>
      <c r="M501" s="23">
        <f>IFERROR(VLOOKUP($B$498,$130:$216,MATCH($R501&amp;"/"&amp;M$348,$128:$128,0),FALSE),"")</f>
        <v>148980.29999999999</v>
      </c>
      <c r="N501" s="23">
        <f>IFERROR(VLOOKUP($B$498,$130:$216,MATCH($R501&amp;"/"&amp;N$348,$128:$128,0),FALSE),"")</f>
        <v>140732.1</v>
      </c>
      <c r="O501" s="23">
        <f>IFERROR(VLOOKUP($B$498,$130:$216,MATCH($R501&amp;"/"&amp;O$348,$128:$128,0),FALSE),"")</f>
        <v>204579.82</v>
      </c>
      <c r="P501" s="23" t="str">
        <f>IFERROR(VLOOKUP($B$498,$130:$216,MATCH($R501&amp;"/"&amp;P$348,$128:$128,0),FALSE),"")</f>
        <v/>
      </c>
      <c r="Q501" s="21"/>
      <c r="R501" s="25" t="s">
        <v>2918</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t="str">
        <f>IFERROR(VLOOKUP($B$498,$130:$216,MATCH($R502&amp;"/"&amp;B$348,$128:$128,0),FALSE),"")</f>
        <v/>
      </c>
      <c r="C502" s="39" t="str">
        <f>IFERROR(VLOOKUP($B$498,$130:$216,MATCH($R502&amp;"/"&amp;C$348,$128:$128,0),FALSE),"")</f>
        <v/>
      </c>
      <c r="D502" s="39" t="str">
        <f>IFERROR(VLOOKUP($B$498,$130:$216,MATCH($R502&amp;"/"&amp;D$348,$128:$128,0),FALSE),"")</f>
        <v/>
      </c>
      <c r="E502" s="39" t="str">
        <f>IFERROR(VLOOKUP($B$498,$130:$216,MATCH($R502&amp;"/"&amp;E$348,$128:$128,0),FALSE),"")</f>
        <v/>
      </c>
      <c r="F502" s="39" t="str">
        <f>IFERROR(VLOOKUP($B$498,$130:$216,MATCH($R502&amp;"/"&amp;F$348,$128:$128,0),FALSE),"")</f>
        <v/>
      </c>
      <c r="G502" s="39" t="str">
        <f>IFERROR(VLOOKUP($B$498,$130:$216,MATCH($R502&amp;"/"&amp;G$348,$128:$128,0),FALSE),"")</f>
        <v/>
      </c>
      <c r="H502" s="39" t="str">
        <f>IFERROR(VLOOKUP($B$498,$130:$216,MATCH($R502&amp;"/"&amp;H$348,$128:$128,0),FALSE),"")</f>
        <v/>
      </c>
      <c r="I502" s="39" t="str">
        <f>IFERROR(VLOOKUP($B$498,$130:$216,MATCH($R502&amp;"/"&amp;I$348,$128:$128,0),FALSE),"")</f>
        <v/>
      </c>
      <c r="J502" s="39">
        <f>IFERROR(VLOOKUP($B$498,$130:$216,MATCH($R502&amp;"/"&amp;J$348,$128:$128,0),FALSE),"")</f>
        <v>68385.009999999995</v>
      </c>
      <c r="K502" s="39">
        <f>IFERROR(VLOOKUP($B$498,$130:$216,MATCH($R502&amp;"/"&amp;K$348,$128:$128,0),FALSE),"")</f>
        <v>72654.100000000006</v>
      </c>
      <c r="L502" s="39">
        <f>IFERROR(VLOOKUP($B$498,$130:$216,MATCH($R502&amp;"/"&amp;L$348,$128:$128,0),FALSE),"")</f>
        <v>130603.8</v>
      </c>
      <c r="M502" s="39">
        <f>IFERROR(VLOOKUP($B$498,$130:$216,MATCH($R502&amp;"/"&amp;M$348,$128:$128,0),FALSE),"")</f>
        <v>145287.69</v>
      </c>
      <c r="N502" s="39">
        <f>IFERROR(VLOOKUP($B$498,$130:$216,MATCH($R502&amp;"/"&amp;N$348,$128:$128,0),FALSE),"")</f>
        <v>148041.16</v>
      </c>
      <c r="O502" s="39" t="str">
        <f>IFERROR(VLOOKUP($B$498,$130:$216,MATCH($R502&amp;"/"&amp;O$348,$128:$128,0),FALSE),"")</f>
        <v/>
      </c>
      <c r="P502" s="39" t="str">
        <f>IFERROR(VLOOKUP($B$498,$130:$216,MATCH($R502&amp;"/"&amp;P$348,$128:$128,0),FALSE),"")</f>
        <v/>
      </c>
      <c r="Q502" s="21"/>
      <c r="R502" s="25" t="s">
        <v>2940</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66">SUM(B499:B502)</f>
        <v>0</v>
      </c>
      <c r="C503" s="39">
        <f t="shared" si="66"/>
        <v>0</v>
      </c>
      <c r="D503" s="39">
        <f t="shared" si="66"/>
        <v>0</v>
      </c>
      <c r="E503" s="39">
        <f t="shared" si="66"/>
        <v>0</v>
      </c>
      <c r="F503" s="39">
        <f t="shared" si="66"/>
        <v>0</v>
      </c>
      <c r="G503" s="39">
        <f t="shared" si="66"/>
        <v>0</v>
      </c>
      <c r="H503" s="39">
        <f t="shared" si="66"/>
        <v>0</v>
      </c>
      <c r="I503" s="39">
        <f t="shared" si="66"/>
        <v>0</v>
      </c>
      <c r="J503" s="39">
        <f t="shared" si="66"/>
        <v>68385.009999999995</v>
      </c>
      <c r="K503" s="39">
        <f t="shared" si="66"/>
        <v>282813.96999999997</v>
      </c>
      <c r="L503" s="39">
        <f t="shared" si="66"/>
        <v>386170.49</v>
      </c>
      <c r="M503" s="39">
        <f t="shared" si="66"/>
        <v>571591.62</v>
      </c>
      <c r="N503" s="39">
        <f t="shared" ref="N503:P503" si="67">IF(N500="",N499*4,IF(N501="",(N500+N499)*2,IF(N502="",((N501+N500+N499)/3)*4,SUM(N499:N502))))</f>
        <v>566638.99</v>
      </c>
      <c r="O503" s="39">
        <f t="shared" ref="O503:P503" si="68">IF(O500="",O499*4,IF(O501="",(O500+O499)*2,IF(O502="",((O501+O500+O499)/3)*4,SUM(O499:O502))))</f>
        <v>650425.45333333325</v>
      </c>
      <c r="P503" s="39" t="e">
        <f t="shared" si="68"/>
        <v>#VALUE!</v>
      </c>
      <c r="Q503" s="21"/>
      <c r="R503" s="25" t="s">
        <v>2919</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t="e">
        <f t="shared" ref="B504:P504" si="69">B503/B$465</f>
        <v>#DIV/0!</v>
      </c>
      <c r="C504" s="44" t="e">
        <f t="shared" si="69"/>
        <v>#DIV/0!</v>
      </c>
      <c r="D504" s="44" t="e">
        <f t="shared" si="69"/>
        <v>#DIV/0!</v>
      </c>
      <c r="E504" s="44" t="e">
        <f t="shared" si="69"/>
        <v>#DIV/0!</v>
      </c>
      <c r="F504" s="44" t="e">
        <f t="shared" si="69"/>
        <v>#DIV/0!</v>
      </c>
      <c r="G504" s="44" t="e">
        <f t="shared" si="69"/>
        <v>#DIV/0!</v>
      </c>
      <c r="H504" s="44" t="e">
        <f t="shared" si="69"/>
        <v>#DIV/0!</v>
      </c>
      <c r="I504" s="44" t="e">
        <f t="shared" si="69"/>
        <v>#DIV/0!</v>
      </c>
      <c r="J504" s="44">
        <f t="shared" si="69"/>
        <v>0.66749370085549675</v>
      </c>
      <c r="K504" s="44">
        <f t="shared" si="69"/>
        <v>0.68474805349158008</v>
      </c>
      <c r="L504" s="44">
        <f t="shared" si="69"/>
        <v>0.72467754639285298</v>
      </c>
      <c r="M504" s="44">
        <f t="shared" si="69"/>
        <v>0.69998600742236072</v>
      </c>
      <c r="N504" s="45">
        <f t="shared" si="69"/>
        <v>0.70889337498527205</v>
      </c>
      <c r="O504" s="45">
        <f t="shared" ref="O504:P504" si="70">O503/O$465</f>
        <v>0.59936432761952674</v>
      </c>
      <c r="P504" s="45" t="e">
        <f t="shared" si="70"/>
        <v>#VALUE!</v>
      </c>
      <c r="Q504" s="21"/>
      <c r="R504" s="27" t="s">
        <v>2920</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t="e">
        <f t="shared" ref="C505:N505" si="71">C503/B503-1</f>
        <v>#DIV/0!</v>
      </c>
      <c r="D505" s="46" t="e">
        <f t="shared" si="71"/>
        <v>#DIV/0!</v>
      </c>
      <c r="E505" s="46" t="e">
        <f t="shared" si="71"/>
        <v>#DIV/0!</v>
      </c>
      <c r="F505" s="46" t="e">
        <f t="shared" si="71"/>
        <v>#DIV/0!</v>
      </c>
      <c r="G505" s="46" t="e">
        <f t="shared" si="71"/>
        <v>#DIV/0!</v>
      </c>
      <c r="H505" s="46" t="e">
        <f t="shared" si="71"/>
        <v>#DIV/0!</v>
      </c>
      <c r="I505" s="46" t="e">
        <f t="shared" si="71"/>
        <v>#DIV/0!</v>
      </c>
      <c r="J505" s="46" t="e">
        <f t="shared" si="71"/>
        <v>#DIV/0!</v>
      </c>
      <c r="K505" s="46">
        <f t="shared" si="71"/>
        <v>3.135613491904147</v>
      </c>
      <c r="L505" s="46">
        <f t="shared" si="71"/>
        <v>0.36545761866006843</v>
      </c>
      <c r="M505" s="46">
        <f t="shared" si="71"/>
        <v>0.48015354565285406</v>
      </c>
      <c r="N505" s="46">
        <f t="shared" si="71"/>
        <v>-8.6646301777482115E-3</v>
      </c>
      <c r="O505" s="46">
        <f>O503/M503-1</f>
        <v>0.13791985497151482</v>
      </c>
      <c r="P505" s="46" t="e">
        <f>P503/N503-1</f>
        <v>#VALUE!</v>
      </c>
      <c r="Q505" s="37"/>
      <c r="R505" s="27" t="s">
        <v>2941</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45" t="s">
        <v>2949</v>
      </c>
      <c r="C506" s="146"/>
      <c r="D506" s="146"/>
      <c r="E506" s="146"/>
      <c r="F506" s="146"/>
      <c r="G506" s="146"/>
      <c r="H506" s="146"/>
      <c r="I506" s="146"/>
      <c r="J506" s="146"/>
      <c r="K506" s="146"/>
      <c r="L506" s="146"/>
      <c r="M506" s="146"/>
      <c r="N506" s="150"/>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t="str">
        <f t="shared" ref="B507:P511" si="72">IFERROR(B461-B499,"")</f>
        <v/>
      </c>
      <c r="C507" s="40" t="str">
        <f t="shared" si="72"/>
        <v/>
      </c>
      <c r="D507" s="40" t="str">
        <f t="shared" si="72"/>
        <v/>
      </c>
      <c r="E507" s="40" t="str">
        <f t="shared" si="72"/>
        <v/>
      </c>
      <c r="F507" s="40" t="str">
        <f t="shared" si="72"/>
        <v/>
      </c>
      <c r="G507" s="40" t="str">
        <f t="shared" si="72"/>
        <v/>
      </c>
      <c r="H507" s="40" t="str">
        <f t="shared" si="72"/>
        <v/>
      </c>
      <c r="I507" s="40" t="str">
        <f t="shared" si="72"/>
        <v/>
      </c>
      <c r="J507" s="40" t="str">
        <f t="shared" si="72"/>
        <v/>
      </c>
      <c r="K507" s="40">
        <f t="shared" si="72"/>
        <v>28305.309999999998</v>
      </c>
      <c r="L507" s="40">
        <f t="shared" si="72"/>
        <v>37558.709999999992</v>
      </c>
      <c r="M507" s="40">
        <f t="shared" si="72"/>
        <v>67254.879999999976</v>
      </c>
      <c r="N507" s="40">
        <f t="shared" si="72"/>
        <v>67042.350000000006</v>
      </c>
      <c r="O507" s="40">
        <f t="shared" ref="O507:P507" si="73">IFERROR(O461-O499,"")</f>
        <v>58111.929999999993</v>
      </c>
      <c r="P507" s="40" t="str">
        <f t="shared" si="73"/>
        <v/>
      </c>
      <c r="Q507" s="21"/>
      <c r="R507" s="25" t="s">
        <v>2916</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t="str">
        <f t="shared" si="72"/>
        <v/>
      </c>
      <c r="C508" s="23" t="str">
        <f t="shared" si="72"/>
        <v/>
      </c>
      <c r="D508" s="23" t="str">
        <f t="shared" si="72"/>
        <v/>
      </c>
      <c r="E508" s="23" t="str">
        <f t="shared" si="72"/>
        <v/>
      </c>
      <c r="F508" s="23" t="str">
        <f t="shared" si="72"/>
        <v/>
      </c>
      <c r="G508" s="23" t="str">
        <f t="shared" si="72"/>
        <v/>
      </c>
      <c r="H508" s="23" t="str">
        <f t="shared" si="72"/>
        <v/>
      </c>
      <c r="I508" s="23" t="str">
        <f t="shared" si="72"/>
        <v/>
      </c>
      <c r="J508" s="23" t="str">
        <f t="shared" si="72"/>
        <v/>
      </c>
      <c r="K508" s="23">
        <f t="shared" si="72"/>
        <v>31097.849999999991</v>
      </c>
      <c r="L508" s="23">
        <f t="shared" si="72"/>
        <v>33289.259999999995</v>
      </c>
      <c r="M508" s="23">
        <f t="shared" si="72"/>
        <v>49451.650000000023</v>
      </c>
      <c r="N508" s="23">
        <f t="shared" si="72"/>
        <v>32870.97</v>
      </c>
      <c r="O508" s="23">
        <f t="shared" ref="O508:P508" si="74">IFERROR(O462-O500,"")</f>
        <v>47856.010000000009</v>
      </c>
      <c r="P508" s="23" t="str">
        <f t="shared" si="74"/>
        <v/>
      </c>
      <c r="Q508" s="21"/>
      <c r="R508" s="25" t="s">
        <v>2917</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t="str">
        <f t="shared" si="72"/>
        <v/>
      </c>
      <c r="C509" s="23" t="str">
        <f t="shared" si="72"/>
        <v/>
      </c>
      <c r="D509" s="23" t="str">
        <f t="shared" si="72"/>
        <v/>
      </c>
      <c r="E509" s="23" t="str">
        <f t="shared" si="72"/>
        <v/>
      </c>
      <c r="F509" s="23" t="str">
        <f t="shared" si="72"/>
        <v/>
      </c>
      <c r="G509" s="23" t="str">
        <f t="shared" si="72"/>
        <v/>
      </c>
      <c r="H509" s="23" t="str">
        <f t="shared" si="72"/>
        <v/>
      </c>
      <c r="I509" s="23" t="str">
        <f t="shared" si="72"/>
        <v/>
      </c>
      <c r="J509" s="23" t="str">
        <f t="shared" si="72"/>
        <v/>
      </c>
      <c r="K509" s="23">
        <f t="shared" si="72"/>
        <v>37641.539999999994</v>
      </c>
      <c r="L509" s="23">
        <f t="shared" si="72"/>
        <v>43907.11</v>
      </c>
      <c r="M509" s="23">
        <f t="shared" si="72"/>
        <v>69726.010000000009</v>
      </c>
      <c r="N509" s="23">
        <f t="shared" si="72"/>
        <v>55180.50999999998</v>
      </c>
      <c r="O509" s="23">
        <f t="shared" ref="O509:P509" si="75">IFERROR(O463-O501,"")</f>
        <v>220107.07</v>
      </c>
      <c r="P509" s="23" t="str">
        <f t="shared" si="75"/>
        <v/>
      </c>
      <c r="Q509" s="21"/>
      <c r="R509" s="25" t="s">
        <v>2918</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t="str">
        <f t="shared" si="72"/>
        <v/>
      </c>
      <c r="C510" s="39" t="str">
        <f t="shared" si="72"/>
        <v/>
      </c>
      <c r="D510" s="39" t="str">
        <f t="shared" si="72"/>
        <v/>
      </c>
      <c r="E510" s="39" t="str">
        <f t="shared" si="72"/>
        <v/>
      </c>
      <c r="F510" s="39" t="str">
        <f t="shared" si="72"/>
        <v/>
      </c>
      <c r="G510" s="39" t="str">
        <f t="shared" si="72"/>
        <v/>
      </c>
      <c r="H510" s="39" t="str">
        <f t="shared" si="72"/>
        <v/>
      </c>
      <c r="I510" s="39" t="str">
        <f t="shared" si="72"/>
        <v/>
      </c>
      <c r="J510" s="39">
        <f t="shared" si="72"/>
        <v>34065.410000000003</v>
      </c>
      <c r="K510" s="39">
        <f t="shared" si="72"/>
        <v>33160.349999999991</v>
      </c>
      <c r="L510" s="39">
        <f t="shared" si="72"/>
        <v>31960.39</v>
      </c>
      <c r="M510" s="39">
        <f t="shared" si="72"/>
        <v>58551.619999999995</v>
      </c>
      <c r="N510" s="39">
        <f t="shared" si="72"/>
        <v>77596.12</v>
      </c>
      <c r="O510" s="39" t="str">
        <f t="shared" ref="O510:P510" si="76">IFERROR(O464-O502,"")</f>
        <v/>
      </c>
      <c r="P510" s="39" t="str">
        <f t="shared" si="76"/>
        <v/>
      </c>
      <c r="Q510" s="21"/>
      <c r="R510" s="25" t="s">
        <v>2940</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72"/>
        <v>0</v>
      </c>
      <c r="C511" s="40">
        <f t="shared" si="72"/>
        <v>0</v>
      </c>
      <c r="D511" s="40">
        <f t="shared" si="72"/>
        <v>0</v>
      </c>
      <c r="E511" s="40">
        <f t="shared" si="72"/>
        <v>0</v>
      </c>
      <c r="F511" s="40">
        <f t="shared" si="72"/>
        <v>0</v>
      </c>
      <c r="G511" s="40">
        <f t="shared" si="72"/>
        <v>0</v>
      </c>
      <c r="H511" s="40">
        <f t="shared" si="72"/>
        <v>0</v>
      </c>
      <c r="I511" s="40">
        <f t="shared" si="72"/>
        <v>0</v>
      </c>
      <c r="J511" s="40">
        <f t="shared" si="72"/>
        <v>34065.410000000003</v>
      </c>
      <c r="K511" s="40">
        <f t="shared" si="72"/>
        <v>130205.05000000005</v>
      </c>
      <c r="L511" s="40">
        <f t="shared" si="72"/>
        <v>146715.46999999997</v>
      </c>
      <c r="M511" s="40">
        <f t="shared" si="72"/>
        <v>244984.16000000003</v>
      </c>
      <c r="N511" s="40">
        <f t="shared" si="72"/>
        <v>232689.94999999995</v>
      </c>
      <c r="O511" s="40">
        <f t="shared" ref="O511:P511" si="77">IFERROR(O465-O503,"")</f>
        <v>434766.68000000028</v>
      </c>
      <c r="P511" s="40" t="str">
        <f t="shared" si="77"/>
        <v/>
      </c>
      <c r="Q511" s="21"/>
      <c r="R511" s="25" t="s">
        <v>2919</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t="e">
        <f t="shared" ref="B512:P512" si="78">B511/B$465</f>
        <v>#DIV/0!</v>
      </c>
      <c r="C512" s="46" t="e">
        <f t="shared" si="78"/>
        <v>#DIV/0!</v>
      </c>
      <c r="D512" s="46" t="e">
        <f t="shared" si="78"/>
        <v>#DIV/0!</v>
      </c>
      <c r="E512" s="46" t="e">
        <f t="shared" si="78"/>
        <v>#DIV/0!</v>
      </c>
      <c r="F512" s="46" t="e">
        <f t="shared" si="78"/>
        <v>#DIV/0!</v>
      </c>
      <c r="G512" s="46" t="e">
        <f t="shared" si="78"/>
        <v>#DIV/0!</v>
      </c>
      <c r="H512" s="46" t="e">
        <f t="shared" si="78"/>
        <v>#DIV/0!</v>
      </c>
      <c r="I512" s="46" t="e">
        <f t="shared" si="78"/>
        <v>#DIV/0!</v>
      </c>
      <c r="J512" s="46">
        <f t="shared" si="78"/>
        <v>0.3325062991445033</v>
      </c>
      <c r="K512" s="46">
        <f t="shared" si="78"/>
        <v>0.31525194650841998</v>
      </c>
      <c r="L512" s="46">
        <f t="shared" si="78"/>
        <v>0.27532245360714697</v>
      </c>
      <c r="M512" s="46">
        <f t="shared" si="78"/>
        <v>0.30001399257763928</v>
      </c>
      <c r="N512" s="46">
        <f t="shared" si="78"/>
        <v>0.29110662501472795</v>
      </c>
      <c r="O512" s="46">
        <f t="shared" ref="O512:P512" si="79">O511/O$465</f>
        <v>0.40063567238047326</v>
      </c>
      <c r="P512" s="46" t="e">
        <f t="shared" si="79"/>
        <v>#VALUE!</v>
      </c>
      <c r="Q512" s="21"/>
      <c r="R512" s="47" t="s">
        <v>2950</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t="e">
        <f t="shared" ref="C513:N513" si="80">C511/B511-1</f>
        <v>#DIV/0!</v>
      </c>
      <c r="D513" s="46" t="e">
        <f t="shared" si="80"/>
        <v>#DIV/0!</v>
      </c>
      <c r="E513" s="46" t="e">
        <f t="shared" si="80"/>
        <v>#DIV/0!</v>
      </c>
      <c r="F513" s="46" t="e">
        <f t="shared" si="80"/>
        <v>#DIV/0!</v>
      </c>
      <c r="G513" s="46" t="e">
        <f t="shared" si="80"/>
        <v>#DIV/0!</v>
      </c>
      <c r="H513" s="46" t="e">
        <f t="shared" si="80"/>
        <v>#DIV/0!</v>
      </c>
      <c r="I513" s="46" t="e">
        <f t="shared" si="80"/>
        <v>#DIV/0!</v>
      </c>
      <c r="J513" s="46" t="e">
        <f t="shared" si="80"/>
        <v>#DIV/0!</v>
      </c>
      <c r="K513" s="46">
        <f t="shared" si="80"/>
        <v>2.8222070422754353</v>
      </c>
      <c r="L513" s="46">
        <f t="shared" si="80"/>
        <v>0.12680322307007241</v>
      </c>
      <c r="M513" s="46">
        <f t="shared" si="80"/>
        <v>0.66979092252507577</v>
      </c>
      <c r="N513" s="46">
        <f t="shared" si="80"/>
        <v>-5.0183693509001093E-2</v>
      </c>
      <c r="O513" s="46">
        <f>O511/M511-1</f>
        <v>0.77467261556828904</v>
      </c>
      <c r="P513" s="46" t="e">
        <f>P511/N511-1</f>
        <v>#VALUE!</v>
      </c>
      <c r="Q513" s="37"/>
      <c r="R513" s="27" t="s">
        <v>2941</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48" t="s">
        <v>2951</v>
      </c>
      <c r="C514" s="146"/>
      <c r="D514" s="146"/>
      <c r="E514" s="146"/>
      <c r="F514" s="146"/>
      <c r="G514" s="146"/>
      <c r="H514" s="146"/>
      <c r="I514" s="146"/>
      <c r="J514" s="146"/>
      <c r="K514" s="146"/>
      <c r="L514" s="146"/>
      <c r="M514" s="146"/>
      <c r="N514" s="150"/>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49" t="s">
        <v>2952</v>
      </c>
      <c r="C515" s="146"/>
      <c r="D515" s="146"/>
      <c r="E515" s="146"/>
      <c r="F515" s="146"/>
      <c r="G515" s="146"/>
      <c r="H515" s="146"/>
      <c r="I515" s="146"/>
      <c r="J515" s="146"/>
      <c r="K515" s="146"/>
      <c r="L515" s="146"/>
      <c r="M515" s="146"/>
      <c r="N515" s="150"/>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t="str">
        <f>IFERROR(VLOOKUP($B$515,$130:$216,MATCH($R516&amp;"/"&amp;B$348,$128:$128,0),FALSE),"")</f>
        <v/>
      </c>
      <c r="C516" s="40" t="str">
        <f>IFERROR(VLOOKUP($B$515,$130:$216,MATCH($R516&amp;"/"&amp;C$348,$128:$128,0),FALSE),"")</f>
        <v/>
      </c>
      <c r="D516" s="40" t="str">
        <f>IFERROR(VLOOKUP($B$515,$130:$216,MATCH($R516&amp;"/"&amp;D$348,$128:$128,0),FALSE),"")</f>
        <v/>
      </c>
      <c r="E516" s="40" t="str">
        <f>IFERROR(VLOOKUP($B$515,$130:$216,MATCH($R516&amp;"/"&amp;E$348,$128:$128,0),FALSE),"")</f>
        <v/>
      </c>
      <c r="F516" s="40" t="str">
        <f>IFERROR(VLOOKUP($B$515,$130:$216,MATCH($R516&amp;"/"&amp;F$348,$128:$128,0),FALSE),"")</f>
        <v/>
      </c>
      <c r="G516" s="40" t="str">
        <f>IFERROR(VLOOKUP($B$515,$130:$216,MATCH($R516&amp;"/"&amp;G$348,$128:$128,0),FALSE),"")</f>
        <v/>
      </c>
      <c r="H516" s="40" t="str">
        <f>IFERROR(VLOOKUP($B$515,$130:$216,MATCH($R516&amp;"/"&amp;H$348,$128:$128,0),FALSE),"")</f>
        <v/>
      </c>
      <c r="I516" s="40" t="str">
        <f>IFERROR(VLOOKUP($B$515,$130:$216,MATCH($R516&amp;"/"&amp;I$348,$128:$128,0),FALSE),"")</f>
        <v/>
      </c>
      <c r="J516" s="40" t="str">
        <f>IFERROR(VLOOKUP($B$515,$130:$216,MATCH($R516&amp;"/"&amp;J$348,$128:$128,0),FALSE),"")</f>
        <v/>
      </c>
      <c r="K516" s="40">
        <f>IFERROR(VLOOKUP($B$515,$130:$216,MATCH($R516&amp;"/"&amp;K$348,$128:$128,0),FALSE),"")</f>
        <v>1762.38</v>
      </c>
      <c r="L516" s="40">
        <f>IFERROR(VLOOKUP($B$515,$130:$216,MATCH($R516&amp;"/"&amp;L$348,$128:$128,0),FALSE),"")</f>
        <v>486.64</v>
      </c>
      <c r="M516" s="40">
        <f>IFERROR(VLOOKUP($B$515,$130:$216,MATCH($R516&amp;"/"&amp;M$348,$128:$128,0),FALSE),"")</f>
        <v>982.83</v>
      </c>
      <c r="N516" s="40">
        <f>IFERROR(VLOOKUP($B$515,$130:$216,MATCH($R516&amp;"/"&amp;N$348,$128:$128,0),FALSE),"")</f>
        <v>1396.2</v>
      </c>
      <c r="O516" s="40">
        <f>IFERROR(VLOOKUP($B$515,$130:$216,MATCH($R516&amp;"/"&amp;O$348,$128:$128,0),FALSE),"")</f>
        <v>1403.93</v>
      </c>
      <c r="P516" s="40" t="str">
        <f>IFERROR(VLOOKUP($B$515,$130:$216,MATCH($R516&amp;"/"&amp;P$348,$128:$128,0),FALSE),"")</f>
        <v/>
      </c>
      <c r="Q516" s="21"/>
      <c r="R516" s="25" t="s">
        <v>2916</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t="str">
        <f>IFERROR(VLOOKUP($B$515,$130:$216,MATCH($R517&amp;"/"&amp;B$348,$128:$128,0),FALSE),"")</f>
        <v/>
      </c>
      <c r="C517" s="23" t="str">
        <f>IFERROR(VLOOKUP($B$515,$130:$216,MATCH($R517&amp;"/"&amp;C$348,$128:$128,0),FALSE),"")</f>
        <v/>
      </c>
      <c r="D517" s="23" t="str">
        <f>IFERROR(VLOOKUP($B$515,$130:$216,MATCH($R517&amp;"/"&amp;D$348,$128:$128,0),FALSE),"")</f>
        <v/>
      </c>
      <c r="E517" s="23" t="str">
        <f>IFERROR(VLOOKUP($B$515,$130:$216,MATCH($R517&amp;"/"&amp;E$348,$128:$128,0),FALSE),"")</f>
        <v/>
      </c>
      <c r="F517" s="23" t="str">
        <f>IFERROR(VLOOKUP($B$515,$130:$216,MATCH($R517&amp;"/"&amp;F$348,$128:$128,0),FALSE),"")</f>
        <v/>
      </c>
      <c r="G517" s="23" t="str">
        <f>IFERROR(VLOOKUP($B$515,$130:$216,MATCH($R517&amp;"/"&amp;G$348,$128:$128,0),FALSE),"")</f>
        <v/>
      </c>
      <c r="H517" s="23" t="str">
        <f>IFERROR(VLOOKUP($B$515,$130:$216,MATCH($R517&amp;"/"&amp;H$348,$128:$128,0),FALSE),"")</f>
        <v/>
      </c>
      <c r="I517" s="23" t="str">
        <f>IFERROR(VLOOKUP($B$515,$130:$216,MATCH($R517&amp;"/"&amp;I$348,$128:$128,0),FALSE),"")</f>
        <v/>
      </c>
      <c r="J517" s="23" t="str">
        <f>IFERROR(VLOOKUP($B$515,$130:$216,MATCH($R517&amp;"/"&amp;J$348,$128:$128,0),FALSE),"")</f>
        <v/>
      </c>
      <c r="K517" s="23">
        <f>IFERROR(VLOOKUP($B$515,$130:$216,MATCH($R517&amp;"/"&amp;K$348,$128:$128,0),FALSE),"")</f>
        <v>729.24</v>
      </c>
      <c r="L517" s="23">
        <f>IFERROR(VLOOKUP($B$515,$130:$216,MATCH($R517&amp;"/"&amp;L$348,$128:$128,0),FALSE),"")</f>
        <v>711.53</v>
      </c>
      <c r="M517" s="23">
        <f>IFERROR(VLOOKUP($B$515,$130:$216,MATCH($R517&amp;"/"&amp;M$348,$128:$128,0),FALSE),"")</f>
        <v>882.41</v>
      </c>
      <c r="N517" s="23">
        <f>IFERROR(VLOOKUP($B$515,$130:$216,MATCH($R517&amp;"/"&amp;N$348,$128:$128,0),FALSE),"")</f>
        <v>1422.92</v>
      </c>
      <c r="O517" s="23">
        <f>IFERROR(VLOOKUP($B$515,$130:$216,MATCH($R517&amp;"/"&amp;O$348,$128:$128,0),FALSE),"")</f>
        <v>1355.94</v>
      </c>
      <c r="P517" s="23" t="str">
        <f>IFERROR(VLOOKUP($B$515,$130:$216,MATCH($R517&amp;"/"&amp;P$348,$128:$128,0),FALSE),"")</f>
        <v/>
      </c>
      <c r="Q517" s="21"/>
      <c r="R517" s="25" t="s">
        <v>2917</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t="str">
        <f>IFERROR(VLOOKUP($B$515,$130:$216,MATCH($R518&amp;"/"&amp;B$348,$128:$128,0),FALSE),"")</f>
        <v/>
      </c>
      <c r="C518" s="23" t="str">
        <f>IFERROR(VLOOKUP($B$515,$130:$216,MATCH($R518&amp;"/"&amp;C$348,$128:$128,0),FALSE),"")</f>
        <v/>
      </c>
      <c r="D518" s="23" t="str">
        <f>IFERROR(VLOOKUP($B$515,$130:$216,MATCH($R518&amp;"/"&amp;D$348,$128:$128,0),FALSE),"")</f>
        <v/>
      </c>
      <c r="E518" s="23" t="str">
        <f>IFERROR(VLOOKUP($B$515,$130:$216,MATCH($R518&amp;"/"&amp;E$348,$128:$128,0),FALSE),"")</f>
        <v/>
      </c>
      <c r="F518" s="23" t="str">
        <f>IFERROR(VLOOKUP($B$515,$130:$216,MATCH($R518&amp;"/"&amp;F$348,$128:$128,0),FALSE),"")</f>
        <v/>
      </c>
      <c r="G518" s="23" t="str">
        <f>IFERROR(VLOOKUP($B$515,$130:$216,MATCH($R518&amp;"/"&amp;G$348,$128:$128,0),FALSE),"")</f>
        <v/>
      </c>
      <c r="H518" s="23" t="str">
        <f>IFERROR(VLOOKUP($B$515,$130:$216,MATCH($R518&amp;"/"&amp;H$348,$128:$128,0),FALSE),"")</f>
        <v/>
      </c>
      <c r="I518" s="23" t="str">
        <f>IFERROR(VLOOKUP($B$515,$130:$216,MATCH($R518&amp;"/"&amp;I$348,$128:$128,0),FALSE),"")</f>
        <v/>
      </c>
      <c r="J518" s="23" t="str">
        <f>IFERROR(VLOOKUP($B$515,$130:$216,MATCH($R518&amp;"/"&amp;J$348,$128:$128,0),FALSE),"")</f>
        <v/>
      </c>
      <c r="K518" s="23">
        <f>IFERROR(VLOOKUP($B$515,$130:$216,MATCH($R518&amp;"/"&amp;K$348,$128:$128,0),FALSE),"")</f>
        <v>691.07</v>
      </c>
      <c r="L518" s="23">
        <f>IFERROR(VLOOKUP($B$515,$130:$216,MATCH($R518&amp;"/"&amp;L$348,$128:$128,0),FALSE),"")</f>
        <v>2181.69</v>
      </c>
      <c r="M518" s="23">
        <f>IFERROR(VLOOKUP($B$515,$130:$216,MATCH($R518&amp;"/"&amp;M$348,$128:$128,0),FALSE),"")</f>
        <v>1118.6099999999999</v>
      </c>
      <c r="N518" s="23">
        <f>IFERROR(VLOOKUP($B$515,$130:$216,MATCH($R518&amp;"/"&amp;N$348,$128:$128,0),FALSE),"")</f>
        <v>1631.06</v>
      </c>
      <c r="O518" s="23">
        <f>IFERROR(VLOOKUP($B$515,$130:$216,MATCH($R518&amp;"/"&amp;O$348,$128:$128,0),FALSE),"")</f>
        <v>1510.15</v>
      </c>
      <c r="P518" s="23" t="str">
        <f>IFERROR(VLOOKUP($B$515,$130:$216,MATCH($R518&amp;"/"&amp;P$348,$128:$128,0),FALSE),"")</f>
        <v/>
      </c>
      <c r="Q518" s="21"/>
      <c r="R518" s="25" t="s">
        <v>2918</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t="str">
        <f>IFERROR(VLOOKUP($B$515,$130:$216,MATCH($R519&amp;"/"&amp;B$348,$128:$128,0),FALSE),"")</f>
        <v/>
      </c>
      <c r="C519" s="39" t="str">
        <f>IFERROR(VLOOKUP($B$515,$130:$216,MATCH($R519&amp;"/"&amp;C$348,$128:$128,0),FALSE),"")</f>
        <v/>
      </c>
      <c r="D519" s="39" t="str">
        <f>IFERROR(VLOOKUP($B$515,$130:$216,MATCH($R519&amp;"/"&amp;D$348,$128:$128,0),FALSE),"")</f>
        <v/>
      </c>
      <c r="E519" s="39" t="str">
        <f>IFERROR(VLOOKUP($B$515,$130:$216,MATCH($R519&amp;"/"&amp;E$348,$128:$128,0),FALSE),"")</f>
        <v/>
      </c>
      <c r="F519" s="39" t="str">
        <f>IFERROR(VLOOKUP($B$515,$130:$216,MATCH($R519&amp;"/"&amp;F$348,$128:$128,0),FALSE),"")</f>
        <v/>
      </c>
      <c r="G519" s="39" t="str">
        <f>IFERROR(VLOOKUP($B$515,$130:$216,MATCH($R519&amp;"/"&amp;G$348,$128:$128,0),FALSE),"")</f>
        <v/>
      </c>
      <c r="H519" s="39" t="str">
        <f>IFERROR(VLOOKUP($B$515,$130:$216,MATCH($R519&amp;"/"&amp;H$348,$128:$128,0),FALSE),"")</f>
        <v/>
      </c>
      <c r="I519" s="39" t="str">
        <f>IFERROR(VLOOKUP($B$515,$130:$216,MATCH($R519&amp;"/"&amp;I$348,$128:$128,0),FALSE),"")</f>
        <v/>
      </c>
      <c r="J519" s="39">
        <f>IFERROR(VLOOKUP($B$515,$130:$216,MATCH($R519&amp;"/"&amp;J$348,$128:$128,0),FALSE),"")</f>
        <v>467.85</v>
      </c>
      <c r="K519" s="39">
        <f>IFERROR(VLOOKUP($B$515,$130:$216,MATCH($R519&amp;"/"&amp;K$348,$128:$128,0),FALSE),"")</f>
        <v>666.23</v>
      </c>
      <c r="L519" s="39">
        <f>IFERROR(VLOOKUP($B$515,$130:$216,MATCH($R519&amp;"/"&amp;L$348,$128:$128,0),FALSE),"")</f>
        <v>998.05</v>
      </c>
      <c r="M519" s="39">
        <f>IFERROR(VLOOKUP($B$515,$130:$216,MATCH($R519&amp;"/"&amp;M$348,$128:$128,0),FALSE),"")</f>
        <v>1742.4</v>
      </c>
      <c r="N519" s="39">
        <f>IFERROR(VLOOKUP($B$515,$130:$216,MATCH($R519&amp;"/"&amp;N$348,$128:$128,0),FALSE),"")</f>
        <v>1598.37</v>
      </c>
      <c r="O519" s="39" t="str">
        <f>IFERROR(VLOOKUP($B$515,$130:$216,MATCH($R519&amp;"/"&amp;O$348,$128:$128,0),FALSE),"")</f>
        <v/>
      </c>
      <c r="P519" s="39" t="str">
        <f>IFERROR(VLOOKUP($B$515,$130:$216,MATCH($R519&amp;"/"&amp;P$348,$128:$128,0),FALSE),"")</f>
        <v/>
      </c>
      <c r="Q519" s="21"/>
      <c r="R519" s="25" t="s">
        <v>2940</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81">SUM(B516:B519)</f>
        <v>0</v>
      </c>
      <c r="C520" s="39">
        <f t="shared" si="81"/>
        <v>0</v>
      </c>
      <c r="D520" s="39">
        <f t="shared" si="81"/>
        <v>0</v>
      </c>
      <c r="E520" s="39">
        <f t="shared" si="81"/>
        <v>0</v>
      </c>
      <c r="F520" s="39">
        <f t="shared" si="81"/>
        <v>0</v>
      </c>
      <c r="G520" s="39">
        <f t="shared" si="81"/>
        <v>0</v>
      </c>
      <c r="H520" s="39">
        <f t="shared" si="81"/>
        <v>0</v>
      </c>
      <c r="I520" s="39">
        <f t="shared" si="81"/>
        <v>0</v>
      </c>
      <c r="J520" s="39">
        <f t="shared" si="81"/>
        <v>467.85</v>
      </c>
      <c r="K520" s="39">
        <f t="shared" si="81"/>
        <v>3848.92</v>
      </c>
      <c r="L520" s="39">
        <f t="shared" si="81"/>
        <v>4377.91</v>
      </c>
      <c r="M520" s="39">
        <f t="shared" si="81"/>
        <v>4726.25</v>
      </c>
      <c r="N520" s="39">
        <f t="shared" ref="N520:P520" si="82">IF(N517="",N516*4,IF(N518="",(N517+N516)*2,IF(N519="",((N518+N517+N516)/3)*4,SUM(N516:N519))))</f>
        <v>6048.55</v>
      </c>
      <c r="O520" s="39">
        <f t="shared" ref="O520:P520" si="83">IF(O517="",O516*4,IF(O518="",(O517+O516)*2,IF(O519="",((O518+O517+O516)/3)*4,SUM(O516:O519))))</f>
        <v>5693.3600000000006</v>
      </c>
      <c r="P520" s="39" t="e">
        <f t="shared" si="83"/>
        <v>#VALUE!</v>
      </c>
      <c r="Q520" s="21"/>
      <c r="R520" s="25" t="s">
        <v>2919</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t="e">
        <f t="shared" ref="B521:P521" si="84">+B520/(B$465+B$472)</f>
        <v>#DIV/0!</v>
      </c>
      <c r="C521" s="46" t="e">
        <f t="shared" si="84"/>
        <v>#DIV/0!</v>
      </c>
      <c r="D521" s="46" t="e">
        <f t="shared" si="84"/>
        <v>#DIV/0!</v>
      </c>
      <c r="E521" s="46" t="e">
        <f t="shared" si="84"/>
        <v>#DIV/0!</v>
      </c>
      <c r="F521" s="46" t="e">
        <f t="shared" si="84"/>
        <v>#DIV/0!</v>
      </c>
      <c r="G521" s="46" t="e">
        <f t="shared" si="84"/>
        <v>#DIV/0!</v>
      </c>
      <c r="H521" s="46" t="e">
        <f t="shared" si="84"/>
        <v>#DIV/0!</v>
      </c>
      <c r="I521" s="46" t="e">
        <f t="shared" si="84"/>
        <v>#DIV/0!</v>
      </c>
      <c r="J521" s="46">
        <f t="shared" si="84"/>
        <v>4.4940299571258882E-3</v>
      </c>
      <c r="K521" s="46">
        <f t="shared" si="84"/>
        <v>9.0686925920271128E-3</v>
      </c>
      <c r="L521" s="46">
        <f t="shared" si="84"/>
        <v>8.068881427856443E-3</v>
      </c>
      <c r="M521" s="46">
        <f t="shared" si="84"/>
        <v>5.6924664925854908E-3</v>
      </c>
      <c r="N521" s="46">
        <f t="shared" si="84"/>
        <v>7.4440271261872106E-3</v>
      </c>
      <c r="O521" s="46">
        <f t="shared" ref="O521:P521" si="85">+O520/(O$465+O$472)</f>
        <v>5.1946740606686427E-3</v>
      </c>
      <c r="P521" s="46" t="e">
        <f t="shared" si="85"/>
        <v>#VALUE!</v>
      </c>
      <c r="Q521" s="21"/>
      <c r="R521" s="27" t="s">
        <v>2920</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N522" si="86">C520/B520-1</f>
        <v>#DIV/0!</v>
      </c>
      <c r="D522" s="46" t="e">
        <f t="shared" si="86"/>
        <v>#DIV/0!</v>
      </c>
      <c r="E522" s="46" t="e">
        <f t="shared" si="86"/>
        <v>#DIV/0!</v>
      </c>
      <c r="F522" s="46" t="e">
        <f t="shared" si="86"/>
        <v>#DIV/0!</v>
      </c>
      <c r="G522" s="46" t="e">
        <f t="shared" si="86"/>
        <v>#DIV/0!</v>
      </c>
      <c r="H522" s="46" t="e">
        <f t="shared" si="86"/>
        <v>#DIV/0!</v>
      </c>
      <c r="I522" s="46" t="e">
        <f t="shared" si="86"/>
        <v>#DIV/0!</v>
      </c>
      <c r="J522" s="46" t="e">
        <f t="shared" si="86"/>
        <v>#DIV/0!</v>
      </c>
      <c r="K522" s="46">
        <f t="shared" si="86"/>
        <v>7.2268248370204127</v>
      </c>
      <c r="L522" s="46">
        <f t="shared" si="86"/>
        <v>0.13743855419182527</v>
      </c>
      <c r="M522" s="46">
        <f t="shared" si="86"/>
        <v>7.9567647576126443E-2</v>
      </c>
      <c r="N522" s="46">
        <f t="shared" si="86"/>
        <v>0.27977783655117694</v>
      </c>
      <c r="O522" s="46">
        <f>O520/M520-1</f>
        <v>0.20462523142025923</v>
      </c>
      <c r="P522" s="46" t="e">
        <f>P520/N520-1</f>
        <v>#VALUE!</v>
      </c>
      <c r="Q522" s="37"/>
      <c r="R522" s="27" t="s">
        <v>2941</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49" t="s">
        <v>2953</v>
      </c>
      <c r="C523" s="146"/>
      <c r="D523" s="146"/>
      <c r="E523" s="146"/>
      <c r="F523" s="146"/>
      <c r="G523" s="146"/>
      <c r="H523" s="146"/>
      <c r="I523" s="146"/>
      <c r="J523" s="146"/>
      <c r="K523" s="146"/>
      <c r="L523" s="146"/>
      <c r="M523" s="146"/>
      <c r="N523" s="150"/>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t="str">
        <f>IFERROR(VLOOKUP($B$523,$130:$216,MATCH($R524&amp;"/"&amp;B$348,$128:$128,0),FALSE),"")</f>
        <v/>
      </c>
      <c r="C524" s="40" t="str">
        <f>IFERROR(VLOOKUP($B$523,$130:$216,MATCH($R524&amp;"/"&amp;C$348,$128:$128,0),FALSE),"")</f>
        <v/>
      </c>
      <c r="D524" s="40" t="str">
        <f>IFERROR(VLOOKUP($B$523,$130:$216,MATCH($R524&amp;"/"&amp;D$348,$128:$128,0),FALSE),"")</f>
        <v/>
      </c>
      <c r="E524" s="40" t="str">
        <f>IFERROR(VLOOKUP($B$523,$130:$216,MATCH($R524&amp;"/"&amp;E$348,$128:$128,0),FALSE),"")</f>
        <v/>
      </c>
      <c r="F524" s="40" t="str">
        <f>IFERROR(VLOOKUP($B$523,$130:$216,MATCH($R524&amp;"/"&amp;F$348,$128:$128,0),FALSE),"")</f>
        <v/>
      </c>
      <c r="G524" s="40" t="str">
        <f>IFERROR(VLOOKUP($B$523,$130:$216,MATCH($R524&amp;"/"&amp;G$348,$128:$128,0),FALSE),"")</f>
        <v/>
      </c>
      <c r="H524" s="40" t="str">
        <f>IFERROR(VLOOKUP($B$523,$130:$216,MATCH($R524&amp;"/"&amp;H$348,$128:$128,0),FALSE),"")</f>
        <v/>
      </c>
      <c r="I524" s="40" t="str">
        <f>IFERROR(VLOOKUP($B$523,$130:$216,MATCH($R524&amp;"/"&amp;I$348,$128:$128,0),FALSE),"")</f>
        <v/>
      </c>
      <c r="J524" s="40" t="str">
        <f>IFERROR(VLOOKUP($B$523,$130:$216,MATCH($R524&amp;"/"&amp;J$348,$128:$128,0),FALSE),"")</f>
        <v/>
      </c>
      <c r="K524" s="40">
        <f>IFERROR(VLOOKUP($B$523,$130:$216,MATCH($R524&amp;"/"&amp;K$348,$128:$128,0),FALSE),"")</f>
        <v>14821.58</v>
      </c>
      <c r="L524" s="40">
        <f>IFERROR(VLOOKUP($B$523,$130:$216,MATCH($R524&amp;"/"&amp;L$348,$128:$128,0),FALSE),"")</f>
        <v>14238.87</v>
      </c>
      <c r="M524" s="40">
        <f>IFERROR(VLOOKUP($B$523,$130:$216,MATCH($R524&amp;"/"&amp;M$348,$128:$128,0),FALSE),"")</f>
        <v>28656.58</v>
      </c>
      <c r="N524" s="40">
        <f>IFERROR(VLOOKUP($B$523,$130:$216,MATCH($R524&amp;"/"&amp;N$348,$128:$128,0),FALSE),"")</f>
        <v>30168.799999999999</v>
      </c>
      <c r="O524" s="40">
        <f>IFERROR(VLOOKUP($B$523,$130:$216,MATCH($R524&amp;"/"&amp;O$348,$128:$128,0),FALSE),"")</f>
        <v>32191.66</v>
      </c>
      <c r="P524" s="40" t="str">
        <f>IFERROR(VLOOKUP($B$523,$130:$216,MATCH($R524&amp;"/"&amp;P$348,$128:$128,0),FALSE),"")</f>
        <v/>
      </c>
      <c r="Q524" s="21"/>
      <c r="R524" s="25" t="s">
        <v>2916</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t="str">
        <f>IFERROR(VLOOKUP($B$523,$130:$216,MATCH($R525&amp;"/"&amp;B$348,$128:$128,0),FALSE),"")</f>
        <v/>
      </c>
      <c r="C525" s="23" t="str">
        <f>IFERROR(VLOOKUP($B$523,$130:$216,MATCH($R525&amp;"/"&amp;C$348,$128:$128,0),FALSE),"")</f>
        <v/>
      </c>
      <c r="D525" s="23" t="str">
        <f>IFERROR(VLOOKUP($B$523,$130:$216,MATCH($R525&amp;"/"&amp;D$348,$128:$128,0),FALSE),"")</f>
        <v/>
      </c>
      <c r="E525" s="23" t="str">
        <f>IFERROR(VLOOKUP($B$523,$130:$216,MATCH($R525&amp;"/"&amp;E$348,$128:$128,0),FALSE),"")</f>
        <v/>
      </c>
      <c r="F525" s="23" t="str">
        <f>IFERROR(VLOOKUP($B$523,$130:$216,MATCH($R525&amp;"/"&amp;F$348,$128:$128,0),FALSE),"")</f>
        <v/>
      </c>
      <c r="G525" s="23" t="str">
        <f>IFERROR(VLOOKUP($B$523,$130:$216,MATCH($R525&amp;"/"&amp;G$348,$128:$128,0),FALSE),"")</f>
        <v/>
      </c>
      <c r="H525" s="23" t="str">
        <f>IFERROR(VLOOKUP($B$523,$130:$216,MATCH($R525&amp;"/"&amp;H$348,$128:$128,0),FALSE),"")</f>
        <v/>
      </c>
      <c r="I525" s="23" t="str">
        <f>IFERROR(VLOOKUP($B$523,$130:$216,MATCH($R525&amp;"/"&amp;I$348,$128:$128,0),FALSE),"")</f>
        <v/>
      </c>
      <c r="J525" s="23" t="str">
        <f>IFERROR(VLOOKUP($B$523,$130:$216,MATCH($R525&amp;"/"&amp;J$348,$128:$128,0),FALSE),"")</f>
        <v/>
      </c>
      <c r="K525" s="23">
        <f>IFERROR(VLOOKUP($B$523,$130:$216,MATCH($R525&amp;"/"&amp;K$348,$128:$128,0),FALSE),"")</f>
        <v>15170.99</v>
      </c>
      <c r="L525" s="23">
        <f>IFERROR(VLOOKUP($B$523,$130:$216,MATCH($R525&amp;"/"&amp;L$348,$128:$128,0),FALSE),"")</f>
        <v>16284.07</v>
      </c>
      <c r="M525" s="23">
        <f>IFERROR(VLOOKUP($B$523,$130:$216,MATCH($R525&amp;"/"&amp;M$348,$128:$128,0),FALSE),"")</f>
        <v>30052.85</v>
      </c>
      <c r="N525" s="23">
        <f>IFERROR(VLOOKUP($B$523,$130:$216,MATCH($R525&amp;"/"&amp;N$348,$128:$128,0),FALSE),"")</f>
        <v>29086.43</v>
      </c>
      <c r="O525" s="23">
        <f>IFERROR(VLOOKUP($B$523,$130:$216,MATCH($R525&amp;"/"&amp;O$348,$128:$128,0),FALSE),"")</f>
        <v>31820.21</v>
      </c>
      <c r="P525" s="23" t="str">
        <f>IFERROR(VLOOKUP($B$523,$130:$216,MATCH($R525&amp;"/"&amp;P$348,$128:$128,0),FALSE),"")</f>
        <v/>
      </c>
      <c r="Q525" s="21"/>
      <c r="R525" s="25" t="s">
        <v>2917</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t="str">
        <f>IFERROR(VLOOKUP($B$523,$130:$216,MATCH($R526&amp;"/"&amp;B$348,$128:$128,0),FALSE),"")</f>
        <v/>
      </c>
      <c r="C526" s="23" t="str">
        <f>IFERROR(VLOOKUP($B$523,$130:$216,MATCH($R526&amp;"/"&amp;C$348,$128:$128,0),FALSE),"")</f>
        <v/>
      </c>
      <c r="D526" s="23" t="str">
        <f>IFERROR(VLOOKUP($B$523,$130:$216,MATCH($R526&amp;"/"&amp;D$348,$128:$128,0),FALSE),"")</f>
        <v/>
      </c>
      <c r="E526" s="23" t="str">
        <f>IFERROR(VLOOKUP($B$523,$130:$216,MATCH($R526&amp;"/"&amp;E$348,$128:$128,0),FALSE),"")</f>
        <v/>
      </c>
      <c r="F526" s="23" t="str">
        <f>IFERROR(VLOOKUP($B$523,$130:$216,MATCH($R526&amp;"/"&amp;F$348,$128:$128,0),FALSE),"")</f>
        <v/>
      </c>
      <c r="G526" s="23" t="str">
        <f>IFERROR(VLOOKUP($B$523,$130:$216,MATCH($R526&amp;"/"&amp;G$348,$128:$128,0),FALSE),"")</f>
        <v/>
      </c>
      <c r="H526" s="23" t="str">
        <f>IFERROR(VLOOKUP($B$523,$130:$216,MATCH($R526&amp;"/"&amp;H$348,$128:$128,0),FALSE),"")</f>
        <v/>
      </c>
      <c r="I526" s="23" t="str">
        <f>IFERROR(VLOOKUP($B$523,$130:$216,MATCH($R526&amp;"/"&amp;I$348,$128:$128,0),FALSE),"")</f>
        <v/>
      </c>
      <c r="J526" s="23" t="str">
        <f>IFERROR(VLOOKUP($B$523,$130:$216,MATCH($R526&amp;"/"&amp;J$348,$128:$128,0),FALSE),"")</f>
        <v/>
      </c>
      <c r="K526" s="23">
        <f>IFERROR(VLOOKUP($B$523,$130:$216,MATCH($R526&amp;"/"&amp;K$348,$128:$128,0),FALSE),"")</f>
        <v>13773.19</v>
      </c>
      <c r="L526" s="23">
        <f>IFERROR(VLOOKUP($B$523,$130:$216,MATCH($R526&amp;"/"&amp;L$348,$128:$128,0),FALSE),"")</f>
        <v>31126.43</v>
      </c>
      <c r="M526" s="23">
        <f>IFERROR(VLOOKUP($B$523,$130:$216,MATCH($R526&amp;"/"&amp;M$348,$128:$128,0),FALSE),"")</f>
        <v>35471.47</v>
      </c>
      <c r="N526" s="23">
        <f>IFERROR(VLOOKUP($B$523,$130:$216,MATCH($R526&amp;"/"&amp;N$348,$128:$128,0),FALSE),"")</f>
        <v>28952.78</v>
      </c>
      <c r="O526" s="23">
        <f>IFERROR(VLOOKUP($B$523,$130:$216,MATCH($R526&amp;"/"&amp;O$348,$128:$128,0),FALSE),"")</f>
        <v>37669.42</v>
      </c>
      <c r="P526" s="23" t="str">
        <f>IFERROR(VLOOKUP($B$523,$130:$216,MATCH($R526&amp;"/"&amp;P$348,$128:$128,0),FALSE),"")</f>
        <v/>
      </c>
      <c r="Q526" s="21"/>
      <c r="R526" s="25" t="s">
        <v>2918</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t="str">
        <f>IFERROR(VLOOKUP($B$523,$130:$216,MATCH($R527&amp;"/"&amp;B$348,$128:$128,0),FALSE),"")</f>
        <v/>
      </c>
      <c r="C527" s="39" t="str">
        <f>IFERROR(VLOOKUP($B$523,$130:$216,MATCH($R527&amp;"/"&amp;C$348,$128:$128,0),FALSE),"")</f>
        <v/>
      </c>
      <c r="D527" s="39" t="str">
        <f>IFERROR(VLOOKUP($B$523,$130:$216,MATCH($R527&amp;"/"&amp;D$348,$128:$128,0),FALSE),"")</f>
        <v/>
      </c>
      <c r="E527" s="39" t="str">
        <f>IFERROR(VLOOKUP($B$523,$130:$216,MATCH($R527&amp;"/"&amp;E$348,$128:$128,0),FALSE),"")</f>
        <v/>
      </c>
      <c r="F527" s="39" t="str">
        <f>IFERROR(VLOOKUP($B$523,$130:$216,MATCH($R527&amp;"/"&amp;F$348,$128:$128,0),FALSE),"")</f>
        <v/>
      </c>
      <c r="G527" s="39" t="str">
        <f>IFERROR(VLOOKUP($B$523,$130:$216,MATCH($R527&amp;"/"&amp;G$348,$128:$128,0),FALSE),"")</f>
        <v/>
      </c>
      <c r="H527" s="39" t="str">
        <f>IFERROR(VLOOKUP($B$523,$130:$216,MATCH($R527&amp;"/"&amp;H$348,$128:$128,0),FALSE),"")</f>
        <v/>
      </c>
      <c r="I527" s="39" t="str">
        <f>IFERROR(VLOOKUP($B$523,$130:$216,MATCH($R527&amp;"/"&amp;I$348,$128:$128,0),FALSE),"")</f>
        <v/>
      </c>
      <c r="J527" s="39">
        <f>IFERROR(VLOOKUP($B$523,$130:$216,MATCH($R527&amp;"/"&amp;J$348,$128:$128,0),FALSE),"")</f>
        <v>13361.24</v>
      </c>
      <c r="K527" s="39">
        <f>IFERROR(VLOOKUP($B$523,$130:$216,MATCH($R527&amp;"/"&amp;K$348,$128:$128,0),FALSE),"")</f>
        <v>13469.05</v>
      </c>
      <c r="L527" s="39">
        <f>IFERROR(VLOOKUP($B$523,$130:$216,MATCH($R527&amp;"/"&amp;L$348,$128:$128,0),FALSE),"")</f>
        <v>25808.21</v>
      </c>
      <c r="M527" s="39">
        <f>IFERROR(VLOOKUP($B$523,$130:$216,MATCH($R527&amp;"/"&amp;M$348,$128:$128,0),FALSE),"")</f>
        <v>29449.77</v>
      </c>
      <c r="N527" s="39">
        <f>IFERROR(VLOOKUP($B$523,$130:$216,MATCH($R527&amp;"/"&amp;N$348,$128:$128,0),FALSE),"")</f>
        <v>27321.86</v>
      </c>
      <c r="O527" s="39" t="str">
        <f>IFERROR(VLOOKUP($B$523,$130:$216,MATCH($R527&amp;"/"&amp;O$348,$128:$128,0),FALSE),"")</f>
        <v/>
      </c>
      <c r="P527" s="39" t="str">
        <f>IFERROR(VLOOKUP($B$523,$130:$216,MATCH($R527&amp;"/"&amp;P$348,$128:$128,0),FALSE),"")</f>
        <v/>
      </c>
      <c r="Q527" s="21"/>
      <c r="R527" s="25" t="s">
        <v>2940</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87">SUM(B524:B527)</f>
        <v>0</v>
      </c>
      <c r="C528" s="39">
        <f t="shared" si="87"/>
        <v>0</v>
      </c>
      <c r="D528" s="39">
        <f t="shared" si="87"/>
        <v>0</v>
      </c>
      <c r="E528" s="39">
        <f t="shared" si="87"/>
        <v>0</v>
      </c>
      <c r="F528" s="39">
        <f t="shared" si="87"/>
        <v>0</v>
      </c>
      <c r="G528" s="39">
        <f t="shared" si="87"/>
        <v>0</v>
      </c>
      <c r="H528" s="39">
        <f t="shared" si="87"/>
        <v>0</v>
      </c>
      <c r="I528" s="39">
        <f t="shared" si="87"/>
        <v>0</v>
      </c>
      <c r="J528" s="39">
        <f t="shared" si="87"/>
        <v>13361.24</v>
      </c>
      <c r="K528" s="39">
        <f t="shared" si="87"/>
        <v>57234.81</v>
      </c>
      <c r="L528" s="39">
        <f t="shared" si="87"/>
        <v>87457.58</v>
      </c>
      <c r="M528" s="39">
        <f t="shared" si="87"/>
        <v>123630.67</v>
      </c>
      <c r="N528" s="39">
        <f t="shared" ref="N528:P528" si="88">IF(N525="",N524*4,IF(N526="",(N525+N524)*2,IF(N527="",((N526+N525+N524)/3)*4,SUM(N524:N527))))</f>
        <v>115529.87</v>
      </c>
      <c r="O528" s="39">
        <f t="shared" ref="O528:P528" si="89">IF(O525="",O524*4,IF(O526="",(O525+O524)*2,IF(O527="",((O526+O525+O524)/3)*4,SUM(O524:O527))))</f>
        <v>135575.05333333334</v>
      </c>
      <c r="P528" s="39" t="e">
        <f t="shared" si="89"/>
        <v>#VALUE!</v>
      </c>
      <c r="Q528" s="21"/>
      <c r="R528" s="25" t="s">
        <v>2919</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t="e">
        <f t="shared" ref="B529:P529" si="90">+B528/(B$465+B$472)</f>
        <v>#DIV/0!</v>
      </c>
      <c r="C529" s="46" t="e">
        <f t="shared" si="90"/>
        <v>#DIV/0!</v>
      </c>
      <c r="D529" s="46" t="e">
        <f t="shared" si="90"/>
        <v>#DIV/0!</v>
      </c>
      <c r="E529" s="46" t="e">
        <f t="shared" si="90"/>
        <v>#DIV/0!</v>
      </c>
      <c r="F529" s="46" t="e">
        <f t="shared" si="90"/>
        <v>#DIV/0!</v>
      </c>
      <c r="G529" s="46" t="e">
        <f t="shared" si="90"/>
        <v>#DIV/0!</v>
      </c>
      <c r="H529" s="46" t="e">
        <f t="shared" si="90"/>
        <v>#DIV/0!</v>
      </c>
      <c r="I529" s="46" t="e">
        <f t="shared" si="90"/>
        <v>#DIV/0!</v>
      </c>
      <c r="J529" s="46">
        <f t="shared" si="90"/>
        <v>0.12834415480249803</v>
      </c>
      <c r="K529" s="46">
        <f t="shared" si="90"/>
        <v>0.13485468584773891</v>
      </c>
      <c r="L529" s="46">
        <f t="shared" si="90"/>
        <v>0.16119217685774012</v>
      </c>
      <c r="M529" s="46">
        <f t="shared" si="90"/>
        <v>0.14890525182351638</v>
      </c>
      <c r="N529" s="46">
        <f t="shared" si="90"/>
        <v>0.14218407488817683</v>
      </c>
      <c r="O529" s="46">
        <f t="shared" ref="O529:P529" si="91">+O528/(O$465+O$472)</f>
        <v>0.12369992637466003</v>
      </c>
      <c r="P529" s="46" t="e">
        <f t="shared" si="91"/>
        <v>#VALUE!</v>
      </c>
      <c r="Q529" s="21"/>
      <c r="R529" s="27" t="s">
        <v>2920</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N530" si="92">C528/B528-1</f>
        <v>#DIV/0!</v>
      </c>
      <c r="D530" s="46" t="e">
        <f t="shared" si="92"/>
        <v>#DIV/0!</v>
      </c>
      <c r="E530" s="46" t="e">
        <f t="shared" si="92"/>
        <v>#DIV/0!</v>
      </c>
      <c r="F530" s="46" t="e">
        <f t="shared" si="92"/>
        <v>#DIV/0!</v>
      </c>
      <c r="G530" s="46" t="e">
        <f t="shared" si="92"/>
        <v>#DIV/0!</v>
      </c>
      <c r="H530" s="46" t="e">
        <f t="shared" si="92"/>
        <v>#DIV/0!</v>
      </c>
      <c r="I530" s="46" t="e">
        <f t="shared" si="92"/>
        <v>#DIV/0!</v>
      </c>
      <c r="J530" s="46" t="e">
        <f t="shared" si="92"/>
        <v>#DIV/0!</v>
      </c>
      <c r="K530" s="46">
        <f t="shared" si="92"/>
        <v>3.2836450808457895</v>
      </c>
      <c r="L530" s="46">
        <f t="shared" si="92"/>
        <v>0.52804875214926028</v>
      </c>
      <c r="M530" s="46">
        <f t="shared" si="92"/>
        <v>0.41360725965662426</v>
      </c>
      <c r="N530" s="46">
        <f t="shared" si="92"/>
        <v>-6.5524193956079002E-2</v>
      </c>
      <c r="O530" s="46">
        <f>O528/M528-1</f>
        <v>9.6613432033761049E-2</v>
      </c>
      <c r="P530" s="46" t="e">
        <f>P528/N528-1</f>
        <v>#VALUE!</v>
      </c>
      <c r="Q530" s="37"/>
      <c r="R530" s="27" t="s">
        <v>2941</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48" t="s">
        <v>2954</v>
      </c>
      <c r="C531" s="146"/>
      <c r="D531" s="146"/>
      <c r="E531" s="146"/>
      <c r="F531" s="146"/>
      <c r="G531" s="146"/>
      <c r="H531" s="146"/>
      <c r="I531" s="146"/>
      <c r="J531" s="146"/>
      <c r="K531" s="146"/>
      <c r="L531" s="146"/>
      <c r="M531" s="146"/>
      <c r="N531" s="150"/>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t="str">
        <f>IFERROR(VLOOKUP($B$531,$130:$216,MATCH($R532&amp;"/"&amp;B$348,$128:$128,0),FALSE),"")</f>
        <v/>
      </c>
      <c r="C532" s="40" t="str">
        <f>IFERROR(VLOOKUP($B$531,$130:$216,MATCH($R532&amp;"/"&amp;C$348,$128:$128,0),FALSE),"")</f>
        <v/>
      </c>
      <c r="D532" s="40" t="str">
        <f>IFERROR(VLOOKUP($B$531,$130:$216,MATCH($R532&amp;"/"&amp;D$348,$128:$128,0),FALSE),"")</f>
        <v/>
      </c>
      <c r="E532" s="40" t="str">
        <f>IFERROR(VLOOKUP($B$531,$130:$216,MATCH($R532&amp;"/"&amp;E$348,$128:$128,0),FALSE),"")</f>
        <v/>
      </c>
      <c r="F532" s="40" t="str">
        <f>IFERROR(VLOOKUP($B$531,$130:$216,MATCH($R532&amp;"/"&amp;F$348,$128:$128,0),FALSE),"")</f>
        <v/>
      </c>
      <c r="G532" s="40" t="str">
        <f>IFERROR(VLOOKUP($B$531,$130:$216,MATCH($R532&amp;"/"&amp;G$348,$128:$128,0),FALSE),"")</f>
        <v/>
      </c>
      <c r="H532" s="40" t="str">
        <f>IFERROR(VLOOKUP($B$531,$130:$216,MATCH($R532&amp;"/"&amp;H$348,$128:$128,0),FALSE),"")</f>
        <v/>
      </c>
      <c r="I532" s="40" t="str">
        <f>IFERROR(VLOOKUP($B$531,$130:$216,MATCH($R532&amp;"/"&amp;I$348,$128:$128,0),FALSE),"")</f>
        <v/>
      </c>
      <c r="J532" s="40" t="str">
        <f>IFERROR(VLOOKUP($B$531,$130:$216,MATCH($R532&amp;"/"&amp;J$348,$128:$128,0),FALSE),"")</f>
        <v/>
      </c>
      <c r="K532" s="40">
        <f>IFERROR(VLOOKUP($B$531,$130:$216,MATCH($R532&amp;"/"&amp;K$348,$128:$128,0),FALSE),"")</f>
        <v>16583.96</v>
      </c>
      <c r="L532" s="40">
        <f>IFERROR(VLOOKUP($B$531,$130:$216,MATCH($R532&amp;"/"&amp;L$348,$128:$128,0),FALSE),"")</f>
        <v>14725.51</v>
      </c>
      <c r="M532" s="40">
        <f>IFERROR(VLOOKUP($B$531,$130:$216,MATCH($R532&amp;"/"&amp;M$348,$128:$128,0),FALSE),"")</f>
        <v>29639.41</v>
      </c>
      <c r="N532" s="40">
        <f>IFERROR(VLOOKUP($B$531,$130:$216,MATCH($R532&amp;"/"&amp;N$348,$128:$128,0),FALSE),"")</f>
        <v>31564.99</v>
      </c>
      <c r="O532" s="40">
        <f>IFERROR(VLOOKUP($B$531,$130:$216,MATCH($R532&amp;"/"&amp;O$348,$128:$128,0),FALSE),"")</f>
        <v>33595.589999999997</v>
      </c>
      <c r="P532" s="40" t="str">
        <f>IFERROR(VLOOKUP($B$531,$130:$216,MATCH($R532&amp;"/"&amp;P$348,$128:$128,0),FALSE),"")</f>
        <v/>
      </c>
      <c r="Q532" s="21"/>
      <c r="R532" s="25" t="s">
        <v>2916</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t="str">
        <f>IFERROR(VLOOKUP($B$531,$130:$216,MATCH($R533&amp;"/"&amp;B$348,$128:$128,0),FALSE),"")</f>
        <v/>
      </c>
      <c r="C533" s="23" t="str">
        <f>IFERROR(VLOOKUP($B$531,$130:$216,MATCH($R533&amp;"/"&amp;C$348,$128:$128,0),FALSE),"")</f>
        <v/>
      </c>
      <c r="D533" s="23" t="str">
        <f>IFERROR(VLOOKUP($B$531,$130:$216,MATCH($R533&amp;"/"&amp;D$348,$128:$128,0),FALSE),"")</f>
        <v/>
      </c>
      <c r="E533" s="23" t="str">
        <f>IFERROR(VLOOKUP($B$531,$130:$216,MATCH($R533&amp;"/"&amp;E$348,$128:$128,0),FALSE),"")</f>
        <v/>
      </c>
      <c r="F533" s="23" t="str">
        <f>IFERROR(VLOOKUP($B$531,$130:$216,MATCH($R533&amp;"/"&amp;F$348,$128:$128,0),FALSE),"")</f>
        <v/>
      </c>
      <c r="G533" s="23" t="str">
        <f>IFERROR(VLOOKUP($B$531,$130:$216,MATCH($R533&amp;"/"&amp;G$348,$128:$128,0),FALSE),"")</f>
        <v/>
      </c>
      <c r="H533" s="23" t="str">
        <f>IFERROR(VLOOKUP($B$531,$130:$216,MATCH($R533&amp;"/"&amp;H$348,$128:$128,0),FALSE),"")</f>
        <v/>
      </c>
      <c r="I533" s="23" t="str">
        <f>IFERROR(VLOOKUP($B$531,$130:$216,MATCH($R533&amp;"/"&amp;I$348,$128:$128,0),FALSE),"")</f>
        <v/>
      </c>
      <c r="J533" s="23" t="str">
        <f>IFERROR(VLOOKUP($B$531,$130:$216,MATCH($R533&amp;"/"&amp;J$348,$128:$128,0),FALSE),"")</f>
        <v/>
      </c>
      <c r="K533" s="23">
        <f>IFERROR(VLOOKUP($B$531,$130:$216,MATCH($R533&amp;"/"&amp;K$348,$128:$128,0),FALSE),"")</f>
        <v>15900.23</v>
      </c>
      <c r="L533" s="23">
        <f>IFERROR(VLOOKUP($B$531,$130:$216,MATCH($R533&amp;"/"&amp;L$348,$128:$128,0),FALSE),"")</f>
        <v>16995.599999999999</v>
      </c>
      <c r="M533" s="23">
        <f>IFERROR(VLOOKUP($B$531,$130:$216,MATCH($R533&amp;"/"&amp;M$348,$128:$128,0),FALSE),"")</f>
        <v>30935.27</v>
      </c>
      <c r="N533" s="23">
        <f>IFERROR(VLOOKUP($B$531,$130:$216,MATCH($R533&amp;"/"&amp;N$348,$128:$128,0),FALSE),"")</f>
        <v>30509.35</v>
      </c>
      <c r="O533" s="23">
        <f>IFERROR(VLOOKUP($B$531,$130:$216,MATCH($R533&amp;"/"&amp;O$348,$128:$128,0),FALSE),"")</f>
        <v>33176.160000000003</v>
      </c>
      <c r="P533" s="23" t="str">
        <f>IFERROR(VLOOKUP($B$531,$130:$216,MATCH($R533&amp;"/"&amp;P$348,$128:$128,0),FALSE),"")</f>
        <v/>
      </c>
      <c r="Q533" s="21"/>
      <c r="R533" s="25" t="s">
        <v>2917</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t="str">
        <f>IFERROR(VLOOKUP($B$531,$130:$216,MATCH($R534&amp;"/"&amp;B$348,$128:$128,0),FALSE),"")</f>
        <v/>
      </c>
      <c r="C534" s="23" t="str">
        <f>IFERROR(VLOOKUP($B$531,$130:$216,MATCH($R534&amp;"/"&amp;C$348,$128:$128,0),FALSE),"")</f>
        <v/>
      </c>
      <c r="D534" s="23" t="str">
        <f>IFERROR(VLOOKUP($B$531,$130:$216,MATCH($R534&amp;"/"&amp;D$348,$128:$128,0),FALSE),"")</f>
        <v/>
      </c>
      <c r="E534" s="23" t="str">
        <f>IFERROR(VLOOKUP($B$531,$130:$216,MATCH($R534&amp;"/"&amp;E$348,$128:$128,0),FALSE),"")</f>
        <v/>
      </c>
      <c r="F534" s="23" t="str">
        <f>IFERROR(VLOOKUP($B$531,$130:$216,MATCH($R534&amp;"/"&amp;F$348,$128:$128,0),FALSE),"")</f>
        <v/>
      </c>
      <c r="G534" s="23" t="str">
        <f>IFERROR(VLOOKUP($B$531,$130:$216,MATCH($R534&amp;"/"&amp;G$348,$128:$128,0),FALSE),"")</f>
        <v/>
      </c>
      <c r="H534" s="23" t="str">
        <f>IFERROR(VLOOKUP($B$531,$130:$216,MATCH($R534&amp;"/"&amp;H$348,$128:$128,0),FALSE),"")</f>
        <v/>
      </c>
      <c r="I534" s="23" t="str">
        <f>IFERROR(VLOOKUP($B$531,$130:$216,MATCH($R534&amp;"/"&amp;I$348,$128:$128,0),FALSE),"")</f>
        <v/>
      </c>
      <c r="J534" s="23" t="str">
        <f>IFERROR(VLOOKUP($B$531,$130:$216,MATCH($R534&amp;"/"&amp;J$348,$128:$128,0),FALSE),"")</f>
        <v/>
      </c>
      <c r="K534" s="23">
        <f>IFERROR(VLOOKUP($B$531,$130:$216,MATCH($R534&amp;"/"&amp;K$348,$128:$128,0),FALSE),"")</f>
        <v>14464.26</v>
      </c>
      <c r="L534" s="23">
        <f>IFERROR(VLOOKUP($B$531,$130:$216,MATCH($R534&amp;"/"&amp;L$348,$128:$128,0),FALSE),"")</f>
        <v>33308.120000000003</v>
      </c>
      <c r="M534" s="23">
        <f>IFERROR(VLOOKUP($B$531,$130:$216,MATCH($R534&amp;"/"&amp;M$348,$128:$128,0),FALSE),"")</f>
        <v>36590.080000000002</v>
      </c>
      <c r="N534" s="23">
        <f>IFERROR(VLOOKUP($B$531,$130:$216,MATCH($R534&amp;"/"&amp;N$348,$128:$128,0),FALSE),"")</f>
        <v>30583.84</v>
      </c>
      <c r="O534" s="23">
        <f>IFERROR(VLOOKUP($B$531,$130:$216,MATCH($R534&amp;"/"&amp;O$348,$128:$128,0),FALSE),"")</f>
        <v>39179.57</v>
      </c>
      <c r="P534" s="23" t="str">
        <f>IFERROR(VLOOKUP($B$531,$130:$216,MATCH($R534&amp;"/"&amp;P$348,$128:$128,0),FALSE),"")</f>
        <v/>
      </c>
      <c r="Q534" s="21"/>
      <c r="R534" s="25" t="s">
        <v>2918</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t="str">
        <f>IFERROR(VLOOKUP($B$531,$130:$216,MATCH($R535&amp;"/"&amp;B$348,$128:$128,0),FALSE),"")</f>
        <v/>
      </c>
      <c r="C535" s="39" t="str">
        <f>IFERROR(VLOOKUP($B$531,$130:$216,MATCH($R535&amp;"/"&amp;C$348,$128:$128,0),FALSE),"")</f>
        <v/>
      </c>
      <c r="D535" s="39" t="str">
        <f>IFERROR(VLOOKUP($B$531,$130:$216,MATCH($R535&amp;"/"&amp;D$348,$128:$128,0),FALSE),"")</f>
        <v/>
      </c>
      <c r="E535" s="39" t="str">
        <f>IFERROR(VLOOKUP($B$531,$130:$216,MATCH($R535&amp;"/"&amp;E$348,$128:$128,0),FALSE),"")</f>
        <v/>
      </c>
      <c r="F535" s="39" t="str">
        <f>IFERROR(VLOOKUP($B$531,$130:$216,MATCH($R535&amp;"/"&amp;F$348,$128:$128,0),FALSE),"")</f>
        <v/>
      </c>
      <c r="G535" s="39" t="str">
        <f>IFERROR(VLOOKUP($B$531,$130:$216,MATCH($R535&amp;"/"&amp;G$348,$128:$128,0),FALSE),"")</f>
        <v/>
      </c>
      <c r="H535" s="39" t="str">
        <f>IFERROR(VLOOKUP($B$531,$130:$216,MATCH($R535&amp;"/"&amp;H$348,$128:$128,0),FALSE),"")</f>
        <v/>
      </c>
      <c r="I535" s="39" t="str">
        <f>IFERROR(VLOOKUP($B$531,$130:$216,MATCH($R535&amp;"/"&amp;I$348,$128:$128,0),FALSE),"")</f>
        <v/>
      </c>
      <c r="J535" s="39">
        <f>IFERROR(VLOOKUP($B$531,$130:$216,MATCH($R535&amp;"/"&amp;J$348,$128:$128,0),FALSE),"")</f>
        <v>13829.08</v>
      </c>
      <c r="K535" s="39">
        <f>IFERROR(VLOOKUP($B$531,$130:$216,MATCH($R535&amp;"/"&amp;K$348,$128:$128,0),FALSE),"")</f>
        <v>14135.28</v>
      </c>
      <c r="L535" s="39">
        <f>IFERROR(VLOOKUP($B$531,$130:$216,MATCH($R535&amp;"/"&amp;L$348,$128:$128,0),FALSE),"")</f>
        <v>26806.26</v>
      </c>
      <c r="M535" s="39">
        <f>IFERROR(VLOOKUP($B$531,$130:$216,MATCH($R535&amp;"/"&amp;M$348,$128:$128,0),FALSE),"")</f>
        <v>31192.17</v>
      </c>
      <c r="N535" s="39">
        <f>IFERROR(VLOOKUP($B$531,$130:$216,MATCH($R535&amp;"/"&amp;N$348,$128:$128,0),FALSE),"")</f>
        <v>28920.22</v>
      </c>
      <c r="O535" s="39" t="str">
        <f>IFERROR(VLOOKUP($B$531,$130:$216,MATCH($R535&amp;"/"&amp;O$348,$128:$128,0),FALSE),"")</f>
        <v/>
      </c>
      <c r="P535" s="39" t="str">
        <f>IFERROR(VLOOKUP($B$531,$130:$216,MATCH($R535&amp;"/"&amp;P$348,$128:$128,0),FALSE),"")</f>
        <v/>
      </c>
      <c r="Q535" s="21"/>
      <c r="R535" s="25" t="s">
        <v>2940</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93">SUM(B532:B535)</f>
        <v>0</v>
      </c>
      <c r="C536" s="48">
        <f t="shared" si="93"/>
        <v>0</v>
      </c>
      <c r="D536" s="48">
        <f t="shared" si="93"/>
        <v>0</v>
      </c>
      <c r="E536" s="48">
        <f t="shared" si="93"/>
        <v>0</v>
      </c>
      <c r="F536" s="48">
        <f t="shared" si="93"/>
        <v>0</v>
      </c>
      <c r="G536" s="48">
        <f t="shared" si="93"/>
        <v>0</v>
      </c>
      <c r="H536" s="48">
        <f t="shared" si="93"/>
        <v>0</v>
      </c>
      <c r="I536" s="48">
        <f t="shared" si="93"/>
        <v>0</v>
      </c>
      <c r="J536" s="48">
        <f t="shared" si="93"/>
        <v>13829.08</v>
      </c>
      <c r="K536" s="48">
        <f t="shared" si="93"/>
        <v>61083.729999999996</v>
      </c>
      <c r="L536" s="48">
        <f t="shared" si="93"/>
        <v>91835.49</v>
      </c>
      <c r="M536" s="48">
        <f t="shared" si="93"/>
        <v>128356.93000000001</v>
      </c>
      <c r="N536" s="48">
        <f t="shared" ref="N536:P536" si="94">IF(N533="",N532*4,IF(N534="",(N533+N532)*2,IF(N535="",((N534+N533+N532)/3)*4,SUM(N532:N535))))</f>
        <v>121578.4</v>
      </c>
      <c r="O536" s="48">
        <f t="shared" ref="O536:P536" si="95">IF(O533="",O532*4,IF(O534="",(O533+O532)*2,IF(O535="",((O534+O533+O532)/3)*4,SUM(O532:O535))))</f>
        <v>141268.42666666667</v>
      </c>
      <c r="P536" s="48" t="e">
        <f t="shared" si="95"/>
        <v>#VALUE!</v>
      </c>
      <c r="Q536" s="21"/>
      <c r="R536" s="25" t="s">
        <v>2919</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t="e">
        <f t="shared" ref="B537:P537" si="96">+B536/(B$465+B$472)</f>
        <v>#DIV/0!</v>
      </c>
      <c r="C537" s="46" t="e">
        <f t="shared" si="96"/>
        <v>#DIV/0!</v>
      </c>
      <c r="D537" s="46" t="e">
        <f t="shared" si="96"/>
        <v>#DIV/0!</v>
      </c>
      <c r="E537" s="46" t="e">
        <f t="shared" si="96"/>
        <v>#DIV/0!</v>
      </c>
      <c r="F537" s="46" t="e">
        <f t="shared" si="96"/>
        <v>#DIV/0!</v>
      </c>
      <c r="G537" s="46" t="e">
        <f t="shared" si="96"/>
        <v>#DIV/0!</v>
      </c>
      <c r="H537" s="46" t="e">
        <f t="shared" si="96"/>
        <v>#DIV/0!</v>
      </c>
      <c r="I537" s="46" t="e">
        <f t="shared" si="96"/>
        <v>#DIV/0!</v>
      </c>
      <c r="J537" s="46">
        <f t="shared" si="96"/>
        <v>0.13283808870255526</v>
      </c>
      <c r="K537" s="46">
        <f t="shared" si="96"/>
        <v>0.14392337843976602</v>
      </c>
      <c r="L537" s="46">
        <f t="shared" si="96"/>
        <v>0.16926105828559657</v>
      </c>
      <c r="M537" s="46">
        <f t="shared" si="96"/>
        <v>0.15459773036046368</v>
      </c>
      <c r="N537" s="46">
        <f t="shared" si="96"/>
        <v>0.14962807740011061</v>
      </c>
      <c r="O537" s="46">
        <f t="shared" ref="O537:P537" si="97">+O536/(O$465+O$472)</f>
        <v>0.12889461260078472</v>
      </c>
      <c r="P537" s="46" t="e">
        <f t="shared" si="97"/>
        <v>#VALUE!</v>
      </c>
      <c r="Q537" s="21"/>
      <c r="R537" s="27" t="s">
        <v>2920</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t="e">
        <f t="shared" ref="C538:N538" si="98">C536/B536-1</f>
        <v>#DIV/0!</v>
      </c>
      <c r="D538" s="46" t="e">
        <f t="shared" si="98"/>
        <v>#DIV/0!</v>
      </c>
      <c r="E538" s="46" t="e">
        <f t="shared" si="98"/>
        <v>#DIV/0!</v>
      </c>
      <c r="F538" s="46" t="e">
        <f t="shared" si="98"/>
        <v>#DIV/0!</v>
      </c>
      <c r="G538" s="46" t="e">
        <f t="shared" si="98"/>
        <v>#DIV/0!</v>
      </c>
      <c r="H538" s="46" t="e">
        <f t="shared" si="98"/>
        <v>#DIV/0!</v>
      </c>
      <c r="I538" s="46" t="e">
        <f t="shared" si="98"/>
        <v>#DIV/0!</v>
      </c>
      <c r="J538" s="46" t="e">
        <f t="shared" si="98"/>
        <v>#DIV/0!</v>
      </c>
      <c r="K538" s="46">
        <f t="shared" si="98"/>
        <v>3.4170494349587965</v>
      </c>
      <c r="L538" s="46">
        <f t="shared" si="98"/>
        <v>0.50343618505287768</v>
      </c>
      <c r="M538" s="46">
        <f t="shared" si="98"/>
        <v>0.39768329215644194</v>
      </c>
      <c r="N538" s="46">
        <f t="shared" si="98"/>
        <v>-5.281000410340142E-2</v>
      </c>
      <c r="O538" s="46">
        <f>O536/M536-1</f>
        <v>0.10059056933401767</v>
      </c>
      <c r="P538" s="46" t="e">
        <f>P536/N536-1</f>
        <v>#VALUE!</v>
      </c>
      <c r="Q538" s="37"/>
      <c r="R538" s="27" t="s">
        <v>2941</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49" t="s">
        <v>2910</v>
      </c>
      <c r="C539" s="146"/>
      <c r="D539" s="146"/>
      <c r="E539" s="146"/>
      <c r="F539" s="146"/>
      <c r="G539" s="146"/>
      <c r="H539" s="146"/>
      <c r="I539" s="146"/>
      <c r="J539" s="146"/>
      <c r="K539" s="146"/>
      <c r="L539" s="146"/>
      <c r="M539" s="146"/>
      <c r="N539" s="150"/>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t="str">
        <f>IFERROR(VLOOKUP($B$539,$130:$216,MATCH($R540&amp;"/"&amp;B$348,$128:$128,0),FALSE),"")</f>
        <v/>
      </c>
      <c r="C540" s="40" t="str">
        <f>IFERROR(VLOOKUP($B$539,$130:$216,MATCH($R540&amp;"/"&amp;C$348,$128:$128,0),FALSE),"")</f>
        <v/>
      </c>
      <c r="D540" s="40" t="str">
        <f>IFERROR(VLOOKUP($B$539,$130:$216,MATCH($R540&amp;"/"&amp;D$348,$128:$128,0),FALSE),"")</f>
        <v/>
      </c>
      <c r="E540" s="40" t="str">
        <f>IFERROR(VLOOKUP($B$539,$130:$216,MATCH($R540&amp;"/"&amp;E$348,$128:$128,0),FALSE),"")</f>
        <v/>
      </c>
      <c r="F540" s="40" t="str">
        <f>IFERROR(VLOOKUP($B$539,$130:$216,MATCH($R540&amp;"/"&amp;F$348,$128:$128,0),FALSE),"")</f>
        <v/>
      </c>
      <c r="G540" s="40" t="str">
        <f>IFERROR(VLOOKUP($B$539,$130:$216,MATCH($R540&amp;"/"&amp;G$348,$128:$128,0),FALSE),"")</f>
        <v/>
      </c>
      <c r="H540" s="40" t="str">
        <f>IFERROR(VLOOKUP($B$539,$130:$216,MATCH($R540&amp;"/"&amp;H$348,$128:$128,0),FALSE),"")</f>
        <v/>
      </c>
      <c r="I540" s="40" t="str">
        <f>IFERROR(VLOOKUP($B$539,$130:$216,MATCH($R540&amp;"/"&amp;I$348,$128:$128,0),FALSE),"")</f>
        <v/>
      </c>
      <c r="J540" s="40" t="str">
        <f>IFERROR(VLOOKUP($B$539,$130:$216,MATCH($R540&amp;"/"&amp;J$348,$128:$128,0),FALSE),"")</f>
        <v/>
      </c>
      <c r="K540" s="40">
        <f>IFERROR(VLOOKUP($B$539,$130:$216,MATCH($R540&amp;"/"&amp;K$348,$128:$128,0),FALSE),"")</f>
        <v>0</v>
      </c>
      <c r="L540" s="40">
        <f>IFERROR(VLOOKUP($B$539,$130:$216,MATCH($R540&amp;"/"&amp;L$348,$128:$128,0),FALSE),"")</f>
        <v>0</v>
      </c>
      <c r="M540" s="40">
        <f>IFERROR(VLOOKUP($B$539,$130:$216,MATCH($R540&amp;"/"&amp;M$348,$128:$128,0),FALSE),"")</f>
        <v>0</v>
      </c>
      <c r="N540" s="40">
        <f>IFERROR(VLOOKUP($B$539,$130:$216,MATCH($R540&amp;"/"&amp;N$348,$128:$128,0),FALSE),"")</f>
        <v>0</v>
      </c>
      <c r="O540" s="40">
        <f>IFERROR(VLOOKUP($B$539,$130:$216,MATCH($R540&amp;"/"&amp;O$348,$128:$128,0),FALSE),"")</f>
        <v>0</v>
      </c>
      <c r="P540" s="40" t="str">
        <f>IFERROR(VLOOKUP($B$539,$130:$216,MATCH($R540&amp;"/"&amp;P$348,$128:$128,0),FALSE),"")</f>
        <v/>
      </c>
      <c r="Q540" s="21"/>
      <c r="R540" s="25" t="s">
        <v>2916</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t="str">
        <f>IFERROR(VLOOKUP($B$539,$130:$216,MATCH($R541&amp;"/"&amp;B$348,$128:$128,0),FALSE),"")</f>
        <v/>
      </c>
      <c r="C541" s="23" t="str">
        <f>IFERROR(VLOOKUP($B$539,$130:$216,MATCH($R541&amp;"/"&amp;C$348,$128:$128,0),FALSE),"")</f>
        <v/>
      </c>
      <c r="D541" s="23" t="str">
        <f>IFERROR(VLOOKUP($B$539,$130:$216,MATCH($R541&amp;"/"&amp;D$348,$128:$128,0),FALSE),"")</f>
        <v/>
      </c>
      <c r="E541" s="23" t="str">
        <f>IFERROR(VLOOKUP($B$539,$130:$216,MATCH($R541&amp;"/"&amp;E$348,$128:$128,0),FALSE),"")</f>
        <v/>
      </c>
      <c r="F541" s="23" t="str">
        <f>IFERROR(VLOOKUP($B$539,$130:$216,MATCH($R541&amp;"/"&amp;F$348,$128:$128,0),FALSE),"")</f>
        <v/>
      </c>
      <c r="G541" s="23" t="str">
        <f>IFERROR(VLOOKUP($B$539,$130:$216,MATCH($R541&amp;"/"&amp;G$348,$128:$128,0),FALSE),"")</f>
        <v/>
      </c>
      <c r="H541" s="23" t="str">
        <f>IFERROR(VLOOKUP($B$539,$130:$216,MATCH($R541&amp;"/"&amp;H$348,$128:$128,0),FALSE),"")</f>
        <v/>
      </c>
      <c r="I541" s="23" t="str">
        <f>IFERROR(VLOOKUP($B$539,$130:$216,MATCH($R541&amp;"/"&amp;I$348,$128:$128,0),FALSE),"")</f>
        <v/>
      </c>
      <c r="J541" s="23" t="str">
        <f>IFERROR(VLOOKUP($B$539,$130:$216,MATCH($R541&amp;"/"&amp;J$348,$128:$128,0),FALSE),"")</f>
        <v/>
      </c>
      <c r="K541" s="23">
        <f>IFERROR(VLOOKUP($B$539,$130:$216,MATCH($R541&amp;"/"&amp;K$348,$128:$128,0),FALSE),"")</f>
        <v>0</v>
      </c>
      <c r="L541" s="23">
        <f>IFERROR(VLOOKUP($B$539,$130:$216,MATCH($R541&amp;"/"&amp;L$348,$128:$128,0),FALSE),"")</f>
        <v>0</v>
      </c>
      <c r="M541" s="23">
        <f>IFERROR(VLOOKUP($B$539,$130:$216,MATCH($R541&amp;"/"&amp;M$348,$128:$128,0),FALSE),"")</f>
        <v>0</v>
      </c>
      <c r="N541" s="23">
        <f>IFERROR(VLOOKUP($B$539,$130:$216,MATCH($R541&amp;"/"&amp;N$348,$128:$128,0),FALSE),"")</f>
        <v>0</v>
      </c>
      <c r="O541" s="23">
        <f>IFERROR(VLOOKUP($B$539,$130:$216,MATCH($R541&amp;"/"&amp;O$348,$128:$128,0),FALSE),"")</f>
        <v>0</v>
      </c>
      <c r="P541" s="23" t="str">
        <f>IFERROR(VLOOKUP($B$539,$130:$216,MATCH($R541&amp;"/"&amp;P$348,$128:$128,0),FALSE),"")</f>
        <v/>
      </c>
      <c r="Q541" s="21"/>
      <c r="R541" s="25" t="s">
        <v>2917</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t="str">
        <f>IFERROR(VLOOKUP($B$539,$130:$216,MATCH($R542&amp;"/"&amp;B$348,$128:$128,0),FALSE),"")</f>
        <v/>
      </c>
      <c r="C542" s="23" t="str">
        <f>IFERROR(VLOOKUP($B$539,$130:$216,MATCH($R542&amp;"/"&amp;C$348,$128:$128,0),FALSE),"")</f>
        <v/>
      </c>
      <c r="D542" s="23" t="str">
        <f>IFERROR(VLOOKUP($B$539,$130:$216,MATCH($R542&amp;"/"&amp;D$348,$128:$128,0),FALSE),"")</f>
        <v/>
      </c>
      <c r="E542" s="23" t="str">
        <f>IFERROR(VLOOKUP($B$539,$130:$216,MATCH($R542&amp;"/"&amp;E$348,$128:$128,0),FALSE),"")</f>
        <v/>
      </c>
      <c r="F542" s="23" t="str">
        <f>IFERROR(VLOOKUP($B$539,$130:$216,MATCH($R542&amp;"/"&amp;F$348,$128:$128,0),FALSE),"")</f>
        <v/>
      </c>
      <c r="G542" s="23" t="str">
        <f>IFERROR(VLOOKUP($B$539,$130:$216,MATCH($R542&amp;"/"&amp;G$348,$128:$128,0),FALSE),"")</f>
        <v/>
      </c>
      <c r="H542" s="23" t="str">
        <f>IFERROR(VLOOKUP($B$539,$130:$216,MATCH($R542&amp;"/"&amp;H$348,$128:$128,0),FALSE),"")</f>
        <v/>
      </c>
      <c r="I542" s="23" t="str">
        <f>IFERROR(VLOOKUP($B$539,$130:$216,MATCH($R542&amp;"/"&amp;I$348,$128:$128,0),FALSE),"")</f>
        <v/>
      </c>
      <c r="J542" s="23" t="str">
        <f>IFERROR(VLOOKUP($B$539,$130:$216,MATCH($R542&amp;"/"&amp;J$348,$128:$128,0),FALSE),"")</f>
        <v/>
      </c>
      <c r="K542" s="23">
        <f>IFERROR(VLOOKUP($B$539,$130:$216,MATCH($R542&amp;"/"&amp;K$348,$128:$128,0),FALSE),"")</f>
        <v>0</v>
      </c>
      <c r="L542" s="23">
        <f>IFERROR(VLOOKUP($B$539,$130:$216,MATCH($R542&amp;"/"&amp;L$348,$128:$128,0),FALSE),"")</f>
        <v>0</v>
      </c>
      <c r="M542" s="23">
        <f>IFERROR(VLOOKUP($B$539,$130:$216,MATCH($R542&amp;"/"&amp;M$348,$128:$128,0),FALSE),"")</f>
        <v>0</v>
      </c>
      <c r="N542" s="23">
        <f>IFERROR(VLOOKUP($B$539,$130:$216,MATCH($R542&amp;"/"&amp;N$348,$128:$128,0),FALSE),"")</f>
        <v>0</v>
      </c>
      <c r="O542" s="23">
        <f>IFERROR(VLOOKUP($B$539,$130:$216,MATCH($R542&amp;"/"&amp;O$348,$128:$128,0),FALSE),"")</f>
        <v>0</v>
      </c>
      <c r="P542" s="23" t="str">
        <f>IFERROR(VLOOKUP($B$539,$130:$216,MATCH($R542&amp;"/"&amp;P$348,$128:$128,0),FALSE),"")</f>
        <v/>
      </c>
      <c r="Q542" s="21"/>
      <c r="R542" s="25" t="s">
        <v>2918</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t="str">
        <f>IFERROR(VLOOKUP($B$539,$130:$216,MATCH($R543&amp;"/"&amp;B$348,$128:$128,0),FALSE),"")</f>
        <v/>
      </c>
      <c r="C543" s="39" t="str">
        <f>IFERROR(VLOOKUP($B$539,$130:$216,MATCH($R543&amp;"/"&amp;C$348,$128:$128,0),FALSE),"")</f>
        <v/>
      </c>
      <c r="D543" s="39" t="str">
        <f>IFERROR(VLOOKUP($B$539,$130:$216,MATCH($R543&amp;"/"&amp;D$348,$128:$128,0),FALSE),"")</f>
        <v/>
      </c>
      <c r="E543" s="39" t="str">
        <f>IFERROR(VLOOKUP($B$539,$130:$216,MATCH($R543&amp;"/"&amp;E$348,$128:$128,0),FALSE),"")</f>
        <v/>
      </c>
      <c r="F543" s="39" t="str">
        <f>IFERROR(VLOOKUP($B$539,$130:$216,MATCH($R543&amp;"/"&amp;F$348,$128:$128,0),FALSE),"")</f>
        <v/>
      </c>
      <c r="G543" s="39" t="str">
        <f>IFERROR(VLOOKUP($B$539,$130:$216,MATCH($R543&amp;"/"&amp;G$348,$128:$128,0),FALSE),"")</f>
        <v/>
      </c>
      <c r="H543" s="39" t="str">
        <f>IFERROR(VLOOKUP($B$539,$130:$216,MATCH($R543&amp;"/"&amp;H$348,$128:$128,0),FALSE),"")</f>
        <v/>
      </c>
      <c r="I543" s="39" t="str">
        <f>IFERROR(VLOOKUP($B$539,$130:$216,MATCH($R543&amp;"/"&amp;I$348,$128:$128,0),FALSE),"")</f>
        <v/>
      </c>
      <c r="J543" s="39">
        <f>IFERROR(VLOOKUP($B$539,$130:$216,MATCH($R543&amp;"/"&amp;J$348,$128:$128,0),FALSE),"")</f>
        <v>0</v>
      </c>
      <c r="K543" s="39">
        <f>IFERROR(VLOOKUP($B$539,$130:$216,MATCH($R543&amp;"/"&amp;K$348,$128:$128,0),FALSE),"")</f>
        <v>0</v>
      </c>
      <c r="L543" s="39">
        <f>IFERROR(VLOOKUP($B$539,$130:$216,MATCH($R543&amp;"/"&amp;L$348,$128:$128,0),FALSE),"")</f>
        <v>0</v>
      </c>
      <c r="M543" s="39">
        <f>IFERROR(VLOOKUP($B$539,$130:$216,MATCH($R543&amp;"/"&amp;M$348,$128:$128,0),FALSE),"")</f>
        <v>0</v>
      </c>
      <c r="N543" s="39">
        <f>IFERROR(VLOOKUP($B$539,$130:$216,MATCH($R543&amp;"/"&amp;N$348,$128:$128,0),FALSE),"")</f>
        <v>0</v>
      </c>
      <c r="O543" s="39" t="str">
        <f>IFERROR(VLOOKUP($B$539,$130:$216,MATCH($R543&amp;"/"&amp;O$348,$128:$128,0),FALSE),"")</f>
        <v/>
      </c>
      <c r="P543" s="39" t="str">
        <f>IFERROR(VLOOKUP($B$539,$130:$216,MATCH($R543&amp;"/"&amp;P$348,$128:$128,0),FALSE),"")</f>
        <v/>
      </c>
      <c r="Q543" s="21"/>
      <c r="R543" s="25" t="s">
        <v>2940</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99">SUM(B540:B543)</f>
        <v>0</v>
      </c>
      <c r="C544" s="39">
        <f t="shared" si="99"/>
        <v>0</v>
      </c>
      <c r="D544" s="39">
        <f t="shared" si="99"/>
        <v>0</v>
      </c>
      <c r="E544" s="39">
        <f t="shared" si="99"/>
        <v>0</v>
      </c>
      <c r="F544" s="39">
        <f t="shared" si="99"/>
        <v>0</v>
      </c>
      <c r="G544" s="39">
        <f t="shared" si="99"/>
        <v>0</v>
      </c>
      <c r="H544" s="39">
        <f t="shared" si="99"/>
        <v>0</v>
      </c>
      <c r="I544" s="39">
        <f t="shared" si="99"/>
        <v>0</v>
      </c>
      <c r="J544" s="39">
        <f t="shared" si="99"/>
        <v>0</v>
      </c>
      <c r="K544" s="39">
        <f t="shared" si="99"/>
        <v>0</v>
      </c>
      <c r="L544" s="39">
        <f t="shared" si="99"/>
        <v>0</v>
      </c>
      <c r="M544" s="39">
        <f t="shared" si="99"/>
        <v>0</v>
      </c>
      <c r="N544" s="39">
        <f t="shared" ref="N544:P544" si="100">IF(N541="",N540*4,IF(N542="",(N541+N540)*2,IF(N543="",((N542+N541+N540)/3)*4,SUM(N540:N543))))</f>
        <v>0</v>
      </c>
      <c r="O544" s="39">
        <f t="shared" ref="O544:P544" si="101">IF(O541="",O540*4,IF(O542="",(O541+O540)*2,IF(O543="",((O542+O541+O540)/3)*4,SUM(O540:O543))))</f>
        <v>0</v>
      </c>
      <c r="P544" s="39" t="e">
        <f t="shared" si="101"/>
        <v>#VALUE!</v>
      </c>
      <c r="Q544" s="21"/>
      <c r="R544" s="25" t="s">
        <v>2919</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t="e">
        <f t="shared" ref="B545:P545" si="102">+B544/(B$465+B$472)</f>
        <v>#DIV/0!</v>
      </c>
      <c r="C545" s="44" t="e">
        <f t="shared" si="102"/>
        <v>#DIV/0!</v>
      </c>
      <c r="D545" s="44" t="e">
        <f t="shared" si="102"/>
        <v>#DIV/0!</v>
      </c>
      <c r="E545" s="44" t="e">
        <f t="shared" si="102"/>
        <v>#DIV/0!</v>
      </c>
      <c r="F545" s="44" t="e">
        <f t="shared" si="102"/>
        <v>#DIV/0!</v>
      </c>
      <c r="G545" s="44" t="e">
        <f t="shared" si="102"/>
        <v>#DIV/0!</v>
      </c>
      <c r="H545" s="44" t="e">
        <f t="shared" si="102"/>
        <v>#DIV/0!</v>
      </c>
      <c r="I545" s="44" t="e">
        <f t="shared" si="102"/>
        <v>#DIV/0!</v>
      </c>
      <c r="J545" s="44">
        <f t="shared" si="102"/>
        <v>0</v>
      </c>
      <c r="K545" s="44">
        <f t="shared" si="102"/>
        <v>0</v>
      </c>
      <c r="L545" s="44">
        <f t="shared" si="102"/>
        <v>0</v>
      </c>
      <c r="M545" s="44">
        <f t="shared" si="102"/>
        <v>0</v>
      </c>
      <c r="N545" s="45">
        <f t="shared" si="102"/>
        <v>0</v>
      </c>
      <c r="O545" s="45">
        <f t="shared" ref="O545:P545" si="103">+O544/(O$465+O$472)</f>
        <v>0</v>
      </c>
      <c r="P545" s="45" t="e">
        <f t="shared" si="103"/>
        <v>#VALUE!</v>
      </c>
      <c r="Q545" s="21"/>
      <c r="R545" s="27" t="s">
        <v>2920</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45" t="s">
        <v>2955</v>
      </c>
      <c r="C546" s="146"/>
      <c r="D546" s="146"/>
      <c r="E546" s="146"/>
      <c r="F546" s="146"/>
      <c r="G546" s="146"/>
      <c r="H546" s="146"/>
      <c r="I546" s="146"/>
      <c r="J546" s="146"/>
      <c r="K546" s="146"/>
      <c r="L546" s="146"/>
      <c r="M546" s="146"/>
      <c r="N546" s="150"/>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t="str">
        <f t="shared" ref="B547:P551" si="104">IFERROR(B507+B468-B532-B540,"")</f>
        <v/>
      </c>
      <c r="C547" s="40" t="str">
        <f t="shared" si="104"/>
        <v/>
      </c>
      <c r="D547" s="40" t="str">
        <f t="shared" si="104"/>
        <v/>
      </c>
      <c r="E547" s="40" t="str">
        <f t="shared" si="104"/>
        <v/>
      </c>
      <c r="F547" s="40" t="str">
        <f t="shared" si="104"/>
        <v/>
      </c>
      <c r="G547" s="40" t="str">
        <f t="shared" si="104"/>
        <v/>
      </c>
      <c r="H547" s="40" t="str">
        <f t="shared" si="104"/>
        <v/>
      </c>
      <c r="I547" s="40" t="str">
        <f t="shared" si="104"/>
        <v/>
      </c>
      <c r="J547" s="40" t="str">
        <f t="shared" si="104"/>
        <v/>
      </c>
      <c r="K547" s="40">
        <f t="shared" si="104"/>
        <v>12117.609999999997</v>
      </c>
      <c r="L547" s="40">
        <f t="shared" si="104"/>
        <v>24078.479999999989</v>
      </c>
      <c r="M547" s="40">
        <f t="shared" si="104"/>
        <v>41003.38999999997</v>
      </c>
      <c r="N547" s="40">
        <f t="shared" si="104"/>
        <v>39197.740000000005</v>
      </c>
      <c r="O547" s="40">
        <f t="shared" ref="O547:P547" si="105">IFERROR(O507+O468-O532-O540,"")</f>
        <v>25427.439999999995</v>
      </c>
      <c r="P547" s="40" t="str">
        <f t="shared" si="105"/>
        <v/>
      </c>
      <c r="Q547" s="21"/>
      <c r="R547" s="25" t="s">
        <v>2916</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t="str">
        <f t="shared" si="104"/>
        <v/>
      </c>
      <c r="C548" s="23" t="str">
        <f t="shared" si="104"/>
        <v/>
      </c>
      <c r="D548" s="23" t="str">
        <f t="shared" si="104"/>
        <v/>
      </c>
      <c r="E548" s="23" t="str">
        <f t="shared" si="104"/>
        <v/>
      </c>
      <c r="F548" s="23" t="str">
        <f t="shared" si="104"/>
        <v/>
      </c>
      <c r="G548" s="23" t="str">
        <f t="shared" si="104"/>
        <v/>
      </c>
      <c r="H548" s="23" t="str">
        <f t="shared" si="104"/>
        <v/>
      </c>
      <c r="I548" s="23" t="str">
        <f t="shared" si="104"/>
        <v/>
      </c>
      <c r="J548" s="23" t="str">
        <f t="shared" si="104"/>
        <v/>
      </c>
      <c r="K548" s="23">
        <f t="shared" si="104"/>
        <v>18971.159999999993</v>
      </c>
      <c r="L548" s="23">
        <f t="shared" si="104"/>
        <v>21825.159999999996</v>
      </c>
      <c r="M548" s="23">
        <f t="shared" si="104"/>
        <v>23198.540000000026</v>
      </c>
      <c r="N548" s="23">
        <f t="shared" si="104"/>
        <v>6447.2800000000061</v>
      </c>
      <c r="O548" s="23">
        <f t="shared" ref="O548:P548" si="106">IFERROR(O508+O469-O533-O541,"")</f>
        <v>19309.720000000008</v>
      </c>
      <c r="P548" s="23" t="str">
        <f t="shared" si="106"/>
        <v/>
      </c>
      <c r="Q548" s="21"/>
      <c r="R548" s="25" t="s">
        <v>2917</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t="str">
        <f t="shared" si="104"/>
        <v/>
      </c>
      <c r="C549" s="23" t="str">
        <f t="shared" si="104"/>
        <v/>
      </c>
      <c r="D549" s="23" t="str">
        <f t="shared" si="104"/>
        <v/>
      </c>
      <c r="E549" s="23" t="str">
        <f t="shared" si="104"/>
        <v/>
      </c>
      <c r="F549" s="23" t="str">
        <f t="shared" si="104"/>
        <v/>
      </c>
      <c r="G549" s="23" t="str">
        <f t="shared" si="104"/>
        <v/>
      </c>
      <c r="H549" s="23" t="str">
        <f t="shared" si="104"/>
        <v/>
      </c>
      <c r="I549" s="23" t="str">
        <f t="shared" si="104"/>
        <v/>
      </c>
      <c r="J549" s="23" t="str">
        <f t="shared" si="104"/>
        <v/>
      </c>
      <c r="K549" s="23">
        <f t="shared" si="104"/>
        <v>28381.969999999994</v>
      </c>
      <c r="L549" s="23">
        <f t="shared" si="104"/>
        <v>11987.099999999999</v>
      </c>
      <c r="M549" s="23">
        <f t="shared" si="104"/>
        <v>36492.23000000001</v>
      </c>
      <c r="N549" s="23">
        <f t="shared" si="104"/>
        <v>27533.019999999979</v>
      </c>
      <c r="O549" s="23">
        <f t="shared" ref="O549:P549" si="107">IFERROR(O509+O470-O534-O542,"")</f>
        <v>183492.03</v>
      </c>
      <c r="P549" s="23" t="str">
        <f t="shared" si="107"/>
        <v/>
      </c>
      <c r="Q549" s="21"/>
      <c r="R549" s="25" t="s">
        <v>2918</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t="str">
        <f t="shared" si="104"/>
        <v/>
      </c>
      <c r="C550" s="39" t="str">
        <f t="shared" si="104"/>
        <v/>
      </c>
      <c r="D550" s="39" t="str">
        <f t="shared" si="104"/>
        <v/>
      </c>
      <c r="E550" s="39" t="str">
        <f t="shared" si="104"/>
        <v/>
      </c>
      <c r="F550" s="39" t="str">
        <f t="shared" si="104"/>
        <v/>
      </c>
      <c r="G550" s="39" t="str">
        <f t="shared" si="104"/>
        <v/>
      </c>
      <c r="H550" s="39" t="str">
        <f t="shared" si="104"/>
        <v/>
      </c>
      <c r="I550" s="39" t="str">
        <f t="shared" si="104"/>
        <v/>
      </c>
      <c r="J550" s="39">
        <f t="shared" si="104"/>
        <v>21890.690000000002</v>
      </c>
      <c r="K550" s="39">
        <f t="shared" si="104"/>
        <v>21049.959999999992</v>
      </c>
      <c r="L550" s="39">
        <f t="shared" si="104"/>
        <v>6670.4300000000039</v>
      </c>
      <c r="M550" s="39">
        <f t="shared" si="104"/>
        <v>29621.289999999994</v>
      </c>
      <c r="N550" s="39">
        <f t="shared" si="104"/>
        <v>51141.909999999989</v>
      </c>
      <c r="O550" s="39" t="str">
        <f t="shared" ref="O550:P550" si="108">IFERROR(O510+O471-O535-O543,"")</f>
        <v/>
      </c>
      <c r="P550" s="39" t="str">
        <f t="shared" si="108"/>
        <v/>
      </c>
      <c r="Q550" s="21"/>
      <c r="R550" s="25" t="s">
        <v>2940</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104"/>
        <v>0</v>
      </c>
      <c r="C551" s="39">
        <f t="shared" si="104"/>
        <v>0</v>
      </c>
      <c r="D551" s="39">
        <f t="shared" si="104"/>
        <v>0</v>
      </c>
      <c r="E551" s="39">
        <f t="shared" si="104"/>
        <v>0</v>
      </c>
      <c r="F551" s="39">
        <f t="shared" si="104"/>
        <v>0</v>
      </c>
      <c r="G551" s="39">
        <f t="shared" si="104"/>
        <v>0</v>
      </c>
      <c r="H551" s="39">
        <f t="shared" si="104"/>
        <v>0</v>
      </c>
      <c r="I551" s="39">
        <f t="shared" si="104"/>
        <v>0</v>
      </c>
      <c r="J551" s="39">
        <f t="shared" si="104"/>
        <v>21890.690000000002</v>
      </c>
      <c r="K551" s="39">
        <f t="shared" si="104"/>
        <v>80520.700000000055</v>
      </c>
      <c r="L551" s="39">
        <f t="shared" si="104"/>
        <v>64561.169999999969</v>
      </c>
      <c r="M551" s="39">
        <f t="shared" si="104"/>
        <v>130315.45000000003</v>
      </c>
      <c r="N551" s="39">
        <f t="shared" si="104"/>
        <v>124319.94999999995</v>
      </c>
      <c r="O551" s="39">
        <f t="shared" ref="O551:P551" si="109">IFERROR(O511+O472-O536-O544,"")</f>
        <v>304305.5866666669</v>
      </c>
      <c r="P551" s="39" t="str">
        <f t="shared" si="109"/>
        <v/>
      </c>
      <c r="Q551" s="21"/>
      <c r="R551" s="25" t="s">
        <v>2919</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t="e">
        <f t="shared" ref="B552:P552" si="110">+B551/(B$465+B$472)</f>
        <v>#DIV/0!</v>
      </c>
      <c r="C552" s="46" t="e">
        <f t="shared" si="110"/>
        <v>#DIV/0!</v>
      </c>
      <c r="D552" s="46" t="e">
        <f t="shared" si="110"/>
        <v>#DIV/0!</v>
      </c>
      <c r="E552" s="46" t="e">
        <f t="shared" si="110"/>
        <v>#DIV/0!</v>
      </c>
      <c r="F552" s="46" t="e">
        <f t="shared" si="110"/>
        <v>#DIV/0!</v>
      </c>
      <c r="G552" s="46" t="e">
        <f t="shared" si="110"/>
        <v>#DIV/0!</v>
      </c>
      <c r="H552" s="46" t="e">
        <f t="shared" si="110"/>
        <v>#DIV/0!</v>
      </c>
      <c r="I552" s="46" t="e">
        <f t="shared" si="110"/>
        <v>#DIV/0!</v>
      </c>
      <c r="J552" s="46">
        <f t="shared" si="110"/>
        <v>0.21027555122829136</v>
      </c>
      <c r="K552" s="46">
        <f t="shared" si="110"/>
        <v>0.1897200969609236</v>
      </c>
      <c r="L552" s="46">
        <f t="shared" si="110"/>
        <v>0.1189920362852782</v>
      </c>
      <c r="M552" s="46">
        <f t="shared" si="110"/>
        <v>0.15695664270641629</v>
      </c>
      <c r="N552" s="46">
        <f t="shared" si="110"/>
        <v>0.15300213772329521</v>
      </c>
      <c r="O552" s="46">
        <f t="shared" ref="O552:P552" si="111">+O551/(O$465+O$472)</f>
        <v>0.27765121783514268</v>
      </c>
      <c r="P552" s="46" t="e">
        <f t="shared" si="111"/>
        <v>#VALUE!</v>
      </c>
      <c r="Q552" s="21"/>
      <c r="R552" s="27" t="s">
        <v>2956</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t="e">
        <f t="shared" ref="C553:N553" si="112">C551/B551-1</f>
        <v>#DIV/0!</v>
      </c>
      <c r="D553" s="46" t="e">
        <f t="shared" si="112"/>
        <v>#DIV/0!</v>
      </c>
      <c r="E553" s="46" t="e">
        <f t="shared" si="112"/>
        <v>#DIV/0!</v>
      </c>
      <c r="F553" s="46" t="e">
        <f t="shared" si="112"/>
        <v>#DIV/0!</v>
      </c>
      <c r="G553" s="46" t="e">
        <f t="shared" si="112"/>
        <v>#DIV/0!</v>
      </c>
      <c r="H553" s="46" t="e">
        <f t="shared" si="112"/>
        <v>#DIV/0!</v>
      </c>
      <c r="I553" s="46" t="e">
        <f t="shared" si="112"/>
        <v>#DIV/0!</v>
      </c>
      <c r="J553" s="46" t="e">
        <f t="shared" si="112"/>
        <v>#DIV/0!</v>
      </c>
      <c r="K553" s="46">
        <f t="shared" si="112"/>
        <v>2.6783079930326568</v>
      </c>
      <c r="L553" s="46">
        <f t="shared" si="112"/>
        <v>-0.19820406429651105</v>
      </c>
      <c r="M553" s="46">
        <f t="shared" si="112"/>
        <v>1.0184803032534897</v>
      </c>
      <c r="N553" s="46">
        <f t="shared" si="112"/>
        <v>-4.600759157874279E-2</v>
      </c>
      <c r="O553" s="46">
        <f>O551/M551-1</f>
        <v>1.3351458838277952</v>
      </c>
      <c r="P553" s="46" t="e">
        <f>P551/N551-1</f>
        <v>#VALUE!</v>
      </c>
      <c r="Q553" s="37"/>
      <c r="R553" s="27" t="s">
        <v>2941</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45" t="s">
        <v>2957</v>
      </c>
      <c r="C554" s="146"/>
      <c r="D554" s="146"/>
      <c r="E554" s="146"/>
      <c r="F554" s="146"/>
      <c r="G554" s="146"/>
      <c r="H554" s="146"/>
      <c r="I554" s="146"/>
      <c r="J554" s="146"/>
      <c r="K554" s="146"/>
      <c r="L554" s="146"/>
      <c r="M554" s="146"/>
      <c r="N554" s="150"/>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t="str">
        <f t="shared" ref="B555:P555" si="113">IFERROR(B547+B593,"")</f>
        <v/>
      </c>
      <c r="C555" s="40" t="str">
        <f t="shared" si="113"/>
        <v/>
      </c>
      <c r="D555" s="40" t="str">
        <f t="shared" si="113"/>
        <v/>
      </c>
      <c r="E555" s="40" t="str">
        <f t="shared" si="113"/>
        <v/>
      </c>
      <c r="F555" s="40" t="str">
        <f t="shared" si="113"/>
        <v/>
      </c>
      <c r="G555" s="40" t="str">
        <f t="shared" si="113"/>
        <v/>
      </c>
      <c r="H555" s="40" t="str">
        <f t="shared" si="113"/>
        <v/>
      </c>
      <c r="I555" s="40" t="str">
        <f t="shared" si="113"/>
        <v/>
      </c>
      <c r="J555" s="40" t="str">
        <f t="shared" si="113"/>
        <v/>
      </c>
      <c r="K555" s="40">
        <f t="shared" si="113"/>
        <v>15343.359999999997</v>
      </c>
      <c r="L555" s="40">
        <f t="shared" si="113"/>
        <v>27098.249999999989</v>
      </c>
      <c r="M555" s="40">
        <f t="shared" si="113"/>
        <v>62313.219999999972</v>
      </c>
      <c r="N555" s="40">
        <f t="shared" si="113"/>
        <v>61105.94</v>
      </c>
      <c r="O555" s="40">
        <f t="shared" ref="O555:P555" si="114">IFERROR(O547+O593,"")</f>
        <v>47579.759999999995</v>
      </c>
      <c r="P555" s="40" t="str">
        <f t="shared" si="114"/>
        <v/>
      </c>
      <c r="Q555" s="21"/>
      <c r="R555" s="25" t="s">
        <v>2916</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t="str">
        <f t="shared" ref="B556:P558" si="115">IFERROR(B548+B594-B593,"")</f>
        <v/>
      </c>
      <c r="C556" s="23" t="str">
        <f t="shared" si="115"/>
        <v/>
      </c>
      <c r="D556" s="23" t="str">
        <f t="shared" si="115"/>
        <v/>
      </c>
      <c r="E556" s="23" t="str">
        <f t="shared" si="115"/>
        <v/>
      </c>
      <c r="F556" s="23" t="str">
        <f t="shared" si="115"/>
        <v/>
      </c>
      <c r="G556" s="23" t="str">
        <f t="shared" si="115"/>
        <v/>
      </c>
      <c r="H556" s="23" t="str">
        <f t="shared" si="115"/>
        <v/>
      </c>
      <c r="I556" s="23" t="str">
        <f t="shared" si="115"/>
        <v/>
      </c>
      <c r="J556" s="23" t="str">
        <f t="shared" si="115"/>
        <v/>
      </c>
      <c r="K556" s="23">
        <f t="shared" si="115"/>
        <v>22190.239999999991</v>
      </c>
      <c r="L556" s="23">
        <f t="shared" si="115"/>
        <v>25102.929999999997</v>
      </c>
      <c r="M556" s="23">
        <f t="shared" si="115"/>
        <v>44792.760000000024</v>
      </c>
      <c r="N556" s="23">
        <f t="shared" si="115"/>
        <v>28618.940000000006</v>
      </c>
      <c r="O556" s="23">
        <f t="shared" ref="O556:P556" si="116">IFERROR(O548+O594-O593,"")</f>
        <v>41716.360000000008</v>
      </c>
      <c r="P556" s="23" t="str">
        <f t="shared" si="116"/>
        <v/>
      </c>
      <c r="Q556" s="21"/>
      <c r="R556" s="25" t="s">
        <v>2917</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t="str">
        <f t="shared" si="115"/>
        <v/>
      </c>
      <c r="C557" s="23" t="str">
        <f t="shared" si="115"/>
        <v/>
      </c>
      <c r="D557" s="23" t="str">
        <f t="shared" si="115"/>
        <v/>
      </c>
      <c r="E557" s="23" t="str">
        <f t="shared" si="115"/>
        <v/>
      </c>
      <c r="F557" s="23" t="str">
        <f t="shared" si="115"/>
        <v/>
      </c>
      <c r="G557" s="23" t="str">
        <f t="shared" si="115"/>
        <v/>
      </c>
      <c r="H557" s="23" t="str">
        <f t="shared" si="115"/>
        <v/>
      </c>
      <c r="I557" s="23" t="str">
        <f t="shared" si="115"/>
        <v/>
      </c>
      <c r="J557" s="23" t="str">
        <f t="shared" si="115"/>
        <v/>
      </c>
      <c r="K557" s="23">
        <f t="shared" si="115"/>
        <v>31476.689999999988</v>
      </c>
      <c r="L557" s="23">
        <f t="shared" si="115"/>
        <v>25065.42</v>
      </c>
      <c r="M557" s="23">
        <f t="shared" si="115"/>
        <v>58442.190000000017</v>
      </c>
      <c r="N557" s="23">
        <f t="shared" si="115"/>
        <v>50068.909999999974</v>
      </c>
      <c r="O557" s="23">
        <f t="shared" ref="O557:P557" si="117">IFERROR(O549+O595-O594,"")</f>
        <v>205904.87000000002</v>
      </c>
      <c r="P557" s="23" t="str">
        <f t="shared" si="117"/>
        <v/>
      </c>
      <c r="Q557" s="21"/>
      <c r="R557" s="25" t="s">
        <v>2918</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t="str">
        <f t="shared" si="115"/>
        <v/>
      </c>
      <c r="C558" s="39" t="str">
        <f t="shared" si="115"/>
        <v/>
      </c>
      <c r="D558" s="39" t="str">
        <f t="shared" si="115"/>
        <v/>
      </c>
      <c r="E558" s="39" t="str">
        <f t="shared" si="115"/>
        <v/>
      </c>
      <c r="F558" s="39" t="str">
        <f t="shared" si="115"/>
        <v/>
      </c>
      <c r="G558" s="39" t="str">
        <f t="shared" si="115"/>
        <v/>
      </c>
      <c r="H558" s="39" t="str">
        <f t="shared" si="115"/>
        <v/>
      </c>
      <c r="I558" s="39" t="str">
        <f t="shared" si="115"/>
        <v/>
      </c>
      <c r="J558" s="39" t="str">
        <f t="shared" si="115"/>
        <v/>
      </c>
      <c r="K558" s="39">
        <f t="shared" si="115"/>
        <v>24096.949999999993</v>
      </c>
      <c r="L558" s="39">
        <f t="shared" si="115"/>
        <v>27402.11</v>
      </c>
      <c r="M558" s="39">
        <f t="shared" si="115"/>
        <v>51623.899999999987</v>
      </c>
      <c r="N558" s="39">
        <f t="shared" si="115"/>
        <v>73698.739999999991</v>
      </c>
      <c r="O558" s="39" t="str">
        <f t="shared" ref="O558:P558" si="118">IFERROR(O550+O596-O595,"")</f>
        <v/>
      </c>
      <c r="P558" s="39" t="str">
        <f t="shared" si="118"/>
        <v/>
      </c>
      <c r="Q558" s="21"/>
      <c r="R558" s="25" t="s">
        <v>2940</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t="str">
        <f t="shared" ref="B559:P559" si="119">IFERROR(B551+B596,"")</f>
        <v/>
      </c>
      <c r="C559" s="39" t="str">
        <f t="shared" si="119"/>
        <v/>
      </c>
      <c r="D559" s="39" t="str">
        <f t="shared" si="119"/>
        <v/>
      </c>
      <c r="E559" s="39" t="str">
        <f t="shared" si="119"/>
        <v/>
      </c>
      <c r="F559" s="39" t="str">
        <f t="shared" si="119"/>
        <v/>
      </c>
      <c r="G559" s="39" t="str">
        <f t="shared" si="119"/>
        <v/>
      </c>
      <c r="H559" s="39" t="str">
        <f t="shared" si="119"/>
        <v/>
      </c>
      <c r="I559" s="39" t="str">
        <f t="shared" si="119"/>
        <v/>
      </c>
      <c r="J559" s="39">
        <f t="shared" si="119"/>
        <v>36381.440000000002</v>
      </c>
      <c r="K559" s="39">
        <f t="shared" si="119"/>
        <v>93107.240000000049</v>
      </c>
      <c r="L559" s="39">
        <f t="shared" si="119"/>
        <v>104668.70999999996</v>
      </c>
      <c r="M559" s="39">
        <f t="shared" si="119"/>
        <v>217172.07</v>
      </c>
      <c r="N559" s="39">
        <f t="shared" si="119"/>
        <v>213492.52999999997</v>
      </c>
      <c r="O559" s="39">
        <f t="shared" ref="O559:P559" si="120">IFERROR(O551+O596,"")</f>
        <v>393601.32000000024</v>
      </c>
      <c r="P559" s="39" t="str">
        <f t="shared" si="120"/>
        <v/>
      </c>
      <c r="Q559" s="21"/>
      <c r="R559" s="25" t="s">
        <v>2919</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t="e">
        <f t="shared" ref="B560:P560" si="121">+B559/(B$465+B$472)</f>
        <v>#VALUE!</v>
      </c>
      <c r="C560" s="46" t="e">
        <f t="shared" si="121"/>
        <v>#VALUE!</v>
      </c>
      <c r="D560" s="46" t="e">
        <f t="shared" si="121"/>
        <v>#VALUE!</v>
      </c>
      <c r="E560" s="46" t="e">
        <f t="shared" si="121"/>
        <v>#VALUE!</v>
      </c>
      <c r="F560" s="46" t="e">
        <f t="shared" si="121"/>
        <v>#VALUE!</v>
      </c>
      <c r="G560" s="46" t="e">
        <f t="shared" si="121"/>
        <v>#VALUE!</v>
      </c>
      <c r="H560" s="46" t="e">
        <f t="shared" si="121"/>
        <v>#VALUE!</v>
      </c>
      <c r="I560" s="46" t="e">
        <f t="shared" si="121"/>
        <v>#VALUE!</v>
      </c>
      <c r="J560" s="46">
        <f t="shared" si="121"/>
        <v>0.34946944799268587</v>
      </c>
      <c r="K560" s="46">
        <f t="shared" si="121"/>
        <v>0.21937606852106328</v>
      </c>
      <c r="L560" s="46">
        <f t="shared" si="121"/>
        <v>0.19291383564227946</v>
      </c>
      <c r="M560" s="46">
        <f t="shared" si="121"/>
        <v>0.2615698982492316</v>
      </c>
      <c r="N560" s="46">
        <f t="shared" si="121"/>
        <v>0.26274796183520621</v>
      </c>
      <c r="O560" s="46">
        <f t="shared" ref="O560:P560" si="122">+O559/(O$465+O$472)</f>
        <v>0.35912546672772122</v>
      </c>
      <c r="P560" s="46" t="e">
        <f t="shared" si="122"/>
        <v>#VALUE!</v>
      </c>
      <c r="Q560" s="21"/>
      <c r="R560" s="27" t="s">
        <v>2958</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t="e">
        <f t="shared" ref="C561:N561" si="123">C559/B559-1</f>
        <v>#VALUE!</v>
      </c>
      <c r="D561" s="46" t="e">
        <f t="shared" si="123"/>
        <v>#VALUE!</v>
      </c>
      <c r="E561" s="46" t="e">
        <f t="shared" si="123"/>
        <v>#VALUE!</v>
      </c>
      <c r="F561" s="46" t="e">
        <f t="shared" si="123"/>
        <v>#VALUE!</v>
      </c>
      <c r="G561" s="46" t="e">
        <f t="shared" si="123"/>
        <v>#VALUE!</v>
      </c>
      <c r="H561" s="46" t="e">
        <f t="shared" si="123"/>
        <v>#VALUE!</v>
      </c>
      <c r="I561" s="46" t="e">
        <f t="shared" si="123"/>
        <v>#VALUE!</v>
      </c>
      <c r="J561" s="46" t="e">
        <f t="shared" si="123"/>
        <v>#VALUE!</v>
      </c>
      <c r="K561" s="46">
        <f t="shared" si="123"/>
        <v>1.5591961175808335</v>
      </c>
      <c r="L561" s="46">
        <f t="shared" si="123"/>
        <v>0.12417369476315598</v>
      </c>
      <c r="M561" s="46">
        <f t="shared" si="123"/>
        <v>1.0748518826686606</v>
      </c>
      <c r="N561" s="46">
        <f t="shared" si="123"/>
        <v>-1.6942970613118113E-2</v>
      </c>
      <c r="O561" s="46">
        <f>O559/M559-1</f>
        <v>0.81239383130620912</v>
      </c>
      <c r="P561" s="46" t="e">
        <f>P559/N559-1</f>
        <v>#VALUE!</v>
      </c>
      <c r="Q561" s="37"/>
      <c r="R561" s="27" t="s">
        <v>2941</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49" t="s">
        <v>2959</v>
      </c>
      <c r="C562" s="146"/>
      <c r="D562" s="146"/>
      <c r="E562" s="146"/>
      <c r="F562" s="146"/>
      <c r="G562" s="146"/>
      <c r="H562" s="146"/>
      <c r="I562" s="146"/>
      <c r="J562" s="146"/>
      <c r="K562" s="146"/>
      <c r="L562" s="146"/>
      <c r="M562" s="146"/>
      <c r="N562" s="150"/>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t="str">
        <f>IFERROR(VLOOKUP($B$562,$130:$216,MATCH($R563&amp;"/"&amp;B$348,$128:$128,0),FALSE),"")</f>
        <v/>
      </c>
      <c r="C563" s="40" t="str">
        <f>IFERROR(VLOOKUP($B$562,$130:$216,MATCH($R563&amp;"/"&amp;C$348,$128:$128,0),FALSE),"")</f>
        <v/>
      </c>
      <c r="D563" s="40" t="str">
        <f>IFERROR(VLOOKUP($B$562,$130:$216,MATCH($R563&amp;"/"&amp;D$348,$128:$128,0),FALSE),"")</f>
        <v/>
      </c>
      <c r="E563" s="40" t="str">
        <f>IFERROR(VLOOKUP($B$562,$130:$216,MATCH($R563&amp;"/"&amp;E$348,$128:$128,0),FALSE),"")</f>
        <v/>
      </c>
      <c r="F563" s="40" t="str">
        <f>IFERROR(VLOOKUP($B$562,$130:$216,MATCH($R563&amp;"/"&amp;F$348,$128:$128,0),FALSE),"")</f>
        <v/>
      </c>
      <c r="G563" s="40" t="str">
        <f>IFERROR(VLOOKUP($B$562,$130:$216,MATCH($R563&amp;"/"&amp;G$348,$128:$128,0),FALSE),"")</f>
        <v/>
      </c>
      <c r="H563" s="40" t="str">
        <f>IFERROR(VLOOKUP($B$562,$130:$216,MATCH($R563&amp;"/"&amp;H$348,$128:$128,0),FALSE),"")</f>
        <v/>
      </c>
      <c r="I563" s="40" t="str">
        <f>IFERROR(VLOOKUP($B$562,$130:$216,MATCH($R563&amp;"/"&amp;I$348,$128:$128,0),FALSE),"")</f>
        <v/>
      </c>
      <c r="J563" s="40" t="str">
        <f>IFERROR(VLOOKUP($B$562,$130:$216,MATCH($R563&amp;"/"&amp;J$348,$128:$128,0),FALSE),"")</f>
        <v/>
      </c>
      <c r="K563" s="40">
        <f>IFERROR(VLOOKUP($B$562,$130:$216,MATCH($R563&amp;"/"&amp;K$348,$128:$128,0),FALSE),"")</f>
        <v>678.83</v>
      </c>
      <c r="L563" s="40">
        <f>IFERROR(VLOOKUP($B$562,$130:$216,MATCH($R563&amp;"/"&amp;L$348,$128:$128,0),FALSE),"")</f>
        <v>611.07000000000005</v>
      </c>
      <c r="M563" s="40">
        <f>IFERROR(VLOOKUP($B$562,$130:$216,MATCH($R563&amp;"/"&amp;M$348,$128:$128,0),FALSE),"")</f>
        <v>2751.86</v>
      </c>
      <c r="N563" s="40">
        <f>IFERROR(VLOOKUP($B$562,$130:$216,MATCH($R563&amp;"/"&amp;N$348,$128:$128,0),FALSE),"")</f>
        <v>2164.96</v>
      </c>
      <c r="O563" s="40">
        <f>IFERROR(VLOOKUP($B$562,$130:$216,MATCH($R563&amp;"/"&amp;O$348,$128:$128,0),FALSE),"")</f>
        <v>1826.55</v>
      </c>
      <c r="P563" s="40" t="str">
        <f>IFERROR(VLOOKUP($B$562,$130:$216,MATCH($R563&amp;"/"&amp;P$348,$128:$128,0),FALSE),"")</f>
        <v/>
      </c>
      <c r="Q563" s="21"/>
      <c r="R563" s="25" t="s">
        <v>2916</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t="str">
        <f>IFERROR(VLOOKUP($B$562,$130:$216,MATCH($R564&amp;"/"&amp;B$348,$128:$128,0),FALSE),"")</f>
        <v/>
      </c>
      <c r="C564" s="23" t="str">
        <f>IFERROR(VLOOKUP($B$562,$130:$216,MATCH($R564&amp;"/"&amp;C$348,$128:$128,0),FALSE),"")</f>
        <v/>
      </c>
      <c r="D564" s="23" t="str">
        <f>IFERROR(VLOOKUP($B$562,$130:$216,MATCH($R564&amp;"/"&amp;D$348,$128:$128,0),FALSE),"")</f>
        <v/>
      </c>
      <c r="E564" s="23" t="str">
        <f>IFERROR(VLOOKUP($B$562,$130:$216,MATCH($R564&amp;"/"&amp;E$348,$128:$128,0),FALSE),"")</f>
        <v/>
      </c>
      <c r="F564" s="23" t="str">
        <f>IFERROR(VLOOKUP($B$562,$130:$216,MATCH($R564&amp;"/"&amp;F$348,$128:$128,0),FALSE),"")</f>
        <v/>
      </c>
      <c r="G564" s="23" t="str">
        <f>IFERROR(VLOOKUP($B$562,$130:$216,MATCH($R564&amp;"/"&amp;G$348,$128:$128,0),FALSE),"")</f>
        <v/>
      </c>
      <c r="H564" s="23" t="str">
        <f>IFERROR(VLOOKUP($B$562,$130:$216,MATCH($R564&amp;"/"&amp;H$348,$128:$128,0),FALSE),"")</f>
        <v/>
      </c>
      <c r="I564" s="23" t="str">
        <f>IFERROR(VLOOKUP($B$562,$130:$216,MATCH($R564&amp;"/"&amp;I$348,$128:$128,0),FALSE),"")</f>
        <v/>
      </c>
      <c r="J564" s="23" t="str">
        <f>IFERROR(VLOOKUP($B$562,$130:$216,MATCH($R564&amp;"/"&amp;J$348,$128:$128,0),FALSE),"")</f>
        <v/>
      </c>
      <c r="K564" s="23">
        <f>IFERROR(VLOOKUP($B$562,$130:$216,MATCH($R564&amp;"/"&amp;K$348,$128:$128,0),FALSE),"")</f>
        <v>690.5</v>
      </c>
      <c r="L564" s="23">
        <f>IFERROR(VLOOKUP($B$562,$130:$216,MATCH($R564&amp;"/"&amp;L$348,$128:$128,0),FALSE),"")</f>
        <v>411.92</v>
      </c>
      <c r="M564" s="23">
        <f>IFERROR(VLOOKUP($B$562,$130:$216,MATCH($R564&amp;"/"&amp;M$348,$128:$128,0),FALSE),"")</f>
        <v>2584.1999999999998</v>
      </c>
      <c r="N564" s="23">
        <f>IFERROR(VLOOKUP($B$562,$130:$216,MATCH($R564&amp;"/"&amp;N$348,$128:$128,0),FALSE),"")</f>
        <v>1891.86</v>
      </c>
      <c r="O564" s="23">
        <f>IFERROR(VLOOKUP($B$562,$130:$216,MATCH($R564&amp;"/"&amp;O$348,$128:$128,0),FALSE),"")</f>
        <v>1774.99</v>
      </c>
      <c r="P564" s="23" t="str">
        <f>IFERROR(VLOOKUP($B$562,$130:$216,MATCH($R564&amp;"/"&amp;P$348,$128:$128,0),FALSE),"")</f>
        <v/>
      </c>
      <c r="Q564" s="21"/>
      <c r="R564" s="25" t="s">
        <v>2917</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t="str">
        <f>IFERROR(VLOOKUP($B$562,$130:$216,MATCH($R565&amp;"/"&amp;B$348,$128:$128,0),FALSE),"")</f>
        <v/>
      </c>
      <c r="C565" s="23" t="str">
        <f>IFERROR(VLOOKUP($B$562,$130:$216,MATCH($R565&amp;"/"&amp;C$348,$128:$128,0),FALSE),"")</f>
        <v/>
      </c>
      <c r="D565" s="23" t="str">
        <f>IFERROR(VLOOKUP($B$562,$130:$216,MATCH($R565&amp;"/"&amp;D$348,$128:$128,0),FALSE),"")</f>
        <v/>
      </c>
      <c r="E565" s="23" t="str">
        <f>IFERROR(VLOOKUP($B$562,$130:$216,MATCH($R565&amp;"/"&amp;E$348,$128:$128,0),FALSE),"")</f>
        <v/>
      </c>
      <c r="F565" s="23" t="str">
        <f>IFERROR(VLOOKUP($B$562,$130:$216,MATCH($R565&amp;"/"&amp;F$348,$128:$128,0),FALSE),"")</f>
        <v/>
      </c>
      <c r="G565" s="23" t="str">
        <f>IFERROR(VLOOKUP($B$562,$130:$216,MATCH($R565&amp;"/"&amp;G$348,$128:$128,0),FALSE),"")</f>
        <v/>
      </c>
      <c r="H565" s="23" t="str">
        <f>IFERROR(VLOOKUP($B$562,$130:$216,MATCH($R565&amp;"/"&amp;H$348,$128:$128,0),FALSE),"")</f>
        <v/>
      </c>
      <c r="I565" s="23" t="str">
        <f>IFERROR(VLOOKUP($B$562,$130:$216,MATCH($R565&amp;"/"&amp;I$348,$128:$128,0),FALSE),"")</f>
        <v/>
      </c>
      <c r="J565" s="23" t="str">
        <f>IFERROR(VLOOKUP($B$562,$130:$216,MATCH($R565&amp;"/"&amp;J$348,$128:$128,0),FALSE),"")</f>
        <v/>
      </c>
      <c r="K565" s="23">
        <f>IFERROR(VLOOKUP($B$562,$130:$216,MATCH($R565&amp;"/"&amp;K$348,$128:$128,0),FALSE),"")</f>
        <v>698.41</v>
      </c>
      <c r="L565" s="23">
        <f>IFERROR(VLOOKUP($B$562,$130:$216,MATCH($R565&amp;"/"&amp;L$348,$128:$128,0),FALSE),"")</f>
        <v>1269.92</v>
      </c>
      <c r="M565" s="23">
        <f>IFERROR(VLOOKUP($B$562,$130:$216,MATCH($R565&amp;"/"&amp;M$348,$128:$128,0),FALSE),"")</f>
        <v>2534.38</v>
      </c>
      <c r="N565" s="23">
        <f>IFERROR(VLOOKUP($B$562,$130:$216,MATCH($R565&amp;"/"&amp;N$348,$128:$128,0),FALSE),"")</f>
        <v>1803.52</v>
      </c>
      <c r="O565" s="23">
        <f>IFERROR(VLOOKUP($B$562,$130:$216,MATCH($R565&amp;"/"&amp;O$348,$128:$128,0),FALSE),"")</f>
        <v>1628.56</v>
      </c>
      <c r="P565" s="23" t="str">
        <f>IFERROR(VLOOKUP($B$562,$130:$216,MATCH($R565&amp;"/"&amp;P$348,$128:$128,0),FALSE),"")</f>
        <v/>
      </c>
      <c r="Q565" s="21"/>
      <c r="R565" s="25" t="s">
        <v>2918</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t="str">
        <f>IFERROR(VLOOKUP($B$562,$130:$216,MATCH($R566&amp;"/"&amp;B$348,$128:$128,0),FALSE),"")</f>
        <v/>
      </c>
      <c r="C566" s="39" t="str">
        <f>IFERROR(VLOOKUP($B$562,$130:$216,MATCH($R566&amp;"/"&amp;C$348,$128:$128,0),FALSE),"")</f>
        <v/>
      </c>
      <c r="D566" s="39" t="str">
        <f>IFERROR(VLOOKUP($B$562,$130:$216,MATCH($R566&amp;"/"&amp;D$348,$128:$128,0),FALSE),"")</f>
        <v/>
      </c>
      <c r="E566" s="39" t="str">
        <f>IFERROR(VLOOKUP($B$562,$130:$216,MATCH($R566&amp;"/"&amp;E$348,$128:$128,0),FALSE),"")</f>
        <v/>
      </c>
      <c r="F566" s="39" t="str">
        <f>IFERROR(VLOOKUP($B$562,$130:$216,MATCH($R566&amp;"/"&amp;F$348,$128:$128,0),FALSE),"")</f>
        <v/>
      </c>
      <c r="G566" s="39" t="str">
        <f>IFERROR(VLOOKUP($B$562,$130:$216,MATCH($R566&amp;"/"&amp;G$348,$128:$128,0),FALSE),"")</f>
        <v/>
      </c>
      <c r="H566" s="39" t="str">
        <f>IFERROR(VLOOKUP($B$562,$130:$216,MATCH($R566&amp;"/"&amp;H$348,$128:$128,0),FALSE),"")</f>
        <v/>
      </c>
      <c r="I566" s="39" t="str">
        <f>IFERROR(VLOOKUP($B$562,$130:$216,MATCH($R566&amp;"/"&amp;I$348,$128:$128,0),FALSE),"")</f>
        <v/>
      </c>
      <c r="J566" s="39">
        <f>IFERROR(VLOOKUP($B$562,$130:$216,MATCH($R566&amp;"/"&amp;J$348,$128:$128,0),FALSE),"")</f>
        <v>729.54</v>
      </c>
      <c r="K566" s="39">
        <f>IFERROR(VLOOKUP($B$562,$130:$216,MATCH($R566&amp;"/"&amp;K$348,$128:$128,0),FALSE),"")</f>
        <v>698.78</v>
      </c>
      <c r="L566" s="39">
        <f>IFERROR(VLOOKUP($B$562,$130:$216,MATCH($R566&amp;"/"&amp;L$348,$128:$128,0),FALSE),"")</f>
        <v>2772.17</v>
      </c>
      <c r="M566" s="39">
        <f>IFERROR(VLOOKUP($B$562,$130:$216,MATCH($R566&amp;"/"&amp;M$348,$128:$128,0),FALSE),"")</f>
        <v>2319.08</v>
      </c>
      <c r="N566" s="39">
        <f>IFERROR(VLOOKUP($B$562,$130:$216,MATCH($R566&amp;"/"&amp;N$348,$128:$128,0),FALSE),"")</f>
        <v>1973.65</v>
      </c>
      <c r="O566" s="39" t="str">
        <f>IFERROR(VLOOKUP($B$562,$130:$216,MATCH($R566&amp;"/"&amp;O$348,$128:$128,0),FALSE),"")</f>
        <v/>
      </c>
      <c r="P566" s="39" t="str">
        <f>IFERROR(VLOOKUP($B$562,$130:$216,MATCH($R566&amp;"/"&amp;P$348,$128:$128,0),FALSE),"")</f>
        <v/>
      </c>
      <c r="Q566" s="21"/>
      <c r="R566" s="25" t="s">
        <v>2940</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124">SUM(B563:B566)</f>
        <v>0</v>
      </c>
      <c r="C567" s="39">
        <f t="shared" si="124"/>
        <v>0</v>
      </c>
      <c r="D567" s="39">
        <f t="shared" si="124"/>
        <v>0</v>
      </c>
      <c r="E567" s="39">
        <f t="shared" si="124"/>
        <v>0</v>
      </c>
      <c r="F567" s="39">
        <f t="shared" si="124"/>
        <v>0</v>
      </c>
      <c r="G567" s="39">
        <f t="shared" si="124"/>
        <v>0</v>
      </c>
      <c r="H567" s="39">
        <f t="shared" si="124"/>
        <v>0</v>
      </c>
      <c r="I567" s="39">
        <f t="shared" si="124"/>
        <v>0</v>
      </c>
      <c r="J567" s="39">
        <f t="shared" si="124"/>
        <v>729.54</v>
      </c>
      <c r="K567" s="39">
        <f t="shared" si="124"/>
        <v>2766.5199999999995</v>
      </c>
      <c r="L567" s="39">
        <f t="shared" si="124"/>
        <v>5065.08</v>
      </c>
      <c r="M567" s="39">
        <f t="shared" si="124"/>
        <v>10189.52</v>
      </c>
      <c r="N567" s="39">
        <f t="shared" ref="N567:P567" si="125">IF(N564="",N563*4,IF(N565="",(N564+N563)*2,IF(N566="",((N565+N564+N563)/3)*4,SUM(N563:N566))))</f>
        <v>7833.99</v>
      </c>
      <c r="O567" s="39">
        <f t="shared" ref="O567:P567" si="126">IF(O564="",O563*4,IF(O565="",(O564+O563)*2,IF(O566="",((O565+O564+O563)/3)*4,SUM(O563:O566))))</f>
        <v>6973.4666666666672</v>
      </c>
      <c r="P567" s="39" t="e">
        <f t="shared" si="126"/>
        <v>#VALUE!</v>
      </c>
      <c r="Q567" s="21"/>
      <c r="R567" s="25" t="s">
        <v>2919</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t="e">
        <f t="shared" ref="B568:P568" si="127">+B567/(B$465+B$472)</f>
        <v>#DIV/0!</v>
      </c>
      <c r="C568" s="46" t="e">
        <f t="shared" si="127"/>
        <v>#DIV/0!</v>
      </c>
      <c r="D568" s="46" t="e">
        <f t="shared" si="127"/>
        <v>#DIV/0!</v>
      </c>
      <c r="E568" s="46" t="e">
        <f t="shared" si="127"/>
        <v>#DIV/0!</v>
      </c>
      <c r="F568" s="46" t="e">
        <f t="shared" si="127"/>
        <v>#DIV/0!</v>
      </c>
      <c r="G568" s="46" t="e">
        <f t="shared" si="127"/>
        <v>#DIV/0!</v>
      </c>
      <c r="H568" s="46" t="e">
        <f t="shared" si="127"/>
        <v>#DIV/0!</v>
      </c>
      <c r="I568" s="46" t="e">
        <f t="shared" si="127"/>
        <v>#DIV/0!</v>
      </c>
      <c r="J568" s="46">
        <f t="shared" si="127"/>
        <v>7.0077473868154754E-3</v>
      </c>
      <c r="K568" s="46">
        <f t="shared" si="127"/>
        <v>6.5183790335197516E-3</v>
      </c>
      <c r="L568" s="46">
        <f t="shared" si="127"/>
        <v>9.3353974710780052E-3</v>
      </c>
      <c r="M568" s="46">
        <f t="shared" si="127"/>
        <v>1.2272626538065002E-2</v>
      </c>
      <c r="N568" s="46">
        <f t="shared" si="127"/>
        <v>9.6413907575004492E-3</v>
      </c>
      <c r="O568" s="46">
        <f t="shared" ref="O568:P568" si="128">+O567/(O$465+O$472)</f>
        <v>6.362655164309082E-3</v>
      </c>
      <c r="P568" s="46" t="e">
        <f t="shared" si="128"/>
        <v>#VALUE!</v>
      </c>
      <c r="Q568" s="21"/>
      <c r="R568" s="27" t="s">
        <v>2920</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45" t="s">
        <v>2960</v>
      </c>
      <c r="C569" s="146"/>
      <c r="D569" s="146"/>
      <c r="E569" s="146"/>
      <c r="F569" s="146"/>
      <c r="G569" s="146"/>
      <c r="H569" s="146"/>
      <c r="I569" s="146"/>
      <c r="J569" s="146"/>
      <c r="K569" s="146"/>
      <c r="L569" s="146"/>
      <c r="M569" s="146"/>
      <c r="N569" s="150"/>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t="str">
        <f t="shared" ref="B570:P574" si="129">IFERROR(B547-B563,"")</f>
        <v/>
      </c>
      <c r="C570" s="40" t="str">
        <f t="shared" si="129"/>
        <v/>
      </c>
      <c r="D570" s="40" t="str">
        <f t="shared" si="129"/>
        <v/>
      </c>
      <c r="E570" s="40" t="str">
        <f t="shared" si="129"/>
        <v/>
      </c>
      <c r="F570" s="40" t="str">
        <f t="shared" si="129"/>
        <v/>
      </c>
      <c r="G570" s="40" t="str">
        <f t="shared" si="129"/>
        <v/>
      </c>
      <c r="H570" s="40" t="str">
        <f t="shared" si="129"/>
        <v/>
      </c>
      <c r="I570" s="40" t="str">
        <f t="shared" si="129"/>
        <v/>
      </c>
      <c r="J570" s="40" t="str">
        <f t="shared" si="129"/>
        <v/>
      </c>
      <c r="K570" s="40">
        <f t="shared" si="129"/>
        <v>11438.779999999997</v>
      </c>
      <c r="L570" s="40">
        <f t="shared" si="129"/>
        <v>23467.409999999989</v>
      </c>
      <c r="M570" s="40">
        <f t="shared" si="129"/>
        <v>38251.52999999997</v>
      </c>
      <c r="N570" s="40">
        <f t="shared" si="129"/>
        <v>37032.780000000006</v>
      </c>
      <c r="O570" s="40">
        <f t="shared" ref="O570:P570" si="130">IFERROR(O547-O563,"")</f>
        <v>23600.889999999996</v>
      </c>
      <c r="P570" s="40" t="str">
        <f t="shared" si="130"/>
        <v/>
      </c>
      <c r="Q570" s="21"/>
      <c r="R570" s="25" t="s">
        <v>2916</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t="str">
        <f t="shared" si="129"/>
        <v/>
      </c>
      <c r="C571" s="23" t="str">
        <f t="shared" si="129"/>
        <v/>
      </c>
      <c r="D571" s="23" t="str">
        <f t="shared" si="129"/>
        <v/>
      </c>
      <c r="E571" s="23" t="str">
        <f t="shared" si="129"/>
        <v/>
      </c>
      <c r="F571" s="23" t="str">
        <f t="shared" si="129"/>
        <v/>
      </c>
      <c r="G571" s="23" t="str">
        <f t="shared" si="129"/>
        <v/>
      </c>
      <c r="H571" s="23" t="str">
        <f t="shared" si="129"/>
        <v/>
      </c>
      <c r="I571" s="23" t="str">
        <f t="shared" si="129"/>
        <v/>
      </c>
      <c r="J571" s="23" t="str">
        <f t="shared" si="129"/>
        <v/>
      </c>
      <c r="K571" s="23">
        <f t="shared" si="129"/>
        <v>18280.659999999993</v>
      </c>
      <c r="L571" s="23">
        <f t="shared" si="129"/>
        <v>21413.239999999998</v>
      </c>
      <c r="M571" s="23">
        <f t="shared" si="129"/>
        <v>20614.340000000026</v>
      </c>
      <c r="N571" s="23">
        <f t="shared" si="129"/>
        <v>4555.4200000000064</v>
      </c>
      <c r="O571" s="23">
        <f t="shared" ref="O571:P571" si="131">IFERROR(O548-O564,"")</f>
        <v>17534.730000000007</v>
      </c>
      <c r="P571" s="23" t="str">
        <f t="shared" si="131"/>
        <v/>
      </c>
      <c r="Q571" s="21"/>
      <c r="R571" s="25" t="s">
        <v>2917</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t="str">
        <f t="shared" si="129"/>
        <v/>
      </c>
      <c r="C572" s="23" t="str">
        <f t="shared" si="129"/>
        <v/>
      </c>
      <c r="D572" s="23" t="str">
        <f t="shared" si="129"/>
        <v/>
      </c>
      <c r="E572" s="23" t="str">
        <f t="shared" si="129"/>
        <v/>
      </c>
      <c r="F572" s="23" t="str">
        <f t="shared" si="129"/>
        <v/>
      </c>
      <c r="G572" s="23" t="str">
        <f t="shared" si="129"/>
        <v/>
      </c>
      <c r="H572" s="23" t="str">
        <f t="shared" si="129"/>
        <v/>
      </c>
      <c r="I572" s="23" t="str">
        <f t="shared" si="129"/>
        <v/>
      </c>
      <c r="J572" s="23" t="str">
        <f t="shared" si="129"/>
        <v/>
      </c>
      <c r="K572" s="23">
        <f t="shared" si="129"/>
        <v>27683.559999999994</v>
      </c>
      <c r="L572" s="23">
        <f t="shared" si="129"/>
        <v>10717.179999999998</v>
      </c>
      <c r="M572" s="23">
        <f t="shared" si="129"/>
        <v>33957.850000000013</v>
      </c>
      <c r="N572" s="23">
        <f t="shared" si="129"/>
        <v>25729.499999999978</v>
      </c>
      <c r="O572" s="23">
        <f t="shared" ref="O572:P572" si="132">IFERROR(O549-O565,"")</f>
        <v>181863.47</v>
      </c>
      <c r="P572" s="23" t="str">
        <f t="shared" si="132"/>
        <v/>
      </c>
      <c r="Q572" s="21"/>
      <c r="R572" s="25" t="s">
        <v>2918</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t="str">
        <f t="shared" si="129"/>
        <v/>
      </c>
      <c r="C573" s="39" t="str">
        <f t="shared" si="129"/>
        <v/>
      </c>
      <c r="D573" s="39" t="str">
        <f t="shared" si="129"/>
        <v/>
      </c>
      <c r="E573" s="39" t="str">
        <f t="shared" si="129"/>
        <v/>
      </c>
      <c r="F573" s="39" t="str">
        <f t="shared" si="129"/>
        <v/>
      </c>
      <c r="G573" s="39" t="str">
        <f t="shared" si="129"/>
        <v/>
      </c>
      <c r="H573" s="39" t="str">
        <f t="shared" si="129"/>
        <v/>
      </c>
      <c r="I573" s="39" t="str">
        <f t="shared" si="129"/>
        <v/>
      </c>
      <c r="J573" s="39">
        <f t="shared" si="129"/>
        <v>21161.15</v>
      </c>
      <c r="K573" s="39">
        <f t="shared" si="129"/>
        <v>20351.179999999993</v>
      </c>
      <c r="L573" s="39">
        <f t="shared" si="129"/>
        <v>3898.2600000000039</v>
      </c>
      <c r="M573" s="39">
        <f t="shared" si="129"/>
        <v>27302.209999999992</v>
      </c>
      <c r="N573" s="39">
        <f t="shared" si="129"/>
        <v>49168.259999999987</v>
      </c>
      <c r="O573" s="39" t="str">
        <f t="shared" ref="O573:P573" si="133">IFERROR(O550-O566,"")</f>
        <v/>
      </c>
      <c r="P573" s="39" t="str">
        <f t="shared" si="133"/>
        <v/>
      </c>
      <c r="Q573" s="21"/>
      <c r="R573" s="25" t="s">
        <v>2940</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134">B551-B567</f>
        <v>0</v>
      </c>
      <c r="C574" s="39">
        <f t="shared" si="134"/>
        <v>0</v>
      </c>
      <c r="D574" s="39">
        <f t="shared" si="134"/>
        <v>0</v>
      </c>
      <c r="E574" s="39">
        <f t="shared" si="134"/>
        <v>0</v>
      </c>
      <c r="F574" s="39">
        <f t="shared" si="134"/>
        <v>0</v>
      </c>
      <c r="G574" s="39">
        <f t="shared" si="134"/>
        <v>0</v>
      </c>
      <c r="H574" s="39">
        <f t="shared" si="134"/>
        <v>0</v>
      </c>
      <c r="I574" s="39">
        <f t="shared" si="134"/>
        <v>0</v>
      </c>
      <c r="J574" s="39">
        <f t="shared" si="134"/>
        <v>21161.15</v>
      </c>
      <c r="K574" s="39">
        <f t="shared" si="134"/>
        <v>77754.180000000051</v>
      </c>
      <c r="L574" s="39">
        <f t="shared" si="134"/>
        <v>59496.089999999967</v>
      </c>
      <c r="M574" s="39">
        <f t="shared" si="134"/>
        <v>120125.93000000002</v>
      </c>
      <c r="N574" s="39">
        <f t="shared" si="129"/>
        <v>116485.95999999995</v>
      </c>
      <c r="O574" s="39">
        <f t="shared" ref="O574:P574" si="135">IFERROR(O551-O567,"")</f>
        <v>297332.12000000023</v>
      </c>
      <c r="P574" s="39" t="str">
        <f t="shared" si="135"/>
        <v/>
      </c>
      <c r="Q574" s="21"/>
      <c r="R574" s="25" t="s">
        <v>2919</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t="e">
        <f t="shared" ref="B575:P575" si="136">+B574/(B$465+B$472)</f>
        <v>#DIV/0!</v>
      </c>
      <c r="C575" s="46" t="e">
        <f t="shared" si="136"/>
        <v>#DIV/0!</v>
      </c>
      <c r="D575" s="46" t="e">
        <f t="shared" si="136"/>
        <v>#DIV/0!</v>
      </c>
      <c r="E575" s="46" t="e">
        <f t="shared" si="136"/>
        <v>#DIV/0!</v>
      </c>
      <c r="F575" s="46" t="e">
        <f t="shared" si="136"/>
        <v>#DIV/0!</v>
      </c>
      <c r="G575" s="46" t="e">
        <f t="shared" si="136"/>
        <v>#DIV/0!</v>
      </c>
      <c r="H575" s="46" t="e">
        <f t="shared" si="136"/>
        <v>#DIV/0!</v>
      </c>
      <c r="I575" s="46" t="e">
        <f t="shared" si="136"/>
        <v>#DIV/0!</v>
      </c>
      <c r="J575" s="46">
        <f t="shared" si="136"/>
        <v>0.20326780384147589</v>
      </c>
      <c r="K575" s="46">
        <f t="shared" si="136"/>
        <v>0.18320171792740383</v>
      </c>
      <c r="L575" s="46">
        <f t="shared" si="136"/>
        <v>0.10965663881420019</v>
      </c>
      <c r="M575" s="46">
        <f t="shared" si="136"/>
        <v>0.1446840161683513</v>
      </c>
      <c r="N575" s="46">
        <f t="shared" si="136"/>
        <v>0.14336074696579476</v>
      </c>
      <c r="O575" s="46">
        <f t="shared" ref="O575:P575" si="137">+O574/(O$465+O$472)</f>
        <v>0.27128856267083357</v>
      </c>
      <c r="P575" s="46" t="e">
        <f t="shared" si="137"/>
        <v>#VALUE!</v>
      </c>
      <c r="Q575" s="21"/>
      <c r="R575" s="27" t="s">
        <v>2961</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48" t="s">
        <v>2962</v>
      </c>
      <c r="C576" s="146"/>
      <c r="D576" s="146"/>
      <c r="E576" s="146"/>
      <c r="F576" s="146"/>
      <c r="G576" s="146"/>
      <c r="H576" s="146"/>
      <c r="I576" s="146"/>
      <c r="J576" s="146"/>
      <c r="K576" s="146"/>
      <c r="L576" s="146"/>
      <c r="M576" s="146"/>
      <c r="N576" s="150"/>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t="str">
        <f>IFERROR(VLOOKUP($B$576,$130:$216,MATCH($R577&amp;"/"&amp;B$348,$128:$128,0),FALSE),"")</f>
        <v/>
      </c>
      <c r="C577" s="40" t="str">
        <f>IFERROR(VLOOKUP($B$576,$130:$216,MATCH($R577&amp;"/"&amp;C$348,$128:$128,0),FALSE),"")</f>
        <v/>
      </c>
      <c r="D577" s="40" t="str">
        <f>IFERROR(VLOOKUP($B$576,$130:$216,MATCH($R577&amp;"/"&amp;D$348,$128:$128,0),FALSE),"")</f>
        <v/>
      </c>
      <c r="E577" s="40" t="str">
        <f>IFERROR(VLOOKUP($B$576,$130:$216,MATCH($R577&amp;"/"&amp;E$348,$128:$128,0),FALSE),"")</f>
        <v/>
      </c>
      <c r="F577" s="40" t="str">
        <f>IFERROR(VLOOKUP($B$576,$130:$216,MATCH($R577&amp;"/"&amp;F$348,$128:$128,0),FALSE),"")</f>
        <v/>
      </c>
      <c r="G577" s="40" t="str">
        <f>IFERROR(VLOOKUP($B$576,$130:$216,MATCH($R577&amp;"/"&amp;G$348,$128:$128,0),FALSE),"")</f>
        <v/>
      </c>
      <c r="H577" s="40" t="str">
        <f>IFERROR(VLOOKUP($B$576,$130:$216,MATCH($R577&amp;"/"&amp;H$348,$128:$128,0),FALSE),"")</f>
        <v/>
      </c>
      <c r="I577" s="40" t="str">
        <f>IFERROR(VLOOKUP($B$576,$130:$216,MATCH($R577&amp;"/"&amp;I$348,$128:$128,0),FALSE),"")</f>
        <v/>
      </c>
      <c r="J577" s="40" t="str">
        <f>IFERROR(VLOOKUP($B$576,$130:$216,MATCH($R577&amp;"/"&amp;J$348,$128:$128,0),FALSE),"")</f>
        <v/>
      </c>
      <c r="K577" s="40">
        <f>IFERROR(VLOOKUP($B$576,$130:$216,MATCH($R577&amp;"/"&amp;K$348,$128:$128,0),FALSE),"")</f>
        <v>1933.33</v>
      </c>
      <c r="L577" s="40">
        <f>IFERROR(VLOOKUP($B$576,$130:$216,MATCH($R577&amp;"/"&amp;L$348,$128:$128,0),FALSE),"")</f>
        <v>4426.83</v>
      </c>
      <c r="M577" s="40">
        <f>IFERROR(VLOOKUP($B$576,$130:$216,MATCH($R577&amp;"/"&amp;M$348,$128:$128,0),FALSE),"")</f>
        <v>7578.41</v>
      </c>
      <c r="N577" s="40">
        <f>IFERROR(VLOOKUP($B$576,$130:$216,MATCH($R577&amp;"/"&amp;N$348,$128:$128,0),FALSE),"")</f>
        <v>7209.74</v>
      </c>
      <c r="O577" s="40">
        <f>IFERROR(VLOOKUP($B$576,$130:$216,MATCH($R577&amp;"/"&amp;O$348,$128:$128,0),FALSE),"")</f>
        <v>4644.82</v>
      </c>
      <c r="P577" s="40" t="str">
        <f>IFERROR(VLOOKUP($B$576,$130:$216,MATCH($R577&amp;"/"&amp;P$348,$128:$128,0),FALSE),"")</f>
        <v/>
      </c>
      <c r="Q577" s="21"/>
      <c r="R577" s="25" t="s">
        <v>2916</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t="str">
        <f>IFERROR(VLOOKUP($B$576,$130:$216,MATCH($R578&amp;"/"&amp;B$348,$128:$128,0),FALSE),"")</f>
        <v/>
      </c>
      <c r="C578" s="23" t="str">
        <f>IFERROR(VLOOKUP($B$576,$130:$216,MATCH($R578&amp;"/"&amp;C$348,$128:$128,0),FALSE),"")</f>
        <v/>
      </c>
      <c r="D578" s="23" t="str">
        <f>IFERROR(VLOOKUP($B$576,$130:$216,MATCH($R578&amp;"/"&amp;D$348,$128:$128,0),FALSE),"")</f>
        <v/>
      </c>
      <c r="E578" s="23" t="str">
        <f>IFERROR(VLOOKUP($B$576,$130:$216,MATCH($R578&amp;"/"&amp;E$348,$128:$128,0),FALSE),"")</f>
        <v/>
      </c>
      <c r="F578" s="23" t="str">
        <f>IFERROR(VLOOKUP($B$576,$130:$216,MATCH($R578&amp;"/"&amp;F$348,$128:$128,0),FALSE),"")</f>
        <v/>
      </c>
      <c r="G578" s="23" t="str">
        <f>IFERROR(VLOOKUP($B$576,$130:$216,MATCH($R578&amp;"/"&amp;G$348,$128:$128,0),FALSE),"")</f>
        <v/>
      </c>
      <c r="H578" s="23" t="str">
        <f>IFERROR(VLOOKUP($B$576,$130:$216,MATCH($R578&amp;"/"&amp;H$348,$128:$128,0),FALSE),"")</f>
        <v/>
      </c>
      <c r="I578" s="23" t="str">
        <f>IFERROR(VLOOKUP($B$576,$130:$216,MATCH($R578&amp;"/"&amp;I$348,$128:$128,0),FALSE),"")</f>
        <v/>
      </c>
      <c r="J578" s="23" t="str">
        <f>IFERROR(VLOOKUP($B$576,$130:$216,MATCH($R578&amp;"/"&amp;J$348,$128:$128,0),FALSE),"")</f>
        <v/>
      </c>
      <c r="K578" s="23">
        <f>IFERROR(VLOOKUP($B$576,$130:$216,MATCH($R578&amp;"/"&amp;K$348,$128:$128,0),FALSE),"")</f>
        <v>3614.44</v>
      </c>
      <c r="L578" s="23">
        <f>IFERROR(VLOOKUP($B$576,$130:$216,MATCH($R578&amp;"/"&amp;L$348,$128:$128,0),FALSE),"")</f>
        <v>4140.2299999999996</v>
      </c>
      <c r="M578" s="23">
        <f>IFERROR(VLOOKUP($B$576,$130:$216,MATCH($R578&amp;"/"&amp;M$348,$128:$128,0),FALSE),"")</f>
        <v>4050.15</v>
      </c>
      <c r="N578" s="23">
        <f>IFERROR(VLOOKUP($B$576,$130:$216,MATCH($R578&amp;"/"&amp;N$348,$128:$128,0),FALSE),"")</f>
        <v>948.84</v>
      </c>
      <c r="O578" s="23">
        <f>IFERROR(VLOOKUP($B$576,$130:$216,MATCH($R578&amp;"/"&amp;O$348,$128:$128,0),FALSE),"")</f>
        <v>3490.96</v>
      </c>
      <c r="P578" s="23" t="str">
        <f>IFERROR(VLOOKUP($B$576,$130:$216,MATCH($R578&amp;"/"&amp;P$348,$128:$128,0),FALSE),"")</f>
        <v/>
      </c>
      <c r="Q578" s="21"/>
      <c r="R578" s="25" t="s">
        <v>2917</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t="str">
        <f>IFERROR(VLOOKUP($B$576,$130:$216,MATCH($R579&amp;"/"&amp;B$348,$128:$128,0),FALSE),"")</f>
        <v/>
      </c>
      <c r="C579" s="23" t="str">
        <f>IFERROR(VLOOKUP($B$576,$130:$216,MATCH($R579&amp;"/"&amp;C$348,$128:$128,0),FALSE),"")</f>
        <v/>
      </c>
      <c r="D579" s="23" t="str">
        <f>IFERROR(VLOOKUP($B$576,$130:$216,MATCH($R579&amp;"/"&amp;D$348,$128:$128,0),FALSE),"")</f>
        <v/>
      </c>
      <c r="E579" s="23" t="str">
        <f>IFERROR(VLOOKUP($B$576,$130:$216,MATCH($R579&amp;"/"&amp;E$348,$128:$128,0),FALSE),"")</f>
        <v/>
      </c>
      <c r="F579" s="23" t="str">
        <f>IFERROR(VLOOKUP($B$576,$130:$216,MATCH($R579&amp;"/"&amp;F$348,$128:$128,0),FALSE),"")</f>
        <v/>
      </c>
      <c r="G579" s="23" t="str">
        <f>IFERROR(VLOOKUP($B$576,$130:$216,MATCH($R579&amp;"/"&amp;G$348,$128:$128,0),FALSE),"")</f>
        <v/>
      </c>
      <c r="H579" s="23" t="str">
        <f>IFERROR(VLOOKUP($B$576,$130:$216,MATCH($R579&amp;"/"&amp;H$348,$128:$128,0),FALSE),"")</f>
        <v/>
      </c>
      <c r="I579" s="23" t="str">
        <f>IFERROR(VLOOKUP($B$576,$130:$216,MATCH($R579&amp;"/"&amp;I$348,$128:$128,0),FALSE),"")</f>
        <v/>
      </c>
      <c r="J579" s="23" t="str">
        <f>IFERROR(VLOOKUP($B$576,$130:$216,MATCH($R579&amp;"/"&amp;J$348,$128:$128,0),FALSE),"")</f>
        <v/>
      </c>
      <c r="K579" s="23">
        <f>IFERROR(VLOOKUP($B$576,$130:$216,MATCH($R579&amp;"/"&amp;K$348,$128:$128,0),FALSE),"")</f>
        <v>5513.34</v>
      </c>
      <c r="L579" s="23">
        <f>IFERROR(VLOOKUP($B$576,$130:$216,MATCH($R579&amp;"/"&amp;L$348,$128:$128,0),FALSE),"")</f>
        <v>1859.78</v>
      </c>
      <c r="M579" s="23">
        <f>IFERROR(VLOOKUP($B$576,$130:$216,MATCH($R579&amp;"/"&amp;M$348,$128:$128,0),FALSE),"")</f>
        <v>6741.03</v>
      </c>
      <c r="N579" s="23">
        <f>IFERROR(VLOOKUP($B$576,$130:$216,MATCH($R579&amp;"/"&amp;N$348,$128:$128,0),FALSE),"")</f>
        <v>5217.17</v>
      </c>
      <c r="O579" s="23">
        <f>IFERROR(VLOOKUP($B$576,$130:$216,MATCH($R579&amp;"/"&amp;O$348,$128:$128,0),FALSE),"")</f>
        <v>36620.120000000003</v>
      </c>
      <c r="P579" s="23" t="str">
        <f>IFERROR(VLOOKUP($B$576,$130:$216,MATCH($R579&amp;"/"&amp;P$348,$128:$128,0),FALSE),"")</f>
        <v/>
      </c>
      <c r="Q579" s="21"/>
      <c r="R579" s="25" t="s">
        <v>2918</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t="str">
        <f>IFERROR(VLOOKUP($B$576,$130:$216,MATCH($R580&amp;"/"&amp;B$348,$128:$128,0),FALSE),"")</f>
        <v/>
      </c>
      <c r="C580" s="39" t="str">
        <f>IFERROR(VLOOKUP($B$576,$130:$216,MATCH($R580&amp;"/"&amp;C$348,$128:$128,0),FALSE),"")</f>
        <v/>
      </c>
      <c r="D580" s="39" t="str">
        <f>IFERROR(VLOOKUP($B$576,$130:$216,MATCH($R580&amp;"/"&amp;D$348,$128:$128,0),FALSE),"")</f>
        <v/>
      </c>
      <c r="E580" s="39" t="str">
        <f>IFERROR(VLOOKUP($B$576,$130:$216,MATCH($R580&amp;"/"&amp;E$348,$128:$128,0),FALSE),"")</f>
        <v/>
      </c>
      <c r="F580" s="39" t="str">
        <f>IFERROR(VLOOKUP($B$576,$130:$216,MATCH($R580&amp;"/"&amp;F$348,$128:$128,0),FALSE),"")</f>
        <v/>
      </c>
      <c r="G580" s="39" t="str">
        <f>IFERROR(VLOOKUP($B$576,$130:$216,MATCH($R580&amp;"/"&amp;G$348,$128:$128,0),FALSE),"")</f>
        <v/>
      </c>
      <c r="H580" s="39" t="str">
        <f>IFERROR(VLOOKUP($B$576,$130:$216,MATCH($R580&amp;"/"&amp;H$348,$128:$128,0),FALSE),"")</f>
        <v/>
      </c>
      <c r="I580" s="39" t="str">
        <f>IFERROR(VLOOKUP($B$576,$130:$216,MATCH($R580&amp;"/"&amp;I$348,$128:$128,0),FALSE),"")</f>
        <v/>
      </c>
      <c r="J580" s="39">
        <f>IFERROR(VLOOKUP($B$576,$130:$216,MATCH($R580&amp;"/"&amp;J$348,$128:$128,0),FALSE),"")</f>
        <v>4173.6099999999997</v>
      </c>
      <c r="K580" s="39">
        <f>IFERROR(VLOOKUP($B$576,$130:$216,MATCH($R580&amp;"/"&amp;K$348,$128:$128,0),FALSE),"")</f>
        <v>3458.08</v>
      </c>
      <c r="L580" s="39">
        <f>IFERROR(VLOOKUP($B$576,$130:$216,MATCH($R580&amp;"/"&amp;L$348,$128:$128,0),FALSE),"")</f>
        <v>635.24</v>
      </c>
      <c r="M580" s="39">
        <f>IFERROR(VLOOKUP($B$576,$130:$216,MATCH($R580&amp;"/"&amp;M$348,$128:$128,0),FALSE),"")</f>
        <v>5343.67</v>
      </c>
      <c r="N580" s="39">
        <f>IFERROR(VLOOKUP($B$576,$130:$216,MATCH($R580&amp;"/"&amp;N$348,$128:$128,0),FALSE),"")</f>
        <v>9266.58</v>
      </c>
      <c r="O580" s="39" t="str">
        <f>IFERROR(VLOOKUP($B$576,$130:$216,MATCH($R580&amp;"/"&amp;O$348,$128:$128,0),FALSE),"")</f>
        <v/>
      </c>
      <c r="P580" s="39" t="str">
        <f>IFERROR(VLOOKUP($B$576,$130:$216,MATCH($R580&amp;"/"&amp;P$348,$128:$128,0),FALSE),"")</f>
        <v/>
      </c>
      <c r="Q580" s="21"/>
      <c r="R580" s="25" t="s">
        <v>2940</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138">SUM(B577:B580)</f>
        <v>0</v>
      </c>
      <c r="C581" s="39">
        <f t="shared" si="138"/>
        <v>0</v>
      </c>
      <c r="D581" s="39">
        <f t="shared" si="138"/>
        <v>0</v>
      </c>
      <c r="E581" s="39">
        <f t="shared" si="138"/>
        <v>0</v>
      </c>
      <c r="F581" s="39">
        <f t="shared" si="138"/>
        <v>0</v>
      </c>
      <c r="G581" s="39">
        <f t="shared" si="138"/>
        <v>0</v>
      </c>
      <c r="H581" s="39">
        <f t="shared" si="138"/>
        <v>0</v>
      </c>
      <c r="I581" s="39">
        <f t="shared" si="138"/>
        <v>0</v>
      </c>
      <c r="J581" s="39">
        <f t="shared" si="138"/>
        <v>4173.6099999999997</v>
      </c>
      <c r="K581" s="39">
        <f t="shared" si="138"/>
        <v>14519.19</v>
      </c>
      <c r="L581" s="39">
        <f t="shared" si="138"/>
        <v>11062.08</v>
      </c>
      <c r="M581" s="39">
        <f t="shared" si="138"/>
        <v>23713.260000000002</v>
      </c>
      <c r="N581" s="39">
        <f t="shared" ref="N581:P581" si="139">IF(N578="",N577*4,IF(N579="",(N578+N577)*2,IF(N580="",((N579+N578+N577)/3)*4,SUM(N577:N580))))</f>
        <v>22642.33</v>
      </c>
      <c r="O581" s="39">
        <f t="shared" ref="O581:P581" si="140">IF(O578="",O577*4,IF(O579="",(O578+O577)*2,IF(O580="",((O579+O578+O577)/3)*4,SUM(O577:O580))))</f>
        <v>59674.533333333333</v>
      </c>
      <c r="P581" s="39" t="e">
        <f t="shared" si="140"/>
        <v>#VALUE!</v>
      </c>
      <c r="Q581" s="21"/>
      <c r="R581" s="25" t="s">
        <v>2919</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t="e">
        <f t="shared" ref="B582:P582" si="141">+B581/B$574</f>
        <v>#DIV/0!</v>
      </c>
      <c r="C582" s="46" t="e">
        <f t="shared" si="141"/>
        <v>#DIV/0!</v>
      </c>
      <c r="D582" s="46" t="e">
        <f t="shared" si="141"/>
        <v>#DIV/0!</v>
      </c>
      <c r="E582" s="46" t="e">
        <f t="shared" si="141"/>
        <v>#DIV/0!</v>
      </c>
      <c r="F582" s="46" t="e">
        <f t="shared" si="141"/>
        <v>#DIV/0!</v>
      </c>
      <c r="G582" s="46" t="e">
        <f t="shared" si="141"/>
        <v>#DIV/0!</v>
      </c>
      <c r="H582" s="46" t="e">
        <f t="shared" si="141"/>
        <v>#DIV/0!</v>
      </c>
      <c r="I582" s="46" t="e">
        <f t="shared" si="141"/>
        <v>#DIV/0!</v>
      </c>
      <c r="J582" s="46">
        <f t="shared" si="141"/>
        <v>0.19722982919170268</v>
      </c>
      <c r="K582" s="46">
        <f t="shared" si="141"/>
        <v>0.18673195447498758</v>
      </c>
      <c r="L582" s="46">
        <f t="shared" si="141"/>
        <v>0.18592952915057118</v>
      </c>
      <c r="M582" s="46">
        <f t="shared" si="141"/>
        <v>0.1974033416432239</v>
      </c>
      <c r="N582" s="46">
        <f t="shared" si="141"/>
        <v>0.19437818944016955</v>
      </c>
      <c r="O582" s="46">
        <f t="shared" ref="O582:P582" si="142">+O581/O$574</f>
        <v>0.20069992213869556</v>
      </c>
      <c r="P582" s="46" t="e">
        <f t="shared" si="142"/>
        <v>#VALUE!</v>
      </c>
      <c r="Q582" s="21"/>
      <c r="R582" s="27" t="s">
        <v>2963</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45" t="s">
        <v>2964</v>
      </c>
      <c r="C583" s="146"/>
      <c r="D583" s="146"/>
      <c r="E583" s="146"/>
      <c r="F583" s="146"/>
      <c r="G583" s="146"/>
      <c r="H583" s="146"/>
      <c r="I583" s="146"/>
      <c r="J583" s="146"/>
      <c r="K583" s="146"/>
      <c r="L583" s="146"/>
      <c r="M583" s="146"/>
      <c r="N583" s="150"/>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t="str">
        <f>IFERROR(VLOOKUP($B$583,$130:$216,MATCH($R584&amp;"/"&amp;B$348,$128:$128,0),FALSE),"")</f>
        <v/>
      </c>
      <c r="C584" s="40" t="str">
        <f>IFERROR(VLOOKUP($B$583,$130:$216,MATCH($R584&amp;"/"&amp;C$348,$128:$128,0),FALSE),"")</f>
        <v/>
      </c>
      <c r="D584" s="40" t="str">
        <f>IFERROR(VLOOKUP($B$583,$130:$216,MATCH($R584&amp;"/"&amp;D$348,$128:$128,0),FALSE),"")</f>
        <v/>
      </c>
      <c r="E584" s="40" t="str">
        <f>IFERROR(VLOOKUP($B$583,$130:$216,MATCH($R584&amp;"/"&amp;E$348,$128:$128,0),FALSE),"")</f>
        <v/>
      </c>
      <c r="F584" s="40" t="str">
        <f>IFERROR(VLOOKUP($B$583,$130:$216,MATCH($R584&amp;"/"&amp;F$348,$128:$128,0),FALSE),"")</f>
        <v/>
      </c>
      <c r="G584" s="40" t="str">
        <f>IFERROR(VLOOKUP($B$583,$130:$216,MATCH($R584&amp;"/"&amp;G$348,$128:$128,0),FALSE),"")</f>
        <v/>
      </c>
      <c r="H584" s="40" t="str">
        <f>IFERROR(VLOOKUP($B$583,$130:$216,MATCH($R584&amp;"/"&amp;H$348,$128:$128,0),FALSE),"")</f>
        <v/>
      </c>
      <c r="I584" s="40" t="str">
        <f>IFERROR(VLOOKUP($B$583,$130:$216,MATCH($R584&amp;"/"&amp;I$348,$128:$128,0),FALSE),"")</f>
        <v/>
      </c>
      <c r="J584" s="40" t="str">
        <f>IFERROR(VLOOKUP($B$583,$130:$216,MATCH($R584&amp;"/"&amp;J$348,$128:$128,0),FALSE),"")</f>
        <v/>
      </c>
      <c r="K584" s="40">
        <f>IFERROR(VLOOKUP($B$583,$130:$216,MATCH($R584&amp;"/"&amp;K$348,$128:$128,0),FALSE),"")</f>
        <v>9363.67</v>
      </c>
      <c r="L584" s="40">
        <f>IFERROR(VLOOKUP($B$583,$130:$216,MATCH($R584&amp;"/"&amp;L$348,$128:$128,0),FALSE),"")</f>
        <v>19040.580000000002</v>
      </c>
      <c r="M584" s="40">
        <f>IFERROR(VLOOKUP($B$583,$130:$216,MATCH($R584&amp;"/"&amp;M$348,$128:$128,0),FALSE),"")</f>
        <v>30673.119999999999</v>
      </c>
      <c r="N584" s="40">
        <f>IFERROR(VLOOKUP($B$583,$130:$216,MATCH($R584&amp;"/"&amp;N$348,$128:$128,0),FALSE),"")</f>
        <v>29823.040000000001</v>
      </c>
      <c r="O584" s="40">
        <f>IFERROR(VLOOKUP($B$583,$130:$216,MATCH($R584&amp;"/"&amp;O$348,$128:$128,0),FALSE),"")</f>
        <v>18956.080000000002</v>
      </c>
      <c r="P584" s="40" t="str">
        <f>IFERROR(VLOOKUP($B$583,$130:$216,MATCH($R584&amp;"/"&amp;P$348,$128:$128,0),FALSE),"")</f>
        <v/>
      </c>
      <c r="Q584" s="21"/>
      <c r="R584" s="25" t="s">
        <v>2916</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t="str">
        <f>IFERROR(VLOOKUP($B$583,$130:$216,MATCH($R585&amp;"/"&amp;B$348,$128:$128,0),FALSE),"")</f>
        <v/>
      </c>
      <c r="C585" s="23" t="str">
        <f>IFERROR(VLOOKUP($B$583,$130:$216,MATCH($R585&amp;"/"&amp;C$348,$128:$128,0),FALSE),"")</f>
        <v/>
      </c>
      <c r="D585" s="23" t="str">
        <f>IFERROR(VLOOKUP($B$583,$130:$216,MATCH($R585&amp;"/"&amp;D$348,$128:$128,0),FALSE),"")</f>
        <v/>
      </c>
      <c r="E585" s="23" t="str">
        <f>IFERROR(VLOOKUP($B$583,$130:$216,MATCH($R585&amp;"/"&amp;E$348,$128:$128,0),FALSE),"")</f>
        <v/>
      </c>
      <c r="F585" s="23" t="str">
        <f>IFERROR(VLOOKUP($B$583,$130:$216,MATCH($R585&amp;"/"&amp;F$348,$128:$128,0),FALSE),"")</f>
        <v/>
      </c>
      <c r="G585" s="23" t="str">
        <f>IFERROR(VLOOKUP($B$583,$130:$216,MATCH($R585&amp;"/"&amp;G$348,$128:$128,0),FALSE),"")</f>
        <v/>
      </c>
      <c r="H585" s="23" t="str">
        <f>IFERROR(VLOOKUP($B$583,$130:$216,MATCH($R585&amp;"/"&amp;H$348,$128:$128,0),FALSE),"")</f>
        <v/>
      </c>
      <c r="I585" s="23" t="str">
        <f>IFERROR(VLOOKUP($B$583,$130:$216,MATCH($R585&amp;"/"&amp;I$348,$128:$128,0),FALSE),"")</f>
        <v/>
      </c>
      <c r="J585" s="23" t="str">
        <f>IFERROR(VLOOKUP($B$583,$130:$216,MATCH($R585&amp;"/"&amp;J$348,$128:$128,0),FALSE),"")</f>
        <v/>
      </c>
      <c r="K585" s="23">
        <f>IFERROR(VLOOKUP($B$583,$130:$216,MATCH($R585&amp;"/"&amp;K$348,$128:$128,0),FALSE),"")</f>
        <v>14660.25</v>
      </c>
      <c r="L585" s="23">
        <f>IFERROR(VLOOKUP($B$583,$130:$216,MATCH($R585&amp;"/"&amp;L$348,$128:$128,0),FALSE),"")</f>
        <v>17273</v>
      </c>
      <c r="M585" s="23">
        <f>IFERROR(VLOOKUP($B$583,$130:$216,MATCH($R585&amp;"/"&amp;M$348,$128:$128,0),FALSE),"")</f>
        <v>16564.2</v>
      </c>
      <c r="N585" s="23">
        <f>IFERROR(VLOOKUP($B$583,$130:$216,MATCH($R585&amp;"/"&amp;N$348,$128:$128,0),FALSE),"")</f>
        <v>3606.57</v>
      </c>
      <c r="O585" s="23">
        <f>IFERROR(VLOOKUP($B$583,$130:$216,MATCH($R585&amp;"/"&amp;O$348,$128:$128,0),FALSE),"")</f>
        <v>14043.78</v>
      </c>
      <c r="P585" s="23" t="str">
        <f>IFERROR(VLOOKUP($B$583,$130:$216,MATCH($R585&amp;"/"&amp;P$348,$128:$128,0),FALSE),"")</f>
        <v/>
      </c>
      <c r="Q585" s="21"/>
      <c r="R585" s="25" t="s">
        <v>2917</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t="str">
        <f>IFERROR(VLOOKUP($B$583,$130:$216,MATCH($R586&amp;"/"&amp;B$348,$128:$128,0),FALSE),"")</f>
        <v/>
      </c>
      <c r="C586" s="23" t="str">
        <f>IFERROR(VLOOKUP($B$583,$130:$216,MATCH($R586&amp;"/"&amp;C$348,$128:$128,0),FALSE),"")</f>
        <v/>
      </c>
      <c r="D586" s="23" t="str">
        <f>IFERROR(VLOOKUP($B$583,$130:$216,MATCH($R586&amp;"/"&amp;D$348,$128:$128,0),FALSE),"")</f>
        <v/>
      </c>
      <c r="E586" s="23" t="str">
        <f>IFERROR(VLOOKUP($B$583,$130:$216,MATCH($R586&amp;"/"&amp;E$348,$128:$128,0),FALSE),"")</f>
        <v/>
      </c>
      <c r="F586" s="23" t="str">
        <f>IFERROR(VLOOKUP($B$583,$130:$216,MATCH($R586&amp;"/"&amp;F$348,$128:$128,0),FALSE),"")</f>
        <v/>
      </c>
      <c r="G586" s="23" t="str">
        <f>IFERROR(VLOOKUP($B$583,$130:$216,MATCH($R586&amp;"/"&amp;G$348,$128:$128,0),FALSE),"")</f>
        <v/>
      </c>
      <c r="H586" s="23" t="str">
        <f>IFERROR(VLOOKUP($B$583,$130:$216,MATCH($R586&amp;"/"&amp;H$348,$128:$128,0),FALSE),"")</f>
        <v/>
      </c>
      <c r="I586" s="23" t="str">
        <f>IFERROR(VLOOKUP($B$583,$130:$216,MATCH($R586&amp;"/"&amp;I$348,$128:$128,0),FALSE),"")</f>
        <v/>
      </c>
      <c r="J586" s="23" t="str">
        <f>IFERROR(VLOOKUP($B$583,$130:$216,MATCH($R586&amp;"/"&amp;J$348,$128:$128,0),FALSE),"")</f>
        <v/>
      </c>
      <c r="K586" s="23">
        <f>IFERROR(VLOOKUP($B$583,$130:$216,MATCH($R586&amp;"/"&amp;K$348,$128:$128,0),FALSE),"")</f>
        <v>22139.32</v>
      </c>
      <c r="L586" s="23">
        <f>IFERROR(VLOOKUP($B$583,$130:$216,MATCH($R586&amp;"/"&amp;L$348,$128:$128,0),FALSE),"")</f>
        <v>8857.39</v>
      </c>
      <c r="M586" s="23">
        <f>IFERROR(VLOOKUP($B$583,$130:$216,MATCH($R586&amp;"/"&amp;M$348,$128:$128,0),FALSE),"")</f>
        <v>27216.83</v>
      </c>
      <c r="N586" s="23">
        <f>IFERROR(VLOOKUP($B$583,$130:$216,MATCH($R586&amp;"/"&amp;N$348,$128:$128,0),FALSE),"")</f>
        <v>20512.34</v>
      </c>
      <c r="O586" s="23">
        <f>IFERROR(VLOOKUP($B$583,$130:$216,MATCH($R586&amp;"/"&amp;O$348,$128:$128,0),FALSE),"")</f>
        <v>145243.35999999999</v>
      </c>
      <c r="P586" s="23" t="str">
        <f>IFERROR(VLOOKUP($B$583,$130:$216,MATCH($R586&amp;"/"&amp;P$348,$128:$128,0),FALSE),"")</f>
        <v/>
      </c>
      <c r="Q586" s="21"/>
      <c r="R586" s="25" t="s">
        <v>2918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t="str">
        <f>IFERROR(VLOOKUP($B$583,$130:$216,MATCH($R587&amp;"/"&amp;B$348,$128:$128,0),FALSE),"")</f>
        <v/>
      </c>
      <c r="C587" s="39" t="str">
        <f>IFERROR(VLOOKUP($B$583,$130:$216,MATCH($R587&amp;"/"&amp;C$348,$128:$128,0),FALSE),"")</f>
        <v/>
      </c>
      <c r="D587" s="39" t="str">
        <f>IFERROR(VLOOKUP($B$583,$130:$216,MATCH($R587&amp;"/"&amp;D$348,$128:$128,0),FALSE),"")</f>
        <v/>
      </c>
      <c r="E587" s="39" t="str">
        <f>IFERROR(VLOOKUP($B$583,$130:$216,MATCH($R587&amp;"/"&amp;E$348,$128:$128,0),FALSE),"")</f>
        <v/>
      </c>
      <c r="F587" s="39" t="str">
        <f>IFERROR(VLOOKUP($B$583,$130:$216,MATCH($R587&amp;"/"&amp;F$348,$128:$128,0),FALSE),"")</f>
        <v/>
      </c>
      <c r="G587" s="39" t="str">
        <f>IFERROR(VLOOKUP($B$583,$130:$216,MATCH($R587&amp;"/"&amp;G$348,$128:$128,0),FALSE),"")</f>
        <v/>
      </c>
      <c r="H587" s="39" t="str">
        <f>IFERROR(VLOOKUP($B$583,$130:$216,MATCH($R587&amp;"/"&amp;H$348,$128:$128,0),FALSE),"")</f>
        <v/>
      </c>
      <c r="I587" s="39" t="str">
        <f>IFERROR(VLOOKUP($B$583,$130:$216,MATCH($R587&amp;"/"&amp;I$348,$128:$128,0),FALSE),"")</f>
        <v/>
      </c>
      <c r="J587" s="39">
        <f>IFERROR(VLOOKUP($B$583,$130:$216,MATCH($R587&amp;"/"&amp;J$348,$128:$128,0),FALSE),"")</f>
        <v>16974.939999999999</v>
      </c>
      <c r="K587" s="39">
        <f>IFERROR(VLOOKUP($B$583,$130:$216,MATCH($R587&amp;"/"&amp;K$348,$128:$128,0),FALSE),"")</f>
        <v>16876.36</v>
      </c>
      <c r="L587" s="39">
        <f>IFERROR(VLOOKUP($B$583,$130:$216,MATCH($R587&amp;"/"&amp;L$348,$128:$128,0),FALSE),"")</f>
        <v>3263.01</v>
      </c>
      <c r="M587" s="39">
        <f>IFERROR(VLOOKUP($B$583,$130:$216,MATCH($R587&amp;"/"&amp;M$348,$128:$128,0),FALSE),"")</f>
        <v>21958.54</v>
      </c>
      <c r="N587" s="39">
        <f>IFERROR(VLOOKUP($B$583,$130:$216,MATCH($R587&amp;"/"&amp;N$348,$128:$128,0),FALSE),"")</f>
        <v>39901.67</v>
      </c>
      <c r="O587" s="39" t="str">
        <f>IFERROR(VLOOKUP($B$583,$130:$216,MATCH($R587&amp;"/"&amp;O$348,$128:$128,0),FALSE),"")</f>
        <v/>
      </c>
      <c r="P587" s="39" t="str">
        <f>IFERROR(VLOOKUP($B$583,$130:$216,MATCH($R587&amp;"/"&amp;P$348,$128:$128,0),FALSE),"")</f>
        <v/>
      </c>
      <c r="Q587" s="21"/>
      <c r="R587" s="25" t="s">
        <v>2940</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143">SUM(B584:B587)</f>
        <v>0</v>
      </c>
      <c r="C588" s="39">
        <f t="shared" si="143"/>
        <v>0</v>
      </c>
      <c r="D588" s="39">
        <f t="shared" si="143"/>
        <v>0</v>
      </c>
      <c r="E588" s="39">
        <f t="shared" si="143"/>
        <v>0</v>
      </c>
      <c r="F588" s="39">
        <f t="shared" si="143"/>
        <v>0</v>
      </c>
      <c r="G588" s="39">
        <f t="shared" si="143"/>
        <v>0</v>
      </c>
      <c r="H588" s="39">
        <f t="shared" si="143"/>
        <v>0</v>
      </c>
      <c r="I588" s="39">
        <f t="shared" si="143"/>
        <v>0</v>
      </c>
      <c r="J588" s="39">
        <f t="shared" si="143"/>
        <v>16974.939999999999</v>
      </c>
      <c r="K588" s="39">
        <f t="shared" si="143"/>
        <v>63039.6</v>
      </c>
      <c r="L588" s="39">
        <f t="shared" si="143"/>
        <v>48433.98</v>
      </c>
      <c r="M588" s="39">
        <f t="shared" si="143"/>
        <v>96412.69</v>
      </c>
      <c r="N588" s="39">
        <f t="shared" ref="N588:P588" si="144">IF(N585="",N584*4,IF(N586="",(N585+N584)*2,IF(N587="",((N586+N585+N584)/3)*4,SUM(N584:N587))))</f>
        <v>93843.62</v>
      </c>
      <c r="O588" s="39">
        <f t="shared" ref="O588:P588" si="145">IF(O585="",O584*4,IF(O586="",(O585+O584)*2,IF(O587="",((O586+O585+O584)/3)*4,SUM(O584:O587))))</f>
        <v>237657.62666666662</v>
      </c>
      <c r="P588" s="39" t="e">
        <f t="shared" si="145"/>
        <v>#VALUE!</v>
      </c>
      <c r="Q588" s="21"/>
      <c r="R588" s="25" t="s">
        <v>2919</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t="e">
        <f t="shared" ref="B589:P589" si="146">+B588/(B$465+B$472)</f>
        <v>#DIV/0!</v>
      </c>
      <c r="C589" s="46" t="e">
        <f t="shared" si="146"/>
        <v>#DIV/0!</v>
      </c>
      <c r="D589" s="46" t="e">
        <f t="shared" si="146"/>
        <v>#DIV/0!</v>
      </c>
      <c r="E589" s="46" t="e">
        <f t="shared" si="146"/>
        <v>#DIV/0!</v>
      </c>
      <c r="F589" s="46" t="e">
        <f t="shared" si="146"/>
        <v>#DIV/0!</v>
      </c>
      <c r="G589" s="46" t="e">
        <f t="shared" si="146"/>
        <v>#DIV/0!</v>
      </c>
      <c r="H589" s="46" t="e">
        <f t="shared" si="146"/>
        <v>#DIV/0!</v>
      </c>
      <c r="I589" s="46" t="e">
        <f t="shared" si="146"/>
        <v>#DIV/0!</v>
      </c>
      <c r="J589" s="46">
        <f t="shared" si="146"/>
        <v>0.16305629770314101</v>
      </c>
      <c r="K589" s="46">
        <f t="shared" si="146"/>
        <v>0.14853173189475291</v>
      </c>
      <c r="L589" s="46">
        <f t="shared" si="146"/>
        <v>8.9268176298546664E-2</v>
      </c>
      <c r="M589" s="46">
        <f t="shared" si="146"/>
        <v>0.11612293198308009</v>
      </c>
      <c r="N589" s="46">
        <f t="shared" si="146"/>
        <v>0.11549453222666665</v>
      </c>
      <c r="O589" s="46">
        <f t="shared" ref="O589:P589" si="147">+O588/(O$465+O$472)</f>
        <v>0.21684100576204654</v>
      </c>
      <c r="P589" s="46" t="e">
        <f t="shared" si="147"/>
        <v>#VALUE!</v>
      </c>
      <c r="Q589" s="21"/>
      <c r="R589" s="27" t="s">
        <v>2965</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t="e">
        <f t="shared" ref="C590:N590" si="148">C588/B588-1</f>
        <v>#DIV/0!</v>
      </c>
      <c r="D590" s="46" t="e">
        <f t="shared" si="148"/>
        <v>#DIV/0!</v>
      </c>
      <c r="E590" s="46" t="e">
        <f t="shared" si="148"/>
        <v>#DIV/0!</v>
      </c>
      <c r="F590" s="46" t="e">
        <f t="shared" si="148"/>
        <v>#DIV/0!</v>
      </c>
      <c r="G590" s="46" t="e">
        <f t="shared" si="148"/>
        <v>#DIV/0!</v>
      </c>
      <c r="H590" s="46" t="e">
        <f t="shared" si="148"/>
        <v>#DIV/0!</v>
      </c>
      <c r="I590" s="46" t="e">
        <f t="shared" si="148"/>
        <v>#DIV/0!</v>
      </c>
      <c r="J590" s="46" t="e">
        <f t="shared" si="148"/>
        <v>#DIV/0!</v>
      </c>
      <c r="K590" s="46">
        <f t="shared" si="148"/>
        <v>2.7136861750321359</v>
      </c>
      <c r="L590" s="46">
        <f t="shared" si="148"/>
        <v>-0.23168960462947097</v>
      </c>
      <c r="M590" s="46">
        <f t="shared" si="148"/>
        <v>0.9906001943263798</v>
      </c>
      <c r="N590" s="46">
        <f t="shared" si="148"/>
        <v>-2.664659600307806E-2</v>
      </c>
      <c r="O590" s="46">
        <f>O588/M588-1</f>
        <v>1.4650035868376521</v>
      </c>
      <c r="P590" s="46" t="e">
        <f>P588/N588-1</f>
        <v>#VALUE!</v>
      </c>
      <c r="Q590" s="37"/>
      <c r="R590" s="27" t="s">
        <v>2941</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51" t="s">
        <v>2966</v>
      </c>
      <c r="C591" s="146"/>
      <c r="D591" s="146"/>
      <c r="E591" s="146"/>
      <c r="F591" s="146"/>
      <c r="G591" s="146"/>
      <c r="H591" s="146"/>
      <c r="I591" s="146"/>
      <c r="J591" s="146"/>
      <c r="K591" s="146"/>
      <c r="L591" s="146"/>
      <c r="M591" s="146"/>
      <c r="N591" s="150"/>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52" t="s">
        <v>2967</v>
      </c>
      <c r="C592" s="146"/>
      <c r="D592" s="146"/>
      <c r="E592" s="146"/>
      <c r="F592" s="146"/>
      <c r="G592" s="146"/>
      <c r="H592" s="146"/>
      <c r="I592" s="146"/>
      <c r="J592" s="146"/>
      <c r="K592" s="146"/>
      <c r="L592" s="146"/>
      <c r="M592" s="146"/>
      <c r="N592" s="150"/>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t="str">
        <f>IFERROR(VLOOKUP($B$592,$221:$343,MATCH($R593&amp;"/"&amp;B$348,$219:$219,0),FALSE),"")</f>
        <v/>
      </c>
      <c r="C593" s="23" t="str">
        <f>IFERROR(VLOOKUP($B$592,$221:$343,MATCH($R593&amp;"/"&amp;C$348,$219:$219,0),FALSE),"")</f>
        <v/>
      </c>
      <c r="D593" s="23" t="str">
        <f>IFERROR(VLOOKUP($B$592,$221:$343,MATCH($R593&amp;"/"&amp;D$348,$219:$219,0),FALSE),"")</f>
        <v/>
      </c>
      <c r="E593" s="23" t="str">
        <f>IFERROR(VLOOKUP($B$592,$221:$343,MATCH($R593&amp;"/"&amp;E$348,$219:$219,0),FALSE),"")</f>
        <v/>
      </c>
      <c r="F593" s="23" t="str">
        <f>IFERROR(VLOOKUP($B$592,$221:$343,MATCH($R593&amp;"/"&amp;F$348,$219:$219,0),FALSE),"")</f>
        <v/>
      </c>
      <c r="G593" s="23" t="str">
        <f>IFERROR(VLOOKUP($B$592,$221:$343,MATCH($R593&amp;"/"&amp;G$348,$219:$219,0),FALSE),"")</f>
        <v/>
      </c>
      <c r="H593" s="23" t="str">
        <f>IFERROR(VLOOKUP($B$592,$221:$343,MATCH($R593&amp;"/"&amp;H$348,$219:$219,0),FALSE),"")</f>
        <v/>
      </c>
      <c r="I593" s="23" t="str">
        <f>IFERROR(VLOOKUP($B$592,$221:$343,MATCH($R593&amp;"/"&amp;I$348,$219:$219,0),FALSE),"")</f>
        <v/>
      </c>
      <c r="J593" s="23" t="str">
        <f>IFERROR(VLOOKUP($B$592,$221:$343,MATCH($R593&amp;"/"&amp;J$348,$219:$219,0),FALSE),"")</f>
        <v/>
      </c>
      <c r="K593" s="23">
        <f>IFERROR(VLOOKUP($B$592,$221:$343,MATCH($R593&amp;"/"&amp;K$348,$219:$219,0),FALSE),"")</f>
        <v>3225.75</v>
      </c>
      <c r="L593" s="23">
        <f>IFERROR(VLOOKUP($B$592,$221:$343,MATCH($R593&amp;"/"&amp;L$348,$219:$219,0),FALSE),"")</f>
        <v>3019.77</v>
      </c>
      <c r="M593" s="23">
        <f>IFERROR(VLOOKUP($B$592,$221:$343,MATCH($R593&amp;"/"&amp;M$348,$219:$219,0),FALSE),"")</f>
        <v>21309.83</v>
      </c>
      <c r="N593" s="24">
        <f>IFERROR(VLOOKUP($B$592,$221:$343,MATCH($R593&amp;"/"&amp;N$348,$219:$219,0),FALSE),"")</f>
        <v>21908.2</v>
      </c>
      <c r="O593" s="24">
        <f>IFERROR(VLOOKUP($B$592,$221:$343,MATCH($R593&amp;"/"&amp;O$348,$219:$219,0),FALSE),"")</f>
        <v>22152.32</v>
      </c>
      <c r="P593" s="24" t="str">
        <f>IFERROR(VLOOKUP($B$592,$221:$343,MATCH($R593&amp;"/"&amp;P$348,$219:$219,0),FALSE),"")</f>
        <v/>
      </c>
      <c r="Q593" s="21"/>
      <c r="R593" s="25" t="s">
        <v>2916</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t="str">
        <f>IFERROR(VLOOKUP($B$592,$221:$343,MATCH($R594&amp;"/"&amp;B$348,$219:$219,0),FALSE),"")</f>
        <v/>
      </c>
      <c r="C594" s="23" t="str">
        <f>IFERROR(VLOOKUP($B$592,$221:$343,MATCH($R594&amp;"/"&amp;C$348,$219:$219,0),FALSE),"")</f>
        <v/>
      </c>
      <c r="D594" s="23" t="str">
        <f>IFERROR(VLOOKUP($B$592,$221:$343,MATCH($R594&amp;"/"&amp;D$348,$219:$219,0),FALSE),"")</f>
        <v/>
      </c>
      <c r="E594" s="23" t="str">
        <f>IFERROR(VLOOKUP($B$592,$221:$343,MATCH($R594&amp;"/"&amp;E$348,$219:$219,0),FALSE),"")</f>
        <v/>
      </c>
      <c r="F594" s="23" t="str">
        <f>IFERROR(VLOOKUP($B$592,$221:$343,MATCH($R594&amp;"/"&amp;F$348,$219:$219,0),FALSE),"")</f>
        <v/>
      </c>
      <c r="G594" s="23" t="str">
        <f>IFERROR(VLOOKUP($B$592,$221:$343,MATCH($R594&amp;"/"&amp;G$348,$219:$219,0),FALSE),"")</f>
        <v/>
      </c>
      <c r="H594" s="23" t="str">
        <f>IFERROR(VLOOKUP($B$592,$221:$343,MATCH($R594&amp;"/"&amp;H$348,$219:$219,0),FALSE),"")</f>
        <v/>
      </c>
      <c r="I594" s="23" t="str">
        <f>IFERROR(VLOOKUP($B$592,$221:$343,MATCH($R594&amp;"/"&amp;I$348,$219:$219,0),FALSE),"")</f>
        <v/>
      </c>
      <c r="J594" s="23" t="str">
        <f>IFERROR(VLOOKUP($B$592,$221:$343,MATCH($R594&amp;"/"&amp;J$348,$219:$219,0),FALSE),"")</f>
        <v/>
      </c>
      <c r="K594" s="23">
        <f>IFERROR(VLOOKUP($B$592,$221:$343,MATCH($R594&amp;"/"&amp;K$348,$219:$219,0),FALSE),"")</f>
        <v>6444.83</v>
      </c>
      <c r="L594" s="23">
        <f>IFERROR(VLOOKUP($B$592,$221:$343,MATCH($R594&amp;"/"&amp;L$348,$219:$219,0),FALSE),"")</f>
        <v>6297.54</v>
      </c>
      <c r="M594" s="23">
        <f>IFERROR(VLOOKUP($B$592,$221:$343,MATCH($R594&amp;"/"&amp;M$348,$219:$219,0),FALSE),"")</f>
        <v>42904.05</v>
      </c>
      <c r="N594" s="24">
        <f>IFERROR(VLOOKUP($B$592,$221:$343,MATCH($R594&amp;"/"&amp;N$348,$219:$219,0),FALSE),"")</f>
        <v>44079.86</v>
      </c>
      <c r="O594" s="24">
        <f>IFERROR(VLOOKUP($B$592,$221:$343,MATCH($R594&amp;"/"&amp;O$348,$219:$219,0),FALSE),"")</f>
        <v>44558.96</v>
      </c>
      <c r="P594" s="24" t="str">
        <f>IFERROR(VLOOKUP($B$592,$221:$343,MATCH($R594&amp;"/"&amp;P$348,$219:$219,0),FALSE),"")</f>
        <v/>
      </c>
      <c r="Q594" s="21"/>
      <c r="R594" s="25" t="s">
        <v>2917</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t="str">
        <f>IFERROR(VLOOKUP($B$592,$221:$343,MATCH($R595&amp;"/"&amp;B$348,$219:$219,0),FALSE),"")</f>
        <v/>
      </c>
      <c r="C595" s="23" t="str">
        <f>IFERROR(VLOOKUP($B$592,$221:$343,MATCH($R595&amp;"/"&amp;C$348,$219:$219,0),FALSE),"")</f>
        <v/>
      </c>
      <c r="D595" s="23" t="str">
        <f>IFERROR(VLOOKUP($B$592,$221:$343,MATCH($R595&amp;"/"&amp;D$348,$219:$219,0),FALSE),"")</f>
        <v/>
      </c>
      <c r="E595" s="23" t="str">
        <f>IFERROR(VLOOKUP($B$592,$221:$343,MATCH($R595&amp;"/"&amp;E$348,$219:$219,0),FALSE),"")</f>
        <v/>
      </c>
      <c r="F595" s="23" t="str">
        <f>IFERROR(VLOOKUP($B$592,$221:$343,MATCH($R595&amp;"/"&amp;F$348,$219:$219,0),FALSE),"")</f>
        <v/>
      </c>
      <c r="G595" s="23" t="str">
        <f>IFERROR(VLOOKUP($B$592,$221:$343,MATCH($R595&amp;"/"&amp;G$348,$219:$219,0),FALSE),"")</f>
        <v/>
      </c>
      <c r="H595" s="23" t="str">
        <f>IFERROR(VLOOKUP($B$592,$221:$343,MATCH($R595&amp;"/"&amp;H$348,$219:$219,0),FALSE),"")</f>
        <v/>
      </c>
      <c r="I595" s="23" t="str">
        <f>IFERROR(VLOOKUP($B$592,$221:$343,MATCH($R595&amp;"/"&amp;I$348,$219:$219,0),FALSE),"")</f>
        <v/>
      </c>
      <c r="J595" s="23" t="str">
        <f>IFERROR(VLOOKUP($B$592,$221:$343,MATCH($R595&amp;"/"&amp;J$348,$219:$219,0),FALSE),"")</f>
        <v/>
      </c>
      <c r="K595" s="23">
        <f>IFERROR(VLOOKUP($B$592,$221:$343,MATCH($R595&amp;"/"&amp;K$348,$219:$219,0),FALSE),"")</f>
        <v>9539.5499999999993</v>
      </c>
      <c r="L595" s="23">
        <f>IFERROR(VLOOKUP($B$592,$221:$343,MATCH($R595&amp;"/"&amp;L$348,$219:$219,0),FALSE),"")</f>
        <v>19375.86</v>
      </c>
      <c r="M595" s="23">
        <f>IFERROR(VLOOKUP($B$592,$221:$343,MATCH($R595&amp;"/"&amp;M$348,$219:$219,0),FALSE),"")</f>
        <v>64854.01</v>
      </c>
      <c r="N595" s="24">
        <f>IFERROR(VLOOKUP($B$592,$221:$343,MATCH($R595&amp;"/"&amp;N$348,$219:$219,0),FALSE),"")</f>
        <v>66615.75</v>
      </c>
      <c r="O595" s="24">
        <f>IFERROR(VLOOKUP($B$592,$221:$343,MATCH($R595&amp;"/"&amp;O$348,$219:$219,0),FALSE),"")</f>
        <v>66971.8</v>
      </c>
      <c r="P595" s="24" t="str">
        <f>IFERROR(VLOOKUP($B$592,$221:$343,MATCH($R595&amp;"/"&amp;P$348,$219:$219,0),FALSE),"")</f>
        <v/>
      </c>
      <c r="Q595" s="21"/>
      <c r="R595" s="25" t="s">
        <v>2918</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t="str">
        <f>IFERROR(VLOOKUP($B$592,$221:$343,MATCH($R596&amp;"/"&amp;B$348,$219:$219,0),FALSE),"")</f>
        <v/>
      </c>
      <c r="C596" s="23" t="str">
        <f>IFERROR(VLOOKUP($B$592,$221:$343,MATCH($R596&amp;"/"&amp;C$348,$219:$219,0),FALSE),"")</f>
        <v/>
      </c>
      <c r="D596" s="23" t="str">
        <f>IFERROR(VLOOKUP($B$592,$221:$343,MATCH($R596&amp;"/"&amp;D$348,$219:$219,0),FALSE),"")</f>
        <v/>
      </c>
      <c r="E596" s="23" t="str">
        <f>IFERROR(VLOOKUP($B$592,$221:$343,MATCH($R596&amp;"/"&amp;E$348,$219:$219,0),FALSE),"")</f>
        <v/>
      </c>
      <c r="F596" s="23" t="str">
        <f>IFERROR(VLOOKUP($B$592,$221:$343,MATCH($R596&amp;"/"&amp;F$348,$219:$219,0),FALSE),"")</f>
        <v/>
      </c>
      <c r="G596" s="23" t="str">
        <f>IFERROR(VLOOKUP($B$592,$221:$343,MATCH($R596&amp;"/"&amp;G$348,$219:$219,0),FALSE),"")</f>
        <v/>
      </c>
      <c r="H596" s="23" t="str">
        <f>IFERROR(VLOOKUP($B$592,$221:$343,MATCH($R596&amp;"/"&amp;H$348,$219:$219,0),FALSE),"")</f>
        <v/>
      </c>
      <c r="I596" s="23" t="str">
        <f>IFERROR(VLOOKUP($B$592,$221:$343,MATCH($R596&amp;"/"&amp;I$348,$219:$219,0),FALSE),"")</f>
        <v/>
      </c>
      <c r="J596" s="23">
        <f>IFERROR(VLOOKUP($B$592,$221:$343,MATCH($R596&amp;"/"&amp;J$348,$219:$219,0),FALSE),"")</f>
        <v>14490.75</v>
      </c>
      <c r="K596" s="23">
        <f>IFERROR(VLOOKUP($B$592,$221:$343,MATCH($R596&amp;"/"&amp;K$348,$219:$219,0),FALSE),"")</f>
        <v>12586.54</v>
      </c>
      <c r="L596" s="23">
        <f>IFERROR(VLOOKUP($B$592,$221:$343,MATCH($R596&amp;"/"&amp;L$348,$219:$219,0),FALSE),"")</f>
        <v>40107.54</v>
      </c>
      <c r="M596" s="23">
        <f>IFERROR(VLOOKUP($B$592,$221:$343,MATCH($R596&amp;"/"&amp;M$348,$219:$219,0),FALSE),"")</f>
        <v>86856.62</v>
      </c>
      <c r="N596" s="24">
        <f>IFERROR(VLOOKUP($B$592,$221:$343,MATCH($R596&amp;"/"&amp;N$348,$219:$219,0),FALSE),IFERROR((VLOOKUP($B$592,$221:$343,MATCH($R595&amp;"/"&amp;N$348,$219:$219,0),FALSE)/3)*4,IFERROR(VLOOKUP($B$592,$221:$343,MATCH($R594&amp;"/"&amp;N$348,$219:$219,0),FALSE)*2,IFERROR(VLOOKUP($B$592,$221:$343,MATCH($R593&amp;"/"&amp;N$348,$219:$219,0),FALSE)*4,""))))</f>
        <v>89172.58</v>
      </c>
      <c r="O596" s="24">
        <f>IFERROR(VLOOKUP($B$592,$221:$343,MATCH($R596&amp;"/"&amp;O$348,$219:$219,0),FALSE),IFERROR((VLOOKUP($B$592,$221:$343,MATCH($R595&amp;"/"&amp;O$348,$219:$219,0),FALSE)/3)*4,IFERROR(VLOOKUP($B$592,$221:$343,MATCH($R594&amp;"/"&amp;O$348,$219:$219,0),FALSE)*2,IFERROR(VLOOKUP($B$592,$221:$343,MATCH($R593&amp;"/"&amp;O$348,$219:$219,0),FALSE)*4,""))))</f>
        <v>89295.733333333337</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2919</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t="e">
        <f t="shared" ref="B597:P597" si="149">B596/(B$465+B472)</f>
        <v>#VALUE!</v>
      </c>
      <c r="C597" s="46" t="e">
        <f t="shared" si="149"/>
        <v>#VALUE!</v>
      </c>
      <c r="D597" s="46" t="e">
        <f t="shared" si="149"/>
        <v>#VALUE!</v>
      </c>
      <c r="E597" s="46" t="e">
        <f t="shared" si="149"/>
        <v>#VALUE!</v>
      </c>
      <c r="F597" s="46" t="e">
        <f t="shared" si="149"/>
        <v>#VALUE!</v>
      </c>
      <c r="G597" s="46" t="e">
        <f t="shared" si="149"/>
        <v>#VALUE!</v>
      </c>
      <c r="H597" s="46" t="e">
        <f t="shared" si="149"/>
        <v>#VALUE!</v>
      </c>
      <c r="I597" s="46" t="e">
        <f t="shared" si="149"/>
        <v>#VALUE!</v>
      </c>
      <c r="J597" s="46">
        <f t="shared" si="149"/>
        <v>0.13919389676439448</v>
      </c>
      <c r="K597" s="46">
        <f t="shared" si="149"/>
        <v>2.9655971560139712E-2</v>
      </c>
      <c r="L597" s="46">
        <f t="shared" si="149"/>
        <v>7.3921799357001258E-2</v>
      </c>
      <c r="M597" s="46">
        <f t="shared" si="149"/>
        <v>0.10461325554281529</v>
      </c>
      <c r="N597" s="46">
        <f t="shared" si="149"/>
        <v>0.10974582411191097</v>
      </c>
      <c r="O597" s="46">
        <f t="shared" ref="O597:P597" si="150">O596/(O$465+O472)</f>
        <v>8.1474248892578524E-2</v>
      </c>
      <c r="P597" s="46" t="e">
        <f t="shared" si="150"/>
        <v>#VALUE!</v>
      </c>
      <c r="Q597" s="21"/>
      <c r="R597" s="27" t="s">
        <v>2920</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51" t="s">
        <v>2968</v>
      </c>
      <c r="C598" s="146"/>
      <c r="D598" s="146"/>
      <c r="E598" s="146"/>
      <c r="F598" s="146"/>
      <c r="G598" s="146"/>
      <c r="H598" s="146"/>
      <c r="I598" s="146"/>
      <c r="J598" s="146"/>
      <c r="K598" s="146"/>
      <c r="L598" s="146"/>
      <c r="M598" s="146"/>
      <c r="N598" s="147"/>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t="str">
        <f>IFERROR(VLOOKUP($B$598,$221:$343,MATCH($R599&amp;"/"&amp;B$348,$219:$219,0),FALSE),"")</f>
        <v/>
      </c>
      <c r="C599" s="23" t="str">
        <f>IFERROR(VLOOKUP($B$598,$221:$343,MATCH($R599&amp;"/"&amp;C$348,$219:$219,0),FALSE),"")</f>
        <v/>
      </c>
      <c r="D599" s="23" t="str">
        <f>IFERROR(VLOOKUP($B$598,$221:$343,MATCH($R599&amp;"/"&amp;D$348,$219:$219,0),FALSE),"")</f>
        <v/>
      </c>
      <c r="E599" s="23" t="str">
        <f>IFERROR(VLOOKUP($B$598,$221:$343,MATCH($R599&amp;"/"&amp;E$348,$219:$219,0),FALSE),"")</f>
        <v/>
      </c>
      <c r="F599" s="23" t="str">
        <f>IFERROR(VLOOKUP($B$598,$221:$343,MATCH($R599&amp;"/"&amp;F$348,$219:$219,0),FALSE),"")</f>
        <v/>
      </c>
      <c r="G599" s="23" t="str">
        <f>IFERROR(VLOOKUP($B$598,$221:$343,MATCH($R599&amp;"/"&amp;G$348,$219:$219,0),FALSE),"")</f>
        <v/>
      </c>
      <c r="H599" s="23" t="str">
        <f>IFERROR(VLOOKUP($B$598,$221:$343,MATCH($R599&amp;"/"&amp;H$348,$219:$219,0),FALSE),"")</f>
        <v/>
      </c>
      <c r="I599" s="23" t="str">
        <f>IFERROR(VLOOKUP($B$598,$221:$343,MATCH($R599&amp;"/"&amp;I$348,$219:$219,0),FALSE),"")</f>
        <v/>
      </c>
      <c r="J599" s="23" t="str">
        <f>IFERROR(VLOOKUP($B$598,$221:$343,MATCH($R599&amp;"/"&amp;J$348,$219:$219,0),FALSE),"")</f>
        <v/>
      </c>
      <c r="K599" s="23">
        <f>IFERROR(VLOOKUP($B$598,$221:$343,MATCH($R599&amp;"/"&amp;K$348,$219:$219,0),FALSE),"")</f>
        <v>3855.63</v>
      </c>
      <c r="L599" s="23">
        <f>IFERROR(VLOOKUP($B$598,$221:$343,MATCH($R599&amp;"/"&amp;L$348,$219:$219,0),FALSE),"")</f>
        <v>11344.23</v>
      </c>
      <c r="M599" s="23">
        <f>IFERROR(VLOOKUP($B$598,$221:$343,MATCH($R599&amp;"/"&amp;M$348,$219:$219,0),FALSE),"")</f>
        <v>51537.17</v>
      </c>
      <c r="N599" s="24">
        <f>IFERROR(VLOOKUP($B$598,$221:$343,MATCH($R599&amp;"/"&amp;N$348,$219:$219,0),FALSE),"")</f>
        <v>40891.08</v>
      </c>
      <c r="O599" s="24">
        <f>IFERROR(VLOOKUP($B$598,$221:$343,MATCH($R599&amp;"/"&amp;O$348,$219:$219,0),FALSE),"")</f>
        <v>44239.9</v>
      </c>
      <c r="P599" s="24" t="str">
        <f>IFERROR(VLOOKUP($B$598,$221:$343,MATCH($R599&amp;"/"&amp;P$348,$219:$219,0),FALSE),"")</f>
        <v/>
      </c>
      <c r="Q599" s="21"/>
      <c r="R599" s="25" t="s">
        <v>2916</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t="str">
        <f>IFERROR(VLOOKUP($B$598,$221:$343,MATCH($R600&amp;"/"&amp;B$348,$219:$219,0),FALSE),"")</f>
        <v/>
      </c>
      <c r="C600" s="23" t="str">
        <f>IFERROR(VLOOKUP($B$598,$221:$343,MATCH($R600&amp;"/"&amp;C$348,$219:$219,0),FALSE),"")</f>
        <v/>
      </c>
      <c r="D600" s="23" t="str">
        <f>IFERROR(VLOOKUP($B$598,$221:$343,MATCH($R600&amp;"/"&amp;D$348,$219:$219,0),FALSE),"")</f>
        <v/>
      </c>
      <c r="E600" s="23" t="str">
        <f>IFERROR(VLOOKUP($B$598,$221:$343,MATCH($R600&amp;"/"&amp;E$348,$219:$219,0),FALSE),"")</f>
        <v/>
      </c>
      <c r="F600" s="23" t="str">
        <f>IFERROR(VLOOKUP($B$598,$221:$343,MATCH($R600&amp;"/"&amp;F$348,$219:$219,0),FALSE),"")</f>
        <v/>
      </c>
      <c r="G600" s="23" t="str">
        <f>IFERROR(VLOOKUP($B$598,$221:$343,MATCH($R600&amp;"/"&amp;G$348,$219:$219,0),FALSE),"")</f>
        <v/>
      </c>
      <c r="H600" s="23" t="str">
        <f>IFERROR(VLOOKUP($B$598,$221:$343,MATCH($R600&amp;"/"&amp;H$348,$219:$219,0),FALSE),"")</f>
        <v/>
      </c>
      <c r="I600" s="23" t="str">
        <f>IFERROR(VLOOKUP($B$598,$221:$343,MATCH($R600&amp;"/"&amp;I$348,$219:$219,0),FALSE),"")</f>
        <v/>
      </c>
      <c r="J600" s="23" t="str">
        <f>IFERROR(VLOOKUP($B$598,$221:$343,MATCH($R600&amp;"/"&amp;J$348,$219:$219,0),FALSE),"")</f>
        <v/>
      </c>
      <c r="K600" s="23">
        <f>IFERROR(VLOOKUP($B$598,$221:$343,MATCH($R600&amp;"/"&amp;K$348,$219:$219,0),FALSE),"")</f>
        <v>31332.7</v>
      </c>
      <c r="L600" s="23">
        <f>IFERROR(VLOOKUP($B$598,$221:$343,MATCH($R600&amp;"/"&amp;L$348,$219:$219,0),FALSE),"")</f>
        <v>34324.720000000001</v>
      </c>
      <c r="M600" s="23">
        <f>IFERROR(VLOOKUP($B$598,$221:$343,MATCH($R600&amp;"/"&amp;M$348,$219:$219,0),FALSE),"")</f>
        <v>95418.66</v>
      </c>
      <c r="N600" s="24">
        <f>IFERROR(VLOOKUP($B$598,$221:$343,MATCH($R600&amp;"/"&amp;N$348,$219:$219,0),FALSE),"")</f>
        <v>77903.34</v>
      </c>
      <c r="O600" s="24">
        <f>IFERROR(VLOOKUP($B$598,$221:$343,MATCH($R600&amp;"/"&amp;O$348,$219:$219,0),FALSE),"")</f>
        <v>80353.09</v>
      </c>
      <c r="P600" s="24" t="str">
        <f>IFERROR(VLOOKUP($B$598,$221:$343,MATCH($R600&amp;"/"&amp;P$348,$219:$219,0),FALSE),"")</f>
        <v/>
      </c>
      <c r="Q600" s="21"/>
      <c r="R600" s="25" t="s">
        <v>2917</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t="str">
        <f>IFERROR(VLOOKUP($B$598,$221:$343,MATCH($R601&amp;"/"&amp;B$348,$219:$219,0),FALSE),"")</f>
        <v/>
      </c>
      <c r="C601" s="23" t="str">
        <f>IFERROR(VLOOKUP($B$598,$221:$343,MATCH($R601&amp;"/"&amp;C$348,$219:$219,0),FALSE),"")</f>
        <v/>
      </c>
      <c r="D601" s="23" t="str">
        <f>IFERROR(VLOOKUP($B$598,$221:$343,MATCH($R601&amp;"/"&amp;D$348,$219:$219,0),FALSE),"")</f>
        <v/>
      </c>
      <c r="E601" s="23" t="str">
        <f>IFERROR(VLOOKUP($B$598,$221:$343,MATCH($R601&amp;"/"&amp;E$348,$219:$219,0),FALSE),"")</f>
        <v/>
      </c>
      <c r="F601" s="23" t="str">
        <f>IFERROR(VLOOKUP($B$598,$221:$343,MATCH($R601&amp;"/"&amp;F$348,$219:$219,0),FALSE),"")</f>
        <v/>
      </c>
      <c r="G601" s="23" t="str">
        <f>IFERROR(VLOOKUP($B$598,$221:$343,MATCH($R601&amp;"/"&amp;G$348,$219:$219,0),FALSE),"")</f>
        <v/>
      </c>
      <c r="H601" s="23" t="str">
        <f>IFERROR(VLOOKUP($B$598,$221:$343,MATCH($R601&amp;"/"&amp;H$348,$219:$219,0),FALSE),"")</f>
        <v/>
      </c>
      <c r="I601" s="23" t="str">
        <f>IFERROR(VLOOKUP($B$598,$221:$343,MATCH($R601&amp;"/"&amp;I$348,$219:$219,0),FALSE),"")</f>
        <v/>
      </c>
      <c r="J601" s="23" t="str">
        <f>IFERROR(VLOOKUP($B$598,$221:$343,MATCH($R601&amp;"/"&amp;J$348,$219:$219,0),FALSE),"")</f>
        <v/>
      </c>
      <c r="K601" s="23">
        <f>IFERROR(VLOOKUP($B$598,$221:$343,MATCH($R601&amp;"/"&amp;K$348,$219:$219,0),FALSE),"")</f>
        <v>70754.39</v>
      </c>
      <c r="L601" s="23">
        <f>IFERROR(VLOOKUP($B$598,$221:$343,MATCH($R601&amp;"/"&amp;L$348,$219:$219,0),FALSE),"")</f>
        <v>42860.1</v>
      </c>
      <c r="M601" s="23">
        <f>IFERROR(VLOOKUP($B$598,$221:$343,MATCH($R601&amp;"/"&amp;M$348,$219:$219,0),FALSE),"")</f>
        <v>153578.93</v>
      </c>
      <c r="N601" s="24">
        <f>IFERROR(VLOOKUP($B$598,$221:$343,MATCH($R601&amp;"/"&amp;N$348,$219:$219,0),FALSE),"")</f>
        <v>122886.99</v>
      </c>
      <c r="O601" s="24">
        <f>IFERROR(VLOOKUP($B$598,$221:$343,MATCH($R601&amp;"/"&amp;O$348,$219:$219,0),FALSE),"")</f>
        <v>109668.92</v>
      </c>
      <c r="P601" s="24" t="str">
        <f>IFERROR(VLOOKUP($B$598,$221:$343,MATCH($R601&amp;"/"&amp;P$348,$219:$219,0),FALSE),"")</f>
        <v/>
      </c>
      <c r="Q601" s="21"/>
      <c r="R601" s="25" t="s">
        <v>2918</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t="str">
        <f>IFERROR(VLOOKUP($B$598,$221:$343,MATCH($R602&amp;"/"&amp;B$348,$219:$219,0),FALSE),"")</f>
        <v/>
      </c>
      <c r="C602" s="23" t="str">
        <f>IFERROR(VLOOKUP($B$598,$221:$343,MATCH($R602&amp;"/"&amp;C$348,$219:$219,0),FALSE),"")</f>
        <v/>
      </c>
      <c r="D602" s="23" t="str">
        <f>IFERROR(VLOOKUP($B$598,$221:$343,MATCH($R602&amp;"/"&amp;D$348,$219:$219,0),FALSE),"")</f>
        <v/>
      </c>
      <c r="E602" s="23" t="str">
        <f>IFERROR(VLOOKUP($B$598,$221:$343,MATCH($R602&amp;"/"&amp;E$348,$219:$219,0),FALSE),"")</f>
        <v/>
      </c>
      <c r="F602" s="23" t="str">
        <f>IFERROR(VLOOKUP($B$598,$221:$343,MATCH($R602&amp;"/"&amp;F$348,$219:$219,0),FALSE),"")</f>
        <v/>
      </c>
      <c r="G602" s="23" t="str">
        <f>IFERROR(VLOOKUP($B$598,$221:$343,MATCH($R602&amp;"/"&amp;G$348,$219:$219,0),FALSE),"")</f>
        <v/>
      </c>
      <c r="H602" s="23" t="str">
        <f>IFERROR(VLOOKUP($B$598,$221:$343,MATCH($R602&amp;"/"&amp;H$348,$219:$219,0),FALSE),"")</f>
        <v/>
      </c>
      <c r="I602" s="23" t="str">
        <f>IFERROR(VLOOKUP($B$598,$221:$343,MATCH($R602&amp;"/"&amp;I$348,$219:$219,0),FALSE),"")</f>
        <v/>
      </c>
      <c r="J602" s="23">
        <f>IFERROR(VLOOKUP($B$598,$221:$343,MATCH($R602&amp;"/"&amp;J$348,$219:$219,0),FALSE),"")</f>
        <v>86247.49</v>
      </c>
      <c r="K602" s="23">
        <f>IFERROR(VLOOKUP($B$598,$221:$343,MATCH($R602&amp;"/"&amp;K$348,$219:$219,0),FALSE),"")</f>
        <v>82072.679999999993</v>
      </c>
      <c r="L602" s="23">
        <f>IFERROR(VLOOKUP($B$598,$221:$343,MATCH($R602&amp;"/"&amp;L$348,$219:$219,0),FALSE),"")</f>
        <v>87782.51</v>
      </c>
      <c r="M602" s="23">
        <f>IFERROR(VLOOKUP($B$598,$221:$343,MATCH($R602&amp;"/"&amp;M$348,$219:$219,0),FALSE),"")</f>
        <v>203315.83</v>
      </c>
      <c r="N602" s="24">
        <f>IFERROR(VLOOKUP($B$598,$221:$343,MATCH($R602&amp;"/"&amp;N$348,$219:$219,0),FALSE),"")</f>
        <v>186103.34</v>
      </c>
      <c r="O602" s="24" t="str">
        <f>IFERROR(VLOOKUP($B$598,$221:$343,MATCH($R602&amp;"/"&amp;O$348,$219:$219,0),FALSE),"")</f>
        <v/>
      </c>
      <c r="P602" s="24" t="str">
        <f>IFERROR(VLOOKUP($B$598,$221:$343,MATCH($R602&amp;"/"&amp;P$348,$219:$219,0),FALSE),"")</f>
        <v/>
      </c>
      <c r="Q602" s="21"/>
      <c r="R602" s="25" t="s">
        <v>2919</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t="e">
        <f t="shared" ref="B603:M603" si="151">B602/B$588</f>
        <v>#VALUE!</v>
      </c>
      <c r="C603" s="50" t="e">
        <f t="shared" si="151"/>
        <v>#VALUE!</v>
      </c>
      <c r="D603" s="50" t="e">
        <f t="shared" si="151"/>
        <v>#VALUE!</v>
      </c>
      <c r="E603" s="50" t="e">
        <f t="shared" si="151"/>
        <v>#VALUE!</v>
      </c>
      <c r="F603" s="50" t="e">
        <f t="shared" si="151"/>
        <v>#VALUE!</v>
      </c>
      <c r="G603" s="50" t="e">
        <f t="shared" si="151"/>
        <v>#VALUE!</v>
      </c>
      <c r="H603" s="50" t="e">
        <f t="shared" si="151"/>
        <v>#VALUE!</v>
      </c>
      <c r="I603" s="50" t="e">
        <f t="shared" si="151"/>
        <v>#VALUE!</v>
      </c>
      <c r="J603" s="50">
        <f t="shared" si="151"/>
        <v>5.0808715671454516</v>
      </c>
      <c r="K603" s="50">
        <f t="shared" si="151"/>
        <v>1.3019226010317324</v>
      </c>
      <c r="L603" s="50">
        <f t="shared" si="151"/>
        <v>1.8124157874285778</v>
      </c>
      <c r="M603" s="50">
        <f t="shared" si="151"/>
        <v>2.1088077720889231</v>
      </c>
      <c r="N603" s="50">
        <f t="shared" ref="N603:P603" si="152">IFERROR(N602/N$588,IFERROR(N601/N$588,IFERROR(N600/N$588,N599/N$588)))</f>
        <v>1.9831219213410567</v>
      </c>
      <c r="O603" s="50">
        <f t="shared" ref="O603:P603" si="153">IFERROR(O602/O$588,IFERROR(O601/O$588,IFERROR(O600/O$588,O599/O$588)))</f>
        <v>0.46145760831744409</v>
      </c>
      <c r="P603" s="50" t="e">
        <f t="shared" si="153"/>
        <v>#VALUE!</v>
      </c>
      <c r="Q603" s="21"/>
      <c r="R603" s="27" t="s">
        <v>2969</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45" t="s">
        <v>2970</v>
      </c>
      <c r="C604" s="146"/>
      <c r="D604" s="146"/>
      <c r="E604" s="146"/>
      <c r="F604" s="146"/>
      <c r="G604" s="146"/>
      <c r="H604" s="146"/>
      <c r="I604" s="146"/>
      <c r="J604" s="146"/>
      <c r="K604" s="146"/>
      <c r="L604" s="146"/>
      <c r="M604" s="146"/>
      <c r="N604" s="147"/>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t="str">
        <f t="shared" ref="B605:P608" si="154">IFERROR(B599+B611,"")</f>
        <v/>
      </c>
      <c r="C605" s="23" t="str">
        <f t="shared" si="154"/>
        <v/>
      </c>
      <c r="D605" s="23" t="str">
        <f t="shared" si="154"/>
        <v/>
      </c>
      <c r="E605" s="23" t="str">
        <f t="shared" si="154"/>
        <v/>
      </c>
      <c r="F605" s="23" t="str">
        <f t="shared" si="154"/>
        <v/>
      </c>
      <c r="G605" s="23" t="str">
        <f t="shared" si="154"/>
        <v/>
      </c>
      <c r="H605" s="23" t="str">
        <f t="shared" si="154"/>
        <v/>
      </c>
      <c r="I605" s="23" t="str">
        <f t="shared" si="154"/>
        <v/>
      </c>
      <c r="J605" s="23" t="str">
        <f t="shared" si="154"/>
        <v/>
      </c>
      <c r="K605" s="23">
        <f t="shared" si="154"/>
        <v>-79228.549999999988</v>
      </c>
      <c r="L605" s="23">
        <f t="shared" si="154"/>
        <v>-216146.61</v>
      </c>
      <c r="M605" s="23">
        <f t="shared" si="154"/>
        <v>-9248.3700000000026</v>
      </c>
      <c r="N605" s="24">
        <f t="shared" si="154"/>
        <v>14646.980000000003</v>
      </c>
      <c r="O605" s="24">
        <f t="shared" ref="O605:P605" si="155">IFERROR(O599+O611,"")</f>
        <v>40230.620000000003</v>
      </c>
      <c r="P605" s="24" t="str">
        <f t="shared" si="155"/>
        <v/>
      </c>
      <c r="Q605" s="21"/>
      <c r="R605" s="25" t="s">
        <v>2916</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t="str">
        <f t="shared" si="154"/>
        <v/>
      </c>
      <c r="C606" s="23" t="str">
        <f t="shared" si="154"/>
        <v/>
      </c>
      <c r="D606" s="23" t="str">
        <f t="shared" si="154"/>
        <v/>
      </c>
      <c r="E606" s="23" t="str">
        <f t="shared" si="154"/>
        <v/>
      </c>
      <c r="F606" s="23" t="str">
        <f t="shared" si="154"/>
        <v/>
      </c>
      <c r="G606" s="23" t="str">
        <f t="shared" si="154"/>
        <v/>
      </c>
      <c r="H606" s="23" t="str">
        <f t="shared" si="154"/>
        <v/>
      </c>
      <c r="I606" s="23" t="str">
        <f t="shared" si="154"/>
        <v/>
      </c>
      <c r="J606" s="23" t="str">
        <f t="shared" si="154"/>
        <v/>
      </c>
      <c r="K606" s="23">
        <f t="shared" si="154"/>
        <v>-162582.44999999998</v>
      </c>
      <c r="L606" s="23">
        <f t="shared" si="154"/>
        <v>-380558.54000000004</v>
      </c>
      <c r="M606" s="23">
        <f t="shared" si="154"/>
        <v>-43012.09</v>
      </c>
      <c r="N606" s="24">
        <f t="shared" si="154"/>
        <v>38438.049999999996</v>
      </c>
      <c r="O606" s="24">
        <f t="shared" ref="O606:P606" si="156">IFERROR(O600+O612,"")</f>
        <v>74467.76999999999</v>
      </c>
      <c r="P606" s="24" t="str">
        <f t="shared" si="156"/>
        <v/>
      </c>
      <c r="Q606" s="21"/>
      <c r="R606" s="25" t="s">
        <v>2917</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t="str">
        <f t="shared" si="154"/>
        <v/>
      </c>
      <c r="C607" s="23" t="str">
        <f t="shared" si="154"/>
        <v/>
      </c>
      <c r="D607" s="23" t="str">
        <f t="shared" si="154"/>
        <v/>
      </c>
      <c r="E607" s="23" t="str">
        <f t="shared" si="154"/>
        <v/>
      </c>
      <c r="F607" s="23" t="str">
        <f t="shared" si="154"/>
        <v/>
      </c>
      <c r="G607" s="23" t="str">
        <f t="shared" si="154"/>
        <v/>
      </c>
      <c r="H607" s="23" t="str">
        <f t="shared" si="154"/>
        <v/>
      </c>
      <c r="I607" s="23" t="str">
        <f t="shared" si="154"/>
        <v/>
      </c>
      <c r="J607" s="23" t="str">
        <f t="shared" si="154"/>
        <v/>
      </c>
      <c r="K607" s="23">
        <f t="shared" si="154"/>
        <v>-266527.62</v>
      </c>
      <c r="L607" s="23">
        <f t="shared" si="154"/>
        <v>-485869.58999999997</v>
      </c>
      <c r="M607" s="23">
        <f t="shared" si="154"/>
        <v>-3974.2600000000093</v>
      </c>
      <c r="N607" s="24">
        <f t="shared" si="154"/>
        <v>77831</v>
      </c>
      <c r="O607" s="24">
        <f t="shared" ref="O607:P607" si="157">IFERROR(O601+O613,"")</f>
        <v>95983.319999999992</v>
      </c>
      <c r="P607" s="24" t="str">
        <f t="shared" si="157"/>
        <v/>
      </c>
      <c r="Q607" s="21"/>
      <c r="R607" s="25" t="s">
        <v>2918</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t="str">
        <f t="shared" si="154"/>
        <v/>
      </c>
      <c r="C608" s="39" t="str">
        <f t="shared" si="154"/>
        <v/>
      </c>
      <c r="D608" s="39" t="str">
        <f t="shared" si="154"/>
        <v/>
      </c>
      <c r="E608" s="39" t="str">
        <f t="shared" si="154"/>
        <v/>
      </c>
      <c r="F608" s="39" t="str">
        <f t="shared" si="154"/>
        <v/>
      </c>
      <c r="G608" s="39" t="str">
        <f t="shared" si="154"/>
        <v/>
      </c>
      <c r="H608" s="39" t="str">
        <f t="shared" si="154"/>
        <v/>
      </c>
      <c r="I608" s="39" t="str">
        <f t="shared" si="154"/>
        <v/>
      </c>
      <c r="J608" s="39">
        <f t="shared" si="154"/>
        <v>-91074.87999999999</v>
      </c>
      <c r="K608" s="39">
        <f t="shared" si="154"/>
        <v>-354884.01</v>
      </c>
      <c r="L608" s="39">
        <f t="shared" si="154"/>
        <v>-563042.79</v>
      </c>
      <c r="M608" s="39">
        <f t="shared" si="154"/>
        <v>23735.159999999974</v>
      </c>
      <c r="N608" s="39">
        <f t="shared" si="154"/>
        <v>131716.78</v>
      </c>
      <c r="O608" s="39" t="str">
        <f t="shared" ref="O608:P608" si="158">IFERROR(O602+O614,"")</f>
        <v/>
      </c>
      <c r="P608" s="39" t="str">
        <f t="shared" si="158"/>
        <v/>
      </c>
      <c r="Q608" s="21"/>
      <c r="R608" s="25" t="s">
        <v>2919</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48" t="s">
        <v>2971</v>
      </c>
      <c r="C609" s="146"/>
      <c r="D609" s="146"/>
      <c r="E609" s="146"/>
      <c r="F609" s="146"/>
      <c r="G609" s="146"/>
      <c r="H609" s="146"/>
      <c r="I609" s="146"/>
      <c r="J609" s="146"/>
      <c r="K609" s="146"/>
      <c r="L609" s="146"/>
      <c r="M609" s="146"/>
      <c r="N609" s="147"/>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49" t="s">
        <v>2972</v>
      </c>
      <c r="C610" s="146"/>
      <c r="D610" s="146"/>
      <c r="E610" s="146"/>
      <c r="F610" s="146"/>
      <c r="G610" s="146"/>
      <c r="H610" s="146"/>
      <c r="I610" s="146"/>
      <c r="J610" s="146"/>
      <c r="K610" s="146"/>
      <c r="L610" s="146"/>
      <c r="M610" s="146"/>
      <c r="N610" s="147"/>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t="str">
        <f>IFERROR(VLOOKUP($B$610,$221:$343,MATCH($R611&amp;"/"&amp;B$348,$219:$219,0),FALSE),"")</f>
        <v/>
      </c>
      <c r="C611" s="23" t="str">
        <f>IFERROR(VLOOKUP($B$610,$221:$343,MATCH($R611&amp;"/"&amp;C$348,$219:$219,0),FALSE),"")</f>
        <v/>
      </c>
      <c r="D611" s="23" t="str">
        <f>IFERROR(VLOOKUP($B$610,$221:$343,MATCH($R611&amp;"/"&amp;D$348,$219:$219,0),FALSE),"")</f>
        <v/>
      </c>
      <c r="E611" s="23" t="str">
        <f>IFERROR(VLOOKUP($B$610,$221:$343,MATCH($R611&amp;"/"&amp;E$348,$219:$219,0),FALSE),"")</f>
        <v/>
      </c>
      <c r="F611" s="23" t="str">
        <f>IFERROR(VLOOKUP($B$610,$221:$343,MATCH($R611&amp;"/"&amp;F$348,$219:$219,0),FALSE),"")</f>
        <v/>
      </c>
      <c r="G611" s="23" t="str">
        <f>IFERROR(VLOOKUP($B$610,$221:$343,MATCH($R611&amp;"/"&amp;G$348,$219:$219,0),FALSE),"")</f>
        <v/>
      </c>
      <c r="H611" s="23" t="str">
        <f>IFERROR(VLOOKUP($B$610,$221:$343,MATCH($R611&amp;"/"&amp;H$348,$219:$219,0),FALSE),"")</f>
        <v/>
      </c>
      <c r="I611" s="23" t="str">
        <f>IFERROR(VLOOKUP($B$610,$221:$343,MATCH($R611&amp;"/"&amp;I$348,$219:$219,0),FALSE),"")</f>
        <v/>
      </c>
      <c r="J611" s="23" t="str">
        <f>IFERROR(VLOOKUP($B$610,$221:$343,MATCH($R611&amp;"/"&amp;J$348,$219:$219,0),FALSE),"")</f>
        <v/>
      </c>
      <c r="K611" s="23">
        <f>IFERROR(VLOOKUP($B$610,$221:$343,MATCH($R611&amp;"/"&amp;K$348,$219:$219,0),FALSE),"")</f>
        <v>-83084.179999999993</v>
      </c>
      <c r="L611" s="23">
        <f>IFERROR(VLOOKUP($B$610,$221:$343,MATCH($R611&amp;"/"&amp;L$348,$219:$219,0),FALSE),"")</f>
        <v>-227490.84</v>
      </c>
      <c r="M611" s="23">
        <f>IFERROR(VLOOKUP($B$610,$221:$343,MATCH($R611&amp;"/"&amp;M$348,$219:$219,0),FALSE),"")</f>
        <v>-60785.54</v>
      </c>
      <c r="N611" s="24">
        <f>IFERROR(VLOOKUP($B$610,$221:$343,MATCH($R611&amp;"/"&amp;N$348,$219:$219,0),FALSE),"")</f>
        <v>-26244.1</v>
      </c>
      <c r="O611" s="24">
        <f>IFERROR(VLOOKUP($B$610,$221:$343,MATCH($R611&amp;"/"&amp;O$348,$219:$219,0),FALSE),"")</f>
        <v>-4009.28</v>
      </c>
      <c r="P611" s="24" t="str">
        <f>IFERROR(VLOOKUP($B$610,$221:$343,MATCH($R611&amp;"/"&amp;P$348,$219:$219,0),FALSE),"")</f>
        <v/>
      </c>
      <c r="Q611" s="21"/>
      <c r="R611" s="25" t="s">
        <v>2916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t="str">
        <f>IFERROR(VLOOKUP($B$610,$221:$343,MATCH($R612&amp;"/"&amp;B$348,$219:$219,0),FALSE),"")</f>
        <v/>
      </c>
      <c r="C612" s="23" t="str">
        <f>IFERROR(VLOOKUP($B$610,$221:$343,MATCH($R612&amp;"/"&amp;C$348,$219:$219,0),FALSE),"")</f>
        <v/>
      </c>
      <c r="D612" s="23" t="str">
        <f>IFERROR(VLOOKUP($B$610,$221:$343,MATCH($R612&amp;"/"&amp;D$348,$219:$219,0),FALSE),"")</f>
        <v/>
      </c>
      <c r="E612" s="23" t="str">
        <f>IFERROR(VLOOKUP($B$610,$221:$343,MATCH($R612&amp;"/"&amp;E$348,$219:$219,0),FALSE),"")</f>
        <v/>
      </c>
      <c r="F612" s="23" t="str">
        <f>IFERROR(VLOOKUP($B$610,$221:$343,MATCH($R612&amp;"/"&amp;F$348,$219:$219,0),FALSE),"")</f>
        <v/>
      </c>
      <c r="G612" s="23" t="str">
        <f>IFERROR(VLOOKUP($B$610,$221:$343,MATCH($R612&amp;"/"&amp;G$348,$219:$219,0),FALSE),"")</f>
        <v/>
      </c>
      <c r="H612" s="23" t="str">
        <f>IFERROR(VLOOKUP($B$610,$221:$343,MATCH($R612&amp;"/"&amp;H$348,$219:$219,0),FALSE),"")</f>
        <v/>
      </c>
      <c r="I612" s="23" t="str">
        <f>IFERROR(VLOOKUP($B$610,$221:$343,MATCH($R612&amp;"/"&amp;I$348,$219:$219,0),FALSE),"")</f>
        <v/>
      </c>
      <c r="J612" s="23" t="str">
        <f>IFERROR(VLOOKUP($B$610,$221:$343,MATCH($R612&amp;"/"&amp;J$348,$219:$219,0),FALSE),"")</f>
        <v/>
      </c>
      <c r="K612" s="23">
        <f>IFERROR(VLOOKUP($B$610,$221:$343,MATCH($R612&amp;"/"&amp;K$348,$219:$219,0),FALSE),"")</f>
        <v>-193915.15</v>
      </c>
      <c r="L612" s="23">
        <f>IFERROR(VLOOKUP($B$610,$221:$343,MATCH($R612&amp;"/"&amp;L$348,$219:$219,0),FALSE),"")</f>
        <v>-414883.26</v>
      </c>
      <c r="M612" s="23">
        <f>IFERROR(VLOOKUP($B$610,$221:$343,MATCH($R612&amp;"/"&amp;M$348,$219:$219,0),FALSE),"")</f>
        <v>-138430.75</v>
      </c>
      <c r="N612" s="24">
        <f>IFERROR(VLOOKUP($B$610,$221:$343,MATCH($R612&amp;"/"&amp;N$348,$219:$219,0),FALSE),"")</f>
        <v>-39465.29</v>
      </c>
      <c r="O612" s="24">
        <f>IFERROR(VLOOKUP($B$610,$221:$343,MATCH($R612&amp;"/"&amp;O$348,$219:$219,0),FALSE),"")</f>
        <v>-5885.32</v>
      </c>
      <c r="P612" s="24" t="str">
        <f>IFERROR(VLOOKUP($B$610,$221:$343,MATCH($R612&amp;"/"&amp;P$348,$219:$219,0),FALSE),"")</f>
        <v/>
      </c>
      <c r="Q612" s="21"/>
      <c r="R612" s="25" t="s">
        <v>2917</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t="str">
        <f>IFERROR(VLOOKUP($B$610,$221:$343,MATCH($R613&amp;"/"&amp;B$348,$219:$219,0),FALSE),"")</f>
        <v/>
      </c>
      <c r="C613" s="23" t="str">
        <f>IFERROR(VLOOKUP($B$610,$221:$343,MATCH($R613&amp;"/"&amp;C$348,$219:$219,0),FALSE),"")</f>
        <v/>
      </c>
      <c r="D613" s="23" t="str">
        <f>IFERROR(VLOOKUP($B$610,$221:$343,MATCH($R613&amp;"/"&amp;D$348,$219:$219,0),FALSE),"")</f>
        <v/>
      </c>
      <c r="E613" s="23" t="str">
        <f>IFERROR(VLOOKUP($B$610,$221:$343,MATCH($R613&amp;"/"&amp;E$348,$219:$219,0),FALSE),"")</f>
        <v/>
      </c>
      <c r="F613" s="23" t="str">
        <f>IFERROR(VLOOKUP($B$610,$221:$343,MATCH($R613&amp;"/"&amp;F$348,$219:$219,0),FALSE),"")</f>
        <v/>
      </c>
      <c r="G613" s="23" t="str">
        <f>IFERROR(VLOOKUP($B$610,$221:$343,MATCH($R613&amp;"/"&amp;G$348,$219:$219,0),FALSE),"")</f>
        <v/>
      </c>
      <c r="H613" s="23" t="str">
        <f>IFERROR(VLOOKUP($B$610,$221:$343,MATCH($R613&amp;"/"&amp;H$348,$219:$219,0),FALSE),"")</f>
        <v/>
      </c>
      <c r="I613" s="23" t="str">
        <f>IFERROR(VLOOKUP($B$610,$221:$343,MATCH($R613&amp;"/"&amp;I$348,$219:$219,0),FALSE),"")</f>
        <v/>
      </c>
      <c r="J613" s="23" t="str">
        <f>IFERROR(VLOOKUP($B$610,$221:$343,MATCH($R613&amp;"/"&amp;J$348,$219:$219,0),FALSE),"")</f>
        <v/>
      </c>
      <c r="K613" s="23">
        <f>IFERROR(VLOOKUP($B$610,$221:$343,MATCH($R613&amp;"/"&amp;K$348,$219:$219,0),FALSE),"")</f>
        <v>-337282.01</v>
      </c>
      <c r="L613" s="23">
        <f>IFERROR(VLOOKUP($B$610,$221:$343,MATCH($R613&amp;"/"&amp;L$348,$219:$219,0),FALSE),"")</f>
        <v>-528729.68999999994</v>
      </c>
      <c r="M613" s="23">
        <f>IFERROR(VLOOKUP($B$610,$221:$343,MATCH($R613&amp;"/"&amp;M$348,$219:$219,0),FALSE),"")</f>
        <v>-157553.19</v>
      </c>
      <c r="N613" s="24">
        <f>IFERROR(VLOOKUP($B$610,$221:$343,MATCH($R613&amp;"/"&amp;N$348,$219:$219,0),FALSE),"")</f>
        <v>-45055.99</v>
      </c>
      <c r="O613" s="24">
        <f>IFERROR(VLOOKUP($B$610,$221:$343,MATCH($R613&amp;"/"&amp;O$348,$219:$219,0),FALSE),"")</f>
        <v>-13685.6</v>
      </c>
      <c r="P613" s="24" t="str">
        <f>IFERROR(VLOOKUP($B$610,$221:$343,MATCH($R613&amp;"/"&amp;P$348,$219:$219,0),FALSE),"")</f>
        <v/>
      </c>
      <c r="Q613" s="21"/>
      <c r="R613" s="25" t="s">
        <v>2918</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t="str">
        <f>IFERROR(VLOOKUP($B$610,$221:$343,MATCH($R614&amp;"/"&amp;B$348,$219:$219,0),FALSE),"")</f>
        <v/>
      </c>
      <c r="C614" s="23" t="str">
        <f>IFERROR(VLOOKUP($B$610,$221:$343,MATCH($R614&amp;"/"&amp;C$348,$219:$219,0),FALSE),"")</f>
        <v/>
      </c>
      <c r="D614" s="23" t="str">
        <f>IFERROR(VLOOKUP($B$610,$221:$343,MATCH($R614&amp;"/"&amp;D$348,$219:$219,0),FALSE),"")</f>
        <v/>
      </c>
      <c r="E614" s="23" t="str">
        <f>IFERROR(VLOOKUP($B$610,$221:$343,MATCH($R614&amp;"/"&amp;E$348,$219:$219,0),FALSE),"")</f>
        <v/>
      </c>
      <c r="F614" s="23" t="str">
        <f>IFERROR(VLOOKUP($B$610,$221:$343,MATCH($R614&amp;"/"&amp;F$348,$219:$219,0),FALSE),"")</f>
        <v/>
      </c>
      <c r="G614" s="23" t="str">
        <f>IFERROR(VLOOKUP($B$610,$221:$343,MATCH($R614&amp;"/"&amp;G$348,$219:$219,0),FALSE),"")</f>
        <v/>
      </c>
      <c r="H614" s="23" t="str">
        <f>IFERROR(VLOOKUP($B$610,$221:$343,MATCH($R614&amp;"/"&amp;H$348,$219:$219,0),FALSE),"")</f>
        <v/>
      </c>
      <c r="I614" s="23" t="str">
        <f>IFERROR(VLOOKUP($B$610,$221:$343,MATCH($R614&amp;"/"&amp;I$348,$219:$219,0),FALSE),"")</f>
        <v/>
      </c>
      <c r="J614" s="23">
        <f>IFERROR(VLOOKUP($B$610,$221:$343,MATCH($R614&amp;"/"&amp;J$348,$219:$219,0),FALSE),"")</f>
        <v>-177322.37</v>
      </c>
      <c r="K614" s="23">
        <f>IFERROR(VLOOKUP($B$610,$221:$343,MATCH($R614&amp;"/"&amp;K$348,$219:$219,0),FALSE),"")</f>
        <v>-436956.69</v>
      </c>
      <c r="L614" s="23">
        <f>IFERROR(VLOOKUP($B$610,$221:$343,MATCH($R614&amp;"/"&amp;L$348,$219:$219,0),FALSE),"")</f>
        <v>-650825.30000000005</v>
      </c>
      <c r="M614" s="23">
        <f>IFERROR(VLOOKUP($B$610,$221:$343,MATCH($R614&amp;"/"&amp;M$348,$219:$219,0),FALSE),"")</f>
        <v>-179580.67</v>
      </c>
      <c r="N614" s="24">
        <f>IFERROR(VLOOKUP($B$610,$221:$343,MATCH($R614&amp;"/"&amp;N$348,$219:$219,0),FALSE),"")</f>
        <v>-54386.559999999998</v>
      </c>
      <c r="O614" s="24" t="str">
        <f>IFERROR(VLOOKUP($B$610,$221:$343,MATCH($R614&amp;"/"&amp;O$348,$219:$219,0),FALSE),"")</f>
        <v/>
      </c>
      <c r="P614" s="24" t="str">
        <f>IFERROR(VLOOKUP($B$610,$221:$343,MATCH($R614&amp;"/"&amp;P$348,$219:$219,0),FALSE),"")</f>
        <v/>
      </c>
      <c r="Q614" s="21"/>
      <c r="R614" s="25" t="s">
        <v>2919</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48" t="s">
        <v>2973</v>
      </c>
      <c r="C615" s="146"/>
      <c r="D615" s="146"/>
      <c r="E615" s="146"/>
      <c r="F615" s="146"/>
      <c r="G615" s="146"/>
      <c r="H615" s="146"/>
      <c r="I615" s="146"/>
      <c r="J615" s="146"/>
      <c r="K615" s="146"/>
      <c r="L615" s="146"/>
      <c r="M615" s="146"/>
      <c r="N615" s="147"/>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t="str">
        <f>IFERROR(VLOOKUP($B$615,$221:$343,MATCH($R616&amp;"/"&amp;B$348,$219:$219,0),FALSE),"")</f>
        <v/>
      </c>
      <c r="C616" s="23" t="str">
        <f>IFERROR(VLOOKUP($B$615,$221:$343,MATCH($R616&amp;"/"&amp;C$348,$219:$219,0),FALSE),"")</f>
        <v/>
      </c>
      <c r="D616" s="23" t="str">
        <f>IFERROR(VLOOKUP($B$615,$221:$343,MATCH($R616&amp;"/"&amp;D$348,$219:$219,0),FALSE),"")</f>
        <v/>
      </c>
      <c r="E616" s="23" t="str">
        <f>IFERROR(VLOOKUP($B$615,$221:$343,MATCH($R616&amp;"/"&amp;E$348,$219:$219,0),FALSE),"")</f>
        <v/>
      </c>
      <c r="F616" s="23" t="str">
        <f>IFERROR(VLOOKUP($B$615,$221:$343,MATCH($R616&amp;"/"&amp;F$348,$219:$219,0),FALSE),"")</f>
        <v/>
      </c>
      <c r="G616" s="23" t="str">
        <f>IFERROR(VLOOKUP($B$615,$221:$343,MATCH($R616&amp;"/"&amp;G$348,$219:$219,0),FALSE),"")</f>
        <v/>
      </c>
      <c r="H616" s="23" t="str">
        <f>IFERROR(VLOOKUP($B$615,$221:$343,MATCH($R616&amp;"/"&amp;H$348,$219:$219,0),FALSE),"")</f>
        <v/>
      </c>
      <c r="I616" s="23" t="str">
        <f>IFERROR(VLOOKUP($B$615,$221:$343,MATCH($R616&amp;"/"&amp;I$348,$219:$219,0),FALSE),"")</f>
        <v/>
      </c>
      <c r="J616" s="23" t="str">
        <f>IFERROR(VLOOKUP($B$615,$221:$343,MATCH($R616&amp;"/"&amp;J$348,$219:$219,0),FALSE),"")</f>
        <v/>
      </c>
      <c r="K616" s="23">
        <f>IFERROR(VLOOKUP($B$615,$221:$343,MATCH($R616&amp;"/"&amp;K$348,$219:$219,0),FALSE),"")</f>
        <v>-423084.18</v>
      </c>
      <c r="L616" s="23">
        <f>IFERROR(VLOOKUP($B$615,$221:$343,MATCH($R616&amp;"/"&amp;L$348,$219:$219,0),FALSE),"")</f>
        <v>20609.27</v>
      </c>
      <c r="M616" s="23">
        <f>IFERROR(VLOOKUP($B$615,$221:$343,MATCH($R616&amp;"/"&amp;M$348,$219:$219,0),FALSE),"")</f>
        <v>-60781.9</v>
      </c>
      <c r="N616" s="24">
        <f>IFERROR(VLOOKUP($B$615,$221:$343,MATCH($R616&amp;"/"&amp;N$348,$219:$219,0),FALSE),"")</f>
        <v>-26243.52</v>
      </c>
      <c r="O616" s="24">
        <f>IFERROR(VLOOKUP($B$615,$221:$343,MATCH($R616&amp;"/"&amp;O$348,$219:$219,0),FALSE),"")</f>
        <v>-3915.82</v>
      </c>
      <c r="P616" s="24" t="str">
        <f>IFERROR(VLOOKUP($B$615,$221:$343,MATCH($R616&amp;"/"&amp;P$348,$219:$219,0),FALSE),"")</f>
        <v/>
      </c>
      <c r="Q616" s="21"/>
      <c r="R616" s="25" t="s">
        <v>2916</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t="str">
        <f>IFERROR(VLOOKUP($B$615,$221:$343,MATCH($R617&amp;"/"&amp;B$348,$219:$219,0),FALSE),"")</f>
        <v/>
      </c>
      <c r="C617" s="23" t="str">
        <f>IFERROR(VLOOKUP($B$615,$221:$343,MATCH($R617&amp;"/"&amp;C$348,$219:$219,0),FALSE),"")</f>
        <v/>
      </c>
      <c r="D617" s="23" t="str">
        <f>IFERROR(VLOOKUP($B$615,$221:$343,MATCH($R617&amp;"/"&amp;D$348,$219:$219,0),FALSE),"")</f>
        <v/>
      </c>
      <c r="E617" s="23" t="str">
        <f>IFERROR(VLOOKUP($B$615,$221:$343,MATCH($R617&amp;"/"&amp;E$348,$219:$219,0),FALSE),"")</f>
        <v/>
      </c>
      <c r="F617" s="23" t="str">
        <f>IFERROR(VLOOKUP($B$615,$221:$343,MATCH($R617&amp;"/"&amp;F$348,$219:$219,0),FALSE),"")</f>
        <v/>
      </c>
      <c r="G617" s="23" t="str">
        <f>IFERROR(VLOOKUP($B$615,$221:$343,MATCH($R617&amp;"/"&amp;G$348,$219:$219,0),FALSE),"")</f>
        <v/>
      </c>
      <c r="H617" s="23" t="str">
        <f>IFERROR(VLOOKUP($B$615,$221:$343,MATCH($R617&amp;"/"&amp;H$348,$219:$219,0),FALSE),"")</f>
        <v/>
      </c>
      <c r="I617" s="23" t="str">
        <f>IFERROR(VLOOKUP($B$615,$221:$343,MATCH($R617&amp;"/"&amp;I$348,$219:$219,0),FALSE),"")</f>
        <v/>
      </c>
      <c r="J617" s="23" t="str">
        <f>IFERROR(VLOOKUP($B$615,$221:$343,MATCH($R617&amp;"/"&amp;J$348,$219:$219,0),FALSE),"")</f>
        <v/>
      </c>
      <c r="K617" s="23">
        <f>IFERROR(VLOOKUP($B$615,$221:$343,MATCH($R617&amp;"/"&amp;K$348,$219:$219,0),FALSE),"")</f>
        <v>-533915.15</v>
      </c>
      <c r="L617" s="23">
        <f>IFERROR(VLOOKUP($B$615,$221:$343,MATCH($R617&amp;"/"&amp;L$348,$219:$219,0),FALSE),"")</f>
        <v>-166782.66</v>
      </c>
      <c r="M617" s="23">
        <f>IFERROR(VLOOKUP($B$615,$221:$343,MATCH($R617&amp;"/"&amp;M$348,$219:$219,0),FALSE),"")</f>
        <v>-138426.10999999999</v>
      </c>
      <c r="N617" s="24">
        <f>IFERROR(VLOOKUP($B$615,$221:$343,MATCH($R617&amp;"/"&amp;N$348,$219:$219,0),FALSE),"")</f>
        <v>-39461.339999999997</v>
      </c>
      <c r="O617" s="24">
        <f>IFERROR(VLOOKUP($B$615,$221:$343,MATCH($R617&amp;"/"&amp;O$348,$219:$219,0),FALSE),"")</f>
        <v>-5791.22</v>
      </c>
      <c r="P617" s="24" t="str">
        <f>IFERROR(VLOOKUP($B$615,$221:$343,MATCH($R617&amp;"/"&amp;P$348,$219:$219,0),FALSE),"")</f>
        <v/>
      </c>
      <c r="Q617" s="21"/>
      <c r="R617" s="25" t="s">
        <v>2917</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t="str">
        <f>IFERROR(VLOOKUP($B$615,$221:$343,MATCH($R618&amp;"/"&amp;B$348,$219:$219,0),FALSE),"")</f>
        <v/>
      </c>
      <c r="C618" s="23" t="str">
        <f>IFERROR(VLOOKUP($B$615,$221:$343,MATCH($R618&amp;"/"&amp;C$348,$219:$219,0),FALSE),"")</f>
        <v/>
      </c>
      <c r="D618" s="23" t="str">
        <f>IFERROR(VLOOKUP($B$615,$221:$343,MATCH($R618&amp;"/"&amp;D$348,$219:$219,0),FALSE),"")</f>
        <v/>
      </c>
      <c r="E618" s="23" t="str">
        <f>IFERROR(VLOOKUP($B$615,$221:$343,MATCH($R618&amp;"/"&amp;E$348,$219:$219,0),FALSE),"")</f>
        <v/>
      </c>
      <c r="F618" s="23" t="str">
        <f>IFERROR(VLOOKUP($B$615,$221:$343,MATCH($R618&amp;"/"&amp;F$348,$219:$219,0),FALSE),"")</f>
        <v/>
      </c>
      <c r="G618" s="23" t="str">
        <f>IFERROR(VLOOKUP($B$615,$221:$343,MATCH($R618&amp;"/"&amp;G$348,$219:$219,0),FALSE),"")</f>
        <v/>
      </c>
      <c r="H618" s="23" t="str">
        <f>IFERROR(VLOOKUP($B$615,$221:$343,MATCH($R618&amp;"/"&amp;H$348,$219:$219,0),FALSE),"")</f>
        <v/>
      </c>
      <c r="I618" s="23" t="str">
        <f>IFERROR(VLOOKUP($B$615,$221:$343,MATCH($R618&amp;"/"&amp;I$348,$219:$219,0),FALSE),"")</f>
        <v/>
      </c>
      <c r="J618" s="23" t="str">
        <f>IFERROR(VLOOKUP($B$615,$221:$343,MATCH($R618&amp;"/"&amp;J$348,$219:$219,0),FALSE),"")</f>
        <v/>
      </c>
      <c r="K618" s="23">
        <f>IFERROR(VLOOKUP($B$615,$221:$343,MATCH($R618&amp;"/"&amp;K$348,$219:$219,0),FALSE),"")</f>
        <v>-578482.01</v>
      </c>
      <c r="L618" s="23">
        <f>IFERROR(VLOOKUP($B$615,$221:$343,MATCH($R618&amp;"/"&amp;L$348,$219:$219,0),FALSE),"")</f>
        <v>-260629.09</v>
      </c>
      <c r="M618" s="23">
        <f>IFERROR(VLOOKUP($B$615,$221:$343,MATCH($R618&amp;"/"&amp;M$348,$219:$219,0),FALSE),"")</f>
        <v>-127531.5</v>
      </c>
      <c r="N618" s="24">
        <f>IFERROR(VLOOKUP($B$615,$221:$343,MATCH($R618&amp;"/"&amp;N$348,$219:$219,0),FALSE),"")</f>
        <v>-45051.46</v>
      </c>
      <c r="O618" s="24">
        <f>IFERROR(VLOOKUP($B$615,$221:$343,MATCH($R618&amp;"/"&amp;O$348,$219:$219,0),FALSE),"")</f>
        <v>-13590.94</v>
      </c>
      <c r="P618" s="24" t="str">
        <f>IFERROR(VLOOKUP($B$615,$221:$343,MATCH($R618&amp;"/"&amp;P$348,$219:$219,0),FALSE),"")</f>
        <v/>
      </c>
      <c r="Q618" s="21"/>
      <c r="R618" s="25" t="s">
        <v>2918</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t="str">
        <f>IFERROR(VLOOKUP($B$615,$221:$343,MATCH($R619&amp;"/"&amp;B$348,$219:$219,0),FALSE),"")</f>
        <v/>
      </c>
      <c r="C619" s="23" t="str">
        <f>IFERROR(VLOOKUP($B$615,$221:$343,MATCH($R619&amp;"/"&amp;C$348,$219:$219,0),FALSE),"")</f>
        <v/>
      </c>
      <c r="D619" s="23" t="str">
        <f>IFERROR(VLOOKUP($B$615,$221:$343,MATCH($R619&amp;"/"&amp;D$348,$219:$219,0),FALSE),"")</f>
        <v/>
      </c>
      <c r="E619" s="23" t="str">
        <f>IFERROR(VLOOKUP($B$615,$221:$343,MATCH($R619&amp;"/"&amp;E$348,$219:$219,0),FALSE),"")</f>
        <v/>
      </c>
      <c r="F619" s="23" t="str">
        <f>IFERROR(VLOOKUP($B$615,$221:$343,MATCH($R619&amp;"/"&amp;F$348,$219:$219,0),FALSE),"")</f>
        <v/>
      </c>
      <c r="G619" s="23" t="str">
        <f>IFERROR(VLOOKUP($B$615,$221:$343,MATCH($R619&amp;"/"&amp;G$348,$219:$219,0),FALSE),"")</f>
        <v/>
      </c>
      <c r="H619" s="23" t="str">
        <f>IFERROR(VLOOKUP($B$615,$221:$343,MATCH($R619&amp;"/"&amp;H$348,$219:$219,0),FALSE),"")</f>
        <v/>
      </c>
      <c r="I619" s="23" t="str">
        <f>IFERROR(VLOOKUP($B$615,$221:$343,MATCH($R619&amp;"/"&amp;I$348,$219:$219,0),FALSE),"")</f>
        <v/>
      </c>
      <c r="J619" s="23">
        <f>IFERROR(VLOOKUP($B$615,$221:$343,MATCH($R619&amp;"/"&amp;J$348,$219:$219,0),FALSE),"")</f>
        <v>-207166.07</v>
      </c>
      <c r="K619" s="23">
        <f>IFERROR(VLOOKUP($B$615,$221:$343,MATCH($R619&amp;"/"&amp;K$348,$219:$219,0),FALSE),"")</f>
        <v>-678149.27</v>
      </c>
      <c r="L619" s="23">
        <f>IFERROR(VLOOKUP($B$615,$221:$343,MATCH($R619&amp;"/"&amp;L$348,$219:$219,0),FALSE),"")</f>
        <v>-332724.7</v>
      </c>
      <c r="M619" s="23">
        <f>IFERROR(VLOOKUP($B$615,$221:$343,MATCH($R619&amp;"/"&amp;M$348,$219:$219,0),FALSE),"")</f>
        <v>-149553.38</v>
      </c>
      <c r="N619" s="24">
        <f>IFERROR(VLOOKUP($B$615,$221:$343,MATCH($R619&amp;"/"&amp;N$348,$219:$219,0),FALSE),"")</f>
        <v>-54315.08</v>
      </c>
      <c r="O619" s="24" t="str">
        <f>IFERROR(VLOOKUP($B$615,$221:$343,MATCH($R619&amp;"/"&amp;O$348,$219:$219,0),FALSE),"")</f>
        <v/>
      </c>
      <c r="P619" s="24" t="str">
        <f>IFERROR(VLOOKUP($B$615,$221:$343,MATCH($R619&amp;"/"&amp;P$348,$219:$219,0),FALSE),"")</f>
        <v/>
      </c>
      <c r="Q619" s="21"/>
      <c r="R619" s="25" t="s">
        <v>2919</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45" t="s">
        <v>2974</v>
      </c>
      <c r="C620" s="146"/>
      <c r="D620" s="146"/>
      <c r="E620" s="146"/>
      <c r="F620" s="146"/>
      <c r="G620" s="146"/>
      <c r="H620" s="146"/>
      <c r="I620" s="146"/>
      <c r="J620" s="146"/>
      <c r="K620" s="146"/>
      <c r="L620" s="146"/>
      <c r="M620" s="146"/>
      <c r="N620" s="147"/>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t="str">
        <f>IFERROR(VLOOKUP($B$620,$221:$343,MATCH($R621&amp;"/"&amp;B$348,$219:$219,0),FALSE),"")</f>
        <v/>
      </c>
      <c r="C621" s="23" t="str">
        <f>IFERROR(VLOOKUP($B$620,$221:$343,MATCH($R621&amp;"/"&amp;C$348,$219:$219,0),FALSE),"")</f>
        <v/>
      </c>
      <c r="D621" s="23" t="str">
        <f>IFERROR(VLOOKUP($B$620,$221:$343,MATCH($R621&amp;"/"&amp;D$348,$219:$219,0),FALSE),"")</f>
        <v/>
      </c>
      <c r="E621" s="23" t="str">
        <f>IFERROR(VLOOKUP($B$620,$221:$343,MATCH($R621&amp;"/"&amp;E$348,$219:$219,0),FALSE),"")</f>
        <v/>
      </c>
      <c r="F621" s="23" t="str">
        <f>IFERROR(VLOOKUP($B$620,$221:$343,MATCH($R621&amp;"/"&amp;F$348,$219:$219,0),FALSE),"")</f>
        <v/>
      </c>
      <c r="G621" s="23" t="str">
        <f>IFERROR(VLOOKUP($B$620,$221:$343,MATCH($R621&amp;"/"&amp;G$348,$219:$219,0),FALSE),"")</f>
        <v/>
      </c>
      <c r="H621" s="23" t="str">
        <f>IFERROR(VLOOKUP($B$620,$221:$343,MATCH($R621&amp;"/"&amp;H$348,$219:$219,0),FALSE),"")</f>
        <v/>
      </c>
      <c r="I621" s="23" t="str">
        <f>IFERROR(VLOOKUP($B$620,$221:$343,MATCH($R621&amp;"/"&amp;I$348,$219:$219,0),FALSE),"")</f>
        <v/>
      </c>
      <c r="J621" s="23" t="str">
        <f>IFERROR(VLOOKUP($B$620,$221:$343,MATCH($R621&amp;"/"&amp;J$348,$219:$219,0),FALSE),"")</f>
        <v/>
      </c>
      <c r="K621" s="23">
        <f>IFERROR(VLOOKUP($B$620,$221:$343,MATCH($R621&amp;"/"&amp;K$348,$219:$219,0),FALSE),"")</f>
        <v>760002.02</v>
      </c>
      <c r="L621" s="23">
        <f>IFERROR(VLOOKUP($B$620,$221:$343,MATCH($R621&amp;"/"&amp;L$348,$219:$219,0),FALSE),"")</f>
        <v>-21661.73</v>
      </c>
      <c r="M621" s="23">
        <f>IFERROR(VLOOKUP($B$620,$221:$343,MATCH($R621&amp;"/"&amp;M$348,$219:$219,0),FALSE),"")</f>
        <v>-21006.44</v>
      </c>
      <c r="N621" s="23">
        <f>IFERROR(VLOOKUP($B$620,$221:$343,MATCH($R621&amp;"/"&amp;N$348,$219:$219,0),FALSE),"")</f>
        <v>-7291.81</v>
      </c>
      <c r="O621" s="23">
        <f>IFERROR(VLOOKUP($B$620,$221:$343,MATCH($R621&amp;"/"&amp;O$348,$219:$219,0),FALSE),"")</f>
        <v>-27759.56</v>
      </c>
      <c r="P621" s="23" t="str">
        <f>IFERROR(VLOOKUP($B$620,$221:$343,MATCH($R621&amp;"/"&amp;P$348,$219:$219,0),FALSE),"")</f>
        <v/>
      </c>
      <c r="Q621" s="21"/>
      <c r="R621" s="25" t="s">
        <v>2916</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t="str">
        <f>IFERROR(VLOOKUP($B$620,$221:$343,MATCH($R622&amp;"/"&amp;B$348,$219:$219,0),FALSE),"")</f>
        <v/>
      </c>
      <c r="C622" s="23" t="str">
        <f>IFERROR(VLOOKUP($B$620,$221:$343,MATCH($R622&amp;"/"&amp;C$348,$219:$219,0),FALSE),"")</f>
        <v/>
      </c>
      <c r="D622" s="23" t="str">
        <f>IFERROR(VLOOKUP($B$620,$221:$343,MATCH($R622&amp;"/"&amp;D$348,$219:$219,0),FALSE),"")</f>
        <v/>
      </c>
      <c r="E622" s="23" t="str">
        <f>IFERROR(VLOOKUP($B$620,$221:$343,MATCH($R622&amp;"/"&amp;E$348,$219:$219,0),FALSE),"")</f>
        <v/>
      </c>
      <c r="F622" s="23" t="str">
        <f>IFERROR(VLOOKUP($B$620,$221:$343,MATCH($R622&amp;"/"&amp;F$348,$219:$219,0),FALSE),"")</f>
        <v/>
      </c>
      <c r="G622" s="23" t="str">
        <f>IFERROR(VLOOKUP($B$620,$221:$343,MATCH($R622&amp;"/"&amp;G$348,$219:$219,0),FALSE),"")</f>
        <v/>
      </c>
      <c r="H622" s="23" t="str">
        <f>IFERROR(VLOOKUP($B$620,$221:$343,MATCH($R622&amp;"/"&amp;H$348,$219:$219,0),FALSE),"")</f>
        <v/>
      </c>
      <c r="I622" s="23" t="str">
        <f>IFERROR(VLOOKUP($B$620,$221:$343,MATCH($R622&amp;"/"&amp;I$348,$219:$219,0),FALSE),"")</f>
        <v/>
      </c>
      <c r="J622" s="23" t="str">
        <f>IFERROR(VLOOKUP($B$620,$221:$343,MATCH($R622&amp;"/"&amp;J$348,$219:$219,0),FALSE),"")</f>
        <v/>
      </c>
      <c r="K622" s="23">
        <f>IFERROR(VLOOKUP($B$620,$221:$343,MATCH($R622&amp;"/"&amp;K$348,$219:$219,0),FALSE),"")</f>
        <v>733668.56</v>
      </c>
      <c r="L622" s="23">
        <f>IFERROR(VLOOKUP($B$620,$221:$343,MATCH($R622&amp;"/"&amp;L$348,$219:$219,0),FALSE),"")</f>
        <v>-17417.28</v>
      </c>
      <c r="M622" s="23">
        <f>IFERROR(VLOOKUP($B$620,$221:$343,MATCH($R622&amp;"/"&amp;M$348,$219:$219,0),FALSE),"")</f>
        <v>-8102.94</v>
      </c>
      <c r="N622" s="23">
        <f>IFERROR(VLOOKUP($B$620,$221:$343,MATCH($R622&amp;"/"&amp;N$348,$219:$219,0),FALSE),"")</f>
        <v>12352.07</v>
      </c>
      <c r="O622" s="23">
        <f>IFERROR(VLOOKUP($B$620,$221:$343,MATCH($R622&amp;"/"&amp;O$348,$219:$219,0),FALSE),"")</f>
        <v>-109885.16</v>
      </c>
      <c r="P622" s="23" t="str">
        <f>IFERROR(VLOOKUP($B$620,$221:$343,MATCH($R622&amp;"/"&amp;P$348,$219:$219,0),FALSE),"")</f>
        <v/>
      </c>
      <c r="Q622" s="21"/>
      <c r="R622" s="25" t="s">
        <v>2917</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t="str">
        <f>IFERROR(VLOOKUP($B$620,$221:$343,MATCH($R623&amp;"/"&amp;B$348,$219:$219,0),FALSE),"")</f>
        <v/>
      </c>
      <c r="C623" s="23" t="str">
        <f>IFERROR(VLOOKUP($B$620,$221:$343,MATCH($R623&amp;"/"&amp;C$348,$219:$219,0),FALSE),"")</f>
        <v/>
      </c>
      <c r="D623" s="23" t="str">
        <f>IFERROR(VLOOKUP($B$620,$221:$343,MATCH($R623&amp;"/"&amp;D$348,$219:$219,0),FALSE),"")</f>
        <v/>
      </c>
      <c r="E623" s="23" t="str">
        <f>IFERROR(VLOOKUP($B$620,$221:$343,MATCH($R623&amp;"/"&amp;E$348,$219:$219,0),FALSE),"")</f>
        <v/>
      </c>
      <c r="F623" s="23" t="str">
        <f>IFERROR(VLOOKUP($B$620,$221:$343,MATCH($R623&amp;"/"&amp;F$348,$219:$219,0),FALSE),"")</f>
        <v/>
      </c>
      <c r="G623" s="23" t="str">
        <f>IFERROR(VLOOKUP($B$620,$221:$343,MATCH($R623&amp;"/"&amp;G$348,$219:$219,0),FALSE),"")</f>
        <v/>
      </c>
      <c r="H623" s="23" t="str">
        <f>IFERROR(VLOOKUP($B$620,$221:$343,MATCH($R623&amp;"/"&amp;H$348,$219:$219,0),FALSE),"")</f>
        <v/>
      </c>
      <c r="I623" s="23" t="str">
        <f>IFERROR(VLOOKUP($B$620,$221:$343,MATCH($R623&amp;"/"&amp;I$348,$219:$219,0),FALSE),"")</f>
        <v/>
      </c>
      <c r="J623" s="23" t="str">
        <f>IFERROR(VLOOKUP($B$620,$221:$343,MATCH($R623&amp;"/"&amp;J$348,$219:$219,0),FALSE),"")</f>
        <v/>
      </c>
      <c r="K623" s="23">
        <f>IFERROR(VLOOKUP($B$620,$221:$343,MATCH($R623&amp;"/"&amp;K$348,$219:$219,0),FALSE),"")</f>
        <v>743446.79</v>
      </c>
      <c r="L623" s="23">
        <f>IFERROR(VLOOKUP($B$620,$221:$343,MATCH($R623&amp;"/"&amp;L$348,$219:$219,0),FALSE),"")</f>
        <v>76642.02</v>
      </c>
      <c r="M623" s="23">
        <f>IFERROR(VLOOKUP($B$620,$221:$343,MATCH($R623&amp;"/"&amp;M$348,$219:$219,0),FALSE),"")</f>
        <v>-67190.149999999994</v>
      </c>
      <c r="N623" s="23">
        <f>IFERROR(VLOOKUP($B$620,$221:$343,MATCH($R623&amp;"/"&amp;N$348,$219:$219,0),FALSE),"")</f>
        <v>-6312.58</v>
      </c>
      <c r="O623" s="23">
        <f>IFERROR(VLOOKUP($B$620,$221:$343,MATCH($R623&amp;"/"&amp;O$348,$219:$219,0),FALSE),"")</f>
        <v>-164625.97</v>
      </c>
      <c r="P623" s="23" t="str">
        <f>IFERROR(VLOOKUP($B$620,$221:$343,MATCH($R623&amp;"/"&amp;P$348,$219:$219,0),FALSE),"")</f>
        <v/>
      </c>
      <c r="Q623" s="21"/>
      <c r="R623" s="25" t="s">
        <v>2918</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t="str">
        <f>IFERROR(VLOOKUP($B$620,$221:$343,MATCH($R624&amp;"/"&amp;B$348,$219:$219,0),FALSE),"")</f>
        <v/>
      </c>
      <c r="C624" s="23" t="str">
        <f>IFERROR(VLOOKUP($B$620,$221:$343,MATCH($R624&amp;"/"&amp;C$348,$219:$219,0),FALSE),"")</f>
        <v/>
      </c>
      <c r="D624" s="23" t="str">
        <f>IFERROR(VLOOKUP($B$620,$221:$343,MATCH($R624&amp;"/"&amp;D$348,$219:$219,0),FALSE),"")</f>
        <v/>
      </c>
      <c r="E624" s="23" t="str">
        <f>IFERROR(VLOOKUP($B$620,$221:$343,MATCH($R624&amp;"/"&amp;E$348,$219:$219,0),FALSE),"")</f>
        <v/>
      </c>
      <c r="F624" s="23" t="str">
        <f>IFERROR(VLOOKUP($B$620,$221:$343,MATCH($R624&amp;"/"&amp;F$348,$219:$219,0),FALSE),"")</f>
        <v/>
      </c>
      <c r="G624" s="23" t="str">
        <f>IFERROR(VLOOKUP($B$620,$221:$343,MATCH($R624&amp;"/"&amp;G$348,$219:$219,0),FALSE),"")</f>
        <v/>
      </c>
      <c r="H624" s="23" t="str">
        <f>IFERROR(VLOOKUP($B$620,$221:$343,MATCH($R624&amp;"/"&amp;H$348,$219:$219,0),FALSE),"")</f>
        <v/>
      </c>
      <c r="I624" s="23" t="str">
        <f>IFERROR(VLOOKUP($B$620,$221:$343,MATCH($R624&amp;"/"&amp;I$348,$219:$219,0),FALSE),"")</f>
        <v/>
      </c>
      <c r="J624" s="23">
        <f>IFERROR(VLOOKUP($B$620,$221:$343,MATCH($R624&amp;"/"&amp;J$348,$219:$219,0),FALSE),"")</f>
        <v>61041.79</v>
      </c>
      <c r="K624" s="23">
        <f>IFERROR(VLOOKUP($B$620,$221:$343,MATCH($R624&amp;"/"&amp;K$348,$219:$219,0),FALSE),"")</f>
        <v>706942.35</v>
      </c>
      <c r="L624" s="23">
        <f>IFERROR(VLOOKUP($B$620,$221:$343,MATCH($R624&amp;"/"&amp;L$348,$219:$219,0),FALSE),"")</f>
        <v>145484.10999999999</v>
      </c>
      <c r="M624" s="23">
        <f>IFERROR(VLOOKUP($B$620,$221:$343,MATCH($R624&amp;"/"&amp;M$348,$219:$219,0),FALSE),"")</f>
        <v>-73630.460000000006</v>
      </c>
      <c r="N624" s="23">
        <f>IFERROR(VLOOKUP($B$620,$221:$343,MATCH($R624&amp;"/"&amp;N$348,$219:$219,0),FALSE),"")</f>
        <v>-22116.75</v>
      </c>
      <c r="O624" s="23" t="str">
        <f>IFERROR(VLOOKUP($B$620,$221:$343,MATCH($R624&amp;"/"&amp;O$348,$219:$219,0),FALSE),"")</f>
        <v/>
      </c>
      <c r="P624" s="23" t="str">
        <f>IFERROR(VLOOKUP($B$620,$221:$343,MATCH($R624&amp;"/"&amp;P$348,$219:$219,0),FALSE),"")</f>
        <v/>
      </c>
      <c r="Q624" s="21"/>
      <c r="R624" s="25" t="s">
        <v>2919</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0" t="s">
        <v>2975</v>
      </c>
      <c r="C625" s="161"/>
      <c r="D625" s="161"/>
      <c r="E625" s="161"/>
      <c r="F625" s="161"/>
      <c r="G625" s="161"/>
      <c r="H625" s="161"/>
      <c r="I625" s="161"/>
      <c r="J625" s="161"/>
      <c r="K625" s="161"/>
      <c r="L625" s="161"/>
      <c r="M625" s="161"/>
      <c r="N625" s="162"/>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t="str">
        <f>IFERROR(VLOOKUP($B$625,$221:$343,MATCH($R626&amp;"/"&amp;B$348,$219:$219,0),FALSE),"")</f>
        <v/>
      </c>
      <c r="C626" s="23" t="str">
        <f>IFERROR(VLOOKUP($B$625,$221:$343,MATCH($R626&amp;"/"&amp;C$348,$219:$219,0),FALSE),"")</f>
        <v/>
      </c>
      <c r="D626" s="23" t="str">
        <f>IFERROR(VLOOKUP($B$625,$221:$343,MATCH($R626&amp;"/"&amp;D$348,$219:$219,0),FALSE),"")</f>
        <v/>
      </c>
      <c r="E626" s="23" t="str">
        <f>IFERROR(VLOOKUP($B$625,$221:$343,MATCH($R626&amp;"/"&amp;E$348,$219:$219,0),FALSE),"")</f>
        <v/>
      </c>
      <c r="F626" s="23" t="str">
        <f>IFERROR(VLOOKUP($B$625,$221:$343,MATCH($R626&amp;"/"&amp;F$348,$219:$219,0),FALSE),"")</f>
        <v/>
      </c>
      <c r="G626" s="23" t="str">
        <f>IFERROR(VLOOKUP($B$625,$221:$343,MATCH($R626&amp;"/"&amp;G$348,$219:$219,0),FALSE),"")</f>
        <v/>
      </c>
      <c r="H626" s="23" t="str">
        <f>IFERROR(VLOOKUP($B$625,$221:$343,MATCH($R626&amp;"/"&amp;H$348,$219:$219,0),FALSE),"")</f>
        <v/>
      </c>
      <c r="I626" s="23" t="str">
        <f>IFERROR(VLOOKUP($B$625,$221:$343,MATCH($R626&amp;"/"&amp;I$348,$219:$219,0),FALSE),"")</f>
        <v/>
      </c>
      <c r="J626" s="23" t="str">
        <f>IFERROR(VLOOKUP($B$625,$221:$343,MATCH($R626&amp;"/"&amp;J$348,$219:$219,0),FALSE),"")</f>
        <v/>
      </c>
      <c r="K626" s="23">
        <f>IFERROR(VLOOKUP($B$625,$221:$343,MATCH($R626&amp;"/"&amp;K$348,$219:$219,0),FALSE),"")</f>
        <v>340773.47</v>
      </c>
      <c r="L626" s="23">
        <f>IFERROR(VLOOKUP($B$625,$221:$343,MATCH($R626&amp;"/"&amp;L$348,$219:$219,0),FALSE),"")</f>
        <v>10291.77</v>
      </c>
      <c r="M626" s="23">
        <f>IFERROR(VLOOKUP($B$625,$221:$343,MATCH($R626&amp;"/"&amp;M$348,$219:$219,0),FALSE),"")</f>
        <v>-30251.17</v>
      </c>
      <c r="N626" s="24">
        <f>IFERROR(VLOOKUP($B$625,$221:$343,MATCH($R626&amp;"/"&amp;N$348,$219:$219,0),FALSE),"")</f>
        <v>7355.76</v>
      </c>
      <c r="O626" s="24">
        <f>IFERROR(VLOOKUP($B$625,$221:$343,MATCH($R626&amp;"/"&amp;O$348,$219:$219,0),FALSE),"")</f>
        <v>12564.52</v>
      </c>
      <c r="P626" s="24" t="str">
        <f>IFERROR(VLOOKUP($B$625,$221:$343,MATCH($R626&amp;"/"&amp;P$348,$219:$219,0),FALSE),"")</f>
        <v/>
      </c>
      <c r="Q626" s="21"/>
      <c r="R626" s="25" t="s">
        <v>2916</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t="str">
        <f>IFERROR(VLOOKUP($B$625,$221:$343,MATCH($R627&amp;"/"&amp;B$348,$219:$219,0),FALSE),"")</f>
        <v/>
      </c>
      <c r="C627" s="23" t="str">
        <f>IFERROR(VLOOKUP($B$625,$221:$343,MATCH($R627&amp;"/"&amp;C$348,$219:$219,0),FALSE),"")</f>
        <v/>
      </c>
      <c r="D627" s="23" t="str">
        <f>IFERROR(VLOOKUP($B$625,$221:$343,MATCH($R627&amp;"/"&amp;D$348,$219:$219,0),FALSE),"")</f>
        <v/>
      </c>
      <c r="E627" s="23" t="str">
        <f>IFERROR(VLOOKUP($B$625,$221:$343,MATCH($R627&amp;"/"&amp;E$348,$219:$219,0),FALSE),"")</f>
        <v/>
      </c>
      <c r="F627" s="23" t="str">
        <f>IFERROR(VLOOKUP($B$625,$221:$343,MATCH($R627&amp;"/"&amp;F$348,$219:$219,0),FALSE),"")</f>
        <v/>
      </c>
      <c r="G627" s="23" t="str">
        <f>IFERROR(VLOOKUP($B$625,$221:$343,MATCH($R627&amp;"/"&amp;G$348,$219:$219,0),FALSE),"")</f>
        <v/>
      </c>
      <c r="H627" s="23" t="str">
        <f>IFERROR(VLOOKUP($B$625,$221:$343,MATCH($R627&amp;"/"&amp;H$348,$219:$219,0),FALSE),"")</f>
        <v/>
      </c>
      <c r="I627" s="23" t="str">
        <f>IFERROR(VLOOKUP($B$625,$221:$343,MATCH($R627&amp;"/"&amp;I$348,$219:$219,0),FALSE),"")</f>
        <v/>
      </c>
      <c r="J627" s="23" t="str">
        <f>IFERROR(VLOOKUP($B$625,$221:$343,MATCH($R627&amp;"/"&amp;J$348,$219:$219,0),FALSE),"")</f>
        <v/>
      </c>
      <c r="K627" s="23">
        <f>IFERROR(VLOOKUP($B$625,$221:$343,MATCH($R627&amp;"/"&amp;K$348,$219:$219,0),FALSE),"")</f>
        <v>231086.11</v>
      </c>
      <c r="L627" s="23">
        <f>IFERROR(VLOOKUP($B$625,$221:$343,MATCH($R627&amp;"/"&amp;L$348,$219:$219,0),FALSE),"")</f>
        <v>-149875.22</v>
      </c>
      <c r="M627" s="23">
        <f>IFERROR(VLOOKUP($B$625,$221:$343,MATCH($R627&amp;"/"&amp;M$348,$219:$219,0),FALSE),"")</f>
        <v>-51110.38</v>
      </c>
      <c r="N627" s="24">
        <f>IFERROR(VLOOKUP($B$625,$221:$343,MATCH($R627&amp;"/"&amp;N$348,$219:$219,0),FALSE),"")</f>
        <v>50794.06</v>
      </c>
      <c r="O627" s="24">
        <f>IFERROR(VLOOKUP($B$625,$221:$343,MATCH($R627&amp;"/"&amp;O$348,$219:$219,0),FALSE),"")</f>
        <v>-35323.29</v>
      </c>
      <c r="P627" s="24" t="str">
        <f>IFERROR(VLOOKUP($B$625,$221:$343,MATCH($R627&amp;"/"&amp;P$348,$219:$219,0),FALSE),"")</f>
        <v/>
      </c>
      <c r="Q627" s="21"/>
      <c r="R627" s="25" t="s">
        <v>2917</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t="str">
        <f>IFERROR(VLOOKUP($B$625,$221:$343,MATCH($R628&amp;"/"&amp;B$348,$219:$219,0),FALSE),"")</f>
        <v/>
      </c>
      <c r="C628" s="23" t="str">
        <f>IFERROR(VLOOKUP($B$625,$221:$343,MATCH($R628&amp;"/"&amp;C$348,$219:$219,0),FALSE),"")</f>
        <v/>
      </c>
      <c r="D628" s="23" t="str">
        <f>IFERROR(VLOOKUP($B$625,$221:$343,MATCH($R628&amp;"/"&amp;D$348,$219:$219,0),FALSE),"")</f>
        <v/>
      </c>
      <c r="E628" s="23" t="str">
        <f>IFERROR(VLOOKUP($B$625,$221:$343,MATCH($R628&amp;"/"&amp;E$348,$219:$219,0),FALSE),"")</f>
        <v/>
      </c>
      <c r="F628" s="23" t="str">
        <f>IFERROR(VLOOKUP($B$625,$221:$343,MATCH($R628&amp;"/"&amp;F$348,$219:$219,0),FALSE),"")</f>
        <v/>
      </c>
      <c r="G628" s="23" t="str">
        <f>IFERROR(VLOOKUP($B$625,$221:$343,MATCH($R628&amp;"/"&amp;G$348,$219:$219,0),FALSE),"")</f>
        <v/>
      </c>
      <c r="H628" s="23" t="str">
        <f>IFERROR(VLOOKUP($B$625,$221:$343,MATCH($R628&amp;"/"&amp;H$348,$219:$219,0),FALSE),"")</f>
        <v/>
      </c>
      <c r="I628" s="23" t="str">
        <f>IFERROR(VLOOKUP($B$625,$221:$343,MATCH($R628&amp;"/"&amp;I$348,$219:$219,0),FALSE),"")</f>
        <v/>
      </c>
      <c r="J628" s="23" t="str">
        <f>IFERROR(VLOOKUP($B$625,$221:$343,MATCH($R628&amp;"/"&amp;J$348,$219:$219,0),FALSE),"")</f>
        <v/>
      </c>
      <c r="K628" s="23">
        <f>IFERROR(VLOOKUP($B$625,$221:$343,MATCH($R628&amp;"/"&amp;K$348,$219:$219,0),FALSE),"")</f>
        <v>235719.16</v>
      </c>
      <c r="L628" s="23">
        <f>IFERROR(VLOOKUP($B$625,$221:$343,MATCH($R628&amp;"/"&amp;L$348,$219:$219,0),FALSE),"")</f>
        <v>-141126.98000000001</v>
      </c>
      <c r="M628" s="23">
        <f>IFERROR(VLOOKUP($B$625,$221:$343,MATCH($R628&amp;"/"&amp;M$348,$219:$219,0),FALSE),"")</f>
        <v>-41142.720000000001</v>
      </c>
      <c r="N628" s="24">
        <f>IFERROR(VLOOKUP($B$625,$221:$343,MATCH($R628&amp;"/"&amp;N$348,$219:$219,0),FALSE),"")</f>
        <v>71522.95</v>
      </c>
      <c r="O628" s="24">
        <f>IFERROR(VLOOKUP($B$625,$221:$343,MATCH($R628&amp;"/"&amp;O$348,$219:$219,0),FALSE),"")</f>
        <v>-68547.990000000005</v>
      </c>
      <c r="P628" s="24" t="str">
        <f>IFERROR(VLOOKUP($B$625,$221:$343,MATCH($R628&amp;"/"&amp;P$348,$219:$219,0),FALSE),"")</f>
        <v/>
      </c>
      <c r="Q628" s="21"/>
      <c r="R628" s="25" t="s">
        <v>2918</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t="str">
        <f>IFERROR(VLOOKUP($B$625,$221:$343,MATCH($R629&amp;"/"&amp;B$348,$219:$219,0),FALSE),"")</f>
        <v/>
      </c>
      <c r="C629" s="23" t="str">
        <f>IFERROR(VLOOKUP($B$625,$221:$343,MATCH($R629&amp;"/"&amp;C$348,$219:$219,0),FALSE),"")</f>
        <v/>
      </c>
      <c r="D629" s="23" t="str">
        <f>IFERROR(VLOOKUP($B$625,$221:$343,MATCH($R629&amp;"/"&amp;D$348,$219:$219,0),FALSE),"")</f>
        <v/>
      </c>
      <c r="E629" s="23" t="str">
        <f>IFERROR(VLOOKUP($B$625,$221:$343,MATCH($R629&amp;"/"&amp;E$348,$219:$219,0),FALSE),"")</f>
        <v/>
      </c>
      <c r="F629" s="23" t="str">
        <f>IFERROR(VLOOKUP($B$625,$221:$343,MATCH($R629&amp;"/"&amp;F$348,$219:$219,0),FALSE),"")</f>
        <v/>
      </c>
      <c r="G629" s="23" t="str">
        <f>IFERROR(VLOOKUP($B$625,$221:$343,MATCH($R629&amp;"/"&amp;G$348,$219:$219,0),FALSE),"")</f>
        <v/>
      </c>
      <c r="H629" s="23" t="str">
        <f>IFERROR(VLOOKUP($B$625,$221:$343,MATCH($R629&amp;"/"&amp;H$348,$219:$219,0),FALSE),"")</f>
        <v/>
      </c>
      <c r="I629" s="23" t="str">
        <f>IFERROR(VLOOKUP($B$625,$221:$343,MATCH($R629&amp;"/"&amp;I$348,$219:$219,0),FALSE),"")</f>
        <v/>
      </c>
      <c r="J629" s="23">
        <f>IFERROR(VLOOKUP($B$625,$221:$343,MATCH($R629&amp;"/"&amp;J$348,$219:$219,0),FALSE),"")</f>
        <v>-59876.79</v>
      </c>
      <c r="K629" s="23">
        <f>IFERROR(VLOOKUP($B$625,$221:$343,MATCH($R629&amp;"/"&amp;K$348,$219:$219,0),FALSE),"")</f>
        <v>110865.77</v>
      </c>
      <c r="L629" s="23">
        <f>IFERROR(VLOOKUP($B$625,$221:$343,MATCH($R629&amp;"/"&amp;L$348,$219:$219,0),FALSE),"")</f>
        <v>-99458.09</v>
      </c>
      <c r="M629" s="23">
        <f>IFERROR(VLOOKUP($B$625,$221:$343,MATCH($R629&amp;"/"&amp;M$348,$219:$219,0),FALSE),"")</f>
        <v>-19868.02</v>
      </c>
      <c r="N629" s="24">
        <f>IFERROR(VLOOKUP($B$625,$221:$343,MATCH($R629&amp;"/"&amp;N$348,$219:$219,0),FALSE),"")</f>
        <v>109671.51</v>
      </c>
      <c r="O629" s="24" t="str">
        <f>IFERROR(VLOOKUP($B$625,$221:$343,MATCH($R629&amp;"/"&amp;O$348,$219:$219,0),FALSE),"")</f>
        <v/>
      </c>
      <c r="P629" s="24" t="str">
        <f>IFERROR(VLOOKUP($B$625,$221:$343,MATCH($R629&amp;"/"&amp;P$348,$219:$219,0),FALSE),"")</f>
        <v/>
      </c>
      <c r="Q629" s="21"/>
      <c r="R629" s="25" t="s">
        <v>2919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3" t="s">
        <v>2976</v>
      </c>
      <c r="C630" s="146"/>
      <c r="D630" s="146"/>
      <c r="E630" s="146"/>
      <c r="F630" s="146"/>
      <c r="G630" s="146"/>
      <c r="H630" s="146"/>
      <c r="I630" s="146"/>
      <c r="J630" s="146"/>
      <c r="K630" s="146"/>
      <c r="L630" s="146"/>
      <c r="M630" s="146"/>
      <c r="N630" s="147"/>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4" t="s">
        <v>2977</v>
      </c>
      <c r="C631" s="146"/>
      <c r="D631" s="146"/>
      <c r="E631" s="146"/>
      <c r="F631" s="146"/>
      <c r="G631" s="146"/>
      <c r="H631" s="146"/>
      <c r="I631" s="146"/>
      <c r="J631" s="146"/>
      <c r="K631" s="146"/>
      <c r="L631" s="146"/>
      <c r="M631" s="146"/>
      <c r="N631" s="147"/>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t="e">
        <f t="shared" ref="B632:P632" si="159">B588/B402</f>
        <v>#VALUE!</v>
      </c>
      <c r="C632" s="56" t="e">
        <f t="shared" si="159"/>
        <v>#VALUE!</v>
      </c>
      <c r="D632" s="56" t="e">
        <f t="shared" si="159"/>
        <v>#VALUE!</v>
      </c>
      <c r="E632" s="56" t="e">
        <f t="shared" si="159"/>
        <v>#VALUE!</v>
      </c>
      <c r="F632" s="56" t="e">
        <f t="shared" si="159"/>
        <v>#VALUE!</v>
      </c>
      <c r="G632" s="56" t="e">
        <f t="shared" si="159"/>
        <v>#VALUE!</v>
      </c>
      <c r="H632" s="56" t="e">
        <f t="shared" si="159"/>
        <v>#VALUE!</v>
      </c>
      <c r="I632" s="56" t="e">
        <f t="shared" si="159"/>
        <v>#VALUE!</v>
      </c>
      <c r="J632" s="56">
        <f t="shared" si="159"/>
        <v>2.3533923247806569E-2</v>
      </c>
      <c r="K632" s="56">
        <f t="shared" si="159"/>
        <v>3.7316121115898562E-2</v>
      </c>
      <c r="L632" s="56">
        <f t="shared" si="159"/>
        <v>2.6656542819325457E-2</v>
      </c>
      <c r="M632" s="56">
        <f t="shared" si="159"/>
        <v>5.5053432316425857E-2</v>
      </c>
      <c r="N632" s="56">
        <f t="shared" si="159"/>
        <v>5.2015008300685339E-2</v>
      </c>
      <c r="O632" s="56">
        <f t="shared" ref="O632:P632" si="160">O588/O402</f>
        <v>0.12064702676310725</v>
      </c>
      <c r="P632" s="56" t="e">
        <f t="shared" si="160"/>
        <v>#VALUE!</v>
      </c>
      <c r="Q632" s="21"/>
      <c r="R632" s="54" t="s">
        <v>2978</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t="e">
        <f t="shared" ref="B633:P633" si="161">((B551*(1-B582))/(B457+B432))</f>
        <v>#DIV/0!</v>
      </c>
      <c r="C633" s="56" t="e">
        <f t="shared" si="161"/>
        <v>#DIV/0!</v>
      </c>
      <c r="D633" s="56" t="e">
        <f t="shared" si="161"/>
        <v>#DIV/0!</v>
      </c>
      <c r="E633" s="56" t="e">
        <f t="shared" si="161"/>
        <v>#DIV/0!</v>
      </c>
      <c r="F633" s="56" t="e">
        <f t="shared" si="161"/>
        <v>#DIV/0!</v>
      </c>
      <c r="G633" s="56" t="e">
        <f t="shared" si="161"/>
        <v>#DIV/0!</v>
      </c>
      <c r="H633" s="56" t="e">
        <f t="shared" si="161"/>
        <v>#DIV/0!</v>
      </c>
      <c r="I633" s="56" t="e">
        <f t="shared" si="161"/>
        <v>#DIV/0!</v>
      </c>
      <c r="J633" s="56">
        <f t="shared" si="161"/>
        <v>3.0378500849823721E-2</v>
      </c>
      <c r="K633" s="56">
        <f t="shared" si="161"/>
        <v>4.8395212539262489E-2</v>
      </c>
      <c r="L633" s="56">
        <f t="shared" si="161"/>
        <v>3.3833619679726576E-2</v>
      </c>
      <c r="M633" s="56">
        <f t="shared" si="161"/>
        <v>6.6001498241806539E-2</v>
      </c>
      <c r="N633" s="56">
        <f t="shared" si="161"/>
        <v>6.0196112119631218E-2</v>
      </c>
      <c r="O633" s="56">
        <f t="shared" ref="O633:P633" si="162">((O551*(1-O582))/(O457+O432))</f>
        <v>0.1444540386285536</v>
      </c>
      <c r="P633" s="56" t="e">
        <f t="shared" si="162"/>
        <v>#VALUE!</v>
      </c>
      <c r="Q633" s="21"/>
      <c r="R633" s="54" t="s">
        <v>2979</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t="e">
        <f t="shared" ref="B634:P634" si="163">B588/B457</f>
        <v>#VALUE!</v>
      </c>
      <c r="C634" s="56" t="e">
        <f t="shared" si="163"/>
        <v>#VALUE!</v>
      </c>
      <c r="D634" s="56" t="e">
        <f t="shared" si="163"/>
        <v>#VALUE!</v>
      </c>
      <c r="E634" s="56" t="e">
        <f t="shared" si="163"/>
        <v>#VALUE!</v>
      </c>
      <c r="F634" s="56" t="e">
        <f t="shared" si="163"/>
        <v>#VALUE!</v>
      </c>
      <c r="G634" s="56" t="e">
        <f t="shared" si="163"/>
        <v>#VALUE!</v>
      </c>
      <c r="H634" s="56" t="e">
        <f t="shared" si="163"/>
        <v>#VALUE!</v>
      </c>
      <c r="I634" s="56" t="e">
        <f t="shared" si="163"/>
        <v>#VALUE!</v>
      </c>
      <c r="J634" s="56">
        <f t="shared" si="163"/>
        <v>3.2982240433707795E-2</v>
      </c>
      <c r="K634" s="56">
        <f t="shared" si="163"/>
        <v>4.8898745406453815E-2</v>
      </c>
      <c r="L634" s="56">
        <f t="shared" si="163"/>
        <v>3.7901373314579996E-2</v>
      </c>
      <c r="M634" s="56">
        <f t="shared" si="163"/>
        <v>7.3179385487620388E-2</v>
      </c>
      <c r="N634" s="56">
        <f t="shared" si="163"/>
        <v>6.9243003210570309E-2</v>
      </c>
      <c r="O634" s="56">
        <f t="shared" ref="O634:P634" si="164">O588/O457</f>
        <v>0.16371857540647067</v>
      </c>
      <c r="P634" s="56" t="e">
        <f t="shared" si="164"/>
        <v>#VALUE!</v>
      </c>
      <c r="Q634" s="21"/>
      <c r="R634" s="54" t="s">
        <v>2980</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4" t="s">
        <v>2981</v>
      </c>
      <c r="C635" s="146"/>
      <c r="D635" s="146"/>
      <c r="E635" s="146"/>
      <c r="F635" s="146"/>
      <c r="G635" s="146"/>
      <c r="H635" s="146"/>
      <c r="I635" s="146"/>
      <c r="J635" s="146"/>
      <c r="K635" s="146"/>
      <c r="L635" s="146"/>
      <c r="M635" s="146"/>
      <c r="N635" s="147"/>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t="e">
        <f t="shared" ref="B636:P636" si="165">B378/B414</f>
        <v>#VALUE!</v>
      </c>
      <c r="C636" s="50" t="e">
        <f t="shared" si="165"/>
        <v>#VALUE!</v>
      </c>
      <c r="D636" s="50" t="e">
        <f t="shared" si="165"/>
        <v>#VALUE!</v>
      </c>
      <c r="E636" s="50" t="e">
        <f t="shared" si="165"/>
        <v>#VALUE!</v>
      </c>
      <c r="F636" s="50" t="e">
        <f t="shared" si="165"/>
        <v>#VALUE!</v>
      </c>
      <c r="G636" s="50" t="e">
        <f t="shared" si="165"/>
        <v>#VALUE!</v>
      </c>
      <c r="H636" s="50" t="e">
        <f t="shared" si="165"/>
        <v>#VALUE!</v>
      </c>
      <c r="I636" s="50" t="e">
        <f t="shared" si="165"/>
        <v>#VALUE!</v>
      </c>
      <c r="J636" s="50">
        <f t="shared" si="165"/>
        <v>1.5123728864940242</v>
      </c>
      <c r="K636" s="50">
        <f t="shared" si="165"/>
        <v>1.4173145839475065</v>
      </c>
      <c r="L636" s="50">
        <f t="shared" si="165"/>
        <v>0.46317259978384817</v>
      </c>
      <c r="M636" s="50">
        <f t="shared" si="165"/>
        <v>0.49816873056140598</v>
      </c>
      <c r="N636" s="50">
        <f t="shared" si="165"/>
        <v>1.0615568500164472</v>
      </c>
      <c r="O636" s="50">
        <f t="shared" ref="O636:P636" si="166">O378/O414</f>
        <v>1.2266234334441348</v>
      </c>
      <c r="P636" s="50" t="e">
        <f t="shared" si="166"/>
        <v>#VALUE!</v>
      </c>
      <c r="Q636" s="21"/>
      <c r="R636" s="54" t="s">
        <v>2982</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t="e">
        <f t="shared" ref="B637:P637" si="167">(B378-B372)/B414</f>
        <v>#VALUE!</v>
      </c>
      <c r="C637" s="50" t="e">
        <f t="shared" si="167"/>
        <v>#VALUE!</v>
      </c>
      <c r="D637" s="50" t="e">
        <f t="shared" si="167"/>
        <v>#VALUE!</v>
      </c>
      <c r="E637" s="50" t="e">
        <f t="shared" si="167"/>
        <v>#VALUE!</v>
      </c>
      <c r="F637" s="50" t="e">
        <f t="shared" si="167"/>
        <v>#VALUE!</v>
      </c>
      <c r="G637" s="50" t="e">
        <f t="shared" si="167"/>
        <v>#VALUE!</v>
      </c>
      <c r="H637" s="50" t="e">
        <f t="shared" si="167"/>
        <v>#VALUE!</v>
      </c>
      <c r="I637" s="50" t="e">
        <f t="shared" si="167"/>
        <v>#VALUE!</v>
      </c>
      <c r="J637" s="50">
        <f t="shared" si="167"/>
        <v>1.4327414379798256</v>
      </c>
      <c r="K637" s="50">
        <f t="shared" si="167"/>
        <v>1.3903825141075885</v>
      </c>
      <c r="L637" s="50">
        <f t="shared" si="167"/>
        <v>0.41260037150081136</v>
      </c>
      <c r="M637" s="50">
        <f t="shared" si="167"/>
        <v>0.40808066790207809</v>
      </c>
      <c r="N637" s="50">
        <f t="shared" si="167"/>
        <v>0.95769247853120787</v>
      </c>
      <c r="O637" s="50">
        <f t="shared" ref="O637:P637" si="168">(O378-O372)/O414</f>
        <v>1.1614745627096204</v>
      </c>
      <c r="P637" s="50" t="e">
        <f t="shared" si="168"/>
        <v>#VALUE!</v>
      </c>
      <c r="Q637" s="21"/>
      <c r="R637" s="54" t="s">
        <v>2983</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4" t="s">
        <v>2984</v>
      </c>
      <c r="C638" s="146"/>
      <c r="D638" s="146"/>
      <c r="E638" s="146"/>
      <c r="F638" s="146"/>
      <c r="G638" s="146"/>
      <c r="H638" s="146"/>
      <c r="I638" s="146"/>
      <c r="J638" s="146"/>
      <c r="K638" s="146"/>
      <c r="L638" s="146"/>
      <c r="M638" s="146"/>
      <c r="N638" s="147"/>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t="e">
        <f t="shared" ref="B639:P639" si="169">B432/B457</f>
        <v>#VALUE!</v>
      </c>
      <c r="C639" s="50" t="e">
        <f t="shared" si="169"/>
        <v>#VALUE!</v>
      </c>
      <c r="D639" s="50" t="e">
        <f t="shared" si="169"/>
        <v>#VALUE!</v>
      </c>
      <c r="E639" s="50" t="e">
        <f t="shared" si="169"/>
        <v>#VALUE!</v>
      </c>
      <c r="F639" s="50" t="e">
        <f t="shared" si="169"/>
        <v>#VALUE!</v>
      </c>
      <c r="G639" s="50" t="e">
        <f t="shared" si="169"/>
        <v>#VALUE!</v>
      </c>
      <c r="H639" s="50" t="e">
        <f t="shared" si="169"/>
        <v>#VALUE!</v>
      </c>
      <c r="I639" s="50" t="e">
        <f t="shared" si="169"/>
        <v>#VALUE!</v>
      </c>
      <c r="J639" s="50">
        <f t="shared" si="169"/>
        <v>0.12397394753250195</v>
      </c>
      <c r="K639" s="50">
        <f t="shared" si="169"/>
        <v>4.9598295110842967E-2</v>
      </c>
      <c r="L639" s="50">
        <f t="shared" si="169"/>
        <v>0.21559727843705981</v>
      </c>
      <c r="M639" s="50">
        <f t="shared" si="169"/>
        <v>0.20280166075302242</v>
      </c>
      <c r="N639" s="50">
        <f t="shared" si="169"/>
        <v>0.22765049504992865</v>
      </c>
      <c r="O639" s="50">
        <f t="shared" ref="O639:P639" si="170">O432/O457</f>
        <v>0.15994205271746684</v>
      </c>
      <c r="P639" s="50" t="e">
        <f t="shared" si="170"/>
        <v>#VALUE!</v>
      </c>
      <c r="Q639" s="21"/>
      <c r="R639" s="54" t="s">
        <v>2985</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t="e">
        <f t="shared" ref="B640:P640" si="171">B432/B588</f>
        <v>#VALUE!</v>
      </c>
      <c r="C640" s="50" t="e">
        <f t="shared" si="171"/>
        <v>#VALUE!</v>
      </c>
      <c r="D640" s="50" t="e">
        <f t="shared" si="171"/>
        <v>#VALUE!</v>
      </c>
      <c r="E640" s="50" t="e">
        <f t="shared" si="171"/>
        <v>#VALUE!</v>
      </c>
      <c r="F640" s="50" t="e">
        <f t="shared" si="171"/>
        <v>#VALUE!</v>
      </c>
      <c r="G640" s="50" t="e">
        <f t="shared" si="171"/>
        <v>#VALUE!</v>
      </c>
      <c r="H640" s="50" t="e">
        <f t="shared" si="171"/>
        <v>#VALUE!</v>
      </c>
      <c r="I640" s="50" t="e">
        <f t="shared" si="171"/>
        <v>#VALUE!</v>
      </c>
      <c r="J640" s="50">
        <f t="shared" si="171"/>
        <v>3.758809162212061</v>
      </c>
      <c r="K640" s="50">
        <f t="shared" si="171"/>
        <v>1.0143060869675569</v>
      </c>
      <c r="L640" s="50">
        <f t="shared" si="171"/>
        <v>5.688376424980973</v>
      </c>
      <c r="M640" s="50">
        <f t="shared" si="171"/>
        <v>2.7712949405311686</v>
      </c>
      <c r="N640" s="50">
        <f t="shared" si="171"/>
        <v>3.2877039483344737</v>
      </c>
      <c r="O640" s="50">
        <f t="shared" ref="O640:P640" si="172">O432/O588</f>
        <v>0.97693283929677688</v>
      </c>
      <c r="P640" s="50" t="e">
        <f t="shared" si="172"/>
        <v>#VALUE!</v>
      </c>
      <c r="Q640" s="21"/>
      <c r="R640" s="54" t="s">
        <v>2986</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5" t="s">
        <v>2987</v>
      </c>
      <c r="C641" s="146"/>
      <c r="D641" s="146"/>
      <c r="E641" s="146"/>
      <c r="F641" s="146"/>
      <c r="G641" s="146"/>
      <c r="H641" s="146"/>
      <c r="I641" s="146"/>
      <c r="J641" s="146"/>
      <c r="K641" s="146"/>
      <c r="L641" s="146"/>
      <c r="M641" s="146"/>
      <c r="N641" s="147"/>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t="e">
        <f t="shared" ref="C642:N642" si="173">365/(C465/((C366+B366)/2))</f>
        <v>#VALUE!</v>
      </c>
      <c r="D642" s="60" t="e">
        <f t="shared" si="173"/>
        <v>#VALUE!</v>
      </c>
      <c r="E642" s="60" t="e">
        <f t="shared" si="173"/>
        <v>#VALUE!</v>
      </c>
      <c r="F642" s="60" t="e">
        <f t="shared" si="173"/>
        <v>#VALUE!</v>
      </c>
      <c r="G642" s="60" t="e">
        <f t="shared" si="173"/>
        <v>#VALUE!</v>
      </c>
      <c r="H642" s="60" t="e">
        <f t="shared" si="173"/>
        <v>#VALUE!</v>
      </c>
      <c r="I642" s="60" t="e">
        <f t="shared" si="173"/>
        <v>#VALUE!</v>
      </c>
      <c r="J642" s="60" t="e">
        <f t="shared" si="173"/>
        <v>#VALUE!</v>
      </c>
      <c r="K642" s="60">
        <f t="shared" si="173"/>
        <v>17.978373853097612</v>
      </c>
      <c r="L642" s="60">
        <f t="shared" si="173"/>
        <v>18.175506256535638</v>
      </c>
      <c r="M642" s="60">
        <f t="shared" si="173"/>
        <v>18.484101744972158</v>
      </c>
      <c r="N642" s="61">
        <f t="shared" si="173"/>
        <v>24.175367527666399</v>
      </c>
      <c r="O642" s="61">
        <f>365/(O465/((O366+M366)/2))</f>
        <v>65.608848896926503</v>
      </c>
      <c r="P642" s="61" t="e">
        <f>365/(P465/((P366+N366)/2))</f>
        <v>#VALUE!</v>
      </c>
      <c r="Q642" s="36"/>
      <c r="R642" s="58" t="s">
        <v>2988</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t="e">
        <f t="shared" ref="C643:N643" si="174">365/(C503/((C372+B372)/2))</f>
        <v>#VALUE!</v>
      </c>
      <c r="D643" s="60" t="e">
        <f t="shared" si="174"/>
        <v>#VALUE!</v>
      </c>
      <c r="E643" s="60" t="e">
        <f t="shared" si="174"/>
        <v>#VALUE!</v>
      </c>
      <c r="F643" s="60" t="e">
        <f t="shared" si="174"/>
        <v>#VALUE!</v>
      </c>
      <c r="G643" s="60" t="e">
        <f t="shared" si="174"/>
        <v>#VALUE!</v>
      </c>
      <c r="H643" s="60" t="e">
        <f t="shared" si="174"/>
        <v>#VALUE!</v>
      </c>
      <c r="I643" s="60" t="e">
        <f t="shared" si="174"/>
        <v>#VALUE!</v>
      </c>
      <c r="J643" s="60" t="e">
        <f t="shared" si="174"/>
        <v>#VALUE!</v>
      </c>
      <c r="K643" s="60">
        <f t="shared" si="174"/>
        <v>13.503261702383375</v>
      </c>
      <c r="L643" s="60">
        <f t="shared" si="174"/>
        <v>12.618334650583995</v>
      </c>
      <c r="M643" s="60">
        <f t="shared" si="174"/>
        <v>12.117159144145607</v>
      </c>
      <c r="N643" s="61">
        <f t="shared" si="174"/>
        <v>14.517700546868474</v>
      </c>
      <c r="O643" s="61">
        <f>365/(O503/((O372+M372)/2))</f>
        <v>12.871405911461972</v>
      </c>
      <c r="P643" s="61" t="e">
        <f>365/(P503/((P372+N372)/2))</f>
        <v>#VALUE!</v>
      </c>
      <c r="Q643" s="36"/>
      <c r="R643" s="58" t="s">
        <v>2989</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t="e">
        <f t="shared" ref="C644:N644" si="175">365/(C503/((C408+B408)/2))</f>
        <v>#VALUE!</v>
      </c>
      <c r="D644" s="60" t="e">
        <f t="shared" si="175"/>
        <v>#VALUE!</v>
      </c>
      <c r="E644" s="60" t="e">
        <f t="shared" si="175"/>
        <v>#VALUE!</v>
      </c>
      <c r="F644" s="60" t="e">
        <f t="shared" si="175"/>
        <v>#VALUE!</v>
      </c>
      <c r="G644" s="60" t="e">
        <f t="shared" si="175"/>
        <v>#VALUE!</v>
      </c>
      <c r="H644" s="60" t="e">
        <f t="shared" si="175"/>
        <v>#VALUE!</v>
      </c>
      <c r="I644" s="60" t="e">
        <f t="shared" si="175"/>
        <v>#VALUE!</v>
      </c>
      <c r="J644" s="60" t="e">
        <f t="shared" si="175"/>
        <v>#VALUE!</v>
      </c>
      <c r="K644" s="60">
        <f t="shared" si="175"/>
        <v>266.53650498594538</v>
      </c>
      <c r="L644" s="60">
        <f t="shared" si="175"/>
        <v>263.19651858949658</v>
      </c>
      <c r="M644" s="60">
        <f t="shared" si="175"/>
        <v>119.82947838703443</v>
      </c>
      <c r="N644" s="61">
        <f t="shared" si="175"/>
        <v>69.652767408398788</v>
      </c>
      <c r="O644" s="61">
        <f>365/(O503/((O408+M408)/2))</f>
        <v>94.123862213961331</v>
      </c>
      <c r="P644" s="61" t="e">
        <f>365/(P503/((P408+N408)/2))</f>
        <v>#VALUE!</v>
      </c>
      <c r="Q644" s="36"/>
      <c r="R644" s="58" t="s">
        <v>2990</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t="e">
        <f t="shared" ref="C645:P645" si="176">C643+C642-C644</f>
        <v>#VALUE!</v>
      </c>
      <c r="D645" s="63" t="e">
        <f t="shared" si="176"/>
        <v>#VALUE!</v>
      </c>
      <c r="E645" s="63" t="e">
        <f t="shared" si="176"/>
        <v>#VALUE!</v>
      </c>
      <c r="F645" s="63" t="e">
        <f t="shared" si="176"/>
        <v>#VALUE!</v>
      </c>
      <c r="G645" s="63" t="e">
        <f t="shared" si="176"/>
        <v>#VALUE!</v>
      </c>
      <c r="H645" s="63" t="e">
        <f t="shared" si="176"/>
        <v>#VALUE!</v>
      </c>
      <c r="I645" s="63" t="e">
        <f t="shared" si="176"/>
        <v>#VALUE!</v>
      </c>
      <c r="J645" s="63" t="e">
        <f t="shared" si="176"/>
        <v>#VALUE!</v>
      </c>
      <c r="K645" s="63">
        <f t="shared" si="176"/>
        <v>-235.05486943046441</v>
      </c>
      <c r="L645" s="63">
        <f t="shared" si="176"/>
        <v>-232.40267768237695</v>
      </c>
      <c r="M645" s="63">
        <f t="shared" si="176"/>
        <v>-89.22821749791666</v>
      </c>
      <c r="N645" s="64">
        <f t="shared" si="176"/>
        <v>-30.959699333863917</v>
      </c>
      <c r="O645" s="64">
        <f t="shared" ref="O645:P645" si="177">O643+O642-O644</f>
        <v>-15.643607405572851</v>
      </c>
      <c r="P645" s="64" t="e">
        <f t="shared" si="177"/>
        <v>#VALUE!</v>
      </c>
      <c r="Q645" s="36"/>
      <c r="R645" s="58" t="s">
        <v>2991</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5" t="s">
        <v>2992</v>
      </c>
      <c r="C646" s="156"/>
      <c r="D646" s="156"/>
      <c r="E646" s="156"/>
      <c r="F646" s="156"/>
      <c r="G646" s="156"/>
      <c r="H646" s="156"/>
      <c r="I646" s="156"/>
      <c r="J646" s="156"/>
      <c r="K646" s="156"/>
      <c r="L646" s="156"/>
      <c r="M646" s="156"/>
      <c r="N646" s="157"/>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65"/>
      <c r="C647" s="65"/>
      <c r="D647" s="65"/>
      <c r="E647" s="65"/>
      <c r="F647" s="65"/>
      <c r="G647" s="65"/>
      <c r="H647" s="65"/>
      <c r="I647" s="65"/>
      <c r="J647" s="65"/>
      <c r="K647" s="65">
        <v>546000</v>
      </c>
      <c r="L647" s="65">
        <v>546000</v>
      </c>
      <c r="M647" s="65">
        <v>546000</v>
      </c>
      <c r="N647" s="66">
        <v>546000</v>
      </c>
      <c r="O647" s="66">
        <v>546000</v>
      </c>
      <c r="P647" s="66">
        <v>546000</v>
      </c>
      <c r="Q647" s="67"/>
      <c r="R647" s="68" t="s">
        <v>2993</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t="e">
        <f t="shared" ref="B648:P648" si="178">B457/B647</f>
        <v>#VALUE!</v>
      </c>
      <c r="C648" s="33" t="e">
        <f t="shared" si="178"/>
        <v>#VALUE!</v>
      </c>
      <c r="D648" s="33" t="e">
        <f t="shared" si="178"/>
        <v>#VALUE!</v>
      </c>
      <c r="E648" s="33" t="e">
        <f t="shared" si="178"/>
        <v>#VALUE!</v>
      </c>
      <c r="F648" s="33" t="e">
        <f t="shared" si="178"/>
        <v>#VALUE!</v>
      </c>
      <c r="G648" s="33" t="e">
        <f t="shared" si="178"/>
        <v>#VALUE!</v>
      </c>
      <c r="H648" s="33" t="e">
        <f t="shared" si="178"/>
        <v>#VALUE!</v>
      </c>
      <c r="I648" s="33" t="e">
        <f t="shared" si="178"/>
        <v>#VALUE!</v>
      </c>
      <c r="J648" s="33" t="e">
        <f t="shared" si="178"/>
        <v>#DIV/0!</v>
      </c>
      <c r="K648" s="33">
        <f t="shared" si="178"/>
        <v>2.3611473443223443</v>
      </c>
      <c r="L648" s="33">
        <f t="shared" si="178"/>
        <v>2.3404672527472528</v>
      </c>
      <c r="M648" s="33">
        <f t="shared" si="178"/>
        <v>2.412974871794872</v>
      </c>
      <c r="N648" s="33">
        <f t="shared" si="178"/>
        <v>2.4821968131868131</v>
      </c>
      <c r="O648" s="33">
        <f>O457/O647</f>
        <v>2.6586499267399271</v>
      </c>
      <c r="P648" s="33" t="e">
        <f t="shared" ref="O648:P648" si="179">P457/P647</f>
        <v>#VALUE!</v>
      </c>
      <c r="Q648" s="21"/>
      <c r="R648" s="68" t="s">
        <v>2994</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t="e">
        <f t="shared" ref="B649:P649" si="180">B588/B647</f>
        <v>#DIV/0!</v>
      </c>
      <c r="C649" s="33" t="e">
        <f t="shared" si="180"/>
        <v>#DIV/0!</v>
      </c>
      <c r="D649" s="33" t="e">
        <f t="shared" si="180"/>
        <v>#DIV/0!</v>
      </c>
      <c r="E649" s="33" t="e">
        <f t="shared" si="180"/>
        <v>#DIV/0!</v>
      </c>
      <c r="F649" s="33" t="e">
        <f t="shared" si="180"/>
        <v>#DIV/0!</v>
      </c>
      <c r="G649" s="33" t="e">
        <f t="shared" si="180"/>
        <v>#DIV/0!</v>
      </c>
      <c r="H649" s="33" t="e">
        <f t="shared" si="180"/>
        <v>#DIV/0!</v>
      </c>
      <c r="I649" s="33" t="e">
        <f t="shared" si="180"/>
        <v>#DIV/0!</v>
      </c>
      <c r="J649" s="33" t="e">
        <f t="shared" si="180"/>
        <v>#DIV/0!</v>
      </c>
      <c r="K649" s="33">
        <f t="shared" si="180"/>
        <v>0.11545714285714286</v>
      </c>
      <c r="L649" s="33">
        <f t="shared" si="180"/>
        <v>8.8706923076923086E-2</v>
      </c>
      <c r="M649" s="33">
        <f t="shared" si="180"/>
        <v>0.17658001831501832</v>
      </c>
      <c r="N649" s="33">
        <f t="shared" si="180"/>
        <v>0.17187476190476189</v>
      </c>
      <c r="O649" s="33">
        <f t="shared" ref="O649:P649" si="181">O588/O647</f>
        <v>0.43527037851037842</v>
      </c>
      <c r="P649" s="33" t="e">
        <f t="shared" si="181"/>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t="e">
        <f t="shared" ref="C650:N650" si="182">+C649/B649-1</f>
        <v>#DIV/0!</v>
      </c>
      <c r="D650" s="70" t="e">
        <f t="shared" si="182"/>
        <v>#DIV/0!</v>
      </c>
      <c r="E650" s="69" t="e">
        <f t="shared" si="182"/>
        <v>#DIV/0!</v>
      </c>
      <c r="F650" s="70" t="e">
        <f t="shared" si="182"/>
        <v>#DIV/0!</v>
      </c>
      <c r="G650" s="69" t="e">
        <f t="shared" si="182"/>
        <v>#DIV/0!</v>
      </c>
      <c r="H650" s="70" t="e">
        <f t="shared" si="182"/>
        <v>#DIV/0!</v>
      </c>
      <c r="I650" s="69" t="e">
        <f t="shared" si="182"/>
        <v>#DIV/0!</v>
      </c>
      <c r="J650" s="70" t="e">
        <f t="shared" si="182"/>
        <v>#DIV/0!</v>
      </c>
      <c r="K650" s="69" t="e">
        <f t="shared" si="182"/>
        <v>#DIV/0!</v>
      </c>
      <c r="L650" s="70">
        <f t="shared" si="182"/>
        <v>-0.23168960462947086</v>
      </c>
      <c r="M650" s="69">
        <f t="shared" si="182"/>
        <v>0.9906001943263798</v>
      </c>
      <c r="N650" s="71">
        <f t="shared" si="182"/>
        <v>-2.6646596003078171E-2</v>
      </c>
      <c r="O650" s="71">
        <f>+O649/M649-1</f>
        <v>1.4650035868376516</v>
      </c>
      <c r="P650" s="71" t="e">
        <f>+P649/N649-1</f>
        <v>#VALUE!</v>
      </c>
      <c r="Q650" s="21"/>
      <c r="R650" s="72" t="s">
        <v>2995</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c r="C651" s="73"/>
      <c r="D651" s="73"/>
      <c r="E651" s="73"/>
      <c r="F651" s="73"/>
      <c r="G651" s="73"/>
      <c r="H651" s="73"/>
      <c r="I651" s="73"/>
      <c r="J651" s="73"/>
      <c r="K651" s="73">
        <v>0.10500000000000001</v>
      </c>
      <c r="L651" s="73">
        <v>8.4199999999999997E-2</v>
      </c>
      <c r="M651" s="73">
        <v>0.14000000000000001</v>
      </c>
      <c r="N651" s="73">
        <v>0.13</v>
      </c>
      <c r="O651" s="73">
        <v>0.05</v>
      </c>
      <c r="P651" s="73"/>
      <c r="Q651" s="21"/>
      <c r="R651" s="68" t="s">
        <v>2996</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t="e">
        <f t="shared" ref="B652:P652" si="183">+B651/B661</f>
        <v>#DIV/0!</v>
      </c>
      <c r="C652" s="69" t="e">
        <f t="shared" si="183"/>
        <v>#DIV/0!</v>
      </c>
      <c r="D652" s="70" t="e">
        <f t="shared" si="183"/>
        <v>#DIV/0!</v>
      </c>
      <c r="E652" s="69" t="e">
        <f t="shared" si="183"/>
        <v>#DIV/0!</v>
      </c>
      <c r="F652" s="70" t="e">
        <f t="shared" si="183"/>
        <v>#DIV/0!</v>
      </c>
      <c r="G652" s="69" t="e">
        <f t="shared" si="183"/>
        <v>#DIV/0!</v>
      </c>
      <c r="H652" s="70" t="e">
        <f t="shared" si="183"/>
        <v>#DIV/0!</v>
      </c>
      <c r="I652" s="69" t="e">
        <f t="shared" si="183"/>
        <v>#DIV/0!</v>
      </c>
      <c r="J652" s="70" t="e">
        <f t="shared" si="183"/>
        <v>#DIV/0!</v>
      </c>
      <c r="K652" s="69">
        <f t="shared" si="183"/>
        <v>1.8531579607724263E-2</v>
      </c>
      <c r="L652" s="70">
        <f t="shared" si="183"/>
        <v>1.6459611614719448E-2</v>
      </c>
      <c r="M652" s="69">
        <f t="shared" si="183"/>
        <v>2.2809355550690844E-2</v>
      </c>
      <c r="N652" s="71">
        <f t="shared" si="183"/>
        <v>2.3929845438524104E-2</v>
      </c>
      <c r="O652" s="71">
        <f t="shared" ref="O652:P652" si="184">+O651/O661</f>
        <v>8.2945661452425747E-3</v>
      </c>
      <c r="P652" s="71">
        <f t="shared" si="184"/>
        <v>0</v>
      </c>
      <c r="Q652" s="21"/>
      <c r="R652" s="72" t="s">
        <v>2997</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3">
      <c r="A653" s="5"/>
      <c r="B653" s="74" t="e">
        <f t="shared" ref="B653:P653" si="185">+B651/B649</f>
        <v>#DIV/0!</v>
      </c>
      <c r="C653" s="74" t="e">
        <f t="shared" si="185"/>
        <v>#DIV/0!</v>
      </c>
      <c r="D653" s="75" t="e">
        <f t="shared" si="185"/>
        <v>#DIV/0!</v>
      </c>
      <c r="E653" s="74" t="e">
        <f t="shared" si="185"/>
        <v>#DIV/0!</v>
      </c>
      <c r="F653" s="75" t="e">
        <f t="shared" si="185"/>
        <v>#DIV/0!</v>
      </c>
      <c r="G653" s="74" t="e">
        <f t="shared" si="185"/>
        <v>#DIV/0!</v>
      </c>
      <c r="H653" s="75" t="e">
        <f t="shared" si="185"/>
        <v>#DIV/0!</v>
      </c>
      <c r="I653" s="74" t="e">
        <f t="shared" si="185"/>
        <v>#DIV/0!</v>
      </c>
      <c r="J653" s="75" t="e">
        <f t="shared" si="185"/>
        <v>#DIV/0!</v>
      </c>
      <c r="K653" s="74">
        <f t="shared" si="185"/>
        <v>0.90942835931700083</v>
      </c>
      <c r="L653" s="75">
        <f t="shared" si="185"/>
        <v>0.9491931078139767</v>
      </c>
      <c r="M653" s="74">
        <f t="shared" si="185"/>
        <v>0.79284168920087184</v>
      </c>
      <c r="N653" s="76">
        <f t="shared" si="185"/>
        <v>0.75636468414155389</v>
      </c>
      <c r="O653" s="76">
        <f t="shared" ref="O653:P653" si="186">+O651/O649</f>
        <v>0.1148711294600715</v>
      </c>
      <c r="P653" s="76" t="e">
        <f t="shared" si="186"/>
        <v>#VALUE!</v>
      </c>
      <c r="Q653" s="53"/>
      <c r="R653" s="77" t="s">
        <v>2998</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P654" si="187">+B661*B647</f>
        <v>0</v>
      </c>
      <c r="C654" s="40">
        <f t="shared" si="187"/>
        <v>0</v>
      </c>
      <c r="D654" s="40">
        <f t="shared" si="187"/>
        <v>0</v>
      </c>
      <c r="E654" s="40">
        <f t="shared" si="187"/>
        <v>0</v>
      </c>
      <c r="F654" s="40">
        <f t="shared" si="187"/>
        <v>0</v>
      </c>
      <c r="G654" s="40">
        <f t="shared" si="187"/>
        <v>0</v>
      </c>
      <c r="H654" s="40">
        <f t="shared" si="187"/>
        <v>0</v>
      </c>
      <c r="I654" s="40">
        <f t="shared" si="187"/>
        <v>0</v>
      </c>
      <c r="J654" s="40">
        <f t="shared" si="187"/>
        <v>0</v>
      </c>
      <c r="K654" s="40">
        <f t="shared" si="187"/>
        <v>3093638.0607351968</v>
      </c>
      <c r="L654" s="40">
        <f t="shared" si="187"/>
        <v>2793091.4213605886</v>
      </c>
      <c r="M654" s="40">
        <f t="shared" si="187"/>
        <v>3351256.4539634623</v>
      </c>
      <c r="N654" s="40">
        <f t="shared" si="187"/>
        <v>2966170.4327488444</v>
      </c>
      <c r="O654" s="40">
        <f t="shared" ref="O654:P654" si="188">+O661*O647</f>
        <v>3291311.3865103321</v>
      </c>
      <c r="P654" s="40">
        <f t="shared" si="188"/>
        <v>3385200</v>
      </c>
      <c r="Q654" s="21"/>
      <c r="R654" s="54" t="s">
        <v>2999</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t="e">
        <f t="shared" ref="B655:P655" si="189">+B661/B$648</f>
        <v>#VALUE!</v>
      </c>
      <c r="C655" s="59" t="e">
        <f t="shared" si="189"/>
        <v>#VALUE!</v>
      </c>
      <c r="D655" s="78" t="e">
        <f t="shared" si="189"/>
        <v>#VALUE!</v>
      </c>
      <c r="E655" s="59" t="e">
        <f t="shared" si="189"/>
        <v>#VALUE!</v>
      </c>
      <c r="F655" s="78" t="e">
        <f t="shared" si="189"/>
        <v>#VALUE!</v>
      </c>
      <c r="G655" s="59" t="e">
        <f t="shared" si="189"/>
        <v>#VALUE!</v>
      </c>
      <c r="H655" s="78" t="e">
        <f t="shared" si="189"/>
        <v>#VALUE!</v>
      </c>
      <c r="I655" s="59" t="e">
        <f t="shared" si="189"/>
        <v>#VALUE!</v>
      </c>
      <c r="J655" s="78" t="e">
        <f t="shared" si="189"/>
        <v>#DIV/0!</v>
      </c>
      <c r="K655" s="59">
        <f t="shared" si="189"/>
        <v>2.3996824204405782</v>
      </c>
      <c r="L655" s="78">
        <f t="shared" si="189"/>
        <v>2.18569691490847</v>
      </c>
      <c r="M655" s="59">
        <f t="shared" si="189"/>
        <v>2.5436785127815429</v>
      </c>
      <c r="N655" s="79">
        <f t="shared" si="189"/>
        <v>2.1886042844247373</v>
      </c>
      <c r="O655" s="79">
        <f t="shared" ref="O655:P655" si="190">+O661/O$648</f>
        <v>2.267332292156333</v>
      </c>
      <c r="P655" s="79" t="e">
        <f>+P661/P$648</f>
        <v>#VALUE!</v>
      </c>
      <c r="Q655" s="80" t="e">
        <f>(SUM(INDEX($B655:$P655,,$S$348-$B$348-$R$348+1):INDEX($B655:$P655,$S$348-$B$348+1))-MAX(INDEX($B655:$P655,,$S$348-$B$348-$R$348+1):INDEX($B655:$P655,$S$348-$B$348+1))-MIN(INDEX($B655:$P655,,$S$348-$B$348-$R$348+1):INDEX($B655:$P655,$S$348-$B$348+1)))/(COUNT(INDEX($B655:$P655,,$S$348-$B$348-$R$348+1):INDEX($B655:$P655,$S$348-$B$348+1))-2)</f>
        <v>#VALUE!</v>
      </c>
      <c r="R655" s="81" t="s">
        <v>10</v>
      </c>
      <c r="S655" s="172">
        <f>(SUM(K655:O655)-MAX(K655:O655)-MIN(K655:O655))/(COUNT(K655:O655)-2)</f>
        <v>2.2852063323405494</v>
      </c>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t="e">
        <f t="shared" ref="B656:P656" si="191">+B661/B$649</f>
        <v>#DIV/0!</v>
      </c>
      <c r="C656" s="59" t="e">
        <f t="shared" si="191"/>
        <v>#DIV/0!</v>
      </c>
      <c r="D656" s="78" t="e">
        <f t="shared" si="191"/>
        <v>#DIV/0!</v>
      </c>
      <c r="E656" s="59" t="e">
        <f t="shared" si="191"/>
        <v>#DIV/0!</v>
      </c>
      <c r="F656" s="78" t="e">
        <f t="shared" si="191"/>
        <v>#DIV/0!</v>
      </c>
      <c r="G656" s="59" t="e">
        <f t="shared" si="191"/>
        <v>#DIV/0!</v>
      </c>
      <c r="H656" s="78" t="e">
        <f t="shared" si="191"/>
        <v>#DIV/0!</v>
      </c>
      <c r="I656" s="59" t="e">
        <f t="shared" si="191"/>
        <v>#DIV/0!</v>
      </c>
      <c r="J656" s="78" t="e">
        <f t="shared" si="191"/>
        <v>#DIV/0!</v>
      </c>
      <c r="K656" s="59">
        <f t="shared" si="191"/>
        <v>49.074519202774077</v>
      </c>
      <c r="L656" s="78">
        <f t="shared" si="191"/>
        <v>57.668013682967796</v>
      </c>
      <c r="M656" s="59">
        <f t="shared" si="191"/>
        <v>34.759495393847658</v>
      </c>
      <c r="N656" s="79">
        <f t="shared" si="191"/>
        <v>31.60758752431806</v>
      </c>
      <c r="O656" s="79">
        <f t="shared" ref="O656:P656" si="192">+O661/O$649</f>
        <v>13.848961771913398</v>
      </c>
      <c r="P656" s="79" t="e">
        <f t="shared" si="192"/>
        <v>#VALUE!</v>
      </c>
      <c r="Q656" s="80" t="e">
        <f>(SUM(INDEX($B656:$P656,,$S$348-$B$348-$R$348+1):INDEX($B656:$P656,$S$348-$B$348+1))-MAX(INDEX($B656:$P656,,$S$348-$B$348-$R$348+1):INDEX($B656:$P656,$S$348-$B$348+1))-MIN(INDEX($B656:$P656,,$S$348-$B$348-$R$348+1):INDEX($B656:$P656,$S$348-$B$348+1)))/(COUNT(INDEX($B656:$P656,,$S$348-$B$348-$R$348+1):INDEX($B656:$P656,$S$348-$B$348+1))-2)</f>
        <v>#VALUE!</v>
      </c>
      <c r="R656" s="81" t="s">
        <v>9</v>
      </c>
      <c r="S656" s="172">
        <f>(SUM(K656:O656)-MAX(K656:O656)-MIN(K656:O656))/(COUNT(K656:O656)-2)</f>
        <v>38.480534040313266</v>
      </c>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t="e">
        <f t="shared" ref="B657:P657" si="193">+(B654+B432-B354-B360)/B559</f>
        <v>#VALUE!</v>
      </c>
      <c r="C657" s="59" t="e">
        <f t="shared" si="193"/>
        <v>#VALUE!</v>
      </c>
      <c r="D657" s="78" t="e">
        <f t="shared" si="193"/>
        <v>#VALUE!</v>
      </c>
      <c r="E657" s="59" t="e">
        <f t="shared" si="193"/>
        <v>#VALUE!</v>
      </c>
      <c r="F657" s="78" t="e">
        <f t="shared" si="193"/>
        <v>#VALUE!</v>
      </c>
      <c r="G657" s="59" t="e">
        <f t="shared" si="193"/>
        <v>#VALUE!</v>
      </c>
      <c r="H657" s="78" t="e">
        <f t="shared" si="193"/>
        <v>#VALUE!</v>
      </c>
      <c r="I657" s="59" t="e">
        <f t="shared" si="193"/>
        <v>#VALUE!</v>
      </c>
      <c r="J657" s="78">
        <f t="shared" si="193"/>
        <v>-2.8549235544277525</v>
      </c>
      <c r="K657" s="59">
        <f t="shared" si="193"/>
        <v>28.344111056618107</v>
      </c>
      <c r="L657" s="78">
        <f t="shared" si="193"/>
        <v>28.370681757333109</v>
      </c>
      <c r="M657" s="59">
        <f t="shared" si="193"/>
        <v>16.435046154707933</v>
      </c>
      <c r="N657" s="79">
        <f t="shared" si="193"/>
        <v>14.594503623845034</v>
      </c>
      <c r="O657" s="79">
        <f t="shared" ref="O657:P657" si="194">+(O654+O432-O354-O360)/O559</f>
        <v>8.7224096365081554</v>
      </c>
      <c r="P657" s="79" t="e">
        <f t="shared" si="194"/>
        <v>#VALUE!</v>
      </c>
      <c r="Q657" s="80" t="e">
        <f>(SUM(INDEX($B657:$P657,,$S$348-$B$348-$R$348+1):INDEX($B657:$P657,$S$348-$B$348+1))-MAX(INDEX($B657:$P657,,$S$348-$B$348-$R$348+1):INDEX($B657:$P657,$S$348-$B$348+1))-MIN(INDEX($B657:$P657,,$S$348-$B$348-$R$348+1):INDEX($B657:$P657,$S$348-$B$348+1)))/(COUNT(INDEX($B657:$P657,,$S$348-$B$348-$R$348+1):INDEX($B657:$P657,$S$348-$B$348+1))-2)</f>
        <v>#VALUE!</v>
      </c>
      <c r="R657" s="81" t="s">
        <v>3000</v>
      </c>
      <c r="S657" s="172">
        <f>(SUM(K657:O657)-MAX(K657:O657)-MIN(K657:O657))/(COUNT(K657:O657)-2)</f>
        <v>19.791220278390362</v>
      </c>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t="e">
        <f t="shared" ref="B658:P658" si="195">B654/B465</f>
        <v>#DIV/0!</v>
      </c>
      <c r="C658" s="59" t="e">
        <f t="shared" si="195"/>
        <v>#DIV/0!</v>
      </c>
      <c r="D658" s="78" t="e">
        <f t="shared" si="195"/>
        <v>#DIV/0!</v>
      </c>
      <c r="E658" s="59" t="e">
        <f t="shared" si="195"/>
        <v>#DIV/0!</v>
      </c>
      <c r="F658" s="78" t="e">
        <f t="shared" si="195"/>
        <v>#DIV/0!</v>
      </c>
      <c r="G658" s="59" t="e">
        <f t="shared" si="195"/>
        <v>#DIV/0!</v>
      </c>
      <c r="H658" s="78" t="e">
        <f t="shared" si="195"/>
        <v>#DIV/0!</v>
      </c>
      <c r="I658" s="59" t="e">
        <f t="shared" si="195"/>
        <v>#DIV/0!</v>
      </c>
      <c r="J658" s="78">
        <f t="shared" si="195"/>
        <v>0</v>
      </c>
      <c r="K658" s="59">
        <f t="shared" si="195"/>
        <v>7.4903041044821537</v>
      </c>
      <c r="L658" s="78">
        <f t="shared" si="195"/>
        <v>5.2414430685330666</v>
      </c>
      <c r="M658" s="59">
        <f t="shared" si="195"/>
        <v>4.1040360687203608</v>
      </c>
      <c r="N658" s="79">
        <f t="shared" si="195"/>
        <v>3.7108257743662385</v>
      </c>
      <c r="O658" s="79">
        <f t="shared" ref="O658:P658" si="196">O654/O465</f>
        <v>3.0329296402108685</v>
      </c>
      <c r="P658" s="79" t="e">
        <f t="shared" si="196"/>
        <v>#VALUE!</v>
      </c>
      <c r="Q658" s="80" t="e">
        <f>(SUM(INDEX($B658:$P658,,$S$348-$B$348-$R$348+1):INDEX($B658:$P658,$S$348-$B$348+1))-MAX(INDEX($B658:$P658,,$S$348-$B$348-$R$348+1):INDEX($B658:$P658,$S$348-$B$348+1))-MIN(INDEX($B658:$P658,,$S$348-$B$348-$R$348+1):INDEX($B658:$P658,$S$348-$B$348+1)))/(COUNT(INDEX($B658:$P658,,$S$348-$B$348-$R$348+1):INDEX($B658:$P658,$S$348-$B$348+1))-2)</f>
        <v>#VALUE!</v>
      </c>
      <c r="R658" s="81" t="s">
        <v>3001</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c r="C659" s="73"/>
      <c r="D659" s="73"/>
      <c r="E659" s="73"/>
      <c r="F659" s="73"/>
      <c r="G659" s="73"/>
      <c r="H659" s="73"/>
      <c r="I659" s="73"/>
      <c r="J659" s="73"/>
      <c r="K659" s="73">
        <v>6.25</v>
      </c>
      <c r="L659" s="73">
        <v>5.75</v>
      </c>
      <c r="M659" s="73">
        <v>8.1</v>
      </c>
      <c r="N659" s="83">
        <v>6.7</v>
      </c>
      <c r="O659" s="83">
        <v>7.2</v>
      </c>
      <c r="P659" s="83">
        <v>6.25</v>
      </c>
      <c r="Q659" s="21"/>
      <c r="R659" s="84" t="s">
        <v>3002</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c r="C660" s="73"/>
      <c r="D660" s="73"/>
      <c r="E660" s="73"/>
      <c r="F660" s="73"/>
      <c r="G660" s="73"/>
      <c r="H660" s="73"/>
      <c r="I660" s="73"/>
      <c r="J660" s="73"/>
      <c r="K660" s="73">
        <v>4.72</v>
      </c>
      <c r="L660" s="73">
        <v>4.66</v>
      </c>
      <c r="M660" s="73">
        <v>4.74</v>
      </c>
      <c r="N660" s="83">
        <v>4.5199999999999996</v>
      </c>
      <c r="O660" s="83">
        <v>4.92</v>
      </c>
      <c r="P660" s="83">
        <v>6</v>
      </c>
      <c r="Q660" s="86"/>
      <c r="R660" s="87" t="s">
        <v>3003</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90"/>
      <c r="C661" s="90"/>
      <c r="D661" s="90"/>
      <c r="E661" s="90"/>
      <c r="F661" s="90"/>
      <c r="G661" s="90"/>
      <c r="H661" s="90"/>
      <c r="I661" s="90"/>
      <c r="J661" s="90"/>
      <c r="K661" s="90">
        <v>5.6660037742402869</v>
      </c>
      <c r="L661" s="90">
        <v>5.115552053773972</v>
      </c>
      <c r="M661" s="90">
        <v>6.137832333266414</v>
      </c>
      <c r="N661" s="91">
        <v>5.4325465801260888</v>
      </c>
      <c r="O661" s="91">
        <v>6.0280428324365056</v>
      </c>
      <c r="P661" s="92">
        <f>VLOOKUP($Q661,Price!$A:$E,5,FALSE)</f>
        <v>6.2</v>
      </c>
      <c r="Q661" s="93" t="s">
        <v>814</v>
      </c>
      <c r="R661" s="81" t="s">
        <v>3004</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8" t="s">
        <v>3005</v>
      </c>
      <c r="C662" s="146"/>
      <c r="D662" s="146"/>
      <c r="E662" s="146"/>
      <c r="F662" s="146"/>
      <c r="G662" s="146"/>
      <c r="H662" s="146"/>
      <c r="I662" s="146"/>
      <c r="J662" s="146"/>
      <c r="K662" s="146"/>
      <c r="L662" s="146"/>
      <c r="M662" s="146"/>
      <c r="N662" s="147"/>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3">
      <c r="A663" s="5"/>
      <c r="B663" s="95"/>
      <c r="C663" s="96" t="e">
        <f t="shared" ref="C663:P663" si="197">+C656/C650/100</f>
        <v>#DIV/0!</v>
      </c>
      <c r="D663" s="95" t="e">
        <f t="shared" si="197"/>
        <v>#DIV/0!</v>
      </c>
      <c r="E663" s="96" t="e">
        <f t="shared" si="197"/>
        <v>#DIV/0!</v>
      </c>
      <c r="F663" s="95" t="e">
        <f t="shared" si="197"/>
        <v>#DIV/0!</v>
      </c>
      <c r="G663" s="96" t="e">
        <f t="shared" si="197"/>
        <v>#DIV/0!</v>
      </c>
      <c r="H663" s="95" t="e">
        <f t="shared" si="197"/>
        <v>#DIV/0!</v>
      </c>
      <c r="I663" s="96" t="e">
        <f t="shared" si="197"/>
        <v>#DIV/0!</v>
      </c>
      <c r="J663" s="95" t="e">
        <f t="shared" si="197"/>
        <v>#DIV/0!</v>
      </c>
      <c r="K663" s="96" t="e">
        <f t="shared" si="197"/>
        <v>#DIV/0!</v>
      </c>
      <c r="L663" s="95">
        <f t="shared" si="197"/>
        <v>-2.4890203328368248</v>
      </c>
      <c r="M663" s="96">
        <f t="shared" si="197"/>
        <v>0.35089328260716257</v>
      </c>
      <c r="N663" s="97">
        <f t="shared" si="197"/>
        <v>-11.861773083761543</v>
      </c>
      <c r="O663" s="97">
        <f t="shared" ref="O663:P663" si="198">+O656/O650/100</f>
        <v>9.4531930818051363E-2</v>
      </c>
      <c r="P663" s="97" t="e">
        <f t="shared" si="198"/>
        <v>#VALUE!</v>
      </c>
      <c r="Q663" s="53"/>
      <c r="R663" s="54" t="s">
        <v>3006</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3">
      <c r="A664" s="5"/>
      <c r="B664" s="98"/>
      <c r="C664" s="5"/>
      <c r="D664" s="98"/>
      <c r="E664" s="5"/>
      <c r="F664" s="98"/>
      <c r="G664" s="5"/>
      <c r="H664" s="98"/>
      <c r="I664" s="8"/>
      <c r="J664" s="99"/>
      <c r="K664" s="8"/>
      <c r="L664" s="99"/>
      <c r="M664" s="8"/>
      <c r="N664" s="100"/>
      <c r="O664" s="100" t="str">
        <f>IF(VLOOKUP($Q661,Concensus!$A$2:$Y$481,14,FALSE)="-",VLOOKUP($Q661,Concensus!$A$2:$Y$481,15,FALSE),VLOOKUP($Q661,Concensus!$A$2:$Y$481,14,FALSE))</f>
        <v>7.70</v>
      </c>
      <c r="P664" s="100" t="str">
        <f>IF(VLOOKUP($Q661,Concensus!$A$2:$Y$481,14,FALSE)="-",VLOOKUP($Q661,Concensus!$A$2:$Y$481,15,FALSE),VLOOKUP($Q661,Concensus!$A$2:$Y$481,14,FALSE))</f>
        <v>7.70</v>
      </c>
      <c r="Q664" s="67"/>
      <c r="R664" s="68" t="s">
        <v>3007</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t="e">
        <f>($Q655-B655)/$Q655</f>
        <v>#VALUE!</v>
      </c>
      <c r="C665" s="102" t="e">
        <f>($Q655-C655)/$Q655</f>
        <v>#VALUE!</v>
      </c>
      <c r="D665" s="101" t="e">
        <f>($Q655-D655)/$Q655</f>
        <v>#VALUE!</v>
      </c>
      <c r="E665" s="102" t="e">
        <f>($Q655-E655)/$Q655</f>
        <v>#VALUE!</v>
      </c>
      <c r="F665" s="101" t="e">
        <f>($Q655-F655)/$Q655</f>
        <v>#VALUE!</v>
      </c>
      <c r="G665" s="102" t="e">
        <f>($Q655-G655)/$Q655</f>
        <v>#VALUE!</v>
      </c>
      <c r="H665" s="101" t="e">
        <f>($Q655-H655)/$Q655</f>
        <v>#VALUE!</v>
      </c>
      <c r="I665" s="102" t="e">
        <f>($Q655-I655)/$Q655</f>
        <v>#VALUE!</v>
      </c>
      <c r="J665" s="101" t="e">
        <f>($Q655-J655)/$Q655</f>
        <v>#VALUE!</v>
      </c>
      <c r="K665" s="102" t="e">
        <f>($Q655-K655)/$Q655</f>
        <v>#VALUE!</v>
      </c>
      <c r="L665" s="101" t="e">
        <f>($Q655-L655)/$Q655</f>
        <v>#VALUE!</v>
      </c>
      <c r="M665" s="102" t="e">
        <f>($Q655-M655)/$Q655</f>
        <v>#VALUE!</v>
      </c>
      <c r="N665" s="103" t="e">
        <f>($Q655-N655)/$Q655</f>
        <v>#VALUE!</v>
      </c>
      <c r="O665" s="103" t="e">
        <f>($Q655-O655)/$Q655</f>
        <v>#VALUE!</v>
      </c>
      <c r="P665" s="103" t="e">
        <f>($Q655-P655)/$Q655</f>
        <v>#VALUE!</v>
      </c>
      <c r="Q665" s="21"/>
      <c r="R665" s="104" t="s">
        <v>3008</v>
      </c>
      <c r="S665" s="173">
        <f>(S655-O655)/S655</f>
        <v>7.8216307784817977E-3</v>
      </c>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t="e">
        <f>($Q656-B656)/$Q656</f>
        <v>#VALUE!</v>
      </c>
      <c r="C666" s="102" t="e">
        <f>($Q656-C656)/$Q656</f>
        <v>#VALUE!</v>
      </c>
      <c r="D666" s="101" t="e">
        <f>($Q656-D656)/$Q656</f>
        <v>#VALUE!</v>
      </c>
      <c r="E666" s="102" t="e">
        <f>($Q656-E656)/$Q656</f>
        <v>#VALUE!</v>
      </c>
      <c r="F666" s="101" t="e">
        <f>($Q656-F656)/$Q656</f>
        <v>#VALUE!</v>
      </c>
      <c r="G666" s="102" t="e">
        <f>($Q656-G656)/$Q656</f>
        <v>#VALUE!</v>
      </c>
      <c r="H666" s="101" t="e">
        <f>($Q656-H656)/$Q656</f>
        <v>#VALUE!</v>
      </c>
      <c r="I666" s="102" t="e">
        <f>($Q656-I656)/$Q656</f>
        <v>#VALUE!</v>
      </c>
      <c r="J666" s="101" t="e">
        <f>($Q656-J656)/$Q656</f>
        <v>#VALUE!</v>
      </c>
      <c r="K666" s="102" t="e">
        <f>($Q656-K656)/$Q656</f>
        <v>#VALUE!</v>
      </c>
      <c r="L666" s="101" t="e">
        <f>($Q656-L656)/$Q656</f>
        <v>#VALUE!</v>
      </c>
      <c r="M666" s="102" t="e">
        <f>($Q656-M656)/$Q656</f>
        <v>#VALUE!</v>
      </c>
      <c r="N666" s="103" t="e">
        <f>($Q656-N656)/$Q656</f>
        <v>#VALUE!</v>
      </c>
      <c r="O666" s="103" t="e">
        <f>($Q656-O656)/$Q656</f>
        <v>#VALUE!</v>
      </c>
      <c r="P666" s="103" t="e">
        <f>($Q656-P656)/$Q656</f>
        <v>#VALUE!</v>
      </c>
      <c r="Q666" s="21"/>
      <c r="R666" s="104" t="s">
        <v>3009</v>
      </c>
      <c r="S666" s="173">
        <f t="shared" ref="S666:S667" si="199">(S656-O656)/S656</f>
        <v>0.64010474081766</v>
      </c>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t="e">
        <f>($Q657-B657)/$Q657</f>
        <v>#VALUE!</v>
      </c>
      <c r="C667" s="102" t="e">
        <f>($Q657-C657)/$Q657</f>
        <v>#VALUE!</v>
      </c>
      <c r="D667" s="101" t="e">
        <f>($Q657-D657)/$Q657</f>
        <v>#VALUE!</v>
      </c>
      <c r="E667" s="102" t="e">
        <f>($Q657-E657)/$Q657</f>
        <v>#VALUE!</v>
      </c>
      <c r="F667" s="101" t="e">
        <f>($Q657-F657)/$Q657</f>
        <v>#VALUE!</v>
      </c>
      <c r="G667" s="102" t="e">
        <f>($Q657-G657)/$Q657</f>
        <v>#VALUE!</v>
      </c>
      <c r="H667" s="101" t="e">
        <f>($Q657-H657)/$Q657</f>
        <v>#VALUE!</v>
      </c>
      <c r="I667" s="102" t="e">
        <f>($Q657-I657)/$Q657</f>
        <v>#VALUE!</v>
      </c>
      <c r="J667" s="101" t="e">
        <f>($Q657-J657)/$Q657</f>
        <v>#VALUE!</v>
      </c>
      <c r="K667" s="102" t="e">
        <f>($Q657-K657)/$Q657</f>
        <v>#VALUE!</v>
      </c>
      <c r="L667" s="101" t="e">
        <f>($Q657-L657)/$Q657</f>
        <v>#VALUE!</v>
      </c>
      <c r="M667" s="102" t="e">
        <f>($Q657-M657)/$Q657</f>
        <v>#VALUE!</v>
      </c>
      <c r="N667" s="103" t="e">
        <f>($Q657-N657)/$Q657</f>
        <v>#VALUE!</v>
      </c>
      <c r="O667" s="103" t="e">
        <f>($Q657-O657)/$Q657</f>
        <v>#VALUE!</v>
      </c>
      <c r="P667" s="103" t="e">
        <f>($Q657-P657)/$Q657</f>
        <v>#VALUE!</v>
      </c>
      <c r="Q667" s="21"/>
      <c r="R667" s="104" t="s">
        <v>3010</v>
      </c>
      <c r="S667" s="173">
        <f t="shared" si="199"/>
        <v>0.5592788360790476</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t="e">
        <f>($Q658-B658)/$Q658</f>
        <v>#VALUE!</v>
      </c>
      <c r="C668" s="102" t="e">
        <f>($Q658-C658)/$Q658</f>
        <v>#VALUE!</v>
      </c>
      <c r="D668" s="101" t="e">
        <f>($Q658-D658)/$Q658</f>
        <v>#VALUE!</v>
      </c>
      <c r="E668" s="102" t="e">
        <f>($Q658-E658)/$Q658</f>
        <v>#VALUE!</v>
      </c>
      <c r="F668" s="101" t="e">
        <f>($Q658-F658)/$Q658</f>
        <v>#VALUE!</v>
      </c>
      <c r="G668" s="102" t="e">
        <f>($Q658-G658)/$Q658</f>
        <v>#VALUE!</v>
      </c>
      <c r="H668" s="101" t="e">
        <f>($Q658-H658)/$Q658</f>
        <v>#VALUE!</v>
      </c>
      <c r="I668" s="102" t="e">
        <f>($Q658-I658)/$Q658</f>
        <v>#VALUE!</v>
      </c>
      <c r="J668" s="101" t="e">
        <f>($Q658-J658)/$Q658</f>
        <v>#VALUE!</v>
      </c>
      <c r="K668" s="102" t="e">
        <f>($Q658-K658)/$Q658</f>
        <v>#VALUE!</v>
      </c>
      <c r="L668" s="101" t="e">
        <f>($Q658-L658)/$Q658</f>
        <v>#VALUE!</v>
      </c>
      <c r="M668" s="102" t="e">
        <f>($Q658-M658)/$Q658</f>
        <v>#VALUE!</v>
      </c>
      <c r="N668" s="103" t="e">
        <f>($Q658-N658)/$Q658</f>
        <v>#VALUE!</v>
      </c>
      <c r="O668" s="103" t="e">
        <f>($Q658-O658)/$Q658</f>
        <v>#VALUE!</v>
      </c>
      <c r="P668" s="103" t="e">
        <f>($Q658-P658)/$Q658</f>
        <v>#VALUE!</v>
      </c>
      <c r="Q668" s="21"/>
      <c r="R668" s="104" t="s">
        <v>3011</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3">
      <c r="A669" s="5"/>
      <c r="B669" s="98"/>
      <c r="C669" s="5"/>
      <c r="D669" s="98"/>
      <c r="E669" s="5"/>
      <c r="F669" s="98"/>
      <c r="G669" s="5"/>
      <c r="H669" s="98"/>
      <c r="I669" s="75"/>
      <c r="J669" s="74"/>
      <c r="K669" s="75"/>
      <c r="L669" s="74"/>
      <c r="M669" s="75"/>
      <c r="N669" s="76">
        <f t="shared" ref="N669:P669" si="200">N664/N661-1</f>
        <v>-1</v>
      </c>
      <c r="O669" s="76">
        <f t="shared" ref="O669:P669" si="201">O664/O661-1</f>
        <v>0.27736318636735668</v>
      </c>
      <c r="P669" s="76">
        <f t="shared" si="201"/>
        <v>0.24193548387096775</v>
      </c>
      <c r="Q669" s="53"/>
      <c r="R669" s="77" t="s">
        <v>3012</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t="e">
        <f t="shared" ref="B670:P670" si="202">AVERAGE(B665:B669)</f>
        <v>#VALUE!</v>
      </c>
      <c r="C670" s="106" t="e">
        <f t="shared" si="202"/>
        <v>#VALUE!</v>
      </c>
      <c r="D670" s="105" t="e">
        <f t="shared" si="202"/>
        <v>#VALUE!</v>
      </c>
      <c r="E670" s="106" t="e">
        <f t="shared" si="202"/>
        <v>#VALUE!</v>
      </c>
      <c r="F670" s="105" t="e">
        <f t="shared" si="202"/>
        <v>#VALUE!</v>
      </c>
      <c r="G670" s="106" t="e">
        <f t="shared" si="202"/>
        <v>#VALUE!</v>
      </c>
      <c r="H670" s="105" t="e">
        <f t="shared" si="202"/>
        <v>#VALUE!</v>
      </c>
      <c r="I670" s="106" t="e">
        <f t="shared" si="202"/>
        <v>#VALUE!</v>
      </c>
      <c r="J670" s="107" t="e">
        <f t="shared" si="202"/>
        <v>#VALUE!</v>
      </c>
      <c r="K670" s="108" t="e">
        <f t="shared" si="202"/>
        <v>#VALUE!</v>
      </c>
      <c r="L670" s="107" t="e">
        <f t="shared" si="202"/>
        <v>#VALUE!</v>
      </c>
      <c r="M670" s="108" t="e">
        <f t="shared" si="202"/>
        <v>#VALUE!</v>
      </c>
      <c r="N670" s="109" t="e">
        <f t="shared" si="202"/>
        <v>#VALUE!</v>
      </c>
      <c r="O670" s="109" t="e">
        <f t="shared" ref="O670:P670" si="203">AVERAGE(O665:O669)</f>
        <v>#VALUE!</v>
      </c>
      <c r="P670" s="109" t="e">
        <f t="shared" si="203"/>
        <v>#VALUE!</v>
      </c>
      <c r="Q670" s="21"/>
      <c r="R670" s="104" t="s">
        <v>3013</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59" t="s">
        <v>3014</v>
      </c>
      <c r="C671" s="146"/>
      <c r="D671" s="146"/>
      <c r="E671" s="146"/>
      <c r="F671" s="146"/>
      <c r="G671" s="146"/>
      <c r="H671" s="146"/>
      <c r="I671" s="146"/>
      <c r="J671" s="146"/>
      <c r="K671" s="146"/>
      <c r="L671" s="146"/>
      <c r="M671" s="146"/>
      <c r="N671" s="147"/>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N672" si="204">+B$651+B672</f>
        <v>0</v>
      </c>
      <c r="D672" s="112">
        <f t="shared" si="204"/>
        <v>0</v>
      </c>
      <c r="E672" s="112">
        <f t="shared" si="204"/>
        <v>0</v>
      </c>
      <c r="F672" s="112">
        <f t="shared" si="204"/>
        <v>0</v>
      </c>
      <c r="G672" s="112">
        <f t="shared" si="204"/>
        <v>0</v>
      </c>
      <c r="H672" s="112">
        <f t="shared" si="204"/>
        <v>0</v>
      </c>
      <c r="I672" s="112">
        <f t="shared" si="204"/>
        <v>0</v>
      </c>
      <c r="J672" s="112">
        <f t="shared" si="204"/>
        <v>0</v>
      </c>
      <c r="K672" s="112">
        <f t="shared" si="204"/>
        <v>0</v>
      </c>
      <c r="L672" s="112">
        <f t="shared" si="204"/>
        <v>0.10500000000000001</v>
      </c>
      <c r="M672" s="112">
        <f t="shared" si="204"/>
        <v>0.18920000000000001</v>
      </c>
      <c r="N672" s="113">
        <f t="shared" si="204"/>
        <v>0.32920000000000005</v>
      </c>
      <c r="O672" s="113">
        <f>+M$651+M672</f>
        <v>0.32920000000000005</v>
      </c>
      <c r="P672" s="113">
        <f>+N$651+N672</f>
        <v>0.45920000000000005</v>
      </c>
      <c r="Q672" s="21"/>
      <c r="R672" s="81" t="s">
        <v>3015</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P673" si="205">+B$661+B672</f>
        <v>0</v>
      </c>
      <c r="C673" s="115">
        <f t="shared" si="205"/>
        <v>0</v>
      </c>
      <c r="D673" s="115">
        <f t="shared" si="205"/>
        <v>0</v>
      </c>
      <c r="E673" s="115">
        <f t="shared" si="205"/>
        <v>0</v>
      </c>
      <c r="F673" s="115">
        <f t="shared" si="205"/>
        <v>0</v>
      </c>
      <c r="G673" s="115">
        <f t="shared" si="205"/>
        <v>0</v>
      </c>
      <c r="H673" s="115">
        <f t="shared" si="205"/>
        <v>0</v>
      </c>
      <c r="I673" s="115">
        <f t="shared" si="205"/>
        <v>0</v>
      </c>
      <c r="J673" s="115">
        <f t="shared" si="205"/>
        <v>0</v>
      </c>
      <c r="K673" s="115">
        <f t="shared" si="205"/>
        <v>5.6660037742402869</v>
      </c>
      <c r="L673" s="115">
        <f t="shared" si="205"/>
        <v>5.2205520537739725</v>
      </c>
      <c r="M673" s="115">
        <f t="shared" si="205"/>
        <v>6.3270323332664136</v>
      </c>
      <c r="N673" s="116">
        <f t="shared" si="205"/>
        <v>5.761746580126089</v>
      </c>
      <c r="O673" s="116">
        <f t="shared" ref="O673:P673" si="206">+O$661+O672</f>
        <v>6.3572428324365058</v>
      </c>
      <c r="P673" s="116">
        <f t="shared" si="206"/>
        <v>6.6592000000000002</v>
      </c>
      <c r="Q673" s="21"/>
      <c r="R673" s="81" t="s">
        <v>3016</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+O673/A673-1</f>
        <v>#DIV/0!</v>
      </c>
      <c r="P674" s="119" t="e">
        <f>+P673/B673-1</f>
        <v>#DIV/0!</v>
      </c>
      <c r="Q674" s="21"/>
      <c r="R674" s="120" t="s">
        <v>3017</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t="e">
        <f t="shared" ref="C675:N675" si="207">RATE(C$348-$B$348,,-$B673,C673)</f>
        <v>#NUM!</v>
      </c>
      <c r="D675" s="122" t="e">
        <f t="shared" si="207"/>
        <v>#NUM!</v>
      </c>
      <c r="E675" s="122" t="e">
        <f t="shared" si="207"/>
        <v>#NUM!</v>
      </c>
      <c r="F675" s="122" t="e">
        <f t="shared" si="207"/>
        <v>#NUM!</v>
      </c>
      <c r="G675" s="122" t="e">
        <f t="shared" si="207"/>
        <v>#NUM!</v>
      </c>
      <c r="H675" s="122" t="e">
        <f t="shared" si="207"/>
        <v>#NUM!</v>
      </c>
      <c r="I675" s="122" t="e">
        <f t="shared" si="207"/>
        <v>#NUM!</v>
      </c>
      <c r="J675" s="122" t="e">
        <f t="shared" si="207"/>
        <v>#NUM!</v>
      </c>
      <c r="K675" s="122" t="e">
        <f t="shared" si="207"/>
        <v>#NUM!</v>
      </c>
      <c r="L675" s="122" t="e">
        <f t="shared" si="207"/>
        <v>#NUM!</v>
      </c>
      <c r="M675" s="122" t="e">
        <f t="shared" si="207"/>
        <v>#NUM!</v>
      </c>
      <c r="N675" s="123" t="e">
        <f t="shared" si="207"/>
        <v>#NUM!</v>
      </c>
      <c r="O675" s="123" t="e">
        <f t="shared" ref="O675:P675" si="208">RATE(O$348-$B$348,,-$B673,O673)</f>
        <v>#NUM!</v>
      </c>
      <c r="P675" s="123" t="e">
        <f t="shared" si="208"/>
        <v>#NUM!</v>
      </c>
      <c r="Q675" s="37"/>
      <c r="R675" s="124" t="s">
        <v>3018</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N676" si="209">+C$651+C676</f>
        <v>0</v>
      </c>
      <c r="E676" s="112">
        <f t="shared" si="209"/>
        <v>0</v>
      </c>
      <c r="F676" s="112">
        <f t="shared" si="209"/>
        <v>0</v>
      </c>
      <c r="G676" s="112">
        <f t="shared" si="209"/>
        <v>0</v>
      </c>
      <c r="H676" s="112">
        <f t="shared" si="209"/>
        <v>0</v>
      </c>
      <c r="I676" s="112">
        <f t="shared" si="209"/>
        <v>0</v>
      </c>
      <c r="J676" s="112">
        <f t="shared" si="209"/>
        <v>0</v>
      </c>
      <c r="K676" s="112">
        <f t="shared" si="209"/>
        <v>0</v>
      </c>
      <c r="L676" s="112">
        <f t="shared" si="209"/>
        <v>0.10500000000000001</v>
      </c>
      <c r="M676" s="112">
        <f t="shared" si="209"/>
        <v>0.18920000000000001</v>
      </c>
      <c r="N676" s="113">
        <f t="shared" si="209"/>
        <v>0.32920000000000005</v>
      </c>
      <c r="O676" s="113">
        <f>+M$651+M676</f>
        <v>0.32920000000000005</v>
      </c>
      <c r="P676" s="113">
        <f>+N$651+N676</f>
        <v>0.45920000000000005</v>
      </c>
      <c r="Q676" s="21"/>
      <c r="R676" s="81" t="s">
        <v>3015</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P677" si="210">+C$661+C676</f>
        <v>0</v>
      </c>
      <c r="D677" s="115">
        <f t="shared" si="210"/>
        <v>0</v>
      </c>
      <c r="E677" s="115">
        <f t="shared" si="210"/>
        <v>0</v>
      </c>
      <c r="F677" s="115">
        <f t="shared" si="210"/>
        <v>0</v>
      </c>
      <c r="G677" s="115">
        <f t="shared" si="210"/>
        <v>0</v>
      </c>
      <c r="H677" s="115">
        <f t="shared" si="210"/>
        <v>0</v>
      </c>
      <c r="I677" s="115">
        <f t="shared" si="210"/>
        <v>0</v>
      </c>
      <c r="J677" s="115">
        <f t="shared" si="210"/>
        <v>0</v>
      </c>
      <c r="K677" s="115">
        <f t="shared" si="210"/>
        <v>5.6660037742402869</v>
      </c>
      <c r="L677" s="115">
        <f t="shared" si="210"/>
        <v>5.2205520537739725</v>
      </c>
      <c r="M677" s="115">
        <f t="shared" si="210"/>
        <v>6.3270323332664136</v>
      </c>
      <c r="N677" s="116">
        <f t="shared" si="210"/>
        <v>5.761746580126089</v>
      </c>
      <c r="O677" s="116">
        <f t="shared" ref="O677:P677" si="211">+O$661+O676</f>
        <v>6.3572428324365058</v>
      </c>
      <c r="P677" s="116">
        <f t="shared" si="211"/>
        <v>6.6592000000000002</v>
      </c>
      <c r="Q677" s="21"/>
      <c r="R677" s="81" t="s">
        <v>3016</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+O677/B677-1</f>
        <v>#DIV/0!</v>
      </c>
      <c r="P678" s="119" t="e">
        <f>+P677/C677-1</f>
        <v>#DIV/0!</v>
      </c>
      <c r="Q678" s="21"/>
      <c r="R678" s="120" t="s">
        <v>3017</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t="e">
        <f t="shared" ref="D679:N679" si="212">RATE(D$348-$C$348,,-$C677,D677)</f>
        <v>#NUM!</v>
      </c>
      <c r="E679" s="122" t="e">
        <f t="shared" si="212"/>
        <v>#NUM!</v>
      </c>
      <c r="F679" s="122" t="e">
        <f t="shared" si="212"/>
        <v>#NUM!</v>
      </c>
      <c r="G679" s="122" t="e">
        <f t="shared" si="212"/>
        <v>#NUM!</v>
      </c>
      <c r="H679" s="122" t="e">
        <f t="shared" si="212"/>
        <v>#NUM!</v>
      </c>
      <c r="I679" s="122" t="e">
        <f t="shared" si="212"/>
        <v>#NUM!</v>
      </c>
      <c r="J679" s="122" t="e">
        <f t="shared" si="212"/>
        <v>#NUM!</v>
      </c>
      <c r="K679" s="122" t="e">
        <f t="shared" si="212"/>
        <v>#NUM!</v>
      </c>
      <c r="L679" s="122" t="e">
        <f t="shared" si="212"/>
        <v>#NUM!</v>
      </c>
      <c r="M679" s="122" t="e">
        <f t="shared" si="212"/>
        <v>#NUM!</v>
      </c>
      <c r="N679" s="123" t="e">
        <f t="shared" si="212"/>
        <v>#NUM!</v>
      </c>
      <c r="O679" s="123" t="e">
        <f t="shared" ref="O679:P679" si="213">RATE(O$348-$C$348,,-$C677,O677)</f>
        <v>#NUM!</v>
      </c>
      <c r="P679" s="123" t="e">
        <f t="shared" si="213"/>
        <v>#NUM!</v>
      </c>
      <c r="Q679" s="37"/>
      <c r="R679" s="124" t="s">
        <v>3018</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N680" si="214">+D$651+D680</f>
        <v>0</v>
      </c>
      <c r="F680" s="112">
        <f t="shared" si="214"/>
        <v>0</v>
      </c>
      <c r="G680" s="112">
        <f t="shared" si="214"/>
        <v>0</v>
      </c>
      <c r="H680" s="112">
        <f t="shared" si="214"/>
        <v>0</v>
      </c>
      <c r="I680" s="112">
        <f t="shared" si="214"/>
        <v>0</v>
      </c>
      <c r="J680" s="112">
        <f t="shared" si="214"/>
        <v>0</v>
      </c>
      <c r="K680" s="112">
        <f t="shared" si="214"/>
        <v>0</v>
      </c>
      <c r="L680" s="112">
        <f t="shared" si="214"/>
        <v>0.10500000000000001</v>
      </c>
      <c r="M680" s="112">
        <f t="shared" si="214"/>
        <v>0.18920000000000001</v>
      </c>
      <c r="N680" s="113">
        <f t="shared" si="214"/>
        <v>0.32920000000000005</v>
      </c>
      <c r="O680" s="113">
        <f>+M$651+M680</f>
        <v>0.32920000000000005</v>
      </c>
      <c r="P680" s="113">
        <f>+N$651+N680</f>
        <v>0.45920000000000005</v>
      </c>
      <c r="Q680" s="21"/>
      <c r="R680" s="81" t="s">
        <v>3015</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P681" si="215">+D$661+D680</f>
        <v>0</v>
      </c>
      <c r="E681" s="115">
        <f t="shared" si="215"/>
        <v>0</v>
      </c>
      <c r="F681" s="115">
        <f t="shared" si="215"/>
        <v>0</v>
      </c>
      <c r="G681" s="115">
        <f t="shared" si="215"/>
        <v>0</v>
      </c>
      <c r="H681" s="115">
        <f t="shared" si="215"/>
        <v>0</v>
      </c>
      <c r="I681" s="115">
        <f t="shared" si="215"/>
        <v>0</v>
      </c>
      <c r="J681" s="115">
        <f t="shared" si="215"/>
        <v>0</v>
      </c>
      <c r="K681" s="115">
        <f t="shared" si="215"/>
        <v>5.6660037742402869</v>
      </c>
      <c r="L681" s="115">
        <f t="shared" si="215"/>
        <v>5.2205520537739725</v>
      </c>
      <c r="M681" s="115">
        <f t="shared" si="215"/>
        <v>6.3270323332664136</v>
      </c>
      <c r="N681" s="116">
        <f t="shared" si="215"/>
        <v>5.761746580126089</v>
      </c>
      <c r="O681" s="116">
        <f t="shared" ref="O681:P681" si="216">+O$661+O680</f>
        <v>6.3572428324365058</v>
      </c>
      <c r="P681" s="116">
        <f t="shared" si="216"/>
        <v>6.6592000000000002</v>
      </c>
      <c r="Q681" s="21"/>
      <c r="R681" s="81" t="s">
        <v>3016</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+O681/C681-1</f>
        <v>#DIV/0!</v>
      </c>
      <c r="P682" s="119" t="e">
        <f>+P681/D681-1</f>
        <v>#DIV/0!</v>
      </c>
      <c r="Q682" s="21"/>
      <c r="R682" s="120" t="s">
        <v>3017</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t="e">
        <f t="shared" ref="E683:N683" si="217">RATE(E$348-$D$348,,-$D681,E681)</f>
        <v>#NUM!</v>
      </c>
      <c r="F683" s="122" t="e">
        <f t="shared" si="217"/>
        <v>#NUM!</v>
      </c>
      <c r="G683" s="122" t="e">
        <f t="shared" si="217"/>
        <v>#NUM!</v>
      </c>
      <c r="H683" s="122" t="e">
        <f t="shared" si="217"/>
        <v>#NUM!</v>
      </c>
      <c r="I683" s="122" t="e">
        <f t="shared" si="217"/>
        <v>#NUM!</v>
      </c>
      <c r="J683" s="122" t="e">
        <f t="shared" si="217"/>
        <v>#NUM!</v>
      </c>
      <c r="K683" s="122" t="e">
        <f t="shared" si="217"/>
        <v>#NUM!</v>
      </c>
      <c r="L683" s="122" t="e">
        <f t="shared" si="217"/>
        <v>#NUM!</v>
      </c>
      <c r="M683" s="122" t="e">
        <f t="shared" si="217"/>
        <v>#NUM!</v>
      </c>
      <c r="N683" s="123" t="e">
        <f t="shared" si="217"/>
        <v>#NUM!</v>
      </c>
      <c r="O683" s="123" t="e">
        <f t="shared" ref="O683:P683" si="218">RATE(O$348-$D$348,,-$D681,O681)</f>
        <v>#NUM!</v>
      </c>
      <c r="P683" s="123" t="e">
        <f t="shared" si="218"/>
        <v>#NUM!</v>
      </c>
      <c r="Q683" s="37"/>
      <c r="R683" s="124" t="s">
        <v>3018</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N684" si="219">+E$651+E684</f>
        <v>0</v>
      </c>
      <c r="G684" s="112">
        <f t="shared" si="219"/>
        <v>0</v>
      </c>
      <c r="H684" s="112">
        <f t="shared" si="219"/>
        <v>0</v>
      </c>
      <c r="I684" s="112">
        <f t="shared" si="219"/>
        <v>0</v>
      </c>
      <c r="J684" s="112">
        <f t="shared" si="219"/>
        <v>0</v>
      </c>
      <c r="K684" s="112">
        <f t="shared" si="219"/>
        <v>0</v>
      </c>
      <c r="L684" s="112">
        <f t="shared" si="219"/>
        <v>0.10500000000000001</v>
      </c>
      <c r="M684" s="112">
        <f t="shared" si="219"/>
        <v>0.18920000000000001</v>
      </c>
      <c r="N684" s="113">
        <f t="shared" si="219"/>
        <v>0.32920000000000005</v>
      </c>
      <c r="O684" s="113">
        <f>+M$651+M684</f>
        <v>0.32920000000000005</v>
      </c>
      <c r="P684" s="113">
        <f>+N$651+N684</f>
        <v>0.45920000000000005</v>
      </c>
      <c r="Q684" s="21"/>
      <c r="R684" s="81" t="s">
        <v>3015</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P685" si="220">+E$661+E684</f>
        <v>0</v>
      </c>
      <c r="F685" s="115">
        <f t="shared" si="220"/>
        <v>0</v>
      </c>
      <c r="G685" s="115">
        <f t="shared" si="220"/>
        <v>0</v>
      </c>
      <c r="H685" s="115">
        <f t="shared" si="220"/>
        <v>0</v>
      </c>
      <c r="I685" s="115">
        <f t="shared" si="220"/>
        <v>0</v>
      </c>
      <c r="J685" s="115">
        <f t="shared" si="220"/>
        <v>0</v>
      </c>
      <c r="K685" s="115">
        <f t="shared" si="220"/>
        <v>5.6660037742402869</v>
      </c>
      <c r="L685" s="115">
        <f t="shared" si="220"/>
        <v>5.2205520537739725</v>
      </c>
      <c r="M685" s="115">
        <f t="shared" si="220"/>
        <v>6.3270323332664136</v>
      </c>
      <c r="N685" s="116">
        <f t="shared" si="220"/>
        <v>5.761746580126089</v>
      </c>
      <c r="O685" s="116">
        <f t="shared" ref="O685:P685" si="221">+O$661+O684</f>
        <v>6.3572428324365058</v>
      </c>
      <c r="P685" s="116">
        <f t="shared" si="221"/>
        <v>6.6592000000000002</v>
      </c>
      <c r="Q685" s="21"/>
      <c r="R685" s="81" t="s">
        <v>3016</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+O685/D685-1</f>
        <v>#DIV/0!</v>
      </c>
      <c r="P686" s="119" t="e">
        <f>+P685/E685-1</f>
        <v>#DIV/0!</v>
      </c>
      <c r="Q686" s="21"/>
      <c r="R686" s="120" t="s">
        <v>3017</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t="e">
        <f t="shared" ref="F687:N687" si="222">RATE(F$348-$E$348,,-$E685,F685)</f>
        <v>#NUM!</v>
      </c>
      <c r="G687" s="122" t="e">
        <f t="shared" si="222"/>
        <v>#NUM!</v>
      </c>
      <c r="H687" s="122" t="e">
        <f t="shared" si="222"/>
        <v>#NUM!</v>
      </c>
      <c r="I687" s="122" t="e">
        <f t="shared" si="222"/>
        <v>#NUM!</v>
      </c>
      <c r="J687" s="122" t="e">
        <f t="shared" si="222"/>
        <v>#NUM!</v>
      </c>
      <c r="K687" s="122" t="e">
        <f t="shared" si="222"/>
        <v>#NUM!</v>
      </c>
      <c r="L687" s="122" t="e">
        <f t="shared" si="222"/>
        <v>#NUM!</v>
      </c>
      <c r="M687" s="122" t="e">
        <f t="shared" si="222"/>
        <v>#NUM!</v>
      </c>
      <c r="N687" s="123" t="e">
        <f t="shared" si="222"/>
        <v>#NUM!</v>
      </c>
      <c r="O687" s="123" t="e">
        <f t="shared" ref="O687:P687" si="223">RATE(O$348-$E$348,,-$E685,O685)</f>
        <v>#NUM!</v>
      </c>
      <c r="P687" s="123" t="e">
        <f t="shared" si="223"/>
        <v>#NUM!</v>
      </c>
      <c r="Q687" s="37"/>
      <c r="R687" s="124" t="s">
        <v>3018</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N688" si="224">+F$651+F688</f>
        <v>0</v>
      </c>
      <c r="H688" s="112">
        <f t="shared" si="224"/>
        <v>0</v>
      </c>
      <c r="I688" s="112">
        <f t="shared" si="224"/>
        <v>0</v>
      </c>
      <c r="J688" s="112">
        <f t="shared" si="224"/>
        <v>0</v>
      </c>
      <c r="K688" s="112">
        <f t="shared" si="224"/>
        <v>0</v>
      </c>
      <c r="L688" s="112">
        <f t="shared" si="224"/>
        <v>0.10500000000000001</v>
      </c>
      <c r="M688" s="112">
        <f t="shared" si="224"/>
        <v>0.18920000000000001</v>
      </c>
      <c r="N688" s="113">
        <f t="shared" si="224"/>
        <v>0.32920000000000005</v>
      </c>
      <c r="O688" s="113">
        <f>+M$651+M688</f>
        <v>0.32920000000000005</v>
      </c>
      <c r="P688" s="113">
        <f>+N$651+N688</f>
        <v>0.45920000000000005</v>
      </c>
      <c r="Q688" s="21"/>
      <c r="R688" s="81" t="s">
        <v>3015</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P689" si="225">+F$661+F688</f>
        <v>0</v>
      </c>
      <c r="G689" s="115">
        <f t="shared" si="225"/>
        <v>0</v>
      </c>
      <c r="H689" s="115">
        <f t="shared" si="225"/>
        <v>0</v>
      </c>
      <c r="I689" s="115">
        <f t="shared" si="225"/>
        <v>0</v>
      </c>
      <c r="J689" s="115">
        <f t="shared" si="225"/>
        <v>0</v>
      </c>
      <c r="K689" s="115">
        <f t="shared" si="225"/>
        <v>5.6660037742402869</v>
      </c>
      <c r="L689" s="115">
        <f t="shared" si="225"/>
        <v>5.2205520537739725</v>
      </c>
      <c r="M689" s="115">
        <f t="shared" si="225"/>
        <v>6.3270323332664136</v>
      </c>
      <c r="N689" s="116">
        <f t="shared" si="225"/>
        <v>5.761746580126089</v>
      </c>
      <c r="O689" s="116">
        <f t="shared" ref="O689:P689" si="226">+O$661+O688</f>
        <v>6.3572428324365058</v>
      </c>
      <c r="P689" s="116">
        <f t="shared" si="226"/>
        <v>6.6592000000000002</v>
      </c>
      <c r="Q689" s="21"/>
      <c r="R689" s="81" t="s">
        <v>3016</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+O689/E689-1</f>
        <v>#DIV/0!</v>
      </c>
      <c r="P690" s="119" t="e">
        <f>+P689/F689-1</f>
        <v>#DIV/0!</v>
      </c>
      <c r="Q690" s="21"/>
      <c r="R690" s="120" t="s">
        <v>3017</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t="e">
        <f t="shared" ref="G691:N691" si="227">RATE(G$348-$F$348,,-$F689,G689)</f>
        <v>#NUM!</v>
      </c>
      <c r="H691" s="122" t="e">
        <f t="shared" si="227"/>
        <v>#NUM!</v>
      </c>
      <c r="I691" s="122" t="e">
        <f t="shared" si="227"/>
        <v>#NUM!</v>
      </c>
      <c r="J691" s="122" t="e">
        <f t="shared" si="227"/>
        <v>#NUM!</v>
      </c>
      <c r="K691" s="122" t="e">
        <f t="shared" si="227"/>
        <v>#NUM!</v>
      </c>
      <c r="L691" s="122" t="e">
        <f t="shared" si="227"/>
        <v>#NUM!</v>
      </c>
      <c r="M691" s="122" t="e">
        <f t="shared" si="227"/>
        <v>#NUM!</v>
      </c>
      <c r="N691" s="123" t="e">
        <f t="shared" si="227"/>
        <v>#NUM!</v>
      </c>
      <c r="O691" s="123" t="e">
        <f t="shared" ref="O691:P691" si="228">RATE(O$348-$F$348,,-$F689,O689)</f>
        <v>#NUM!</v>
      </c>
      <c r="P691" s="123" t="e">
        <f t="shared" si="228"/>
        <v>#NUM!</v>
      </c>
      <c r="Q691" s="37"/>
      <c r="R691" s="124" t="s">
        <v>3018</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N692" si="229">+G$651+G692</f>
        <v>0</v>
      </c>
      <c r="I692" s="112">
        <f t="shared" si="229"/>
        <v>0</v>
      </c>
      <c r="J692" s="112">
        <f t="shared" si="229"/>
        <v>0</v>
      </c>
      <c r="K692" s="112">
        <f t="shared" si="229"/>
        <v>0</v>
      </c>
      <c r="L692" s="112">
        <f t="shared" si="229"/>
        <v>0.10500000000000001</v>
      </c>
      <c r="M692" s="112">
        <f t="shared" si="229"/>
        <v>0.18920000000000001</v>
      </c>
      <c r="N692" s="113">
        <f t="shared" si="229"/>
        <v>0.32920000000000005</v>
      </c>
      <c r="O692" s="113">
        <f>+M$651+M692</f>
        <v>0.32920000000000005</v>
      </c>
      <c r="P692" s="113">
        <f>+N$651+N692</f>
        <v>0.45920000000000005</v>
      </c>
      <c r="Q692" s="21"/>
      <c r="R692" s="81" t="s">
        <v>3015</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P693" si="230">+G$661+G692</f>
        <v>0</v>
      </c>
      <c r="H693" s="115">
        <f t="shared" si="230"/>
        <v>0</v>
      </c>
      <c r="I693" s="115">
        <f t="shared" si="230"/>
        <v>0</v>
      </c>
      <c r="J693" s="115">
        <f t="shared" si="230"/>
        <v>0</v>
      </c>
      <c r="K693" s="115">
        <f t="shared" si="230"/>
        <v>5.6660037742402869</v>
      </c>
      <c r="L693" s="115">
        <f t="shared" si="230"/>
        <v>5.2205520537739725</v>
      </c>
      <c r="M693" s="115">
        <f t="shared" si="230"/>
        <v>6.3270323332664136</v>
      </c>
      <c r="N693" s="116">
        <f t="shared" si="230"/>
        <v>5.761746580126089</v>
      </c>
      <c r="O693" s="116">
        <f t="shared" ref="O693:P693" si="231">+O$661+O692</f>
        <v>6.3572428324365058</v>
      </c>
      <c r="P693" s="116">
        <f t="shared" si="231"/>
        <v>6.6592000000000002</v>
      </c>
      <c r="Q693" s="21"/>
      <c r="R693" s="81" t="s">
        <v>3016</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+O693/F693-1</f>
        <v>#DIV/0!</v>
      </c>
      <c r="P694" s="119" t="e">
        <f>+P693/G693-1</f>
        <v>#DIV/0!</v>
      </c>
      <c r="Q694" s="21"/>
      <c r="R694" s="120" t="s">
        <v>3017</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t="e">
        <f t="shared" ref="H695:N695" si="232">RATE(H$348-$G$348,,-$G693,H693)</f>
        <v>#NUM!</v>
      </c>
      <c r="I695" s="122" t="e">
        <f t="shared" si="232"/>
        <v>#NUM!</v>
      </c>
      <c r="J695" s="122" t="e">
        <f t="shared" si="232"/>
        <v>#NUM!</v>
      </c>
      <c r="K695" s="122" t="e">
        <f t="shared" si="232"/>
        <v>#NUM!</v>
      </c>
      <c r="L695" s="122" t="e">
        <f t="shared" si="232"/>
        <v>#NUM!</v>
      </c>
      <c r="M695" s="122" t="e">
        <f t="shared" si="232"/>
        <v>#NUM!</v>
      </c>
      <c r="N695" s="123" t="e">
        <f t="shared" si="232"/>
        <v>#NUM!</v>
      </c>
      <c r="O695" s="123" t="e">
        <f t="shared" ref="O695:P695" si="233">RATE(O$348-$G$348,,-$G693,O693)</f>
        <v>#NUM!</v>
      </c>
      <c r="P695" s="123" t="e">
        <f t="shared" si="233"/>
        <v>#NUM!</v>
      </c>
      <c r="Q695" s="37"/>
      <c r="R695" s="124" t="s">
        <v>3018</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N696" si="234">+H$651+H696</f>
        <v>0</v>
      </c>
      <c r="J696" s="112">
        <f t="shared" si="234"/>
        <v>0</v>
      </c>
      <c r="K696" s="112">
        <f t="shared" si="234"/>
        <v>0</v>
      </c>
      <c r="L696" s="112">
        <f t="shared" si="234"/>
        <v>0.10500000000000001</v>
      </c>
      <c r="M696" s="112">
        <f t="shared" si="234"/>
        <v>0.18920000000000001</v>
      </c>
      <c r="N696" s="113">
        <f t="shared" si="234"/>
        <v>0.32920000000000005</v>
      </c>
      <c r="O696" s="113">
        <f>+M$651+M696</f>
        <v>0.32920000000000005</v>
      </c>
      <c r="P696" s="113">
        <f>+N$651+N696</f>
        <v>0.45920000000000005</v>
      </c>
      <c r="Q696" s="21"/>
      <c r="R696" s="81" t="s">
        <v>3015</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P697" si="235">+H$661+H696</f>
        <v>0</v>
      </c>
      <c r="I697" s="115">
        <f t="shared" si="235"/>
        <v>0</v>
      </c>
      <c r="J697" s="115">
        <f t="shared" si="235"/>
        <v>0</v>
      </c>
      <c r="K697" s="115">
        <f t="shared" si="235"/>
        <v>5.6660037742402869</v>
      </c>
      <c r="L697" s="115">
        <f t="shared" si="235"/>
        <v>5.2205520537739725</v>
      </c>
      <c r="M697" s="115">
        <f t="shared" si="235"/>
        <v>6.3270323332664136</v>
      </c>
      <c r="N697" s="116">
        <f t="shared" si="235"/>
        <v>5.761746580126089</v>
      </c>
      <c r="O697" s="116">
        <f t="shared" ref="O697:P697" si="236">+O$661+O696</f>
        <v>6.3572428324365058</v>
      </c>
      <c r="P697" s="116">
        <f t="shared" si="236"/>
        <v>6.6592000000000002</v>
      </c>
      <c r="Q697" s="21"/>
      <c r="R697" s="81" t="s">
        <v>3016</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+O697/G697-1</f>
        <v>#DIV/0!</v>
      </c>
      <c r="P698" s="119" t="e">
        <f>+P697/H697-1</f>
        <v>#DIV/0!</v>
      </c>
      <c r="Q698" s="21"/>
      <c r="R698" s="120" t="s">
        <v>3017</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t="e">
        <f t="shared" ref="I699:N699" si="237">RATE(I$348-$H$348,,-$H697,I697)</f>
        <v>#NUM!</v>
      </c>
      <c r="J699" s="122" t="e">
        <f t="shared" si="237"/>
        <v>#NUM!</v>
      </c>
      <c r="K699" s="122" t="e">
        <f t="shared" si="237"/>
        <v>#NUM!</v>
      </c>
      <c r="L699" s="122" t="e">
        <f t="shared" si="237"/>
        <v>#NUM!</v>
      </c>
      <c r="M699" s="122" t="e">
        <f t="shared" si="237"/>
        <v>#NUM!</v>
      </c>
      <c r="N699" s="123" t="e">
        <f t="shared" si="237"/>
        <v>#NUM!</v>
      </c>
      <c r="O699" s="123" t="e">
        <f t="shared" ref="O699:P699" si="238">RATE(O$348-$H$348,,-$H697,O697)</f>
        <v>#NUM!</v>
      </c>
      <c r="P699" s="123" t="e">
        <f t="shared" si="238"/>
        <v>#NUM!</v>
      </c>
      <c r="Q699" s="37"/>
      <c r="R699" s="124" t="s">
        <v>3018</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N700" si="239">+I$651+I700</f>
        <v>0</v>
      </c>
      <c r="K700" s="112">
        <f t="shared" si="239"/>
        <v>0</v>
      </c>
      <c r="L700" s="112">
        <f t="shared" si="239"/>
        <v>0.10500000000000001</v>
      </c>
      <c r="M700" s="112">
        <f t="shared" si="239"/>
        <v>0.18920000000000001</v>
      </c>
      <c r="N700" s="113">
        <f t="shared" si="239"/>
        <v>0.32920000000000005</v>
      </c>
      <c r="O700" s="113">
        <f>+M$651+M700</f>
        <v>0.32920000000000005</v>
      </c>
      <c r="P700" s="113">
        <f>+N$651+N700</f>
        <v>0.45920000000000005</v>
      </c>
      <c r="Q700" s="21"/>
      <c r="R700" s="81" t="s">
        <v>3015</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P701" si="240">+I$661+I700</f>
        <v>0</v>
      </c>
      <c r="J701" s="115">
        <f t="shared" si="240"/>
        <v>0</v>
      </c>
      <c r="K701" s="115">
        <f t="shared" si="240"/>
        <v>5.6660037742402869</v>
      </c>
      <c r="L701" s="115">
        <f t="shared" si="240"/>
        <v>5.2205520537739725</v>
      </c>
      <c r="M701" s="115">
        <f t="shared" si="240"/>
        <v>6.3270323332664136</v>
      </c>
      <c r="N701" s="116">
        <f t="shared" si="240"/>
        <v>5.761746580126089</v>
      </c>
      <c r="O701" s="116">
        <f t="shared" ref="O701:P701" si="241">+O$661+O700</f>
        <v>6.3572428324365058</v>
      </c>
      <c r="P701" s="116">
        <f t="shared" si="241"/>
        <v>6.6592000000000002</v>
      </c>
      <c r="Q701" s="21"/>
      <c r="R701" s="81" t="s">
        <v>3016</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+O701/H701-1</f>
        <v>#DIV/0!</v>
      </c>
      <c r="P702" s="119" t="e">
        <f>+P701/I701-1</f>
        <v>#DIV/0!</v>
      </c>
      <c r="Q702" s="21"/>
      <c r="R702" s="120" t="s">
        <v>3017</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t="e">
        <f t="shared" ref="J703:N703" si="242">RATE(J$348-$I$348,,-$I701,J701)</f>
        <v>#NUM!</v>
      </c>
      <c r="K703" s="122" t="e">
        <f t="shared" si="242"/>
        <v>#NUM!</v>
      </c>
      <c r="L703" s="122" t="e">
        <f t="shared" si="242"/>
        <v>#NUM!</v>
      </c>
      <c r="M703" s="122" t="e">
        <f t="shared" si="242"/>
        <v>#NUM!</v>
      </c>
      <c r="N703" s="123" t="e">
        <f t="shared" si="242"/>
        <v>#NUM!</v>
      </c>
      <c r="O703" s="123" t="e">
        <f t="shared" ref="O703:P703" si="243">RATE(O$348-$I$348,,-$I701,O701)</f>
        <v>#NUM!</v>
      </c>
      <c r="P703" s="123" t="e">
        <f t="shared" si="243"/>
        <v>#NUM!</v>
      </c>
      <c r="Q703" s="37"/>
      <c r="R703" s="124" t="s">
        <v>3018</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N704" si="244">+J$651+J704</f>
        <v>0</v>
      </c>
      <c r="L704" s="112">
        <f t="shared" si="244"/>
        <v>0.10500000000000001</v>
      </c>
      <c r="M704" s="112">
        <f t="shared" si="244"/>
        <v>0.18920000000000001</v>
      </c>
      <c r="N704" s="113">
        <f t="shared" si="244"/>
        <v>0.32920000000000005</v>
      </c>
      <c r="O704" s="113">
        <f>+M$651+M704</f>
        <v>0.32920000000000005</v>
      </c>
      <c r="P704" s="113">
        <f>+N$651+N704</f>
        <v>0.45920000000000005</v>
      </c>
      <c r="Q704" s="21"/>
      <c r="R704" s="81" t="s">
        <v>3015</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P705" si="245">+J$661+J704</f>
        <v>0</v>
      </c>
      <c r="K705" s="115">
        <f t="shared" si="245"/>
        <v>5.6660037742402869</v>
      </c>
      <c r="L705" s="115">
        <f t="shared" si="245"/>
        <v>5.2205520537739725</v>
      </c>
      <c r="M705" s="115">
        <f t="shared" si="245"/>
        <v>6.3270323332664136</v>
      </c>
      <c r="N705" s="116">
        <f t="shared" si="245"/>
        <v>5.761746580126089</v>
      </c>
      <c r="O705" s="116">
        <f t="shared" ref="O705:P705" si="246">+O$661+O704</f>
        <v>6.3572428324365058</v>
      </c>
      <c r="P705" s="116">
        <f t="shared" si="246"/>
        <v>6.6592000000000002</v>
      </c>
      <c r="Q705" s="21"/>
      <c r="R705" s="81" t="s">
        <v>3016</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+O705/I705-1</f>
        <v>#DIV/0!</v>
      </c>
      <c r="P706" s="119" t="e">
        <f>+P705/J705-1</f>
        <v>#DIV/0!</v>
      </c>
      <c r="Q706" s="21"/>
      <c r="R706" s="120" t="s">
        <v>3017</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t="e">
        <f t="shared" ref="K707:N707" si="247">RATE(K$348-$J$348,,-$J705,K705)</f>
        <v>#NUM!</v>
      </c>
      <c r="L707" s="122" t="e">
        <f t="shared" si="247"/>
        <v>#NUM!</v>
      </c>
      <c r="M707" s="122" t="e">
        <f t="shared" si="247"/>
        <v>#NUM!</v>
      </c>
      <c r="N707" s="123" t="e">
        <f t="shared" si="247"/>
        <v>#NUM!</v>
      </c>
      <c r="O707" s="123" t="e">
        <f t="shared" ref="O707:P707" si="248">RATE(O$348-$J$348,,-$J705,O705)</f>
        <v>#NUM!</v>
      </c>
      <c r="P707" s="123" t="e">
        <f t="shared" si="248"/>
        <v>#NUM!</v>
      </c>
      <c r="Q707" s="37"/>
      <c r="R707" s="124" t="s">
        <v>3018</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N708" si="249">+K$651+K708</f>
        <v>0.10500000000000001</v>
      </c>
      <c r="M708" s="112">
        <f t="shared" si="249"/>
        <v>0.18920000000000001</v>
      </c>
      <c r="N708" s="113">
        <f t="shared" si="249"/>
        <v>0.32920000000000005</v>
      </c>
      <c r="O708" s="113">
        <f>+M$651+M708</f>
        <v>0.32920000000000005</v>
      </c>
      <c r="P708" s="113">
        <f>+N$651+N708</f>
        <v>0.45920000000000005</v>
      </c>
      <c r="Q708" s="21"/>
      <c r="R708" s="81" t="s">
        <v>3015</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P709" si="250">+K$661+K708</f>
        <v>5.6660037742402869</v>
      </c>
      <c r="L709" s="115">
        <f t="shared" si="250"/>
        <v>5.2205520537739725</v>
      </c>
      <c r="M709" s="115">
        <f t="shared" si="250"/>
        <v>6.3270323332664136</v>
      </c>
      <c r="N709" s="116">
        <f t="shared" si="250"/>
        <v>5.761746580126089</v>
      </c>
      <c r="O709" s="116">
        <f t="shared" ref="O709:P709" si="251">+O$661+O708</f>
        <v>6.3572428324365058</v>
      </c>
      <c r="P709" s="116">
        <f t="shared" si="251"/>
        <v>6.6592000000000002</v>
      </c>
      <c r="Q709" s="21"/>
      <c r="R709" s="81" t="s">
        <v>3016</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+O709/J709-1</f>
        <v>#DIV/0!</v>
      </c>
      <c r="P710" s="119">
        <f>+P709/K709-1</f>
        <v>0.17529042784530868</v>
      </c>
      <c r="Q710" s="21"/>
      <c r="R710" s="120" t="s">
        <v>3017</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f t="shared" ref="L711:N711" si="252">RATE(L$348-$K$348,,-$K709,L709)</f>
        <v>-7.8618323992564201E-2</v>
      </c>
      <c r="M711" s="122">
        <f t="shared" si="252"/>
        <v>5.6724063476074997E-2</v>
      </c>
      <c r="N711" s="123">
        <f t="shared" si="252"/>
        <v>5.601157127824794E-3</v>
      </c>
      <c r="O711" s="123">
        <f t="shared" ref="O711:P711" si="253">RATE(O$348-$K$348,,-$K709,O709)</f>
        <v>2.9195752812581049E-2</v>
      </c>
      <c r="P711" s="123">
        <f t="shared" si="253"/>
        <v>3.2830465351741958E-2</v>
      </c>
      <c r="Q711" s="37"/>
      <c r="R711" s="124" t="s">
        <v>3018</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N712" si="254">+L$651+L712</f>
        <v>8.4199999999999997E-2</v>
      </c>
      <c r="N712" s="113">
        <f t="shared" si="254"/>
        <v>0.22420000000000001</v>
      </c>
      <c r="O712" s="113">
        <f>+M$651+M712</f>
        <v>0.22420000000000001</v>
      </c>
      <c r="P712" s="113">
        <f>+N$651+N712</f>
        <v>0.35420000000000001</v>
      </c>
      <c r="Q712" s="21"/>
      <c r="R712" s="81" t="s">
        <v>3015</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P713" si="255">+L$661+L712</f>
        <v>5.115552053773972</v>
      </c>
      <c r="M713" s="115">
        <f t="shared" si="255"/>
        <v>6.222032333266414</v>
      </c>
      <c r="N713" s="116">
        <f t="shared" si="255"/>
        <v>5.6567465801260886</v>
      </c>
      <c r="O713" s="116">
        <f t="shared" ref="O713:P713" si="256">+O$661+O712</f>
        <v>6.2522428324365054</v>
      </c>
      <c r="P713" s="116">
        <f t="shared" si="256"/>
        <v>6.5541999999999998</v>
      </c>
      <c r="Q713" s="21"/>
      <c r="R713" s="81" t="s">
        <v>3016</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+O713/K713-1</f>
        <v>#DIV/0!</v>
      </c>
      <c r="P714" s="119">
        <f>+P713/L713-1</f>
        <v>0.28123024281703324</v>
      </c>
      <c r="Q714" s="21"/>
      <c r="R714" s="120" t="s">
        <v>3017</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f t="shared" ref="M715:N715" si="257">RATE(M$348-$L$348,,-$L713,M713)</f>
        <v>0.21629733562698117</v>
      </c>
      <c r="N715" s="123">
        <f t="shared" si="257"/>
        <v>5.1567384109540156E-2</v>
      </c>
      <c r="O715" s="123">
        <f t="shared" ref="O715:P715" si="258">RATE(O$348-$L$348,,-$L713,O713)</f>
        <v>6.9172491526501109E-2</v>
      </c>
      <c r="P715" s="123">
        <f t="shared" si="258"/>
        <v>6.3914665266941909E-2</v>
      </c>
      <c r="Q715" s="37"/>
      <c r="R715" s="124" t="s">
        <v>3018</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 si="259">+M$651+M716</f>
        <v>0.14000000000000001</v>
      </c>
      <c r="O716" s="113">
        <f>+M$651+M716</f>
        <v>0.14000000000000001</v>
      </c>
      <c r="P716" s="113">
        <f>+N$651+N716</f>
        <v>0.27</v>
      </c>
      <c r="Q716" s="21"/>
      <c r="R716" s="81" t="s">
        <v>3015</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P717" si="260">+M$661+M716</f>
        <v>6.137832333266414</v>
      </c>
      <c r="N717" s="116">
        <f t="shared" si="260"/>
        <v>5.5725465801260885</v>
      </c>
      <c r="O717" s="116">
        <f t="shared" ref="O717:P717" si="261">+O$661+O716</f>
        <v>6.1680428324365053</v>
      </c>
      <c r="P717" s="116">
        <f t="shared" si="261"/>
        <v>6.4700000000000006</v>
      </c>
      <c r="Q717" s="21"/>
      <c r="R717" s="81" t="s">
        <v>3016</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t="e">
        <f>+O717/L717-1</f>
        <v>#DIV/0!</v>
      </c>
      <c r="P718" s="119">
        <f>+P717/M717-1</f>
        <v>5.4118074378355363E-2</v>
      </c>
      <c r="Q718" s="21"/>
      <c r="R718" s="120" t="s">
        <v>3017</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f t="shared" ref="N719" si="262">RATE(N$348-$M$348,,-$M717,N717)</f>
        <v>-9.2098598079412397E-2</v>
      </c>
      <c r="O719" s="123">
        <f t="shared" ref="O719:P719" si="263">RATE(O$348-$M$348,,-$M717,O717)</f>
        <v>2.4579863548771291E-3</v>
      </c>
      <c r="P719" s="123">
        <f t="shared" si="263"/>
        <v>1.7723384037706017E-2</v>
      </c>
      <c r="Q719" s="37"/>
      <c r="R719" s="124" t="s">
        <v>3018</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+M$651+M720</f>
        <v>0.14000000000000001</v>
      </c>
      <c r="P720" s="113">
        <f>+N$651+N720</f>
        <v>0.13</v>
      </c>
      <c r="Q720" s="21"/>
      <c r="R720" s="81" t="s">
        <v>3015</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P721" si="264">+N$661+N720</f>
        <v>5.4325465801260888</v>
      </c>
      <c r="O721" s="116">
        <f t="shared" ref="O721:P721" si="265">+O$661+O720</f>
        <v>6.1680428324365053</v>
      </c>
      <c r="P721" s="116">
        <f t="shared" si="265"/>
        <v>6.33</v>
      </c>
      <c r="Q721" s="21"/>
      <c r="R721" s="81" t="s">
        <v>3016</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t="e">
        <f>+O721/M721-1</f>
        <v>#DIV/0!</v>
      </c>
      <c r="P722" s="119">
        <f>+P721/N721-1</f>
        <v>0.1651993971219814</v>
      </c>
      <c r="Q722" s="21"/>
      <c r="R722" s="120" t="s">
        <v>3017</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f>RATE(O$348-$N$348,,-$N721,O721)</f>
        <v>0.13538701260309216</v>
      </c>
      <c r="P723" s="123">
        <f>RATE(P$348-$N$348,,-$N721,P721)</f>
        <v>7.9444022227174907E-2</v>
      </c>
      <c r="Q723" s="37"/>
      <c r="R723" s="124" t="s">
        <v>3018</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552:N552 B560:N560 B575:N575 B589:N589 Q641 B641 Q583:R583 B583 Q576:R576 B576 Q554:R554 B554 B537 Q467:R467 B467 Q459:R460 B459:B460 B453 B446:B447 B440 B434 B422 B416 B410 B402:M402 B403:B404 B398 B392 B386 B380:B384 B374:B378 B368:B372 B362:B366 B356 B349:B350 B539 B621:N624 I694:N694 B636:N637 B639:N640 B357:N360 P348">
    <cfRule type="cellIs" dxfId="5068" priority="283" operator="lessThan">
      <formula>0</formula>
    </cfRule>
  </conditionalFormatting>
  <conditionalFormatting sqref="Q583">
    <cfRule type="cellIs" dxfId="5067" priority="284" operator="lessThan">
      <formula>0</formula>
    </cfRule>
  </conditionalFormatting>
  <conditionalFormatting sqref="B348:N348">
    <cfRule type="cellIs" dxfId="5066" priority="285" operator="lessThan">
      <formula>0</formula>
    </cfRule>
  </conditionalFormatting>
  <conditionalFormatting sqref="Q514:Q515">
    <cfRule type="cellIs" dxfId="5065" priority="286" operator="lessThan">
      <formula>0</formula>
    </cfRule>
  </conditionalFormatting>
  <conditionalFormatting sqref="Q523 R529 R539:R545">
    <cfRule type="cellIs" dxfId="5064" priority="287" operator="lessThan">
      <formula>0</formula>
    </cfRule>
  </conditionalFormatting>
  <conditionalFormatting sqref="Q531">
    <cfRule type="cellIs" dxfId="5063" priority="288" operator="lessThan">
      <formula>0</formula>
    </cfRule>
  </conditionalFormatting>
  <conditionalFormatting sqref="Q562">
    <cfRule type="cellIs" dxfId="5062" priority="289" operator="lessThan">
      <formula>0</formula>
    </cfRule>
  </conditionalFormatting>
  <conditionalFormatting sqref="B348:N348">
    <cfRule type="cellIs" dxfId="5061" priority="290" operator="lessThan">
      <formula>0</formula>
    </cfRule>
  </conditionalFormatting>
  <conditionalFormatting sqref="R588">
    <cfRule type="cellIs" dxfId="5060" priority="291" operator="lessThan">
      <formula>0</formula>
    </cfRule>
  </conditionalFormatting>
  <conditionalFormatting sqref="R499:R502">
    <cfRule type="cellIs" dxfId="5059" priority="292" operator="lessThan">
      <formula>0</formula>
    </cfRule>
  </conditionalFormatting>
  <conditionalFormatting sqref="R503">
    <cfRule type="cellIs" dxfId="5058" priority="293" operator="lessThan">
      <formula>0</formula>
    </cfRule>
  </conditionalFormatting>
  <conditionalFormatting sqref="R503">
    <cfRule type="cellIs" dxfId="5057" priority="294" operator="lessThan">
      <formula>0</formula>
    </cfRule>
  </conditionalFormatting>
  <conditionalFormatting sqref="B514">
    <cfRule type="cellIs" dxfId="5056" priority="295" operator="lessThan">
      <formula>0</formula>
    </cfRule>
  </conditionalFormatting>
  <conditionalFormatting sqref="B531">
    <cfRule type="cellIs" dxfId="5055" priority="296" operator="lessThan">
      <formula>0</formula>
    </cfRule>
  </conditionalFormatting>
  <conditionalFormatting sqref="R520">
    <cfRule type="cellIs" dxfId="5054" priority="297" operator="lessThan">
      <formula>0</formula>
    </cfRule>
  </conditionalFormatting>
  <conditionalFormatting sqref="R520">
    <cfRule type="cellIs" dxfId="5053" priority="298" operator="lessThan">
      <formula>0</formula>
    </cfRule>
  </conditionalFormatting>
  <conditionalFormatting sqref="R567">
    <cfRule type="cellIs" dxfId="5052" priority="299" operator="lessThan">
      <formula>0</formula>
    </cfRule>
  </conditionalFormatting>
  <conditionalFormatting sqref="B523 B515">
    <cfRule type="cellIs" dxfId="5051" priority="300" operator="lessThan">
      <formula>0</formula>
    </cfRule>
  </conditionalFormatting>
  <conditionalFormatting sqref="R528">
    <cfRule type="cellIs" dxfId="5050" priority="301" operator="lessThan">
      <formula>0</formula>
    </cfRule>
  </conditionalFormatting>
  <conditionalFormatting sqref="R536">
    <cfRule type="cellIs" dxfId="5049" priority="302" operator="lessThan">
      <formula>0</formula>
    </cfRule>
  </conditionalFormatting>
  <conditionalFormatting sqref="R536">
    <cfRule type="cellIs" dxfId="5048" priority="303" operator="lessThan">
      <formula>0</formula>
    </cfRule>
  </conditionalFormatting>
  <conditionalFormatting sqref="Q539">
    <cfRule type="cellIs" dxfId="5047" priority="304" operator="lessThan">
      <formula>0</formula>
    </cfRule>
  </conditionalFormatting>
  <conditionalFormatting sqref="R528">
    <cfRule type="cellIs" dxfId="5046" priority="305" operator="lessThan">
      <formula>0</formula>
    </cfRule>
  </conditionalFormatting>
  <conditionalFormatting sqref="R567">
    <cfRule type="cellIs" dxfId="5045" priority="306" operator="lessThan">
      <formula>0</formula>
    </cfRule>
  </conditionalFormatting>
  <conditionalFormatting sqref="Q584:Q587">
    <cfRule type="cellIs" dxfId="5044" priority="307" operator="lessThan">
      <formula>0</formula>
    </cfRule>
  </conditionalFormatting>
  <conditionalFormatting sqref="Q563:Q566">
    <cfRule type="cellIs" dxfId="5043" priority="308" operator="lessThan">
      <formula>0</formula>
    </cfRule>
  </conditionalFormatting>
  <conditionalFormatting sqref="R366">
    <cfRule type="cellIs" dxfId="5042" priority="309" operator="lessThan">
      <formula>0</formula>
    </cfRule>
  </conditionalFormatting>
  <conditionalFormatting sqref="R588">
    <cfRule type="cellIs" dxfId="5041" priority="310" operator="lessThan">
      <formula>0</formula>
    </cfRule>
  </conditionalFormatting>
  <conditionalFormatting sqref="R544">
    <cfRule type="cellIs" dxfId="5040" priority="311" operator="lessThan">
      <formula>0</formula>
    </cfRule>
  </conditionalFormatting>
  <conditionalFormatting sqref="J353:N354 K351:N352">
    <cfRule type="cellIs" dxfId="5039" priority="312" operator="lessThan">
      <formula>0</formula>
    </cfRule>
  </conditionalFormatting>
  <conditionalFormatting sqref="Q516:Q519">
    <cfRule type="cellIs" dxfId="5038" priority="313" operator="lessThan">
      <formula>0</formula>
    </cfRule>
  </conditionalFormatting>
  <conditionalFormatting sqref="Q524:Q527">
    <cfRule type="cellIs" dxfId="5037" priority="314" operator="lessThan">
      <formula>0</formula>
    </cfRule>
  </conditionalFormatting>
  <conditionalFormatting sqref="Q539:Q543">
    <cfRule type="cellIs" dxfId="5036" priority="315" operator="lessThan">
      <formula>0</formula>
    </cfRule>
  </conditionalFormatting>
  <conditionalFormatting sqref="Q532:Q535">
    <cfRule type="cellIs" dxfId="5035" priority="316" operator="lessThan">
      <formula>0</formula>
    </cfRule>
  </conditionalFormatting>
  <conditionalFormatting sqref="R544">
    <cfRule type="cellIs" dxfId="5034" priority="317" operator="lessThan">
      <formula>0</formula>
    </cfRule>
  </conditionalFormatting>
  <conditionalFormatting sqref="R354">
    <cfRule type="cellIs" dxfId="5033" priority="318" operator="lessThan">
      <formula>0</formula>
    </cfRule>
  </conditionalFormatting>
  <conditionalFormatting sqref="R540:R543 B539">
    <cfRule type="cellIs" dxfId="5032" priority="319" operator="lessThan">
      <formula>0</formula>
    </cfRule>
  </conditionalFormatting>
  <conditionalFormatting sqref="Q555:Q558">
    <cfRule type="cellIs" dxfId="5031" priority="320" operator="lessThan">
      <formula>0</formula>
    </cfRule>
  </conditionalFormatting>
  <conditionalFormatting sqref="R555:R558 R560">
    <cfRule type="cellIs" dxfId="5030" priority="321" operator="lessThan">
      <formula>0</formula>
    </cfRule>
  </conditionalFormatting>
  <conditionalFormatting sqref="R559">
    <cfRule type="cellIs" dxfId="5029" priority="322" operator="lessThan">
      <formula>0</formula>
    </cfRule>
  </conditionalFormatting>
  <conditionalFormatting sqref="R468:R472">
    <cfRule type="cellIs" dxfId="5028" priority="323" operator="lessThan">
      <formula>0</formula>
    </cfRule>
  </conditionalFormatting>
  <conditionalFormatting sqref="R559">
    <cfRule type="cellIs" dxfId="5027" priority="324" operator="lessThan">
      <formula>0</formula>
    </cfRule>
  </conditionalFormatting>
  <conditionalFormatting sqref="J351">
    <cfRule type="cellIs" dxfId="5026" priority="325" operator="lessThan">
      <formula>0</formula>
    </cfRule>
  </conditionalFormatting>
  <conditionalFormatting sqref="Q540:Q543">
    <cfRule type="cellIs" dxfId="5025" priority="326" operator="lessThan">
      <formula>0</formula>
    </cfRule>
  </conditionalFormatting>
  <conditionalFormatting sqref="Q349:R350 R351:R353">
    <cfRule type="cellIs" dxfId="5024" priority="327" operator="lessThan">
      <formula>0</formula>
    </cfRule>
  </conditionalFormatting>
  <conditionalFormatting sqref="R396">
    <cfRule type="cellIs" dxfId="5023" priority="328" operator="lessThan">
      <formula>0</formula>
    </cfRule>
  </conditionalFormatting>
  <conditionalFormatting sqref="B349">
    <cfRule type="cellIs" dxfId="5022" priority="329" operator="lessThan">
      <formula>0</formula>
    </cfRule>
  </conditionalFormatting>
  <conditionalFormatting sqref="Q393:Q395">
    <cfRule type="cellIs" dxfId="5021" priority="330" operator="lessThan">
      <formula>0</formula>
    </cfRule>
  </conditionalFormatting>
  <conditionalFormatting sqref="R397">
    <cfRule type="cellIs" dxfId="5020" priority="331" operator="lessThan">
      <formula>0</formula>
    </cfRule>
  </conditionalFormatting>
  <conditionalFormatting sqref="Q349:Q350">
    <cfRule type="cellIs" dxfId="5019" priority="332" operator="lessThan">
      <formula>0</formula>
    </cfRule>
  </conditionalFormatting>
  <conditionalFormatting sqref="Q351:Q354">
    <cfRule type="cellIs" dxfId="5018" priority="333" operator="lessThan">
      <formula>0</formula>
    </cfRule>
  </conditionalFormatting>
  <conditionalFormatting sqref="C397:M397">
    <cfRule type="cellIs" dxfId="5017" priority="334" operator="lessThan">
      <formula>0</formula>
    </cfRule>
  </conditionalFormatting>
  <conditionalFormatting sqref="R355">
    <cfRule type="cellIs" dxfId="5016" priority="335" operator="lessThan">
      <formula>0</formula>
    </cfRule>
  </conditionalFormatting>
  <conditionalFormatting sqref="Q398:R398 R399:R401">
    <cfRule type="cellIs" dxfId="5015" priority="336" operator="lessThan">
      <formula>0</formula>
    </cfRule>
  </conditionalFormatting>
  <conditionalFormatting sqref="Q399:Q401">
    <cfRule type="cellIs" dxfId="5014" priority="337" operator="lessThan">
      <formula>0</formula>
    </cfRule>
  </conditionalFormatting>
  <conditionalFormatting sqref="H385">
    <cfRule type="cellIs" dxfId="5013" priority="338" operator="lessThan">
      <formula>0</formula>
    </cfRule>
  </conditionalFormatting>
  <conditionalFormatting sqref="R402">
    <cfRule type="cellIs" dxfId="5012" priority="339" operator="lessThan">
      <formula>0</formula>
    </cfRule>
  </conditionalFormatting>
  <conditionalFormatting sqref="B350">
    <cfRule type="cellIs" dxfId="5011" priority="340" operator="lessThan">
      <formula>0</formula>
    </cfRule>
  </conditionalFormatting>
  <conditionalFormatting sqref="J352">
    <cfRule type="cellIs" dxfId="5010" priority="341" operator="lessThan">
      <formula>0</formula>
    </cfRule>
  </conditionalFormatting>
  <conditionalFormatting sqref="Q355">
    <cfRule type="cellIs" dxfId="5009" priority="342" operator="lessThan">
      <formula>0</formula>
    </cfRule>
  </conditionalFormatting>
  <conditionalFormatting sqref="Q440">
    <cfRule type="cellIs" dxfId="5008" priority="343" operator="lessThan">
      <formula>0</formula>
    </cfRule>
  </conditionalFormatting>
  <conditionalFormatting sqref="R354">
    <cfRule type="cellIs" dxfId="5007" priority="344" operator="lessThan">
      <formula>0</formula>
    </cfRule>
  </conditionalFormatting>
  <conditionalFormatting sqref="Q356:R356 R357:R359">
    <cfRule type="cellIs" dxfId="5006" priority="345" operator="lessThan">
      <formula>0</formula>
    </cfRule>
  </conditionalFormatting>
  <conditionalFormatting sqref="Q356">
    <cfRule type="cellIs" dxfId="5005" priority="346" operator="lessThan">
      <formula>0</formula>
    </cfRule>
  </conditionalFormatting>
  <conditionalFormatting sqref="Q357:Q360">
    <cfRule type="cellIs" dxfId="5004" priority="347" operator="lessThan">
      <formula>0</formula>
    </cfRule>
  </conditionalFormatting>
  <conditionalFormatting sqref="B356">
    <cfRule type="cellIs" dxfId="5003" priority="348" operator="lessThan">
      <formula>0</formula>
    </cfRule>
  </conditionalFormatting>
  <conditionalFormatting sqref="R361">
    <cfRule type="cellIs" dxfId="5002" priority="349" operator="lessThan">
      <formula>0</formula>
    </cfRule>
  </conditionalFormatting>
  <conditionalFormatting sqref="R360">
    <cfRule type="cellIs" dxfId="5001" priority="350" operator="lessThan">
      <formula>0</formula>
    </cfRule>
  </conditionalFormatting>
  <conditionalFormatting sqref="R360">
    <cfRule type="cellIs" dxfId="5000" priority="351" operator="lessThan">
      <formula>0</formula>
    </cfRule>
  </conditionalFormatting>
  <conditionalFormatting sqref="Q362:R362 R363:R365">
    <cfRule type="cellIs" dxfId="4999" priority="352" operator="lessThan">
      <formula>0</formula>
    </cfRule>
  </conditionalFormatting>
  <conditionalFormatting sqref="Q362">
    <cfRule type="cellIs" dxfId="4998" priority="353" operator="lessThan">
      <formula>0</formula>
    </cfRule>
  </conditionalFormatting>
  <conditionalFormatting sqref="J363">
    <cfRule type="cellIs" dxfId="4997" priority="354" operator="lessThan">
      <formula>0</formula>
    </cfRule>
  </conditionalFormatting>
  <conditionalFormatting sqref="K363:N364 J365:M366">
    <cfRule type="cellIs" dxfId="4996" priority="355" operator="lessThan">
      <formula>0</formula>
    </cfRule>
  </conditionalFormatting>
  <conditionalFormatting sqref="Q368">
    <cfRule type="cellIs" dxfId="4995" priority="356" operator="lessThan">
      <formula>0</formula>
    </cfRule>
  </conditionalFormatting>
  <conditionalFormatting sqref="R367">
    <cfRule type="cellIs" dxfId="4994" priority="357" operator="lessThan">
      <formula>0</formula>
    </cfRule>
  </conditionalFormatting>
  <conditionalFormatting sqref="B362">
    <cfRule type="cellIs" dxfId="4993" priority="358" operator="lessThan">
      <formula>0</formula>
    </cfRule>
  </conditionalFormatting>
  <conditionalFormatting sqref="Q405:Q407">
    <cfRule type="cellIs" dxfId="4992" priority="359" operator="lessThan">
      <formula>0</formula>
    </cfRule>
  </conditionalFormatting>
  <conditionalFormatting sqref="J364">
    <cfRule type="cellIs" dxfId="4991" priority="360" operator="lessThan">
      <formula>0</formula>
    </cfRule>
  </conditionalFormatting>
  <conditionalFormatting sqref="R366">
    <cfRule type="cellIs" dxfId="4990" priority="361" operator="lessThan">
      <formula>0</formula>
    </cfRule>
  </conditionalFormatting>
  <conditionalFormatting sqref="Q368:R368 R369:R371">
    <cfRule type="cellIs" dxfId="4989" priority="362" operator="lessThan">
      <formula>0</formula>
    </cfRule>
  </conditionalFormatting>
  <conditionalFormatting sqref="R372">
    <cfRule type="cellIs" dxfId="4988" priority="363" operator="lessThan">
      <formula>0</formula>
    </cfRule>
  </conditionalFormatting>
  <conditionalFormatting sqref="I370 K369:N370 C371:M372">
    <cfRule type="cellIs" dxfId="4987" priority="364" operator="lessThan">
      <formula>0</formula>
    </cfRule>
  </conditionalFormatting>
  <conditionalFormatting sqref="I369">
    <cfRule type="cellIs" dxfId="4986" priority="365" operator="lessThan">
      <formula>0</formula>
    </cfRule>
  </conditionalFormatting>
  <conditionalFormatting sqref="C369:J369">
    <cfRule type="cellIs" dxfId="4985" priority="366" operator="lessThan">
      <formula>0</formula>
    </cfRule>
  </conditionalFormatting>
  <conditionalFormatting sqref="B368">
    <cfRule type="cellIs" dxfId="4984" priority="367" operator="lessThan">
      <formula>0</formula>
    </cfRule>
  </conditionalFormatting>
  <conditionalFormatting sqref="R373">
    <cfRule type="cellIs" dxfId="4983" priority="368" operator="lessThan">
      <formula>0</formula>
    </cfRule>
  </conditionalFormatting>
  <conditionalFormatting sqref="Q411:Q413">
    <cfRule type="cellIs" dxfId="4982" priority="369" operator="lessThan">
      <formula>0</formula>
    </cfRule>
  </conditionalFormatting>
  <conditionalFormatting sqref="C370:J370">
    <cfRule type="cellIs" dxfId="4981" priority="370" operator="lessThan">
      <formula>0</formula>
    </cfRule>
  </conditionalFormatting>
  <conditionalFormatting sqref="R372">
    <cfRule type="cellIs" dxfId="4980" priority="371" operator="lessThan">
      <formula>0</formula>
    </cfRule>
  </conditionalFormatting>
  <conditionalFormatting sqref="Q374:R374 R375:R377">
    <cfRule type="cellIs" dxfId="4979" priority="372" operator="lessThan">
      <formula>0</formula>
    </cfRule>
  </conditionalFormatting>
  <conditionalFormatting sqref="Q374">
    <cfRule type="cellIs" dxfId="4978" priority="373" operator="lessThan">
      <formula>0</formula>
    </cfRule>
  </conditionalFormatting>
  <conditionalFormatting sqref="Q375:Q377">
    <cfRule type="cellIs" dxfId="4977" priority="374" operator="lessThan">
      <formula>0</formula>
    </cfRule>
  </conditionalFormatting>
  <conditionalFormatting sqref="I376 K375:N376 C377:M378">
    <cfRule type="cellIs" dxfId="4976" priority="375" operator="lessThan">
      <formula>0</formula>
    </cfRule>
  </conditionalFormatting>
  <conditionalFormatting sqref="I375">
    <cfRule type="cellIs" dxfId="4975" priority="376" operator="lessThan">
      <formula>0</formula>
    </cfRule>
  </conditionalFormatting>
  <conditionalFormatting sqref="C375:J375">
    <cfRule type="cellIs" dxfId="4974" priority="377" operator="lessThan">
      <formula>0</formula>
    </cfRule>
  </conditionalFormatting>
  <conditionalFormatting sqref="B374">
    <cfRule type="cellIs" dxfId="4973" priority="378" operator="lessThan">
      <formula>0</formula>
    </cfRule>
  </conditionalFormatting>
  <conditionalFormatting sqref="R379">
    <cfRule type="cellIs" dxfId="4972" priority="379" operator="lessThan">
      <formula>0</formula>
    </cfRule>
  </conditionalFormatting>
  <conditionalFormatting sqref="C376:J376">
    <cfRule type="cellIs" dxfId="4971" priority="380" operator="lessThan">
      <formula>0</formula>
    </cfRule>
  </conditionalFormatting>
  <conditionalFormatting sqref="R378">
    <cfRule type="cellIs" dxfId="4970" priority="381" operator="lessThan">
      <formula>0</formula>
    </cfRule>
  </conditionalFormatting>
  <conditionalFormatting sqref="R378">
    <cfRule type="cellIs" dxfId="4969" priority="382" operator="lessThan">
      <formula>0</formula>
    </cfRule>
  </conditionalFormatting>
  <conditionalFormatting sqref="Q380:R380 R381:R383">
    <cfRule type="cellIs" dxfId="4968" priority="383" operator="lessThan">
      <formula>0</formula>
    </cfRule>
  </conditionalFormatting>
  <conditionalFormatting sqref="Q380">
    <cfRule type="cellIs" dxfId="4967" priority="384" operator="lessThan">
      <formula>0</formula>
    </cfRule>
  </conditionalFormatting>
  <conditionalFormatting sqref="Q381:Q383">
    <cfRule type="cellIs" dxfId="4966" priority="385" operator="lessThan">
      <formula>0</formula>
    </cfRule>
  </conditionalFormatting>
  <conditionalFormatting sqref="I382 K381:N382 C383:N383 C384:M384">
    <cfRule type="cellIs" dxfId="4965" priority="386" operator="lessThan">
      <formula>0</formula>
    </cfRule>
  </conditionalFormatting>
  <conditionalFormatting sqref="I381">
    <cfRule type="cellIs" dxfId="4964" priority="387" operator="lessThan">
      <formula>0</formula>
    </cfRule>
  </conditionalFormatting>
  <conditionalFormatting sqref="C381:J381">
    <cfRule type="cellIs" dxfId="4963" priority="388" operator="lessThan">
      <formula>0</formula>
    </cfRule>
  </conditionalFormatting>
  <conditionalFormatting sqref="B380">
    <cfRule type="cellIs" dxfId="4962" priority="389" operator="lessThan">
      <formula>0</formula>
    </cfRule>
  </conditionalFormatting>
  <conditionalFormatting sqref="R385">
    <cfRule type="cellIs" dxfId="4961" priority="390" operator="lessThan">
      <formula>0</formula>
    </cfRule>
  </conditionalFormatting>
  <conditionalFormatting sqref="C382:J382">
    <cfRule type="cellIs" dxfId="4960" priority="391" operator="lessThan">
      <formula>0</formula>
    </cfRule>
  </conditionalFormatting>
  <conditionalFormatting sqref="R384">
    <cfRule type="cellIs" dxfId="4959" priority="392" operator="lessThan">
      <formula>0</formula>
    </cfRule>
  </conditionalFormatting>
  <conditionalFormatting sqref="R384">
    <cfRule type="cellIs" dxfId="4958" priority="393" operator="lessThan">
      <formula>0</formula>
    </cfRule>
  </conditionalFormatting>
  <conditionalFormatting sqref="Q386:R386 R387:R389">
    <cfRule type="cellIs" dxfId="4957" priority="394" operator="lessThan">
      <formula>0</formula>
    </cfRule>
  </conditionalFormatting>
  <conditionalFormatting sqref="Q386">
    <cfRule type="cellIs" dxfId="4956" priority="395" operator="lessThan">
      <formula>0</formula>
    </cfRule>
  </conditionalFormatting>
  <conditionalFormatting sqref="Q387:Q389">
    <cfRule type="cellIs" dxfId="4955" priority="396" operator="lessThan">
      <formula>0</formula>
    </cfRule>
  </conditionalFormatting>
  <conditionalFormatting sqref="B386">
    <cfRule type="cellIs" dxfId="4954" priority="397" operator="lessThan">
      <formula>0</formula>
    </cfRule>
  </conditionalFormatting>
  <conditionalFormatting sqref="R391">
    <cfRule type="cellIs" dxfId="4953" priority="398" operator="lessThan">
      <formula>0</formula>
    </cfRule>
  </conditionalFormatting>
  <conditionalFormatting sqref="R390">
    <cfRule type="cellIs" dxfId="4952" priority="399" operator="lessThan">
      <formula>0</formula>
    </cfRule>
  </conditionalFormatting>
  <conditionalFormatting sqref="R390">
    <cfRule type="cellIs" dxfId="4951" priority="400" operator="lessThan">
      <formula>0</formula>
    </cfRule>
  </conditionalFormatting>
  <conditionalFormatting sqref="Q392:R392 R393:R395">
    <cfRule type="cellIs" dxfId="4950" priority="401" operator="lessThan">
      <formula>0</formula>
    </cfRule>
  </conditionalFormatting>
  <conditionalFormatting sqref="Q392">
    <cfRule type="cellIs" dxfId="4949" priority="402" operator="lessThan">
      <formula>0</formula>
    </cfRule>
  </conditionalFormatting>
  <conditionalFormatting sqref="H397">
    <cfRule type="cellIs" dxfId="4948" priority="403" operator="lessThan">
      <formula>0</formula>
    </cfRule>
  </conditionalFormatting>
  <conditionalFormatting sqref="B392">
    <cfRule type="cellIs" dxfId="4947" priority="404" operator="lessThan">
      <formula>0</formula>
    </cfRule>
  </conditionalFormatting>
  <conditionalFormatting sqref="H378">
    <cfRule type="cellIs" dxfId="4946" priority="405" operator="lessThan">
      <formula>0</formula>
    </cfRule>
  </conditionalFormatting>
  <conditionalFormatting sqref="R396">
    <cfRule type="cellIs" dxfId="4945" priority="406" operator="lessThan">
      <formula>0</formula>
    </cfRule>
  </conditionalFormatting>
  <conditionalFormatting sqref="H361">
    <cfRule type="cellIs" dxfId="4944" priority="407" operator="lessThan">
      <formula>0</formula>
    </cfRule>
  </conditionalFormatting>
  <conditionalFormatting sqref="Q398">
    <cfRule type="cellIs" dxfId="4943" priority="408" operator="lessThan">
      <formula>0</formula>
    </cfRule>
  </conditionalFormatting>
  <conditionalFormatting sqref="R438">
    <cfRule type="cellIs" dxfId="4942" priority="409" operator="lessThan">
      <formula>0</formula>
    </cfRule>
  </conditionalFormatting>
  <conditionalFormatting sqref="H372">
    <cfRule type="cellIs" dxfId="4941" priority="410" operator="lessThan">
      <formula>0</formula>
    </cfRule>
  </conditionalFormatting>
  <conditionalFormatting sqref="R402">
    <cfRule type="cellIs" dxfId="4940" priority="411" operator="lessThan">
      <formula>0</formula>
    </cfRule>
  </conditionalFormatting>
  <conditionalFormatting sqref="Q440:R440 R441:R443">
    <cfRule type="cellIs" dxfId="4939" priority="412" operator="lessThan">
      <formula>0</formula>
    </cfRule>
  </conditionalFormatting>
  <conditionalFormatting sqref="C391:M391">
    <cfRule type="cellIs" dxfId="4938" priority="413" operator="lessThan">
      <formula>0</formula>
    </cfRule>
  </conditionalFormatting>
  <conditionalFormatting sqref="C385:M385">
    <cfRule type="cellIs" dxfId="4937" priority="414" operator="lessThan">
      <formula>0</formula>
    </cfRule>
  </conditionalFormatting>
  <conditionalFormatting sqref="C379:M379">
    <cfRule type="cellIs" dxfId="4936" priority="415" operator="lessThan">
      <formula>0</formula>
    </cfRule>
  </conditionalFormatting>
  <conditionalFormatting sqref="C373:M373">
    <cfRule type="cellIs" dxfId="4935" priority="416" operator="lessThan">
      <formula>0</formula>
    </cfRule>
  </conditionalFormatting>
  <conditionalFormatting sqref="J367:M367">
    <cfRule type="cellIs" dxfId="4934" priority="417" operator="lessThan">
      <formula>0</formula>
    </cfRule>
  </conditionalFormatting>
  <conditionalFormatting sqref="C361:M361">
    <cfRule type="cellIs" dxfId="4933" priority="418" operator="lessThan">
      <formula>0</formula>
    </cfRule>
  </conditionalFormatting>
  <conditionalFormatting sqref="J355:N355">
    <cfRule type="cellIs" dxfId="4932" priority="419" operator="lessThan">
      <formula>0</formula>
    </cfRule>
  </conditionalFormatting>
  <conditionalFormatting sqref="B398">
    <cfRule type="cellIs" dxfId="4931" priority="420" operator="lessThan">
      <formula>0</formula>
    </cfRule>
  </conditionalFormatting>
  <conditionalFormatting sqref="B403">
    <cfRule type="cellIs" dxfId="4930" priority="421" operator="lessThan">
      <formula>0</formula>
    </cfRule>
  </conditionalFormatting>
  <conditionalFormatting sqref="R408">
    <cfRule type="cellIs" dxfId="4929" priority="422" operator="lessThan">
      <formula>0</formula>
    </cfRule>
  </conditionalFormatting>
  <conditionalFormatting sqref="R409">
    <cfRule type="cellIs" dxfId="4928" priority="423" operator="lessThan">
      <formula>0</formula>
    </cfRule>
  </conditionalFormatting>
  <conditionalFormatting sqref="Q404:R404 R405:R407">
    <cfRule type="cellIs" dxfId="4927" priority="424" operator="lessThan">
      <formula>0</formula>
    </cfRule>
  </conditionalFormatting>
  <conditionalFormatting sqref="Q404">
    <cfRule type="cellIs" dxfId="4926" priority="425" operator="lessThan">
      <formula>0</formula>
    </cfRule>
  </conditionalFormatting>
  <conditionalFormatting sqref="R408">
    <cfRule type="cellIs" dxfId="4925" priority="426" operator="lessThan">
      <formula>0</formula>
    </cfRule>
  </conditionalFormatting>
  <conditionalFormatting sqref="B404">
    <cfRule type="cellIs" dxfId="4924" priority="427" operator="lessThan">
      <formula>0</formula>
    </cfRule>
  </conditionalFormatting>
  <conditionalFormatting sqref="R414">
    <cfRule type="cellIs" dxfId="4923" priority="428" operator="lessThan">
      <formula>0</formula>
    </cfRule>
  </conditionalFormatting>
  <conditionalFormatting sqref="R415">
    <cfRule type="cellIs" dxfId="4922" priority="429" operator="lessThan">
      <formula>0</formula>
    </cfRule>
  </conditionalFormatting>
  <conditionalFormatting sqref="Q410:R410 R411:R413">
    <cfRule type="cellIs" dxfId="4921" priority="430" operator="lessThan">
      <formula>0</formula>
    </cfRule>
  </conditionalFormatting>
  <conditionalFormatting sqref="Q410">
    <cfRule type="cellIs" dxfId="4920" priority="431" operator="lessThan">
      <formula>0</formula>
    </cfRule>
  </conditionalFormatting>
  <conditionalFormatting sqref="R414">
    <cfRule type="cellIs" dxfId="4919" priority="432" operator="lessThan">
      <formula>0</formula>
    </cfRule>
  </conditionalFormatting>
  <conditionalFormatting sqref="B410">
    <cfRule type="cellIs" dxfId="4918" priority="433" operator="lessThan">
      <formula>0</formula>
    </cfRule>
  </conditionalFormatting>
  <conditionalFormatting sqref="R432">
    <cfRule type="cellIs" dxfId="4917" priority="434" operator="lessThan">
      <formula>0</formula>
    </cfRule>
  </conditionalFormatting>
  <conditionalFormatting sqref="Q429:Q431">
    <cfRule type="cellIs" dxfId="4916" priority="435" operator="lessThan">
      <formula>0</formula>
    </cfRule>
  </conditionalFormatting>
  <conditionalFormatting sqref="R433">
    <cfRule type="cellIs" dxfId="4915" priority="436" operator="lessThan">
      <formula>0</formula>
    </cfRule>
  </conditionalFormatting>
  <conditionalFormatting sqref="Q428:R428 R429:R431">
    <cfRule type="cellIs" dxfId="4914" priority="437" operator="lessThan">
      <formula>0</formula>
    </cfRule>
  </conditionalFormatting>
  <conditionalFormatting sqref="Q428">
    <cfRule type="cellIs" dxfId="4913" priority="438" operator="lessThan">
      <formula>0</formula>
    </cfRule>
  </conditionalFormatting>
  <conditionalFormatting sqref="R432">
    <cfRule type="cellIs" dxfId="4912" priority="439" operator="lessThan">
      <formula>0</formula>
    </cfRule>
  </conditionalFormatting>
  <conditionalFormatting sqref="H391">
    <cfRule type="cellIs" dxfId="4911" priority="440" operator="lessThan">
      <formula>0</formula>
    </cfRule>
  </conditionalFormatting>
  <conditionalFormatting sqref="Q435:Q437">
    <cfRule type="cellIs" dxfId="4910" priority="441" operator="lessThan">
      <formula>0</formula>
    </cfRule>
  </conditionalFormatting>
  <conditionalFormatting sqref="R444">
    <cfRule type="cellIs" dxfId="4909" priority="442" operator="lessThan">
      <formula>0</formula>
    </cfRule>
  </conditionalFormatting>
  <conditionalFormatting sqref="H384">
    <cfRule type="cellIs" dxfId="4908" priority="443" operator="lessThan">
      <formula>0</formula>
    </cfRule>
  </conditionalFormatting>
  <conditionalFormatting sqref="H379">
    <cfRule type="cellIs" dxfId="4907" priority="444" operator="lessThan">
      <formula>0</formula>
    </cfRule>
  </conditionalFormatting>
  <conditionalFormatting sqref="R438">
    <cfRule type="cellIs" dxfId="4906" priority="445" operator="lessThan">
      <formula>0</formula>
    </cfRule>
  </conditionalFormatting>
  <conditionalFormatting sqref="H373">
    <cfRule type="cellIs" dxfId="4905" priority="446" operator="lessThan">
      <formula>0</formula>
    </cfRule>
  </conditionalFormatting>
  <conditionalFormatting sqref="Q441:Q443">
    <cfRule type="cellIs" dxfId="4904" priority="447" operator="lessThan">
      <formula>0</formula>
    </cfRule>
  </conditionalFormatting>
  <conditionalFormatting sqref="Q434:R434 R435:R437">
    <cfRule type="cellIs" dxfId="4903" priority="448" operator="lessThan">
      <formula>0</formula>
    </cfRule>
  </conditionalFormatting>
  <conditionalFormatting sqref="Q434">
    <cfRule type="cellIs" dxfId="4902" priority="449" operator="lessThan">
      <formula>0</formula>
    </cfRule>
  </conditionalFormatting>
  <conditionalFormatting sqref="B434">
    <cfRule type="cellIs" dxfId="4901" priority="450" operator="lessThan">
      <formula>0</formula>
    </cfRule>
  </conditionalFormatting>
  <conditionalFormatting sqref="R445:R446">
    <cfRule type="cellIs" dxfId="4900" priority="451" operator="lessThan">
      <formula>0</formula>
    </cfRule>
  </conditionalFormatting>
  <conditionalFormatting sqref="R444">
    <cfRule type="cellIs" dxfId="4899" priority="452" operator="lessThan">
      <formula>0</formula>
    </cfRule>
  </conditionalFormatting>
  <conditionalFormatting sqref="B446">
    <cfRule type="cellIs" dxfId="4898" priority="453" operator="lessThan">
      <formula>0</formula>
    </cfRule>
  </conditionalFormatting>
  <conditionalFormatting sqref="B440">
    <cfRule type="cellIs" dxfId="4897" priority="454" operator="lessThan">
      <formula>0</formula>
    </cfRule>
  </conditionalFormatting>
  <conditionalFormatting sqref="Q446">
    <cfRule type="cellIs" dxfId="4896" priority="455" operator="lessThan">
      <formula>0</formula>
    </cfRule>
  </conditionalFormatting>
  <conditionalFormatting sqref="B447">
    <cfRule type="cellIs" dxfId="4895" priority="456" operator="lessThan">
      <formula>0</formula>
    </cfRule>
  </conditionalFormatting>
  <conditionalFormatting sqref="R439">
    <cfRule type="cellIs" dxfId="4894" priority="457" operator="lessThan">
      <formula>0</formula>
    </cfRule>
  </conditionalFormatting>
  <conditionalFormatting sqref="R448:R450">
    <cfRule type="cellIs" dxfId="4893" priority="458" operator="lessThan">
      <formula>0</formula>
    </cfRule>
  </conditionalFormatting>
  <conditionalFormatting sqref="Q448:Q450">
    <cfRule type="cellIs" dxfId="4892" priority="459" operator="lessThan">
      <formula>0</formula>
    </cfRule>
  </conditionalFormatting>
  <conditionalFormatting sqref="R603">
    <cfRule type="cellIs" dxfId="4891" priority="460" operator="lessThan">
      <formula>0</formula>
    </cfRule>
  </conditionalFormatting>
  <conditionalFormatting sqref="B625">
    <cfRule type="cellIs" dxfId="4890" priority="461" operator="lessThan">
      <formula>0</formula>
    </cfRule>
  </conditionalFormatting>
  <conditionalFormatting sqref="Q454:Q456">
    <cfRule type="cellIs" dxfId="4889" priority="462" operator="lessThan">
      <formula>0</formula>
    </cfRule>
  </conditionalFormatting>
  <conditionalFormatting sqref="R457">
    <cfRule type="cellIs" dxfId="4888" priority="463" operator="lessThan">
      <formula>0</formula>
    </cfRule>
  </conditionalFormatting>
  <conditionalFormatting sqref="R597">
    <cfRule type="cellIs" dxfId="4887" priority="464" operator="lessThan">
      <formula>0</formula>
    </cfRule>
  </conditionalFormatting>
  <conditionalFormatting sqref="R451">
    <cfRule type="cellIs" dxfId="4886" priority="465" operator="lessThan">
      <formula>0</formula>
    </cfRule>
  </conditionalFormatting>
  <conditionalFormatting sqref="R451">
    <cfRule type="cellIs" dxfId="4885" priority="466" operator="lessThan">
      <formula>0</formula>
    </cfRule>
  </conditionalFormatting>
  <conditionalFormatting sqref="R457">
    <cfRule type="cellIs" dxfId="4884" priority="467" operator="lessThan">
      <formula>0</formula>
    </cfRule>
  </conditionalFormatting>
  <conditionalFormatting sqref="J593:N595 J596:M596">
    <cfRule type="cellIs" dxfId="4883" priority="468" operator="lessThan">
      <formula>0</formula>
    </cfRule>
  </conditionalFormatting>
  <conditionalFormatting sqref="B453">
    <cfRule type="cellIs" dxfId="4882" priority="469" operator="lessThan">
      <formula>0</formula>
    </cfRule>
  </conditionalFormatting>
  <conditionalFormatting sqref="Q599:Q602">
    <cfRule type="cellIs" dxfId="4881" priority="470" operator="lessThan">
      <formula>0</formula>
    </cfRule>
  </conditionalFormatting>
  <conditionalFormatting sqref="R454:R456">
    <cfRule type="cellIs" dxfId="4880" priority="471" operator="lessThan">
      <formula>0</formula>
    </cfRule>
  </conditionalFormatting>
  <conditionalFormatting sqref="R593:R595">
    <cfRule type="cellIs" dxfId="4879" priority="472" operator="lessThan">
      <formula>0</formula>
    </cfRule>
  </conditionalFormatting>
  <conditionalFormatting sqref="R596">
    <cfRule type="cellIs" dxfId="4878" priority="473" operator="lessThan">
      <formula>0</formula>
    </cfRule>
  </conditionalFormatting>
  <conditionalFormatting sqref="R452">
    <cfRule type="cellIs" dxfId="4877" priority="474" operator="lessThan">
      <formula>0</formula>
    </cfRule>
  </conditionalFormatting>
  <conditionalFormatting sqref="B592">
    <cfRule type="cellIs" dxfId="4876" priority="475" operator="lessThan">
      <formula>0</formula>
    </cfRule>
  </conditionalFormatting>
  <conditionalFormatting sqref="Q593:Q595">
    <cfRule type="cellIs" dxfId="4875" priority="476" operator="lessThan">
      <formula>0</formula>
    </cfRule>
  </conditionalFormatting>
  <conditionalFormatting sqref="J594">
    <cfRule type="cellIs" dxfId="4874" priority="477" operator="lessThan">
      <formula>0</formula>
    </cfRule>
  </conditionalFormatting>
  <conditionalFormatting sqref="R602">
    <cfRule type="cellIs" dxfId="4873" priority="478" operator="lessThan">
      <formula>0</formula>
    </cfRule>
  </conditionalFormatting>
  <conditionalFormatting sqref="J595:N595 K593:N594 J596:M596">
    <cfRule type="cellIs" dxfId="4872" priority="479" operator="lessThan">
      <formula>0</formula>
    </cfRule>
  </conditionalFormatting>
  <conditionalFormatting sqref="R596">
    <cfRule type="cellIs" dxfId="4871" priority="480" operator="lessThan">
      <formula>0</formula>
    </cfRule>
  </conditionalFormatting>
  <conditionalFormatting sqref="J599:N599 J601:N602 J600:M600">
    <cfRule type="cellIs" dxfId="4870" priority="481" operator="lessThan">
      <formula>0</formula>
    </cfRule>
  </conditionalFormatting>
  <conditionalFormatting sqref="Q616:Q619">
    <cfRule type="cellIs" dxfId="4869" priority="482" operator="lessThan">
      <formula>0</formula>
    </cfRule>
  </conditionalFormatting>
  <conditionalFormatting sqref="R602">
    <cfRule type="cellIs" dxfId="4868" priority="483" operator="lessThan">
      <formula>0</formula>
    </cfRule>
  </conditionalFormatting>
  <conditionalFormatting sqref="J600">
    <cfRule type="cellIs" dxfId="4867" priority="484" operator="lessThan">
      <formula>0</formula>
    </cfRule>
  </conditionalFormatting>
  <conditionalFormatting sqref="J601:N602 K599:N599 K600:M600">
    <cfRule type="cellIs" dxfId="4866" priority="485" operator="lessThan">
      <formula>0</formula>
    </cfRule>
  </conditionalFormatting>
  <conditionalFormatting sqref="R599:R601">
    <cfRule type="cellIs" dxfId="4865" priority="486" operator="lessThan">
      <formula>0</formula>
    </cfRule>
  </conditionalFormatting>
  <conditionalFormatting sqref="R629">
    <cfRule type="cellIs" dxfId="4864" priority="487" operator="lessThan">
      <formula>0</formula>
    </cfRule>
  </conditionalFormatting>
  <conditionalFormatting sqref="I626">
    <cfRule type="cellIs" dxfId="4863" priority="488" operator="lessThan">
      <formula>0</formula>
    </cfRule>
  </conditionalFormatting>
  <conditionalFormatting sqref="C616:N619">
    <cfRule type="cellIs" dxfId="4862" priority="489" operator="lessThan">
      <formula>0</formula>
    </cfRule>
  </conditionalFormatting>
  <conditionalFormatting sqref="R619">
    <cfRule type="cellIs" dxfId="4861" priority="490" operator="lessThan">
      <formula>0</formula>
    </cfRule>
  </conditionalFormatting>
  <conditionalFormatting sqref="I616">
    <cfRule type="cellIs" dxfId="4860" priority="491" operator="lessThan">
      <formula>0</formula>
    </cfRule>
  </conditionalFormatting>
  <conditionalFormatting sqref="H621:H624">
    <cfRule type="cellIs" dxfId="4859" priority="492" operator="lessThan">
      <formula>0</formula>
    </cfRule>
  </conditionalFormatting>
  <conditionalFormatting sqref="R619">
    <cfRule type="cellIs" dxfId="4858" priority="493" operator="lessThan">
      <formula>0</formula>
    </cfRule>
  </conditionalFormatting>
  <conditionalFormatting sqref="H616">
    <cfRule type="cellIs" dxfId="4857" priority="494" operator="lessThan">
      <formula>0</formula>
    </cfRule>
  </conditionalFormatting>
  <conditionalFormatting sqref="H616:H619">
    <cfRule type="cellIs" dxfId="4856" priority="495" operator="lessThan">
      <formula>0</formula>
    </cfRule>
  </conditionalFormatting>
  <conditionalFormatting sqref="C617:J617">
    <cfRule type="cellIs" dxfId="4855" priority="496" operator="lessThan">
      <formula>0</formula>
    </cfRule>
  </conditionalFormatting>
  <conditionalFormatting sqref="H617:H619">
    <cfRule type="cellIs" dxfId="4854" priority="497" operator="lessThan">
      <formula>0</formula>
    </cfRule>
  </conditionalFormatting>
  <conditionalFormatting sqref="I617 K616:N617 C618:N619">
    <cfRule type="cellIs" dxfId="4853" priority="498" operator="lessThan">
      <formula>0</formula>
    </cfRule>
  </conditionalFormatting>
  <conditionalFormatting sqref="R616:R618">
    <cfRule type="cellIs" dxfId="4852" priority="499" operator="lessThan">
      <formula>0</formula>
    </cfRule>
  </conditionalFormatting>
  <conditionalFormatting sqref="B615">
    <cfRule type="cellIs" dxfId="4851" priority="500" operator="lessThan">
      <formula>0</formula>
    </cfRule>
  </conditionalFormatting>
  <conditionalFormatting sqref="R624">
    <cfRule type="cellIs" dxfId="4850" priority="501" operator="lessThan">
      <formula>0</formula>
    </cfRule>
  </conditionalFormatting>
  <conditionalFormatting sqref="I621">
    <cfRule type="cellIs" dxfId="4849" priority="502" operator="lessThan">
      <formula>0</formula>
    </cfRule>
  </conditionalFormatting>
  <conditionalFormatting sqref="C621:N624">
    <cfRule type="cellIs" dxfId="4848" priority="503" operator="lessThan">
      <formula>0</formula>
    </cfRule>
  </conditionalFormatting>
  <conditionalFormatting sqref="R624">
    <cfRule type="cellIs" dxfId="4847" priority="504" operator="lessThan">
      <formula>0</formula>
    </cfRule>
  </conditionalFormatting>
  <conditionalFormatting sqref="H621">
    <cfRule type="cellIs" dxfId="4846" priority="505" operator="lessThan">
      <formula>0</formula>
    </cfRule>
  </conditionalFormatting>
  <conditionalFormatting sqref="Q621:Q624">
    <cfRule type="cellIs" dxfId="4845" priority="506" operator="lessThan">
      <formula>0</formula>
    </cfRule>
  </conditionalFormatting>
  <conditionalFormatting sqref="C622:J622">
    <cfRule type="cellIs" dxfId="4844" priority="507" operator="lessThan">
      <formula>0</formula>
    </cfRule>
  </conditionalFormatting>
  <conditionalFormatting sqref="H622:H624">
    <cfRule type="cellIs" dxfId="4843" priority="508" operator="lessThan">
      <formula>0</formula>
    </cfRule>
  </conditionalFormatting>
  <conditionalFormatting sqref="I622 K621:N622 C623:N624">
    <cfRule type="cellIs" dxfId="4842" priority="509" operator="lessThan">
      <formula>0</formula>
    </cfRule>
  </conditionalFormatting>
  <conditionalFormatting sqref="R621:R623">
    <cfRule type="cellIs" dxfId="4841" priority="510" operator="lessThan">
      <formula>0</formula>
    </cfRule>
  </conditionalFormatting>
  <conditionalFormatting sqref="B620">
    <cfRule type="cellIs" dxfId="4840" priority="511" operator="lessThan">
      <formula>0</formula>
    </cfRule>
  </conditionalFormatting>
  <conditionalFormatting sqref="C626:N629">
    <cfRule type="cellIs" dxfId="4839" priority="512" operator="lessThan">
      <formula>0</formula>
    </cfRule>
  </conditionalFormatting>
  <conditionalFormatting sqref="R629">
    <cfRule type="cellIs" dxfId="4838" priority="513" operator="lessThan">
      <formula>0</formula>
    </cfRule>
  </conditionalFormatting>
  <conditionalFormatting sqref="H626">
    <cfRule type="cellIs" dxfId="4837" priority="514" operator="lessThan">
      <formula>0</formula>
    </cfRule>
  </conditionalFormatting>
  <conditionalFormatting sqref="H626:H629">
    <cfRule type="cellIs" dxfId="4836" priority="515" operator="lessThan">
      <formula>0</formula>
    </cfRule>
  </conditionalFormatting>
  <conditionalFormatting sqref="Q626:Q629">
    <cfRule type="cellIs" dxfId="4835" priority="516" operator="lessThan">
      <formula>0</formula>
    </cfRule>
  </conditionalFormatting>
  <conditionalFormatting sqref="C627:J627">
    <cfRule type="cellIs" dxfId="4834" priority="517" operator="lessThan">
      <formula>0</formula>
    </cfRule>
  </conditionalFormatting>
  <conditionalFormatting sqref="H627:H629">
    <cfRule type="cellIs" dxfId="4833" priority="518" operator="lessThan">
      <formula>0</formula>
    </cfRule>
  </conditionalFormatting>
  <conditionalFormatting sqref="I627 K626:N627 C628:N629">
    <cfRule type="cellIs" dxfId="4832" priority="519" operator="lessThan">
      <formula>0</formula>
    </cfRule>
  </conditionalFormatting>
  <conditionalFormatting sqref="R626:R628">
    <cfRule type="cellIs" dxfId="4831" priority="520" operator="lessThan">
      <formula>0</formula>
    </cfRule>
  </conditionalFormatting>
  <conditionalFormatting sqref="C351:I351">
    <cfRule type="cellIs" dxfId="4830" priority="521" operator="lessThan">
      <formula>0</formula>
    </cfRule>
  </conditionalFormatting>
  <conditionalFormatting sqref="C353:I354">
    <cfRule type="cellIs" dxfId="4829" priority="522" operator="lessThan">
      <formula>0</formula>
    </cfRule>
  </conditionalFormatting>
  <conditionalFormatting sqref="Q506:R506">
    <cfRule type="cellIs" dxfId="4828" priority="523" operator="lessThan">
      <formula>0</formula>
    </cfRule>
  </conditionalFormatting>
  <conditionalFormatting sqref="Q499:Q502">
    <cfRule type="cellIs" dxfId="4827" priority="524" operator="lessThan">
      <formula>0</formula>
    </cfRule>
  </conditionalFormatting>
  <conditionalFormatting sqref="R611:R613">
    <cfRule type="cellIs" dxfId="4826" priority="525" operator="lessThan">
      <formula>0</formula>
    </cfRule>
  </conditionalFormatting>
  <conditionalFormatting sqref="B498">
    <cfRule type="cellIs" dxfId="4825" priority="526" operator="lessThan">
      <formula>0</formula>
    </cfRule>
  </conditionalFormatting>
  <conditionalFormatting sqref="N427">
    <cfRule type="cellIs" dxfId="4824" priority="527" operator="lessThan">
      <formula>0</formula>
    </cfRule>
  </conditionalFormatting>
  <conditionalFormatting sqref="C352:I352">
    <cfRule type="cellIs" dxfId="4823" priority="528" operator="lessThan">
      <formula>0</formula>
    </cfRule>
  </conditionalFormatting>
  <conditionalFormatting sqref="C355:I355">
    <cfRule type="cellIs" dxfId="4822" priority="529" operator="lessThan">
      <formula>0</formula>
    </cfRule>
  </conditionalFormatting>
  <conditionalFormatting sqref="C365:I366">
    <cfRule type="cellIs" dxfId="4821" priority="530" operator="lessThan">
      <formula>0</formula>
    </cfRule>
  </conditionalFormatting>
  <conditionalFormatting sqref="C363:I363">
    <cfRule type="cellIs" dxfId="4820" priority="531" operator="lessThan">
      <formula>0</formula>
    </cfRule>
  </conditionalFormatting>
  <conditionalFormatting sqref="C364:I364">
    <cfRule type="cellIs" dxfId="4819" priority="532" operator="lessThan">
      <formula>0</formula>
    </cfRule>
  </conditionalFormatting>
  <conditionalFormatting sqref="C367:I367">
    <cfRule type="cellIs" dxfId="4818" priority="533" operator="lessThan">
      <formula>0</formula>
    </cfRule>
  </conditionalFormatting>
  <conditionalFormatting sqref="C593:I596">
    <cfRule type="cellIs" dxfId="4817" priority="534" operator="lessThan">
      <formula>0</formula>
    </cfRule>
  </conditionalFormatting>
  <conditionalFormatting sqref="C594:I594">
    <cfRule type="cellIs" dxfId="4816" priority="535" operator="lessThan">
      <formula>0</formula>
    </cfRule>
  </conditionalFormatting>
  <conditionalFormatting sqref="C595:I596">
    <cfRule type="cellIs" dxfId="4815" priority="536" operator="lessThan">
      <formula>0</formula>
    </cfRule>
  </conditionalFormatting>
  <conditionalFormatting sqref="R551">
    <cfRule type="cellIs" dxfId="4814" priority="537" operator="lessThan">
      <formula>0</formula>
    </cfRule>
  </conditionalFormatting>
  <conditionalFormatting sqref="R551">
    <cfRule type="cellIs" dxfId="4813" priority="538" operator="lessThan">
      <formula>0</formula>
    </cfRule>
  </conditionalFormatting>
  <conditionalFormatting sqref="C599:I602">
    <cfRule type="cellIs" dxfId="4812" priority="539" operator="lessThan">
      <formula>0</formula>
    </cfRule>
  </conditionalFormatting>
  <conditionalFormatting sqref="C600:I600">
    <cfRule type="cellIs" dxfId="4811" priority="540" operator="lessThan">
      <formula>0</formula>
    </cfRule>
  </conditionalFormatting>
  <conditionalFormatting sqref="C601:I602">
    <cfRule type="cellIs" dxfId="4810" priority="541" operator="lessThan">
      <formula>0</formula>
    </cfRule>
  </conditionalFormatting>
  <conditionalFormatting sqref="C461:C464">
    <cfRule type="cellIs" dxfId="4809" priority="542" operator="lessThan">
      <formula>0</formula>
    </cfRule>
  </conditionalFormatting>
  <conditionalFormatting sqref="Q468:Q471">
    <cfRule type="cellIs" dxfId="4808" priority="543" operator="lessThan">
      <formula>0</formula>
    </cfRule>
  </conditionalFormatting>
  <conditionalFormatting sqref="R507:R510">
    <cfRule type="cellIs" dxfId="4807" priority="544" operator="lessThan">
      <formula>0</formula>
    </cfRule>
  </conditionalFormatting>
  <conditionalFormatting sqref="R511:R512">
    <cfRule type="cellIs" dxfId="4806" priority="545" operator="lessThan">
      <formula>0</formula>
    </cfRule>
  </conditionalFormatting>
  <conditionalFormatting sqref="R512">
    <cfRule type="cellIs" dxfId="4805" priority="546" operator="lessThan">
      <formula>0</formula>
    </cfRule>
  </conditionalFormatting>
  <conditionalFormatting sqref="R511">
    <cfRule type="cellIs" dxfId="4804" priority="547" operator="lessThan">
      <formula>0</formula>
    </cfRule>
  </conditionalFormatting>
  <conditionalFormatting sqref="Q507:Q510">
    <cfRule type="cellIs" dxfId="4803" priority="548" operator="lessThan">
      <formula>0</formula>
    </cfRule>
  </conditionalFormatting>
  <conditionalFormatting sqref="B506">
    <cfRule type="cellIs" dxfId="4802" priority="549" operator="lessThan">
      <formula>0</formula>
    </cfRule>
  </conditionalFormatting>
  <conditionalFormatting sqref="C611:N614">
    <cfRule type="cellIs" dxfId="4801" priority="550" operator="lessThan">
      <formula>0</formula>
    </cfRule>
  </conditionalFormatting>
  <conditionalFormatting sqref="R614">
    <cfRule type="cellIs" dxfId="4800" priority="551" operator="lessThan">
      <formula>0</formula>
    </cfRule>
  </conditionalFormatting>
  <conditionalFormatting sqref="Q547:Q550">
    <cfRule type="cellIs" dxfId="4799" priority="552" operator="lessThan">
      <formula>0</formula>
    </cfRule>
  </conditionalFormatting>
  <conditionalFormatting sqref="H611:H614">
    <cfRule type="cellIs" dxfId="4798" priority="553" operator="lessThan">
      <formula>0</formula>
    </cfRule>
  </conditionalFormatting>
  <conditionalFormatting sqref="R504">
    <cfRule type="cellIs" dxfId="4797" priority="554" operator="lessThan">
      <formula>0</formula>
    </cfRule>
  </conditionalFormatting>
  <conditionalFormatting sqref="R547:R550 R552 R554:R560">
    <cfRule type="cellIs" dxfId="4796" priority="555" operator="lessThan">
      <formula>0</formula>
    </cfRule>
  </conditionalFormatting>
  <conditionalFormatting sqref="Q546">
    <cfRule type="cellIs" dxfId="4795" priority="556" operator="lessThan">
      <formula>0</formula>
    </cfRule>
  </conditionalFormatting>
  <conditionalFormatting sqref="Q554:Q558">
    <cfRule type="cellIs" dxfId="4794" priority="557" operator="lessThan">
      <formula>0</formula>
    </cfRule>
  </conditionalFormatting>
  <conditionalFormatting sqref="R570:R573 R575">
    <cfRule type="cellIs" dxfId="4793" priority="558" operator="lessThan">
      <formula>0</formula>
    </cfRule>
  </conditionalFormatting>
  <conditionalFormatting sqref="B546">
    <cfRule type="cellIs" dxfId="4792" priority="559" operator="lessThan">
      <formula>0</formula>
    </cfRule>
  </conditionalFormatting>
  <conditionalFormatting sqref="Q569">
    <cfRule type="cellIs" dxfId="4791" priority="560" operator="lessThan">
      <formula>0</formula>
    </cfRule>
  </conditionalFormatting>
  <conditionalFormatting sqref="R574">
    <cfRule type="cellIs" dxfId="4790" priority="561" operator="lessThan">
      <formula>0</formula>
    </cfRule>
  </conditionalFormatting>
  <conditionalFormatting sqref="R574">
    <cfRule type="cellIs" dxfId="4789" priority="562" operator="lessThan">
      <formula>0</formula>
    </cfRule>
  </conditionalFormatting>
  <conditionalFormatting sqref="Q570:Q573">
    <cfRule type="cellIs" dxfId="4788" priority="563" operator="lessThan">
      <formula>0</formula>
    </cfRule>
  </conditionalFormatting>
  <conditionalFormatting sqref="R582 R577:R580">
    <cfRule type="cellIs" dxfId="4787" priority="564" operator="lessThan">
      <formula>0</formula>
    </cfRule>
  </conditionalFormatting>
  <conditionalFormatting sqref="R581">
    <cfRule type="cellIs" dxfId="4786" priority="565" operator="lessThan">
      <formula>0</formula>
    </cfRule>
  </conditionalFormatting>
  <conditionalFormatting sqref="B569">
    <cfRule type="cellIs" dxfId="4785" priority="566" operator="lessThan">
      <formula>0</formula>
    </cfRule>
  </conditionalFormatting>
  <conditionalFormatting sqref="Q576">
    <cfRule type="cellIs" dxfId="4784" priority="567" operator="lessThan">
      <formula>0</formula>
    </cfRule>
  </conditionalFormatting>
  <conditionalFormatting sqref="Q577:Q580">
    <cfRule type="cellIs" dxfId="4783" priority="568" operator="lessThan">
      <formula>0</formula>
    </cfRule>
  </conditionalFormatting>
  <conditionalFormatting sqref="R581">
    <cfRule type="cellIs" dxfId="4782" priority="569" operator="lessThan">
      <formula>0</formula>
    </cfRule>
  </conditionalFormatting>
  <conditionalFormatting sqref="Q605:Q607 Q609">
    <cfRule type="cellIs" dxfId="4781" priority="570" operator="lessThan">
      <formula>0</formula>
    </cfRule>
  </conditionalFormatting>
  <conditionalFormatting sqref="R605:R607">
    <cfRule type="cellIs" dxfId="4780" priority="571" operator="lessThan">
      <formula>0</formula>
    </cfRule>
  </conditionalFormatting>
  <conditionalFormatting sqref="C607:I607">
    <cfRule type="cellIs" dxfId="4779" priority="572" operator="lessThan">
      <formula>0</formula>
    </cfRule>
  </conditionalFormatting>
  <conditionalFormatting sqref="C605:I607">
    <cfRule type="cellIs" dxfId="4778" priority="573" operator="lessThan">
      <formula>0</formula>
    </cfRule>
  </conditionalFormatting>
  <conditionalFormatting sqref="B604">
    <cfRule type="cellIs" dxfId="4777" priority="574" operator="lessThan">
      <formula>0</formula>
    </cfRule>
  </conditionalFormatting>
  <conditionalFormatting sqref="J605:N607">
    <cfRule type="cellIs" dxfId="4776" priority="575" operator="lessThan">
      <formula>0</formula>
    </cfRule>
  </conditionalFormatting>
  <conditionalFormatting sqref="Q611:Q614">
    <cfRule type="cellIs" dxfId="4775" priority="576" operator="lessThan">
      <formula>0</formula>
    </cfRule>
  </conditionalFormatting>
  <conditionalFormatting sqref="R608:R609">
    <cfRule type="cellIs" dxfId="4774" priority="577" operator="lessThan">
      <formula>0</formula>
    </cfRule>
  </conditionalFormatting>
  <conditionalFormatting sqref="C433:M433">
    <cfRule type="cellIs" dxfId="4773" priority="578" operator="lessThan">
      <formula>0</formula>
    </cfRule>
  </conditionalFormatting>
  <conditionalFormatting sqref="R608:R609">
    <cfRule type="cellIs" dxfId="4772" priority="579" operator="lessThan">
      <formula>0</formula>
    </cfRule>
  </conditionalFormatting>
  <conditionalFormatting sqref="J606">
    <cfRule type="cellIs" dxfId="4771" priority="580" operator="lessThan">
      <formula>0</formula>
    </cfRule>
  </conditionalFormatting>
  <conditionalFormatting sqref="J607:N607 K605:N606">
    <cfRule type="cellIs" dxfId="4770" priority="581" operator="lessThan">
      <formula>0</formula>
    </cfRule>
  </conditionalFormatting>
  <conditionalFormatting sqref="I612 K611:N612 C613:N614">
    <cfRule type="cellIs" dxfId="4769" priority="582" operator="lessThan">
      <formula>0</formula>
    </cfRule>
  </conditionalFormatting>
  <conditionalFormatting sqref="N427">
    <cfRule type="cellIs" dxfId="4768" priority="583" operator="lessThan">
      <formula>0</formula>
    </cfRule>
  </conditionalFormatting>
  <conditionalFormatting sqref="B429:N429">
    <cfRule type="cellIs" dxfId="4767" priority="584" operator="lessThan">
      <formula>0</formula>
    </cfRule>
  </conditionalFormatting>
  <conditionalFormatting sqref="C606:I606">
    <cfRule type="cellIs" dxfId="4766" priority="585" operator="lessThan">
      <formula>0</formula>
    </cfRule>
  </conditionalFormatting>
  <conditionalFormatting sqref="B429:N429">
    <cfRule type="cellIs" dxfId="4765" priority="586" operator="lessThan">
      <formula>0</formula>
    </cfRule>
  </conditionalFormatting>
  <conditionalFormatting sqref="H433">
    <cfRule type="cellIs" dxfId="4764" priority="587" operator="lessThan">
      <formula>0</formula>
    </cfRule>
  </conditionalFormatting>
  <conditionalFormatting sqref="B433">
    <cfRule type="cellIs" dxfId="4763" priority="588" operator="lessThan">
      <formula>0</formula>
    </cfRule>
  </conditionalFormatting>
  <conditionalFormatting sqref="B433">
    <cfRule type="cellIs" dxfId="4762" priority="589" operator="lessThan">
      <formula>0</formula>
    </cfRule>
  </conditionalFormatting>
  <conditionalFormatting sqref="B429:N429">
    <cfRule type="cellIs" dxfId="4761" priority="590" operator="lessThan">
      <formula>0</formula>
    </cfRule>
  </conditionalFormatting>
  <conditionalFormatting sqref="B429:N429">
    <cfRule type="cellIs" dxfId="4760" priority="591" operator="lessThan">
      <formula>0</formula>
    </cfRule>
  </conditionalFormatting>
  <conditionalFormatting sqref="B435:N435">
    <cfRule type="cellIs" dxfId="4759" priority="592" operator="lessThan">
      <formula>0</formula>
    </cfRule>
  </conditionalFormatting>
  <conditionalFormatting sqref="H611">
    <cfRule type="cellIs" dxfId="4758" priority="593" operator="lessThan">
      <formula>0</formula>
    </cfRule>
  </conditionalFormatting>
  <conditionalFormatting sqref="C433:M433">
    <cfRule type="cellIs" dxfId="4757" priority="594" operator="lessThan">
      <formula>0</formula>
    </cfRule>
  </conditionalFormatting>
  <conditionalFormatting sqref="H612:H614">
    <cfRule type="cellIs" dxfId="4756" priority="595" operator="lessThan">
      <formula>0</formula>
    </cfRule>
  </conditionalFormatting>
  <conditionalFormatting sqref="R614">
    <cfRule type="cellIs" dxfId="4755" priority="596" operator="lessThan">
      <formula>0</formula>
    </cfRule>
  </conditionalFormatting>
  <conditionalFormatting sqref="I611">
    <cfRule type="cellIs" dxfId="4754" priority="597" operator="lessThan">
      <formula>0</formula>
    </cfRule>
  </conditionalFormatting>
  <conditionalFormatting sqref="N439">
    <cfRule type="cellIs" dxfId="4753" priority="598" operator="lessThan">
      <formula>0</formula>
    </cfRule>
  </conditionalFormatting>
  <conditionalFormatting sqref="C612:J612">
    <cfRule type="cellIs" dxfId="4752" priority="599" operator="lessThan">
      <formula>0</formula>
    </cfRule>
  </conditionalFormatting>
  <conditionalFormatting sqref="B610">
    <cfRule type="cellIs" dxfId="4751" priority="600" operator="lessThan">
      <formula>0</formula>
    </cfRule>
  </conditionalFormatting>
  <conditionalFormatting sqref="B435:N435">
    <cfRule type="cellIs" dxfId="4750" priority="601" operator="lessThan">
      <formula>0</formula>
    </cfRule>
  </conditionalFormatting>
  <conditionalFormatting sqref="C445:M445">
    <cfRule type="cellIs" dxfId="4749" priority="602" operator="lessThan">
      <formula>0</formula>
    </cfRule>
  </conditionalFormatting>
  <conditionalFormatting sqref="C445:M445">
    <cfRule type="cellIs" dxfId="4748" priority="603" operator="lessThan">
      <formula>0</formula>
    </cfRule>
  </conditionalFormatting>
  <conditionalFormatting sqref="B435:N435">
    <cfRule type="cellIs" dxfId="4747" priority="604" operator="lessThan">
      <formula>0</formula>
    </cfRule>
  </conditionalFormatting>
  <conditionalFormatting sqref="N438">
    <cfRule type="cellIs" dxfId="4746" priority="605" operator="lessThan">
      <formula>0</formula>
    </cfRule>
  </conditionalFormatting>
  <conditionalFormatting sqref="B435:N435">
    <cfRule type="cellIs" dxfId="4745" priority="606" operator="lessThan">
      <formula>0</formula>
    </cfRule>
  </conditionalFormatting>
  <conditionalFormatting sqref="B435:N435">
    <cfRule type="cellIs" dxfId="4744" priority="607" operator="lessThan">
      <formula>0</formula>
    </cfRule>
  </conditionalFormatting>
  <conditionalFormatting sqref="B598">
    <cfRule type="cellIs" dxfId="4743" priority="608" operator="lessThan">
      <formula>0</formula>
    </cfRule>
  </conditionalFormatting>
  <conditionalFormatting sqref="N439">
    <cfRule type="cellIs" dxfId="4742" priority="609" operator="lessThan">
      <formula>0</formula>
    </cfRule>
  </conditionalFormatting>
  <conditionalFormatting sqref="B435:N435">
    <cfRule type="cellIs" dxfId="4741" priority="610" operator="lessThan">
      <formula>0</formula>
    </cfRule>
  </conditionalFormatting>
  <conditionalFormatting sqref="B598">
    <cfRule type="cellIs" dxfId="4740" priority="611" operator="lessThan">
      <formula>0</formula>
    </cfRule>
  </conditionalFormatting>
  <conditionalFormatting sqref="B641">
    <cfRule type="cellIs" dxfId="4739" priority="612" operator="lessThan">
      <formula>0</formula>
    </cfRule>
  </conditionalFormatting>
  <conditionalFormatting sqref="B591">
    <cfRule type="cellIs" dxfId="4738" priority="613" operator="lessThan">
      <formula>0</formula>
    </cfRule>
  </conditionalFormatting>
  <conditionalFormatting sqref="B591">
    <cfRule type="cellIs" dxfId="4737" priority="614" operator="lessThan">
      <formula>0</formula>
    </cfRule>
  </conditionalFormatting>
  <conditionalFormatting sqref="B609">
    <cfRule type="cellIs" dxfId="4736" priority="615" operator="lessThan">
      <formula>0</formula>
    </cfRule>
  </conditionalFormatting>
  <conditionalFormatting sqref="B609">
    <cfRule type="cellIs" dxfId="4735" priority="61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4734" priority="617" operator="lessThan">
      <formula>0</formula>
    </cfRule>
  </conditionalFormatting>
  <conditionalFormatting sqref="B646">
    <cfRule type="cellIs" dxfId="4733" priority="618" operator="lessThan">
      <formula>0</formula>
    </cfRule>
  </conditionalFormatting>
  <conditionalFormatting sqref="B631">
    <cfRule type="cellIs" dxfId="4732" priority="619" operator="lessThan">
      <formula>0</formula>
    </cfRule>
  </conditionalFormatting>
  <conditionalFormatting sqref="B635">
    <cfRule type="cellIs" dxfId="4731" priority="620" operator="lessThan">
      <formula>0</formula>
    </cfRule>
  </conditionalFormatting>
  <conditionalFormatting sqref="B662">
    <cfRule type="cellIs" dxfId="4730" priority="621" operator="lessThan">
      <formula>0</formula>
    </cfRule>
  </conditionalFormatting>
  <conditionalFormatting sqref="B671">
    <cfRule type="cellIs" dxfId="4729" priority="622" operator="lessThan">
      <formula>0</formula>
    </cfRule>
  </conditionalFormatting>
  <conditionalFormatting sqref="I674:N674 Q672:R675">
    <cfRule type="cellIs" dxfId="4728" priority="623" operator="lessThan">
      <formula>0</formula>
    </cfRule>
  </conditionalFormatting>
  <conditionalFormatting sqref="Q641">
    <cfRule type="cellIs" dxfId="4727" priority="624" operator="lessThan">
      <formula>0</formula>
    </cfRule>
  </conditionalFormatting>
  <conditionalFormatting sqref="Q641">
    <cfRule type="cellIs" dxfId="4726" priority="625" operator="lessThan">
      <formula>0</formula>
    </cfRule>
  </conditionalFormatting>
  <conditionalFormatting sqref="Q422:R422 R423:R425">
    <cfRule type="cellIs" dxfId="4725" priority="626" operator="lessThan">
      <formula>0</formula>
    </cfRule>
  </conditionalFormatting>
  <conditionalFormatting sqref="B416">
    <cfRule type="cellIs" dxfId="4724" priority="627" operator="lessThan">
      <formula>0</formula>
    </cfRule>
  </conditionalFormatting>
  <conditionalFormatting sqref="Q423:Q425">
    <cfRule type="cellIs" dxfId="4723" priority="628" operator="lessThan">
      <formula>0</formula>
    </cfRule>
  </conditionalFormatting>
  <conditionalFormatting sqref="Q422">
    <cfRule type="cellIs" dxfId="4722" priority="629" operator="lessThan">
      <formula>0</formula>
    </cfRule>
  </conditionalFormatting>
  <conditionalFormatting sqref="R426">
    <cfRule type="cellIs" dxfId="4721" priority="630" operator="lessThan">
      <formula>0</formula>
    </cfRule>
  </conditionalFormatting>
  <conditionalFormatting sqref="R427">
    <cfRule type="cellIs" dxfId="4720" priority="631" operator="lessThan">
      <formula>0</formula>
    </cfRule>
  </conditionalFormatting>
  <conditionalFormatting sqref="B422">
    <cfRule type="cellIs" dxfId="4719" priority="632" operator="lessThan">
      <formula>0</formula>
    </cfRule>
  </conditionalFormatting>
  <conditionalFormatting sqref="R426">
    <cfRule type="cellIs" dxfId="4718" priority="633" operator="lessThan">
      <formula>0</formula>
    </cfRule>
  </conditionalFormatting>
  <conditionalFormatting sqref="B454:N454">
    <cfRule type="cellIs" dxfId="4717" priority="634" operator="lessThan">
      <formula>0</formula>
    </cfRule>
  </conditionalFormatting>
  <conditionalFormatting sqref="B454:N454">
    <cfRule type="cellIs" dxfId="4716" priority="635" operator="lessThan">
      <formula>0</formula>
    </cfRule>
  </conditionalFormatting>
  <conditionalFormatting sqref="C652:I652">
    <cfRule type="cellIs" dxfId="4715" priority="636" operator="lessThan">
      <formula>0</formula>
    </cfRule>
  </conditionalFormatting>
  <conditionalFormatting sqref="C653:I653">
    <cfRule type="cellIs" dxfId="4714" priority="637" operator="lessThan">
      <formula>0</formula>
    </cfRule>
  </conditionalFormatting>
  <conditionalFormatting sqref="C658:M658">
    <cfRule type="cellIs" dxfId="4713" priority="638" operator="lessThan">
      <formula>0</formula>
    </cfRule>
  </conditionalFormatting>
  <conditionalFormatting sqref="C647:N647">
    <cfRule type="cellIs" dxfId="4712" priority="639" operator="lessThan">
      <formula>0</formula>
    </cfRule>
  </conditionalFormatting>
  <conditionalFormatting sqref="Q650">
    <cfRule type="cellIs" dxfId="4711" priority="640" operator="lessThan">
      <formula>0</formula>
    </cfRule>
  </conditionalFormatting>
  <conditionalFormatting sqref="Q417:Q419">
    <cfRule type="cellIs" dxfId="4710" priority="641" operator="lessThan">
      <formula>0</formula>
    </cfRule>
  </conditionalFormatting>
  <conditionalFormatting sqref="R420">
    <cfRule type="cellIs" dxfId="4709" priority="642" operator="lessThan">
      <formula>0</formula>
    </cfRule>
  </conditionalFormatting>
  <conditionalFormatting sqref="R421">
    <cfRule type="cellIs" dxfId="4708" priority="643" operator="lessThan">
      <formula>0</formula>
    </cfRule>
  </conditionalFormatting>
  <conditionalFormatting sqref="Q416:R416 R417:R419">
    <cfRule type="cellIs" dxfId="4707" priority="644" operator="lessThan">
      <formula>0</formula>
    </cfRule>
  </conditionalFormatting>
  <conditionalFormatting sqref="Q416">
    <cfRule type="cellIs" dxfId="4706" priority="645" operator="lessThan">
      <formula>0</formula>
    </cfRule>
  </conditionalFormatting>
  <conditionalFormatting sqref="R420">
    <cfRule type="cellIs" dxfId="4705" priority="646" operator="lessThan">
      <formula>0</formula>
    </cfRule>
  </conditionalFormatting>
  <conditionalFormatting sqref="B454:N454">
    <cfRule type="cellIs" dxfId="4704" priority="647" operator="lessThan">
      <formula>0</formula>
    </cfRule>
  </conditionalFormatting>
  <conditionalFormatting sqref="B454:N454">
    <cfRule type="cellIs" dxfId="4703" priority="648" operator="lessThan">
      <formula>0</formula>
    </cfRule>
  </conditionalFormatting>
  <conditionalFormatting sqref="B454:N454">
    <cfRule type="cellIs" dxfId="4702" priority="649" operator="lessThan">
      <formula>0</formula>
    </cfRule>
  </conditionalFormatting>
  <conditionalFormatting sqref="B454:N454">
    <cfRule type="cellIs" dxfId="4701" priority="650" operator="lessThan">
      <formula>0</formula>
    </cfRule>
  </conditionalFormatting>
  <conditionalFormatting sqref="B454:N454">
    <cfRule type="cellIs" dxfId="4700" priority="651" operator="lessThan">
      <formula>0</formula>
    </cfRule>
  </conditionalFormatting>
  <conditionalFormatting sqref="N457">
    <cfRule type="cellIs" dxfId="4699" priority="652" operator="lessThan">
      <formula>0</formula>
    </cfRule>
  </conditionalFormatting>
  <conditionalFormatting sqref="B454:N454">
    <cfRule type="cellIs" dxfId="4698" priority="653" operator="lessThan">
      <formula>0</formula>
    </cfRule>
  </conditionalFormatting>
  <conditionalFormatting sqref="N458">
    <cfRule type="cellIs" dxfId="4697" priority="654" operator="lessThan">
      <formula>0</formula>
    </cfRule>
  </conditionalFormatting>
  <conditionalFormatting sqref="Q530">
    <cfRule type="cellIs" dxfId="4696" priority="655" operator="lessThan">
      <formula>0</formula>
    </cfRule>
  </conditionalFormatting>
  <conditionalFormatting sqref="N458">
    <cfRule type="cellIs" dxfId="4695" priority="656" operator="lessThan">
      <formula>0</formula>
    </cfRule>
  </conditionalFormatting>
  <conditionalFormatting sqref="D461:N464">
    <cfRule type="cellIs" dxfId="4694" priority="657" operator="lessThan">
      <formula>0</formula>
    </cfRule>
  </conditionalFormatting>
  <conditionalFormatting sqref="Q538">
    <cfRule type="cellIs" dxfId="4693" priority="658" operator="lessThan">
      <formula>0</formula>
    </cfRule>
  </conditionalFormatting>
  <conditionalFormatting sqref="B461:B464">
    <cfRule type="cellIs" dxfId="4692" priority="659" operator="lessThan">
      <formula>0</formula>
    </cfRule>
  </conditionalFormatting>
  <conditionalFormatting sqref="Q553">
    <cfRule type="cellIs" dxfId="4691" priority="660" operator="lessThan">
      <formula>0</formula>
    </cfRule>
  </conditionalFormatting>
  <conditionalFormatting sqref="B512">
    <cfRule type="cellIs" dxfId="4690" priority="661" operator="lessThan">
      <formula>0</formula>
    </cfRule>
  </conditionalFormatting>
  <conditionalFormatting sqref="C512">
    <cfRule type="cellIs" dxfId="4689" priority="662" operator="lessThan">
      <formula>0</formula>
    </cfRule>
  </conditionalFormatting>
  <conditionalFormatting sqref="Q561">
    <cfRule type="cellIs" dxfId="4688" priority="663" operator="lessThan">
      <formula>0</formula>
    </cfRule>
  </conditionalFormatting>
  <conditionalFormatting sqref="Q590">
    <cfRule type="cellIs" dxfId="4687" priority="664" operator="lessThan">
      <formula>0</formula>
    </cfRule>
  </conditionalFormatting>
  <conditionalFormatting sqref="N365">
    <cfRule type="cellIs" dxfId="4686" priority="665" operator="lessThan">
      <formula>0</formula>
    </cfRule>
  </conditionalFormatting>
  <conditionalFormatting sqref="N371">
    <cfRule type="cellIs" dxfId="4685" priority="666" operator="lessThan">
      <formula>0</formula>
    </cfRule>
  </conditionalFormatting>
  <conditionalFormatting sqref="N377">
    <cfRule type="cellIs" dxfId="4684" priority="667" operator="lessThan">
      <formula>0</formula>
    </cfRule>
  </conditionalFormatting>
  <conditionalFormatting sqref="B376">
    <cfRule type="cellIs" dxfId="4683" priority="668" operator="lessThan">
      <formula>0</formula>
    </cfRule>
  </conditionalFormatting>
  <conditionalFormatting sqref="B588">
    <cfRule type="cellIs" dxfId="4682" priority="669" operator="lessThan">
      <formula>0</formula>
    </cfRule>
  </conditionalFormatting>
  <conditionalFormatting sqref="B371:B372">
    <cfRule type="cellIs" dxfId="4681" priority="670" operator="lessThan">
      <formula>0</formula>
    </cfRule>
  </conditionalFormatting>
  <conditionalFormatting sqref="B377:B378">
    <cfRule type="cellIs" dxfId="4680" priority="671" operator="lessThan">
      <formula>0</formula>
    </cfRule>
  </conditionalFormatting>
  <conditionalFormatting sqref="C351:M354">
    <cfRule type="cellIs" dxfId="4679" priority="672" operator="lessThan">
      <formula>0</formula>
    </cfRule>
  </conditionalFormatting>
  <conditionalFormatting sqref="B428">
    <cfRule type="cellIs" dxfId="4678" priority="673" operator="lessThan">
      <formula>0</formula>
    </cfRule>
  </conditionalFormatting>
  <conditionalFormatting sqref="B428">
    <cfRule type="cellIs" dxfId="4677" priority="674" operator="lessThan">
      <formula>0</formula>
    </cfRule>
  </conditionalFormatting>
  <conditionalFormatting sqref="B391 B397 B381:B385 B375:B379 B369:B373 B363:B367 B361 B351:B355">
    <cfRule type="cellIs" dxfId="4676" priority="675" operator="lessThan">
      <formula>0</formula>
    </cfRule>
  </conditionalFormatting>
  <conditionalFormatting sqref="B585:B587">
    <cfRule type="cellIs" dxfId="4675" priority="676" operator="lessThan">
      <formula>0</formula>
    </cfRule>
  </conditionalFormatting>
  <conditionalFormatting sqref="B584">
    <cfRule type="cellIs" dxfId="4674" priority="677" operator="lessThan">
      <formula>0</formula>
    </cfRule>
  </conditionalFormatting>
  <conditionalFormatting sqref="B397">
    <cfRule type="cellIs" dxfId="4673" priority="678" operator="lessThan">
      <formula>0</formula>
    </cfRule>
  </conditionalFormatting>
  <conditionalFormatting sqref="B369">
    <cfRule type="cellIs" dxfId="4672" priority="679" operator="lessThan">
      <formula>0</formula>
    </cfRule>
  </conditionalFormatting>
  <conditionalFormatting sqref="B370">
    <cfRule type="cellIs" dxfId="4671" priority="680" operator="lessThan">
      <formula>0</formula>
    </cfRule>
  </conditionalFormatting>
  <conditionalFormatting sqref="B375">
    <cfRule type="cellIs" dxfId="4670" priority="681" operator="lessThan">
      <formula>0</formula>
    </cfRule>
  </conditionalFormatting>
  <conditionalFormatting sqref="B383:B384">
    <cfRule type="cellIs" dxfId="4669" priority="682" operator="lessThan">
      <formula>0</formula>
    </cfRule>
  </conditionalFormatting>
  <conditionalFormatting sqref="B381">
    <cfRule type="cellIs" dxfId="4668" priority="683" operator="lessThan">
      <formula>0</formula>
    </cfRule>
  </conditionalFormatting>
  <conditionalFormatting sqref="B382">
    <cfRule type="cellIs" dxfId="4667" priority="684" operator="lessThan">
      <formula>0</formula>
    </cfRule>
  </conditionalFormatting>
  <conditionalFormatting sqref="B391">
    <cfRule type="cellIs" dxfId="4666" priority="685" operator="lessThan">
      <formula>0</formula>
    </cfRule>
  </conditionalFormatting>
  <conditionalFormatting sqref="B385">
    <cfRule type="cellIs" dxfId="4665" priority="686" operator="lessThan">
      <formula>0</formula>
    </cfRule>
  </conditionalFormatting>
  <conditionalFormatting sqref="B379">
    <cfRule type="cellIs" dxfId="4664" priority="687" operator="lessThan">
      <formula>0</formula>
    </cfRule>
  </conditionalFormatting>
  <conditionalFormatting sqref="B373">
    <cfRule type="cellIs" dxfId="4663" priority="688" operator="lessThan">
      <formula>0</formula>
    </cfRule>
  </conditionalFormatting>
  <conditionalFormatting sqref="B361">
    <cfRule type="cellIs" dxfId="4662" priority="689" operator="lessThan">
      <formula>0</formula>
    </cfRule>
  </conditionalFormatting>
  <conditionalFormatting sqref="B621:B624">
    <cfRule type="cellIs" dxfId="4661" priority="690" operator="lessThan">
      <formula>0</formula>
    </cfRule>
  </conditionalFormatting>
  <conditionalFormatting sqref="B616:B619">
    <cfRule type="cellIs" dxfId="4660" priority="691" operator="lessThan">
      <formula>0</formula>
    </cfRule>
  </conditionalFormatting>
  <conditionalFormatting sqref="B617">
    <cfRule type="cellIs" dxfId="4659" priority="692" operator="lessThan">
      <formula>0</formula>
    </cfRule>
  </conditionalFormatting>
  <conditionalFormatting sqref="B618:B619">
    <cfRule type="cellIs" dxfId="4658" priority="693" operator="lessThan">
      <formula>0</formula>
    </cfRule>
  </conditionalFormatting>
  <conditionalFormatting sqref="B628:B629">
    <cfRule type="cellIs" dxfId="4657" priority="694" operator="lessThan">
      <formula>0</formula>
    </cfRule>
  </conditionalFormatting>
  <conditionalFormatting sqref="B622">
    <cfRule type="cellIs" dxfId="4656" priority="695" operator="lessThan">
      <formula>0</formula>
    </cfRule>
  </conditionalFormatting>
  <conditionalFormatting sqref="B623:B624">
    <cfRule type="cellIs" dxfId="4655" priority="696" operator="lessThan">
      <formula>0</formula>
    </cfRule>
  </conditionalFormatting>
  <conditionalFormatting sqref="B626:B629">
    <cfRule type="cellIs" dxfId="4654" priority="697" operator="lessThan">
      <formula>0</formula>
    </cfRule>
  </conditionalFormatting>
  <conditionalFormatting sqref="B627">
    <cfRule type="cellIs" dxfId="4653" priority="698" operator="lessThan">
      <formula>0</formula>
    </cfRule>
  </conditionalFormatting>
  <conditionalFormatting sqref="B365:B366">
    <cfRule type="cellIs" dxfId="4652" priority="699" operator="lessThan">
      <formula>0</formula>
    </cfRule>
  </conditionalFormatting>
  <conditionalFormatting sqref="B355">
    <cfRule type="cellIs" dxfId="4651" priority="700" operator="lessThan">
      <formula>0</formula>
    </cfRule>
  </conditionalFormatting>
  <conditionalFormatting sqref="B393:N393">
    <cfRule type="cellIs" dxfId="4650" priority="701" operator="lessThan">
      <formula>0</formula>
    </cfRule>
  </conditionalFormatting>
  <conditionalFormatting sqref="B387:N387">
    <cfRule type="cellIs" dxfId="4649" priority="702" operator="lessThan">
      <formula>0</formula>
    </cfRule>
  </conditionalFormatting>
  <conditionalFormatting sqref="B387:N387">
    <cfRule type="cellIs" dxfId="4648" priority="703" operator="lessThan">
      <formula>0</formula>
    </cfRule>
  </conditionalFormatting>
  <conditionalFormatting sqref="B353:B354">
    <cfRule type="cellIs" dxfId="4647" priority="704" operator="lessThan">
      <formula>0</formula>
    </cfRule>
  </conditionalFormatting>
  <conditionalFormatting sqref="B351">
    <cfRule type="cellIs" dxfId="4646" priority="705" operator="lessThan">
      <formula>0</formula>
    </cfRule>
  </conditionalFormatting>
  <conditionalFormatting sqref="B352">
    <cfRule type="cellIs" dxfId="4645" priority="706" operator="lessThan">
      <formula>0</formula>
    </cfRule>
  </conditionalFormatting>
  <conditionalFormatting sqref="B363">
    <cfRule type="cellIs" dxfId="4644" priority="707" operator="lessThan">
      <formula>0</formula>
    </cfRule>
  </conditionalFormatting>
  <conditionalFormatting sqref="B364">
    <cfRule type="cellIs" dxfId="4643" priority="708" operator="lessThan">
      <formula>0</formula>
    </cfRule>
  </conditionalFormatting>
  <conditionalFormatting sqref="B367">
    <cfRule type="cellIs" dxfId="4642" priority="709" operator="lessThan">
      <formula>0</formula>
    </cfRule>
  </conditionalFormatting>
  <conditionalFormatting sqref="B593:B596">
    <cfRule type="cellIs" dxfId="4641" priority="710" operator="lessThan">
      <formula>0</formula>
    </cfRule>
  </conditionalFormatting>
  <conditionalFormatting sqref="B594">
    <cfRule type="cellIs" dxfId="4640" priority="711" operator="lessThan">
      <formula>0</formula>
    </cfRule>
  </conditionalFormatting>
  <conditionalFormatting sqref="B595:B596">
    <cfRule type="cellIs" dxfId="4639" priority="712" operator="lessThan">
      <formula>0</formula>
    </cfRule>
  </conditionalFormatting>
  <conditionalFormatting sqref="B603">
    <cfRule type="cellIs" dxfId="4638" priority="713" operator="lessThan">
      <formula>0</formula>
    </cfRule>
  </conditionalFormatting>
  <conditionalFormatting sqref="B603">
    <cfRule type="cellIs" dxfId="4637" priority="714" operator="lessThan">
      <formula>0</formula>
    </cfRule>
  </conditionalFormatting>
  <conditionalFormatting sqref="B599:B602">
    <cfRule type="cellIs" dxfId="4636" priority="715" operator="lessThan">
      <formula>0</formula>
    </cfRule>
  </conditionalFormatting>
  <conditionalFormatting sqref="B600">
    <cfRule type="cellIs" dxfId="4635" priority="716" operator="lessThan">
      <formula>0</formula>
    </cfRule>
  </conditionalFormatting>
  <conditionalFormatting sqref="B601:B602">
    <cfRule type="cellIs" dxfId="4634" priority="717" operator="lessThan">
      <formula>0</formula>
    </cfRule>
  </conditionalFormatting>
  <conditionalFormatting sqref="N390">
    <cfRule type="cellIs" dxfId="4633" priority="718" operator="lessThan">
      <formula>0</formula>
    </cfRule>
  </conditionalFormatting>
  <conditionalFormatting sqref="B393:N393">
    <cfRule type="cellIs" dxfId="4632" priority="719" operator="lessThan">
      <formula>0</formula>
    </cfRule>
  </conditionalFormatting>
  <conditionalFormatting sqref="B571:B573">
    <cfRule type="cellIs" dxfId="4631" priority="720" operator="lessThan">
      <formula>0</formula>
    </cfRule>
  </conditionalFormatting>
  <conditionalFormatting sqref="B574">
    <cfRule type="cellIs" dxfId="4630" priority="721" operator="lessThan">
      <formula>0</formula>
    </cfRule>
  </conditionalFormatting>
  <conditionalFormatting sqref="B570">
    <cfRule type="cellIs" dxfId="4629" priority="722" operator="lessThan">
      <formula>0</formula>
    </cfRule>
  </conditionalFormatting>
  <conditionalFormatting sqref="B607:B608">
    <cfRule type="cellIs" dxfId="4628" priority="723" operator="lessThan">
      <formula>0</formula>
    </cfRule>
  </conditionalFormatting>
  <conditionalFormatting sqref="B605:B608">
    <cfRule type="cellIs" dxfId="4627" priority="724" operator="lessThan">
      <formula>0</formula>
    </cfRule>
  </conditionalFormatting>
  <conditionalFormatting sqref="B589">
    <cfRule type="cellIs" dxfId="4626" priority="725" operator="lessThan">
      <formula>0</formula>
    </cfRule>
  </conditionalFormatting>
  <conditionalFormatting sqref="B613:B614">
    <cfRule type="cellIs" dxfId="4625" priority="726" operator="lessThan">
      <formula>0</formula>
    </cfRule>
  </conditionalFormatting>
  <conditionalFormatting sqref="B606">
    <cfRule type="cellIs" dxfId="4624" priority="727" operator="lessThan">
      <formula>0</formula>
    </cfRule>
  </conditionalFormatting>
  <conditionalFormatting sqref="B611:B614">
    <cfRule type="cellIs" dxfId="4623" priority="728" operator="lessThan">
      <formula>0</formula>
    </cfRule>
  </conditionalFormatting>
  <conditionalFormatting sqref="B612">
    <cfRule type="cellIs" dxfId="4622" priority="731" operator="lessThan">
      <formula>0</formula>
    </cfRule>
  </conditionalFormatting>
  <conditionalFormatting sqref="D589">
    <cfRule type="cellIs" dxfId="4621" priority="732" operator="lessThan">
      <formula>0</formula>
    </cfRule>
  </conditionalFormatting>
  <conditionalFormatting sqref="B650 B655:B657 B663 B665:B668 B642:B645 B670">
    <cfRule type="cellIs" dxfId="4620" priority="735" operator="lessThan">
      <formula>0</formula>
    </cfRule>
  </conditionalFormatting>
  <conditionalFormatting sqref="N378">
    <cfRule type="cellIs" dxfId="4619" priority="736" operator="lessThan">
      <formula>0</formula>
    </cfRule>
  </conditionalFormatting>
  <conditionalFormatting sqref="N372">
    <cfRule type="cellIs" dxfId="4618" priority="737" operator="lessThan">
      <formula>0</formula>
    </cfRule>
  </conditionalFormatting>
  <conditionalFormatting sqref="B387:N387">
    <cfRule type="cellIs" dxfId="4617" priority="738" operator="lessThan">
      <formula>0</formula>
    </cfRule>
  </conditionalFormatting>
  <conditionalFormatting sqref="N384">
    <cfRule type="cellIs" dxfId="4616" priority="739" operator="lessThan">
      <formula>0</formula>
    </cfRule>
  </conditionalFormatting>
  <conditionalFormatting sqref="B387:N387">
    <cfRule type="cellIs" dxfId="4615" priority="740" operator="lessThan">
      <formula>0</formula>
    </cfRule>
  </conditionalFormatting>
  <conditionalFormatting sqref="B387:N387">
    <cfRule type="cellIs" dxfId="4614" priority="741" operator="lessThan">
      <formula>0</formula>
    </cfRule>
  </conditionalFormatting>
  <conditionalFormatting sqref="B652">
    <cfRule type="cellIs" dxfId="4613" priority="742" operator="lessThan">
      <formula>0</formula>
    </cfRule>
  </conditionalFormatting>
  <conditionalFormatting sqref="B653">
    <cfRule type="cellIs" dxfId="4612" priority="743" operator="lessThan">
      <formula>0</formula>
    </cfRule>
  </conditionalFormatting>
  <conditionalFormatting sqref="B658">
    <cfRule type="cellIs" dxfId="4611" priority="744" operator="lessThan">
      <formula>0</formula>
    </cfRule>
  </conditionalFormatting>
  <conditionalFormatting sqref="B647">
    <cfRule type="cellIs" dxfId="4610" priority="745" operator="lessThan">
      <formula>0</formula>
    </cfRule>
  </conditionalFormatting>
  <conditionalFormatting sqref="G589">
    <cfRule type="cellIs" dxfId="4609" priority="748" operator="lessThan">
      <formula>0</formula>
    </cfRule>
  </conditionalFormatting>
  <conditionalFormatting sqref="H589">
    <cfRule type="cellIs" dxfId="4608" priority="749" operator="lessThan">
      <formula>0</formula>
    </cfRule>
  </conditionalFormatting>
  <conditionalFormatting sqref="B351:B354">
    <cfRule type="cellIs" dxfId="4607" priority="750" operator="lessThan">
      <formula>0</formula>
    </cfRule>
  </conditionalFormatting>
  <conditionalFormatting sqref="N366">
    <cfRule type="cellIs" dxfId="4606" priority="751" operator="lessThan">
      <formula>0</formula>
    </cfRule>
  </conditionalFormatting>
  <conditionalFormatting sqref="B387:N387">
    <cfRule type="cellIs" dxfId="4605" priority="752" operator="lessThan">
      <formula>0</formula>
    </cfRule>
  </conditionalFormatting>
  <conditionalFormatting sqref="B387:N387">
    <cfRule type="cellIs" dxfId="4604" priority="753" operator="lessThan">
      <formula>0</formula>
    </cfRule>
  </conditionalFormatting>
  <conditionalFormatting sqref="B387:N387">
    <cfRule type="cellIs" dxfId="4603" priority="754" operator="lessThan">
      <formula>0</formula>
    </cfRule>
  </conditionalFormatting>
  <conditionalFormatting sqref="B393:N393">
    <cfRule type="cellIs" dxfId="4602" priority="755" operator="lessThan">
      <formula>0</formula>
    </cfRule>
  </conditionalFormatting>
  <conditionalFormatting sqref="B393:N393">
    <cfRule type="cellIs" dxfId="4601" priority="756" operator="lessThan">
      <formula>0</formula>
    </cfRule>
  </conditionalFormatting>
  <conditionalFormatting sqref="B393:N393">
    <cfRule type="cellIs" dxfId="4600" priority="757" operator="lessThan">
      <formula>0</formula>
    </cfRule>
  </conditionalFormatting>
  <conditionalFormatting sqref="B393:N393">
    <cfRule type="cellIs" dxfId="4599" priority="758" operator="lessThan">
      <formula>0</formula>
    </cfRule>
  </conditionalFormatting>
  <conditionalFormatting sqref="B393:N393">
    <cfRule type="cellIs" dxfId="4598" priority="759" operator="lessThan">
      <formula>0</formula>
    </cfRule>
  </conditionalFormatting>
  <conditionalFormatting sqref="B393:N393">
    <cfRule type="cellIs" dxfId="4597" priority="760" operator="lessThan">
      <formula>0</formula>
    </cfRule>
  </conditionalFormatting>
  <conditionalFormatting sqref="B399:N399">
    <cfRule type="cellIs" dxfId="4596" priority="761" operator="lessThan">
      <formula>0</formula>
    </cfRule>
  </conditionalFormatting>
  <conditionalFormatting sqref="N396">
    <cfRule type="cellIs" dxfId="4595" priority="762" operator="lessThan">
      <formula>0</formula>
    </cfRule>
  </conditionalFormatting>
  <conditionalFormatting sqref="B399:N399">
    <cfRule type="cellIs" dxfId="4594" priority="763" operator="lessThan">
      <formula>0</formula>
    </cfRule>
  </conditionalFormatting>
  <conditionalFormatting sqref="B399:N399">
    <cfRule type="cellIs" dxfId="4593" priority="764" operator="lessThan">
      <formula>0</formula>
    </cfRule>
  </conditionalFormatting>
  <conditionalFormatting sqref="B399:N399">
    <cfRule type="cellIs" dxfId="4592" priority="765" operator="lessThan">
      <formula>0</formula>
    </cfRule>
  </conditionalFormatting>
  <conditionalFormatting sqref="B399:N399">
    <cfRule type="cellIs" dxfId="4591" priority="766" operator="lessThan">
      <formula>0</formula>
    </cfRule>
  </conditionalFormatting>
  <conditionalFormatting sqref="B399:N399">
    <cfRule type="cellIs" dxfId="4590" priority="767" operator="lessThan">
      <formula>0</formula>
    </cfRule>
  </conditionalFormatting>
  <conditionalFormatting sqref="B399:N399">
    <cfRule type="cellIs" dxfId="4589" priority="768" operator="lessThan">
      <formula>0</formula>
    </cfRule>
  </conditionalFormatting>
  <conditionalFormatting sqref="B399:N399">
    <cfRule type="cellIs" dxfId="4588" priority="769" operator="lessThan">
      <formula>0</formula>
    </cfRule>
  </conditionalFormatting>
  <conditionalFormatting sqref="N402">
    <cfRule type="cellIs" dxfId="4587" priority="770" operator="lessThan">
      <formula>0</formula>
    </cfRule>
  </conditionalFormatting>
  <conditionalFormatting sqref="N355">
    <cfRule type="cellIs" dxfId="4586" priority="771" operator="lessThan">
      <formula>0</formula>
    </cfRule>
  </conditionalFormatting>
  <conditionalFormatting sqref="N361">
    <cfRule type="cellIs" dxfId="4585" priority="772" operator="lessThan">
      <formula>0</formula>
    </cfRule>
  </conditionalFormatting>
  <conditionalFormatting sqref="N361">
    <cfRule type="cellIs" dxfId="4584" priority="773" operator="lessThan">
      <formula>0</formula>
    </cfRule>
  </conditionalFormatting>
  <conditionalFormatting sqref="N367">
    <cfRule type="cellIs" dxfId="4583" priority="774" operator="lessThan">
      <formula>0</formula>
    </cfRule>
  </conditionalFormatting>
  <conditionalFormatting sqref="N367">
    <cfRule type="cellIs" dxfId="4582" priority="775" operator="lessThan">
      <formula>0</formula>
    </cfRule>
  </conditionalFormatting>
  <conditionalFormatting sqref="N373">
    <cfRule type="cellIs" dxfId="4581" priority="776" operator="lessThan">
      <formula>0</formula>
    </cfRule>
  </conditionalFormatting>
  <conditionalFormatting sqref="N373">
    <cfRule type="cellIs" dxfId="4580" priority="777" operator="lessThan">
      <formula>0</formula>
    </cfRule>
  </conditionalFormatting>
  <conditionalFormatting sqref="N379">
    <cfRule type="cellIs" dxfId="4579" priority="778" operator="lessThan">
      <formula>0</formula>
    </cfRule>
  </conditionalFormatting>
  <conditionalFormatting sqref="N379">
    <cfRule type="cellIs" dxfId="4578" priority="779" operator="lessThan">
      <formula>0</formula>
    </cfRule>
  </conditionalFormatting>
  <conditionalFormatting sqref="N385">
    <cfRule type="cellIs" dxfId="4577" priority="780" operator="lessThan">
      <formula>0</formula>
    </cfRule>
  </conditionalFormatting>
  <conditionalFormatting sqref="N385">
    <cfRule type="cellIs" dxfId="4576" priority="781" operator="lessThan">
      <formula>0</formula>
    </cfRule>
  </conditionalFormatting>
  <conditionalFormatting sqref="N391">
    <cfRule type="cellIs" dxfId="4575" priority="782" operator="lessThan">
      <formula>0</formula>
    </cfRule>
  </conditionalFormatting>
  <conditionalFormatting sqref="N391">
    <cfRule type="cellIs" dxfId="4574" priority="783" operator="lessThan">
      <formula>0</formula>
    </cfRule>
  </conditionalFormatting>
  <conditionalFormatting sqref="N397">
    <cfRule type="cellIs" dxfId="4573" priority="784" operator="lessThan">
      <formula>0</formula>
    </cfRule>
  </conditionalFormatting>
  <conditionalFormatting sqref="N397">
    <cfRule type="cellIs" dxfId="4572" priority="785" operator="lessThan">
      <formula>0</formula>
    </cfRule>
  </conditionalFormatting>
  <conditionalFormatting sqref="C409:M409">
    <cfRule type="cellIs" dxfId="4571" priority="786" operator="lessThan">
      <formula>0</formula>
    </cfRule>
  </conditionalFormatting>
  <conditionalFormatting sqref="C409:M409">
    <cfRule type="cellIs" dxfId="4570" priority="787" operator="lessThan">
      <formula>0</formula>
    </cfRule>
  </conditionalFormatting>
  <conditionalFormatting sqref="H409">
    <cfRule type="cellIs" dxfId="4569" priority="788" operator="lessThan">
      <formula>0</formula>
    </cfRule>
  </conditionalFormatting>
  <conditionalFormatting sqref="B409">
    <cfRule type="cellIs" dxfId="4568" priority="789" operator="lessThan">
      <formula>0</formula>
    </cfRule>
  </conditionalFormatting>
  <conditionalFormatting sqref="B409">
    <cfRule type="cellIs" dxfId="4567" priority="790" operator="lessThan">
      <formula>0</formula>
    </cfRule>
  </conditionalFormatting>
  <conditionalFormatting sqref="B405:N405">
    <cfRule type="cellIs" dxfId="4566" priority="791" operator="lessThan">
      <formula>0</formula>
    </cfRule>
  </conditionalFormatting>
  <conditionalFormatting sqref="B405:N405">
    <cfRule type="cellIs" dxfId="4565" priority="792" operator="lessThan">
      <formula>0</formula>
    </cfRule>
  </conditionalFormatting>
  <conditionalFormatting sqref="B405:N405">
    <cfRule type="cellIs" dxfId="4564" priority="793" operator="lessThan">
      <formula>0</formula>
    </cfRule>
  </conditionalFormatting>
  <conditionalFormatting sqref="B405:N405">
    <cfRule type="cellIs" dxfId="4563" priority="794" operator="lessThan">
      <formula>0</formula>
    </cfRule>
  </conditionalFormatting>
  <conditionalFormatting sqref="B405:N405">
    <cfRule type="cellIs" dxfId="4562" priority="795" operator="lessThan">
      <formula>0</formula>
    </cfRule>
  </conditionalFormatting>
  <conditionalFormatting sqref="B405:N405">
    <cfRule type="cellIs" dxfId="4561" priority="796" operator="lessThan">
      <formula>0</formula>
    </cfRule>
  </conditionalFormatting>
  <conditionalFormatting sqref="B405:N405">
    <cfRule type="cellIs" dxfId="4560" priority="797" operator="lessThan">
      <formula>0</formula>
    </cfRule>
  </conditionalFormatting>
  <conditionalFormatting sqref="B405:N405">
    <cfRule type="cellIs" dxfId="4559" priority="798" operator="lessThan">
      <formula>0</formula>
    </cfRule>
  </conditionalFormatting>
  <conditionalFormatting sqref="N408">
    <cfRule type="cellIs" dxfId="4558" priority="799" operator="lessThan">
      <formula>0</formula>
    </cfRule>
  </conditionalFormatting>
  <conditionalFormatting sqref="N409">
    <cfRule type="cellIs" dxfId="4557" priority="800" operator="lessThan">
      <formula>0</formula>
    </cfRule>
  </conditionalFormatting>
  <conditionalFormatting sqref="N409">
    <cfRule type="cellIs" dxfId="4556" priority="801" operator="lessThan">
      <formula>0</formula>
    </cfRule>
  </conditionalFormatting>
  <conditionalFormatting sqref="C415:M415">
    <cfRule type="cellIs" dxfId="4555" priority="802" operator="lessThan">
      <formula>0</formula>
    </cfRule>
  </conditionalFormatting>
  <conditionalFormatting sqref="C415:M415">
    <cfRule type="cellIs" dxfId="4554" priority="803" operator="lessThan">
      <formula>0</formula>
    </cfRule>
  </conditionalFormatting>
  <conditionalFormatting sqref="H415">
    <cfRule type="cellIs" dxfId="4553" priority="804" operator="lessThan">
      <formula>0</formula>
    </cfRule>
  </conditionalFormatting>
  <conditionalFormatting sqref="B415">
    <cfRule type="cellIs" dxfId="4552" priority="805" operator="lessThan">
      <formula>0</formula>
    </cfRule>
  </conditionalFormatting>
  <conditionalFormatting sqref="B415">
    <cfRule type="cellIs" dxfId="4551" priority="806" operator="lessThan">
      <formula>0</formula>
    </cfRule>
  </conditionalFormatting>
  <conditionalFormatting sqref="B411:N411">
    <cfRule type="cellIs" dxfId="4550" priority="807" operator="lessThan">
      <formula>0</formula>
    </cfRule>
  </conditionalFormatting>
  <conditionalFormatting sqref="B411:N411">
    <cfRule type="cellIs" dxfId="4549" priority="808" operator="lessThan">
      <formula>0</formula>
    </cfRule>
  </conditionalFormatting>
  <conditionalFormatting sqref="B411:N411">
    <cfRule type="cellIs" dxfId="4548" priority="809" operator="lessThan">
      <formula>0</formula>
    </cfRule>
  </conditionalFormatting>
  <conditionalFormatting sqref="B411:N411">
    <cfRule type="cellIs" dxfId="4547" priority="810" operator="lessThan">
      <formula>0</formula>
    </cfRule>
  </conditionalFormatting>
  <conditionalFormatting sqref="B411:N411">
    <cfRule type="cellIs" dxfId="4546" priority="811" operator="lessThan">
      <formula>0</formula>
    </cfRule>
  </conditionalFormatting>
  <conditionalFormatting sqref="B411:N411">
    <cfRule type="cellIs" dxfId="4545" priority="812" operator="lessThan">
      <formula>0</formula>
    </cfRule>
  </conditionalFormatting>
  <conditionalFormatting sqref="B411:N411">
    <cfRule type="cellIs" dxfId="4544" priority="813" operator="lessThan">
      <formula>0</formula>
    </cfRule>
  </conditionalFormatting>
  <conditionalFormatting sqref="B411:N411">
    <cfRule type="cellIs" dxfId="4543" priority="814" operator="lessThan">
      <formula>0</formula>
    </cfRule>
  </conditionalFormatting>
  <conditionalFormatting sqref="N414">
    <cfRule type="cellIs" dxfId="4542" priority="815" operator="lessThan">
      <formula>0</formula>
    </cfRule>
  </conditionalFormatting>
  <conditionalFormatting sqref="N415">
    <cfRule type="cellIs" dxfId="4541" priority="816" operator="lessThan">
      <formula>0</formula>
    </cfRule>
  </conditionalFormatting>
  <conditionalFormatting sqref="N415">
    <cfRule type="cellIs" dxfId="4540" priority="817" operator="lessThan">
      <formula>0</formula>
    </cfRule>
  </conditionalFormatting>
  <conditionalFormatting sqref="C421:M421">
    <cfRule type="cellIs" dxfId="4539" priority="818" operator="lessThan">
      <formula>0</formula>
    </cfRule>
  </conditionalFormatting>
  <conditionalFormatting sqref="C421:M421">
    <cfRule type="cellIs" dxfId="4538" priority="819" operator="lessThan">
      <formula>0</formula>
    </cfRule>
  </conditionalFormatting>
  <conditionalFormatting sqref="H421">
    <cfRule type="cellIs" dxfId="4537" priority="820" operator="lessThan">
      <formula>0</formula>
    </cfRule>
  </conditionalFormatting>
  <conditionalFormatting sqref="B421">
    <cfRule type="cellIs" dxfId="4536" priority="821" operator="lessThan">
      <formula>0</formula>
    </cfRule>
  </conditionalFormatting>
  <conditionalFormatting sqref="B421">
    <cfRule type="cellIs" dxfId="4535" priority="822" operator="lessThan">
      <formula>0</formula>
    </cfRule>
  </conditionalFormatting>
  <conditionalFormatting sqref="B417:N417">
    <cfRule type="cellIs" dxfId="4534" priority="823" operator="lessThan">
      <formula>0</formula>
    </cfRule>
  </conditionalFormatting>
  <conditionalFormatting sqref="B417:N417">
    <cfRule type="cellIs" dxfId="4533" priority="824" operator="lessThan">
      <formula>0</formula>
    </cfRule>
  </conditionalFormatting>
  <conditionalFormatting sqref="B417:N417">
    <cfRule type="cellIs" dxfId="4532" priority="825" operator="lessThan">
      <formula>0</formula>
    </cfRule>
  </conditionalFormatting>
  <conditionalFormatting sqref="B417:N417">
    <cfRule type="cellIs" dxfId="4531" priority="826" operator="lessThan">
      <formula>0</formula>
    </cfRule>
  </conditionalFormatting>
  <conditionalFormatting sqref="B417:N417">
    <cfRule type="cellIs" dxfId="4530" priority="827" operator="lessThan">
      <formula>0</formula>
    </cfRule>
  </conditionalFormatting>
  <conditionalFormatting sqref="B417:N417">
    <cfRule type="cellIs" dxfId="4529" priority="828" operator="lessThan">
      <formula>0</formula>
    </cfRule>
  </conditionalFormatting>
  <conditionalFormatting sqref="B417:N417">
    <cfRule type="cellIs" dxfId="4528" priority="829" operator="lessThan">
      <formula>0</formula>
    </cfRule>
  </conditionalFormatting>
  <conditionalFormatting sqref="B417:N417">
    <cfRule type="cellIs" dxfId="4527" priority="830" operator="lessThan">
      <formula>0</formula>
    </cfRule>
  </conditionalFormatting>
  <conditionalFormatting sqref="N420">
    <cfRule type="cellIs" dxfId="4526" priority="831" operator="lessThan">
      <formula>0</formula>
    </cfRule>
  </conditionalFormatting>
  <conditionalFormatting sqref="N421">
    <cfRule type="cellIs" dxfId="4525" priority="832" operator="lessThan">
      <formula>0</formula>
    </cfRule>
  </conditionalFormatting>
  <conditionalFormatting sqref="N421">
    <cfRule type="cellIs" dxfId="4524" priority="833" operator="lessThan">
      <formula>0</formula>
    </cfRule>
  </conditionalFormatting>
  <conditionalFormatting sqref="C427:M427">
    <cfRule type="cellIs" dxfId="4523" priority="834" operator="lessThan">
      <formula>0</formula>
    </cfRule>
  </conditionalFormatting>
  <conditionalFormatting sqref="C427:M427">
    <cfRule type="cellIs" dxfId="4522" priority="835" operator="lessThan">
      <formula>0</formula>
    </cfRule>
  </conditionalFormatting>
  <conditionalFormatting sqref="H427">
    <cfRule type="cellIs" dxfId="4521" priority="836" operator="lessThan">
      <formula>0</formula>
    </cfRule>
  </conditionalFormatting>
  <conditionalFormatting sqref="B427">
    <cfRule type="cellIs" dxfId="4520" priority="837" operator="lessThan">
      <formula>0</formula>
    </cfRule>
  </conditionalFormatting>
  <conditionalFormatting sqref="B427">
    <cfRule type="cellIs" dxfId="4519" priority="838" operator="lessThan">
      <formula>0</formula>
    </cfRule>
  </conditionalFormatting>
  <conditionalFormatting sqref="B423:N423">
    <cfRule type="cellIs" dxfId="4518" priority="839" operator="lessThan">
      <formula>0</formula>
    </cfRule>
  </conditionalFormatting>
  <conditionalFormatting sqref="B423:N423">
    <cfRule type="cellIs" dxfId="4517" priority="840" operator="lessThan">
      <formula>0</formula>
    </cfRule>
  </conditionalFormatting>
  <conditionalFormatting sqref="B423:N423">
    <cfRule type="cellIs" dxfId="4516" priority="841" operator="lessThan">
      <formula>0</formula>
    </cfRule>
  </conditionalFormatting>
  <conditionalFormatting sqref="B423:N423">
    <cfRule type="cellIs" dxfId="4515" priority="842" operator="lessThan">
      <formula>0</formula>
    </cfRule>
  </conditionalFormatting>
  <conditionalFormatting sqref="B423:N423">
    <cfRule type="cellIs" dxfId="4514" priority="843" operator="lessThan">
      <formula>0</formula>
    </cfRule>
  </conditionalFormatting>
  <conditionalFormatting sqref="B423:N423">
    <cfRule type="cellIs" dxfId="4513" priority="844" operator="lessThan">
      <formula>0</formula>
    </cfRule>
  </conditionalFormatting>
  <conditionalFormatting sqref="B423:N423">
    <cfRule type="cellIs" dxfId="4512" priority="845" operator="lessThan">
      <formula>0</formula>
    </cfRule>
  </conditionalFormatting>
  <conditionalFormatting sqref="B423:N423">
    <cfRule type="cellIs" dxfId="4511" priority="846" operator="lessThan">
      <formula>0</formula>
    </cfRule>
  </conditionalFormatting>
  <conditionalFormatting sqref="N426">
    <cfRule type="cellIs" dxfId="4510" priority="847" operator="lessThan">
      <formula>0</formula>
    </cfRule>
  </conditionalFormatting>
  <conditionalFormatting sqref="C537:N537">
    <cfRule type="cellIs" dxfId="4509" priority="848" operator="lessThan">
      <formula>0</formula>
    </cfRule>
  </conditionalFormatting>
  <conditionalFormatting sqref="C568:N568">
    <cfRule type="cellIs" dxfId="4508" priority="849" operator="lessThan">
      <formula>0</formula>
    </cfRule>
  </conditionalFormatting>
  <conditionalFormatting sqref="I552:N552">
    <cfRule type="cellIs" dxfId="4507" priority="850" operator="lessThan">
      <formula>0</formula>
    </cfRule>
  </conditionalFormatting>
  <conditionalFormatting sqref="I560:N560">
    <cfRule type="cellIs" dxfId="4506" priority="851" operator="lessThan">
      <formula>0</formula>
    </cfRule>
  </conditionalFormatting>
  <conditionalFormatting sqref="B429:N429">
    <cfRule type="cellIs" dxfId="4505" priority="852" operator="lessThan">
      <formula>0</formula>
    </cfRule>
  </conditionalFormatting>
  <conditionalFormatting sqref="B429:N429">
    <cfRule type="cellIs" dxfId="4504" priority="853" operator="lessThan">
      <formula>0</formula>
    </cfRule>
  </conditionalFormatting>
  <conditionalFormatting sqref="B429:N429">
    <cfRule type="cellIs" dxfId="4503" priority="854" operator="lessThan">
      <formula>0</formula>
    </cfRule>
  </conditionalFormatting>
  <conditionalFormatting sqref="B429:N429">
    <cfRule type="cellIs" dxfId="4502" priority="855" operator="lessThan">
      <formula>0</formula>
    </cfRule>
  </conditionalFormatting>
  <conditionalFormatting sqref="N432">
    <cfRule type="cellIs" dxfId="4501" priority="856" operator="lessThan">
      <formula>0</formula>
    </cfRule>
  </conditionalFormatting>
  <conditionalFormatting sqref="C439:M439">
    <cfRule type="cellIs" dxfId="4500" priority="857" operator="lessThan">
      <formula>0</formula>
    </cfRule>
  </conditionalFormatting>
  <conditionalFormatting sqref="C439:M439">
    <cfRule type="cellIs" dxfId="4499" priority="858" operator="lessThan">
      <formula>0</formula>
    </cfRule>
  </conditionalFormatting>
  <conditionalFormatting sqref="H439">
    <cfRule type="cellIs" dxfId="4498" priority="859" operator="lessThan">
      <formula>0</formula>
    </cfRule>
  </conditionalFormatting>
  <conditionalFormatting sqref="B439">
    <cfRule type="cellIs" dxfId="4497" priority="860" operator="lessThan">
      <formula>0</formula>
    </cfRule>
  </conditionalFormatting>
  <conditionalFormatting sqref="B439">
    <cfRule type="cellIs" dxfId="4496" priority="861" operator="lessThan">
      <formula>0</formula>
    </cfRule>
  </conditionalFormatting>
  <conditionalFormatting sqref="B435:N435">
    <cfRule type="cellIs" dxfId="4495" priority="862" operator="lessThan">
      <formula>0</formula>
    </cfRule>
  </conditionalFormatting>
  <conditionalFormatting sqref="B435:N435">
    <cfRule type="cellIs" dxfId="4494" priority="863" operator="lessThan">
      <formula>0</formula>
    </cfRule>
  </conditionalFormatting>
  <conditionalFormatting sqref="C641:N645">
    <cfRule type="cellIs" dxfId="4493" priority="864" operator="lessThan">
      <formula>0</formula>
    </cfRule>
  </conditionalFormatting>
  <conditionalFormatting sqref="C597:N597">
    <cfRule type="cellIs" dxfId="4492" priority="865" operator="lessThan">
      <formula>0</formula>
    </cfRule>
  </conditionalFormatting>
  <conditionalFormatting sqref="C603:N603">
    <cfRule type="cellIs" dxfId="4491" priority="866" operator="lessThan">
      <formula>0</formula>
    </cfRule>
  </conditionalFormatting>
  <conditionalFormatting sqref="C603:N603">
    <cfRule type="cellIs" dxfId="4490" priority="867" operator="lessThan">
      <formula>0</formula>
    </cfRule>
  </conditionalFormatting>
  <conditionalFormatting sqref="C603:N603">
    <cfRule type="cellIs" dxfId="4489" priority="868" operator="lessThan">
      <formula>0</formula>
    </cfRule>
  </conditionalFormatting>
  <conditionalFormatting sqref="H445">
    <cfRule type="cellIs" dxfId="4488" priority="869" operator="lessThan">
      <formula>0</formula>
    </cfRule>
  </conditionalFormatting>
  <conditionalFormatting sqref="B445">
    <cfRule type="cellIs" dxfId="4487" priority="870" operator="lessThan">
      <formula>0</formula>
    </cfRule>
  </conditionalFormatting>
  <conditionalFormatting sqref="B445">
    <cfRule type="cellIs" dxfId="4486" priority="871" operator="lessThan">
      <formula>0</formula>
    </cfRule>
  </conditionalFormatting>
  <conditionalFormatting sqref="B441:N441">
    <cfRule type="cellIs" dxfId="4485" priority="872" operator="lessThan">
      <formula>0</formula>
    </cfRule>
  </conditionalFormatting>
  <conditionalFormatting sqref="B441:N441">
    <cfRule type="cellIs" dxfId="4484" priority="873" operator="lessThan">
      <formula>0</formula>
    </cfRule>
  </conditionalFormatting>
  <conditionalFormatting sqref="B441:N441">
    <cfRule type="cellIs" dxfId="4483" priority="874" operator="lessThan">
      <formula>0</formula>
    </cfRule>
  </conditionalFormatting>
  <conditionalFormatting sqref="B441:N441">
    <cfRule type="cellIs" dxfId="4482" priority="875" operator="lessThan">
      <formula>0</formula>
    </cfRule>
  </conditionalFormatting>
  <conditionalFormatting sqref="B441:N441">
    <cfRule type="cellIs" dxfId="4481" priority="876" operator="lessThan">
      <formula>0</formula>
    </cfRule>
  </conditionalFormatting>
  <conditionalFormatting sqref="B441:N441">
    <cfRule type="cellIs" dxfId="4480" priority="877" operator="lessThan">
      <formula>0</formula>
    </cfRule>
  </conditionalFormatting>
  <conditionalFormatting sqref="B441:N441">
    <cfRule type="cellIs" dxfId="4479" priority="878" operator="lessThan">
      <formula>0</formula>
    </cfRule>
  </conditionalFormatting>
  <conditionalFormatting sqref="B441:N441">
    <cfRule type="cellIs" dxfId="4478" priority="879" operator="lessThan">
      <formula>0</formula>
    </cfRule>
  </conditionalFormatting>
  <conditionalFormatting sqref="N444">
    <cfRule type="cellIs" dxfId="4477" priority="880" operator="lessThan">
      <formula>0</formula>
    </cfRule>
  </conditionalFormatting>
  <conditionalFormatting sqref="N445">
    <cfRule type="cellIs" dxfId="4476" priority="881" operator="lessThan">
      <formula>0</formula>
    </cfRule>
  </conditionalFormatting>
  <conditionalFormatting sqref="N445">
    <cfRule type="cellIs" dxfId="4475" priority="882" operator="lessThan">
      <formula>0</formula>
    </cfRule>
  </conditionalFormatting>
  <conditionalFormatting sqref="C452:M452">
    <cfRule type="cellIs" dxfId="4474" priority="883" operator="lessThan">
      <formula>0</formula>
    </cfRule>
  </conditionalFormatting>
  <conditionalFormatting sqref="C452:M452">
    <cfRule type="cellIs" dxfId="4473" priority="884" operator="lessThan">
      <formula>0</formula>
    </cfRule>
  </conditionalFormatting>
  <conditionalFormatting sqref="H452">
    <cfRule type="cellIs" dxfId="4472" priority="885" operator="lessThan">
      <formula>0</formula>
    </cfRule>
  </conditionalFormatting>
  <conditionalFormatting sqref="B452">
    <cfRule type="cellIs" dxfId="4471" priority="886" operator="lessThan">
      <formula>0</formula>
    </cfRule>
  </conditionalFormatting>
  <conditionalFormatting sqref="B452">
    <cfRule type="cellIs" dxfId="4470" priority="887" operator="lessThan">
      <formula>0</formula>
    </cfRule>
  </conditionalFormatting>
  <conditionalFormatting sqref="B448:N448">
    <cfRule type="cellIs" dxfId="4469" priority="888" operator="lessThan">
      <formula>0</formula>
    </cfRule>
  </conditionalFormatting>
  <conditionalFormatting sqref="B448:N448">
    <cfRule type="cellIs" dxfId="4468" priority="889" operator="lessThan">
      <formula>0</formula>
    </cfRule>
  </conditionalFormatting>
  <conditionalFormatting sqref="B448:N448">
    <cfRule type="cellIs" dxfId="4467" priority="890" operator="lessThan">
      <formula>0</formula>
    </cfRule>
  </conditionalFormatting>
  <conditionalFormatting sqref="B448:N448">
    <cfRule type="cellIs" dxfId="4466" priority="891" operator="lessThan">
      <formula>0</formula>
    </cfRule>
  </conditionalFormatting>
  <conditionalFormatting sqref="B448:N448">
    <cfRule type="cellIs" dxfId="4465" priority="892" operator="lessThan">
      <formula>0</formula>
    </cfRule>
  </conditionalFormatting>
  <conditionalFormatting sqref="B448:N448">
    <cfRule type="cellIs" dxfId="4464" priority="893" operator="lessThan">
      <formula>0</formula>
    </cfRule>
  </conditionalFormatting>
  <conditionalFormatting sqref="B448:N448">
    <cfRule type="cellIs" dxfId="4463" priority="894" operator="lessThan">
      <formula>0</formula>
    </cfRule>
  </conditionalFormatting>
  <conditionalFormatting sqref="B448:N448">
    <cfRule type="cellIs" dxfId="4462" priority="895" operator="lessThan">
      <formula>0</formula>
    </cfRule>
  </conditionalFormatting>
  <conditionalFormatting sqref="N451">
    <cfRule type="cellIs" dxfId="4461" priority="896" operator="lessThan">
      <formula>0</formula>
    </cfRule>
  </conditionalFormatting>
  <conditionalFormatting sqref="N452">
    <cfRule type="cellIs" dxfId="4460" priority="897" operator="lessThan">
      <formula>0</formula>
    </cfRule>
  </conditionalFormatting>
  <conditionalFormatting sqref="N452">
    <cfRule type="cellIs" dxfId="4459" priority="898" operator="lessThan">
      <formula>0</formula>
    </cfRule>
  </conditionalFormatting>
  <conditionalFormatting sqref="C458:M458">
    <cfRule type="cellIs" dxfId="4458" priority="899" operator="lessThan">
      <formula>0</formula>
    </cfRule>
  </conditionalFormatting>
  <conditionalFormatting sqref="C458:M458">
    <cfRule type="cellIs" dxfId="4457" priority="900" operator="lessThan">
      <formula>0</formula>
    </cfRule>
  </conditionalFormatting>
  <conditionalFormatting sqref="H458">
    <cfRule type="cellIs" dxfId="4456" priority="901" operator="lessThan">
      <formula>0</formula>
    </cfRule>
  </conditionalFormatting>
  <conditionalFormatting sqref="B458">
    <cfRule type="cellIs" dxfId="4455" priority="902" operator="lessThan">
      <formula>0</formula>
    </cfRule>
  </conditionalFormatting>
  <conditionalFormatting sqref="B458">
    <cfRule type="cellIs" dxfId="4454" priority="903" operator="lessThan">
      <formula>0</formula>
    </cfRule>
  </conditionalFormatting>
  <conditionalFormatting sqref="R505">
    <cfRule type="cellIs" dxfId="4453" priority="904" operator="lessThan">
      <formula>0</formula>
    </cfRule>
  </conditionalFormatting>
  <conditionalFormatting sqref="Q505">
    <cfRule type="cellIs" dxfId="4452" priority="905" operator="lessThan">
      <formula>0</formula>
    </cfRule>
  </conditionalFormatting>
  <conditionalFormatting sqref="R513">
    <cfRule type="cellIs" dxfId="4451" priority="906" operator="lessThan">
      <formula>0</formula>
    </cfRule>
  </conditionalFormatting>
  <conditionalFormatting sqref="Q513">
    <cfRule type="cellIs" dxfId="4450" priority="907" operator="lessThan">
      <formula>0</formula>
    </cfRule>
  </conditionalFormatting>
  <conditionalFormatting sqref="R522">
    <cfRule type="cellIs" dxfId="4449" priority="908" operator="lessThan">
      <formula>0</formula>
    </cfRule>
  </conditionalFormatting>
  <conditionalFormatting sqref="Q522">
    <cfRule type="cellIs" dxfId="4448" priority="909" operator="lessThan">
      <formula>0</formula>
    </cfRule>
  </conditionalFormatting>
  <conditionalFormatting sqref="R530">
    <cfRule type="cellIs" dxfId="4447" priority="910" operator="lessThan">
      <formula>0</formula>
    </cfRule>
  </conditionalFormatting>
  <conditionalFormatting sqref="C461:C464">
    <cfRule type="expression" dxfId="4446" priority="911">
      <formula>C461/B461&gt;1</formula>
    </cfRule>
  </conditionalFormatting>
  <conditionalFormatting sqref="C461:C464">
    <cfRule type="expression" dxfId="4445" priority="912">
      <formula>C461/B461&lt;1</formula>
    </cfRule>
  </conditionalFormatting>
  <conditionalFormatting sqref="R538">
    <cfRule type="cellIs" dxfId="4444" priority="913" operator="lessThan">
      <formula>0</formula>
    </cfRule>
  </conditionalFormatting>
  <conditionalFormatting sqref="D461:N464">
    <cfRule type="expression" dxfId="4443" priority="914">
      <formula>D461/C461&gt;1</formula>
    </cfRule>
  </conditionalFormatting>
  <conditionalFormatting sqref="D461:N464">
    <cfRule type="expression" dxfId="4442" priority="915">
      <formula>D461/C461&lt;1</formula>
    </cfRule>
  </conditionalFormatting>
  <conditionalFormatting sqref="R553">
    <cfRule type="cellIs" dxfId="4441" priority="916" operator="lessThan">
      <formula>0</formula>
    </cfRule>
  </conditionalFormatting>
  <conditionalFormatting sqref="B461:B464 B552:N552 B560:N560 B575:N575 B589:N589">
    <cfRule type="expression" dxfId="4440" priority="917">
      <formula>B461/#REF!&gt;1</formula>
    </cfRule>
  </conditionalFormatting>
  <conditionalFormatting sqref="B461:B464 B552:N552 B560:N560 B575:N575 B589:N589">
    <cfRule type="expression" dxfId="4439" priority="918">
      <formula>B461/#REF!&lt;1</formula>
    </cfRule>
  </conditionalFormatting>
  <conditionalFormatting sqref="R561">
    <cfRule type="cellIs" dxfId="4438" priority="919" operator="lessThan">
      <formula>0</formula>
    </cfRule>
  </conditionalFormatting>
  <conditionalFormatting sqref="B512">
    <cfRule type="expression" dxfId="4437" priority="920">
      <formula>B512/#REF!&gt;1</formula>
    </cfRule>
  </conditionalFormatting>
  <conditionalFormatting sqref="B512">
    <cfRule type="expression" dxfId="4436" priority="921">
      <formula>B512/#REF!&lt;1</formula>
    </cfRule>
  </conditionalFormatting>
  <conditionalFormatting sqref="R590">
    <cfRule type="cellIs" dxfId="4435" priority="922" operator="lessThan">
      <formula>0</formula>
    </cfRule>
  </conditionalFormatting>
  <conditionalFormatting sqref="C512">
    <cfRule type="expression" dxfId="4434" priority="923">
      <formula>C512/B512&gt;1</formula>
    </cfRule>
  </conditionalFormatting>
  <conditionalFormatting sqref="C512">
    <cfRule type="expression" dxfId="4433" priority="924">
      <formula>C512/B512&lt;1</formula>
    </cfRule>
  </conditionalFormatting>
  <conditionalFormatting sqref="D512">
    <cfRule type="cellIs" dxfId="4432" priority="925" operator="lessThan">
      <formula>0</formula>
    </cfRule>
  </conditionalFormatting>
  <conditionalFormatting sqref="D512">
    <cfRule type="expression" dxfId="4431" priority="926">
      <formula>D512/C512&gt;1</formula>
    </cfRule>
  </conditionalFormatting>
  <conditionalFormatting sqref="D512">
    <cfRule type="expression" dxfId="4430" priority="927">
      <formula>D512/C512&lt;1</formula>
    </cfRule>
  </conditionalFormatting>
  <conditionalFormatting sqref="E512">
    <cfRule type="cellIs" dxfId="4429" priority="928" operator="lessThan">
      <formula>0</formula>
    </cfRule>
  </conditionalFormatting>
  <conditionalFormatting sqref="E512">
    <cfRule type="expression" dxfId="4428" priority="929">
      <formula>E512/D512&gt;1</formula>
    </cfRule>
  </conditionalFormatting>
  <conditionalFormatting sqref="E512">
    <cfRule type="expression" dxfId="4427" priority="930">
      <formula>E512/D512&lt;1</formula>
    </cfRule>
  </conditionalFormatting>
  <conditionalFormatting sqref="F512">
    <cfRule type="cellIs" dxfId="4426" priority="931" operator="lessThan">
      <formula>0</formula>
    </cfRule>
  </conditionalFormatting>
  <conditionalFormatting sqref="F512">
    <cfRule type="expression" dxfId="4425" priority="932">
      <formula>F512/E512&gt;1</formula>
    </cfRule>
  </conditionalFormatting>
  <conditionalFormatting sqref="F512">
    <cfRule type="expression" dxfId="4424" priority="933">
      <formula>F512/E512&lt;1</formula>
    </cfRule>
  </conditionalFormatting>
  <conditionalFormatting sqref="G512">
    <cfRule type="cellIs" dxfId="4423" priority="934" operator="lessThan">
      <formula>0</formula>
    </cfRule>
  </conditionalFormatting>
  <conditionalFormatting sqref="G512">
    <cfRule type="expression" dxfId="4422" priority="935">
      <formula>G512/F512&gt;1</formula>
    </cfRule>
  </conditionalFormatting>
  <conditionalFormatting sqref="G512">
    <cfRule type="expression" dxfId="4421" priority="936">
      <formula>G512/F512&lt;1</formula>
    </cfRule>
  </conditionalFormatting>
  <conditionalFormatting sqref="H512">
    <cfRule type="cellIs" dxfId="4420" priority="937" operator="lessThan">
      <formula>0</formula>
    </cfRule>
  </conditionalFormatting>
  <conditionalFormatting sqref="H512">
    <cfRule type="expression" dxfId="4419" priority="938">
      <formula>H512/G512&gt;1</formula>
    </cfRule>
  </conditionalFormatting>
  <conditionalFormatting sqref="H512">
    <cfRule type="expression" dxfId="4418" priority="939">
      <formula>H512/G512&lt;1</formula>
    </cfRule>
  </conditionalFormatting>
  <conditionalFormatting sqref="I512:N512">
    <cfRule type="cellIs" dxfId="4417" priority="940" operator="lessThan">
      <formula>0</formula>
    </cfRule>
  </conditionalFormatting>
  <conditionalFormatting sqref="I512:N512">
    <cfRule type="expression" dxfId="4416" priority="941">
      <formula>I512/H512&gt;1</formula>
    </cfRule>
  </conditionalFormatting>
  <conditionalFormatting sqref="I512:N512">
    <cfRule type="expression" dxfId="4415" priority="942">
      <formula>I512/H512&lt;1</formula>
    </cfRule>
  </conditionalFormatting>
  <conditionalFormatting sqref="B552">
    <cfRule type="cellIs" dxfId="4414" priority="943" operator="lessThan">
      <formula>0</formula>
    </cfRule>
  </conditionalFormatting>
  <conditionalFormatting sqref="B552">
    <cfRule type="expression" dxfId="4413" priority="944">
      <formula>B552/#REF!&gt;1</formula>
    </cfRule>
  </conditionalFormatting>
  <conditionalFormatting sqref="B552">
    <cfRule type="expression" dxfId="4412" priority="945">
      <formula>B552/#REF!&lt;1</formula>
    </cfRule>
  </conditionalFormatting>
  <conditionalFormatting sqref="C552">
    <cfRule type="cellIs" dxfId="4411" priority="946" operator="lessThan">
      <formula>0</formula>
    </cfRule>
  </conditionalFormatting>
  <conditionalFormatting sqref="C552">
    <cfRule type="expression" dxfId="4410" priority="947">
      <formula>C552/B552&gt;1</formula>
    </cfRule>
  </conditionalFormatting>
  <conditionalFormatting sqref="C552">
    <cfRule type="expression" dxfId="4409" priority="948">
      <formula>C552/B552&lt;1</formula>
    </cfRule>
  </conditionalFormatting>
  <conditionalFormatting sqref="D552">
    <cfRule type="cellIs" dxfId="4408" priority="949" operator="lessThan">
      <formula>0</formula>
    </cfRule>
  </conditionalFormatting>
  <conditionalFormatting sqref="D552">
    <cfRule type="expression" dxfId="4407" priority="950">
      <formula>D552/C552&gt;1</formula>
    </cfRule>
  </conditionalFormatting>
  <conditionalFormatting sqref="D552">
    <cfRule type="expression" dxfId="4406" priority="951">
      <formula>D552/C552&lt;1</formula>
    </cfRule>
  </conditionalFormatting>
  <conditionalFormatting sqref="E552">
    <cfRule type="cellIs" dxfId="4405" priority="952" operator="lessThan">
      <formula>0</formula>
    </cfRule>
  </conditionalFormatting>
  <conditionalFormatting sqref="E552">
    <cfRule type="expression" dxfId="4404" priority="953">
      <formula>E552/D552&gt;1</formula>
    </cfRule>
  </conditionalFormatting>
  <conditionalFormatting sqref="E552">
    <cfRule type="expression" dxfId="4403" priority="954">
      <formula>E552/D552&lt;1</formula>
    </cfRule>
  </conditionalFormatting>
  <conditionalFormatting sqref="F552">
    <cfRule type="cellIs" dxfId="4402" priority="955" operator="lessThan">
      <formula>0</formula>
    </cfRule>
  </conditionalFormatting>
  <conditionalFormatting sqref="F552">
    <cfRule type="expression" dxfId="4401" priority="956">
      <formula>F552/E552&gt;1</formula>
    </cfRule>
  </conditionalFormatting>
  <conditionalFormatting sqref="F552">
    <cfRule type="expression" dxfId="4400" priority="957">
      <formula>F552/E552&lt;1</formula>
    </cfRule>
  </conditionalFormatting>
  <conditionalFormatting sqref="G552">
    <cfRule type="cellIs" dxfId="4399" priority="958" operator="lessThan">
      <formula>0</formula>
    </cfRule>
  </conditionalFormatting>
  <conditionalFormatting sqref="G552">
    <cfRule type="expression" dxfId="4398" priority="959">
      <formula>G552/F552&gt;1</formula>
    </cfRule>
  </conditionalFormatting>
  <conditionalFormatting sqref="G552">
    <cfRule type="expression" dxfId="4397" priority="960">
      <formula>G552/F552&lt;1</formula>
    </cfRule>
  </conditionalFormatting>
  <conditionalFormatting sqref="H552">
    <cfRule type="cellIs" dxfId="4396" priority="961" operator="lessThan">
      <formula>0</formula>
    </cfRule>
  </conditionalFormatting>
  <conditionalFormatting sqref="H552">
    <cfRule type="expression" dxfId="4395" priority="962">
      <formula>H552/G552&gt;1</formula>
    </cfRule>
  </conditionalFormatting>
  <conditionalFormatting sqref="H552">
    <cfRule type="expression" dxfId="4394" priority="963">
      <formula>H552/G552&lt;1</formula>
    </cfRule>
  </conditionalFormatting>
  <conditionalFormatting sqref="B560">
    <cfRule type="cellIs" dxfId="4393" priority="964" operator="lessThan">
      <formula>0</formula>
    </cfRule>
  </conditionalFormatting>
  <conditionalFormatting sqref="B560">
    <cfRule type="expression" dxfId="4392" priority="965">
      <formula>B560/#REF!&gt;1</formula>
    </cfRule>
  </conditionalFormatting>
  <conditionalFormatting sqref="B560">
    <cfRule type="expression" dxfId="4391" priority="966">
      <formula>B560/#REF!&lt;1</formula>
    </cfRule>
  </conditionalFormatting>
  <conditionalFormatting sqref="C560">
    <cfRule type="cellIs" dxfId="4390" priority="967" operator="lessThan">
      <formula>0</formula>
    </cfRule>
  </conditionalFormatting>
  <conditionalFormatting sqref="C560">
    <cfRule type="expression" dxfId="4389" priority="968">
      <formula>C560/B560&gt;1</formula>
    </cfRule>
  </conditionalFormatting>
  <conditionalFormatting sqref="C560">
    <cfRule type="expression" dxfId="4388" priority="969">
      <formula>C560/B560&lt;1</formula>
    </cfRule>
  </conditionalFormatting>
  <conditionalFormatting sqref="D560">
    <cfRule type="cellIs" dxfId="4387" priority="970" operator="lessThan">
      <formula>0</formula>
    </cfRule>
  </conditionalFormatting>
  <conditionalFormatting sqref="D560">
    <cfRule type="expression" dxfId="4386" priority="971">
      <formula>D560/C560&gt;1</formula>
    </cfRule>
  </conditionalFormatting>
  <conditionalFormatting sqref="D560">
    <cfRule type="expression" dxfId="4385" priority="972">
      <formula>D560/C560&lt;1</formula>
    </cfRule>
  </conditionalFormatting>
  <conditionalFormatting sqref="E560">
    <cfRule type="cellIs" dxfId="4384" priority="973" operator="lessThan">
      <formula>0</formula>
    </cfRule>
  </conditionalFormatting>
  <conditionalFormatting sqref="E560">
    <cfRule type="expression" dxfId="4383" priority="974">
      <formula>E560/D560&gt;1</formula>
    </cfRule>
  </conditionalFormatting>
  <conditionalFormatting sqref="E560">
    <cfRule type="expression" dxfId="4382" priority="975">
      <formula>E560/D560&lt;1</formula>
    </cfRule>
  </conditionalFormatting>
  <conditionalFormatting sqref="F560">
    <cfRule type="cellIs" dxfId="4381" priority="976" operator="lessThan">
      <formula>0</formula>
    </cfRule>
  </conditionalFormatting>
  <conditionalFormatting sqref="F560">
    <cfRule type="expression" dxfId="4380" priority="977">
      <formula>F560/E560&gt;1</formula>
    </cfRule>
  </conditionalFormatting>
  <conditionalFormatting sqref="F560">
    <cfRule type="expression" dxfId="4379" priority="978">
      <formula>F560/E560&lt;1</formula>
    </cfRule>
  </conditionalFormatting>
  <conditionalFormatting sqref="G560">
    <cfRule type="cellIs" dxfId="4378" priority="979" operator="lessThan">
      <formula>0</formula>
    </cfRule>
  </conditionalFormatting>
  <conditionalFormatting sqref="G560">
    <cfRule type="expression" dxfId="4377" priority="980">
      <formula>G560/F560&gt;1</formula>
    </cfRule>
  </conditionalFormatting>
  <conditionalFormatting sqref="G560">
    <cfRule type="expression" dxfId="4376" priority="981">
      <formula>G560/F560&lt;1</formula>
    </cfRule>
  </conditionalFormatting>
  <conditionalFormatting sqref="H560">
    <cfRule type="cellIs" dxfId="4375" priority="982" operator="lessThan">
      <formula>0</formula>
    </cfRule>
  </conditionalFormatting>
  <conditionalFormatting sqref="H560">
    <cfRule type="expression" dxfId="4374" priority="983">
      <formula>H560/G560&gt;1</formula>
    </cfRule>
  </conditionalFormatting>
  <conditionalFormatting sqref="H560">
    <cfRule type="expression" dxfId="4373" priority="984">
      <formula>H560/G560&lt;1</formula>
    </cfRule>
  </conditionalFormatting>
  <conditionalFormatting sqref="B589">
    <cfRule type="expression" dxfId="4372" priority="986">
      <formula>B589/#REF!&gt;1</formula>
    </cfRule>
  </conditionalFormatting>
  <conditionalFormatting sqref="B589">
    <cfRule type="expression" dxfId="4371" priority="987">
      <formula>B589/#REF!&lt;1</formula>
    </cfRule>
  </conditionalFormatting>
  <conditionalFormatting sqref="C589">
    <cfRule type="cellIs" dxfId="4370" priority="988" operator="lessThan">
      <formula>0</formula>
    </cfRule>
  </conditionalFormatting>
  <conditionalFormatting sqref="C589">
    <cfRule type="expression" dxfId="4369" priority="989">
      <formula>C589/B589&gt;1</formula>
    </cfRule>
  </conditionalFormatting>
  <conditionalFormatting sqref="C589">
    <cfRule type="expression" dxfId="4368" priority="990">
      <formula>C589/B589&lt;1</formula>
    </cfRule>
  </conditionalFormatting>
  <conditionalFormatting sqref="D589">
    <cfRule type="expression" dxfId="4367" priority="992">
      <formula>D589/C589&gt;1</formula>
    </cfRule>
  </conditionalFormatting>
  <conditionalFormatting sqref="D589">
    <cfRule type="expression" dxfId="4366" priority="993">
      <formula>D589/C589&lt;1</formula>
    </cfRule>
  </conditionalFormatting>
  <conditionalFormatting sqref="E589">
    <cfRule type="cellIs" dxfId="4365" priority="994" operator="lessThan">
      <formula>0</formula>
    </cfRule>
  </conditionalFormatting>
  <conditionalFormatting sqref="E589">
    <cfRule type="expression" dxfId="4364" priority="995">
      <formula>E589/D589&gt;1</formula>
    </cfRule>
  </conditionalFormatting>
  <conditionalFormatting sqref="E589">
    <cfRule type="expression" dxfId="4363" priority="996">
      <formula>E589/D589&lt;1</formula>
    </cfRule>
  </conditionalFormatting>
  <conditionalFormatting sqref="F589">
    <cfRule type="cellIs" dxfId="4362" priority="997" operator="lessThan">
      <formula>0</formula>
    </cfRule>
  </conditionalFormatting>
  <conditionalFormatting sqref="F589">
    <cfRule type="expression" dxfId="4361" priority="998">
      <formula>F589/E589&gt;1</formula>
    </cfRule>
  </conditionalFormatting>
  <conditionalFormatting sqref="F589">
    <cfRule type="expression" dxfId="4360" priority="999">
      <formula>F589/E589&lt;1</formula>
    </cfRule>
  </conditionalFormatting>
  <conditionalFormatting sqref="G589">
    <cfRule type="expression" dxfId="4359" priority="1001">
      <formula>G589/F589&gt;1</formula>
    </cfRule>
  </conditionalFormatting>
  <conditionalFormatting sqref="G589">
    <cfRule type="expression" dxfId="4358" priority="1002">
      <formula>G589/F589&lt;1</formula>
    </cfRule>
  </conditionalFormatting>
  <conditionalFormatting sqref="H589">
    <cfRule type="expression" dxfId="4357" priority="1004">
      <formula>H589/G589&gt;1</formula>
    </cfRule>
  </conditionalFormatting>
  <conditionalFormatting sqref="H589">
    <cfRule type="expression" dxfId="4356" priority="1005">
      <formula>H589/G589&lt;1</formula>
    </cfRule>
  </conditionalFormatting>
  <conditionalFormatting sqref="N596">
    <cfRule type="cellIs" dxfId="4355" priority="1006" operator="lessThan">
      <formula>0</formula>
    </cfRule>
  </conditionalFormatting>
  <conditionalFormatting sqref="N600">
    <cfRule type="cellIs" dxfId="4354" priority="1011" operator="lessThan">
      <formula>0</formula>
    </cfRule>
  </conditionalFormatting>
  <conditionalFormatting sqref="N600">
    <cfRule type="cellIs" dxfId="4353" priority="1012" operator="lessThan">
      <formula>0</formula>
    </cfRule>
  </conditionalFormatting>
  <conditionalFormatting sqref="Q363">
    <cfRule type="cellIs" dxfId="4352" priority="1013" operator="lessThan">
      <formula>0</formula>
    </cfRule>
  </conditionalFormatting>
  <conditionalFormatting sqref="Q364:Q365">
    <cfRule type="cellIs" dxfId="4351" priority="1014" operator="lessThan">
      <formula>0</formula>
    </cfRule>
  </conditionalFormatting>
  <conditionalFormatting sqref="Q461:Q464">
    <cfRule type="cellIs" dxfId="4350" priority="1015" operator="lessThan">
      <formula>0</formula>
    </cfRule>
  </conditionalFormatting>
  <conditionalFormatting sqref="Q361">
    <cfRule type="cellIs" dxfId="4349" priority="1016" operator="lessThan">
      <formula>0</formula>
    </cfRule>
  </conditionalFormatting>
  <conditionalFormatting sqref="Q366:Q367">
    <cfRule type="cellIs" dxfId="4348" priority="1017" operator="lessThan">
      <formula>0</formula>
    </cfRule>
  </conditionalFormatting>
  <conditionalFormatting sqref="Q369:Q373">
    <cfRule type="cellIs" dxfId="4347" priority="1018" operator="lessThan">
      <formula>0</formula>
    </cfRule>
  </conditionalFormatting>
  <conditionalFormatting sqref="Q378:Q379">
    <cfRule type="cellIs" dxfId="4346" priority="1019" operator="lessThan">
      <formula>0</formula>
    </cfRule>
  </conditionalFormatting>
  <conditionalFormatting sqref="Q384:Q385">
    <cfRule type="cellIs" dxfId="4345" priority="1020" operator="lessThan">
      <formula>0</formula>
    </cfRule>
  </conditionalFormatting>
  <conditionalFormatting sqref="Q390:Q391">
    <cfRule type="cellIs" dxfId="4344" priority="1021" operator="lessThan">
      <formula>0</formula>
    </cfRule>
  </conditionalFormatting>
  <conditionalFormatting sqref="Q396:Q397">
    <cfRule type="cellIs" dxfId="4343" priority="1022" operator="lessThan">
      <formula>0</formula>
    </cfRule>
  </conditionalFormatting>
  <conditionalFormatting sqref="Q402">
    <cfRule type="cellIs" dxfId="4342" priority="1023" operator="lessThan">
      <formula>0</formula>
    </cfRule>
  </conditionalFormatting>
  <conditionalFormatting sqref="Q408:Q409">
    <cfRule type="cellIs" dxfId="4341" priority="1024" operator="lessThan">
      <formula>0</formula>
    </cfRule>
  </conditionalFormatting>
  <conditionalFormatting sqref="Q414:Q415">
    <cfRule type="cellIs" dxfId="4340" priority="1025" operator="lessThan">
      <formula>0</formula>
    </cfRule>
  </conditionalFormatting>
  <conditionalFormatting sqref="Q420:Q421">
    <cfRule type="cellIs" dxfId="4339" priority="1026" operator="lessThan">
      <formula>0</formula>
    </cfRule>
  </conditionalFormatting>
  <conditionalFormatting sqref="Q426:Q427">
    <cfRule type="cellIs" dxfId="4338" priority="1027" operator="lessThan">
      <formula>0</formula>
    </cfRule>
  </conditionalFormatting>
  <conditionalFormatting sqref="Q432:Q433">
    <cfRule type="cellIs" dxfId="4337" priority="1028" operator="lessThan">
      <formula>0</formula>
    </cfRule>
  </conditionalFormatting>
  <conditionalFormatting sqref="Q438:Q439">
    <cfRule type="cellIs" dxfId="4336" priority="1029" operator="lessThan">
      <formula>0</formula>
    </cfRule>
  </conditionalFormatting>
  <conditionalFormatting sqref="Q444:Q445">
    <cfRule type="cellIs" dxfId="4335" priority="1030" operator="lessThan">
      <formula>0</formula>
    </cfRule>
  </conditionalFormatting>
  <conditionalFormatting sqref="Q451:Q452">
    <cfRule type="cellIs" dxfId="4334" priority="1031" operator="lessThan">
      <formula>0</formula>
    </cfRule>
  </conditionalFormatting>
  <conditionalFormatting sqref="Q457:Q458">
    <cfRule type="cellIs" dxfId="4333" priority="1032" operator="lessThan">
      <formula>0</formula>
    </cfRule>
  </conditionalFormatting>
  <conditionalFormatting sqref="Q465">
    <cfRule type="cellIs" dxfId="4332" priority="1033" operator="lessThan">
      <formula>0</formula>
    </cfRule>
  </conditionalFormatting>
  <conditionalFormatting sqref="Q472">
    <cfRule type="cellIs" dxfId="4331" priority="1034" operator="lessThan">
      <formula>0</formula>
    </cfRule>
  </conditionalFormatting>
  <conditionalFormatting sqref="Q503:Q504">
    <cfRule type="cellIs" dxfId="4330" priority="1035" operator="lessThan">
      <formula>0</formula>
    </cfRule>
  </conditionalFormatting>
  <conditionalFormatting sqref="Q511:Q512">
    <cfRule type="cellIs" dxfId="4329" priority="1036" operator="lessThan">
      <formula>0</formula>
    </cfRule>
  </conditionalFormatting>
  <conditionalFormatting sqref="Q520:Q521">
    <cfRule type="cellIs" dxfId="4328" priority="1037" operator="lessThan">
      <formula>0</formula>
    </cfRule>
  </conditionalFormatting>
  <conditionalFormatting sqref="Q528:Q529">
    <cfRule type="cellIs" dxfId="4327" priority="1038" operator="lessThan">
      <formula>0</formula>
    </cfRule>
  </conditionalFormatting>
  <conditionalFormatting sqref="Q544:Q545">
    <cfRule type="cellIs" dxfId="4326" priority="1039" operator="lessThan">
      <formula>0</formula>
    </cfRule>
  </conditionalFormatting>
  <conditionalFormatting sqref="Q536:Q537">
    <cfRule type="cellIs" dxfId="4325" priority="1040" operator="lessThan">
      <formula>0</formula>
    </cfRule>
  </conditionalFormatting>
  <conditionalFormatting sqref="Q551:Q552">
    <cfRule type="cellIs" dxfId="4324" priority="1041" operator="lessThan">
      <formula>0</formula>
    </cfRule>
  </conditionalFormatting>
  <conditionalFormatting sqref="Q559:Q560">
    <cfRule type="cellIs" dxfId="4323" priority="1042" operator="lessThan">
      <formula>0</formula>
    </cfRule>
  </conditionalFormatting>
  <conditionalFormatting sqref="Q567:Q568">
    <cfRule type="cellIs" dxfId="4322" priority="1043" operator="lessThan">
      <formula>0</formula>
    </cfRule>
  </conditionalFormatting>
  <conditionalFormatting sqref="Q574:Q575">
    <cfRule type="cellIs" dxfId="4321" priority="1044" operator="lessThan">
      <formula>0</formula>
    </cfRule>
  </conditionalFormatting>
  <conditionalFormatting sqref="Q581:Q582">
    <cfRule type="cellIs" dxfId="4320" priority="1045" operator="lessThan">
      <formula>0</formula>
    </cfRule>
  </conditionalFormatting>
  <conditionalFormatting sqref="Q588:Q589">
    <cfRule type="cellIs" dxfId="4319" priority="1046" operator="lessThan">
      <formula>0</formula>
    </cfRule>
  </conditionalFormatting>
  <conditionalFormatting sqref="Q596:Q597">
    <cfRule type="cellIs" dxfId="4318" priority="1047" operator="lessThan">
      <formula>0</formula>
    </cfRule>
  </conditionalFormatting>
  <conditionalFormatting sqref="Q603">
    <cfRule type="cellIs" dxfId="4317" priority="1048" operator="lessThan">
      <formula>0</formula>
    </cfRule>
  </conditionalFormatting>
  <conditionalFormatting sqref="Q608">
    <cfRule type="cellIs" dxfId="4316" priority="1049" operator="lessThan">
      <formula>0</formula>
    </cfRule>
  </conditionalFormatting>
  <conditionalFormatting sqref="Q632:Q634">
    <cfRule type="cellIs" dxfId="4315" priority="1051" operator="lessThan">
      <formula>0</formula>
    </cfRule>
  </conditionalFormatting>
  <conditionalFormatting sqref="I710:N710 Q708:R711">
    <cfRule type="cellIs" dxfId="4314" priority="1052" operator="lessThan">
      <formula>0</formula>
    </cfRule>
  </conditionalFormatting>
  <conditionalFormatting sqref="Q636:Q637 Q641:Q645">
    <cfRule type="cellIs" dxfId="4313" priority="1053" operator="lessThan">
      <formula>0</formula>
    </cfRule>
  </conditionalFormatting>
  <conditionalFormatting sqref="Q648">
    <cfRule type="cellIs" dxfId="4312" priority="1054" operator="lessThan">
      <formula>0</formula>
    </cfRule>
  </conditionalFormatting>
  <conditionalFormatting sqref="Q649">
    <cfRule type="cellIs" dxfId="4311" priority="1055" operator="lessThan">
      <formula>0</formula>
    </cfRule>
  </conditionalFormatting>
  <conditionalFormatting sqref="Q651">
    <cfRule type="cellIs" dxfId="4310" priority="1056" operator="lessThan">
      <formula>0</formula>
    </cfRule>
  </conditionalFormatting>
  <conditionalFormatting sqref="Q652">
    <cfRule type="cellIs" dxfId="4309" priority="1057" operator="lessThan">
      <formula>0</formula>
    </cfRule>
  </conditionalFormatting>
  <conditionalFormatting sqref="D654:N654 D651:N651 D648:N649 D632:N634">
    <cfRule type="expression" dxfId="4308" priority="1058">
      <formula>D632/C632&gt;1</formula>
    </cfRule>
  </conditionalFormatting>
  <conditionalFormatting sqref="D654:N654 D651:N651 D648:N649 D632:N634">
    <cfRule type="expression" dxfId="4307" priority="1059">
      <formula>D632/C632&lt;1</formula>
    </cfRule>
  </conditionalFormatting>
  <conditionalFormatting sqref="C507:C510">
    <cfRule type="cellIs" dxfId="4306" priority="1060" operator="lessThan">
      <formula>0</formula>
    </cfRule>
  </conditionalFormatting>
  <conditionalFormatting sqref="C507:C510">
    <cfRule type="expression" dxfId="4305" priority="1061">
      <formula>C507/B507&gt;1</formula>
    </cfRule>
  </conditionalFormatting>
  <conditionalFormatting sqref="C507:C510">
    <cfRule type="expression" dxfId="4304" priority="1062">
      <formula>C507/B507&lt;1</formula>
    </cfRule>
  </conditionalFormatting>
  <conditionalFormatting sqref="D507:N510">
    <cfRule type="cellIs" dxfId="4303" priority="1063" operator="lessThan">
      <formula>0</formula>
    </cfRule>
  </conditionalFormatting>
  <conditionalFormatting sqref="D507:N510">
    <cfRule type="expression" dxfId="4302" priority="1064">
      <formula>D507/C507&gt;1</formula>
    </cfRule>
  </conditionalFormatting>
  <conditionalFormatting sqref="D507:N510">
    <cfRule type="expression" dxfId="4301" priority="1065">
      <formula>D507/C507&lt;1</formula>
    </cfRule>
  </conditionalFormatting>
  <conditionalFormatting sqref="B507:B510">
    <cfRule type="cellIs" dxfId="4300" priority="1066" operator="lessThan">
      <formula>0</formula>
    </cfRule>
  </conditionalFormatting>
  <conditionalFormatting sqref="B507:B510">
    <cfRule type="expression" dxfId="4299" priority="1067">
      <formula>B507/#REF!&gt;1</formula>
    </cfRule>
  </conditionalFormatting>
  <conditionalFormatting sqref="B507:B510">
    <cfRule type="expression" dxfId="4298" priority="1068">
      <formula>B507/#REF!&lt;1</formula>
    </cfRule>
  </conditionalFormatting>
  <conditionalFormatting sqref="J588:N588 J574:N574 J559:N559 J551:N551">
    <cfRule type="cellIs" dxfId="4297" priority="1069" operator="lessThan">
      <formula>0</formula>
    </cfRule>
  </conditionalFormatting>
  <conditionalFormatting sqref="C588:I588 C584:C587 C574:I574 C570:C573 C559:I559 C555:C558 C551:I551 C547:C550">
    <cfRule type="cellIs" dxfId="4296" priority="1070" operator="lessThan">
      <formula>0</formula>
    </cfRule>
  </conditionalFormatting>
  <conditionalFormatting sqref="C588:M588 C574:M574 C559:M559 C551:M551">
    <cfRule type="cellIs" dxfId="4295" priority="1071" operator="lessThan">
      <formula>0</formula>
    </cfRule>
  </conditionalFormatting>
  <conditionalFormatting sqref="C584:C587 C570:C573 C555:C558 C547:C550">
    <cfRule type="expression" dxfId="4294" priority="1072">
      <formula>C547/B547&gt;1</formula>
    </cfRule>
  </conditionalFormatting>
  <conditionalFormatting sqref="C584:C587 C570:C573 C555:C558 C547:C550">
    <cfRule type="expression" dxfId="4293" priority="1073">
      <formula>C547/B547&lt;1</formula>
    </cfRule>
  </conditionalFormatting>
  <conditionalFormatting sqref="D584:N587 D570:N573 D555:N558 D547:N550">
    <cfRule type="cellIs" dxfId="4292" priority="1074" operator="lessThan">
      <formula>0</formula>
    </cfRule>
  </conditionalFormatting>
  <conditionalFormatting sqref="D584:N587 D570:N573 D555:N558 D547:N550">
    <cfRule type="expression" dxfId="4291" priority="1075">
      <formula>D547/C547&gt;1</formula>
    </cfRule>
  </conditionalFormatting>
  <conditionalFormatting sqref="D584:N587 D570:N573 D555:N558 D547:N550">
    <cfRule type="expression" dxfId="4290" priority="1076">
      <formula>D547/C547&lt;1</formula>
    </cfRule>
  </conditionalFormatting>
  <conditionalFormatting sqref="C588:N588 C574:N574 C559:N559 C551:N551">
    <cfRule type="cellIs" dxfId="4289" priority="1077" operator="lessThan">
      <formula>0</formula>
    </cfRule>
  </conditionalFormatting>
  <conditionalFormatting sqref="C588:N588 C574:N574 C559:N559 C551:N551">
    <cfRule type="expression" dxfId="4288" priority="1078">
      <formula>C551/B551&gt;1</formula>
    </cfRule>
  </conditionalFormatting>
  <conditionalFormatting sqref="C588:N588 C574:N574 C559:N559 C551:N551">
    <cfRule type="expression" dxfId="4287" priority="1079">
      <formula>C551/B551&lt;1</formula>
    </cfRule>
  </conditionalFormatting>
  <conditionalFormatting sqref="B654 B651 B648:B649 B632:B634 B641:B645">
    <cfRule type="cellIs" dxfId="4286" priority="1080" operator="lessThan">
      <formula>0</formula>
    </cfRule>
  </conditionalFormatting>
  <conditionalFormatting sqref="C654 C651 C648:C649 C632:C634">
    <cfRule type="cellIs" dxfId="4285" priority="1081" operator="lessThan">
      <formula>0</formula>
    </cfRule>
  </conditionalFormatting>
  <conditionalFormatting sqref="C654 C651 C648:C649 C632:C634">
    <cfRule type="expression" dxfId="4284" priority="1082">
      <formula>C632/B632&gt;1</formula>
    </cfRule>
  </conditionalFormatting>
  <conditionalFormatting sqref="C654 C651 C648:C649 C632:C634">
    <cfRule type="expression" dxfId="4283" priority="1083">
      <formula>C632/B632&lt;1</formula>
    </cfRule>
  </conditionalFormatting>
  <conditionalFormatting sqref="D654:N654 D651:N651 D648:N649 D632:N634">
    <cfRule type="cellIs" dxfId="4282" priority="1084" operator="lessThan">
      <formula>0</formula>
    </cfRule>
  </conditionalFormatting>
  <conditionalFormatting sqref="B537 B568 B597 B504:N504">
    <cfRule type="expression" dxfId="4281" priority="1085">
      <formula>B504/#REF!&gt;1</formula>
    </cfRule>
  </conditionalFormatting>
  <conditionalFormatting sqref="B537 B568 B597 B504:N504">
    <cfRule type="expression" dxfId="4280" priority="1086">
      <formula>B504/#REF!&lt;1</formula>
    </cfRule>
  </conditionalFormatting>
  <conditionalFormatting sqref="C465">
    <cfRule type="cellIs" dxfId="4279" priority="1087" operator="lessThan">
      <formula>0</formula>
    </cfRule>
  </conditionalFormatting>
  <conditionalFormatting sqref="C465">
    <cfRule type="expression" dxfId="4278" priority="1088">
      <formula>C465/B465&gt;1</formula>
    </cfRule>
  </conditionalFormatting>
  <conditionalFormatting sqref="C465">
    <cfRule type="expression" dxfId="4277" priority="1089">
      <formula>C465/B465&lt;1</formula>
    </cfRule>
  </conditionalFormatting>
  <conditionalFormatting sqref="D465:N465">
    <cfRule type="cellIs" dxfId="4276" priority="1090" operator="lessThan">
      <formula>0</formula>
    </cfRule>
  </conditionalFormatting>
  <conditionalFormatting sqref="D465:N465">
    <cfRule type="expression" dxfId="4275" priority="1091">
      <formula>D465/C465&gt;1</formula>
    </cfRule>
  </conditionalFormatting>
  <conditionalFormatting sqref="D465:N465">
    <cfRule type="expression" dxfId="4274" priority="1092">
      <formula>D465/C465&lt;1</formula>
    </cfRule>
  </conditionalFormatting>
  <conditionalFormatting sqref="B465">
    <cfRule type="cellIs" dxfId="4273" priority="1093" operator="lessThan">
      <formula>0</formula>
    </cfRule>
  </conditionalFormatting>
  <conditionalFormatting sqref="B465">
    <cfRule type="expression" dxfId="4272" priority="1094">
      <formula>B465/#REF!&gt;1</formula>
    </cfRule>
  </conditionalFormatting>
  <conditionalFormatting sqref="B465">
    <cfRule type="expression" dxfId="4271" priority="1095">
      <formula>B465/#REF!&lt;1</formula>
    </cfRule>
  </conditionalFormatting>
  <conditionalFormatting sqref="C511">
    <cfRule type="cellIs" dxfId="4270" priority="1096" operator="lessThan">
      <formula>0</formula>
    </cfRule>
  </conditionalFormatting>
  <conditionalFormatting sqref="D511:N511">
    <cfRule type="cellIs" dxfId="4269" priority="1097" operator="lessThan">
      <formula>0</formula>
    </cfRule>
  </conditionalFormatting>
  <conditionalFormatting sqref="C511">
    <cfRule type="expression" dxfId="4268" priority="1098">
      <formula>C511/B511&gt;1</formula>
    </cfRule>
  </conditionalFormatting>
  <conditionalFormatting sqref="C511">
    <cfRule type="expression" dxfId="4267" priority="1099">
      <formula>C511/B511&lt;1</formula>
    </cfRule>
  </conditionalFormatting>
  <conditionalFormatting sqref="D511:N511">
    <cfRule type="expression" dxfId="4266" priority="1100">
      <formula>D511/C511&gt;1</formula>
    </cfRule>
  </conditionalFormatting>
  <conditionalFormatting sqref="D511:N511">
    <cfRule type="expression" dxfId="4265" priority="1101">
      <formula>D511/C511&lt;1</formula>
    </cfRule>
  </conditionalFormatting>
  <conditionalFormatting sqref="B511">
    <cfRule type="cellIs" dxfId="4264" priority="1102" operator="lessThan">
      <formula>0</formula>
    </cfRule>
  </conditionalFormatting>
  <conditionalFormatting sqref="B511">
    <cfRule type="expression" dxfId="4263" priority="1103">
      <formula>B511/#REF!&gt;1</formula>
    </cfRule>
  </conditionalFormatting>
  <conditionalFormatting sqref="B511">
    <cfRule type="expression" dxfId="4262" priority="1104">
      <formula>B511/#REF!&lt;1</formula>
    </cfRule>
  </conditionalFormatting>
  <conditionalFormatting sqref="B529 B521">
    <cfRule type="cellIs" dxfId="4261" priority="1105" operator="lessThan">
      <formula>0</formula>
    </cfRule>
  </conditionalFormatting>
  <conditionalFormatting sqref="B529 B521">
    <cfRule type="expression" dxfId="4260" priority="1106">
      <formula>B521/#REF!&gt;1</formula>
    </cfRule>
  </conditionalFormatting>
  <conditionalFormatting sqref="B529 B521">
    <cfRule type="expression" dxfId="4259" priority="1107">
      <formula>B521/#REF!&lt;1</formula>
    </cfRule>
  </conditionalFormatting>
  <conditionalFormatting sqref="C521">
    <cfRule type="cellIs" dxfId="4258" priority="1108" operator="lessThan">
      <formula>0</formula>
    </cfRule>
  </conditionalFormatting>
  <conditionalFormatting sqref="C521 B636:N637 B639:N640">
    <cfRule type="expression" dxfId="4257" priority="1109">
      <formula>B521/A521&gt;1</formula>
    </cfRule>
  </conditionalFormatting>
  <conditionalFormatting sqref="C521 B636:N637 B639:N640">
    <cfRule type="expression" dxfId="4256" priority="1110">
      <formula>B521/A521&lt;1</formula>
    </cfRule>
  </conditionalFormatting>
  <conditionalFormatting sqref="C603:N603">
    <cfRule type="expression" dxfId="4255" priority="1111">
      <formula>C603/B603&gt;1</formula>
    </cfRule>
  </conditionalFormatting>
  <conditionalFormatting sqref="C603:N603">
    <cfRule type="expression" dxfId="4254" priority="1112">
      <formula>C603/B603&lt;1</formula>
    </cfRule>
  </conditionalFormatting>
  <conditionalFormatting sqref="I552:N552">
    <cfRule type="expression" dxfId="4253" priority="1113">
      <formula>I552/H552&gt;1</formula>
    </cfRule>
  </conditionalFormatting>
  <conditionalFormatting sqref="I552:N552">
    <cfRule type="expression" dxfId="4252" priority="1114">
      <formula>I552/H552&lt;1</formula>
    </cfRule>
  </conditionalFormatting>
  <conditionalFormatting sqref="I560:N560">
    <cfRule type="expression" dxfId="4251" priority="1115">
      <formula>I560/H560&gt;1</formula>
    </cfRule>
  </conditionalFormatting>
  <conditionalFormatting sqref="I560:N560">
    <cfRule type="expression" dxfId="4250" priority="1116">
      <formula>I560/H560&lt;1</formula>
    </cfRule>
  </conditionalFormatting>
  <conditionalFormatting sqref="B575:N575">
    <cfRule type="cellIs" dxfId="4249" priority="1117" operator="lessThan">
      <formula>0</formula>
    </cfRule>
  </conditionalFormatting>
  <conditionalFormatting sqref="B575:N575">
    <cfRule type="expression" dxfId="4248" priority="1118">
      <formula>B575/A575&gt;1</formula>
    </cfRule>
  </conditionalFormatting>
  <conditionalFormatting sqref="B575:N575">
    <cfRule type="expression" dxfId="4247" priority="1119">
      <formula>B575/A575&lt;1</formula>
    </cfRule>
  </conditionalFormatting>
  <conditionalFormatting sqref="B589:N589">
    <cfRule type="cellIs" dxfId="4246" priority="1120" operator="lessThan">
      <formula>0</formula>
    </cfRule>
  </conditionalFormatting>
  <conditionalFormatting sqref="B589:N589">
    <cfRule type="expression" dxfId="4245" priority="1121">
      <formula>B589/A589&gt;1</formula>
    </cfRule>
  </conditionalFormatting>
  <conditionalFormatting sqref="B589:N589">
    <cfRule type="expression" dxfId="4244" priority="1122">
      <formula>B589/A589&lt;1</formula>
    </cfRule>
  </conditionalFormatting>
  <conditionalFormatting sqref="N608">
    <cfRule type="cellIs" dxfId="4243" priority="1123" operator="lessThan">
      <formula>0</formula>
    </cfRule>
  </conditionalFormatting>
  <conditionalFormatting sqref="D521:N521">
    <cfRule type="cellIs" dxfId="4242" priority="1124" operator="lessThan">
      <formula>0</formula>
    </cfRule>
  </conditionalFormatting>
  <conditionalFormatting sqref="D521:N521">
    <cfRule type="expression" dxfId="4241" priority="1125">
      <formula>D521/C521&gt;1</formula>
    </cfRule>
  </conditionalFormatting>
  <conditionalFormatting sqref="D521:N521">
    <cfRule type="expression" dxfId="4240" priority="1126">
      <formula>D521/C521&lt;1</formula>
    </cfRule>
  </conditionalFormatting>
  <conditionalFormatting sqref="C529:N529">
    <cfRule type="cellIs" dxfId="4239" priority="1127" operator="lessThan">
      <formula>0</formula>
    </cfRule>
  </conditionalFormatting>
  <conditionalFormatting sqref="C529:N529">
    <cfRule type="expression" dxfId="4238" priority="1128">
      <formula>C529/B529&gt;1</formula>
    </cfRule>
  </conditionalFormatting>
  <conditionalFormatting sqref="C529:N529">
    <cfRule type="expression" dxfId="4237" priority="1129">
      <formula>C529/B529&lt;1</formula>
    </cfRule>
  </conditionalFormatting>
  <conditionalFormatting sqref="C582:N582">
    <cfRule type="expression" dxfId="4236" priority="1130">
      <formula>C582/B582&gt;1</formula>
    </cfRule>
  </conditionalFormatting>
  <conditionalFormatting sqref="C582:N582">
    <cfRule type="expression" dxfId="4235" priority="1131">
      <formula>C582/B582&lt;1</formula>
    </cfRule>
  </conditionalFormatting>
  <conditionalFormatting sqref="C537:N537">
    <cfRule type="expression" dxfId="4234" priority="1132">
      <formula>C537/B537&gt;1</formula>
    </cfRule>
  </conditionalFormatting>
  <conditionalFormatting sqref="C537:N537">
    <cfRule type="expression" dxfId="4233" priority="1133">
      <formula>C537/B537&lt;1</formula>
    </cfRule>
  </conditionalFormatting>
  <conditionalFormatting sqref="C568:N568">
    <cfRule type="expression" dxfId="4232" priority="1134">
      <formula>C568/B568&gt;1</formula>
    </cfRule>
  </conditionalFormatting>
  <conditionalFormatting sqref="C568:N568">
    <cfRule type="expression" dxfId="4231" priority="1135">
      <formula>C568/B568&lt;1</formula>
    </cfRule>
  </conditionalFormatting>
  <conditionalFormatting sqref="C608:M608">
    <cfRule type="expression" dxfId="4230" priority="1136">
      <formula>C608/B608&gt;1</formula>
    </cfRule>
  </conditionalFormatting>
  <conditionalFormatting sqref="C608:M608">
    <cfRule type="expression" dxfId="4229" priority="1137">
      <formula>C608/B608&lt;1</formula>
    </cfRule>
  </conditionalFormatting>
  <conditionalFormatting sqref="N608">
    <cfRule type="expression" dxfId="4228" priority="1138">
      <formula>N608/M608&gt;1</formula>
    </cfRule>
  </conditionalFormatting>
  <conditionalFormatting sqref="N608">
    <cfRule type="expression" dxfId="4227" priority="1139">
      <formula>N608/M608&lt;1</formula>
    </cfRule>
  </conditionalFormatting>
  <conditionalFormatting sqref="C608:M608">
    <cfRule type="cellIs" dxfId="4226" priority="1140" operator="lessThan">
      <formula>0</formula>
    </cfRule>
  </conditionalFormatting>
  <conditionalFormatting sqref="C608:M608">
    <cfRule type="cellIs" dxfId="4225" priority="1141" operator="lessThan">
      <formula>0</formula>
    </cfRule>
  </conditionalFormatting>
  <conditionalFormatting sqref="B582">
    <cfRule type="cellIs" dxfId="4224" priority="1142" operator="lessThan">
      <formula>0</formula>
    </cfRule>
  </conditionalFormatting>
  <conditionalFormatting sqref="B582">
    <cfRule type="expression" dxfId="4223" priority="1143">
      <formula>B582/#REF!&gt;1</formula>
    </cfRule>
  </conditionalFormatting>
  <conditionalFormatting sqref="B582">
    <cfRule type="expression" dxfId="4222" priority="1144">
      <formula>B582/#REF!&lt;1</formula>
    </cfRule>
  </conditionalFormatting>
  <conditionalFormatting sqref="C582:N582">
    <cfRule type="cellIs" dxfId="4221" priority="1145" operator="lessThan">
      <formula>0</formula>
    </cfRule>
  </conditionalFormatting>
  <conditionalFormatting sqref="C597:N597">
    <cfRule type="expression" dxfId="4220" priority="1146">
      <formula>C597/B597&gt;1</formula>
    </cfRule>
  </conditionalFormatting>
  <conditionalFormatting sqref="C597:N597">
    <cfRule type="expression" dxfId="4219" priority="1147">
      <formula>C597/B597&lt;1</formula>
    </cfRule>
  </conditionalFormatting>
  <conditionalFormatting sqref="N608">
    <cfRule type="cellIs" dxfId="4218" priority="1148" operator="lessThan">
      <formula>0</formula>
    </cfRule>
  </conditionalFormatting>
  <conditionalFormatting sqref="C608:M608">
    <cfRule type="cellIs" dxfId="4217" priority="1149" operator="lessThan">
      <formula>0</formula>
    </cfRule>
  </conditionalFormatting>
  <conditionalFormatting sqref="N608">
    <cfRule type="cellIs" dxfId="4216" priority="1150" operator="lessThan">
      <formula>0</formula>
    </cfRule>
  </conditionalFormatting>
  <conditionalFormatting sqref="B676:N679">
    <cfRule type="cellIs" dxfId="4215" priority="1151" operator="lessThan">
      <formula>0</formula>
    </cfRule>
  </conditionalFormatting>
  <conditionalFormatting sqref="I678:N678 Q676:R679">
    <cfRule type="cellIs" dxfId="4214" priority="1152" operator="lessThan">
      <formula>0</formula>
    </cfRule>
  </conditionalFormatting>
  <conditionalFormatting sqref="B680:N683">
    <cfRule type="cellIs" dxfId="4213" priority="1153" operator="lessThan">
      <formula>0</formula>
    </cfRule>
  </conditionalFormatting>
  <conditionalFormatting sqref="I682:N682 Q680:R683">
    <cfRule type="cellIs" dxfId="4212" priority="1154" operator="lessThan">
      <formula>0</formula>
    </cfRule>
  </conditionalFormatting>
  <conditionalFormatting sqref="B684:N687">
    <cfRule type="cellIs" dxfId="4211" priority="1155" operator="lessThan">
      <formula>0</formula>
    </cfRule>
  </conditionalFormatting>
  <conditionalFormatting sqref="I686:N686 Q684:R687">
    <cfRule type="cellIs" dxfId="4210" priority="1156" operator="lessThan">
      <formula>0</formula>
    </cfRule>
  </conditionalFormatting>
  <conditionalFormatting sqref="B688:N691">
    <cfRule type="cellIs" dxfId="4209" priority="1157" operator="lessThan">
      <formula>0</formula>
    </cfRule>
  </conditionalFormatting>
  <conditionalFormatting sqref="I690:N690 Q688:R691">
    <cfRule type="cellIs" dxfId="4208" priority="1158" operator="lessThan">
      <formula>0</formula>
    </cfRule>
  </conditionalFormatting>
  <conditionalFormatting sqref="B692:N695">
    <cfRule type="cellIs" dxfId="4207" priority="1159" operator="lessThan">
      <formula>0</formula>
    </cfRule>
  </conditionalFormatting>
  <conditionalFormatting sqref="Q692:R695">
    <cfRule type="cellIs" dxfId="4206" priority="1160" operator="lessThan">
      <formula>0</formula>
    </cfRule>
  </conditionalFormatting>
  <conditionalFormatting sqref="B696:N699">
    <cfRule type="cellIs" dxfId="4205" priority="1161" operator="lessThan">
      <formula>0</formula>
    </cfRule>
  </conditionalFormatting>
  <conditionalFormatting sqref="I698:N698 Q696:R699">
    <cfRule type="cellIs" dxfId="4204" priority="1162" operator="lessThan">
      <formula>0</formula>
    </cfRule>
  </conditionalFormatting>
  <conditionalFormatting sqref="B700:N703">
    <cfRule type="cellIs" dxfId="4203" priority="1163" operator="lessThan">
      <formula>0</formula>
    </cfRule>
  </conditionalFormatting>
  <conditionalFormatting sqref="I702:N702 Q700:R703">
    <cfRule type="cellIs" dxfId="4202" priority="1164" operator="lessThan">
      <formula>0</formula>
    </cfRule>
  </conditionalFormatting>
  <conditionalFormatting sqref="B704:N707">
    <cfRule type="cellIs" dxfId="4201" priority="1165" operator="lessThan">
      <formula>0</formula>
    </cfRule>
  </conditionalFormatting>
  <conditionalFormatting sqref="I706:N706 Q704:R707">
    <cfRule type="cellIs" dxfId="4200" priority="1166" operator="lessThan">
      <formula>0</formula>
    </cfRule>
  </conditionalFormatting>
  <conditionalFormatting sqref="B712:N715">
    <cfRule type="cellIs" dxfId="4199" priority="1167" operator="lessThan">
      <formula>0</formula>
    </cfRule>
  </conditionalFormatting>
  <conditionalFormatting sqref="I714:N714 Q712:R715">
    <cfRule type="cellIs" dxfId="4198" priority="1168" operator="lessThan">
      <formula>0</formula>
    </cfRule>
  </conditionalFormatting>
  <conditionalFormatting sqref="B716:N719">
    <cfRule type="cellIs" dxfId="4197" priority="1169" operator="lessThan">
      <formula>0</formula>
    </cfRule>
  </conditionalFormatting>
  <conditionalFormatting sqref="I718:N718 Q716:R719">
    <cfRule type="cellIs" dxfId="4196" priority="1170" operator="lessThan">
      <formula>0</formula>
    </cfRule>
  </conditionalFormatting>
  <conditionalFormatting sqref="Q654">
    <cfRule type="cellIs" dxfId="4195" priority="1171" operator="lessThan">
      <formula>0</formula>
    </cfRule>
  </conditionalFormatting>
  <conditionalFormatting sqref="R466">
    <cfRule type="cellIs" dxfId="4194" priority="1172" operator="lessThan">
      <formula>0</formula>
    </cfRule>
  </conditionalFormatting>
  <conditionalFormatting sqref="Q466">
    <cfRule type="cellIs" dxfId="4193" priority="1173" operator="lessThan">
      <formula>0</formula>
    </cfRule>
  </conditionalFormatting>
  <conditionalFormatting sqref="B466:N466">
    <cfRule type="cellIs" dxfId="4192" priority="1174" operator="lessThan">
      <formula>0</formula>
    </cfRule>
  </conditionalFormatting>
  <conditionalFormatting sqref="B505:N505">
    <cfRule type="cellIs" dxfId="4191" priority="1175" operator="lessThan">
      <formula>0</formula>
    </cfRule>
  </conditionalFormatting>
  <conditionalFormatting sqref="B513:N513">
    <cfRule type="cellIs" dxfId="4190" priority="1176" operator="lessThan">
      <formula>0</formula>
    </cfRule>
  </conditionalFormatting>
  <conditionalFormatting sqref="B522:N522">
    <cfRule type="cellIs" dxfId="4189" priority="1177" operator="lessThan">
      <formula>0</formula>
    </cfRule>
  </conditionalFormatting>
  <conditionalFormatting sqref="B530:N530">
    <cfRule type="cellIs" dxfId="4188" priority="1178" operator="lessThan">
      <formula>0</formula>
    </cfRule>
  </conditionalFormatting>
  <conditionalFormatting sqref="B538:N538">
    <cfRule type="cellIs" dxfId="4187" priority="1179" operator="lessThan">
      <formula>0</formula>
    </cfRule>
  </conditionalFormatting>
  <conditionalFormatting sqref="B553:N553">
    <cfRule type="cellIs" dxfId="4186" priority="1180" operator="lessThan">
      <formula>0</formula>
    </cfRule>
  </conditionalFormatting>
  <conditionalFormatting sqref="B561:N561">
    <cfRule type="cellIs" dxfId="4185" priority="1181" operator="lessThan">
      <formula>0</formula>
    </cfRule>
  </conditionalFormatting>
  <conditionalFormatting sqref="B590:N590">
    <cfRule type="cellIs" dxfId="4184" priority="1182" operator="lessThan">
      <formula>0</formula>
    </cfRule>
  </conditionalFormatting>
  <conditionalFormatting sqref="Q491:R491">
    <cfRule type="cellIs" dxfId="4183" priority="1189" operator="lessThan">
      <formula>0</formula>
    </cfRule>
  </conditionalFormatting>
  <conditionalFormatting sqref="R492:R496">
    <cfRule type="cellIs" dxfId="4182" priority="1190" operator="lessThan">
      <formula>0</formula>
    </cfRule>
  </conditionalFormatting>
  <conditionalFormatting sqref="Q492:Q495">
    <cfRule type="cellIs" dxfId="4181" priority="1191" operator="lessThan">
      <formula>0</formula>
    </cfRule>
  </conditionalFormatting>
  <conditionalFormatting sqref="Q496">
    <cfRule type="cellIs" dxfId="4180" priority="1192" operator="lessThan">
      <formula>0</formula>
    </cfRule>
  </conditionalFormatting>
  <conditionalFormatting sqref="Q473:R473 B473">
    <cfRule type="cellIs" dxfId="4179" priority="1193" operator="lessThan">
      <formula>0</formula>
    </cfRule>
  </conditionalFormatting>
  <conditionalFormatting sqref="R474:R478">
    <cfRule type="cellIs" dxfId="4178" priority="1194" operator="lessThan">
      <formula>0</formula>
    </cfRule>
  </conditionalFormatting>
  <conditionalFormatting sqref="Q474:Q477">
    <cfRule type="cellIs" dxfId="4177" priority="1195" operator="lessThan">
      <formula>0</formula>
    </cfRule>
  </conditionalFormatting>
  <conditionalFormatting sqref="Q478">
    <cfRule type="cellIs" dxfId="4176" priority="1196" operator="lessThan">
      <formula>0</formula>
    </cfRule>
  </conditionalFormatting>
  <conditionalFormatting sqref="Q479:R479 B479">
    <cfRule type="cellIs" dxfId="4175" priority="1197" operator="lessThan">
      <formula>0</formula>
    </cfRule>
  </conditionalFormatting>
  <conditionalFormatting sqref="R480:R484">
    <cfRule type="cellIs" dxfId="4174" priority="1198" operator="lessThan">
      <formula>0</formula>
    </cfRule>
  </conditionalFormatting>
  <conditionalFormatting sqref="Q480:Q483">
    <cfRule type="cellIs" dxfId="4173" priority="1199" operator="lessThan">
      <formula>0</formula>
    </cfRule>
  </conditionalFormatting>
  <conditionalFormatting sqref="Q484">
    <cfRule type="cellIs" dxfId="4172" priority="1200" operator="lessThan">
      <formula>0</formula>
    </cfRule>
  </conditionalFormatting>
  <conditionalFormatting sqref="Q485:R485 B485">
    <cfRule type="cellIs" dxfId="4171" priority="1201" operator="lessThan">
      <formula>0</formula>
    </cfRule>
  </conditionalFormatting>
  <conditionalFormatting sqref="R486:R490">
    <cfRule type="cellIs" dxfId="4170" priority="1202" operator="lessThan">
      <formula>0</formula>
    </cfRule>
  </conditionalFormatting>
  <conditionalFormatting sqref="Q486:Q489">
    <cfRule type="cellIs" dxfId="4169" priority="1203" operator="lessThan">
      <formula>0</formula>
    </cfRule>
  </conditionalFormatting>
  <conditionalFormatting sqref="Q490">
    <cfRule type="cellIs" dxfId="4168" priority="1204" operator="lessThan">
      <formula>0</formula>
    </cfRule>
  </conditionalFormatting>
  <conditionalFormatting sqref="B720:N723">
    <cfRule type="cellIs" dxfId="4167" priority="1458" operator="lessThan">
      <formula>0</formula>
    </cfRule>
  </conditionalFormatting>
  <conditionalFormatting sqref="I722:N722 Q720:R723">
    <cfRule type="cellIs" dxfId="4166" priority="1459" operator="lessThan">
      <formula>0</formula>
    </cfRule>
  </conditionalFormatting>
  <conditionalFormatting sqref="Q655:Q658">
    <cfRule type="cellIs" dxfId="4165" priority="1462" operator="lessThan">
      <formula>0</formula>
    </cfRule>
  </conditionalFormatting>
  <conditionalFormatting sqref="Q638:R638 R639:R640">
    <cfRule type="cellIs" dxfId="4164" priority="1463" operator="lessThan">
      <formula>0</formula>
    </cfRule>
  </conditionalFormatting>
  <conditionalFormatting sqref="B638">
    <cfRule type="cellIs" dxfId="4163" priority="1464" operator="lessThan">
      <formula>0</formula>
    </cfRule>
  </conditionalFormatting>
  <conditionalFormatting sqref="Q639:Q640">
    <cfRule type="cellIs" dxfId="4162" priority="1465" operator="lessThan">
      <formula>0</formula>
    </cfRule>
  </conditionalFormatting>
  <conditionalFormatting sqref="B491">
    <cfRule type="cellIs" dxfId="4161" priority="1469" operator="lessThan">
      <formula>0</formula>
    </cfRule>
  </conditionalFormatting>
  <conditionalFormatting sqref="B492:N496">
    <cfRule type="cellIs" dxfId="4160" priority="1470" operator="lessThan">
      <formula>0</formula>
    </cfRule>
  </conditionalFormatting>
  <conditionalFormatting sqref="B492:N496">
    <cfRule type="expression" dxfId="4159" priority="1471">
      <formula>B492/A492&gt;1</formula>
    </cfRule>
  </conditionalFormatting>
  <conditionalFormatting sqref="B492:N496">
    <cfRule type="expression" dxfId="4158" priority="1472">
      <formula>B492/A492&lt;1</formula>
    </cfRule>
  </conditionalFormatting>
  <conditionalFormatting sqref="O694:P694 O636:P637 O639:P640 O357:P360">
    <cfRule type="cellIs" dxfId="4157" priority="2" operator="lessThan">
      <formula>0</formula>
    </cfRule>
  </conditionalFormatting>
  <conditionalFormatting sqref="O616:P619">
    <cfRule type="cellIs" dxfId="4156" priority="3" operator="lessThan">
      <formula>0</formula>
    </cfRule>
  </conditionalFormatting>
  <conditionalFormatting sqref="O599:P599 O601:P602">
    <cfRule type="cellIs" dxfId="4155" priority="4" operator="lessThan">
      <formula>0</formula>
    </cfRule>
  </conditionalFormatting>
  <conditionalFormatting sqref="O605:P607">
    <cfRule type="cellIs" dxfId="4154" priority="5" operator="lessThan">
      <formula>0</formula>
    </cfRule>
  </conditionalFormatting>
  <conditionalFormatting sqref="O626:P629">
    <cfRule type="cellIs" dxfId="4153" priority="6" operator="lessThan">
      <formula>0</formula>
    </cfRule>
  </conditionalFormatting>
  <conditionalFormatting sqref="O365:P365">
    <cfRule type="cellIs" dxfId="4152" priority="7" operator="lessThan">
      <formula>0</formula>
    </cfRule>
  </conditionalFormatting>
  <conditionalFormatting sqref="O371:P371">
    <cfRule type="cellIs" dxfId="4151" priority="8" operator="lessThan">
      <formula>0</formula>
    </cfRule>
  </conditionalFormatting>
  <conditionalFormatting sqref="O616:P619">
    <cfRule type="cellIs" dxfId="4150" priority="9" operator="lessThan">
      <formula>0</formula>
    </cfRule>
  </conditionalFormatting>
  <conditionalFormatting sqref="O605:P607">
    <cfRule type="cellIs" dxfId="4149" priority="10" operator="lessThan">
      <formula>0</formula>
    </cfRule>
  </conditionalFormatting>
  <conditionalFormatting sqref="O377:P377">
    <cfRule type="cellIs" dxfId="4148" priority="11" operator="lessThan">
      <formula>0</formula>
    </cfRule>
  </conditionalFormatting>
  <conditionalFormatting sqref="O366:P366">
    <cfRule type="cellIs" dxfId="4147" priority="12" operator="lessThan">
      <formula>0</formula>
    </cfRule>
  </conditionalFormatting>
  <conditionalFormatting sqref="O387:P387">
    <cfRule type="cellIs" dxfId="4146" priority="13" operator="lessThan">
      <formula>0</formula>
    </cfRule>
  </conditionalFormatting>
  <conditionalFormatting sqref="O387:P387">
    <cfRule type="cellIs" dxfId="4145" priority="14" operator="lessThan">
      <formula>0</formula>
    </cfRule>
  </conditionalFormatting>
  <conditionalFormatting sqref="O387:P387">
    <cfRule type="cellIs" dxfId="4144" priority="15" operator="lessThan">
      <formula>0</formula>
    </cfRule>
  </conditionalFormatting>
  <conditionalFormatting sqref="O387:P387">
    <cfRule type="cellIs" dxfId="4143" priority="16" operator="lessThan">
      <formula>0</formula>
    </cfRule>
  </conditionalFormatting>
  <conditionalFormatting sqref="O405:P405">
    <cfRule type="cellIs" dxfId="4142" priority="17" operator="lessThan">
      <formula>0</formula>
    </cfRule>
  </conditionalFormatting>
  <conditionalFormatting sqref="O694:P694">
    <cfRule type="cellIs" dxfId="4141" priority="18" operator="lessThan">
      <formula>0</formula>
    </cfRule>
  </conditionalFormatting>
  <conditionalFormatting sqref="O608:P608">
    <cfRule type="cellIs" dxfId="4140" priority="19" operator="lessThan">
      <formula>0</formula>
    </cfRule>
  </conditionalFormatting>
  <conditionalFormatting sqref="O608:P608">
    <cfRule type="cellIs" dxfId="4139" priority="20" operator="lessThan">
      <formula>0</formula>
    </cfRule>
  </conditionalFormatting>
  <conditionalFormatting sqref="O603:P603">
    <cfRule type="cellIs" dxfId="4138" priority="21" operator="lessThan">
      <formula>0</formula>
    </cfRule>
  </conditionalFormatting>
  <conditionalFormatting sqref="O603:P603">
    <cfRule type="cellIs" dxfId="4137" priority="22" operator="lessThan">
      <formula>0</formula>
    </cfRule>
  </conditionalFormatting>
  <conditionalFormatting sqref="O603:P603">
    <cfRule type="cellIs" dxfId="4136" priority="23" operator="lessThan">
      <formula>0</formula>
    </cfRule>
  </conditionalFormatting>
  <conditionalFormatting sqref="O608:P608">
    <cfRule type="cellIs" dxfId="4135" priority="24" operator="lessThan">
      <formula>0</formula>
    </cfRule>
  </conditionalFormatting>
  <conditionalFormatting sqref="O369:P371 O375:P377 O381:P383 O387:P389 O393:P395 O399:P401 O405:P407 O411:P413 O417:P419 O423:P425 O429:P431 O433:P433 O435:P437 O441:P443 O448:P450 O454:P456 O504:P504 O621:P624 O552:P552 O560:P560 O575:P575 O589:P589 O363:P365">
    <cfRule type="cellIs" dxfId="4134" priority="25" operator="lessThan">
      <formula>0</formula>
    </cfRule>
  </conditionalFormatting>
  <conditionalFormatting sqref="O348">
    <cfRule type="cellIs" dxfId="4133" priority="26" operator="lessThan">
      <formula>0</formula>
    </cfRule>
  </conditionalFormatting>
  <conditionalFormatting sqref="O348">
    <cfRule type="cellIs" dxfId="4132" priority="27" operator="lessThan">
      <formula>0</formula>
    </cfRule>
  </conditionalFormatting>
  <conditionalFormatting sqref="O351:P354">
    <cfRule type="cellIs" dxfId="4131" priority="28" operator="lessThan">
      <formula>0</formula>
    </cfRule>
  </conditionalFormatting>
  <conditionalFormatting sqref="O363:P364">
    <cfRule type="cellIs" dxfId="4130" priority="29" operator="lessThan">
      <formula>0</formula>
    </cfRule>
  </conditionalFormatting>
  <conditionalFormatting sqref="O369:P370">
    <cfRule type="cellIs" dxfId="4129" priority="30" operator="lessThan">
      <formula>0</formula>
    </cfRule>
  </conditionalFormatting>
  <conditionalFormatting sqref="O375:P376">
    <cfRule type="cellIs" dxfId="4128" priority="31" operator="lessThan">
      <formula>0</formula>
    </cfRule>
  </conditionalFormatting>
  <conditionalFormatting sqref="O381:P383">
    <cfRule type="cellIs" dxfId="4127" priority="32" operator="lessThan">
      <formula>0</formula>
    </cfRule>
  </conditionalFormatting>
  <conditionalFormatting sqref="O355:P355">
    <cfRule type="cellIs" dxfId="4126" priority="33" operator="lessThan">
      <formula>0</formula>
    </cfRule>
  </conditionalFormatting>
  <conditionalFormatting sqref="O593:P595">
    <cfRule type="cellIs" dxfId="4125" priority="34" operator="lessThan">
      <formula>0</formula>
    </cfRule>
  </conditionalFormatting>
  <conditionalFormatting sqref="O593:P595">
    <cfRule type="cellIs" dxfId="4124" priority="35" operator="lessThan">
      <formula>0</formula>
    </cfRule>
  </conditionalFormatting>
  <conditionalFormatting sqref="O601:P602 O599:P599">
    <cfRule type="cellIs" dxfId="4123" priority="36" operator="lessThan">
      <formula>0</formula>
    </cfRule>
  </conditionalFormatting>
  <conditionalFormatting sqref="O621:P624">
    <cfRule type="cellIs" dxfId="4122" priority="37" operator="lessThan">
      <formula>0</formula>
    </cfRule>
  </conditionalFormatting>
  <conditionalFormatting sqref="O621:P624">
    <cfRule type="cellIs" dxfId="4121" priority="38" operator="lessThan">
      <formula>0</formula>
    </cfRule>
  </conditionalFormatting>
  <conditionalFormatting sqref="O626:P629">
    <cfRule type="cellIs" dxfId="4120" priority="39" operator="lessThan">
      <formula>0</formula>
    </cfRule>
  </conditionalFormatting>
  <conditionalFormatting sqref="O611:P614">
    <cfRule type="cellIs" dxfId="4119" priority="40" operator="lessThan">
      <formula>0</formula>
    </cfRule>
  </conditionalFormatting>
  <conditionalFormatting sqref="O611:P614">
    <cfRule type="cellIs" dxfId="4118" priority="41" operator="lessThan">
      <formula>0</formula>
    </cfRule>
  </conditionalFormatting>
  <conditionalFormatting sqref="O642:P645 O672:P675 O708:P711 O665:P670 O655:P660 P661 O650:P650 O652:P653 O663:P663">
    <cfRule type="cellIs" dxfId="4117" priority="42" operator="lessThan">
      <formula>0</formula>
    </cfRule>
  </conditionalFormatting>
  <conditionalFormatting sqref="O674:P674">
    <cfRule type="cellIs" dxfId="4116" priority="43" operator="lessThan">
      <formula>0</formula>
    </cfRule>
  </conditionalFormatting>
  <conditionalFormatting sqref="O647:P647">
    <cfRule type="cellIs" dxfId="4115" priority="44" operator="lessThan">
      <formula>0</formula>
    </cfRule>
  </conditionalFormatting>
  <conditionalFormatting sqref="O393:P393">
    <cfRule type="cellIs" dxfId="4114" priority="45" operator="lessThan">
      <formula>0</formula>
    </cfRule>
  </conditionalFormatting>
  <conditionalFormatting sqref="O390:P390">
    <cfRule type="cellIs" dxfId="4113" priority="46" operator="lessThan">
      <formula>0</formula>
    </cfRule>
  </conditionalFormatting>
  <conditionalFormatting sqref="O393:P393">
    <cfRule type="cellIs" dxfId="4112" priority="47" operator="lessThan">
      <formula>0</formula>
    </cfRule>
  </conditionalFormatting>
  <conditionalFormatting sqref="O378:P378">
    <cfRule type="cellIs" dxfId="4111" priority="48" operator="lessThan">
      <formula>0</formula>
    </cfRule>
  </conditionalFormatting>
  <conditionalFormatting sqref="O372:P372">
    <cfRule type="cellIs" dxfId="4110" priority="49" operator="lessThan">
      <formula>0</formula>
    </cfRule>
  </conditionalFormatting>
  <conditionalFormatting sqref="O384:P384">
    <cfRule type="cellIs" dxfId="4109" priority="50" operator="lessThan">
      <formula>0</formula>
    </cfRule>
  </conditionalFormatting>
  <conditionalFormatting sqref="O387:P387">
    <cfRule type="cellIs" dxfId="4108" priority="51" operator="lessThan">
      <formula>0</formula>
    </cfRule>
  </conditionalFormatting>
  <conditionalFormatting sqref="O387:P387">
    <cfRule type="cellIs" dxfId="4107" priority="52" operator="lessThan">
      <formula>0</formula>
    </cfRule>
  </conditionalFormatting>
  <conditionalFormatting sqref="O387:P387">
    <cfRule type="cellIs" dxfId="4106" priority="53" operator="lessThan">
      <formula>0</formula>
    </cfRule>
  </conditionalFormatting>
  <conditionalFormatting sqref="O387:P387">
    <cfRule type="cellIs" dxfId="4105" priority="54" operator="lessThan">
      <formula>0</formula>
    </cfRule>
  </conditionalFormatting>
  <conditionalFormatting sqref="O393:P393">
    <cfRule type="cellIs" dxfId="4104" priority="55" operator="lessThan">
      <formula>0</formula>
    </cfRule>
  </conditionalFormatting>
  <conditionalFormatting sqref="O393:P393">
    <cfRule type="cellIs" dxfId="4103" priority="56" operator="lessThan">
      <formula>0</formula>
    </cfRule>
  </conditionalFormatting>
  <conditionalFormatting sqref="O393:P393">
    <cfRule type="cellIs" dxfId="4102" priority="57" operator="lessThan">
      <formula>0</formula>
    </cfRule>
  </conditionalFormatting>
  <conditionalFormatting sqref="O393:P393">
    <cfRule type="cellIs" dxfId="4101" priority="58" operator="lessThan">
      <formula>0</formula>
    </cfRule>
  </conditionalFormatting>
  <conditionalFormatting sqref="O393:P393">
    <cfRule type="cellIs" dxfId="4100" priority="59" operator="lessThan">
      <formula>0</formula>
    </cfRule>
  </conditionalFormatting>
  <conditionalFormatting sqref="O393:P393">
    <cfRule type="cellIs" dxfId="4099" priority="60" operator="lessThan">
      <formula>0</formula>
    </cfRule>
  </conditionalFormatting>
  <conditionalFormatting sqref="O399:P399">
    <cfRule type="cellIs" dxfId="4098" priority="61" operator="lessThan">
      <formula>0</formula>
    </cfRule>
  </conditionalFormatting>
  <conditionalFormatting sqref="O396:P396">
    <cfRule type="cellIs" dxfId="4097" priority="62" operator="lessThan">
      <formula>0</formula>
    </cfRule>
  </conditionalFormatting>
  <conditionalFormatting sqref="O399:P399">
    <cfRule type="cellIs" dxfId="4096" priority="63" operator="lessThan">
      <formula>0</formula>
    </cfRule>
  </conditionalFormatting>
  <conditionalFormatting sqref="O399:P399">
    <cfRule type="cellIs" dxfId="4095" priority="64" operator="lessThan">
      <formula>0</formula>
    </cfRule>
  </conditionalFormatting>
  <conditionalFormatting sqref="O399:P399">
    <cfRule type="cellIs" dxfId="4094" priority="65" operator="lessThan">
      <formula>0</formula>
    </cfRule>
  </conditionalFormatting>
  <conditionalFormatting sqref="O399:P399">
    <cfRule type="cellIs" dxfId="4093" priority="66" operator="lessThan">
      <formula>0</formula>
    </cfRule>
  </conditionalFormatting>
  <conditionalFormatting sqref="O399:P399">
    <cfRule type="cellIs" dxfId="4092" priority="67" operator="lessThan">
      <formula>0</formula>
    </cfRule>
  </conditionalFormatting>
  <conditionalFormatting sqref="O399:P399">
    <cfRule type="cellIs" dxfId="4091" priority="68" operator="lessThan">
      <formula>0</formula>
    </cfRule>
  </conditionalFormatting>
  <conditionalFormatting sqref="O399:P399">
    <cfRule type="cellIs" dxfId="4090" priority="69" operator="lessThan">
      <formula>0</formula>
    </cfRule>
  </conditionalFormatting>
  <conditionalFormatting sqref="O402:P402">
    <cfRule type="cellIs" dxfId="4089" priority="70" operator="lessThan">
      <formula>0</formula>
    </cfRule>
  </conditionalFormatting>
  <conditionalFormatting sqref="O355:P355">
    <cfRule type="cellIs" dxfId="4088" priority="71" operator="lessThan">
      <formula>0</formula>
    </cfRule>
  </conditionalFormatting>
  <conditionalFormatting sqref="O361:P361">
    <cfRule type="cellIs" dxfId="4087" priority="72" operator="lessThan">
      <formula>0</formula>
    </cfRule>
  </conditionalFormatting>
  <conditionalFormatting sqref="O361:P361">
    <cfRule type="cellIs" dxfId="4086" priority="73" operator="lessThan">
      <formula>0</formula>
    </cfRule>
  </conditionalFormatting>
  <conditionalFormatting sqref="O367:P367">
    <cfRule type="cellIs" dxfId="4085" priority="74" operator="lessThan">
      <formula>0</formula>
    </cfRule>
  </conditionalFormatting>
  <conditionalFormatting sqref="O367:P367">
    <cfRule type="cellIs" dxfId="4084" priority="75" operator="lessThan">
      <formula>0</formula>
    </cfRule>
  </conditionalFormatting>
  <conditionalFormatting sqref="O373:P373">
    <cfRule type="cellIs" dxfId="4083" priority="76" operator="lessThan">
      <formula>0</formula>
    </cfRule>
  </conditionalFormatting>
  <conditionalFormatting sqref="O373:P373">
    <cfRule type="cellIs" dxfId="4082" priority="77" operator="lessThan">
      <formula>0</formula>
    </cfRule>
  </conditionalFormatting>
  <conditionalFormatting sqref="O379:P379">
    <cfRule type="cellIs" dxfId="4081" priority="78" operator="lessThan">
      <formula>0</formula>
    </cfRule>
  </conditionalFormatting>
  <conditionalFormatting sqref="O379:P379">
    <cfRule type="cellIs" dxfId="4080" priority="79" operator="lessThan">
      <formula>0</formula>
    </cfRule>
  </conditionalFormatting>
  <conditionalFormatting sqref="O385:P385">
    <cfRule type="cellIs" dxfId="4079" priority="80" operator="lessThan">
      <formula>0</formula>
    </cfRule>
  </conditionalFormatting>
  <conditionalFormatting sqref="O385:P385">
    <cfRule type="cellIs" dxfId="4078" priority="81" operator="lessThan">
      <formula>0</formula>
    </cfRule>
  </conditionalFormatting>
  <conditionalFormatting sqref="O391:P391">
    <cfRule type="cellIs" dxfId="4077" priority="82" operator="lessThan">
      <formula>0</formula>
    </cfRule>
  </conditionalFormatting>
  <conditionalFormatting sqref="O391:P391">
    <cfRule type="cellIs" dxfId="4076" priority="83" operator="lessThan">
      <formula>0</formula>
    </cfRule>
  </conditionalFormatting>
  <conditionalFormatting sqref="O397:P397">
    <cfRule type="cellIs" dxfId="4075" priority="84" operator="lessThan">
      <formula>0</formula>
    </cfRule>
  </conditionalFormatting>
  <conditionalFormatting sqref="O397:P397">
    <cfRule type="cellIs" dxfId="4074" priority="85" operator="lessThan">
      <formula>0</formula>
    </cfRule>
  </conditionalFormatting>
  <conditionalFormatting sqref="O405:P405">
    <cfRule type="cellIs" dxfId="4073" priority="86" operator="lessThan">
      <formula>0</formula>
    </cfRule>
  </conditionalFormatting>
  <conditionalFormatting sqref="O405:P405">
    <cfRule type="cellIs" dxfId="4072" priority="87" operator="lessThan">
      <formula>0</formula>
    </cfRule>
  </conditionalFormatting>
  <conditionalFormatting sqref="O405:P405">
    <cfRule type="cellIs" dxfId="4071" priority="88" operator="lessThan">
      <formula>0</formula>
    </cfRule>
  </conditionalFormatting>
  <conditionalFormatting sqref="O405:P405">
    <cfRule type="cellIs" dxfId="4070" priority="89" operator="lessThan">
      <formula>0</formula>
    </cfRule>
  </conditionalFormatting>
  <conditionalFormatting sqref="O405:P405">
    <cfRule type="cellIs" dxfId="4069" priority="90" operator="lessThan">
      <formula>0</formula>
    </cfRule>
  </conditionalFormatting>
  <conditionalFormatting sqref="O405:P405">
    <cfRule type="cellIs" dxfId="4068" priority="91" operator="lessThan">
      <formula>0</formula>
    </cfRule>
  </conditionalFormatting>
  <conditionalFormatting sqref="O405:P405">
    <cfRule type="cellIs" dxfId="4067" priority="92" operator="lessThan">
      <formula>0</formula>
    </cfRule>
  </conditionalFormatting>
  <conditionalFormatting sqref="O408:P408">
    <cfRule type="cellIs" dxfId="4066" priority="93" operator="lessThan">
      <formula>0</formula>
    </cfRule>
  </conditionalFormatting>
  <conditionalFormatting sqref="O409:P409">
    <cfRule type="cellIs" dxfId="4065" priority="94" operator="lessThan">
      <formula>0</formula>
    </cfRule>
  </conditionalFormatting>
  <conditionalFormatting sqref="O409:P409">
    <cfRule type="cellIs" dxfId="4064" priority="95" operator="lessThan">
      <formula>0</formula>
    </cfRule>
  </conditionalFormatting>
  <conditionalFormatting sqref="O411:P411">
    <cfRule type="cellIs" dxfId="4063" priority="96" operator="lessThan">
      <formula>0</formula>
    </cfRule>
  </conditionalFormatting>
  <conditionalFormatting sqref="O411:P411">
    <cfRule type="cellIs" dxfId="4062" priority="97" operator="lessThan">
      <formula>0</formula>
    </cfRule>
  </conditionalFormatting>
  <conditionalFormatting sqref="O411:P411">
    <cfRule type="cellIs" dxfId="4061" priority="98" operator="lessThan">
      <formula>0</formula>
    </cfRule>
  </conditionalFormatting>
  <conditionalFormatting sqref="O411:P411">
    <cfRule type="cellIs" dxfId="4060" priority="99" operator="lessThan">
      <formula>0</formula>
    </cfRule>
  </conditionalFormatting>
  <conditionalFormatting sqref="O411:P411">
    <cfRule type="cellIs" dxfId="4059" priority="100" operator="lessThan">
      <formula>0</formula>
    </cfRule>
  </conditionalFormatting>
  <conditionalFormatting sqref="O411:P411">
    <cfRule type="cellIs" dxfId="4058" priority="101" operator="lessThan">
      <formula>0</formula>
    </cfRule>
  </conditionalFormatting>
  <conditionalFormatting sqref="O411:P411">
    <cfRule type="cellIs" dxfId="4057" priority="102" operator="lessThan">
      <formula>0</formula>
    </cfRule>
  </conditionalFormatting>
  <conditionalFormatting sqref="O411:P411">
    <cfRule type="cellIs" dxfId="4056" priority="103" operator="lessThan">
      <formula>0</formula>
    </cfRule>
  </conditionalFormatting>
  <conditionalFormatting sqref="O414:P414">
    <cfRule type="cellIs" dxfId="4055" priority="104" operator="lessThan">
      <formula>0</formula>
    </cfRule>
  </conditionalFormatting>
  <conditionalFormatting sqref="O415:P415">
    <cfRule type="cellIs" dxfId="4054" priority="105" operator="lessThan">
      <formula>0</formula>
    </cfRule>
  </conditionalFormatting>
  <conditionalFormatting sqref="O415:P415">
    <cfRule type="cellIs" dxfId="4053" priority="106" operator="lessThan">
      <formula>0</formula>
    </cfRule>
  </conditionalFormatting>
  <conditionalFormatting sqref="O417:P417">
    <cfRule type="cellIs" dxfId="4052" priority="107" operator="lessThan">
      <formula>0</formula>
    </cfRule>
  </conditionalFormatting>
  <conditionalFormatting sqref="O417:P417">
    <cfRule type="cellIs" dxfId="4051" priority="108" operator="lessThan">
      <formula>0</formula>
    </cfRule>
  </conditionalFormatting>
  <conditionalFormatting sqref="O417:P417">
    <cfRule type="cellIs" dxfId="4050" priority="109" operator="lessThan">
      <formula>0</formula>
    </cfRule>
  </conditionalFormatting>
  <conditionalFormatting sqref="O417:P417">
    <cfRule type="cellIs" dxfId="4049" priority="110" operator="lessThan">
      <formula>0</formula>
    </cfRule>
  </conditionalFormatting>
  <conditionalFormatting sqref="O417:P417">
    <cfRule type="cellIs" dxfId="4048" priority="111" operator="lessThan">
      <formula>0</formula>
    </cfRule>
  </conditionalFormatting>
  <conditionalFormatting sqref="O417:P417">
    <cfRule type="cellIs" dxfId="4047" priority="112" operator="lessThan">
      <formula>0</formula>
    </cfRule>
  </conditionalFormatting>
  <conditionalFormatting sqref="O417:P417">
    <cfRule type="cellIs" dxfId="4046" priority="113" operator="lessThan">
      <formula>0</formula>
    </cfRule>
  </conditionalFormatting>
  <conditionalFormatting sqref="O417:P417">
    <cfRule type="cellIs" dxfId="4045" priority="114" operator="lessThan">
      <formula>0</formula>
    </cfRule>
  </conditionalFormatting>
  <conditionalFormatting sqref="O420:P420">
    <cfRule type="cellIs" dxfId="4044" priority="115" operator="lessThan">
      <formula>0</formula>
    </cfRule>
  </conditionalFormatting>
  <conditionalFormatting sqref="O421:P421">
    <cfRule type="cellIs" dxfId="4043" priority="116" operator="lessThan">
      <formula>0</formula>
    </cfRule>
  </conditionalFormatting>
  <conditionalFormatting sqref="O421:P421">
    <cfRule type="cellIs" dxfId="4042" priority="117" operator="lessThan">
      <formula>0</formula>
    </cfRule>
  </conditionalFormatting>
  <conditionalFormatting sqref="O423:P423">
    <cfRule type="cellIs" dxfId="4041" priority="118" operator="lessThan">
      <formula>0</formula>
    </cfRule>
  </conditionalFormatting>
  <conditionalFormatting sqref="O423:P423">
    <cfRule type="cellIs" dxfId="4040" priority="119" operator="lessThan">
      <formula>0</formula>
    </cfRule>
  </conditionalFormatting>
  <conditionalFormatting sqref="O423:P423">
    <cfRule type="cellIs" dxfId="4039" priority="120" operator="lessThan">
      <formula>0</formula>
    </cfRule>
  </conditionalFormatting>
  <conditionalFormatting sqref="O423:P423">
    <cfRule type="cellIs" dxfId="4038" priority="121" operator="lessThan">
      <formula>0</formula>
    </cfRule>
  </conditionalFormatting>
  <conditionalFormatting sqref="O423:P423">
    <cfRule type="cellIs" dxfId="4037" priority="122" operator="lessThan">
      <formula>0</formula>
    </cfRule>
  </conditionalFormatting>
  <conditionalFormatting sqref="O423:P423">
    <cfRule type="cellIs" dxfId="4036" priority="123" operator="lessThan">
      <formula>0</formula>
    </cfRule>
  </conditionalFormatting>
  <conditionalFormatting sqref="O423:P423">
    <cfRule type="cellIs" dxfId="4035" priority="124" operator="lessThan">
      <formula>0</formula>
    </cfRule>
  </conditionalFormatting>
  <conditionalFormatting sqref="O423:P423">
    <cfRule type="cellIs" dxfId="4034" priority="125" operator="lessThan">
      <formula>0</formula>
    </cfRule>
  </conditionalFormatting>
  <conditionalFormatting sqref="O426:P426">
    <cfRule type="cellIs" dxfId="4033" priority="126" operator="lessThan">
      <formula>0</formula>
    </cfRule>
  </conditionalFormatting>
  <conditionalFormatting sqref="O427:P427">
    <cfRule type="cellIs" dxfId="4032" priority="127" operator="lessThan">
      <formula>0</formula>
    </cfRule>
  </conditionalFormatting>
  <conditionalFormatting sqref="O427:P427">
    <cfRule type="cellIs" dxfId="4031" priority="128" operator="lessThan">
      <formula>0</formula>
    </cfRule>
  </conditionalFormatting>
  <conditionalFormatting sqref="O429:P429">
    <cfRule type="cellIs" dxfId="4030" priority="129" operator="lessThan">
      <formula>0</formula>
    </cfRule>
  </conditionalFormatting>
  <conditionalFormatting sqref="O429:P429">
    <cfRule type="cellIs" dxfId="4029" priority="130" operator="lessThan">
      <formula>0</formula>
    </cfRule>
  </conditionalFormatting>
  <conditionalFormatting sqref="O429:P429">
    <cfRule type="cellIs" dxfId="4028" priority="131" operator="lessThan">
      <formula>0</formula>
    </cfRule>
  </conditionalFormatting>
  <conditionalFormatting sqref="O429:P429">
    <cfRule type="cellIs" dxfId="4027" priority="132" operator="lessThan">
      <formula>0</formula>
    </cfRule>
  </conditionalFormatting>
  <conditionalFormatting sqref="O429:P429">
    <cfRule type="cellIs" dxfId="4026" priority="133" operator="lessThan">
      <formula>0</formula>
    </cfRule>
  </conditionalFormatting>
  <conditionalFormatting sqref="O429:P429">
    <cfRule type="cellIs" dxfId="4025" priority="134" operator="lessThan">
      <formula>0</formula>
    </cfRule>
  </conditionalFormatting>
  <conditionalFormatting sqref="O429:P429">
    <cfRule type="cellIs" dxfId="4024" priority="135" operator="lessThan">
      <formula>0</formula>
    </cfRule>
  </conditionalFormatting>
  <conditionalFormatting sqref="O429:P429">
    <cfRule type="cellIs" dxfId="4023" priority="136" operator="lessThan">
      <formula>0</formula>
    </cfRule>
  </conditionalFormatting>
  <conditionalFormatting sqref="O432:P432">
    <cfRule type="cellIs" dxfId="4022" priority="137" operator="lessThan">
      <formula>0</formula>
    </cfRule>
  </conditionalFormatting>
  <conditionalFormatting sqref="O435:P435">
    <cfRule type="cellIs" dxfId="4021" priority="138" operator="lessThan">
      <formula>0</formula>
    </cfRule>
  </conditionalFormatting>
  <conditionalFormatting sqref="O435:P435">
    <cfRule type="cellIs" dxfId="4020" priority="139" operator="lessThan">
      <formula>0</formula>
    </cfRule>
  </conditionalFormatting>
  <conditionalFormatting sqref="O435:P435">
    <cfRule type="cellIs" dxfId="4019" priority="140" operator="lessThan">
      <formula>0</formula>
    </cfRule>
  </conditionalFormatting>
  <conditionalFormatting sqref="O435:P435">
    <cfRule type="cellIs" dxfId="4018" priority="141" operator="lessThan">
      <formula>0</formula>
    </cfRule>
  </conditionalFormatting>
  <conditionalFormatting sqref="O435:P435">
    <cfRule type="cellIs" dxfId="4017" priority="142" operator="lessThan">
      <formula>0</formula>
    </cfRule>
  </conditionalFormatting>
  <conditionalFormatting sqref="O435:P435">
    <cfRule type="cellIs" dxfId="4016" priority="143" operator="lessThan">
      <formula>0</formula>
    </cfRule>
  </conditionalFormatting>
  <conditionalFormatting sqref="O435:P435">
    <cfRule type="cellIs" dxfId="4015" priority="144" operator="lessThan">
      <formula>0</formula>
    </cfRule>
  </conditionalFormatting>
  <conditionalFormatting sqref="O435:P435">
    <cfRule type="cellIs" dxfId="4014" priority="145" operator="lessThan">
      <formula>0</formula>
    </cfRule>
  </conditionalFormatting>
  <conditionalFormatting sqref="O438:P438">
    <cfRule type="cellIs" dxfId="4013" priority="146" operator="lessThan">
      <formula>0</formula>
    </cfRule>
  </conditionalFormatting>
  <conditionalFormatting sqref="O439:P439">
    <cfRule type="cellIs" dxfId="4012" priority="147" operator="lessThan">
      <formula>0</formula>
    </cfRule>
  </conditionalFormatting>
  <conditionalFormatting sqref="O439:P439">
    <cfRule type="cellIs" dxfId="4011" priority="148" operator="lessThan">
      <formula>0</formula>
    </cfRule>
  </conditionalFormatting>
  <conditionalFormatting sqref="O441:P441">
    <cfRule type="cellIs" dxfId="4010" priority="149" operator="lessThan">
      <formula>0</formula>
    </cfRule>
  </conditionalFormatting>
  <conditionalFormatting sqref="O441:P441">
    <cfRule type="cellIs" dxfId="4009" priority="150" operator="lessThan">
      <formula>0</formula>
    </cfRule>
  </conditionalFormatting>
  <conditionalFormatting sqref="O441:P441">
    <cfRule type="cellIs" dxfId="4008" priority="151" operator="lessThan">
      <formula>0</formula>
    </cfRule>
  </conditionalFormatting>
  <conditionalFormatting sqref="O441:P441">
    <cfRule type="cellIs" dxfId="4007" priority="152" operator="lessThan">
      <formula>0</formula>
    </cfRule>
  </conditionalFormatting>
  <conditionalFormatting sqref="O441:P441">
    <cfRule type="cellIs" dxfId="4006" priority="153" operator="lessThan">
      <formula>0</formula>
    </cfRule>
  </conditionalFormatting>
  <conditionalFormatting sqref="O441:P441">
    <cfRule type="cellIs" dxfId="4005" priority="154" operator="lessThan">
      <formula>0</formula>
    </cfRule>
  </conditionalFormatting>
  <conditionalFormatting sqref="O441:P441">
    <cfRule type="cellIs" dxfId="4004" priority="155" operator="lessThan">
      <formula>0</formula>
    </cfRule>
  </conditionalFormatting>
  <conditionalFormatting sqref="O441:P441">
    <cfRule type="cellIs" dxfId="4003" priority="156" operator="lessThan">
      <formula>0</formula>
    </cfRule>
  </conditionalFormatting>
  <conditionalFormatting sqref="O444:P444">
    <cfRule type="cellIs" dxfId="4002" priority="157" operator="lessThan">
      <formula>0</formula>
    </cfRule>
  </conditionalFormatting>
  <conditionalFormatting sqref="O445:P445">
    <cfRule type="cellIs" dxfId="4001" priority="158" operator="lessThan">
      <formula>0</formula>
    </cfRule>
  </conditionalFormatting>
  <conditionalFormatting sqref="O445:P445">
    <cfRule type="cellIs" dxfId="4000" priority="159" operator="lessThan">
      <formula>0</formula>
    </cfRule>
  </conditionalFormatting>
  <conditionalFormatting sqref="O448:P448">
    <cfRule type="cellIs" dxfId="3999" priority="160" operator="lessThan">
      <formula>0</formula>
    </cfRule>
  </conditionalFormatting>
  <conditionalFormatting sqref="O448:P448">
    <cfRule type="cellIs" dxfId="3998" priority="161" operator="lessThan">
      <formula>0</formula>
    </cfRule>
  </conditionalFormatting>
  <conditionalFormatting sqref="O448:P448">
    <cfRule type="cellIs" dxfId="3997" priority="162" operator="lessThan">
      <formula>0</formula>
    </cfRule>
  </conditionalFormatting>
  <conditionalFormatting sqref="O448:P448">
    <cfRule type="cellIs" dxfId="3996" priority="163" operator="lessThan">
      <formula>0</formula>
    </cfRule>
  </conditionalFormatting>
  <conditionalFormatting sqref="O448:P448">
    <cfRule type="cellIs" dxfId="3995" priority="164" operator="lessThan">
      <formula>0</formula>
    </cfRule>
  </conditionalFormatting>
  <conditionalFormatting sqref="O448:P448">
    <cfRule type="cellIs" dxfId="3994" priority="165" operator="lessThan">
      <formula>0</formula>
    </cfRule>
  </conditionalFormatting>
  <conditionalFormatting sqref="O448:P448">
    <cfRule type="cellIs" dxfId="3993" priority="166" operator="lessThan">
      <formula>0</formula>
    </cfRule>
  </conditionalFormatting>
  <conditionalFormatting sqref="O448:P448">
    <cfRule type="cellIs" dxfId="3992" priority="167" operator="lessThan">
      <formula>0</formula>
    </cfRule>
  </conditionalFormatting>
  <conditionalFormatting sqref="O451:P451">
    <cfRule type="cellIs" dxfId="3991" priority="168" operator="lessThan">
      <formula>0</formula>
    </cfRule>
  </conditionalFormatting>
  <conditionalFormatting sqref="O452:P452">
    <cfRule type="cellIs" dxfId="3990" priority="169" operator="lessThan">
      <formula>0</formula>
    </cfRule>
  </conditionalFormatting>
  <conditionalFormatting sqref="O452:P452">
    <cfRule type="cellIs" dxfId="3989" priority="170" operator="lessThan">
      <formula>0</formula>
    </cfRule>
  </conditionalFormatting>
  <conditionalFormatting sqref="O454:P454">
    <cfRule type="cellIs" dxfId="3988" priority="171" operator="lessThan">
      <formula>0</formula>
    </cfRule>
  </conditionalFormatting>
  <conditionalFormatting sqref="O454:P454">
    <cfRule type="cellIs" dxfId="3987" priority="172" operator="lessThan">
      <formula>0</formula>
    </cfRule>
  </conditionalFormatting>
  <conditionalFormatting sqref="O454:P454">
    <cfRule type="cellIs" dxfId="3986" priority="173" operator="lessThan">
      <formula>0</formula>
    </cfRule>
  </conditionalFormatting>
  <conditionalFormatting sqref="O454:P454">
    <cfRule type="cellIs" dxfId="3985" priority="174" operator="lessThan">
      <formula>0</formula>
    </cfRule>
  </conditionalFormatting>
  <conditionalFormatting sqref="O454:P454">
    <cfRule type="cellIs" dxfId="3984" priority="175" operator="lessThan">
      <formula>0</formula>
    </cfRule>
  </conditionalFormatting>
  <conditionalFormatting sqref="O454:P454">
    <cfRule type="cellIs" dxfId="3983" priority="176" operator="lessThan">
      <formula>0</formula>
    </cfRule>
  </conditionalFormatting>
  <conditionalFormatting sqref="O454:P454">
    <cfRule type="cellIs" dxfId="3982" priority="177" operator="lessThan">
      <formula>0</formula>
    </cfRule>
  </conditionalFormatting>
  <conditionalFormatting sqref="O454:P454">
    <cfRule type="cellIs" dxfId="3981" priority="178" operator="lessThan">
      <formula>0</formula>
    </cfRule>
  </conditionalFormatting>
  <conditionalFormatting sqref="O457:P457">
    <cfRule type="cellIs" dxfId="3980" priority="179" operator="lessThan">
      <formula>0</formula>
    </cfRule>
  </conditionalFormatting>
  <conditionalFormatting sqref="O458:P458">
    <cfRule type="cellIs" dxfId="3979" priority="180" operator="lessThan">
      <formula>0</formula>
    </cfRule>
  </conditionalFormatting>
  <conditionalFormatting sqref="O458:P458">
    <cfRule type="cellIs" dxfId="3978" priority="181" operator="lessThan">
      <formula>0</formula>
    </cfRule>
  </conditionalFormatting>
  <conditionalFormatting sqref="O461:P464">
    <cfRule type="cellIs" dxfId="3977" priority="182" operator="lessThan">
      <formula>0</formula>
    </cfRule>
  </conditionalFormatting>
  <conditionalFormatting sqref="O461:P464 O651:P651 O632:P634 O570:P574 O555:P559 O547:P551 O648:P649">
    <cfRule type="expression" dxfId="3976" priority="183">
      <formula>O461/M461&gt;1</formula>
    </cfRule>
  </conditionalFormatting>
  <conditionalFormatting sqref="O461:P464 O651:P651 O632:P634 O570:P574 O555:P559 O547:P551 O648:P649">
    <cfRule type="expression" dxfId="3975" priority="184">
      <formula>O461/M461&lt;1</formula>
    </cfRule>
  </conditionalFormatting>
  <conditionalFormatting sqref="O552:P552 O560:P560 O575:P575 O589:P589">
    <cfRule type="expression" dxfId="3974" priority="185">
      <formula>O552/#REF!&gt;1</formula>
    </cfRule>
  </conditionalFormatting>
  <conditionalFormatting sqref="O552:P552 O560:P560 O575:P575 O589:P589">
    <cfRule type="expression" dxfId="3973" priority="186">
      <formula>O552/#REF!&lt;1</formula>
    </cfRule>
  </conditionalFormatting>
  <conditionalFormatting sqref="O512:P512">
    <cfRule type="cellIs" dxfId="3972" priority="187" operator="lessThan">
      <formula>0</formula>
    </cfRule>
  </conditionalFormatting>
  <conditionalFormatting sqref="O512:P512">
    <cfRule type="expression" dxfId="3971" priority="188">
      <formula>O512/M512&gt;1</formula>
    </cfRule>
  </conditionalFormatting>
  <conditionalFormatting sqref="O512:P512">
    <cfRule type="expression" dxfId="3970" priority="189">
      <formula>O512/M512&lt;1</formula>
    </cfRule>
  </conditionalFormatting>
  <conditionalFormatting sqref="O596:P596">
    <cfRule type="cellIs" dxfId="3969" priority="190" operator="lessThan">
      <formula>0</formula>
    </cfRule>
  </conditionalFormatting>
  <conditionalFormatting sqref="O600:P600">
    <cfRule type="cellIs" dxfId="3968" priority="191" operator="lessThan">
      <formula>0</formula>
    </cfRule>
  </conditionalFormatting>
  <conditionalFormatting sqref="O600:P600">
    <cfRule type="cellIs" dxfId="3967" priority="192" operator="lessThan">
      <formula>0</formula>
    </cfRule>
  </conditionalFormatting>
  <conditionalFormatting sqref="O710:P710">
    <cfRule type="cellIs" dxfId="3966" priority="193" operator="lessThan">
      <formula>0</formula>
    </cfRule>
  </conditionalFormatting>
  <conditionalFormatting sqref="O654:P654">
    <cfRule type="expression" dxfId="3965" priority="194">
      <formula>O654/M654&gt;1</formula>
    </cfRule>
  </conditionalFormatting>
  <conditionalFormatting sqref="O654:P654">
    <cfRule type="expression" dxfId="3964" priority="195">
      <formula>O654/M654&lt;1</formula>
    </cfRule>
  </conditionalFormatting>
  <conditionalFormatting sqref="O507:P510">
    <cfRule type="cellIs" dxfId="3963" priority="196" operator="lessThan">
      <formula>0</formula>
    </cfRule>
  </conditionalFormatting>
  <conditionalFormatting sqref="O507:P510">
    <cfRule type="expression" dxfId="3962" priority="197">
      <formula>O507/M507&gt;1</formula>
    </cfRule>
  </conditionalFormatting>
  <conditionalFormatting sqref="O507:P510">
    <cfRule type="expression" dxfId="3961" priority="198">
      <formula>O507/M507&lt;1</formula>
    </cfRule>
  </conditionalFormatting>
  <conditionalFormatting sqref="O588:P588 O574:P574 O559:P559 O551:P551">
    <cfRule type="cellIs" dxfId="3960" priority="199" operator="lessThan">
      <formula>0</formula>
    </cfRule>
  </conditionalFormatting>
  <conditionalFormatting sqref="O584:P587 O570:P573 O555:P558 O547:P550">
    <cfRule type="cellIs" dxfId="3959" priority="200" operator="lessThan">
      <formula>0</formula>
    </cfRule>
  </conditionalFormatting>
  <conditionalFormatting sqref="O584:P587">
    <cfRule type="expression" dxfId="3958" priority="201">
      <formula>O584/M584&gt;1</formula>
    </cfRule>
  </conditionalFormatting>
  <conditionalFormatting sqref="O584:P587">
    <cfRule type="expression" dxfId="3957" priority="202">
      <formula>O584/M584&lt;1</formula>
    </cfRule>
  </conditionalFormatting>
  <conditionalFormatting sqref="O588:P588 O574:P574 O559:P559 O551:P551">
    <cfRule type="cellIs" dxfId="3956" priority="203" operator="lessThan">
      <formula>0</formula>
    </cfRule>
  </conditionalFormatting>
  <conditionalFormatting sqref="O588:P588">
    <cfRule type="expression" dxfId="3955" priority="204">
      <formula>O588/M588&gt;1</formula>
    </cfRule>
  </conditionalFormatting>
  <conditionalFormatting sqref="O588:P588">
    <cfRule type="expression" dxfId="3954" priority="205">
      <formula>O588/M588&lt;1</formula>
    </cfRule>
  </conditionalFormatting>
  <conditionalFormatting sqref="O654:P654 O651:P651 O632:P634 O648:P649">
    <cfRule type="cellIs" dxfId="3953" priority="206" operator="lessThan">
      <formula>0</formula>
    </cfRule>
  </conditionalFormatting>
  <conditionalFormatting sqref="O504:P504">
    <cfRule type="expression" dxfId="3952" priority="207">
      <formula>O504/#REF!&gt;1</formula>
    </cfRule>
  </conditionalFormatting>
  <conditionalFormatting sqref="O504:P504">
    <cfRule type="expression" dxfId="3951" priority="208">
      <formula>O504/#REF!&lt;1</formula>
    </cfRule>
  </conditionalFormatting>
  <conditionalFormatting sqref="O465:P465">
    <cfRule type="cellIs" dxfId="3950" priority="209" operator="lessThan">
      <formula>0</formula>
    </cfRule>
  </conditionalFormatting>
  <conditionalFormatting sqref="O465:P465">
    <cfRule type="expression" dxfId="3949" priority="210">
      <formula>O465/M465&gt;1</formula>
    </cfRule>
  </conditionalFormatting>
  <conditionalFormatting sqref="O465:P465">
    <cfRule type="expression" dxfId="3948" priority="211">
      <formula>O465/M465&lt;1</formula>
    </cfRule>
  </conditionalFormatting>
  <conditionalFormatting sqref="O511:P511">
    <cfRule type="cellIs" dxfId="3947" priority="212" operator="lessThan">
      <formula>0</formula>
    </cfRule>
  </conditionalFormatting>
  <conditionalFormatting sqref="O511:P511">
    <cfRule type="expression" dxfId="3946" priority="213">
      <formula>O511/M511&gt;1</formula>
    </cfRule>
  </conditionalFormatting>
  <conditionalFormatting sqref="O511:P511">
    <cfRule type="expression" dxfId="3945" priority="214">
      <formula>O511/M511&lt;1</formula>
    </cfRule>
  </conditionalFormatting>
  <conditionalFormatting sqref="O568:P568">
    <cfRule type="cellIs" dxfId="3944" priority="215" operator="lessThan">
      <formula>0</formula>
    </cfRule>
  </conditionalFormatting>
  <conditionalFormatting sqref="O603:P603">
    <cfRule type="expression" dxfId="3943" priority="216">
      <formula>O603/M603&gt;1</formula>
    </cfRule>
  </conditionalFormatting>
  <conditionalFormatting sqref="O603:P603">
    <cfRule type="expression" dxfId="3942" priority="217">
      <formula>O603/M603&lt;1</formula>
    </cfRule>
  </conditionalFormatting>
  <conditionalFormatting sqref="O552:P552">
    <cfRule type="cellIs" dxfId="3941" priority="218" operator="lessThan">
      <formula>0</formula>
    </cfRule>
  </conditionalFormatting>
  <conditionalFormatting sqref="O552:P552">
    <cfRule type="expression" dxfId="3940" priority="219">
      <formula>O552/M552&gt;1</formula>
    </cfRule>
  </conditionalFormatting>
  <conditionalFormatting sqref="O552:P552">
    <cfRule type="expression" dxfId="3939" priority="220">
      <formula>O552/M552&lt;1</formula>
    </cfRule>
  </conditionalFormatting>
  <conditionalFormatting sqref="O560:P560">
    <cfRule type="cellIs" dxfId="3938" priority="221" operator="lessThan">
      <formula>0</formula>
    </cfRule>
  </conditionalFormatting>
  <conditionalFormatting sqref="O560:P560">
    <cfRule type="expression" dxfId="3937" priority="222">
      <formula>O560/M560&gt;1</formula>
    </cfRule>
  </conditionalFormatting>
  <conditionalFormatting sqref="O560:P560">
    <cfRule type="expression" dxfId="3936" priority="223">
      <formula>O560/M560&lt;1</formula>
    </cfRule>
  </conditionalFormatting>
  <conditionalFormatting sqref="O575:P575">
    <cfRule type="cellIs" dxfId="3935" priority="224" operator="lessThan">
      <formula>0</formula>
    </cfRule>
  </conditionalFormatting>
  <conditionalFormatting sqref="O575:P575">
    <cfRule type="expression" dxfId="3934" priority="225">
      <formula>O575/M575&gt;1</formula>
    </cfRule>
  </conditionalFormatting>
  <conditionalFormatting sqref="O575:P575">
    <cfRule type="expression" dxfId="3933" priority="226">
      <formula>O575/M575&lt;1</formula>
    </cfRule>
  </conditionalFormatting>
  <conditionalFormatting sqref="O589:P589">
    <cfRule type="cellIs" dxfId="3932" priority="227" operator="lessThan">
      <formula>0</formula>
    </cfRule>
  </conditionalFormatting>
  <conditionalFormatting sqref="O589:P589">
    <cfRule type="expression" dxfId="3931" priority="228">
      <formula>O589/M589&gt;1</formula>
    </cfRule>
  </conditionalFormatting>
  <conditionalFormatting sqref="O589:P589">
    <cfRule type="expression" dxfId="3930" priority="229">
      <formula>O589/M589&lt;1</formula>
    </cfRule>
  </conditionalFormatting>
  <conditionalFormatting sqref="O521:P521">
    <cfRule type="cellIs" dxfId="3929" priority="230" operator="lessThan">
      <formula>0</formula>
    </cfRule>
  </conditionalFormatting>
  <conditionalFormatting sqref="O521:P521 O636:P637 O639:P640">
    <cfRule type="expression" dxfId="3928" priority="231">
      <formula>O521/M521&gt;1</formula>
    </cfRule>
  </conditionalFormatting>
  <conditionalFormatting sqref="O521:P521 O636:P637 O639:P640">
    <cfRule type="expression" dxfId="3927" priority="232">
      <formula>O521/M521&lt;1</formula>
    </cfRule>
  </conditionalFormatting>
  <conditionalFormatting sqref="O529:P529">
    <cfRule type="cellIs" dxfId="3926" priority="233" operator="lessThan">
      <formula>0</formula>
    </cfRule>
  </conditionalFormatting>
  <conditionalFormatting sqref="O529:P529">
    <cfRule type="expression" dxfId="3925" priority="234">
      <formula>O529/M529&gt;1</formula>
    </cfRule>
  </conditionalFormatting>
  <conditionalFormatting sqref="O529:P529">
    <cfRule type="expression" dxfId="3924" priority="235">
      <formula>O529/M529&lt;1</formula>
    </cfRule>
  </conditionalFormatting>
  <conditionalFormatting sqref="O582:P582">
    <cfRule type="expression" dxfId="3923" priority="236">
      <formula>O582/M582&gt;1</formula>
    </cfRule>
  </conditionalFormatting>
  <conditionalFormatting sqref="O582:P582">
    <cfRule type="expression" dxfId="3922" priority="237">
      <formula>O582/M582&lt;1</formula>
    </cfRule>
  </conditionalFormatting>
  <conditionalFormatting sqref="O537:P537">
    <cfRule type="cellIs" dxfId="3921" priority="238" operator="lessThan">
      <formula>0</formula>
    </cfRule>
  </conditionalFormatting>
  <conditionalFormatting sqref="O537:P537">
    <cfRule type="expression" dxfId="3920" priority="239">
      <formula>O537/M537&gt;1</formula>
    </cfRule>
  </conditionalFormatting>
  <conditionalFormatting sqref="O537:P537">
    <cfRule type="expression" dxfId="3919" priority="240">
      <formula>O537/M537&lt;1</formula>
    </cfRule>
  </conditionalFormatting>
  <conditionalFormatting sqref="O641:P645">
    <cfRule type="cellIs" dxfId="3918" priority="241" operator="lessThan">
      <formula>0</formula>
    </cfRule>
  </conditionalFormatting>
  <conditionalFormatting sqref="O568:P568">
    <cfRule type="expression" dxfId="3917" priority="242">
      <formula>O568/M568&gt;1</formula>
    </cfRule>
  </conditionalFormatting>
  <conditionalFormatting sqref="O568:P568">
    <cfRule type="expression" dxfId="3916" priority="243">
      <formula>O568/M568&lt;1</formula>
    </cfRule>
  </conditionalFormatting>
  <conditionalFormatting sqref="O597:P597">
    <cfRule type="cellIs" dxfId="3915" priority="244" operator="lessThan">
      <formula>0</formula>
    </cfRule>
  </conditionalFormatting>
  <conditionalFormatting sqref="O608:P608">
    <cfRule type="expression" dxfId="3914" priority="245">
      <formula>O608/M608&gt;1</formula>
    </cfRule>
  </conditionalFormatting>
  <conditionalFormatting sqref="O608:P608">
    <cfRule type="expression" dxfId="3913" priority="246">
      <formula>O608/M608&lt;1</formula>
    </cfRule>
  </conditionalFormatting>
  <conditionalFormatting sqref="O582:P582">
    <cfRule type="cellIs" dxfId="3912" priority="247" operator="lessThan">
      <formula>0</formula>
    </cfRule>
  </conditionalFormatting>
  <conditionalFormatting sqref="O597:P597">
    <cfRule type="expression" dxfId="3911" priority="248">
      <formula>O597/M597&gt;1</formula>
    </cfRule>
  </conditionalFormatting>
  <conditionalFormatting sqref="O597:P597">
    <cfRule type="expression" dxfId="3910" priority="249">
      <formula>O597/M597&lt;1</formula>
    </cfRule>
  </conditionalFormatting>
  <conditionalFormatting sqref="O676:P679">
    <cfRule type="cellIs" dxfId="3909" priority="250" operator="lessThan">
      <formula>0</formula>
    </cfRule>
  </conditionalFormatting>
  <conditionalFormatting sqref="O678:P678">
    <cfRule type="cellIs" dxfId="3908" priority="251" operator="lessThan">
      <formula>0</formula>
    </cfRule>
  </conditionalFormatting>
  <conditionalFormatting sqref="O680:P683">
    <cfRule type="cellIs" dxfId="3907" priority="252" operator="lessThan">
      <formula>0</formula>
    </cfRule>
  </conditionalFormatting>
  <conditionalFormatting sqref="O682:P682">
    <cfRule type="cellIs" dxfId="3906" priority="253" operator="lessThan">
      <formula>0</formula>
    </cfRule>
  </conditionalFormatting>
  <conditionalFormatting sqref="O684:P687">
    <cfRule type="cellIs" dxfId="3905" priority="254" operator="lessThan">
      <formula>0</formula>
    </cfRule>
  </conditionalFormatting>
  <conditionalFormatting sqref="O686:P686">
    <cfRule type="cellIs" dxfId="3904" priority="255" operator="lessThan">
      <formula>0</formula>
    </cfRule>
  </conditionalFormatting>
  <conditionalFormatting sqref="O688:P691">
    <cfRule type="cellIs" dxfId="3903" priority="256" operator="lessThan">
      <formula>0</formula>
    </cfRule>
  </conditionalFormatting>
  <conditionalFormatting sqref="O690:P690">
    <cfRule type="cellIs" dxfId="3902" priority="257" operator="lessThan">
      <formula>0</formula>
    </cfRule>
  </conditionalFormatting>
  <conditionalFormatting sqref="O692:P693 O695:P695">
    <cfRule type="cellIs" dxfId="3901" priority="258" operator="lessThan">
      <formula>0</formula>
    </cfRule>
  </conditionalFormatting>
  <conditionalFormatting sqref="O696:P699">
    <cfRule type="cellIs" dxfId="3900" priority="259" operator="lessThan">
      <formula>0</formula>
    </cfRule>
  </conditionalFormatting>
  <conditionalFormatting sqref="O698:P698">
    <cfRule type="cellIs" dxfId="3899" priority="260" operator="lessThan">
      <formula>0</formula>
    </cfRule>
  </conditionalFormatting>
  <conditionalFormatting sqref="O700:P703">
    <cfRule type="cellIs" dxfId="3898" priority="261" operator="lessThan">
      <formula>0</formula>
    </cfRule>
  </conditionalFormatting>
  <conditionalFormatting sqref="O702:P702">
    <cfRule type="cellIs" dxfId="3897" priority="262" operator="lessThan">
      <formula>0</formula>
    </cfRule>
  </conditionalFormatting>
  <conditionalFormatting sqref="O704:P707">
    <cfRule type="cellIs" dxfId="3896" priority="263" operator="lessThan">
      <formula>0</formula>
    </cfRule>
  </conditionalFormatting>
  <conditionalFormatting sqref="O706:P706">
    <cfRule type="cellIs" dxfId="3895" priority="264" operator="lessThan">
      <formula>0</formula>
    </cfRule>
  </conditionalFormatting>
  <conditionalFormatting sqref="O712:P715">
    <cfRule type="cellIs" dxfId="3894" priority="265" operator="lessThan">
      <formula>0</formula>
    </cfRule>
  </conditionalFormatting>
  <conditionalFormatting sqref="O714:P714">
    <cfRule type="cellIs" dxfId="3893" priority="266" operator="lessThan">
      <formula>0</formula>
    </cfRule>
  </conditionalFormatting>
  <conditionalFormatting sqref="O716:P719">
    <cfRule type="cellIs" dxfId="3892" priority="267" operator="lessThan">
      <formula>0</formula>
    </cfRule>
  </conditionalFormatting>
  <conditionalFormatting sqref="O718:P718">
    <cfRule type="cellIs" dxfId="3891" priority="268" operator="lessThan">
      <formula>0</formula>
    </cfRule>
  </conditionalFormatting>
  <conditionalFormatting sqref="O466:P466">
    <cfRule type="cellIs" dxfId="3890" priority="269" operator="lessThan">
      <formula>0</formula>
    </cfRule>
  </conditionalFormatting>
  <conditionalFormatting sqref="O505:P505">
    <cfRule type="cellIs" dxfId="3889" priority="270" operator="lessThan">
      <formula>0</formula>
    </cfRule>
  </conditionalFormatting>
  <conditionalFormatting sqref="O513:P513">
    <cfRule type="cellIs" dxfId="3888" priority="271" operator="lessThan">
      <formula>0</formula>
    </cfRule>
  </conditionalFormatting>
  <conditionalFormatting sqref="O522:P522">
    <cfRule type="cellIs" dxfId="3887" priority="272" operator="lessThan">
      <formula>0</formula>
    </cfRule>
  </conditionalFormatting>
  <conditionalFormatting sqref="O530:P530">
    <cfRule type="cellIs" dxfId="3886" priority="273" operator="lessThan">
      <formula>0</formula>
    </cfRule>
  </conditionalFormatting>
  <conditionalFormatting sqref="O538:P538">
    <cfRule type="cellIs" dxfId="3885" priority="274" operator="lessThan">
      <formula>0</formula>
    </cfRule>
  </conditionalFormatting>
  <conditionalFormatting sqref="O553:P553">
    <cfRule type="cellIs" dxfId="3884" priority="275" operator="lessThan">
      <formula>0</formula>
    </cfRule>
  </conditionalFormatting>
  <conditionalFormatting sqref="O561:P561">
    <cfRule type="cellIs" dxfId="3883" priority="276" operator="lessThan">
      <formula>0</formula>
    </cfRule>
  </conditionalFormatting>
  <conditionalFormatting sqref="O590:P590">
    <cfRule type="cellIs" dxfId="3882" priority="277" operator="lessThan">
      <formula>0</formula>
    </cfRule>
  </conditionalFormatting>
  <conditionalFormatting sqref="O720:P723">
    <cfRule type="cellIs" dxfId="3881" priority="278" operator="lessThan">
      <formula>0</formula>
    </cfRule>
  </conditionalFormatting>
  <conditionalFormatting sqref="O722:P722">
    <cfRule type="cellIs" dxfId="3880" priority="279" operator="lessThan">
      <formula>0</formula>
    </cfRule>
  </conditionalFormatting>
  <conditionalFormatting sqref="O492:P496">
    <cfRule type="cellIs" dxfId="3879" priority="280" operator="lessThan">
      <formula>0</formula>
    </cfRule>
  </conditionalFormatting>
  <conditionalFormatting sqref="O492:P496">
    <cfRule type="expression" dxfId="3878" priority="281">
      <formula>O492/M492&gt;1</formula>
    </cfRule>
  </conditionalFormatting>
  <conditionalFormatting sqref="O492:P496">
    <cfRule type="expression" dxfId="3877" priority="282">
      <formula>O492/M492&lt;1</formula>
    </cfRule>
  </conditionalFormatting>
  <conditionalFormatting sqref="O661">
    <cfRule type="cellIs" dxfId="3876" priority="1" operator="lessThan">
      <formula>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C6D6-A3F8-4C33-B8CE-A9BCC9132B18}">
  <sheetPr>
    <tabColor rgb="FFFF0000"/>
    <outlinePr summaryBelow="0" summaryRight="0"/>
  </sheetPr>
  <dimension ref="A1:CG723"/>
  <sheetViews>
    <sheetView topLeftCell="H338" workbookViewId="0">
      <selection activeCell="P351" sqref="P35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20.375" customWidth="1"/>
    <col min="18" max="18" width="16.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BU16" s="5"/>
      <c r="BV16" s="5"/>
      <c r="BW16" s="5"/>
      <c r="BX16" s="5"/>
      <c r="BY16" s="5"/>
      <c r="BZ16" s="5"/>
      <c r="CA16" s="5"/>
      <c r="CB16" s="5"/>
      <c r="CC16" s="5"/>
      <c r="CD16" s="5"/>
      <c r="CE16" s="5"/>
      <c r="CF16" s="5"/>
    </row>
    <row r="17" spans="73:84" ht="16.5" customHeight="1" x14ac:dyDescent="0.3">
      <c r="BU17" s="5"/>
      <c r="BV17" s="5"/>
      <c r="BW17" s="5"/>
      <c r="BX17" s="5"/>
      <c r="BY17" s="5"/>
      <c r="BZ17" s="5"/>
      <c r="CA17" s="5"/>
      <c r="CB17" s="5"/>
      <c r="CC17" s="5"/>
      <c r="CD17" s="5"/>
      <c r="CE17" s="5"/>
      <c r="CF17" s="5"/>
    </row>
    <row r="18" spans="73:84" ht="16.5" customHeight="1" x14ac:dyDescent="0.3">
      <c r="BU18" s="5"/>
      <c r="BV18" s="5"/>
      <c r="BW18" s="5"/>
      <c r="BX18" s="5"/>
      <c r="BY18" s="5"/>
      <c r="BZ18" s="5"/>
      <c r="CA18" s="5"/>
      <c r="CB18" s="5"/>
      <c r="CC18" s="5"/>
      <c r="CD18" s="5"/>
      <c r="CE18" s="5"/>
      <c r="CF18" s="5"/>
    </row>
    <row r="19" spans="73:84" ht="16.5" customHeight="1" x14ac:dyDescent="0.3">
      <c r="BU19" s="5"/>
      <c r="BV19" s="5"/>
      <c r="BW19" s="5"/>
      <c r="BX19" s="5"/>
      <c r="BY19" s="5"/>
      <c r="BZ19" s="5"/>
      <c r="CA19" s="5"/>
      <c r="CB19" s="5"/>
      <c r="CC19" s="5"/>
      <c r="CD19" s="5"/>
      <c r="CE19" s="5"/>
      <c r="CF19" s="5"/>
    </row>
    <row r="20" spans="73:84" ht="16.5" customHeight="1" x14ac:dyDescent="0.3">
      <c r="BU20" s="5"/>
      <c r="BV20" s="5"/>
      <c r="BW20" s="5"/>
      <c r="BX20" s="5"/>
      <c r="BY20" s="5"/>
      <c r="BZ20" s="5"/>
      <c r="CA20" s="5"/>
      <c r="CB20" s="5"/>
      <c r="CC20" s="5"/>
      <c r="CD20" s="5"/>
      <c r="CE20" s="5"/>
      <c r="CF20" s="5"/>
    </row>
    <row r="21" spans="73:84" ht="16.5" customHeight="1" x14ac:dyDescent="0.3">
      <c r="BU21" s="5"/>
      <c r="BV21" s="5"/>
      <c r="BW21" s="5"/>
      <c r="BX21" s="5"/>
      <c r="BY21" s="5"/>
      <c r="BZ21" s="5"/>
      <c r="CA21" s="5"/>
      <c r="CB21" s="5"/>
      <c r="CC21" s="5"/>
      <c r="CD21" s="5"/>
      <c r="CE21" s="5"/>
      <c r="CF21" s="5"/>
    </row>
    <row r="22" spans="73:84" ht="16.5" customHeight="1" x14ac:dyDescent="0.3">
      <c r="BU22" s="5"/>
      <c r="BV22" s="5"/>
      <c r="BW22" s="5"/>
      <c r="BX22" s="5"/>
      <c r="BY22" s="5"/>
      <c r="BZ22" s="5"/>
      <c r="CA22" s="5"/>
      <c r="CB22" s="5"/>
      <c r="CC22" s="5"/>
      <c r="CD22" s="5"/>
      <c r="CE22" s="5"/>
      <c r="CF22" s="5"/>
    </row>
    <row r="23" spans="73:84" ht="16.5" customHeight="1" x14ac:dyDescent="0.3">
      <c r="BU23" s="5"/>
      <c r="BV23" s="5"/>
      <c r="BW23" s="5"/>
      <c r="BX23" s="5"/>
      <c r="BY23" s="5"/>
      <c r="BZ23" s="5"/>
      <c r="CA23" s="5"/>
      <c r="CB23" s="5"/>
      <c r="CC23" s="5"/>
      <c r="CD23" s="5"/>
      <c r="CE23" s="5"/>
      <c r="CF23" s="5"/>
    </row>
    <row r="24" spans="73:84" ht="16.5" customHeight="1" x14ac:dyDescent="0.3">
      <c r="BU24" s="5"/>
      <c r="BV24" s="5"/>
      <c r="BW24" s="5"/>
      <c r="BX24" s="5"/>
      <c r="BY24" s="5"/>
      <c r="BZ24" s="5"/>
      <c r="CA24" s="5"/>
      <c r="CB24" s="5"/>
      <c r="CC24" s="5"/>
      <c r="CD24" s="5"/>
      <c r="CE24" s="5"/>
      <c r="CF24" s="5"/>
    </row>
    <row r="25" spans="73:84" ht="16.5" customHeight="1" x14ac:dyDescent="0.3">
      <c r="BU25" s="5"/>
      <c r="BV25" s="5"/>
      <c r="BW25" s="5"/>
      <c r="BX25" s="5"/>
      <c r="BY25" s="5"/>
      <c r="BZ25" s="5"/>
      <c r="CA25" s="5"/>
      <c r="CB25" s="5"/>
      <c r="CC25" s="5"/>
      <c r="CD25" s="5"/>
      <c r="CE25" s="5"/>
      <c r="CF25" s="5"/>
    </row>
    <row r="26" spans="73:84" ht="16.5" customHeight="1" x14ac:dyDescent="0.3">
      <c r="BU26" s="5"/>
      <c r="BV26" s="5"/>
      <c r="BW26" s="5"/>
      <c r="BX26" s="5"/>
      <c r="BY26" s="5"/>
      <c r="BZ26" s="5"/>
      <c r="CA26" s="5"/>
      <c r="CB26" s="5"/>
      <c r="CC26" s="5"/>
      <c r="CD26" s="5"/>
      <c r="CE26" s="5"/>
      <c r="CF26" s="5"/>
    </row>
    <row r="27" spans="73:84" ht="16.5" customHeight="1" x14ac:dyDescent="0.3">
      <c r="BU27" s="5"/>
      <c r="BV27" s="5"/>
      <c r="BW27" s="5"/>
      <c r="BX27" s="5"/>
      <c r="BY27" s="5"/>
      <c r="BZ27" s="5"/>
      <c r="CA27" s="5"/>
      <c r="CB27" s="5"/>
      <c r="CC27" s="5"/>
      <c r="CD27" s="5"/>
      <c r="CE27" s="5"/>
      <c r="CF27" s="5"/>
    </row>
    <row r="28" spans="73:84" ht="16.5" customHeight="1" x14ac:dyDescent="0.3">
      <c r="BU28" s="5"/>
      <c r="BV28" s="5"/>
      <c r="BW28" s="5"/>
      <c r="BX28" s="5"/>
      <c r="BY28" s="5"/>
      <c r="BZ28" s="5"/>
      <c r="CA28" s="5"/>
      <c r="CB28" s="5"/>
      <c r="CC28" s="5"/>
      <c r="CD28" s="5"/>
      <c r="CE28" s="5"/>
      <c r="CF28" s="5"/>
    </row>
    <row r="29" spans="73:84" ht="16.5" customHeight="1" x14ac:dyDescent="0.3">
      <c r="BU29" s="5"/>
      <c r="BV29" s="5"/>
      <c r="BW29" s="5"/>
      <c r="BX29" s="5"/>
      <c r="BY29" s="5"/>
      <c r="BZ29" s="5"/>
      <c r="CA29" s="5"/>
      <c r="CB29" s="5"/>
      <c r="CC29" s="5"/>
      <c r="CD29" s="5"/>
      <c r="CE29" s="5"/>
      <c r="CF29" s="5"/>
    </row>
    <row r="30" spans="73:84" ht="16.5" customHeight="1" x14ac:dyDescent="0.3">
      <c r="BU30" s="5"/>
      <c r="BV30" s="5"/>
      <c r="BW30" s="5"/>
      <c r="BX30" s="5"/>
      <c r="BY30" s="5"/>
      <c r="BZ30" s="5"/>
      <c r="CA30" s="5"/>
      <c r="CB30" s="5"/>
      <c r="CC30" s="5"/>
      <c r="CD30" s="5"/>
      <c r="CE30" s="5"/>
      <c r="CF30" s="5"/>
    </row>
    <row r="31" spans="73:84" ht="16.5" customHeight="1" x14ac:dyDescent="0.3">
      <c r="BU31" s="5"/>
      <c r="BV31" s="5"/>
      <c r="BW31" s="5"/>
      <c r="BX31" s="5"/>
      <c r="BY31" s="5"/>
      <c r="BZ31" s="5"/>
      <c r="CA31" s="5"/>
      <c r="CB31" s="5"/>
      <c r="CC31" s="5"/>
      <c r="CD31" s="5"/>
      <c r="CE31" s="5"/>
      <c r="CF31" s="5"/>
    </row>
    <row r="32" spans="73:84" ht="16.5" customHeight="1" x14ac:dyDescent="0.3">
      <c r="BU32" s="5"/>
      <c r="BV32" s="5"/>
      <c r="BW32" s="5"/>
      <c r="BX32" s="5"/>
      <c r="BY32" s="5"/>
      <c r="BZ32" s="5"/>
      <c r="CA32" s="5"/>
      <c r="CB32" s="5"/>
      <c r="CC32" s="5"/>
      <c r="CD32" s="5"/>
      <c r="CE32" s="5"/>
      <c r="CF32" s="5"/>
    </row>
    <row r="33" spans="73:84" ht="16.5" customHeight="1" x14ac:dyDescent="0.3">
      <c r="BU33" s="5"/>
      <c r="BV33" s="5"/>
      <c r="BW33" s="5"/>
      <c r="BX33" s="5"/>
      <c r="BY33" s="5"/>
      <c r="BZ33" s="5"/>
      <c r="CA33" s="5"/>
      <c r="CB33" s="5"/>
      <c r="CC33" s="5"/>
      <c r="CD33" s="5"/>
      <c r="CE33" s="5"/>
      <c r="CF33" s="5"/>
    </row>
    <row r="34" spans="73:84" ht="16.5" customHeight="1" x14ac:dyDescent="0.3">
      <c r="BU34" s="5"/>
      <c r="BV34" s="5"/>
      <c r="BW34" s="5"/>
      <c r="BX34" s="5"/>
      <c r="BY34" s="5"/>
      <c r="BZ34" s="5"/>
      <c r="CA34" s="5"/>
      <c r="CB34" s="5"/>
      <c r="CC34" s="5"/>
      <c r="CD34" s="5"/>
      <c r="CE34" s="5"/>
      <c r="CF34" s="5"/>
    </row>
    <row r="35" spans="73:84" ht="16.5" customHeight="1" x14ac:dyDescent="0.3">
      <c r="BU35" s="5"/>
      <c r="BV35" s="5"/>
      <c r="BW35" s="5"/>
      <c r="BX35" s="5"/>
      <c r="BY35" s="5"/>
      <c r="BZ35" s="5"/>
      <c r="CA35" s="5"/>
      <c r="CB35" s="5"/>
      <c r="CC35" s="5"/>
      <c r="CD35" s="5"/>
      <c r="CE35" s="5"/>
      <c r="CF35" s="5"/>
    </row>
    <row r="36" spans="73:84" ht="16.5" customHeight="1" x14ac:dyDescent="0.3">
      <c r="BU36" s="5"/>
      <c r="BV36" s="5"/>
      <c r="BW36" s="5"/>
      <c r="BX36" s="5"/>
      <c r="BY36" s="5"/>
      <c r="BZ36" s="5"/>
      <c r="CA36" s="5"/>
      <c r="CB36" s="5"/>
      <c r="CC36" s="5"/>
      <c r="CD36" s="5"/>
      <c r="CE36" s="5"/>
      <c r="CF36" s="5"/>
    </row>
    <row r="37" spans="73:84" ht="16.5" customHeight="1" x14ac:dyDescent="0.3">
      <c r="BU37" s="5"/>
      <c r="BV37" s="5"/>
      <c r="BW37" s="5"/>
      <c r="BX37" s="5"/>
      <c r="BY37" s="5"/>
      <c r="BZ37" s="5"/>
      <c r="CA37" s="5"/>
      <c r="CB37" s="5"/>
      <c r="CC37" s="5"/>
      <c r="CD37" s="5"/>
      <c r="CE37" s="5"/>
      <c r="CF37" s="5"/>
    </row>
    <row r="38" spans="73:84" ht="16.5" customHeight="1" x14ac:dyDescent="0.3">
      <c r="BU38" s="5"/>
      <c r="BV38" s="5"/>
      <c r="BW38" s="5"/>
      <c r="BX38" s="5"/>
      <c r="BY38" s="5"/>
      <c r="BZ38" s="5"/>
      <c r="CA38" s="5"/>
      <c r="CB38" s="5"/>
      <c r="CC38" s="5"/>
      <c r="CD38" s="5"/>
      <c r="CE38" s="5"/>
      <c r="CF38" s="5"/>
    </row>
    <row r="39" spans="73:84" ht="16.5" customHeight="1" x14ac:dyDescent="0.3">
      <c r="BU39" s="5"/>
      <c r="BV39" s="5"/>
      <c r="BW39" s="5"/>
      <c r="BX39" s="5"/>
      <c r="BY39" s="5"/>
      <c r="BZ39" s="5"/>
      <c r="CA39" s="5"/>
      <c r="CB39" s="5"/>
      <c r="CC39" s="5"/>
      <c r="CD39" s="5"/>
      <c r="CE39" s="5"/>
      <c r="CF39" s="5"/>
    </row>
    <row r="40" spans="73:84" ht="16.5" customHeight="1" x14ac:dyDescent="0.3">
      <c r="BU40" s="5"/>
      <c r="BV40" s="5"/>
      <c r="BW40" s="5"/>
      <c r="BX40" s="5"/>
      <c r="BY40" s="5"/>
      <c r="BZ40" s="5"/>
      <c r="CA40" s="5"/>
      <c r="CB40" s="5"/>
      <c r="CC40" s="5"/>
      <c r="CD40" s="5"/>
      <c r="CE40" s="5"/>
      <c r="CF40" s="5"/>
    </row>
    <row r="41" spans="73:84" ht="16.5" customHeight="1" x14ac:dyDescent="0.3">
      <c r="BU41" s="5"/>
      <c r="BV41" s="5"/>
      <c r="BW41" s="5"/>
      <c r="BX41" s="5"/>
      <c r="BY41" s="5"/>
      <c r="BZ41" s="5"/>
      <c r="CA41" s="5"/>
      <c r="CB41" s="5"/>
      <c r="CC41" s="5"/>
      <c r="CD41" s="5"/>
      <c r="CE41" s="5"/>
      <c r="CF41" s="5"/>
    </row>
    <row r="42" spans="73:84" ht="16.5" customHeight="1" x14ac:dyDescent="0.3">
      <c r="BU42" s="7"/>
      <c r="BV42" s="7"/>
      <c r="BW42" s="7"/>
      <c r="BX42" s="7"/>
      <c r="BY42" s="7"/>
      <c r="BZ42" s="7"/>
      <c r="CA42" s="7"/>
      <c r="CB42" s="7"/>
      <c r="CC42" s="7"/>
      <c r="CD42" s="7"/>
      <c r="CE42" s="7"/>
      <c r="CF42" s="7"/>
    </row>
    <row r="43" spans="73:84" ht="16.5" customHeight="1" x14ac:dyDescent="0.3">
      <c r="BU43" s="5"/>
      <c r="BV43" s="5"/>
      <c r="BW43" s="5"/>
      <c r="BX43" s="5"/>
      <c r="BY43" s="5"/>
      <c r="BZ43" s="5"/>
      <c r="CA43" s="5"/>
      <c r="CB43" s="5"/>
      <c r="CC43" s="5"/>
      <c r="CD43" s="5"/>
      <c r="CE43" s="5"/>
      <c r="CF43" s="5"/>
    </row>
    <row r="44" spans="73:84" ht="16.5" customHeight="1" x14ac:dyDescent="0.3">
      <c r="BU44" s="5"/>
      <c r="BV44" s="5"/>
      <c r="BW44" s="5"/>
      <c r="BX44" s="5"/>
      <c r="BY44" s="5"/>
      <c r="BZ44" s="5"/>
      <c r="CA44" s="5"/>
      <c r="CB44" s="5"/>
      <c r="CC44" s="5"/>
      <c r="CD44" s="5"/>
      <c r="CE44" s="5"/>
      <c r="CF44" s="5"/>
    </row>
    <row r="45" spans="73:84" ht="16.5" customHeight="1" x14ac:dyDescent="0.3">
      <c r="BU45" s="5"/>
      <c r="BV45" s="5"/>
      <c r="BW45" s="5"/>
      <c r="BX45" s="5"/>
      <c r="BY45" s="5"/>
      <c r="BZ45" s="5"/>
      <c r="CA45" s="5"/>
      <c r="CB45" s="5"/>
      <c r="CC45" s="5"/>
      <c r="CD45" s="5"/>
      <c r="CE45" s="5"/>
      <c r="CF45" s="5"/>
    </row>
    <row r="46" spans="73:84" ht="16.5" customHeight="1" x14ac:dyDescent="0.3">
      <c r="BU46" s="7"/>
      <c r="BV46" s="7"/>
      <c r="BW46" s="7"/>
      <c r="BX46" s="7"/>
      <c r="BY46" s="7"/>
      <c r="BZ46" s="7"/>
      <c r="CA46" s="7"/>
      <c r="CB46" s="7"/>
      <c r="CC46" s="7"/>
      <c r="CD46" s="7"/>
      <c r="CE46" s="7"/>
      <c r="CF46" s="7"/>
    </row>
    <row r="47" spans="73:84" ht="16.5" customHeight="1" x14ac:dyDescent="0.3">
      <c r="BU47" s="5"/>
      <c r="BV47" s="5"/>
      <c r="BW47" s="5"/>
      <c r="BX47" s="5"/>
      <c r="BY47" s="5"/>
      <c r="BZ47" s="5"/>
      <c r="CA47" s="5"/>
      <c r="CB47" s="5"/>
      <c r="CC47" s="5"/>
      <c r="CD47" s="5"/>
      <c r="CE47" s="5"/>
      <c r="CF47" s="5"/>
    </row>
    <row r="48" spans="73:84" ht="16.5" customHeight="1" x14ac:dyDescent="0.3">
      <c r="BU48" s="5"/>
      <c r="BV48" s="5"/>
      <c r="BW48" s="5"/>
      <c r="BX48" s="5"/>
      <c r="BY48" s="5"/>
      <c r="BZ48" s="5"/>
      <c r="CA48" s="5"/>
      <c r="CB48" s="5"/>
      <c r="CC48" s="5"/>
      <c r="CD48" s="5"/>
      <c r="CE48" s="5"/>
      <c r="CF48" s="5"/>
    </row>
    <row r="49" spans="73:84" ht="16.5" customHeight="1" x14ac:dyDescent="0.3">
      <c r="BU49" s="7"/>
      <c r="BV49" s="7"/>
      <c r="BW49" s="7"/>
      <c r="BX49" s="7"/>
      <c r="BY49" s="7"/>
      <c r="BZ49" s="7"/>
      <c r="CA49" s="7"/>
      <c r="CB49" s="7"/>
      <c r="CC49" s="7"/>
      <c r="CD49" s="7"/>
      <c r="CE49" s="7"/>
      <c r="CF49" s="7"/>
    </row>
    <row r="50" spans="73:84" ht="16.5" customHeight="1" x14ac:dyDescent="0.3">
      <c r="BU50" s="5"/>
      <c r="BV50" s="5"/>
      <c r="BW50" s="5"/>
      <c r="BX50" s="5"/>
      <c r="BY50" s="5"/>
      <c r="BZ50" s="5"/>
      <c r="CA50" s="5"/>
      <c r="CB50" s="5"/>
      <c r="CC50" s="5"/>
      <c r="CD50" s="5"/>
      <c r="CE50" s="5"/>
      <c r="CF50" s="5"/>
    </row>
    <row r="51" spans="73:84" ht="16.5" customHeight="1" x14ac:dyDescent="0.3">
      <c r="BU51" s="5"/>
      <c r="BV51" s="5"/>
      <c r="BW51" s="5"/>
      <c r="BX51" s="5"/>
      <c r="BY51" s="5"/>
      <c r="BZ51" s="5"/>
      <c r="CA51" s="5"/>
      <c r="CB51" s="5"/>
      <c r="CC51" s="5"/>
      <c r="CD51" s="5"/>
      <c r="CE51" s="5"/>
      <c r="CF51" s="5"/>
    </row>
    <row r="52" spans="73:84" ht="16.5" customHeight="1" x14ac:dyDescent="0.3">
      <c r="BU52" s="5"/>
      <c r="BV52" s="5"/>
      <c r="BW52" s="5"/>
      <c r="BX52" s="5"/>
      <c r="BY52" s="5"/>
      <c r="BZ52" s="5"/>
      <c r="CA52" s="5"/>
      <c r="CB52" s="5"/>
      <c r="CC52" s="5"/>
      <c r="CD52" s="5"/>
      <c r="CE52" s="5"/>
      <c r="CF52" s="5"/>
    </row>
    <row r="53" spans="73:84" ht="16.5" customHeight="1" x14ac:dyDescent="0.3">
      <c r="BU53" s="5"/>
      <c r="BV53" s="5"/>
      <c r="BW53" s="5"/>
      <c r="BX53" s="5"/>
      <c r="BY53" s="5"/>
      <c r="BZ53" s="5"/>
      <c r="CA53" s="5"/>
      <c r="CB53" s="5"/>
      <c r="CC53" s="5"/>
      <c r="CD53" s="5"/>
      <c r="CE53" s="5"/>
      <c r="CF53" s="5"/>
    </row>
    <row r="54" spans="73:84" ht="16.5" customHeight="1" x14ac:dyDescent="0.3">
      <c r="BU54" s="5"/>
      <c r="BV54" s="5"/>
      <c r="BW54" s="5"/>
      <c r="BX54" s="5"/>
      <c r="BY54" s="5"/>
      <c r="BZ54" s="5"/>
      <c r="CA54" s="5"/>
      <c r="CB54" s="5"/>
      <c r="CC54" s="5"/>
      <c r="CD54" s="5"/>
      <c r="CE54" s="5"/>
      <c r="CF54" s="5"/>
    </row>
    <row r="55" spans="73:84" ht="16.5" customHeight="1" x14ac:dyDescent="0.3">
      <c r="BU55" s="5"/>
      <c r="BV55" s="5"/>
      <c r="BW55" s="5"/>
      <c r="BX55" s="5"/>
      <c r="BY55" s="5"/>
      <c r="BZ55" s="5"/>
      <c r="CA55" s="5"/>
      <c r="CB55" s="5"/>
      <c r="CC55" s="5"/>
      <c r="CD55" s="5"/>
      <c r="CE55" s="5"/>
      <c r="CF55" s="5"/>
    </row>
    <row r="56" spans="73:84" ht="16.5" customHeight="1" x14ac:dyDescent="0.3">
      <c r="BU56" s="5"/>
      <c r="BV56" s="5"/>
      <c r="BW56" s="5"/>
      <c r="BX56" s="5"/>
      <c r="BY56" s="5"/>
      <c r="BZ56" s="5"/>
      <c r="CA56" s="5"/>
      <c r="CB56" s="5"/>
      <c r="CC56" s="5"/>
      <c r="CD56" s="5"/>
      <c r="CE56" s="5"/>
      <c r="CF56" s="5"/>
    </row>
    <row r="57" spans="73:84" ht="16.5" customHeight="1" x14ac:dyDescent="0.3">
      <c r="BU57" s="5"/>
      <c r="BV57" s="5"/>
      <c r="BW57" s="5"/>
      <c r="BX57" s="5"/>
      <c r="BY57" s="5"/>
      <c r="BZ57" s="5"/>
      <c r="CA57" s="5"/>
      <c r="CB57" s="5"/>
      <c r="CC57" s="5"/>
      <c r="CD57" s="5"/>
      <c r="CE57" s="5"/>
      <c r="CF57" s="5"/>
    </row>
    <row r="58" spans="73:84" ht="16.5" customHeight="1" x14ac:dyDescent="0.3">
      <c r="BU58" s="5"/>
      <c r="BV58" s="5"/>
      <c r="BW58" s="5"/>
      <c r="BX58" s="5"/>
      <c r="BY58" s="5"/>
      <c r="BZ58" s="5"/>
      <c r="CA58" s="5"/>
      <c r="CB58" s="5"/>
      <c r="CC58" s="5"/>
      <c r="CD58" s="5"/>
      <c r="CE58" s="5"/>
      <c r="CF58" s="5"/>
    </row>
    <row r="59" spans="73:84" ht="16.5" customHeight="1" x14ac:dyDescent="0.3">
      <c r="BU59" s="5"/>
      <c r="BV59" s="5"/>
      <c r="BW59" s="5"/>
      <c r="BX59" s="5"/>
      <c r="BY59" s="5"/>
      <c r="BZ59" s="5"/>
      <c r="CA59" s="5"/>
      <c r="CB59" s="5"/>
      <c r="CC59" s="5"/>
      <c r="CD59" s="5"/>
      <c r="CE59" s="5"/>
      <c r="CF59" s="5"/>
    </row>
    <row r="60" spans="73:84" ht="16.5" customHeight="1" x14ac:dyDescent="0.3">
      <c r="BU60" s="5"/>
      <c r="BV60" s="5"/>
      <c r="BW60" s="5"/>
      <c r="BX60" s="5"/>
      <c r="BY60" s="5"/>
      <c r="BZ60" s="5"/>
      <c r="CA60" s="5"/>
      <c r="CB60" s="5"/>
      <c r="CC60" s="5"/>
      <c r="CD60" s="5"/>
      <c r="CE60" s="5"/>
      <c r="CF60" s="5"/>
    </row>
    <row r="61" spans="73:84" ht="16.5" customHeight="1" x14ac:dyDescent="0.3">
      <c r="BU61" s="5"/>
      <c r="BV61" s="5"/>
      <c r="BW61" s="5"/>
      <c r="BX61" s="5"/>
      <c r="BY61" s="5"/>
      <c r="BZ61" s="5"/>
      <c r="CA61" s="5"/>
      <c r="CB61" s="5"/>
      <c r="CC61" s="5"/>
      <c r="CD61" s="5"/>
      <c r="CE61" s="5"/>
      <c r="CF61" s="5"/>
    </row>
    <row r="62" spans="73:84" ht="16.5" customHeight="1" x14ac:dyDescent="0.3">
      <c r="BU62" s="7"/>
      <c r="BV62" s="7"/>
      <c r="BW62" s="7"/>
      <c r="BX62" s="7"/>
      <c r="BY62" s="7"/>
      <c r="BZ62" s="7"/>
      <c r="CA62" s="7"/>
      <c r="CB62" s="7"/>
      <c r="CC62" s="7"/>
      <c r="CD62" s="7"/>
      <c r="CE62" s="7"/>
      <c r="CF62" s="7"/>
    </row>
    <row r="63" spans="73:84" ht="16.5" customHeight="1" x14ac:dyDescent="0.3">
      <c r="BU63" s="5"/>
      <c r="BV63" s="5"/>
      <c r="BW63" s="5"/>
      <c r="BX63" s="5"/>
      <c r="BY63" s="5"/>
      <c r="BZ63" s="5"/>
      <c r="CA63" s="5"/>
      <c r="CB63" s="5"/>
      <c r="CC63" s="5"/>
      <c r="CD63" s="5"/>
      <c r="CE63" s="5"/>
      <c r="CF63" s="5"/>
    </row>
    <row r="64" spans="73:84" ht="16.5" customHeight="1" x14ac:dyDescent="0.3">
      <c r="BU64" s="5"/>
      <c r="BV64" s="5"/>
      <c r="BW64" s="5"/>
      <c r="BX64" s="5"/>
      <c r="BY64" s="5"/>
      <c r="BZ64" s="5"/>
      <c r="CA64" s="5"/>
      <c r="CB64" s="5"/>
      <c r="CC64" s="5"/>
      <c r="CD64" s="5"/>
      <c r="CE64" s="5"/>
      <c r="CF64" s="5"/>
    </row>
    <row r="65" spans="73:84" ht="16.5" customHeight="1" x14ac:dyDescent="0.3">
      <c r="BU65" s="5"/>
      <c r="BV65" s="5"/>
      <c r="BW65" s="5"/>
      <c r="BX65" s="5"/>
      <c r="BY65" s="5"/>
      <c r="BZ65" s="5"/>
      <c r="CA65" s="5"/>
      <c r="CB65" s="5"/>
      <c r="CC65" s="5"/>
      <c r="CD65" s="5"/>
      <c r="CE65" s="5"/>
      <c r="CF65" s="5"/>
    </row>
    <row r="66" spans="73:84" ht="16.5" customHeight="1" x14ac:dyDescent="0.3">
      <c r="BU66" s="5"/>
      <c r="BV66" s="5"/>
      <c r="BW66" s="5"/>
      <c r="BX66" s="5"/>
      <c r="BY66" s="5"/>
      <c r="BZ66" s="5"/>
      <c r="CA66" s="5"/>
      <c r="CB66" s="5"/>
      <c r="CC66" s="5"/>
      <c r="CD66" s="5"/>
      <c r="CE66" s="5"/>
      <c r="CF66" s="5"/>
    </row>
    <row r="67" spans="73:84" ht="16.5" customHeight="1" x14ac:dyDescent="0.3">
      <c r="BU67" s="5"/>
      <c r="BV67" s="5"/>
      <c r="BW67" s="5"/>
      <c r="BX67" s="5"/>
      <c r="BY67" s="5"/>
      <c r="BZ67" s="5"/>
      <c r="CA67" s="5"/>
      <c r="CB67" s="5"/>
      <c r="CC67" s="5"/>
      <c r="CD67" s="5"/>
      <c r="CE67" s="5"/>
      <c r="CF67" s="5"/>
    </row>
    <row r="68" spans="73:84" ht="16.5" customHeight="1" x14ac:dyDescent="0.3">
      <c r="BU68" s="5"/>
      <c r="BV68" s="5"/>
      <c r="BW68" s="5"/>
      <c r="BX68" s="5"/>
      <c r="BY68" s="5"/>
      <c r="BZ68" s="5"/>
      <c r="CA68" s="5"/>
      <c r="CB68" s="5"/>
      <c r="CC68" s="5"/>
      <c r="CD68" s="5"/>
      <c r="CE68" s="5"/>
      <c r="CF68" s="5"/>
    </row>
    <row r="69" spans="73:84" ht="16.5" customHeight="1" x14ac:dyDescent="0.3">
      <c r="BU69" s="5"/>
      <c r="BV69" s="5"/>
      <c r="BW69" s="5"/>
      <c r="BX69" s="5"/>
      <c r="BY69" s="5"/>
      <c r="BZ69" s="5"/>
      <c r="CA69" s="5"/>
      <c r="CB69" s="5"/>
      <c r="CC69" s="5"/>
      <c r="CD69" s="5"/>
      <c r="CE69" s="5"/>
      <c r="CF69" s="5"/>
    </row>
    <row r="70" spans="73:84" ht="16.5" customHeight="1" x14ac:dyDescent="0.3">
      <c r="BU70" s="5"/>
      <c r="BV70" s="5"/>
      <c r="BW70" s="5"/>
      <c r="BX70" s="5"/>
      <c r="BY70" s="5"/>
      <c r="BZ70" s="5"/>
      <c r="CA70" s="5"/>
      <c r="CB70" s="5"/>
      <c r="CC70" s="5"/>
      <c r="CD70" s="5"/>
      <c r="CE70" s="5"/>
      <c r="CF70" s="5"/>
    </row>
    <row r="71" spans="73:84" ht="16.5" customHeight="1" x14ac:dyDescent="0.3">
      <c r="BU71" s="5"/>
      <c r="BV71" s="5"/>
      <c r="BW71" s="5"/>
      <c r="BX71" s="5"/>
      <c r="BY71" s="5"/>
      <c r="BZ71" s="5"/>
      <c r="CA71" s="5"/>
      <c r="CB71" s="5"/>
      <c r="CC71" s="5"/>
      <c r="CD71" s="5"/>
      <c r="CE71" s="5"/>
      <c r="CF71" s="5"/>
    </row>
    <row r="72" spans="73:84" ht="16.5" customHeight="1" x14ac:dyDescent="0.3">
      <c r="BU72" s="5"/>
      <c r="BV72" s="5"/>
      <c r="BW72" s="5"/>
      <c r="BX72" s="5"/>
      <c r="BY72" s="5"/>
      <c r="BZ72" s="5"/>
      <c r="CA72" s="5"/>
      <c r="CB72" s="5"/>
      <c r="CC72" s="5"/>
      <c r="CD72" s="5"/>
      <c r="CE72" s="5"/>
      <c r="CF72" s="5"/>
    </row>
    <row r="73" spans="73:84" ht="16.5" customHeight="1" x14ac:dyDescent="0.3">
      <c r="BU73" s="5"/>
      <c r="BV73" s="5"/>
      <c r="BW73" s="5"/>
      <c r="BX73" s="5"/>
      <c r="BY73" s="5"/>
      <c r="BZ73" s="5"/>
      <c r="CA73" s="5"/>
      <c r="CB73" s="5"/>
      <c r="CC73" s="5"/>
      <c r="CD73" s="5"/>
      <c r="CE73" s="5"/>
      <c r="CF73" s="5"/>
    </row>
    <row r="74" spans="73:84" ht="16.5" customHeight="1" x14ac:dyDescent="0.3">
      <c r="BU74" s="5"/>
      <c r="BV74" s="5"/>
      <c r="BW74" s="5"/>
      <c r="BX74" s="5"/>
      <c r="BY74" s="5"/>
      <c r="BZ74" s="5"/>
      <c r="CA74" s="5"/>
      <c r="CB74" s="5"/>
      <c r="CC74" s="5"/>
      <c r="CD74" s="5"/>
      <c r="CE74" s="5"/>
      <c r="CF74" s="5"/>
    </row>
    <row r="75" spans="73:84" ht="16.5" customHeight="1" x14ac:dyDescent="0.3">
      <c r="BU75" s="5"/>
      <c r="BV75" s="5"/>
      <c r="BW75" s="5"/>
      <c r="BX75" s="5"/>
      <c r="BY75" s="5"/>
      <c r="BZ75" s="5"/>
      <c r="CA75" s="5"/>
      <c r="CB75" s="5"/>
      <c r="CC75" s="5"/>
      <c r="CD75" s="5"/>
      <c r="CE75" s="5"/>
      <c r="CF75" s="5"/>
    </row>
    <row r="76" spans="73:84" ht="16.5" customHeight="1" x14ac:dyDescent="0.3">
      <c r="BU76" s="5"/>
      <c r="BV76" s="5"/>
      <c r="BW76" s="5"/>
      <c r="BX76" s="5"/>
      <c r="BY76" s="5"/>
      <c r="BZ76" s="5"/>
      <c r="CA76" s="5"/>
      <c r="CB76" s="5"/>
      <c r="CC76" s="5"/>
      <c r="CD76" s="5"/>
      <c r="CE76" s="5"/>
      <c r="CF76" s="5"/>
    </row>
    <row r="77" spans="73:84" ht="16.5" customHeight="1" x14ac:dyDescent="0.3">
      <c r="BU77" s="5"/>
      <c r="BV77" s="5"/>
      <c r="BW77" s="5"/>
      <c r="BX77" s="5"/>
      <c r="BY77" s="5"/>
      <c r="BZ77" s="5"/>
      <c r="CA77" s="5"/>
      <c r="CB77" s="5"/>
      <c r="CC77" s="5"/>
      <c r="CD77" s="5"/>
      <c r="CE77" s="5"/>
      <c r="CF77" s="5"/>
    </row>
    <row r="78" spans="73:84" ht="16.5" customHeight="1" x14ac:dyDescent="0.3">
      <c r="BU78" s="5"/>
      <c r="BV78" s="5"/>
      <c r="BW78" s="5"/>
      <c r="BX78" s="5"/>
      <c r="BY78" s="5"/>
      <c r="BZ78" s="5"/>
      <c r="CA78" s="5"/>
      <c r="CB78" s="5"/>
      <c r="CC78" s="5"/>
      <c r="CD78" s="5"/>
      <c r="CE78" s="5"/>
      <c r="CF78" s="5"/>
    </row>
    <row r="79" spans="73:84" ht="16.5" customHeight="1" x14ac:dyDescent="0.3">
      <c r="BU79" s="5"/>
      <c r="BV79" s="5"/>
      <c r="BW79" s="5"/>
      <c r="BX79" s="5"/>
      <c r="BY79" s="5"/>
      <c r="BZ79" s="5"/>
      <c r="CA79" s="5"/>
      <c r="CB79" s="5"/>
      <c r="CC79" s="5"/>
      <c r="CD79" s="5"/>
      <c r="CE79" s="5"/>
      <c r="CF79" s="5"/>
    </row>
    <row r="80" spans="73: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3">
      <c r="BU129" s="5"/>
      <c r="BV129" s="5"/>
      <c r="BW129" s="5"/>
      <c r="BX129" s="5"/>
      <c r="BY129" s="5"/>
      <c r="BZ129" s="5"/>
      <c r="CA129" s="5"/>
      <c r="CB129" s="5"/>
      <c r="CC129" s="5"/>
      <c r="CD129" s="5"/>
      <c r="CE129" s="5"/>
      <c r="CF129" s="5"/>
    </row>
    <row r="130" spans="73:84" ht="16.5" customHeight="1" x14ac:dyDescent="0.3">
      <c r="BU130" s="5"/>
      <c r="BV130" s="5"/>
      <c r="BW130" s="5"/>
      <c r="BX130" s="5"/>
      <c r="BY130" s="5"/>
      <c r="BZ130" s="5"/>
      <c r="CA130" s="5"/>
      <c r="CB130" s="5"/>
      <c r="CC130" s="5"/>
      <c r="CD130" s="5"/>
      <c r="CE130" s="5"/>
      <c r="CF130" s="5"/>
    </row>
    <row r="131" spans="73:84" ht="16.5" customHeight="1" x14ac:dyDescent="0.3">
      <c r="BU131" s="5"/>
      <c r="BV131" s="5"/>
      <c r="BW131" s="5"/>
      <c r="BX131" s="5"/>
      <c r="BY131" s="5"/>
      <c r="BZ131" s="5"/>
      <c r="CA131" s="5"/>
      <c r="CB131" s="5"/>
      <c r="CC131" s="5"/>
      <c r="CD131" s="5"/>
      <c r="CE131" s="5"/>
      <c r="CF131" s="5"/>
    </row>
    <row r="132" spans="73:84" ht="16.5" customHeight="1" x14ac:dyDescent="0.3">
      <c r="BU132" s="5"/>
      <c r="BV132" s="5"/>
      <c r="BW132" s="5"/>
      <c r="BX132" s="5"/>
      <c r="BY132" s="5"/>
      <c r="BZ132" s="5"/>
      <c r="CA132" s="5"/>
      <c r="CB132" s="5"/>
      <c r="CC132" s="5"/>
      <c r="CD132" s="5"/>
      <c r="CE132" s="5"/>
      <c r="CF132" s="5"/>
    </row>
    <row r="133" spans="73:84" ht="16.5" customHeight="1" x14ac:dyDescent="0.3">
      <c r="BU133" s="5"/>
      <c r="BV133" s="5"/>
      <c r="BW133" s="5"/>
      <c r="BX133" s="5"/>
      <c r="BY133" s="5"/>
      <c r="BZ133" s="5"/>
      <c r="CA133" s="5"/>
      <c r="CB133" s="5"/>
      <c r="CC133" s="5"/>
      <c r="CD133" s="5"/>
      <c r="CE133" s="5"/>
      <c r="CF133" s="5"/>
    </row>
    <row r="134" spans="73:84" ht="16.5" customHeight="1" x14ac:dyDescent="0.3">
      <c r="BU134" s="5"/>
      <c r="BV134" s="5"/>
      <c r="BW134" s="5"/>
      <c r="BX134" s="5"/>
      <c r="BY134" s="5"/>
      <c r="BZ134" s="5"/>
      <c r="CA134" s="5"/>
      <c r="CB134" s="5"/>
      <c r="CC134" s="5"/>
      <c r="CD134" s="5"/>
      <c r="CE134" s="5"/>
      <c r="CF134" s="5"/>
    </row>
    <row r="135" spans="73:84" ht="16.5" customHeight="1" x14ac:dyDescent="0.3">
      <c r="BU135" s="5"/>
      <c r="BV135" s="5"/>
      <c r="BW135" s="5"/>
      <c r="BX135" s="5"/>
      <c r="BY135" s="5"/>
      <c r="BZ135" s="5"/>
      <c r="CA135" s="5"/>
      <c r="CB135" s="5"/>
      <c r="CC135" s="5"/>
      <c r="CD135" s="5"/>
      <c r="CE135" s="5"/>
      <c r="CF135" s="5"/>
    </row>
    <row r="136" spans="73:84" ht="16.5" customHeight="1" x14ac:dyDescent="0.3">
      <c r="BU136" s="5"/>
      <c r="BV136" s="5"/>
      <c r="BW136" s="5"/>
      <c r="BX136" s="5"/>
      <c r="BY136" s="5"/>
      <c r="BZ136" s="5"/>
      <c r="CA136" s="5"/>
      <c r="CB136" s="5"/>
      <c r="CC136" s="5"/>
      <c r="CD136" s="5"/>
      <c r="CE136" s="5"/>
      <c r="CF136" s="5"/>
    </row>
    <row r="137" spans="73:84" ht="16.5" customHeight="1" x14ac:dyDescent="0.3">
      <c r="BU137" s="5"/>
      <c r="BV137" s="5"/>
      <c r="BW137" s="5"/>
      <c r="BX137" s="5"/>
      <c r="BY137" s="5"/>
      <c r="BZ137" s="5"/>
      <c r="CA137" s="5"/>
      <c r="CB137" s="5"/>
      <c r="CC137" s="5"/>
      <c r="CD137" s="5"/>
      <c r="CE137" s="5"/>
      <c r="CF137" s="5"/>
    </row>
    <row r="138" spans="73:84" ht="16.5" customHeight="1" x14ac:dyDescent="0.3">
      <c r="BU138" s="5"/>
      <c r="BV138" s="5"/>
      <c r="BW138" s="5"/>
      <c r="BX138" s="5"/>
      <c r="BY138" s="5"/>
      <c r="BZ138" s="5"/>
      <c r="CA138" s="5"/>
      <c r="CB138" s="5"/>
      <c r="CC138" s="5"/>
      <c r="CD138" s="5"/>
      <c r="CE138" s="5"/>
      <c r="CF138" s="5"/>
    </row>
    <row r="139" spans="73:84" ht="16.5" customHeight="1" x14ac:dyDescent="0.3">
      <c r="BU139" s="5"/>
      <c r="BV139" s="5"/>
      <c r="BW139" s="5"/>
      <c r="BX139" s="5"/>
      <c r="BY139" s="5"/>
      <c r="BZ139" s="5"/>
      <c r="CA139" s="5"/>
      <c r="CB139" s="5"/>
      <c r="CC139" s="5"/>
      <c r="CD139" s="5"/>
      <c r="CE139" s="5"/>
      <c r="CF139" s="5"/>
    </row>
    <row r="140" spans="73:84" ht="16.5" customHeight="1" x14ac:dyDescent="0.3">
      <c r="BU140" s="5"/>
      <c r="BV140" s="5"/>
      <c r="BW140" s="5"/>
      <c r="BX140" s="5"/>
      <c r="BY140" s="5"/>
      <c r="BZ140" s="5"/>
      <c r="CA140" s="5"/>
      <c r="CB140" s="5"/>
      <c r="CC140" s="5"/>
      <c r="CD140" s="5"/>
      <c r="CE140" s="5"/>
      <c r="CF140" s="5"/>
    </row>
    <row r="141" spans="73:84" ht="16.5" customHeight="1" x14ac:dyDescent="0.3">
      <c r="BU141" s="5"/>
      <c r="BV141" s="5"/>
      <c r="BW141" s="5"/>
      <c r="BX141" s="5"/>
      <c r="BY141" s="5"/>
      <c r="BZ141" s="5"/>
      <c r="CA141" s="5"/>
      <c r="CB141" s="5"/>
      <c r="CC141" s="5"/>
      <c r="CD141" s="5"/>
      <c r="CE141" s="5"/>
      <c r="CF141" s="5"/>
    </row>
    <row r="142" spans="73:84" ht="16.5" customHeight="1" x14ac:dyDescent="0.3">
      <c r="BU142" s="5"/>
      <c r="BV142" s="5"/>
      <c r="BW142" s="5"/>
      <c r="BX142" s="5"/>
      <c r="BY142" s="5"/>
      <c r="BZ142" s="5"/>
      <c r="CA142" s="5"/>
      <c r="CB142" s="5"/>
      <c r="CC142" s="5"/>
      <c r="CD142" s="5"/>
      <c r="CE142" s="5"/>
      <c r="CF142" s="5"/>
    </row>
    <row r="143" spans="73:84" ht="16.5" customHeight="1" x14ac:dyDescent="0.3">
      <c r="BU143" s="5"/>
      <c r="BV143" s="5"/>
      <c r="BW143" s="5"/>
      <c r="BX143" s="5"/>
      <c r="BY143" s="5"/>
      <c r="BZ143" s="5"/>
      <c r="CA143" s="5"/>
      <c r="CB143" s="5"/>
      <c r="CC143" s="5"/>
      <c r="CD143" s="5"/>
      <c r="CE143" s="5"/>
      <c r="CF143" s="5"/>
    </row>
    <row r="144" spans="73:84" ht="16.5" customHeight="1" x14ac:dyDescent="0.3">
      <c r="BU144" s="5"/>
      <c r="BV144" s="5"/>
      <c r="BW144" s="5"/>
      <c r="BX144" s="5"/>
      <c r="BY144" s="5"/>
      <c r="BZ144" s="5"/>
      <c r="CA144" s="5"/>
      <c r="CB144" s="5"/>
      <c r="CC144" s="5"/>
      <c r="CD144" s="5"/>
      <c r="CE144" s="5"/>
      <c r="CF144" s="5"/>
    </row>
    <row r="145" spans="73:84" ht="16.5" customHeight="1" x14ac:dyDescent="0.3">
      <c r="BU145" s="5"/>
      <c r="BV145" s="5"/>
      <c r="BW145" s="5"/>
      <c r="BX145" s="5"/>
      <c r="BY145" s="5"/>
      <c r="BZ145" s="5"/>
      <c r="CA145" s="5"/>
      <c r="CB145" s="5"/>
      <c r="CC145" s="5"/>
      <c r="CD145" s="5"/>
      <c r="CE145" s="5"/>
      <c r="CF145" s="5"/>
    </row>
    <row r="146" spans="73:84" ht="16.5" customHeight="1" x14ac:dyDescent="0.3">
      <c r="BU146" s="5"/>
      <c r="BV146" s="5"/>
      <c r="BW146" s="5"/>
      <c r="BX146" s="5"/>
      <c r="BY146" s="5"/>
      <c r="BZ146" s="5"/>
      <c r="CA146" s="5"/>
      <c r="CB146" s="5"/>
      <c r="CC146" s="5"/>
      <c r="CD146" s="5"/>
      <c r="CE146" s="5"/>
      <c r="CF146" s="5"/>
    </row>
    <row r="147" spans="73:84" ht="16.5" customHeight="1" x14ac:dyDescent="0.3">
      <c r="BU147" s="5"/>
      <c r="BV147" s="5"/>
      <c r="BW147" s="5"/>
      <c r="BX147" s="5"/>
      <c r="BY147" s="5"/>
      <c r="BZ147" s="5"/>
      <c r="CA147" s="5"/>
      <c r="CB147" s="5"/>
      <c r="CC147" s="5"/>
      <c r="CD147" s="5"/>
      <c r="CE147" s="5"/>
      <c r="CF147" s="5"/>
    </row>
    <row r="148" spans="73:84" ht="16.5" customHeight="1" x14ac:dyDescent="0.3">
      <c r="BU148" s="5"/>
      <c r="BV148" s="5"/>
      <c r="BW148" s="5"/>
      <c r="BX148" s="5"/>
      <c r="BY148" s="5"/>
      <c r="BZ148" s="5"/>
      <c r="CA148" s="5"/>
      <c r="CB148" s="5"/>
      <c r="CC148" s="5"/>
      <c r="CD148" s="5"/>
      <c r="CE148" s="5"/>
      <c r="CF148" s="5"/>
    </row>
    <row r="149" spans="73:84" ht="16.5" customHeight="1" x14ac:dyDescent="0.3">
      <c r="BU149" s="5"/>
      <c r="BV149" s="5"/>
      <c r="BW149" s="5"/>
      <c r="BX149" s="5"/>
      <c r="BY149" s="5"/>
      <c r="BZ149" s="5"/>
      <c r="CA149" s="5"/>
      <c r="CB149" s="5"/>
      <c r="CC149" s="5"/>
      <c r="CD149" s="5"/>
      <c r="CE149" s="5"/>
      <c r="CF149" s="5"/>
    </row>
    <row r="150" spans="73:84" ht="16.5" customHeight="1" x14ac:dyDescent="0.3">
      <c r="BU150" s="5"/>
      <c r="BV150" s="5"/>
      <c r="BW150" s="5"/>
      <c r="BX150" s="5"/>
      <c r="BY150" s="5"/>
      <c r="BZ150" s="5"/>
      <c r="CA150" s="5"/>
      <c r="CB150" s="5"/>
      <c r="CC150" s="5"/>
      <c r="CD150" s="5"/>
      <c r="CE150" s="5"/>
      <c r="CF150" s="5"/>
    </row>
    <row r="151" spans="73:84" ht="16.5" customHeight="1" x14ac:dyDescent="0.3">
      <c r="BU151" s="5"/>
      <c r="BV151" s="5"/>
      <c r="BW151" s="5"/>
      <c r="BX151" s="5"/>
      <c r="BY151" s="5"/>
      <c r="BZ151" s="5"/>
      <c r="CA151" s="5"/>
      <c r="CB151" s="5"/>
      <c r="CC151" s="5"/>
      <c r="CD151" s="5"/>
      <c r="CE151" s="5"/>
      <c r="CF151" s="5"/>
    </row>
    <row r="152" spans="73:84" ht="16.5" customHeight="1" x14ac:dyDescent="0.3">
      <c r="BU152" s="5"/>
      <c r="BV152" s="5"/>
      <c r="BW152" s="5"/>
      <c r="BX152" s="5"/>
      <c r="BY152" s="5"/>
      <c r="BZ152" s="5"/>
      <c r="CA152" s="5"/>
      <c r="CB152" s="5"/>
      <c r="CC152" s="5"/>
      <c r="CD152" s="5"/>
      <c r="CE152" s="5"/>
      <c r="CF152" s="5"/>
    </row>
    <row r="153" spans="73:84" ht="16.5" customHeight="1" x14ac:dyDescent="0.3">
      <c r="BU153" s="5"/>
      <c r="BV153" s="5"/>
      <c r="BW153" s="5"/>
      <c r="BX153" s="5"/>
      <c r="BY153" s="5"/>
      <c r="BZ153" s="5"/>
      <c r="CA153" s="5"/>
      <c r="CB153" s="5"/>
      <c r="CC153" s="5"/>
      <c r="CD153" s="5"/>
      <c r="CE153" s="5"/>
      <c r="CF153" s="5"/>
    </row>
    <row r="154" spans="73:84" ht="16.5" customHeight="1" x14ac:dyDescent="0.3">
      <c r="BU154" s="5"/>
      <c r="BV154" s="5"/>
      <c r="BW154" s="5"/>
      <c r="BX154" s="5"/>
      <c r="BY154" s="5"/>
      <c r="BZ154" s="5"/>
      <c r="CA154" s="5"/>
      <c r="CB154" s="5"/>
      <c r="CC154" s="5"/>
      <c r="CD154" s="5"/>
      <c r="CE154" s="5"/>
      <c r="CF154" s="5"/>
    </row>
    <row r="155" spans="73:84" ht="16.5" customHeight="1" x14ac:dyDescent="0.3">
      <c r="BU155" s="5"/>
      <c r="BV155" s="5"/>
      <c r="BW155" s="5"/>
      <c r="BX155" s="5"/>
      <c r="BY155" s="5"/>
      <c r="BZ155" s="5"/>
      <c r="CA155" s="5"/>
      <c r="CB155" s="5"/>
      <c r="CC155" s="5"/>
      <c r="CD155" s="5"/>
      <c r="CE155" s="5"/>
      <c r="CF155" s="5"/>
    </row>
    <row r="156" spans="73:84" ht="16.5" customHeight="1" x14ac:dyDescent="0.3">
      <c r="BU156" s="5"/>
      <c r="BV156" s="5"/>
      <c r="BW156" s="5"/>
      <c r="BX156" s="5"/>
      <c r="BY156" s="5"/>
      <c r="BZ156" s="5"/>
      <c r="CA156" s="5"/>
      <c r="CB156" s="5"/>
      <c r="CC156" s="5"/>
      <c r="CD156" s="5"/>
      <c r="CE156" s="5"/>
      <c r="CF156" s="5"/>
    </row>
    <row r="157" spans="73:84" ht="16.5" customHeight="1" x14ac:dyDescent="0.3">
      <c r="BU157" s="5"/>
      <c r="BV157" s="5"/>
      <c r="BW157" s="5"/>
      <c r="BX157" s="5"/>
      <c r="BY157" s="5"/>
      <c r="BZ157" s="5"/>
      <c r="CA157" s="5"/>
      <c r="CB157" s="5"/>
      <c r="CC157" s="5"/>
      <c r="CD157" s="5"/>
      <c r="CE157" s="5"/>
      <c r="CF157" s="5"/>
    </row>
    <row r="158" spans="73:84" ht="16.5" customHeight="1" x14ac:dyDescent="0.3">
      <c r="BU158" s="5"/>
      <c r="BV158" s="5"/>
      <c r="BW158" s="5"/>
      <c r="BX158" s="5"/>
      <c r="BY158" s="5"/>
      <c r="BZ158" s="5"/>
      <c r="CA158" s="5"/>
      <c r="CB158" s="5"/>
      <c r="CC158" s="5"/>
      <c r="CD158" s="5"/>
      <c r="CE158" s="5"/>
      <c r="CF158" s="5"/>
    </row>
    <row r="159" spans="73:84" ht="16.5" customHeight="1" x14ac:dyDescent="0.3">
      <c r="BU159" s="5"/>
      <c r="BV159" s="5"/>
      <c r="BW159" s="5"/>
      <c r="BX159" s="5"/>
      <c r="BY159" s="5"/>
      <c r="BZ159" s="5"/>
      <c r="CA159" s="5"/>
      <c r="CB159" s="5"/>
      <c r="CC159" s="5"/>
      <c r="CD159" s="5"/>
      <c r="CE159" s="5"/>
      <c r="CF159" s="5"/>
    </row>
    <row r="160" spans="73:84" ht="16.5" customHeight="1" x14ac:dyDescent="0.3">
      <c r="BU160" s="5"/>
      <c r="BV160" s="5"/>
      <c r="BW160" s="5"/>
      <c r="BX160" s="5"/>
      <c r="BY160" s="5"/>
      <c r="BZ160" s="5"/>
      <c r="CA160" s="5"/>
      <c r="CB160" s="5"/>
      <c r="CC160" s="5"/>
      <c r="CD160" s="5"/>
      <c r="CE160" s="5"/>
      <c r="CF160" s="5"/>
    </row>
    <row r="161" spans="73:84" ht="16.5" customHeight="1" x14ac:dyDescent="0.3">
      <c r="BU161" s="5"/>
      <c r="BV161" s="5"/>
      <c r="BW161" s="5"/>
      <c r="BX161" s="5"/>
      <c r="BY161" s="5"/>
      <c r="BZ161" s="5"/>
      <c r="CA161" s="5"/>
      <c r="CB161" s="5"/>
      <c r="CC161" s="5"/>
      <c r="CD161" s="5"/>
      <c r="CE161" s="5"/>
      <c r="CF161" s="5"/>
    </row>
    <row r="162" spans="73:84" ht="16.5" customHeight="1" x14ac:dyDescent="0.3">
      <c r="BU162" s="5"/>
      <c r="BV162" s="5"/>
      <c r="BW162" s="5"/>
      <c r="BX162" s="5"/>
      <c r="BY162" s="5"/>
      <c r="BZ162" s="5"/>
      <c r="CA162" s="5"/>
      <c r="CB162" s="5"/>
      <c r="CC162" s="5"/>
      <c r="CD162" s="5"/>
      <c r="CE162" s="5"/>
      <c r="CF162" s="5"/>
    </row>
    <row r="163" spans="73:84" ht="16.5" customHeight="1" x14ac:dyDescent="0.3">
      <c r="BU163" s="5"/>
      <c r="BV163" s="5"/>
      <c r="BW163" s="5"/>
      <c r="BX163" s="5"/>
      <c r="BY163" s="5"/>
      <c r="BZ163" s="5"/>
      <c r="CA163" s="5"/>
      <c r="CB163" s="5"/>
      <c r="CC163" s="5"/>
      <c r="CD163" s="5"/>
      <c r="CE163" s="5"/>
      <c r="CF163" s="5"/>
    </row>
    <row r="164" spans="73:84" ht="16.5" customHeight="1" x14ac:dyDescent="0.3">
      <c r="BU164" s="5"/>
      <c r="BV164" s="5"/>
      <c r="BW164" s="5"/>
      <c r="BX164" s="5"/>
      <c r="BY164" s="5"/>
      <c r="BZ164" s="5"/>
      <c r="CA164" s="5"/>
      <c r="CB164" s="5"/>
      <c r="CC164" s="5"/>
      <c r="CD164" s="5"/>
      <c r="CE164" s="5"/>
      <c r="CF164" s="5"/>
    </row>
    <row r="165" spans="73:84" ht="16.5" customHeight="1" x14ac:dyDescent="0.3">
      <c r="BU165" s="5"/>
      <c r="BV165" s="5"/>
      <c r="BW165" s="5"/>
      <c r="BX165" s="5"/>
      <c r="BY165" s="5"/>
      <c r="BZ165" s="5"/>
      <c r="CA165" s="5"/>
      <c r="CB165" s="5"/>
      <c r="CC165" s="5"/>
      <c r="CD165" s="5"/>
      <c r="CE165" s="5"/>
      <c r="CF165" s="5"/>
    </row>
    <row r="166" spans="73:84" ht="16.5" customHeight="1" x14ac:dyDescent="0.3">
      <c r="BU166" s="5"/>
      <c r="BV166" s="5"/>
      <c r="BW166" s="5"/>
      <c r="BX166" s="5"/>
      <c r="BY166" s="5"/>
      <c r="BZ166" s="5"/>
      <c r="CA166" s="5"/>
      <c r="CB166" s="5"/>
      <c r="CC166" s="5"/>
      <c r="CD166" s="5"/>
      <c r="CE166" s="5"/>
      <c r="CF166" s="5"/>
    </row>
    <row r="167" spans="73:84" ht="16.5" customHeight="1" x14ac:dyDescent="0.3">
      <c r="BU167" s="5"/>
      <c r="BV167" s="5"/>
      <c r="BW167" s="5"/>
      <c r="BX167" s="5"/>
      <c r="BY167" s="5"/>
      <c r="BZ167" s="5"/>
      <c r="CA167" s="5"/>
      <c r="CB167" s="5"/>
      <c r="CC167" s="5"/>
      <c r="CD167" s="5"/>
      <c r="CE167" s="5"/>
      <c r="CF167" s="5"/>
    </row>
    <row r="168" spans="73:84" ht="16.5" customHeight="1" x14ac:dyDescent="0.3">
      <c r="BU168" s="5"/>
      <c r="BV168" s="5"/>
      <c r="BW168" s="5"/>
      <c r="BX168" s="5"/>
      <c r="BY168" s="5"/>
      <c r="BZ168" s="5"/>
      <c r="CA168" s="5"/>
      <c r="CB168" s="5"/>
      <c r="CC168" s="5"/>
      <c r="CD168" s="5"/>
      <c r="CE168" s="5"/>
      <c r="CF168" s="5"/>
    </row>
    <row r="169" spans="73:84" ht="16.5" customHeight="1" x14ac:dyDescent="0.3">
      <c r="BU169" s="5"/>
      <c r="BV169" s="5"/>
      <c r="BW169" s="5"/>
      <c r="BX169" s="5"/>
      <c r="BY169" s="5"/>
      <c r="BZ169" s="5"/>
      <c r="CA169" s="5"/>
      <c r="CB169" s="5"/>
      <c r="CC169" s="5"/>
      <c r="CD169" s="5"/>
      <c r="CE169" s="5"/>
      <c r="CF169" s="5"/>
    </row>
    <row r="170" spans="73:84" ht="16.5" customHeight="1" x14ac:dyDescent="0.3">
      <c r="BU170" s="5"/>
      <c r="BV170" s="5"/>
      <c r="BW170" s="5"/>
      <c r="BX170" s="5"/>
      <c r="BY170" s="5"/>
      <c r="BZ170" s="5"/>
      <c r="CA170" s="5"/>
      <c r="CB170" s="5"/>
      <c r="CC170" s="5"/>
      <c r="CD170" s="5"/>
      <c r="CE170" s="5"/>
      <c r="CF170" s="5"/>
    </row>
    <row r="171" spans="73:84" ht="16.5" customHeight="1" x14ac:dyDescent="0.3">
      <c r="BU171" s="5"/>
      <c r="BV171" s="5"/>
      <c r="BW171" s="5"/>
      <c r="BX171" s="5"/>
      <c r="BY171" s="5"/>
      <c r="BZ171" s="5"/>
      <c r="CA171" s="5"/>
      <c r="CB171" s="5"/>
      <c r="CC171" s="5"/>
      <c r="CD171" s="5"/>
      <c r="CE171" s="5"/>
      <c r="CF171" s="5"/>
    </row>
    <row r="172" spans="73:84" ht="16.5" customHeight="1" x14ac:dyDescent="0.3">
      <c r="BU172" s="5"/>
      <c r="BV172" s="5"/>
      <c r="BW172" s="5"/>
      <c r="BX172" s="5"/>
      <c r="BY172" s="5"/>
      <c r="BZ172" s="5"/>
      <c r="CA172" s="5"/>
      <c r="CB172" s="5"/>
      <c r="CC172" s="5"/>
      <c r="CD172" s="5"/>
      <c r="CE172" s="5"/>
      <c r="CF172" s="5"/>
    </row>
    <row r="173" spans="73:84" ht="16.5" customHeight="1" x14ac:dyDescent="0.3">
      <c r="BU173" s="5"/>
      <c r="BV173" s="5"/>
      <c r="BW173" s="5"/>
      <c r="BX173" s="5"/>
      <c r="BY173" s="5"/>
      <c r="BZ173" s="5"/>
      <c r="CA173" s="5"/>
      <c r="CB173" s="5"/>
      <c r="CC173" s="5"/>
      <c r="CD173" s="5"/>
      <c r="CE173" s="5"/>
      <c r="CF173" s="5"/>
    </row>
    <row r="174" spans="73:84" ht="16.5" customHeight="1" x14ac:dyDescent="0.3">
      <c r="BU174" s="5"/>
      <c r="BV174" s="5"/>
      <c r="BW174" s="5"/>
      <c r="BX174" s="5"/>
      <c r="BY174" s="5"/>
      <c r="BZ174" s="5"/>
      <c r="CA174" s="5"/>
      <c r="CB174" s="5"/>
      <c r="CC174" s="5"/>
      <c r="CD174" s="5"/>
      <c r="CE174" s="5"/>
      <c r="CF174" s="5"/>
    </row>
    <row r="175" spans="73:84" ht="16.5" customHeight="1" x14ac:dyDescent="0.3">
      <c r="BU175" s="5"/>
      <c r="BV175" s="5"/>
      <c r="BW175" s="5"/>
      <c r="BX175" s="5"/>
      <c r="BY175" s="5"/>
      <c r="BZ175" s="5"/>
      <c r="CA175" s="5"/>
      <c r="CB175" s="5"/>
      <c r="CC175" s="5"/>
      <c r="CD175" s="5"/>
      <c r="CE175" s="5"/>
      <c r="CF175" s="5"/>
    </row>
    <row r="176" spans="73: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3">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3">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3">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3">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3">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3">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3">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3">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3">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3">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3">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3">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3">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3">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3">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3">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3">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3">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3">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3">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3">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3">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3">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3">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3">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3">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3">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3">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3">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3">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3">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3">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3">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3">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3">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3">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3">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3">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3">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3">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3">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3">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3">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3">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3">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3">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3">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3">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3">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3">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3">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3">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3">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3">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3">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3">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3">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3">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3">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3">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3">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5"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5"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5"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5"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5"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5"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5"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5"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5"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5"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5" ht="16.5" customHeight="1" x14ac:dyDescent="0.3">
      <c r="A347" s="5"/>
      <c r="B347" s="5"/>
      <c r="C347" s="5"/>
      <c r="D347" s="5"/>
      <c r="E347" s="5"/>
      <c r="F347" s="5"/>
      <c r="G347" s="5"/>
      <c r="H347" s="5"/>
      <c r="I347" s="5"/>
      <c r="J347" s="5"/>
      <c r="K347" s="5"/>
      <c r="L347" s="5"/>
      <c r="M347" s="5"/>
      <c r="N347" s="5"/>
      <c r="O347" s="5"/>
      <c r="P347" s="5"/>
      <c r="Q347" s="14" t="s">
        <v>2912</v>
      </c>
      <c r="R347" s="14" t="s">
        <v>2913</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7">
        <v>8</v>
      </c>
      <c r="R348" s="18">
        <v>2021</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5" ht="16.5" customHeight="1" x14ac:dyDescent="0.3">
      <c r="A349" s="19"/>
      <c r="B349" s="151" t="s">
        <v>2914</v>
      </c>
      <c r="C349" s="146"/>
      <c r="D349" s="146"/>
      <c r="E349" s="146"/>
      <c r="F349" s="146"/>
      <c r="G349" s="146"/>
      <c r="H349" s="146"/>
      <c r="I349" s="146"/>
      <c r="J349" s="146"/>
      <c r="K349" s="146"/>
      <c r="L349" s="146"/>
      <c r="M349" s="146"/>
      <c r="N349" s="150"/>
      <c r="O349" s="20"/>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5" ht="16.5" customHeight="1" x14ac:dyDescent="0.3">
      <c r="A350" s="5"/>
      <c r="B350" s="152" t="s">
        <v>2915</v>
      </c>
      <c r="C350" s="146"/>
      <c r="D350" s="146"/>
      <c r="E350" s="146"/>
      <c r="F350" s="146"/>
      <c r="G350" s="146"/>
      <c r="H350" s="146"/>
      <c r="I350" s="146"/>
      <c r="J350" s="146"/>
      <c r="K350" s="146"/>
      <c r="L350" s="146"/>
      <c r="M350" s="146"/>
      <c r="N350" s="150"/>
      <c r="O350" s="22"/>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5" ht="16.5" customHeight="1" x14ac:dyDescent="0.3">
      <c r="A351" s="5"/>
      <c r="B351" s="23" t="str">
        <f>IFERROR(VLOOKUP($B$350,$4:$126,MATCH($R351&amp;"/"&amp;B$348,$2:$2,0),FALSE),"")</f>
        <v/>
      </c>
      <c r="C351" s="23" t="str">
        <f>IFERROR(VLOOKUP($B$350,$4:$126,MATCH($R351&amp;"/"&amp;C$348,$2:$2,0),FALSE),"")</f>
        <v/>
      </c>
      <c r="D351" s="23" t="str">
        <f>IFERROR(VLOOKUP($B$350,$4:$126,MATCH($R351&amp;"/"&amp;D$348,$2:$2,0),FALSE),"")</f>
        <v/>
      </c>
      <c r="E351" s="23" t="str">
        <f>IFERROR(VLOOKUP($B$350,$4:$126,MATCH($R351&amp;"/"&amp;E$348,$2:$2,0),FALSE),"")</f>
        <v/>
      </c>
      <c r="F351" s="23" t="str">
        <f>IFERROR(VLOOKUP($B$350,$4:$126,MATCH($R351&amp;"/"&amp;F$348,$2:$2,0),FALSE),"")</f>
        <v/>
      </c>
      <c r="G351" s="23" t="str">
        <f>IFERROR(VLOOKUP($B$350,$4:$126,MATCH($R351&amp;"/"&amp;G$348,$2:$2,0),FALSE),"")</f>
        <v/>
      </c>
      <c r="H351" s="23" t="str">
        <f>IFERROR(VLOOKUP($B$350,$4:$126,MATCH($R351&amp;"/"&amp;H$348,$2:$2,0),FALSE),"")</f>
        <v/>
      </c>
      <c r="I351" s="23" t="str">
        <f>IFERROR(VLOOKUP($B$350,$4:$126,MATCH($R351&amp;"/"&amp;I$348,$2:$2,0),FALSE),"")</f>
        <v/>
      </c>
      <c r="J351" s="23" t="str">
        <f>IFERROR(VLOOKUP($B$350,$4:$126,MATCH($R351&amp;"/"&amp;J$348,$2:$2,0),FALSE),"")</f>
        <v/>
      </c>
      <c r="K351" s="23" t="str">
        <f>IFERROR(VLOOKUP($B$350,$4:$126,MATCH($R351&amp;"/"&amp;K$348,$2:$2,0),FALSE),"")</f>
        <v/>
      </c>
      <c r="L351" s="23" t="str">
        <f>IFERROR(VLOOKUP($B$350,$4:$126,MATCH($R351&amp;"/"&amp;L$348,$2:$2,0),FALSE),"")</f>
        <v/>
      </c>
      <c r="M351" s="23" t="str">
        <f>IFERROR(VLOOKUP($B$350,$4:$126,MATCH($R351&amp;"/"&amp;M$348,$2:$2,0),FALSE),"")</f>
        <v/>
      </c>
      <c r="N351" s="24" t="str">
        <f>IFERROR(VLOOKUP($B$350,$4:$126,MATCH($R351&amp;"/"&amp;N$348,$2:$2,0),FALSE),"")</f>
        <v/>
      </c>
      <c r="O351" s="24" t="str">
        <f>IFERROR(VLOOKUP($B$350,$4:$126,MATCH($R351&amp;"/"&amp;O$348,$2:$2,0),FALSE),"")</f>
        <v/>
      </c>
      <c r="P351" s="24" t="str">
        <f>IFERROR(VLOOKUP($B$350,$4:$126,MATCH($R351&amp;"/"&amp;P$348,$2:$2,0),FALSE),"")</f>
        <v/>
      </c>
      <c r="Q351" s="21"/>
      <c r="R351" s="25" t="s">
        <v>2916</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t="str">
        <f>IFERROR(VLOOKUP($B$350,$4:$126,MATCH($R352&amp;"/"&amp;B$348,$2:$2,0),FALSE),"")</f>
        <v/>
      </c>
      <c r="C352" s="23" t="str">
        <f>IFERROR(VLOOKUP($B$350,$4:$126,MATCH($R352&amp;"/"&amp;C$348,$2:$2,0),FALSE),"")</f>
        <v/>
      </c>
      <c r="D352" s="23" t="str">
        <f>IFERROR(VLOOKUP($B$350,$4:$126,MATCH($R352&amp;"/"&amp;D$348,$2:$2,0),FALSE),"")</f>
        <v/>
      </c>
      <c r="E352" s="23" t="str">
        <f>IFERROR(VLOOKUP($B$350,$4:$126,MATCH($R352&amp;"/"&amp;E$348,$2:$2,0),FALSE),"")</f>
        <v/>
      </c>
      <c r="F352" s="23" t="str">
        <f>IFERROR(VLOOKUP($B$350,$4:$126,MATCH($R352&amp;"/"&amp;F$348,$2:$2,0),FALSE),"")</f>
        <v/>
      </c>
      <c r="G352" s="23" t="str">
        <f>IFERROR(VLOOKUP($B$350,$4:$126,MATCH($R352&amp;"/"&amp;G$348,$2:$2,0),FALSE),"")</f>
        <v/>
      </c>
      <c r="H352" s="23" t="str">
        <f>IFERROR(VLOOKUP($B$350,$4:$126,MATCH($R352&amp;"/"&amp;H$348,$2:$2,0),FALSE),"")</f>
        <v/>
      </c>
      <c r="I352" s="23" t="str">
        <f>IFERROR(VLOOKUP($B$350,$4:$126,MATCH($R352&amp;"/"&amp;I$348,$2:$2,0),FALSE),"")</f>
        <v/>
      </c>
      <c r="J352" s="23" t="str">
        <f>IFERROR(VLOOKUP($B$350,$4:$126,MATCH($R352&amp;"/"&amp;J$348,$2:$2,0),FALSE),"")</f>
        <v/>
      </c>
      <c r="K352" s="23" t="str">
        <f>IFERROR(VLOOKUP($B$350,$4:$126,MATCH($R352&amp;"/"&amp;K$348,$2:$2,0),FALSE),"")</f>
        <v/>
      </c>
      <c r="L352" s="23" t="str">
        <f>IFERROR(VLOOKUP($B$350,$4:$126,MATCH($R352&amp;"/"&amp;L$348,$2:$2,0),FALSE),"")</f>
        <v/>
      </c>
      <c r="M352" s="23" t="str">
        <f>IFERROR(VLOOKUP($B$350,$4:$126,MATCH($R352&amp;"/"&amp;M$348,$2:$2,0),FALSE),"")</f>
        <v/>
      </c>
      <c r="N352" s="24" t="str">
        <f>IFERROR(VLOOKUP($B$350,$4:$126,MATCH($R352&amp;"/"&amp;N$348,$2:$2,0),FALSE),"")</f>
        <v/>
      </c>
      <c r="O352" s="24" t="str">
        <f>IFERROR(VLOOKUP($B$350,$4:$126,MATCH($R352&amp;"/"&amp;O$348,$2:$2,0),FALSE),"")</f>
        <v/>
      </c>
      <c r="P352" s="24" t="str">
        <f>IFERROR(VLOOKUP($B$350,$4:$126,MATCH($R352&amp;"/"&amp;P$348,$2:$2,0),FALSE),"")</f>
        <v/>
      </c>
      <c r="Q352" s="21"/>
      <c r="R352" s="25" t="s">
        <v>2917</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t="str">
        <f>IFERROR(VLOOKUP($B$350,$4:$126,MATCH($R353&amp;"/"&amp;B$348,$2:$2,0),FALSE),"")</f>
        <v/>
      </c>
      <c r="C353" s="23" t="str">
        <f>IFERROR(VLOOKUP($B$350,$4:$126,MATCH($R353&amp;"/"&amp;C$348,$2:$2,0),FALSE),"")</f>
        <v/>
      </c>
      <c r="D353" s="23" t="str">
        <f>IFERROR(VLOOKUP($B$350,$4:$126,MATCH($R353&amp;"/"&amp;D$348,$2:$2,0),FALSE),"")</f>
        <v/>
      </c>
      <c r="E353" s="23" t="str">
        <f>IFERROR(VLOOKUP($B$350,$4:$126,MATCH($R353&amp;"/"&amp;E$348,$2:$2,0),FALSE),"")</f>
        <v/>
      </c>
      <c r="F353" s="23" t="str">
        <f>IFERROR(VLOOKUP($B$350,$4:$126,MATCH($R353&amp;"/"&amp;F$348,$2:$2,0),FALSE),"")</f>
        <v/>
      </c>
      <c r="G353" s="23" t="str">
        <f>IFERROR(VLOOKUP($B$350,$4:$126,MATCH($R353&amp;"/"&amp;G$348,$2:$2,0),FALSE),"")</f>
        <v/>
      </c>
      <c r="H353" s="23" t="str">
        <f>IFERROR(VLOOKUP($B$350,$4:$126,MATCH($R353&amp;"/"&amp;H$348,$2:$2,0),FALSE),"")</f>
        <v/>
      </c>
      <c r="I353" s="23" t="str">
        <f>IFERROR(VLOOKUP($B$350,$4:$126,MATCH($R353&amp;"/"&amp;I$348,$2:$2,0),FALSE),"")</f>
        <v/>
      </c>
      <c r="J353" s="23" t="str">
        <f>IFERROR(VLOOKUP($B$350,$4:$126,MATCH($R353&amp;"/"&amp;J$348,$2:$2,0),FALSE),"")</f>
        <v/>
      </c>
      <c r="K353" s="23" t="str">
        <f>IFERROR(VLOOKUP($B$350,$4:$126,MATCH($R353&amp;"/"&amp;K$348,$2:$2,0),FALSE),"")</f>
        <v/>
      </c>
      <c r="L353" s="23" t="str">
        <f>IFERROR(VLOOKUP($B$350,$4:$126,MATCH($R353&amp;"/"&amp;L$348,$2:$2,0),FALSE),"")</f>
        <v/>
      </c>
      <c r="M353" s="23" t="str">
        <f>IFERROR(VLOOKUP($B$350,$4:$126,MATCH($R353&amp;"/"&amp;M$348,$2:$2,0),FALSE),"")</f>
        <v/>
      </c>
      <c r="N353" s="24" t="str">
        <f>IFERROR(VLOOKUP($B$350,$4:$126,MATCH($R353&amp;"/"&amp;N$348,$2:$2,0),FALSE),"")</f>
        <v/>
      </c>
      <c r="O353" s="24" t="str">
        <f>IFERROR(VLOOKUP($B$350,$4:$126,MATCH($R353&amp;"/"&amp;O$348,$2:$2,0),FALSE),"")</f>
        <v/>
      </c>
      <c r="P353" s="24" t="str">
        <f>IFERROR(VLOOKUP($B$350,$4:$126,MATCH($R353&amp;"/"&amp;P$348,$2:$2,0),FALSE),"")</f>
        <v/>
      </c>
      <c r="Q353" s="21"/>
      <c r="R353" s="25" t="s">
        <v>2918</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t="str">
        <f>IFERROR(VLOOKUP($B$350,$4:$126,MATCH($R354&amp;"/"&amp;B$348,$2:$2,0),FALSE),"")</f>
        <v/>
      </c>
      <c r="C354" s="23" t="str">
        <f>IFERROR(VLOOKUP($B$350,$4:$126,MATCH($R354&amp;"/"&amp;C$348,$2:$2,0),FALSE),"")</f>
        <v/>
      </c>
      <c r="D354" s="23" t="str">
        <f>IFERROR(VLOOKUP($B$350,$4:$126,MATCH($R354&amp;"/"&amp;D$348,$2:$2,0),FALSE),"")</f>
        <v/>
      </c>
      <c r="E354" s="23" t="str">
        <f>IFERROR(VLOOKUP($B$350,$4:$126,MATCH($R354&amp;"/"&amp;E$348,$2:$2,0),FALSE),"")</f>
        <v/>
      </c>
      <c r="F354" s="23" t="str">
        <f>IFERROR(VLOOKUP($B$350,$4:$126,MATCH($R354&amp;"/"&amp;F$348,$2:$2,0),FALSE),"")</f>
        <v/>
      </c>
      <c r="G354" s="23" t="str">
        <f>IFERROR(VLOOKUP($B$350,$4:$126,MATCH($R354&amp;"/"&amp;G$348,$2:$2,0),FALSE),"")</f>
        <v/>
      </c>
      <c r="H354" s="23" t="str">
        <f>IFERROR(VLOOKUP($B$350,$4:$126,MATCH($R354&amp;"/"&amp;H$348,$2:$2,0),FALSE),"")</f>
        <v/>
      </c>
      <c r="I354" s="23" t="str">
        <f>IFERROR(VLOOKUP($B$350,$4:$126,MATCH($R354&amp;"/"&amp;I$348,$2:$2,0),FALSE),"")</f>
        <v/>
      </c>
      <c r="J354" s="23" t="str">
        <f>IFERROR(VLOOKUP($B$350,$4:$126,MATCH($R354&amp;"/"&amp;J$348,$2:$2,0),FALSE),"")</f>
        <v/>
      </c>
      <c r="K354" s="23" t="str">
        <f>IFERROR(VLOOKUP($B$350,$4:$126,MATCH($R354&amp;"/"&amp;K$348,$2:$2,0),FALSE),"")</f>
        <v/>
      </c>
      <c r="L354" s="23" t="str">
        <f>IFERROR(VLOOKUP($B$350,$4:$126,MATCH($R354&amp;"/"&amp;L$348,$2:$2,0),FALSE),"")</f>
        <v/>
      </c>
      <c r="M354" s="23" t="str">
        <f>IFERROR(VLOOKUP($B$350,$4:$126,MATCH($R354&amp;"/"&amp;M$348,$2:$2,0),FALSE),"")</f>
        <v/>
      </c>
      <c r="N354" s="24" t="str">
        <f>IFERROR(VLOOKUP($B$350,$4:$126,MATCH($R354&amp;"/"&amp;N$348,$2:$2,0),FALSE),IFERROR(VLOOKUP($B$350,$4:$126,MATCH($R353&amp;"/"&amp;N$348,$2:$2,0),FALSE),IFERROR(VLOOKUP($B$350,$4:$126,MATCH($R352&amp;"/"&amp;N$348,$2:$2,0),FALSE),IFERROR(VLOOKUP($B$350,$4:$126,MATCH($R351&amp;"/"&amp;N$348,$2:$2,0),FALSE),""))))</f>
        <v/>
      </c>
      <c r="O354" s="24" t="str">
        <f>IFERROR(VLOOKUP($B$350,$4:$126,MATCH($R354&amp;"/"&amp;O$348,$2:$2,0),FALSE),IFERROR(VLOOKUP($B$350,$4:$126,MATCH($R353&amp;"/"&amp;O$348,$2:$2,0),FALSE),IFERROR(VLOOKUP($B$350,$4:$126,MATCH($R352&amp;"/"&amp;O$348,$2:$2,0),FALSE),IFERROR(VLOOKUP($B$350,$4:$126,MATCH($R351&amp;"/"&amp;O$348,$2:$2,0),FALSE),""))))</f>
        <v/>
      </c>
      <c r="P354" s="24" t="str">
        <f>IFERROR(VLOOKUP($B$350,$4:$126,MATCH($R354&amp;"/"&amp;P$348,$2:$2,0),FALSE),IFERROR(VLOOKUP($B$350,$4:$126,MATCH($R353&amp;"/"&amp;P$348,$2:$2,0),FALSE),IFERROR(VLOOKUP($B$350,$4:$126,MATCH($R352&amp;"/"&amp;P$348,$2:$2,0),FALSE),IFERROR(VLOOKUP($B$350,$4:$126,MATCH($R351&amp;"/"&amp;P$348,$2:$2,0),FALSE),""))))</f>
        <v/>
      </c>
      <c r="Q354" s="21"/>
      <c r="R354" s="25" t="s">
        <v>2919</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t="e">
        <f t="shared" ref="B355:P355" si="10">+B354/B$402</f>
        <v>#VALUE!</v>
      </c>
      <c r="C355" s="26" t="e">
        <f t="shared" si="10"/>
        <v>#VALUE!</v>
      </c>
      <c r="D355" s="26" t="e">
        <f t="shared" si="10"/>
        <v>#VALUE!</v>
      </c>
      <c r="E355" s="26" t="e">
        <f t="shared" si="10"/>
        <v>#VALUE!</v>
      </c>
      <c r="F355" s="26" t="e">
        <f t="shared" si="10"/>
        <v>#VALUE!</v>
      </c>
      <c r="G355" s="26" t="e">
        <f t="shared" si="10"/>
        <v>#VALUE!</v>
      </c>
      <c r="H355" s="26" t="e">
        <f t="shared" si="10"/>
        <v>#VALUE!</v>
      </c>
      <c r="I355" s="26" t="e">
        <f t="shared" si="10"/>
        <v>#VALUE!</v>
      </c>
      <c r="J355" s="26" t="e">
        <f t="shared" si="10"/>
        <v>#VALUE!</v>
      </c>
      <c r="K355" s="26" t="e">
        <f t="shared" si="10"/>
        <v>#VALUE!</v>
      </c>
      <c r="L355" s="26" t="e">
        <f t="shared" si="10"/>
        <v>#VALUE!</v>
      </c>
      <c r="M355" s="26" t="e">
        <f t="shared" si="10"/>
        <v>#VALUE!</v>
      </c>
      <c r="N355" s="26" t="e">
        <f t="shared" si="10"/>
        <v>#VALUE!</v>
      </c>
      <c r="O355" s="26" t="e">
        <f t="shared" si="10"/>
        <v>#VALUE!</v>
      </c>
      <c r="P355" s="26" t="e">
        <f t="shared" si="10"/>
        <v>#VALUE!</v>
      </c>
      <c r="Q355" s="21"/>
      <c r="R355" s="27" t="s">
        <v>2920</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52" t="s">
        <v>2921</v>
      </c>
      <c r="C356" s="146"/>
      <c r="D356" s="146"/>
      <c r="E356" s="146"/>
      <c r="F356" s="146"/>
      <c r="G356" s="146"/>
      <c r="H356" s="146"/>
      <c r="I356" s="146"/>
      <c r="J356" s="146"/>
      <c r="K356" s="146"/>
      <c r="L356" s="146"/>
      <c r="M356" s="146"/>
      <c r="N356" s="150"/>
      <c r="O356" s="22"/>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t="str">
        <f>IFERROR(VLOOKUP($B$356,$4:$126,MATCH($R357&amp;"/"&amp;B$348,$2:$2,0),FALSE),"")</f>
        <v/>
      </c>
      <c r="C357" s="24" t="str">
        <f>IFERROR(VLOOKUP($B$356,$4:$126,MATCH($R357&amp;"/"&amp;C$348,$2:$2,0),FALSE),"")</f>
        <v/>
      </c>
      <c r="D357" s="24" t="str">
        <f>IFERROR(VLOOKUP($B$356,$4:$126,MATCH($R357&amp;"/"&amp;D$348,$2:$2,0),FALSE),"")</f>
        <v/>
      </c>
      <c r="E357" s="24" t="str">
        <f>IFERROR(VLOOKUP($B$356,$4:$126,MATCH($R357&amp;"/"&amp;E$348,$2:$2,0),FALSE),"")</f>
        <v/>
      </c>
      <c r="F357" s="24" t="str">
        <f>IFERROR(VLOOKUP($B$356,$4:$126,MATCH($R357&amp;"/"&amp;F$348,$2:$2,0),FALSE),"")</f>
        <v/>
      </c>
      <c r="G357" s="24" t="str">
        <f>IFERROR(VLOOKUP($B$356,$4:$126,MATCH($R357&amp;"/"&amp;G$348,$2:$2,0),FALSE),"")</f>
        <v/>
      </c>
      <c r="H357" s="24" t="str">
        <f>IFERROR(VLOOKUP($B$356,$4:$126,MATCH($R357&amp;"/"&amp;H$348,$2:$2,0),FALSE),"")</f>
        <v/>
      </c>
      <c r="I357" s="24" t="str">
        <f>IFERROR(VLOOKUP($B$356,$4:$126,MATCH($R357&amp;"/"&amp;I$348,$2:$2,0),FALSE),"")</f>
        <v/>
      </c>
      <c r="J357" s="24" t="str">
        <f>IFERROR(VLOOKUP($B$356,$4:$126,MATCH($R357&amp;"/"&amp;J$348,$2:$2,0),FALSE),"")</f>
        <v/>
      </c>
      <c r="K357" s="24" t="str">
        <f>IFERROR(VLOOKUP($B$356,$4:$126,MATCH($R357&amp;"/"&amp;K$348,$2:$2,0),FALSE),"")</f>
        <v/>
      </c>
      <c r="L357" s="24" t="str">
        <f>IFERROR(VLOOKUP($B$356,$4:$126,MATCH($R357&amp;"/"&amp;L$348,$2:$2,0),FALSE),"")</f>
        <v/>
      </c>
      <c r="M357" s="24" t="str">
        <f>IFERROR(VLOOKUP($B$356,$4:$126,MATCH($R357&amp;"/"&amp;M$348,$2:$2,0),FALSE),"")</f>
        <v/>
      </c>
      <c r="N357" s="24" t="str">
        <f>IFERROR(VLOOKUP($B$356,$4:$126,MATCH($R357&amp;"/"&amp;N$348,$2:$2,0),FALSE),"")</f>
        <v/>
      </c>
      <c r="O357" s="24" t="str">
        <f>IFERROR(VLOOKUP($B$356,$4:$126,MATCH($R357&amp;"/"&amp;O$348,$2:$2,0),FALSE),"")</f>
        <v/>
      </c>
      <c r="P357" s="24" t="str">
        <f>IFERROR(VLOOKUP($B$356,$4:$126,MATCH($R357&amp;"/"&amp;P$348,$2:$2,0),FALSE),"")</f>
        <v/>
      </c>
      <c r="Q357" s="21"/>
      <c r="R357" s="25" t="s">
        <v>2916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t="str">
        <f>IFERROR(VLOOKUP($B$356,$4:$126,MATCH($R358&amp;"/"&amp;B$348,$2:$2,0),FALSE),"")</f>
        <v/>
      </c>
      <c r="C358" s="24" t="str">
        <f>IFERROR(VLOOKUP($B$356,$4:$126,MATCH($R358&amp;"/"&amp;C$348,$2:$2,0),FALSE),"")</f>
        <v/>
      </c>
      <c r="D358" s="24" t="str">
        <f>IFERROR(VLOOKUP($B$356,$4:$126,MATCH($R358&amp;"/"&amp;D$348,$2:$2,0),FALSE),"")</f>
        <v/>
      </c>
      <c r="E358" s="24" t="str">
        <f>IFERROR(VLOOKUP($B$356,$4:$126,MATCH($R358&amp;"/"&amp;E$348,$2:$2,0),FALSE),"")</f>
        <v/>
      </c>
      <c r="F358" s="24" t="str">
        <f>IFERROR(VLOOKUP($B$356,$4:$126,MATCH($R358&amp;"/"&amp;F$348,$2:$2,0),FALSE),"")</f>
        <v/>
      </c>
      <c r="G358" s="24" t="str">
        <f>IFERROR(VLOOKUP($B$356,$4:$126,MATCH($R358&amp;"/"&amp;G$348,$2:$2,0),FALSE),"")</f>
        <v/>
      </c>
      <c r="H358" s="24" t="str">
        <f>IFERROR(VLOOKUP($B$356,$4:$126,MATCH($R358&amp;"/"&amp;H$348,$2:$2,0),FALSE),"")</f>
        <v/>
      </c>
      <c r="I358" s="24" t="str">
        <f>IFERROR(VLOOKUP($B$356,$4:$126,MATCH($R358&amp;"/"&amp;I$348,$2:$2,0),FALSE),"")</f>
        <v/>
      </c>
      <c r="J358" s="24" t="str">
        <f>IFERROR(VLOOKUP($B$356,$4:$126,MATCH($R358&amp;"/"&amp;J$348,$2:$2,0),FALSE),"")</f>
        <v/>
      </c>
      <c r="K358" s="24" t="str">
        <f>IFERROR(VLOOKUP($B$356,$4:$126,MATCH($R358&amp;"/"&amp;K$348,$2:$2,0),FALSE),"")</f>
        <v/>
      </c>
      <c r="L358" s="24" t="str">
        <f>IFERROR(VLOOKUP($B$356,$4:$126,MATCH($R358&amp;"/"&amp;L$348,$2:$2,0),FALSE),"")</f>
        <v/>
      </c>
      <c r="M358" s="24" t="str">
        <f>IFERROR(VLOOKUP($B$356,$4:$126,MATCH($R358&amp;"/"&amp;M$348,$2:$2,0),FALSE),"")</f>
        <v/>
      </c>
      <c r="N358" s="24" t="str">
        <f>IFERROR(VLOOKUP($B$356,$4:$126,MATCH($R358&amp;"/"&amp;N$348,$2:$2,0),FALSE),"")</f>
        <v/>
      </c>
      <c r="O358" s="24" t="str">
        <f>IFERROR(VLOOKUP($B$356,$4:$126,MATCH($R358&amp;"/"&amp;O$348,$2:$2,0),FALSE),"")</f>
        <v/>
      </c>
      <c r="P358" s="24" t="str">
        <f>IFERROR(VLOOKUP($B$356,$4:$126,MATCH($R358&amp;"/"&amp;P$348,$2:$2,0),FALSE),"")</f>
        <v/>
      </c>
      <c r="Q358" s="21"/>
      <c r="R358" s="25" t="s">
        <v>2917</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t="str">
        <f>IFERROR(VLOOKUP($B$356,$4:$126,MATCH($R359&amp;"/"&amp;B$348,$2:$2,0),FALSE),"")</f>
        <v/>
      </c>
      <c r="C359" s="24" t="str">
        <f>IFERROR(VLOOKUP($B$356,$4:$126,MATCH($R359&amp;"/"&amp;C$348,$2:$2,0),FALSE),"")</f>
        <v/>
      </c>
      <c r="D359" s="24" t="str">
        <f>IFERROR(VLOOKUP($B$356,$4:$126,MATCH($R359&amp;"/"&amp;D$348,$2:$2,0),FALSE),"")</f>
        <v/>
      </c>
      <c r="E359" s="24" t="str">
        <f>IFERROR(VLOOKUP($B$356,$4:$126,MATCH($R359&amp;"/"&amp;E$348,$2:$2,0),FALSE),"")</f>
        <v/>
      </c>
      <c r="F359" s="24" t="str">
        <f>IFERROR(VLOOKUP($B$356,$4:$126,MATCH($R359&amp;"/"&amp;F$348,$2:$2,0),FALSE),"")</f>
        <v/>
      </c>
      <c r="G359" s="24" t="str">
        <f>IFERROR(VLOOKUP($B$356,$4:$126,MATCH($R359&amp;"/"&amp;G$348,$2:$2,0),FALSE),"")</f>
        <v/>
      </c>
      <c r="H359" s="24" t="str">
        <f>IFERROR(VLOOKUP($B$356,$4:$126,MATCH($R359&amp;"/"&amp;H$348,$2:$2,0),FALSE),"")</f>
        <v/>
      </c>
      <c r="I359" s="24" t="str">
        <f>IFERROR(VLOOKUP($B$356,$4:$126,MATCH($R359&amp;"/"&amp;I$348,$2:$2,0),FALSE),"")</f>
        <v/>
      </c>
      <c r="J359" s="24" t="str">
        <f>IFERROR(VLOOKUP($B$356,$4:$126,MATCH($R359&amp;"/"&amp;J$348,$2:$2,0),FALSE),"")</f>
        <v/>
      </c>
      <c r="K359" s="24" t="str">
        <f>IFERROR(VLOOKUP($B$356,$4:$126,MATCH($R359&amp;"/"&amp;K$348,$2:$2,0),FALSE),"")</f>
        <v/>
      </c>
      <c r="L359" s="24" t="str">
        <f>IFERROR(VLOOKUP($B$356,$4:$126,MATCH($R359&amp;"/"&amp;L$348,$2:$2,0),FALSE),"")</f>
        <v/>
      </c>
      <c r="M359" s="24" t="str">
        <f>IFERROR(VLOOKUP($B$356,$4:$126,MATCH($R359&amp;"/"&amp;M$348,$2:$2,0),FALSE),"")</f>
        <v/>
      </c>
      <c r="N359" s="24" t="str">
        <f>IFERROR(VLOOKUP($B$356,$4:$126,MATCH($R359&amp;"/"&amp;N$348,$2:$2,0),FALSE),"")</f>
        <v/>
      </c>
      <c r="O359" s="24" t="str">
        <f>IFERROR(VLOOKUP($B$356,$4:$126,MATCH($R359&amp;"/"&amp;O$348,$2:$2,0),FALSE),"")</f>
        <v/>
      </c>
      <c r="P359" s="24" t="str">
        <f>IFERROR(VLOOKUP($B$356,$4:$126,MATCH($R359&amp;"/"&amp;P$348,$2:$2,0),FALSE),"")</f>
        <v/>
      </c>
      <c r="Q359" s="21"/>
      <c r="R359" s="25" t="s">
        <v>2918</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t="str">
        <f>IFERROR(VLOOKUP($B$356,$4:$126,MATCH($R360&amp;"/"&amp;B$348,$2:$2,0),FALSE),IFERROR(VLOOKUP($B$356,$4:$126,MATCH($R359&amp;"/"&amp;B$348,$2:$2,0),FALSE),IFERROR(VLOOKUP($B$356,$4:$126,MATCH($R358&amp;"/"&amp;B$348,$2:$2,0),FALSE),IFERROR(VLOOKUP($B$356,$4:$126,MATCH($R357&amp;"/"&amp;B$348,$2:$2,0),FALSE),""))))</f>
        <v/>
      </c>
      <c r="C360" s="24" t="str">
        <f>IFERROR(VLOOKUP($B$356,$4:$126,MATCH($R360&amp;"/"&amp;C$348,$2:$2,0),FALSE),IFERROR(VLOOKUP($B$356,$4:$126,MATCH($R359&amp;"/"&amp;C$348,$2:$2,0),FALSE),IFERROR(VLOOKUP($B$356,$4:$126,MATCH($R358&amp;"/"&amp;C$348,$2:$2,0),FALSE),IFERROR(VLOOKUP($B$356,$4:$126,MATCH($R357&amp;"/"&amp;C$348,$2:$2,0),FALSE),""))))</f>
        <v/>
      </c>
      <c r="D360" s="24" t="str">
        <f>IFERROR(VLOOKUP($B$356,$4:$126,MATCH($R360&amp;"/"&amp;D$348,$2:$2,0),FALSE),IFERROR(VLOOKUP($B$356,$4:$126,MATCH($R359&amp;"/"&amp;D$348,$2:$2,0),FALSE),IFERROR(VLOOKUP($B$356,$4:$126,MATCH($R358&amp;"/"&amp;D$348,$2:$2,0),FALSE),IFERROR(VLOOKUP($B$356,$4:$126,MATCH($R357&amp;"/"&amp;D$348,$2:$2,0),FALSE),""))))</f>
        <v/>
      </c>
      <c r="E360" s="24" t="str">
        <f>IFERROR(VLOOKUP($B$356,$4:$126,MATCH($R360&amp;"/"&amp;E$348,$2:$2,0),FALSE),IFERROR(VLOOKUP($B$356,$4:$126,MATCH($R359&amp;"/"&amp;E$348,$2:$2,0),FALSE),IFERROR(VLOOKUP($B$356,$4:$126,MATCH($R358&amp;"/"&amp;E$348,$2:$2,0),FALSE),IFERROR(VLOOKUP($B$356,$4:$126,MATCH($R357&amp;"/"&amp;E$348,$2:$2,0),FALSE),""))))</f>
        <v/>
      </c>
      <c r="F360" s="24" t="str">
        <f>IFERROR(VLOOKUP($B$356,$4:$126,MATCH($R360&amp;"/"&amp;F$348,$2:$2,0),FALSE),IFERROR(VLOOKUP($B$356,$4:$126,MATCH($R359&amp;"/"&amp;F$348,$2:$2,0),FALSE),IFERROR(VLOOKUP($B$356,$4:$126,MATCH($R358&amp;"/"&amp;F$348,$2:$2,0),FALSE),IFERROR(VLOOKUP($B$356,$4:$126,MATCH($R357&amp;"/"&amp;F$348,$2:$2,0),FALSE),""))))</f>
        <v/>
      </c>
      <c r="G360" s="24" t="str">
        <f>IFERROR(VLOOKUP($B$356,$4:$126,MATCH($R360&amp;"/"&amp;G$348,$2:$2,0),FALSE),IFERROR(VLOOKUP($B$356,$4:$126,MATCH($R359&amp;"/"&amp;G$348,$2:$2,0),FALSE),IFERROR(VLOOKUP($B$356,$4:$126,MATCH($R358&amp;"/"&amp;G$348,$2:$2,0),FALSE),IFERROR(VLOOKUP($B$356,$4:$126,MATCH($R357&amp;"/"&amp;G$348,$2:$2,0),FALSE),""))))</f>
        <v/>
      </c>
      <c r="H360" s="24" t="str">
        <f>IFERROR(VLOOKUP($B$356,$4:$126,MATCH($R360&amp;"/"&amp;H$348,$2:$2,0),FALSE),IFERROR(VLOOKUP($B$356,$4:$126,MATCH($R359&amp;"/"&amp;H$348,$2:$2,0),FALSE),IFERROR(VLOOKUP($B$356,$4:$126,MATCH($R358&amp;"/"&amp;H$348,$2:$2,0),FALSE),IFERROR(VLOOKUP($B$356,$4:$126,MATCH($R357&amp;"/"&amp;H$348,$2:$2,0),FALSE),""))))</f>
        <v/>
      </c>
      <c r="I360" s="24" t="str">
        <f>IFERROR(VLOOKUP($B$356,$4:$126,MATCH($R360&amp;"/"&amp;I$348,$2:$2,0),FALSE),IFERROR(VLOOKUP($B$356,$4:$126,MATCH($R359&amp;"/"&amp;I$348,$2:$2,0),FALSE),IFERROR(VLOOKUP($B$356,$4:$126,MATCH($R358&amp;"/"&amp;I$348,$2:$2,0),FALSE),IFERROR(VLOOKUP($B$356,$4:$126,MATCH($R357&amp;"/"&amp;I$348,$2:$2,0),FALSE),""))))</f>
        <v/>
      </c>
      <c r="J360" s="24" t="str">
        <f>IFERROR(VLOOKUP($B$356,$4:$126,MATCH($R360&amp;"/"&amp;J$348,$2:$2,0),FALSE),IFERROR(VLOOKUP($B$356,$4:$126,MATCH($R359&amp;"/"&amp;J$348,$2:$2,0),FALSE),IFERROR(VLOOKUP($B$356,$4:$126,MATCH($R358&amp;"/"&amp;J$348,$2:$2,0),FALSE),IFERROR(VLOOKUP($B$356,$4:$126,MATCH($R357&amp;"/"&amp;J$348,$2:$2,0),FALSE),""))))</f>
        <v/>
      </c>
      <c r="K360" s="24" t="str">
        <f>IFERROR(VLOOKUP($B$356,$4:$126,MATCH($R360&amp;"/"&amp;K$348,$2:$2,0),FALSE),IFERROR(VLOOKUP($B$356,$4:$126,MATCH($R359&amp;"/"&amp;K$348,$2:$2,0),FALSE),IFERROR(VLOOKUP($B$356,$4:$126,MATCH($R358&amp;"/"&amp;K$348,$2:$2,0),FALSE),IFERROR(VLOOKUP($B$356,$4:$126,MATCH($R357&amp;"/"&amp;K$348,$2:$2,0),FALSE),""))))</f>
        <v/>
      </c>
      <c r="L360" s="24" t="str">
        <f>IFERROR(VLOOKUP($B$356,$4:$126,MATCH($R360&amp;"/"&amp;L$348,$2:$2,0),FALSE),IFERROR(VLOOKUP($B$356,$4:$126,MATCH($R359&amp;"/"&amp;L$348,$2:$2,0),FALSE),IFERROR(VLOOKUP($B$356,$4:$126,MATCH($R358&amp;"/"&amp;L$348,$2:$2,0),FALSE),IFERROR(VLOOKUP($B$356,$4:$126,MATCH($R357&amp;"/"&amp;L$348,$2:$2,0),FALSE),""))))</f>
        <v/>
      </c>
      <c r="M360" s="24" t="str">
        <f>IFERROR(VLOOKUP($B$356,$4:$126,MATCH($R360&amp;"/"&amp;M$348,$2:$2,0),FALSE),IFERROR(VLOOKUP($B$356,$4:$126,MATCH($R359&amp;"/"&amp;M$348,$2:$2,0),FALSE),IFERROR(VLOOKUP($B$356,$4:$126,MATCH($R358&amp;"/"&amp;M$348,$2:$2,0),FALSE),IFERROR(VLOOKUP($B$356,$4:$126,MATCH($R357&amp;"/"&amp;M$348,$2:$2,0),FALSE),""))))</f>
        <v/>
      </c>
      <c r="N360" s="24" t="str">
        <f>IFERROR(VLOOKUP($B$356,$4:$126,MATCH($R360&amp;"/"&amp;N$348,$2:$2,0),FALSE),IFERROR(VLOOKUP($B$356,$4:$126,MATCH($R359&amp;"/"&amp;N$348,$2:$2,0),FALSE),IFERROR(VLOOKUP($B$356,$4:$126,MATCH($R358&amp;"/"&amp;N$348,$2:$2,0),FALSE),IFERROR(VLOOKUP($B$356,$4:$126,MATCH($R357&amp;"/"&amp;N$348,$2:$2,0),FALSE),""))))</f>
        <v/>
      </c>
      <c r="O360" s="24" t="str">
        <f>IFERROR(VLOOKUP($B$356,$4:$126,MATCH($R360&amp;"/"&amp;O$348,$2:$2,0),FALSE),IFERROR(VLOOKUP($B$356,$4:$126,MATCH($R359&amp;"/"&amp;O$348,$2:$2,0),FALSE),IFERROR(VLOOKUP($B$356,$4:$126,MATCH($R358&amp;"/"&amp;O$348,$2:$2,0),FALSE),IFERROR(VLOOKUP($B$356,$4:$126,MATCH($R357&amp;"/"&amp;O$348,$2:$2,0),FALSE),""))))</f>
        <v/>
      </c>
      <c r="P360" s="24" t="str">
        <f>IFERROR(VLOOKUP($B$356,$4:$126,MATCH($R360&amp;"/"&amp;P$348,$2:$2,0),FALSE),IFERROR(VLOOKUP($B$356,$4:$126,MATCH($R359&amp;"/"&amp;P$348,$2:$2,0),FALSE),IFERROR(VLOOKUP($B$356,$4:$126,MATCH($R358&amp;"/"&amp;P$348,$2:$2,0),FALSE),IFERROR(VLOOKUP($B$356,$4:$126,MATCH($R357&amp;"/"&amp;P$348,$2:$2,0),FALSE),""))))</f>
        <v/>
      </c>
      <c r="Q360" s="21"/>
      <c r="R360" s="25" t="s">
        <v>2919</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t="e">
        <f t="shared" ref="B361:P361" si="11">+B360/B$402</f>
        <v>#VALUE!</v>
      </c>
      <c r="C361" s="26" t="e">
        <f t="shared" si="11"/>
        <v>#VALUE!</v>
      </c>
      <c r="D361" s="26" t="e">
        <f t="shared" si="11"/>
        <v>#VALUE!</v>
      </c>
      <c r="E361" s="26" t="e">
        <f t="shared" si="11"/>
        <v>#VALUE!</v>
      </c>
      <c r="F361" s="26" t="e">
        <f t="shared" si="11"/>
        <v>#VALUE!</v>
      </c>
      <c r="G361" s="26" t="e">
        <f t="shared" si="11"/>
        <v>#VALUE!</v>
      </c>
      <c r="H361" s="26" t="e">
        <f t="shared" si="11"/>
        <v>#VALUE!</v>
      </c>
      <c r="I361" s="26" t="e">
        <f t="shared" si="11"/>
        <v>#VALUE!</v>
      </c>
      <c r="J361" s="26" t="e">
        <f t="shared" si="11"/>
        <v>#VALUE!</v>
      </c>
      <c r="K361" s="26" t="e">
        <f t="shared" si="11"/>
        <v>#VALUE!</v>
      </c>
      <c r="L361" s="26" t="e">
        <f t="shared" si="11"/>
        <v>#VALUE!</v>
      </c>
      <c r="M361" s="26" t="e">
        <f t="shared" si="11"/>
        <v>#VALUE!</v>
      </c>
      <c r="N361" s="26" t="e">
        <f t="shared" si="11"/>
        <v>#VALUE!</v>
      </c>
      <c r="O361" s="26" t="e">
        <f t="shared" si="11"/>
        <v>#VALUE!</v>
      </c>
      <c r="P361" s="26" t="e">
        <f t="shared" si="11"/>
        <v>#VALUE!</v>
      </c>
      <c r="Q361" s="21"/>
      <c r="R361" s="27" t="s">
        <v>2920</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52" t="s">
        <v>2922</v>
      </c>
      <c r="C362" s="146"/>
      <c r="D362" s="146"/>
      <c r="E362" s="146"/>
      <c r="F362" s="146"/>
      <c r="G362" s="146"/>
      <c r="H362" s="146"/>
      <c r="I362" s="146"/>
      <c r="J362" s="146"/>
      <c r="K362" s="146"/>
      <c r="L362" s="146"/>
      <c r="M362" s="146"/>
      <c r="N362" s="150"/>
      <c r="O362" s="22"/>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t="str">
        <f>IFERROR(VLOOKUP($B$362,$4:$126,MATCH($R363&amp;"/"&amp;B$348,$2:$2,0),FALSE),"")</f>
        <v/>
      </c>
      <c r="C363" s="24" t="str">
        <f>IFERROR(VLOOKUP($B$362,$4:$126,MATCH($R363&amp;"/"&amp;C$348,$2:$2,0),FALSE),"")</f>
        <v/>
      </c>
      <c r="D363" s="24" t="str">
        <f>IFERROR(VLOOKUP($B$362,$4:$126,MATCH($R363&amp;"/"&amp;D$348,$2:$2,0),FALSE),"")</f>
        <v/>
      </c>
      <c r="E363" s="24" t="str">
        <f>IFERROR(VLOOKUP($B$362,$4:$126,MATCH($R363&amp;"/"&amp;E$348,$2:$2,0),FALSE),"")</f>
        <v/>
      </c>
      <c r="F363" s="24" t="str">
        <f>IFERROR(VLOOKUP($B$362,$4:$126,MATCH($R363&amp;"/"&amp;F$348,$2:$2,0),FALSE),"")</f>
        <v/>
      </c>
      <c r="G363" s="24" t="str">
        <f>IFERROR(VLOOKUP($B$362,$4:$126,MATCH($R363&amp;"/"&amp;G$348,$2:$2,0),FALSE),"")</f>
        <v/>
      </c>
      <c r="H363" s="24" t="str">
        <f>IFERROR(VLOOKUP($B$362,$4:$126,MATCH($R363&amp;"/"&amp;H$348,$2:$2,0),FALSE),"")</f>
        <v/>
      </c>
      <c r="I363" s="24" t="str">
        <f>IFERROR(VLOOKUP($B$362,$4:$126,MATCH($R363&amp;"/"&amp;I$348,$2:$2,0),FALSE),"")</f>
        <v/>
      </c>
      <c r="J363" s="24" t="str">
        <f>IFERROR(VLOOKUP($B$362,$4:$126,MATCH($R363&amp;"/"&amp;J$348,$2:$2,0),FALSE),"")</f>
        <v/>
      </c>
      <c r="K363" s="24" t="str">
        <f>IFERROR(VLOOKUP($B$362,$4:$126,MATCH($R363&amp;"/"&amp;K$348,$2:$2,0),FALSE),"")</f>
        <v/>
      </c>
      <c r="L363" s="24" t="str">
        <f>IFERROR(VLOOKUP($B$362,$4:$126,MATCH($R363&amp;"/"&amp;L$348,$2:$2,0),FALSE),"")</f>
        <v/>
      </c>
      <c r="M363" s="24" t="str">
        <f>IFERROR(VLOOKUP($B$362,$4:$126,MATCH($R363&amp;"/"&amp;M$348,$2:$2,0),FALSE),"")</f>
        <v/>
      </c>
      <c r="N363" s="24" t="str">
        <f>IFERROR(VLOOKUP($B$362,$4:$126,MATCH($R363&amp;"/"&amp;N$348,$2:$2,0),FALSE),"")</f>
        <v/>
      </c>
      <c r="O363" s="24" t="str">
        <f>IFERROR(VLOOKUP($B$362,$4:$126,MATCH($R363&amp;"/"&amp;O$348,$2:$2,0),FALSE),"")</f>
        <v/>
      </c>
      <c r="P363" s="24" t="str">
        <f>IFERROR(VLOOKUP($B$362,$4:$126,MATCH($R363&amp;"/"&amp;P$348,$2:$2,0),FALSE),"")</f>
        <v/>
      </c>
      <c r="Q363" s="21"/>
      <c r="R363" s="25" t="s">
        <v>2916</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t="str">
        <f>IFERROR(VLOOKUP($B$362,$4:$126,MATCH($R364&amp;"/"&amp;B$348,$2:$2,0),FALSE),"")</f>
        <v/>
      </c>
      <c r="C364" s="24" t="str">
        <f>IFERROR(VLOOKUP($B$362,$4:$126,MATCH($R364&amp;"/"&amp;C$348,$2:$2,0),FALSE),"")</f>
        <v/>
      </c>
      <c r="D364" s="24" t="str">
        <f>IFERROR(VLOOKUP($B$362,$4:$126,MATCH($R364&amp;"/"&amp;D$348,$2:$2,0),FALSE),"")</f>
        <v/>
      </c>
      <c r="E364" s="24" t="str">
        <f>IFERROR(VLOOKUP($B$362,$4:$126,MATCH($R364&amp;"/"&amp;E$348,$2:$2,0),FALSE),"")</f>
        <v/>
      </c>
      <c r="F364" s="24" t="str">
        <f>IFERROR(VLOOKUP($B$362,$4:$126,MATCH($R364&amp;"/"&amp;F$348,$2:$2,0),FALSE),"")</f>
        <v/>
      </c>
      <c r="G364" s="24" t="str">
        <f>IFERROR(VLOOKUP($B$362,$4:$126,MATCH($R364&amp;"/"&amp;G$348,$2:$2,0),FALSE),"")</f>
        <v/>
      </c>
      <c r="H364" s="24" t="str">
        <f>IFERROR(VLOOKUP($B$362,$4:$126,MATCH($R364&amp;"/"&amp;H$348,$2:$2,0),FALSE),"")</f>
        <v/>
      </c>
      <c r="I364" s="24" t="str">
        <f>IFERROR(VLOOKUP($B$362,$4:$126,MATCH($R364&amp;"/"&amp;I$348,$2:$2,0),FALSE),"")</f>
        <v/>
      </c>
      <c r="J364" s="24" t="str">
        <f>IFERROR(VLOOKUP($B$362,$4:$126,MATCH($R364&amp;"/"&amp;J$348,$2:$2,0),FALSE),"")</f>
        <v/>
      </c>
      <c r="K364" s="24" t="str">
        <f>IFERROR(VLOOKUP($B$362,$4:$126,MATCH($R364&amp;"/"&amp;K$348,$2:$2,0),FALSE),"")</f>
        <v/>
      </c>
      <c r="L364" s="24" t="str">
        <f>IFERROR(VLOOKUP($B$362,$4:$126,MATCH($R364&amp;"/"&amp;L$348,$2:$2,0),FALSE),"")</f>
        <v/>
      </c>
      <c r="M364" s="24" t="str">
        <f>IFERROR(VLOOKUP($B$362,$4:$126,MATCH($R364&amp;"/"&amp;M$348,$2:$2,0),FALSE),"")</f>
        <v/>
      </c>
      <c r="N364" s="24" t="str">
        <f>IFERROR(VLOOKUP($B$362,$4:$126,MATCH($R364&amp;"/"&amp;N$348,$2:$2,0),FALSE),"")</f>
        <v/>
      </c>
      <c r="O364" s="24" t="str">
        <f>IFERROR(VLOOKUP($B$362,$4:$126,MATCH($R364&amp;"/"&amp;O$348,$2:$2,0),FALSE),"")</f>
        <v/>
      </c>
      <c r="P364" s="24" t="str">
        <f>IFERROR(VLOOKUP($B$362,$4:$126,MATCH($R364&amp;"/"&amp;P$348,$2:$2,0),FALSE),"")</f>
        <v/>
      </c>
      <c r="Q364" s="21"/>
      <c r="R364" s="25" t="s">
        <v>2917</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t="str">
        <f>IFERROR(VLOOKUP($B$362,$4:$126,MATCH($R365&amp;"/"&amp;B$348,$2:$2,0),FALSE),"")</f>
        <v/>
      </c>
      <c r="C365" s="24" t="str">
        <f>IFERROR(VLOOKUP($B$362,$4:$126,MATCH($R365&amp;"/"&amp;C$348,$2:$2,0),FALSE),"")</f>
        <v/>
      </c>
      <c r="D365" s="24" t="str">
        <f>IFERROR(VLOOKUP($B$362,$4:$126,MATCH($R365&amp;"/"&amp;D$348,$2:$2,0),FALSE),"")</f>
        <v/>
      </c>
      <c r="E365" s="24" t="str">
        <f>IFERROR(VLOOKUP($B$362,$4:$126,MATCH($R365&amp;"/"&amp;E$348,$2:$2,0),FALSE),"")</f>
        <v/>
      </c>
      <c r="F365" s="24" t="str">
        <f>IFERROR(VLOOKUP($B$362,$4:$126,MATCH($R365&amp;"/"&amp;F$348,$2:$2,0),FALSE),"")</f>
        <v/>
      </c>
      <c r="G365" s="24" t="str">
        <f>IFERROR(VLOOKUP($B$362,$4:$126,MATCH($R365&amp;"/"&amp;G$348,$2:$2,0),FALSE),"")</f>
        <v/>
      </c>
      <c r="H365" s="24" t="str">
        <f>IFERROR(VLOOKUP($B$362,$4:$126,MATCH($R365&amp;"/"&amp;H$348,$2:$2,0),FALSE),"")</f>
        <v/>
      </c>
      <c r="I365" s="24" t="str">
        <f>IFERROR(VLOOKUP($B$362,$4:$126,MATCH($R365&amp;"/"&amp;I$348,$2:$2,0),FALSE),"")</f>
        <v/>
      </c>
      <c r="J365" s="24" t="str">
        <f>IFERROR(VLOOKUP($B$362,$4:$126,MATCH($R365&amp;"/"&amp;J$348,$2:$2,0),FALSE),"")</f>
        <v/>
      </c>
      <c r="K365" s="24" t="str">
        <f>IFERROR(VLOOKUP($B$362,$4:$126,MATCH($R365&amp;"/"&amp;K$348,$2:$2,0),FALSE),"")</f>
        <v/>
      </c>
      <c r="L365" s="24" t="str">
        <f>IFERROR(VLOOKUP($B$362,$4:$126,MATCH($R365&amp;"/"&amp;L$348,$2:$2,0),FALSE),"")</f>
        <v/>
      </c>
      <c r="M365" s="24" t="str">
        <f>IFERROR(VLOOKUP($B$362,$4:$126,MATCH($R365&amp;"/"&amp;M$348,$2:$2,0),FALSE),"")</f>
        <v/>
      </c>
      <c r="N365" s="24" t="str">
        <f>IFERROR(VLOOKUP($B$362,$4:$126,MATCH($R365&amp;"/"&amp;N$348,$2:$2,0),FALSE),"")</f>
        <v/>
      </c>
      <c r="O365" s="24" t="str">
        <f>IFERROR(VLOOKUP($B$362,$4:$126,MATCH($R365&amp;"/"&amp;O$348,$2:$2,0),FALSE),"")</f>
        <v/>
      </c>
      <c r="P365" s="24" t="str">
        <f>IFERROR(VLOOKUP($B$362,$4:$126,MATCH($R365&amp;"/"&amp;P$348,$2:$2,0),FALSE),"")</f>
        <v/>
      </c>
      <c r="Q365" s="21"/>
      <c r="R365" s="25" t="s">
        <v>2918</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t="str">
        <f>IFERROR(VLOOKUP($B$362,$4:$126,MATCH($R366&amp;"/"&amp;B$348,$2:$2,0),FALSE),"")</f>
        <v/>
      </c>
      <c r="C366" s="24" t="str">
        <f>IFERROR(VLOOKUP($B$362,$4:$126,MATCH($R366&amp;"/"&amp;C$348,$2:$2,0),FALSE),"")</f>
        <v/>
      </c>
      <c r="D366" s="24" t="str">
        <f>IFERROR(VLOOKUP($B$362,$4:$126,MATCH($R366&amp;"/"&amp;D$348,$2:$2,0),FALSE),"")</f>
        <v/>
      </c>
      <c r="E366" s="24" t="str">
        <f>IFERROR(VLOOKUP($B$362,$4:$126,MATCH($R366&amp;"/"&amp;E$348,$2:$2,0),FALSE),"")</f>
        <v/>
      </c>
      <c r="F366" s="24" t="str">
        <f>IFERROR(VLOOKUP($B$362,$4:$126,MATCH($R366&amp;"/"&amp;F$348,$2:$2,0),FALSE),"")</f>
        <v/>
      </c>
      <c r="G366" s="24" t="str">
        <f>IFERROR(VLOOKUP($B$362,$4:$126,MATCH($R366&amp;"/"&amp;G$348,$2:$2,0),FALSE),"")</f>
        <v/>
      </c>
      <c r="H366" s="24" t="str">
        <f>IFERROR(VLOOKUP($B$362,$4:$126,MATCH($R366&amp;"/"&amp;H$348,$2:$2,0),FALSE),"")</f>
        <v/>
      </c>
      <c r="I366" s="24" t="str">
        <f>IFERROR(VLOOKUP($B$362,$4:$126,MATCH($R366&amp;"/"&amp;I$348,$2:$2,0),FALSE),"")</f>
        <v/>
      </c>
      <c r="J366" s="24" t="str">
        <f>IFERROR(VLOOKUP($B$362,$4:$126,MATCH($R366&amp;"/"&amp;J$348,$2:$2,0),FALSE),"")</f>
        <v/>
      </c>
      <c r="K366" s="24" t="str">
        <f>IFERROR(VLOOKUP($B$362,$4:$126,MATCH($R366&amp;"/"&amp;K$348,$2:$2,0),FALSE),"")</f>
        <v/>
      </c>
      <c r="L366" s="24" t="str">
        <f>IFERROR(VLOOKUP($B$362,$4:$126,MATCH($R366&amp;"/"&amp;L$348,$2:$2,0),FALSE),"")</f>
        <v/>
      </c>
      <c r="M366" s="24" t="str">
        <f>IFERROR(VLOOKUP($B$362,$4:$126,MATCH($R366&amp;"/"&amp;M$348,$2:$2,0),FALSE),"")</f>
        <v/>
      </c>
      <c r="N366" s="24" t="str">
        <f>IFERROR(VLOOKUP($B$362,$4:$126,MATCH($R366&amp;"/"&amp;N$348,$2:$2,0),FALSE),IFERROR(VLOOKUP($B$362,$4:$126,MATCH($R365&amp;"/"&amp;N$348,$2:$2,0),FALSE),IFERROR(VLOOKUP($B$362,$4:$126,MATCH($R364&amp;"/"&amp;N$348,$2:$2,0),FALSE),IFERROR(VLOOKUP($B$362,$4:$126,MATCH($R363&amp;"/"&amp;N$348,$2:$2,0),FALSE),""))))</f>
        <v/>
      </c>
      <c r="O366" s="24" t="str">
        <f>IFERROR(VLOOKUP($B$362,$4:$126,MATCH($R366&amp;"/"&amp;O$348,$2:$2,0),FALSE),IFERROR(VLOOKUP($B$362,$4:$126,MATCH($R365&amp;"/"&amp;O$348,$2:$2,0),FALSE),IFERROR(VLOOKUP($B$362,$4:$126,MATCH($R364&amp;"/"&amp;O$348,$2:$2,0),FALSE),IFERROR(VLOOKUP($B$362,$4:$126,MATCH($R363&amp;"/"&amp;O$348,$2:$2,0),FALSE),""))))</f>
        <v/>
      </c>
      <c r="P366" s="24" t="str">
        <f>IFERROR(VLOOKUP($B$362,$4:$126,MATCH($R366&amp;"/"&amp;P$348,$2:$2,0),FALSE),IFERROR(VLOOKUP($B$362,$4:$126,MATCH($R365&amp;"/"&amp;P$348,$2:$2,0),FALSE),IFERROR(VLOOKUP($B$362,$4:$126,MATCH($R364&amp;"/"&amp;P$348,$2:$2,0),FALSE),IFERROR(VLOOKUP($B$362,$4:$126,MATCH($R363&amp;"/"&amp;P$348,$2:$2,0),FALSE),""))))</f>
        <v/>
      </c>
      <c r="Q366" s="21"/>
      <c r="R366" s="25" t="s">
        <v>2919</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t="e">
        <f t="shared" ref="B367:P367" si="12">+B366/B$402</f>
        <v>#VALUE!</v>
      </c>
      <c r="C367" s="26" t="e">
        <f t="shared" si="12"/>
        <v>#VALUE!</v>
      </c>
      <c r="D367" s="26" t="e">
        <f t="shared" si="12"/>
        <v>#VALUE!</v>
      </c>
      <c r="E367" s="26" t="e">
        <f t="shared" si="12"/>
        <v>#VALUE!</v>
      </c>
      <c r="F367" s="26" t="e">
        <f t="shared" si="12"/>
        <v>#VALUE!</v>
      </c>
      <c r="G367" s="26" t="e">
        <f t="shared" si="12"/>
        <v>#VALUE!</v>
      </c>
      <c r="H367" s="26" t="e">
        <f t="shared" si="12"/>
        <v>#VALUE!</v>
      </c>
      <c r="I367" s="26" t="e">
        <f t="shared" si="12"/>
        <v>#VALUE!</v>
      </c>
      <c r="J367" s="26" t="e">
        <f t="shared" si="12"/>
        <v>#VALUE!</v>
      </c>
      <c r="K367" s="26" t="e">
        <f t="shared" si="12"/>
        <v>#VALUE!</v>
      </c>
      <c r="L367" s="26" t="e">
        <f t="shared" si="12"/>
        <v>#VALUE!</v>
      </c>
      <c r="M367" s="26" t="e">
        <f t="shared" si="12"/>
        <v>#VALUE!</v>
      </c>
      <c r="N367" s="26" t="e">
        <f t="shared" si="12"/>
        <v>#VALUE!</v>
      </c>
      <c r="O367" s="26" t="e">
        <f t="shared" si="12"/>
        <v>#VALUE!</v>
      </c>
      <c r="P367" s="26" t="e">
        <f t="shared" si="12"/>
        <v>#VALUE!</v>
      </c>
      <c r="Q367" s="21"/>
      <c r="R367" s="27" t="s">
        <v>2920</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52" t="s">
        <v>2923</v>
      </c>
      <c r="C368" s="146"/>
      <c r="D368" s="146"/>
      <c r="E368" s="146"/>
      <c r="F368" s="146"/>
      <c r="G368" s="146"/>
      <c r="H368" s="146"/>
      <c r="I368" s="146"/>
      <c r="J368" s="146"/>
      <c r="K368" s="146"/>
      <c r="L368" s="146"/>
      <c r="M368" s="146"/>
      <c r="N368" s="150"/>
      <c r="O368" s="22"/>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t="str">
        <f>IFERROR(VLOOKUP($B$368,$4:$126,MATCH($R369&amp;"/"&amp;B$348,$2:$2,0),FALSE),"")</f>
        <v/>
      </c>
      <c r="C369" s="24" t="str">
        <f>IFERROR(VLOOKUP($B$368,$4:$126,MATCH($R369&amp;"/"&amp;C$348,$2:$2,0),FALSE),"")</f>
        <v/>
      </c>
      <c r="D369" s="24" t="str">
        <f>IFERROR(VLOOKUP($B$368,$4:$126,MATCH($R369&amp;"/"&amp;D$348,$2:$2,0),FALSE),"")</f>
        <v/>
      </c>
      <c r="E369" s="24" t="str">
        <f>IFERROR(VLOOKUP($B$368,$4:$126,MATCH($R369&amp;"/"&amp;E$348,$2:$2,0),FALSE),"")</f>
        <v/>
      </c>
      <c r="F369" s="24" t="str">
        <f>IFERROR(VLOOKUP($B$368,$4:$126,MATCH($R369&amp;"/"&amp;F$348,$2:$2,0),FALSE),"")</f>
        <v/>
      </c>
      <c r="G369" s="24" t="str">
        <f>IFERROR(VLOOKUP($B$368,$4:$126,MATCH($R369&amp;"/"&amp;G$348,$2:$2,0),FALSE),"")</f>
        <v/>
      </c>
      <c r="H369" s="24" t="str">
        <f>IFERROR(VLOOKUP($B$368,$4:$126,MATCH($R369&amp;"/"&amp;H$348,$2:$2,0),FALSE),"")</f>
        <v/>
      </c>
      <c r="I369" s="24" t="str">
        <f>IFERROR(VLOOKUP($B$368,$4:$126,MATCH($R369&amp;"/"&amp;I$348,$2:$2,0),FALSE),"")</f>
        <v/>
      </c>
      <c r="J369" s="24" t="str">
        <f>IFERROR(VLOOKUP($B$368,$4:$126,MATCH($R369&amp;"/"&amp;J$348,$2:$2,0),FALSE),"")</f>
        <v/>
      </c>
      <c r="K369" s="24" t="str">
        <f>IFERROR(VLOOKUP($B$368,$4:$126,MATCH($R369&amp;"/"&amp;K$348,$2:$2,0),FALSE),"")</f>
        <v/>
      </c>
      <c r="L369" s="24" t="str">
        <f>IFERROR(VLOOKUP($B$368,$4:$126,MATCH($R369&amp;"/"&amp;L$348,$2:$2,0),FALSE),"")</f>
        <v/>
      </c>
      <c r="M369" s="24" t="str">
        <f>IFERROR(VLOOKUP($B$368,$4:$126,MATCH($R369&amp;"/"&amp;M$348,$2:$2,0),FALSE),"")</f>
        <v/>
      </c>
      <c r="N369" s="24" t="str">
        <f>IFERROR(VLOOKUP($B$368,$4:$126,MATCH($R369&amp;"/"&amp;N$348,$2:$2,0),FALSE),"")</f>
        <v/>
      </c>
      <c r="O369" s="24" t="str">
        <f>IFERROR(VLOOKUP($B$368,$4:$126,MATCH($R369&amp;"/"&amp;O$348,$2:$2,0),FALSE),"")</f>
        <v/>
      </c>
      <c r="P369" s="24" t="str">
        <f>IFERROR(VLOOKUP($B$368,$4:$126,MATCH($R369&amp;"/"&amp;P$348,$2:$2,0),FALSE),"")</f>
        <v/>
      </c>
      <c r="Q369" s="21"/>
      <c r="R369" s="25" t="s">
        <v>2916</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t="str">
        <f>IFERROR(VLOOKUP($B$368,$4:$126,MATCH($R370&amp;"/"&amp;B$348,$2:$2,0),FALSE),"")</f>
        <v/>
      </c>
      <c r="C370" s="24" t="str">
        <f>IFERROR(VLOOKUP($B$368,$4:$126,MATCH($R370&amp;"/"&amp;C$348,$2:$2,0),FALSE),"")</f>
        <v/>
      </c>
      <c r="D370" s="24" t="str">
        <f>IFERROR(VLOOKUP($B$368,$4:$126,MATCH($R370&amp;"/"&amp;D$348,$2:$2,0),FALSE),"")</f>
        <v/>
      </c>
      <c r="E370" s="24" t="str">
        <f>IFERROR(VLOOKUP($B$368,$4:$126,MATCH($R370&amp;"/"&amp;E$348,$2:$2,0),FALSE),"")</f>
        <v/>
      </c>
      <c r="F370" s="24" t="str">
        <f>IFERROR(VLOOKUP($B$368,$4:$126,MATCH($R370&amp;"/"&amp;F$348,$2:$2,0),FALSE),"")</f>
        <v/>
      </c>
      <c r="G370" s="24" t="str">
        <f>IFERROR(VLOOKUP($B$368,$4:$126,MATCH($R370&amp;"/"&amp;G$348,$2:$2,0),FALSE),"")</f>
        <v/>
      </c>
      <c r="H370" s="24" t="str">
        <f>IFERROR(VLOOKUP($B$368,$4:$126,MATCH($R370&amp;"/"&amp;H$348,$2:$2,0),FALSE),"")</f>
        <v/>
      </c>
      <c r="I370" s="24" t="str">
        <f>IFERROR(VLOOKUP($B$368,$4:$126,MATCH($R370&amp;"/"&amp;I$348,$2:$2,0),FALSE),"")</f>
        <v/>
      </c>
      <c r="J370" s="24" t="str">
        <f>IFERROR(VLOOKUP($B$368,$4:$126,MATCH($R370&amp;"/"&amp;J$348,$2:$2,0),FALSE),"")</f>
        <v/>
      </c>
      <c r="K370" s="24" t="str">
        <f>IFERROR(VLOOKUP($B$368,$4:$126,MATCH($R370&amp;"/"&amp;K$348,$2:$2,0),FALSE),"")</f>
        <v/>
      </c>
      <c r="L370" s="24" t="str">
        <f>IFERROR(VLOOKUP($B$368,$4:$126,MATCH($R370&amp;"/"&amp;L$348,$2:$2,0),FALSE),"")</f>
        <v/>
      </c>
      <c r="M370" s="24" t="str">
        <f>IFERROR(VLOOKUP($B$368,$4:$126,MATCH($R370&amp;"/"&amp;M$348,$2:$2,0),FALSE),"")</f>
        <v/>
      </c>
      <c r="N370" s="24" t="str">
        <f>IFERROR(VLOOKUP($B$368,$4:$126,MATCH($R370&amp;"/"&amp;N$348,$2:$2,0),FALSE),"")</f>
        <v/>
      </c>
      <c r="O370" s="24" t="str">
        <f>IFERROR(VLOOKUP($B$368,$4:$126,MATCH($R370&amp;"/"&amp;O$348,$2:$2,0),FALSE),"")</f>
        <v/>
      </c>
      <c r="P370" s="24" t="str">
        <f>IFERROR(VLOOKUP($B$368,$4:$126,MATCH($R370&amp;"/"&amp;P$348,$2:$2,0),FALSE),"")</f>
        <v/>
      </c>
      <c r="Q370" s="21"/>
      <c r="R370" s="25" t="s">
        <v>2917</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t="str">
        <f>IFERROR(VLOOKUP($B$368,$4:$126,MATCH($R371&amp;"/"&amp;B$348,$2:$2,0),FALSE),"")</f>
        <v/>
      </c>
      <c r="C371" s="24" t="str">
        <f>IFERROR(VLOOKUP($B$368,$4:$126,MATCH($R371&amp;"/"&amp;C$348,$2:$2,0),FALSE),"")</f>
        <v/>
      </c>
      <c r="D371" s="24" t="str">
        <f>IFERROR(VLOOKUP($B$368,$4:$126,MATCH($R371&amp;"/"&amp;D$348,$2:$2,0),FALSE),"")</f>
        <v/>
      </c>
      <c r="E371" s="24" t="str">
        <f>IFERROR(VLOOKUP($B$368,$4:$126,MATCH($R371&amp;"/"&amp;E$348,$2:$2,0),FALSE),"")</f>
        <v/>
      </c>
      <c r="F371" s="24" t="str">
        <f>IFERROR(VLOOKUP($B$368,$4:$126,MATCH($R371&amp;"/"&amp;F$348,$2:$2,0),FALSE),"")</f>
        <v/>
      </c>
      <c r="G371" s="24" t="str">
        <f>IFERROR(VLOOKUP($B$368,$4:$126,MATCH($R371&amp;"/"&amp;G$348,$2:$2,0),FALSE),"")</f>
        <v/>
      </c>
      <c r="H371" s="24" t="str">
        <f>IFERROR(VLOOKUP($B$368,$4:$126,MATCH($R371&amp;"/"&amp;H$348,$2:$2,0),FALSE),"")</f>
        <v/>
      </c>
      <c r="I371" s="24" t="str">
        <f>IFERROR(VLOOKUP($B$368,$4:$126,MATCH($R371&amp;"/"&amp;I$348,$2:$2,0),FALSE),"")</f>
        <v/>
      </c>
      <c r="J371" s="24" t="str">
        <f>IFERROR(VLOOKUP($B$368,$4:$126,MATCH($R371&amp;"/"&amp;J$348,$2:$2,0),FALSE),"")</f>
        <v/>
      </c>
      <c r="K371" s="24" t="str">
        <f>IFERROR(VLOOKUP($B$368,$4:$126,MATCH($R371&amp;"/"&amp;K$348,$2:$2,0),FALSE),"")</f>
        <v/>
      </c>
      <c r="L371" s="24" t="str">
        <f>IFERROR(VLOOKUP($B$368,$4:$126,MATCH($R371&amp;"/"&amp;L$348,$2:$2,0),FALSE),"")</f>
        <v/>
      </c>
      <c r="M371" s="24" t="str">
        <f>IFERROR(VLOOKUP($B$368,$4:$126,MATCH($R371&amp;"/"&amp;M$348,$2:$2,0),FALSE),"")</f>
        <v/>
      </c>
      <c r="N371" s="24" t="str">
        <f>IFERROR(VLOOKUP($B$368,$4:$126,MATCH($R371&amp;"/"&amp;N$348,$2:$2,0),FALSE),"")</f>
        <v/>
      </c>
      <c r="O371" s="24" t="str">
        <f>IFERROR(VLOOKUP($B$368,$4:$126,MATCH($R371&amp;"/"&amp;O$348,$2:$2,0),FALSE),"")</f>
        <v/>
      </c>
      <c r="P371" s="24" t="str">
        <f>IFERROR(VLOOKUP($B$368,$4:$126,MATCH($R371&amp;"/"&amp;P$348,$2:$2,0),FALSE),"")</f>
        <v/>
      </c>
      <c r="Q371" s="21"/>
      <c r="R371" s="25" t="s">
        <v>2918</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t="str">
        <f>IFERROR(VLOOKUP($B$368,$4:$126,MATCH($R372&amp;"/"&amp;B$348,$2:$2,0),FALSE),"")</f>
        <v/>
      </c>
      <c r="C372" s="24" t="str">
        <f>IFERROR(VLOOKUP($B$368,$4:$126,MATCH($R372&amp;"/"&amp;C$348,$2:$2,0),FALSE),"")</f>
        <v/>
      </c>
      <c r="D372" s="24" t="str">
        <f>IFERROR(VLOOKUP($B$368,$4:$126,MATCH($R372&amp;"/"&amp;D$348,$2:$2,0),FALSE),"")</f>
        <v/>
      </c>
      <c r="E372" s="24" t="str">
        <f>IFERROR(VLOOKUP($B$368,$4:$126,MATCH($R372&amp;"/"&amp;E$348,$2:$2,0),FALSE),"")</f>
        <v/>
      </c>
      <c r="F372" s="24" t="str">
        <f>IFERROR(VLOOKUP($B$368,$4:$126,MATCH($R372&amp;"/"&amp;F$348,$2:$2,0),FALSE),"")</f>
        <v/>
      </c>
      <c r="G372" s="24" t="str">
        <f>IFERROR(VLOOKUP($B$368,$4:$126,MATCH($R372&amp;"/"&amp;G$348,$2:$2,0),FALSE),"")</f>
        <v/>
      </c>
      <c r="H372" s="24" t="str">
        <f>IFERROR(VLOOKUP($B$368,$4:$126,MATCH($R372&amp;"/"&amp;H$348,$2:$2,0),FALSE),"")</f>
        <v/>
      </c>
      <c r="I372" s="24" t="str">
        <f>IFERROR(VLOOKUP($B$368,$4:$126,MATCH($R372&amp;"/"&amp;I$348,$2:$2,0),FALSE),"")</f>
        <v/>
      </c>
      <c r="J372" s="24" t="str">
        <f>IFERROR(VLOOKUP($B$368,$4:$126,MATCH($R372&amp;"/"&amp;J$348,$2:$2,0),FALSE),"")</f>
        <v/>
      </c>
      <c r="K372" s="24" t="str">
        <f>IFERROR(VLOOKUP($B$368,$4:$126,MATCH($R372&amp;"/"&amp;K$348,$2:$2,0),FALSE),"")</f>
        <v/>
      </c>
      <c r="L372" s="24" t="str">
        <f>IFERROR(VLOOKUP($B$368,$4:$126,MATCH($R372&amp;"/"&amp;L$348,$2:$2,0),FALSE),"")</f>
        <v/>
      </c>
      <c r="M372" s="24" t="str">
        <f>IFERROR(VLOOKUP($B$368,$4:$126,MATCH($R372&amp;"/"&amp;M$348,$2:$2,0),FALSE),"")</f>
        <v/>
      </c>
      <c r="N372" s="24" t="str">
        <f>IFERROR(VLOOKUP($B$368,$4:$126,MATCH($R372&amp;"/"&amp;N$348,$2:$2,0),FALSE),IFERROR(VLOOKUP($B$368,$4:$126,MATCH($R371&amp;"/"&amp;N$348,$2:$2,0),FALSE),IFERROR(VLOOKUP($B$368,$4:$126,MATCH($R370&amp;"/"&amp;N$348,$2:$2,0),FALSE),IFERROR(VLOOKUP($B$368,$4:$126,MATCH($R369&amp;"/"&amp;N$348,$2:$2,0),FALSE),""))))</f>
        <v/>
      </c>
      <c r="O372" s="24" t="str">
        <f>IFERROR(VLOOKUP($B$368,$4:$126,MATCH($R372&amp;"/"&amp;O$348,$2:$2,0),FALSE),IFERROR(VLOOKUP($B$368,$4:$126,MATCH($R371&amp;"/"&amp;O$348,$2:$2,0),FALSE),IFERROR(VLOOKUP($B$368,$4:$126,MATCH($R370&amp;"/"&amp;O$348,$2:$2,0),FALSE),IFERROR(VLOOKUP($B$368,$4:$126,MATCH($R369&amp;"/"&amp;O$348,$2:$2,0),FALSE),""))))</f>
        <v/>
      </c>
      <c r="P372" s="24" t="str">
        <f>IFERROR(VLOOKUP($B$368,$4:$126,MATCH($R372&amp;"/"&amp;P$348,$2:$2,0),FALSE),IFERROR(VLOOKUP($B$368,$4:$126,MATCH($R371&amp;"/"&amp;P$348,$2:$2,0),FALSE),IFERROR(VLOOKUP($B$368,$4:$126,MATCH($R370&amp;"/"&amp;P$348,$2:$2,0),FALSE),IFERROR(VLOOKUP($B$368,$4:$126,MATCH($R369&amp;"/"&amp;P$348,$2:$2,0),FALSE),""))))</f>
        <v/>
      </c>
      <c r="Q372" s="21"/>
      <c r="R372" s="25" t="s">
        <v>2919</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t="e">
        <f t="shared" ref="B373:P373" si="13">+B372/B$402</f>
        <v>#VALUE!</v>
      </c>
      <c r="C373" s="26" t="e">
        <f t="shared" si="13"/>
        <v>#VALUE!</v>
      </c>
      <c r="D373" s="26" t="e">
        <f t="shared" si="13"/>
        <v>#VALUE!</v>
      </c>
      <c r="E373" s="26" t="e">
        <f t="shared" si="13"/>
        <v>#VALUE!</v>
      </c>
      <c r="F373" s="26" t="e">
        <f t="shared" si="13"/>
        <v>#VALUE!</v>
      </c>
      <c r="G373" s="26" t="e">
        <f t="shared" si="13"/>
        <v>#VALUE!</v>
      </c>
      <c r="H373" s="26" t="e">
        <f t="shared" si="13"/>
        <v>#VALUE!</v>
      </c>
      <c r="I373" s="26" t="e">
        <f t="shared" si="13"/>
        <v>#VALUE!</v>
      </c>
      <c r="J373" s="26" t="e">
        <f t="shared" si="13"/>
        <v>#VALUE!</v>
      </c>
      <c r="K373" s="26" t="e">
        <f t="shared" si="13"/>
        <v>#VALUE!</v>
      </c>
      <c r="L373" s="26" t="e">
        <f t="shared" si="13"/>
        <v>#VALUE!</v>
      </c>
      <c r="M373" s="26" t="e">
        <f t="shared" si="13"/>
        <v>#VALUE!</v>
      </c>
      <c r="N373" s="26" t="e">
        <f t="shared" si="13"/>
        <v>#VALUE!</v>
      </c>
      <c r="O373" s="26" t="e">
        <f t="shared" si="13"/>
        <v>#VALUE!</v>
      </c>
      <c r="P373" s="26" t="e">
        <f t="shared" si="13"/>
        <v>#VALUE!</v>
      </c>
      <c r="Q373" s="21"/>
      <c r="R373" s="27" t="s">
        <v>2920</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51" t="s">
        <v>2924</v>
      </c>
      <c r="C374" s="146"/>
      <c r="D374" s="146"/>
      <c r="E374" s="146"/>
      <c r="F374" s="146"/>
      <c r="G374" s="146"/>
      <c r="H374" s="146"/>
      <c r="I374" s="146"/>
      <c r="J374" s="146"/>
      <c r="K374" s="146"/>
      <c r="L374" s="146"/>
      <c r="M374" s="146"/>
      <c r="N374" s="150"/>
      <c r="O374" s="22"/>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t="str">
        <f>IFERROR(VLOOKUP($B$374,$4:$126,MATCH($R375&amp;"/"&amp;B$348,$2:$2,0),FALSE),"")</f>
        <v/>
      </c>
      <c r="C375" s="24" t="str">
        <f>IFERROR(VLOOKUP($B$374,$4:$126,MATCH($R375&amp;"/"&amp;C$348,$2:$2,0),FALSE),"")</f>
        <v/>
      </c>
      <c r="D375" s="24" t="str">
        <f>IFERROR(VLOOKUP($B$374,$4:$126,MATCH($R375&amp;"/"&amp;D$348,$2:$2,0),FALSE),"")</f>
        <v/>
      </c>
      <c r="E375" s="24" t="str">
        <f>IFERROR(VLOOKUP($B$374,$4:$126,MATCH($R375&amp;"/"&amp;E$348,$2:$2,0),FALSE),"")</f>
        <v/>
      </c>
      <c r="F375" s="24" t="str">
        <f>IFERROR(VLOOKUP($B$374,$4:$126,MATCH($R375&amp;"/"&amp;F$348,$2:$2,0),FALSE),"")</f>
        <v/>
      </c>
      <c r="G375" s="24" t="str">
        <f>IFERROR(VLOOKUP($B$374,$4:$126,MATCH($R375&amp;"/"&amp;G$348,$2:$2,0),FALSE),"")</f>
        <v/>
      </c>
      <c r="H375" s="24" t="str">
        <f>IFERROR(VLOOKUP($B$374,$4:$126,MATCH($R375&amp;"/"&amp;H$348,$2:$2,0),FALSE),"")</f>
        <v/>
      </c>
      <c r="I375" s="24" t="str">
        <f>IFERROR(VLOOKUP($B$374,$4:$126,MATCH($R375&amp;"/"&amp;I$348,$2:$2,0),FALSE),"")</f>
        <v/>
      </c>
      <c r="J375" s="24" t="str">
        <f>IFERROR(VLOOKUP($B$374,$4:$126,MATCH($R375&amp;"/"&amp;J$348,$2:$2,0),FALSE),"")</f>
        <v/>
      </c>
      <c r="K375" s="24" t="str">
        <f>IFERROR(VLOOKUP($B$374,$4:$126,MATCH($R375&amp;"/"&amp;K$348,$2:$2,0),FALSE),"")</f>
        <v/>
      </c>
      <c r="L375" s="24" t="str">
        <f>IFERROR(VLOOKUP($B$374,$4:$126,MATCH($R375&amp;"/"&amp;L$348,$2:$2,0),FALSE),"")</f>
        <v/>
      </c>
      <c r="M375" s="24" t="str">
        <f>IFERROR(VLOOKUP($B$374,$4:$126,MATCH($R375&amp;"/"&amp;M$348,$2:$2,0),FALSE),"")</f>
        <v/>
      </c>
      <c r="N375" s="24" t="str">
        <f>IFERROR(VLOOKUP($B$374,$4:$126,MATCH($R375&amp;"/"&amp;N$348,$2:$2,0),FALSE),"")</f>
        <v/>
      </c>
      <c r="O375" s="24" t="str">
        <f>IFERROR(VLOOKUP($B$374,$4:$126,MATCH($R375&amp;"/"&amp;O$348,$2:$2,0),FALSE),"")</f>
        <v/>
      </c>
      <c r="P375" s="24" t="str">
        <f>IFERROR(VLOOKUP($B$374,$4:$126,MATCH($R375&amp;"/"&amp;P$348,$2:$2,0),FALSE),"")</f>
        <v/>
      </c>
      <c r="Q375" s="21"/>
      <c r="R375" s="25" t="s">
        <v>2916</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t="str">
        <f>IFERROR(VLOOKUP($B$374,$4:$126,MATCH($R376&amp;"/"&amp;B$348,$2:$2,0),FALSE),"")</f>
        <v/>
      </c>
      <c r="C376" s="24" t="str">
        <f>IFERROR(VLOOKUP($B$374,$4:$126,MATCH($R376&amp;"/"&amp;C$348,$2:$2,0),FALSE),"")</f>
        <v/>
      </c>
      <c r="D376" s="24" t="str">
        <f>IFERROR(VLOOKUP($B$374,$4:$126,MATCH($R376&amp;"/"&amp;D$348,$2:$2,0),FALSE),"")</f>
        <v/>
      </c>
      <c r="E376" s="24" t="str">
        <f>IFERROR(VLOOKUP($B$374,$4:$126,MATCH($R376&amp;"/"&amp;E$348,$2:$2,0),FALSE),"")</f>
        <v/>
      </c>
      <c r="F376" s="24" t="str">
        <f>IFERROR(VLOOKUP($B$374,$4:$126,MATCH($R376&amp;"/"&amp;F$348,$2:$2,0),FALSE),"")</f>
        <v/>
      </c>
      <c r="G376" s="24" t="str">
        <f>IFERROR(VLOOKUP($B$374,$4:$126,MATCH($R376&amp;"/"&amp;G$348,$2:$2,0),FALSE),"")</f>
        <v/>
      </c>
      <c r="H376" s="24" t="str">
        <f>IFERROR(VLOOKUP($B$374,$4:$126,MATCH($R376&amp;"/"&amp;H$348,$2:$2,0),FALSE),"")</f>
        <v/>
      </c>
      <c r="I376" s="24" t="str">
        <f>IFERROR(VLOOKUP($B$374,$4:$126,MATCH($R376&amp;"/"&amp;I$348,$2:$2,0),FALSE),"")</f>
        <v/>
      </c>
      <c r="J376" s="24" t="str">
        <f>IFERROR(VLOOKUP($B$374,$4:$126,MATCH($R376&amp;"/"&amp;J$348,$2:$2,0),FALSE),"")</f>
        <v/>
      </c>
      <c r="K376" s="24" t="str">
        <f>IFERROR(VLOOKUP($B$374,$4:$126,MATCH($R376&amp;"/"&amp;K$348,$2:$2,0),FALSE),"")</f>
        <v/>
      </c>
      <c r="L376" s="24" t="str">
        <f>IFERROR(VLOOKUP($B$374,$4:$126,MATCH($R376&amp;"/"&amp;L$348,$2:$2,0),FALSE),"")</f>
        <v/>
      </c>
      <c r="M376" s="24" t="str">
        <f>IFERROR(VLOOKUP($B$374,$4:$126,MATCH($R376&amp;"/"&amp;M$348,$2:$2,0),FALSE),"")</f>
        <v/>
      </c>
      <c r="N376" s="24" t="str">
        <f>IFERROR(VLOOKUP($B$374,$4:$126,MATCH($R376&amp;"/"&amp;N$348,$2:$2,0),FALSE),"")</f>
        <v/>
      </c>
      <c r="O376" s="24" t="str">
        <f>IFERROR(VLOOKUP($B$374,$4:$126,MATCH($R376&amp;"/"&amp;O$348,$2:$2,0),FALSE),"")</f>
        <v/>
      </c>
      <c r="P376" s="24" t="str">
        <f>IFERROR(VLOOKUP($B$374,$4:$126,MATCH($R376&amp;"/"&amp;P$348,$2:$2,0),FALSE),"")</f>
        <v/>
      </c>
      <c r="Q376" s="21"/>
      <c r="R376" s="25" t="s">
        <v>2917</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t="str">
        <f>IFERROR(VLOOKUP($B$374,$4:$126,MATCH($R377&amp;"/"&amp;B$348,$2:$2,0),FALSE),"")</f>
        <v/>
      </c>
      <c r="C377" s="24" t="str">
        <f>IFERROR(VLOOKUP($B$374,$4:$126,MATCH($R377&amp;"/"&amp;C$348,$2:$2,0),FALSE),"")</f>
        <v/>
      </c>
      <c r="D377" s="24" t="str">
        <f>IFERROR(VLOOKUP($B$374,$4:$126,MATCH($R377&amp;"/"&amp;D$348,$2:$2,0),FALSE),"")</f>
        <v/>
      </c>
      <c r="E377" s="24" t="str">
        <f>IFERROR(VLOOKUP($B$374,$4:$126,MATCH($R377&amp;"/"&amp;E$348,$2:$2,0),FALSE),"")</f>
        <v/>
      </c>
      <c r="F377" s="24" t="str">
        <f>IFERROR(VLOOKUP($B$374,$4:$126,MATCH($R377&amp;"/"&amp;F$348,$2:$2,0),FALSE),"")</f>
        <v/>
      </c>
      <c r="G377" s="24" t="str">
        <f>IFERROR(VLOOKUP($B$374,$4:$126,MATCH($R377&amp;"/"&amp;G$348,$2:$2,0),FALSE),"")</f>
        <v/>
      </c>
      <c r="H377" s="24" t="str">
        <f>IFERROR(VLOOKUP($B$374,$4:$126,MATCH($R377&amp;"/"&amp;H$348,$2:$2,0),FALSE),"")</f>
        <v/>
      </c>
      <c r="I377" s="24" t="str">
        <f>IFERROR(VLOOKUP($B$374,$4:$126,MATCH($R377&amp;"/"&amp;I$348,$2:$2,0),FALSE),"")</f>
        <v/>
      </c>
      <c r="J377" s="24" t="str">
        <f>IFERROR(VLOOKUP($B$374,$4:$126,MATCH($R377&amp;"/"&amp;J$348,$2:$2,0),FALSE),"")</f>
        <v/>
      </c>
      <c r="K377" s="24" t="str">
        <f>IFERROR(VLOOKUP($B$374,$4:$126,MATCH($R377&amp;"/"&amp;K$348,$2:$2,0),FALSE),"")</f>
        <v/>
      </c>
      <c r="L377" s="24" t="str">
        <f>IFERROR(VLOOKUP($B$374,$4:$126,MATCH($R377&amp;"/"&amp;L$348,$2:$2,0),FALSE),"")</f>
        <v/>
      </c>
      <c r="M377" s="24" t="str">
        <f>IFERROR(VLOOKUP($B$374,$4:$126,MATCH($R377&amp;"/"&amp;M$348,$2:$2,0),FALSE),"")</f>
        <v/>
      </c>
      <c r="N377" s="24" t="str">
        <f>IFERROR(VLOOKUP($B$374,$4:$126,MATCH($R377&amp;"/"&amp;N$348,$2:$2,0),FALSE),"")</f>
        <v/>
      </c>
      <c r="O377" s="24" t="str">
        <f>IFERROR(VLOOKUP($B$374,$4:$126,MATCH($R377&amp;"/"&amp;O$348,$2:$2,0),FALSE),"")</f>
        <v/>
      </c>
      <c r="P377" s="24" t="str">
        <f>IFERROR(VLOOKUP($B$374,$4:$126,MATCH($R377&amp;"/"&amp;P$348,$2:$2,0),FALSE),"")</f>
        <v/>
      </c>
      <c r="Q377" s="21"/>
      <c r="R377" s="25" t="s">
        <v>2918</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t="str">
        <f>IFERROR(VLOOKUP($B$374,$4:$126,MATCH($R378&amp;"/"&amp;B$348,$2:$2,0),FALSE),"")</f>
        <v/>
      </c>
      <c r="C378" s="24" t="str">
        <f>IFERROR(VLOOKUP($B$374,$4:$126,MATCH($R378&amp;"/"&amp;C$348,$2:$2,0),FALSE),"")</f>
        <v/>
      </c>
      <c r="D378" s="24" t="str">
        <f>IFERROR(VLOOKUP($B$374,$4:$126,MATCH($R378&amp;"/"&amp;D$348,$2:$2,0),FALSE),"")</f>
        <v/>
      </c>
      <c r="E378" s="24" t="str">
        <f>IFERROR(VLOOKUP($B$374,$4:$126,MATCH($R378&amp;"/"&amp;E$348,$2:$2,0),FALSE),"")</f>
        <v/>
      </c>
      <c r="F378" s="24" t="str">
        <f>IFERROR(VLOOKUP($B$374,$4:$126,MATCH($R378&amp;"/"&amp;F$348,$2:$2,0),FALSE),"")</f>
        <v/>
      </c>
      <c r="G378" s="24" t="str">
        <f>IFERROR(VLOOKUP($B$374,$4:$126,MATCH($R378&amp;"/"&amp;G$348,$2:$2,0),FALSE),"")</f>
        <v/>
      </c>
      <c r="H378" s="24" t="str">
        <f>IFERROR(VLOOKUP($B$374,$4:$126,MATCH($R378&amp;"/"&amp;H$348,$2:$2,0),FALSE),"")</f>
        <v/>
      </c>
      <c r="I378" s="24" t="str">
        <f>IFERROR(VLOOKUP($B$374,$4:$126,MATCH($R378&amp;"/"&amp;I$348,$2:$2,0),FALSE),"")</f>
        <v/>
      </c>
      <c r="J378" s="24" t="str">
        <f>IFERROR(VLOOKUP($B$374,$4:$126,MATCH($R378&amp;"/"&amp;J$348,$2:$2,0),FALSE),"")</f>
        <v/>
      </c>
      <c r="K378" s="24" t="str">
        <f>IFERROR(VLOOKUP($B$374,$4:$126,MATCH($R378&amp;"/"&amp;K$348,$2:$2,0),FALSE),"")</f>
        <v/>
      </c>
      <c r="L378" s="24" t="str">
        <f>IFERROR(VLOOKUP($B$374,$4:$126,MATCH($R378&amp;"/"&amp;L$348,$2:$2,0),FALSE),"")</f>
        <v/>
      </c>
      <c r="M378" s="24" t="str">
        <f>IFERROR(VLOOKUP($B$374,$4:$126,MATCH($R378&amp;"/"&amp;M$348,$2:$2,0),FALSE),"")</f>
        <v/>
      </c>
      <c r="N378" s="24" t="str">
        <f>IFERROR(VLOOKUP($B$374,$4:$126,MATCH($R378&amp;"/"&amp;N$348,$2:$2,0),FALSE),IFERROR(VLOOKUP($B$374,$4:$126,MATCH($R377&amp;"/"&amp;N$348,$2:$2,0),FALSE),IFERROR(VLOOKUP($B$374,$4:$126,MATCH($R376&amp;"/"&amp;N$348,$2:$2,0),FALSE),IFERROR(VLOOKUP($B$374,$4:$126,MATCH($R375&amp;"/"&amp;N$348,$2:$2,0),FALSE),""))))</f>
        <v/>
      </c>
      <c r="O378" s="24" t="str">
        <f>IFERROR(VLOOKUP($B$374,$4:$126,MATCH($R378&amp;"/"&amp;O$348,$2:$2,0),FALSE),IFERROR(VLOOKUP($B$374,$4:$126,MATCH($R377&amp;"/"&amp;O$348,$2:$2,0),FALSE),IFERROR(VLOOKUP($B$374,$4:$126,MATCH($R376&amp;"/"&amp;O$348,$2:$2,0),FALSE),IFERROR(VLOOKUP($B$374,$4:$126,MATCH($R375&amp;"/"&amp;O$348,$2:$2,0),FALSE),""))))</f>
        <v/>
      </c>
      <c r="P378" s="24" t="str">
        <f>IFERROR(VLOOKUP($B$374,$4:$126,MATCH($R378&amp;"/"&amp;P$348,$2:$2,0),FALSE),IFERROR(VLOOKUP($B$374,$4:$126,MATCH($R377&amp;"/"&amp;P$348,$2:$2,0),FALSE),IFERROR(VLOOKUP($B$374,$4:$126,MATCH($R376&amp;"/"&amp;P$348,$2:$2,0),FALSE),IFERROR(VLOOKUP($B$374,$4:$126,MATCH($R375&amp;"/"&amp;P$348,$2:$2,0),FALSE),""))))</f>
        <v/>
      </c>
      <c r="Q378" s="21"/>
      <c r="R378" s="25" t="s">
        <v>2919</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t="e">
        <f t="shared" ref="B379:P379" si="14">+B378/B$402</f>
        <v>#VALUE!</v>
      </c>
      <c r="C379" s="26" t="e">
        <f t="shared" si="14"/>
        <v>#VALUE!</v>
      </c>
      <c r="D379" s="26" t="e">
        <f t="shared" si="14"/>
        <v>#VALUE!</v>
      </c>
      <c r="E379" s="26" t="e">
        <f t="shared" si="14"/>
        <v>#VALUE!</v>
      </c>
      <c r="F379" s="26" t="e">
        <f t="shared" si="14"/>
        <v>#VALUE!</v>
      </c>
      <c r="G379" s="26" t="e">
        <f t="shared" si="14"/>
        <v>#VALUE!</v>
      </c>
      <c r="H379" s="26" t="e">
        <f t="shared" si="14"/>
        <v>#VALUE!</v>
      </c>
      <c r="I379" s="26" t="e">
        <f t="shared" si="14"/>
        <v>#VALUE!</v>
      </c>
      <c r="J379" s="26" t="e">
        <f t="shared" si="14"/>
        <v>#VALUE!</v>
      </c>
      <c r="K379" s="26" t="e">
        <f t="shared" si="14"/>
        <v>#VALUE!</v>
      </c>
      <c r="L379" s="26" t="e">
        <f t="shared" si="14"/>
        <v>#VALUE!</v>
      </c>
      <c r="M379" s="26" t="e">
        <f t="shared" si="14"/>
        <v>#VALUE!</v>
      </c>
      <c r="N379" s="26" t="e">
        <f t="shared" si="14"/>
        <v>#VALUE!</v>
      </c>
      <c r="O379" s="26" t="e">
        <f t="shared" si="14"/>
        <v>#VALUE!</v>
      </c>
      <c r="P379" s="26" t="e">
        <f t="shared" si="14"/>
        <v>#VALUE!</v>
      </c>
      <c r="Q379" s="21"/>
      <c r="R379" s="27" t="s">
        <v>2920</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52" t="s">
        <v>2925</v>
      </c>
      <c r="C380" s="146"/>
      <c r="D380" s="146"/>
      <c r="E380" s="146"/>
      <c r="F380" s="146"/>
      <c r="G380" s="146"/>
      <c r="H380" s="146"/>
      <c r="I380" s="146"/>
      <c r="J380" s="146"/>
      <c r="K380" s="146"/>
      <c r="L380" s="146"/>
      <c r="M380" s="146"/>
      <c r="N380" s="150"/>
      <c r="O380" s="22"/>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t="str">
        <f>IFERROR(VLOOKUP($B$380,$4:$126,MATCH($R381&amp;"/"&amp;B$348,$2:$2,0),FALSE),"")</f>
        <v/>
      </c>
      <c r="C381" s="24" t="str">
        <f>IFERROR(VLOOKUP($B$380,$4:$126,MATCH($R381&amp;"/"&amp;C$348,$2:$2,0),FALSE),"")</f>
        <v/>
      </c>
      <c r="D381" s="24" t="str">
        <f>IFERROR(VLOOKUP($B$380,$4:$126,MATCH($R381&amp;"/"&amp;D$348,$2:$2,0),FALSE),"")</f>
        <v/>
      </c>
      <c r="E381" s="24" t="str">
        <f>IFERROR(VLOOKUP($B$380,$4:$126,MATCH($R381&amp;"/"&amp;E$348,$2:$2,0),FALSE),"")</f>
        <v/>
      </c>
      <c r="F381" s="24" t="str">
        <f>IFERROR(VLOOKUP($B$380,$4:$126,MATCH($R381&amp;"/"&amp;F$348,$2:$2,0),FALSE),"")</f>
        <v/>
      </c>
      <c r="G381" s="24" t="str">
        <f>IFERROR(VLOOKUP($B$380,$4:$126,MATCH($R381&amp;"/"&amp;G$348,$2:$2,0),FALSE),"")</f>
        <v/>
      </c>
      <c r="H381" s="24" t="str">
        <f>IFERROR(VLOOKUP($B$380,$4:$126,MATCH($R381&amp;"/"&amp;H$348,$2:$2,0),FALSE),"")</f>
        <v/>
      </c>
      <c r="I381" s="24" t="str">
        <f>IFERROR(VLOOKUP($B$380,$4:$126,MATCH($R381&amp;"/"&amp;I$348,$2:$2,0),FALSE),"")</f>
        <v/>
      </c>
      <c r="J381" s="24" t="str">
        <f>IFERROR(VLOOKUP($B$380,$4:$126,MATCH($R381&amp;"/"&amp;J$348,$2:$2,0),FALSE),"")</f>
        <v/>
      </c>
      <c r="K381" s="24" t="str">
        <f>IFERROR(VLOOKUP($B$380,$4:$126,MATCH($R381&amp;"/"&amp;K$348,$2:$2,0),FALSE),"")</f>
        <v/>
      </c>
      <c r="L381" s="24" t="str">
        <f>IFERROR(VLOOKUP($B$380,$4:$126,MATCH($R381&amp;"/"&amp;L$348,$2:$2,0),FALSE),"")</f>
        <v/>
      </c>
      <c r="M381" s="24" t="str">
        <f>IFERROR(VLOOKUP($B$380,$4:$126,MATCH($R381&amp;"/"&amp;M$348,$2:$2,0),FALSE),"")</f>
        <v/>
      </c>
      <c r="N381" s="24" t="str">
        <f>IFERROR(VLOOKUP($B$380,$4:$126,MATCH($R381&amp;"/"&amp;N$348,$2:$2,0),FALSE),"")</f>
        <v/>
      </c>
      <c r="O381" s="24" t="str">
        <f>IFERROR(VLOOKUP($B$380,$4:$126,MATCH($R381&amp;"/"&amp;O$348,$2:$2,0),FALSE),"")</f>
        <v/>
      </c>
      <c r="P381" s="24" t="str">
        <f>IFERROR(VLOOKUP($B$380,$4:$126,MATCH($R381&amp;"/"&amp;P$348,$2:$2,0),FALSE),"")</f>
        <v/>
      </c>
      <c r="Q381" s="21"/>
      <c r="R381" s="25" t="s">
        <v>2916</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t="str">
        <f>IFERROR(VLOOKUP($B$380,$4:$126,MATCH($R382&amp;"/"&amp;B$348,$2:$2,0),FALSE),"")</f>
        <v/>
      </c>
      <c r="C382" s="24" t="str">
        <f>IFERROR(VLOOKUP($B$380,$4:$126,MATCH($R382&amp;"/"&amp;C$348,$2:$2,0),FALSE),"")</f>
        <v/>
      </c>
      <c r="D382" s="24" t="str">
        <f>IFERROR(VLOOKUP($B$380,$4:$126,MATCH($R382&amp;"/"&amp;D$348,$2:$2,0),FALSE),"")</f>
        <v/>
      </c>
      <c r="E382" s="24" t="str">
        <f>IFERROR(VLOOKUP($B$380,$4:$126,MATCH($R382&amp;"/"&amp;E$348,$2:$2,0),FALSE),"")</f>
        <v/>
      </c>
      <c r="F382" s="24" t="str">
        <f>IFERROR(VLOOKUP($B$380,$4:$126,MATCH($R382&amp;"/"&amp;F$348,$2:$2,0),FALSE),"")</f>
        <v/>
      </c>
      <c r="G382" s="24" t="str">
        <f>IFERROR(VLOOKUP($B$380,$4:$126,MATCH($R382&amp;"/"&amp;G$348,$2:$2,0),FALSE),"")</f>
        <v/>
      </c>
      <c r="H382" s="24" t="str">
        <f>IFERROR(VLOOKUP($B$380,$4:$126,MATCH($R382&amp;"/"&amp;H$348,$2:$2,0),FALSE),"")</f>
        <v/>
      </c>
      <c r="I382" s="24" t="str">
        <f>IFERROR(VLOOKUP($B$380,$4:$126,MATCH($R382&amp;"/"&amp;I$348,$2:$2,0),FALSE),"")</f>
        <v/>
      </c>
      <c r="J382" s="24" t="str">
        <f>IFERROR(VLOOKUP($B$380,$4:$126,MATCH($R382&amp;"/"&amp;J$348,$2:$2,0),FALSE),"")</f>
        <v/>
      </c>
      <c r="K382" s="24" t="str">
        <f>IFERROR(VLOOKUP($B$380,$4:$126,MATCH($R382&amp;"/"&amp;K$348,$2:$2,0),FALSE),"")</f>
        <v/>
      </c>
      <c r="L382" s="24" t="str">
        <f>IFERROR(VLOOKUP($B$380,$4:$126,MATCH($R382&amp;"/"&amp;L$348,$2:$2,0),FALSE),"")</f>
        <v/>
      </c>
      <c r="M382" s="24" t="str">
        <f>IFERROR(VLOOKUP($B$380,$4:$126,MATCH($R382&amp;"/"&amp;M$348,$2:$2,0),FALSE),"")</f>
        <v/>
      </c>
      <c r="N382" s="24" t="str">
        <f>IFERROR(VLOOKUP($B$380,$4:$126,MATCH($R382&amp;"/"&amp;N$348,$2:$2,0),FALSE),"")</f>
        <v/>
      </c>
      <c r="O382" s="24" t="str">
        <f>IFERROR(VLOOKUP($B$380,$4:$126,MATCH($R382&amp;"/"&amp;O$348,$2:$2,0),FALSE),"")</f>
        <v/>
      </c>
      <c r="P382" s="24" t="str">
        <f>IFERROR(VLOOKUP($B$380,$4:$126,MATCH($R382&amp;"/"&amp;P$348,$2:$2,0),FALSE),"")</f>
        <v/>
      </c>
      <c r="Q382" s="21"/>
      <c r="R382" s="25" t="s">
        <v>2917</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t="str">
        <f>IFERROR(VLOOKUP($B$380,$4:$126,MATCH($R383&amp;"/"&amp;B$348,$2:$2,0),FALSE),"")</f>
        <v/>
      </c>
      <c r="C383" s="24" t="str">
        <f>IFERROR(VLOOKUP($B$380,$4:$126,MATCH($R383&amp;"/"&amp;C$348,$2:$2,0),FALSE),"")</f>
        <v/>
      </c>
      <c r="D383" s="24" t="str">
        <f>IFERROR(VLOOKUP($B$380,$4:$126,MATCH($R383&amp;"/"&amp;D$348,$2:$2,0),FALSE),"")</f>
        <v/>
      </c>
      <c r="E383" s="24" t="str">
        <f>IFERROR(VLOOKUP($B$380,$4:$126,MATCH($R383&amp;"/"&amp;E$348,$2:$2,0),FALSE),"")</f>
        <v/>
      </c>
      <c r="F383" s="24" t="str">
        <f>IFERROR(VLOOKUP($B$380,$4:$126,MATCH($R383&amp;"/"&amp;F$348,$2:$2,0),FALSE),"")</f>
        <v/>
      </c>
      <c r="G383" s="24" t="str">
        <f>IFERROR(VLOOKUP($B$380,$4:$126,MATCH($R383&amp;"/"&amp;G$348,$2:$2,0),FALSE),"")</f>
        <v/>
      </c>
      <c r="H383" s="24" t="str">
        <f>IFERROR(VLOOKUP($B$380,$4:$126,MATCH($R383&amp;"/"&amp;H$348,$2:$2,0),FALSE),"")</f>
        <v/>
      </c>
      <c r="I383" s="24" t="str">
        <f>IFERROR(VLOOKUP($B$380,$4:$126,MATCH($R383&amp;"/"&amp;I$348,$2:$2,0),FALSE),"")</f>
        <v/>
      </c>
      <c r="J383" s="24" t="str">
        <f>IFERROR(VLOOKUP($B$380,$4:$126,MATCH($R383&amp;"/"&amp;J$348,$2:$2,0),FALSE),"")</f>
        <v/>
      </c>
      <c r="K383" s="24" t="str">
        <f>IFERROR(VLOOKUP($B$380,$4:$126,MATCH($R383&amp;"/"&amp;K$348,$2:$2,0),FALSE),"")</f>
        <v/>
      </c>
      <c r="L383" s="24" t="str">
        <f>IFERROR(VLOOKUP($B$380,$4:$126,MATCH($R383&amp;"/"&amp;L$348,$2:$2,0),FALSE),"")</f>
        <v/>
      </c>
      <c r="M383" s="24" t="str">
        <f>IFERROR(VLOOKUP($B$380,$4:$126,MATCH($R383&amp;"/"&amp;M$348,$2:$2,0),FALSE),"")</f>
        <v/>
      </c>
      <c r="N383" s="24" t="str">
        <f>IFERROR(VLOOKUP($B$380,$4:$126,MATCH($R383&amp;"/"&amp;N$348,$2:$2,0),FALSE),"")</f>
        <v/>
      </c>
      <c r="O383" s="24" t="str">
        <f>IFERROR(VLOOKUP($B$380,$4:$126,MATCH($R383&amp;"/"&amp;O$348,$2:$2,0),FALSE),"")</f>
        <v/>
      </c>
      <c r="P383" s="24" t="str">
        <f>IFERROR(VLOOKUP($B$380,$4:$126,MATCH($R383&amp;"/"&amp;P$348,$2:$2,0),FALSE),"")</f>
        <v/>
      </c>
      <c r="Q383" s="21"/>
      <c r="R383" s="25" t="s">
        <v>2918</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t="str">
        <f>IFERROR(VLOOKUP($B$380,$4:$126,MATCH($R384&amp;"/"&amp;B$348,$2:$2,0),FALSE),"")</f>
        <v/>
      </c>
      <c r="C384" s="24" t="str">
        <f>IFERROR(VLOOKUP($B$380,$4:$126,MATCH($R384&amp;"/"&amp;C$348,$2:$2,0),FALSE),"")</f>
        <v/>
      </c>
      <c r="D384" s="24" t="str">
        <f>IFERROR(VLOOKUP($B$380,$4:$126,MATCH($R384&amp;"/"&amp;D$348,$2:$2,0),FALSE),"")</f>
        <v/>
      </c>
      <c r="E384" s="24" t="str">
        <f>IFERROR(VLOOKUP($B$380,$4:$126,MATCH($R384&amp;"/"&amp;E$348,$2:$2,0),FALSE),"")</f>
        <v/>
      </c>
      <c r="F384" s="24" t="str">
        <f>IFERROR(VLOOKUP($B$380,$4:$126,MATCH($R384&amp;"/"&amp;F$348,$2:$2,0),FALSE),"")</f>
        <v/>
      </c>
      <c r="G384" s="24" t="str">
        <f>IFERROR(VLOOKUP($B$380,$4:$126,MATCH($R384&amp;"/"&amp;G$348,$2:$2,0),FALSE),"")</f>
        <v/>
      </c>
      <c r="H384" s="24" t="str">
        <f>IFERROR(VLOOKUP($B$380,$4:$126,MATCH($R384&amp;"/"&amp;H$348,$2:$2,0),FALSE),"")</f>
        <v/>
      </c>
      <c r="I384" s="24" t="str">
        <f>IFERROR(VLOOKUP($B$380,$4:$126,MATCH($R384&amp;"/"&amp;I$348,$2:$2,0),FALSE),"")</f>
        <v/>
      </c>
      <c r="J384" s="24" t="str">
        <f>IFERROR(VLOOKUP($B$380,$4:$126,MATCH($R384&amp;"/"&amp;J$348,$2:$2,0),FALSE),"")</f>
        <v/>
      </c>
      <c r="K384" s="24" t="str">
        <f>IFERROR(VLOOKUP($B$380,$4:$126,MATCH($R384&amp;"/"&amp;K$348,$2:$2,0),FALSE),"")</f>
        <v/>
      </c>
      <c r="L384" s="24" t="str">
        <f>IFERROR(VLOOKUP($B$380,$4:$126,MATCH($R384&amp;"/"&amp;L$348,$2:$2,0),FALSE),"")</f>
        <v/>
      </c>
      <c r="M384" s="24" t="str">
        <f>IFERROR(VLOOKUP($B$380,$4:$126,MATCH($R384&amp;"/"&amp;M$348,$2:$2,0),FALSE),"")</f>
        <v/>
      </c>
      <c r="N384" s="24" t="str">
        <f>IFERROR(VLOOKUP($B$380,$4:$126,MATCH($R384&amp;"/"&amp;N$348,$2:$2,0),FALSE),IFERROR(VLOOKUP($B$380,$4:$126,MATCH($R383&amp;"/"&amp;N$348,$2:$2,0),FALSE),IFERROR(VLOOKUP($B$380,$4:$126,MATCH($R382&amp;"/"&amp;N$348,$2:$2,0),FALSE),IFERROR(VLOOKUP($B$380,$4:$126,MATCH($R381&amp;"/"&amp;N$348,$2:$2,0),FALSE),""))))</f>
        <v/>
      </c>
      <c r="O384" s="24" t="str">
        <f>IFERROR(VLOOKUP($B$380,$4:$126,MATCH($R384&amp;"/"&amp;O$348,$2:$2,0),FALSE),IFERROR(VLOOKUP($B$380,$4:$126,MATCH($R383&amp;"/"&amp;O$348,$2:$2,0),FALSE),IFERROR(VLOOKUP($B$380,$4:$126,MATCH($R382&amp;"/"&amp;O$348,$2:$2,0),FALSE),IFERROR(VLOOKUP($B$380,$4:$126,MATCH($R381&amp;"/"&amp;O$348,$2:$2,0),FALSE),""))))</f>
        <v/>
      </c>
      <c r="P384" s="24" t="str">
        <f>IFERROR(VLOOKUP($B$380,$4:$126,MATCH($R384&amp;"/"&amp;P$348,$2:$2,0),FALSE),IFERROR(VLOOKUP($B$380,$4:$126,MATCH($R383&amp;"/"&amp;P$348,$2:$2,0),FALSE),IFERROR(VLOOKUP($B$380,$4:$126,MATCH($R382&amp;"/"&amp;P$348,$2:$2,0),FALSE),IFERROR(VLOOKUP($B$380,$4:$126,MATCH($R381&amp;"/"&amp;P$348,$2:$2,0),FALSE),""))))</f>
        <v/>
      </c>
      <c r="Q384" s="21"/>
      <c r="R384" s="25" t="s">
        <v>2919</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t="e">
        <f t="shared" ref="B385:P385" si="15">+B384/B$402</f>
        <v>#VALUE!</v>
      </c>
      <c r="C385" s="26" t="e">
        <f t="shared" si="15"/>
        <v>#VALUE!</v>
      </c>
      <c r="D385" s="26" t="e">
        <f t="shared" si="15"/>
        <v>#VALUE!</v>
      </c>
      <c r="E385" s="26" t="e">
        <f t="shared" si="15"/>
        <v>#VALUE!</v>
      </c>
      <c r="F385" s="26" t="e">
        <f t="shared" si="15"/>
        <v>#VALUE!</v>
      </c>
      <c r="G385" s="26" t="e">
        <f t="shared" si="15"/>
        <v>#VALUE!</v>
      </c>
      <c r="H385" s="26" t="e">
        <f t="shared" si="15"/>
        <v>#VALUE!</v>
      </c>
      <c r="I385" s="26" t="e">
        <f t="shared" si="15"/>
        <v>#VALUE!</v>
      </c>
      <c r="J385" s="26" t="e">
        <f t="shared" si="15"/>
        <v>#VALUE!</v>
      </c>
      <c r="K385" s="26" t="e">
        <f t="shared" si="15"/>
        <v>#VALUE!</v>
      </c>
      <c r="L385" s="26" t="e">
        <f t="shared" si="15"/>
        <v>#VALUE!</v>
      </c>
      <c r="M385" s="26" t="e">
        <f t="shared" si="15"/>
        <v>#VALUE!</v>
      </c>
      <c r="N385" s="26" t="e">
        <f t="shared" si="15"/>
        <v>#VALUE!</v>
      </c>
      <c r="O385" s="26" t="e">
        <f t="shared" si="15"/>
        <v>#VALUE!</v>
      </c>
      <c r="P385" s="26" t="e">
        <f t="shared" si="15"/>
        <v>#VALUE!</v>
      </c>
      <c r="Q385" s="21"/>
      <c r="R385" s="27" t="s">
        <v>2920</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52" t="s">
        <v>2926</v>
      </c>
      <c r="C386" s="146"/>
      <c r="D386" s="146"/>
      <c r="E386" s="146"/>
      <c r="F386" s="146"/>
      <c r="G386" s="146"/>
      <c r="H386" s="146"/>
      <c r="I386" s="146"/>
      <c r="J386" s="146"/>
      <c r="K386" s="146"/>
      <c r="L386" s="146"/>
      <c r="M386" s="146"/>
      <c r="N386" s="150"/>
      <c r="O386" s="22"/>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t="str">
        <f>IFERROR(VLOOKUP($B$386,$4:$126,MATCH($R387&amp;"/"&amp;B$348,$2:$2,0),FALSE),"")</f>
        <v/>
      </c>
      <c r="C387" s="24" t="str">
        <f>IFERROR(VLOOKUP($B$386,$4:$126,MATCH($R387&amp;"/"&amp;C$348,$2:$2,0),FALSE),"")</f>
        <v/>
      </c>
      <c r="D387" s="24" t="str">
        <f>IFERROR(VLOOKUP($B$386,$4:$126,MATCH($R387&amp;"/"&amp;D$348,$2:$2,0),FALSE),"")</f>
        <v/>
      </c>
      <c r="E387" s="24" t="str">
        <f>IFERROR(VLOOKUP($B$386,$4:$126,MATCH($R387&amp;"/"&amp;E$348,$2:$2,0),FALSE),"")</f>
        <v/>
      </c>
      <c r="F387" s="24" t="str">
        <f>IFERROR(VLOOKUP($B$386,$4:$126,MATCH($R387&amp;"/"&amp;F$348,$2:$2,0),FALSE),"")</f>
        <v/>
      </c>
      <c r="G387" s="24" t="str">
        <f>IFERROR(VLOOKUP($B$386,$4:$126,MATCH($R387&amp;"/"&amp;G$348,$2:$2,0),FALSE),"")</f>
        <v/>
      </c>
      <c r="H387" s="24" t="str">
        <f>IFERROR(VLOOKUP($B$386,$4:$126,MATCH($R387&amp;"/"&amp;H$348,$2:$2,0),FALSE),"")</f>
        <v/>
      </c>
      <c r="I387" s="24" t="str">
        <f>IFERROR(VLOOKUP($B$386,$4:$126,MATCH($R387&amp;"/"&amp;I$348,$2:$2,0),FALSE),"")</f>
        <v/>
      </c>
      <c r="J387" s="24" t="str">
        <f>IFERROR(VLOOKUP($B$386,$4:$126,MATCH($R387&amp;"/"&amp;J$348,$2:$2,0),FALSE),"")</f>
        <v/>
      </c>
      <c r="K387" s="24" t="str">
        <f>IFERROR(VLOOKUP($B$386,$4:$126,MATCH($R387&amp;"/"&amp;K$348,$2:$2,0),FALSE),"")</f>
        <v/>
      </c>
      <c r="L387" s="24" t="str">
        <f>IFERROR(VLOOKUP($B$386,$4:$126,MATCH($R387&amp;"/"&amp;L$348,$2:$2,0),FALSE),"")</f>
        <v/>
      </c>
      <c r="M387" s="24" t="str">
        <f>IFERROR(VLOOKUP($B$386,$4:$126,MATCH($R387&amp;"/"&amp;M$348,$2:$2,0),FALSE),"")</f>
        <v/>
      </c>
      <c r="N387" s="24" t="str">
        <f>IFERROR(VLOOKUP($B$386,$4:$126,MATCH($R387&amp;"/"&amp;N$348,$2:$2,0),FALSE),"")</f>
        <v/>
      </c>
      <c r="O387" s="24" t="str">
        <f>IFERROR(VLOOKUP($B$386,$4:$126,MATCH($R387&amp;"/"&amp;O$348,$2:$2,0),FALSE),"")</f>
        <v/>
      </c>
      <c r="P387" s="24" t="str">
        <f>IFERROR(VLOOKUP($B$386,$4:$126,MATCH($R387&amp;"/"&amp;P$348,$2:$2,0),FALSE),"")</f>
        <v/>
      </c>
      <c r="Q387" s="21"/>
      <c r="R387" s="25" t="s">
        <v>2916</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t="str">
        <f>IFERROR(VLOOKUP($B$386,$4:$126,MATCH($R388&amp;"/"&amp;B$348,$2:$2,0),FALSE),"")</f>
        <v/>
      </c>
      <c r="C388" s="24" t="str">
        <f>IFERROR(VLOOKUP($B$386,$4:$126,MATCH($R388&amp;"/"&amp;C$348,$2:$2,0),FALSE),"")</f>
        <v/>
      </c>
      <c r="D388" s="24" t="str">
        <f>IFERROR(VLOOKUP($B$386,$4:$126,MATCH($R388&amp;"/"&amp;D$348,$2:$2,0),FALSE),"")</f>
        <v/>
      </c>
      <c r="E388" s="24" t="str">
        <f>IFERROR(VLOOKUP($B$386,$4:$126,MATCH($R388&amp;"/"&amp;E$348,$2:$2,0),FALSE),"")</f>
        <v/>
      </c>
      <c r="F388" s="24" t="str">
        <f>IFERROR(VLOOKUP($B$386,$4:$126,MATCH($R388&amp;"/"&amp;F$348,$2:$2,0),FALSE),"")</f>
        <v/>
      </c>
      <c r="G388" s="24" t="str">
        <f>IFERROR(VLOOKUP($B$386,$4:$126,MATCH($R388&amp;"/"&amp;G$348,$2:$2,0),FALSE),"")</f>
        <v/>
      </c>
      <c r="H388" s="24" t="str">
        <f>IFERROR(VLOOKUP($B$386,$4:$126,MATCH($R388&amp;"/"&amp;H$348,$2:$2,0),FALSE),"")</f>
        <v/>
      </c>
      <c r="I388" s="24" t="str">
        <f>IFERROR(VLOOKUP($B$386,$4:$126,MATCH($R388&amp;"/"&amp;I$348,$2:$2,0),FALSE),"")</f>
        <v/>
      </c>
      <c r="J388" s="24" t="str">
        <f>IFERROR(VLOOKUP($B$386,$4:$126,MATCH($R388&amp;"/"&amp;J$348,$2:$2,0),FALSE),"")</f>
        <v/>
      </c>
      <c r="K388" s="24" t="str">
        <f>IFERROR(VLOOKUP($B$386,$4:$126,MATCH($R388&amp;"/"&amp;K$348,$2:$2,0),FALSE),"")</f>
        <v/>
      </c>
      <c r="L388" s="24" t="str">
        <f>IFERROR(VLOOKUP($B$386,$4:$126,MATCH($R388&amp;"/"&amp;L$348,$2:$2,0),FALSE),"")</f>
        <v/>
      </c>
      <c r="M388" s="24" t="str">
        <f>IFERROR(VLOOKUP($B$386,$4:$126,MATCH($R388&amp;"/"&amp;M$348,$2:$2,0),FALSE),"")</f>
        <v/>
      </c>
      <c r="N388" s="24" t="str">
        <f>IFERROR(VLOOKUP($B$386,$4:$126,MATCH($R388&amp;"/"&amp;N$348,$2:$2,0),FALSE),"")</f>
        <v/>
      </c>
      <c r="O388" s="24" t="str">
        <f>IFERROR(VLOOKUP($B$386,$4:$126,MATCH($R388&amp;"/"&amp;O$348,$2:$2,0),FALSE),"")</f>
        <v/>
      </c>
      <c r="P388" s="24" t="str">
        <f>IFERROR(VLOOKUP($B$386,$4:$126,MATCH($R388&amp;"/"&amp;P$348,$2:$2,0),FALSE),"")</f>
        <v/>
      </c>
      <c r="Q388" s="21"/>
      <c r="R388" s="25" t="s">
        <v>2917</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t="str">
        <f>IFERROR(VLOOKUP($B$386,$4:$126,MATCH($R389&amp;"/"&amp;B$348,$2:$2,0),FALSE),"")</f>
        <v/>
      </c>
      <c r="C389" s="24" t="str">
        <f>IFERROR(VLOOKUP($B$386,$4:$126,MATCH($R389&amp;"/"&amp;C$348,$2:$2,0),FALSE),"")</f>
        <v/>
      </c>
      <c r="D389" s="24" t="str">
        <f>IFERROR(VLOOKUP($B$386,$4:$126,MATCH($R389&amp;"/"&amp;D$348,$2:$2,0),FALSE),"")</f>
        <v/>
      </c>
      <c r="E389" s="24" t="str">
        <f>IFERROR(VLOOKUP($B$386,$4:$126,MATCH($R389&amp;"/"&amp;E$348,$2:$2,0),FALSE),"")</f>
        <v/>
      </c>
      <c r="F389" s="24" t="str">
        <f>IFERROR(VLOOKUP($B$386,$4:$126,MATCH($R389&amp;"/"&amp;F$348,$2:$2,0),FALSE),"")</f>
        <v/>
      </c>
      <c r="G389" s="24" t="str">
        <f>IFERROR(VLOOKUP($B$386,$4:$126,MATCH($R389&amp;"/"&amp;G$348,$2:$2,0),FALSE),"")</f>
        <v/>
      </c>
      <c r="H389" s="24" t="str">
        <f>IFERROR(VLOOKUP($B$386,$4:$126,MATCH($R389&amp;"/"&amp;H$348,$2:$2,0),FALSE),"")</f>
        <v/>
      </c>
      <c r="I389" s="24" t="str">
        <f>IFERROR(VLOOKUP($B$386,$4:$126,MATCH($R389&amp;"/"&amp;I$348,$2:$2,0),FALSE),"")</f>
        <v/>
      </c>
      <c r="J389" s="24" t="str">
        <f>IFERROR(VLOOKUP($B$386,$4:$126,MATCH($R389&amp;"/"&amp;J$348,$2:$2,0),FALSE),"")</f>
        <v/>
      </c>
      <c r="K389" s="24" t="str">
        <f>IFERROR(VLOOKUP($B$386,$4:$126,MATCH($R389&amp;"/"&amp;K$348,$2:$2,0),FALSE),"")</f>
        <v/>
      </c>
      <c r="L389" s="24" t="str">
        <f>IFERROR(VLOOKUP($B$386,$4:$126,MATCH($R389&amp;"/"&amp;L$348,$2:$2,0),FALSE),"")</f>
        <v/>
      </c>
      <c r="M389" s="24" t="str">
        <f>IFERROR(VLOOKUP($B$386,$4:$126,MATCH($R389&amp;"/"&amp;M$348,$2:$2,0),FALSE),"")</f>
        <v/>
      </c>
      <c r="N389" s="24" t="str">
        <f>IFERROR(VLOOKUP($B$386,$4:$126,MATCH($R389&amp;"/"&amp;N$348,$2:$2,0),FALSE),"")</f>
        <v/>
      </c>
      <c r="O389" s="24" t="str">
        <f>IFERROR(VLOOKUP($B$386,$4:$126,MATCH($R389&amp;"/"&amp;O$348,$2:$2,0),FALSE),"")</f>
        <v/>
      </c>
      <c r="P389" s="24" t="str">
        <f>IFERROR(VLOOKUP($B$386,$4:$126,MATCH($R389&amp;"/"&amp;P$348,$2:$2,0),FALSE),"")</f>
        <v/>
      </c>
      <c r="Q389" s="21"/>
      <c r="R389" s="25" t="s">
        <v>2918</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t="str">
        <f>IFERROR(VLOOKUP($B$386,$4:$126,MATCH($R390&amp;"/"&amp;B$348,$2:$2,0),FALSE),"")</f>
        <v/>
      </c>
      <c r="C390" s="24" t="str">
        <f>IFERROR(VLOOKUP($B$386,$4:$126,MATCH($R390&amp;"/"&amp;C$348,$2:$2,0),FALSE),"")</f>
        <v/>
      </c>
      <c r="D390" s="24" t="str">
        <f>IFERROR(VLOOKUP($B$386,$4:$126,MATCH($R390&amp;"/"&amp;D$348,$2:$2,0),FALSE),"")</f>
        <v/>
      </c>
      <c r="E390" s="24" t="str">
        <f>IFERROR(VLOOKUP($B$386,$4:$126,MATCH($R390&amp;"/"&amp;E$348,$2:$2,0),FALSE),"")</f>
        <v/>
      </c>
      <c r="F390" s="24" t="str">
        <f>IFERROR(VLOOKUP($B$386,$4:$126,MATCH($R390&amp;"/"&amp;F$348,$2:$2,0),FALSE),"")</f>
        <v/>
      </c>
      <c r="G390" s="24" t="str">
        <f>IFERROR(VLOOKUP($B$386,$4:$126,MATCH($R390&amp;"/"&amp;G$348,$2:$2,0),FALSE),"")</f>
        <v/>
      </c>
      <c r="H390" s="24" t="str">
        <f>IFERROR(VLOOKUP($B$386,$4:$126,MATCH($R390&amp;"/"&amp;H$348,$2:$2,0),FALSE),"")</f>
        <v/>
      </c>
      <c r="I390" s="24" t="str">
        <f>IFERROR(VLOOKUP($B$386,$4:$126,MATCH($R390&amp;"/"&amp;I$348,$2:$2,0),FALSE),"")</f>
        <v/>
      </c>
      <c r="J390" s="24" t="str">
        <f>IFERROR(VLOOKUP($B$386,$4:$126,MATCH($R390&amp;"/"&amp;J$348,$2:$2,0),FALSE),"")</f>
        <v/>
      </c>
      <c r="K390" s="24" t="str">
        <f>IFERROR(VLOOKUP($B$386,$4:$126,MATCH($R390&amp;"/"&amp;K$348,$2:$2,0),FALSE),"")</f>
        <v/>
      </c>
      <c r="L390" s="24" t="str">
        <f>IFERROR(VLOOKUP($B$386,$4:$126,MATCH($R390&amp;"/"&amp;L$348,$2:$2,0),FALSE),"")</f>
        <v/>
      </c>
      <c r="M390" s="24" t="str">
        <f>IFERROR(VLOOKUP($B$386,$4:$126,MATCH($R390&amp;"/"&amp;M$348,$2:$2,0),FALSE),"")</f>
        <v/>
      </c>
      <c r="N390" s="24" t="str">
        <f>IFERROR(VLOOKUP($B$386,$4:$126,MATCH($R390&amp;"/"&amp;N$348,$2:$2,0),FALSE),IFERROR(VLOOKUP($B$386,$4:$126,MATCH($R389&amp;"/"&amp;N$348,$2:$2,0),FALSE),IFERROR(VLOOKUP($B$386,$4:$126,MATCH($R388&amp;"/"&amp;N$348,$2:$2,0),FALSE),IFERROR(VLOOKUP($B$386,$4:$126,MATCH($R387&amp;"/"&amp;N$348,$2:$2,0),FALSE),""))))</f>
        <v/>
      </c>
      <c r="O390" s="24" t="str">
        <f>IFERROR(VLOOKUP($B$386,$4:$126,MATCH($R390&amp;"/"&amp;O$348,$2:$2,0),FALSE),IFERROR(VLOOKUP($B$386,$4:$126,MATCH($R389&amp;"/"&amp;O$348,$2:$2,0),FALSE),IFERROR(VLOOKUP($B$386,$4:$126,MATCH($R388&amp;"/"&amp;O$348,$2:$2,0),FALSE),IFERROR(VLOOKUP($B$386,$4:$126,MATCH($R387&amp;"/"&amp;O$348,$2:$2,0),FALSE),""))))</f>
        <v/>
      </c>
      <c r="P390" s="24" t="str">
        <f>IFERROR(VLOOKUP($B$386,$4:$126,MATCH($R390&amp;"/"&amp;P$348,$2:$2,0),FALSE),IFERROR(VLOOKUP($B$386,$4:$126,MATCH($R389&amp;"/"&amp;P$348,$2:$2,0),FALSE),IFERROR(VLOOKUP($B$386,$4:$126,MATCH($R388&amp;"/"&amp;P$348,$2:$2,0),FALSE),IFERROR(VLOOKUP($B$386,$4:$126,MATCH($R387&amp;"/"&amp;P$348,$2:$2,0),FALSE),""))))</f>
        <v/>
      </c>
      <c r="Q390" s="21"/>
      <c r="R390" s="25" t="s">
        <v>2919</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t="e">
        <f t="shared" ref="B391:P391" si="16">+B390/B$402</f>
        <v>#VALUE!</v>
      </c>
      <c r="C391" s="26" t="e">
        <f t="shared" si="16"/>
        <v>#VALUE!</v>
      </c>
      <c r="D391" s="26" t="e">
        <f t="shared" si="16"/>
        <v>#VALUE!</v>
      </c>
      <c r="E391" s="26" t="e">
        <f t="shared" si="16"/>
        <v>#VALUE!</v>
      </c>
      <c r="F391" s="26" t="e">
        <f t="shared" si="16"/>
        <v>#VALUE!</v>
      </c>
      <c r="G391" s="26" t="e">
        <f t="shared" si="16"/>
        <v>#VALUE!</v>
      </c>
      <c r="H391" s="26" t="e">
        <f t="shared" si="16"/>
        <v>#VALUE!</v>
      </c>
      <c r="I391" s="26" t="e">
        <f t="shared" si="16"/>
        <v>#VALUE!</v>
      </c>
      <c r="J391" s="26" t="e">
        <f t="shared" si="16"/>
        <v>#VALUE!</v>
      </c>
      <c r="K391" s="26" t="e">
        <f t="shared" si="16"/>
        <v>#VALUE!</v>
      </c>
      <c r="L391" s="26" t="e">
        <f t="shared" si="16"/>
        <v>#VALUE!</v>
      </c>
      <c r="M391" s="26" t="e">
        <f t="shared" si="16"/>
        <v>#VALUE!</v>
      </c>
      <c r="N391" s="26" t="e">
        <f t="shared" si="16"/>
        <v>#VALUE!</v>
      </c>
      <c r="O391" s="26" t="e">
        <f t="shared" si="16"/>
        <v>#VALUE!</v>
      </c>
      <c r="P391" s="26" t="e">
        <f t="shared" si="16"/>
        <v>#VALUE!</v>
      </c>
      <c r="Q391" s="21"/>
      <c r="R391" s="27" t="s">
        <v>2920</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51" t="s">
        <v>2927</v>
      </c>
      <c r="C392" s="146"/>
      <c r="D392" s="146"/>
      <c r="E392" s="146"/>
      <c r="F392" s="146"/>
      <c r="G392" s="146"/>
      <c r="H392" s="146"/>
      <c r="I392" s="146"/>
      <c r="J392" s="146"/>
      <c r="K392" s="146"/>
      <c r="L392" s="146"/>
      <c r="M392" s="146"/>
      <c r="N392" s="150"/>
      <c r="O392" s="22"/>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t="str">
        <f>IFERROR(VLOOKUP($B$392,$4:$126,MATCH($R393&amp;"/"&amp;B$348,$2:$2,0),FALSE),"")</f>
        <v/>
      </c>
      <c r="C393" s="24" t="str">
        <f>IFERROR(VLOOKUP($B$392,$4:$126,MATCH($R393&amp;"/"&amp;C$348,$2:$2,0),FALSE),"")</f>
        <v/>
      </c>
      <c r="D393" s="24" t="str">
        <f>IFERROR(VLOOKUP($B$392,$4:$126,MATCH($R393&amp;"/"&amp;D$348,$2:$2,0),FALSE),"")</f>
        <v/>
      </c>
      <c r="E393" s="24" t="str">
        <f>IFERROR(VLOOKUP($B$392,$4:$126,MATCH($R393&amp;"/"&amp;E$348,$2:$2,0),FALSE),"")</f>
        <v/>
      </c>
      <c r="F393" s="24" t="str">
        <f>IFERROR(VLOOKUP($B$392,$4:$126,MATCH($R393&amp;"/"&amp;F$348,$2:$2,0),FALSE),"")</f>
        <v/>
      </c>
      <c r="G393" s="24" t="str">
        <f>IFERROR(VLOOKUP($B$392,$4:$126,MATCH($R393&amp;"/"&amp;G$348,$2:$2,0),FALSE),"")</f>
        <v/>
      </c>
      <c r="H393" s="24" t="str">
        <f>IFERROR(VLOOKUP($B$392,$4:$126,MATCH($R393&amp;"/"&amp;H$348,$2:$2,0),FALSE),"")</f>
        <v/>
      </c>
      <c r="I393" s="24" t="str">
        <f>IFERROR(VLOOKUP($B$392,$4:$126,MATCH($R393&amp;"/"&amp;I$348,$2:$2,0),FALSE),"")</f>
        <v/>
      </c>
      <c r="J393" s="24" t="str">
        <f>IFERROR(VLOOKUP($B$392,$4:$126,MATCH($R393&amp;"/"&amp;J$348,$2:$2,0),FALSE),"")</f>
        <v/>
      </c>
      <c r="K393" s="24" t="str">
        <f>IFERROR(VLOOKUP($B$392,$4:$126,MATCH($R393&amp;"/"&amp;K$348,$2:$2,0),FALSE),"")</f>
        <v/>
      </c>
      <c r="L393" s="24" t="str">
        <f>IFERROR(VLOOKUP($B$392,$4:$126,MATCH($R393&amp;"/"&amp;L$348,$2:$2,0),FALSE),"")</f>
        <v/>
      </c>
      <c r="M393" s="24" t="str">
        <f>IFERROR(VLOOKUP($B$392,$4:$126,MATCH($R393&amp;"/"&amp;M$348,$2:$2,0),FALSE),"")</f>
        <v/>
      </c>
      <c r="N393" s="24" t="str">
        <f>IFERROR(VLOOKUP($B$392,$4:$126,MATCH($R393&amp;"/"&amp;N$348,$2:$2,0),FALSE),"")</f>
        <v/>
      </c>
      <c r="O393" s="24" t="str">
        <f>IFERROR(VLOOKUP($B$392,$4:$126,MATCH($R393&amp;"/"&amp;O$348,$2:$2,0),FALSE),"")</f>
        <v/>
      </c>
      <c r="P393" s="24" t="str">
        <f>IFERROR(VLOOKUP($B$392,$4:$126,MATCH($R393&amp;"/"&amp;P$348,$2:$2,0),FALSE),"")</f>
        <v/>
      </c>
      <c r="Q393" s="21"/>
      <c r="R393" s="25" t="s">
        <v>2916</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t="str">
        <f>IFERROR(VLOOKUP($B$392,$4:$126,MATCH($R394&amp;"/"&amp;B$348,$2:$2,0),FALSE),"")</f>
        <v/>
      </c>
      <c r="C394" s="24" t="str">
        <f>IFERROR(VLOOKUP($B$392,$4:$126,MATCH($R394&amp;"/"&amp;C$348,$2:$2,0),FALSE),"")</f>
        <v/>
      </c>
      <c r="D394" s="24" t="str">
        <f>IFERROR(VLOOKUP($B$392,$4:$126,MATCH($R394&amp;"/"&amp;D$348,$2:$2,0),FALSE),"")</f>
        <v/>
      </c>
      <c r="E394" s="24" t="str">
        <f>IFERROR(VLOOKUP($B$392,$4:$126,MATCH($R394&amp;"/"&amp;E$348,$2:$2,0),FALSE),"")</f>
        <v/>
      </c>
      <c r="F394" s="24" t="str">
        <f>IFERROR(VLOOKUP($B$392,$4:$126,MATCH($R394&amp;"/"&amp;F$348,$2:$2,0),FALSE),"")</f>
        <v/>
      </c>
      <c r="G394" s="24" t="str">
        <f>IFERROR(VLOOKUP($B$392,$4:$126,MATCH($R394&amp;"/"&amp;G$348,$2:$2,0),FALSE),"")</f>
        <v/>
      </c>
      <c r="H394" s="24" t="str">
        <f>IFERROR(VLOOKUP($B$392,$4:$126,MATCH($R394&amp;"/"&amp;H$348,$2:$2,0),FALSE),"")</f>
        <v/>
      </c>
      <c r="I394" s="24" t="str">
        <f>IFERROR(VLOOKUP($B$392,$4:$126,MATCH($R394&amp;"/"&amp;I$348,$2:$2,0),FALSE),"")</f>
        <v/>
      </c>
      <c r="J394" s="24" t="str">
        <f>IFERROR(VLOOKUP($B$392,$4:$126,MATCH($R394&amp;"/"&amp;J$348,$2:$2,0),FALSE),"")</f>
        <v/>
      </c>
      <c r="K394" s="24" t="str">
        <f>IFERROR(VLOOKUP($B$392,$4:$126,MATCH($R394&amp;"/"&amp;K$348,$2:$2,0),FALSE),"")</f>
        <v/>
      </c>
      <c r="L394" s="24" t="str">
        <f>IFERROR(VLOOKUP($B$392,$4:$126,MATCH($R394&amp;"/"&amp;L$348,$2:$2,0),FALSE),"")</f>
        <v/>
      </c>
      <c r="M394" s="24" t="str">
        <f>IFERROR(VLOOKUP($B$392,$4:$126,MATCH($R394&amp;"/"&amp;M$348,$2:$2,0),FALSE),"")</f>
        <v/>
      </c>
      <c r="N394" s="24" t="str">
        <f>IFERROR(VLOOKUP($B$392,$4:$126,MATCH($R394&amp;"/"&amp;N$348,$2:$2,0),FALSE),"")</f>
        <v/>
      </c>
      <c r="O394" s="24" t="str">
        <f>IFERROR(VLOOKUP($B$392,$4:$126,MATCH($R394&amp;"/"&amp;O$348,$2:$2,0),FALSE),"")</f>
        <v/>
      </c>
      <c r="P394" s="24" t="str">
        <f>IFERROR(VLOOKUP($B$392,$4:$126,MATCH($R394&amp;"/"&amp;P$348,$2:$2,0),FALSE),"")</f>
        <v/>
      </c>
      <c r="Q394" s="21"/>
      <c r="R394" s="25" t="s">
        <v>2917</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t="str">
        <f>IFERROR(VLOOKUP($B$392,$4:$126,MATCH($R395&amp;"/"&amp;B$348,$2:$2,0),FALSE),"")</f>
        <v/>
      </c>
      <c r="C395" s="24" t="str">
        <f>IFERROR(VLOOKUP($B$392,$4:$126,MATCH($R395&amp;"/"&amp;C$348,$2:$2,0),FALSE),"")</f>
        <v/>
      </c>
      <c r="D395" s="24" t="str">
        <f>IFERROR(VLOOKUP($B$392,$4:$126,MATCH($R395&amp;"/"&amp;D$348,$2:$2,0),FALSE),"")</f>
        <v/>
      </c>
      <c r="E395" s="24" t="str">
        <f>IFERROR(VLOOKUP($B$392,$4:$126,MATCH($R395&amp;"/"&amp;E$348,$2:$2,0),FALSE),"")</f>
        <v/>
      </c>
      <c r="F395" s="24" t="str">
        <f>IFERROR(VLOOKUP($B$392,$4:$126,MATCH($R395&amp;"/"&amp;F$348,$2:$2,0),FALSE),"")</f>
        <v/>
      </c>
      <c r="G395" s="24" t="str">
        <f>IFERROR(VLOOKUP($B$392,$4:$126,MATCH($R395&amp;"/"&amp;G$348,$2:$2,0),FALSE),"")</f>
        <v/>
      </c>
      <c r="H395" s="24" t="str">
        <f>IFERROR(VLOOKUP($B$392,$4:$126,MATCH($R395&amp;"/"&amp;H$348,$2:$2,0),FALSE),"")</f>
        <v/>
      </c>
      <c r="I395" s="24" t="str">
        <f>IFERROR(VLOOKUP($B$392,$4:$126,MATCH($R395&amp;"/"&amp;I$348,$2:$2,0),FALSE),"")</f>
        <v/>
      </c>
      <c r="J395" s="24" t="str">
        <f>IFERROR(VLOOKUP($B$392,$4:$126,MATCH($R395&amp;"/"&amp;J$348,$2:$2,0),FALSE),"")</f>
        <v/>
      </c>
      <c r="K395" s="24" t="str">
        <f>IFERROR(VLOOKUP($B$392,$4:$126,MATCH($R395&amp;"/"&amp;K$348,$2:$2,0),FALSE),"")</f>
        <v/>
      </c>
      <c r="L395" s="24" t="str">
        <f>IFERROR(VLOOKUP($B$392,$4:$126,MATCH($R395&amp;"/"&amp;L$348,$2:$2,0),FALSE),"")</f>
        <v/>
      </c>
      <c r="M395" s="24" t="str">
        <f>IFERROR(VLOOKUP($B$392,$4:$126,MATCH($R395&amp;"/"&amp;M$348,$2:$2,0),FALSE),"")</f>
        <v/>
      </c>
      <c r="N395" s="24" t="str">
        <f>IFERROR(VLOOKUP($B$392,$4:$126,MATCH($R395&amp;"/"&amp;N$348,$2:$2,0),FALSE),"")</f>
        <v/>
      </c>
      <c r="O395" s="24" t="str">
        <f>IFERROR(VLOOKUP($B$392,$4:$126,MATCH($R395&amp;"/"&amp;O$348,$2:$2,0),FALSE),"")</f>
        <v/>
      </c>
      <c r="P395" s="24" t="str">
        <f>IFERROR(VLOOKUP($B$392,$4:$126,MATCH($R395&amp;"/"&amp;P$348,$2:$2,0),FALSE),"")</f>
        <v/>
      </c>
      <c r="Q395" s="21"/>
      <c r="R395" s="25" t="s">
        <v>2918</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t="str">
        <f>IFERROR(VLOOKUP($B$392,$4:$126,MATCH($R396&amp;"/"&amp;B$348,$2:$2,0),FALSE),"")</f>
        <v/>
      </c>
      <c r="C396" s="24" t="str">
        <f>IFERROR(VLOOKUP($B$392,$4:$126,MATCH($R396&amp;"/"&amp;C$348,$2:$2,0),FALSE),"")</f>
        <v/>
      </c>
      <c r="D396" s="24" t="str">
        <f>IFERROR(VLOOKUP($B$392,$4:$126,MATCH($R396&amp;"/"&amp;D$348,$2:$2,0),FALSE),"")</f>
        <v/>
      </c>
      <c r="E396" s="24" t="str">
        <f>IFERROR(VLOOKUP($B$392,$4:$126,MATCH($R396&amp;"/"&amp;E$348,$2:$2,0),FALSE),"")</f>
        <v/>
      </c>
      <c r="F396" s="24" t="str">
        <f>IFERROR(VLOOKUP($B$392,$4:$126,MATCH($R396&amp;"/"&amp;F$348,$2:$2,0),FALSE),"")</f>
        <v/>
      </c>
      <c r="G396" s="24" t="str">
        <f>IFERROR(VLOOKUP($B$392,$4:$126,MATCH($R396&amp;"/"&amp;G$348,$2:$2,0),FALSE),"")</f>
        <v/>
      </c>
      <c r="H396" s="24" t="str">
        <f>IFERROR(VLOOKUP($B$392,$4:$126,MATCH($R396&amp;"/"&amp;H$348,$2:$2,0),FALSE),"")</f>
        <v/>
      </c>
      <c r="I396" s="24" t="str">
        <f>IFERROR(VLOOKUP($B$392,$4:$126,MATCH($R396&amp;"/"&amp;I$348,$2:$2,0),FALSE),"")</f>
        <v/>
      </c>
      <c r="J396" s="24" t="str">
        <f>IFERROR(VLOOKUP($B$392,$4:$126,MATCH($R396&amp;"/"&amp;J$348,$2:$2,0),FALSE),"")</f>
        <v/>
      </c>
      <c r="K396" s="24" t="str">
        <f>IFERROR(VLOOKUP($B$392,$4:$126,MATCH($R396&amp;"/"&amp;K$348,$2:$2,0),FALSE),"")</f>
        <v/>
      </c>
      <c r="L396" s="24" t="str">
        <f>IFERROR(VLOOKUP($B$392,$4:$126,MATCH($R396&amp;"/"&amp;L$348,$2:$2,0),FALSE),"")</f>
        <v/>
      </c>
      <c r="M396" s="24" t="str">
        <f>IFERROR(VLOOKUP($B$392,$4:$126,MATCH($R396&amp;"/"&amp;M$348,$2:$2,0),FALSE),"")</f>
        <v/>
      </c>
      <c r="N396" s="24" t="str">
        <f>IFERROR(VLOOKUP($B$392,$4:$126,MATCH($R396&amp;"/"&amp;N$348,$2:$2,0),FALSE),IFERROR(VLOOKUP($B$392,$4:$126,MATCH($R395&amp;"/"&amp;N$348,$2:$2,0),FALSE),IFERROR(VLOOKUP($B$392,$4:$126,MATCH($R394&amp;"/"&amp;N$348,$2:$2,0),FALSE),IFERROR(VLOOKUP($B$392,$4:$126,MATCH($R393&amp;"/"&amp;N$348,$2:$2,0),FALSE),""))))</f>
        <v/>
      </c>
      <c r="O396" s="24" t="str">
        <f>IFERROR(VLOOKUP($B$392,$4:$126,MATCH($R396&amp;"/"&amp;O$348,$2:$2,0),FALSE),IFERROR(VLOOKUP($B$392,$4:$126,MATCH($R395&amp;"/"&amp;O$348,$2:$2,0),FALSE),IFERROR(VLOOKUP($B$392,$4:$126,MATCH($R394&amp;"/"&amp;O$348,$2:$2,0),FALSE),IFERROR(VLOOKUP($B$392,$4:$126,MATCH($R393&amp;"/"&amp;O$348,$2:$2,0),FALSE),""))))</f>
        <v/>
      </c>
      <c r="P396" s="24" t="str">
        <f>IFERROR(VLOOKUP($B$392,$4:$126,MATCH($R396&amp;"/"&amp;P$348,$2:$2,0),FALSE),IFERROR(VLOOKUP($B$392,$4:$126,MATCH($R395&amp;"/"&amp;P$348,$2:$2,0),FALSE),IFERROR(VLOOKUP($B$392,$4:$126,MATCH($R394&amp;"/"&amp;P$348,$2:$2,0),FALSE),IFERROR(VLOOKUP($B$392,$4:$126,MATCH($R393&amp;"/"&amp;P$348,$2:$2,0),FALSE),""))))</f>
        <v/>
      </c>
      <c r="Q396" s="21"/>
      <c r="R396" s="25" t="s">
        <v>2919</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t="e">
        <f t="shared" ref="B397:P397" si="17">+B396/B$402</f>
        <v>#VALUE!</v>
      </c>
      <c r="C397" s="26" t="e">
        <f t="shared" si="17"/>
        <v>#VALUE!</v>
      </c>
      <c r="D397" s="26" t="e">
        <f t="shared" si="17"/>
        <v>#VALUE!</v>
      </c>
      <c r="E397" s="26" t="e">
        <f t="shared" si="17"/>
        <v>#VALUE!</v>
      </c>
      <c r="F397" s="26" t="e">
        <f t="shared" si="17"/>
        <v>#VALUE!</v>
      </c>
      <c r="G397" s="26" t="e">
        <f t="shared" si="17"/>
        <v>#VALUE!</v>
      </c>
      <c r="H397" s="26" t="e">
        <f t="shared" si="17"/>
        <v>#VALUE!</v>
      </c>
      <c r="I397" s="26" t="e">
        <f t="shared" si="17"/>
        <v>#VALUE!</v>
      </c>
      <c r="J397" s="26" t="e">
        <f t="shared" si="17"/>
        <v>#VALUE!</v>
      </c>
      <c r="K397" s="26" t="e">
        <f t="shared" si="17"/>
        <v>#VALUE!</v>
      </c>
      <c r="L397" s="26" t="e">
        <f t="shared" si="17"/>
        <v>#VALUE!</v>
      </c>
      <c r="M397" s="26" t="e">
        <f t="shared" si="17"/>
        <v>#VALUE!</v>
      </c>
      <c r="N397" s="26" t="e">
        <f t="shared" si="17"/>
        <v>#VALUE!</v>
      </c>
      <c r="O397" s="26" t="e">
        <f t="shared" si="17"/>
        <v>#VALUE!</v>
      </c>
      <c r="P397" s="26" t="e">
        <f t="shared" si="17"/>
        <v>#VALUE!</v>
      </c>
      <c r="Q397" s="21"/>
      <c r="R397" s="27" t="s">
        <v>2920</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51" t="s">
        <v>2928</v>
      </c>
      <c r="C398" s="146"/>
      <c r="D398" s="146"/>
      <c r="E398" s="146"/>
      <c r="F398" s="146"/>
      <c r="G398" s="146"/>
      <c r="H398" s="146"/>
      <c r="I398" s="146"/>
      <c r="J398" s="146"/>
      <c r="K398" s="146"/>
      <c r="L398" s="146"/>
      <c r="M398" s="146"/>
      <c r="N398" s="150"/>
      <c r="O398" s="20"/>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t="str">
        <f>IFERROR(VLOOKUP($B$398,$4:$126,MATCH($R399&amp;"/"&amp;B$348,$2:$2,0),FALSE),"")</f>
        <v/>
      </c>
      <c r="C399" s="24" t="str">
        <f>IFERROR(VLOOKUP($B$398,$4:$126,MATCH($R399&amp;"/"&amp;C$348,$2:$2,0),FALSE),"")</f>
        <v/>
      </c>
      <c r="D399" s="24" t="str">
        <f>IFERROR(VLOOKUP($B$398,$4:$126,MATCH($R399&amp;"/"&amp;D$348,$2:$2,0),FALSE),"")</f>
        <v/>
      </c>
      <c r="E399" s="24" t="str">
        <f>IFERROR(VLOOKUP($B$398,$4:$126,MATCH($R399&amp;"/"&amp;E$348,$2:$2,0),FALSE),"")</f>
        <v/>
      </c>
      <c r="F399" s="24" t="str">
        <f>IFERROR(VLOOKUP($B$398,$4:$126,MATCH($R399&amp;"/"&amp;F$348,$2:$2,0),FALSE),"")</f>
        <v/>
      </c>
      <c r="G399" s="24" t="str">
        <f>IFERROR(VLOOKUP($B$398,$4:$126,MATCH($R399&amp;"/"&amp;G$348,$2:$2,0),FALSE),"")</f>
        <v/>
      </c>
      <c r="H399" s="24" t="str">
        <f>IFERROR(VLOOKUP($B$398,$4:$126,MATCH($R399&amp;"/"&amp;H$348,$2:$2,0),FALSE),"")</f>
        <v/>
      </c>
      <c r="I399" s="24" t="str">
        <f>IFERROR(VLOOKUP($B$398,$4:$126,MATCH($R399&amp;"/"&amp;I$348,$2:$2,0),FALSE),"")</f>
        <v/>
      </c>
      <c r="J399" s="24" t="str">
        <f>IFERROR(VLOOKUP($B$398,$4:$126,MATCH($R399&amp;"/"&amp;J$348,$2:$2,0),FALSE),"")</f>
        <v/>
      </c>
      <c r="K399" s="24" t="str">
        <f>IFERROR(VLOOKUP($B$398,$4:$126,MATCH($R399&amp;"/"&amp;K$348,$2:$2,0),FALSE),"")</f>
        <v/>
      </c>
      <c r="L399" s="24" t="str">
        <f>IFERROR(VLOOKUP($B$398,$4:$126,MATCH($R399&amp;"/"&amp;L$348,$2:$2,0),FALSE),"")</f>
        <v/>
      </c>
      <c r="M399" s="24" t="str">
        <f>IFERROR(VLOOKUP($B$398,$4:$126,MATCH($R399&amp;"/"&amp;M$348,$2:$2,0),FALSE),"")</f>
        <v/>
      </c>
      <c r="N399" s="24" t="str">
        <f>IFERROR(VLOOKUP($B$398,$4:$126,MATCH($R399&amp;"/"&amp;N$348,$2:$2,0),FALSE),"")</f>
        <v/>
      </c>
      <c r="O399" s="24" t="str">
        <f>IFERROR(VLOOKUP($B$398,$4:$126,MATCH($R399&amp;"/"&amp;O$348,$2:$2,0),FALSE),"")</f>
        <v/>
      </c>
      <c r="P399" s="24" t="str">
        <f>IFERROR(VLOOKUP($B$398,$4:$126,MATCH($R399&amp;"/"&amp;P$348,$2:$2,0),FALSE),"")</f>
        <v/>
      </c>
      <c r="Q399" s="21"/>
      <c r="R399" s="25" t="s">
        <v>2916</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t="str">
        <f>IFERROR(VLOOKUP($B$398,$4:$126,MATCH($R400&amp;"/"&amp;B$348,$2:$2,0),FALSE),"")</f>
        <v/>
      </c>
      <c r="C400" s="24" t="str">
        <f>IFERROR(VLOOKUP($B$398,$4:$126,MATCH($R400&amp;"/"&amp;C$348,$2:$2,0),FALSE),"")</f>
        <v/>
      </c>
      <c r="D400" s="24" t="str">
        <f>IFERROR(VLOOKUP($B$398,$4:$126,MATCH($R400&amp;"/"&amp;D$348,$2:$2,0),FALSE),"")</f>
        <v/>
      </c>
      <c r="E400" s="24" t="str">
        <f>IFERROR(VLOOKUP($B$398,$4:$126,MATCH($R400&amp;"/"&amp;E$348,$2:$2,0),FALSE),"")</f>
        <v/>
      </c>
      <c r="F400" s="24" t="str">
        <f>IFERROR(VLOOKUP($B$398,$4:$126,MATCH($R400&amp;"/"&amp;F$348,$2:$2,0),FALSE),"")</f>
        <v/>
      </c>
      <c r="G400" s="24" t="str">
        <f>IFERROR(VLOOKUP($B$398,$4:$126,MATCH($R400&amp;"/"&amp;G$348,$2:$2,0),FALSE),"")</f>
        <v/>
      </c>
      <c r="H400" s="24" t="str">
        <f>IFERROR(VLOOKUP($B$398,$4:$126,MATCH($R400&amp;"/"&amp;H$348,$2:$2,0),FALSE),"")</f>
        <v/>
      </c>
      <c r="I400" s="24" t="str">
        <f>IFERROR(VLOOKUP($B$398,$4:$126,MATCH($R400&amp;"/"&amp;I$348,$2:$2,0),FALSE),"")</f>
        <v/>
      </c>
      <c r="J400" s="24" t="str">
        <f>IFERROR(VLOOKUP($B$398,$4:$126,MATCH($R400&amp;"/"&amp;J$348,$2:$2,0),FALSE),"")</f>
        <v/>
      </c>
      <c r="K400" s="24" t="str">
        <f>IFERROR(VLOOKUP($B$398,$4:$126,MATCH($R400&amp;"/"&amp;K$348,$2:$2,0),FALSE),"")</f>
        <v/>
      </c>
      <c r="L400" s="24" t="str">
        <f>IFERROR(VLOOKUP($B$398,$4:$126,MATCH($R400&amp;"/"&amp;L$348,$2:$2,0),FALSE),"")</f>
        <v/>
      </c>
      <c r="M400" s="24" t="str">
        <f>IFERROR(VLOOKUP($B$398,$4:$126,MATCH($R400&amp;"/"&amp;M$348,$2:$2,0),FALSE),"")</f>
        <v/>
      </c>
      <c r="N400" s="24" t="str">
        <f>IFERROR(VLOOKUP($B$398,$4:$126,MATCH($R400&amp;"/"&amp;N$348,$2:$2,0),FALSE),"")</f>
        <v/>
      </c>
      <c r="O400" s="24" t="str">
        <f>IFERROR(VLOOKUP($B$398,$4:$126,MATCH($R400&amp;"/"&amp;O$348,$2:$2,0),FALSE),"")</f>
        <v/>
      </c>
      <c r="P400" s="24" t="str">
        <f>IFERROR(VLOOKUP($B$398,$4:$126,MATCH($R400&amp;"/"&amp;P$348,$2:$2,0),FALSE),"")</f>
        <v/>
      </c>
      <c r="Q400" s="21"/>
      <c r="R400" s="25" t="s">
        <v>2917</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t="str">
        <f>IFERROR(VLOOKUP($B$398,$4:$126,MATCH($R401&amp;"/"&amp;B$348,$2:$2,0),FALSE),"")</f>
        <v/>
      </c>
      <c r="C401" s="24" t="str">
        <f>IFERROR(VLOOKUP($B$398,$4:$126,MATCH($R401&amp;"/"&amp;C$348,$2:$2,0),FALSE),"")</f>
        <v/>
      </c>
      <c r="D401" s="24" t="str">
        <f>IFERROR(VLOOKUP($B$398,$4:$126,MATCH($R401&amp;"/"&amp;D$348,$2:$2,0),FALSE),"")</f>
        <v/>
      </c>
      <c r="E401" s="24" t="str">
        <f>IFERROR(VLOOKUP($B$398,$4:$126,MATCH($R401&amp;"/"&amp;E$348,$2:$2,0),FALSE),"")</f>
        <v/>
      </c>
      <c r="F401" s="24" t="str">
        <f>IFERROR(VLOOKUP($B$398,$4:$126,MATCH($R401&amp;"/"&amp;F$348,$2:$2,0),FALSE),"")</f>
        <v/>
      </c>
      <c r="G401" s="24" t="str">
        <f>IFERROR(VLOOKUP($B$398,$4:$126,MATCH($R401&amp;"/"&amp;G$348,$2:$2,0),FALSE),"")</f>
        <v/>
      </c>
      <c r="H401" s="24" t="str">
        <f>IFERROR(VLOOKUP($B$398,$4:$126,MATCH($R401&amp;"/"&amp;H$348,$2:$2,0),FALSE),"")</f>
        <v/>
      </c>
      <c r="I401" s="24" t="str">
        <f>IFERROR(VLOOKUP($B$398,$4:$126,MATCH($R401&amp;"/"&amp;I$348,$2:$2,0),FALSE),"")</f>
        <v/>
      </c>
      <c r="J401" s="24" t="str">
        <f>IFERROR(VLOOKUP($B$398,$4:$126,MATCH($R401&amp;"/"&amp;J$348,$2:$2,0),FALSE),"")</f>
        <v/>
      </c>
      <c r="K401" s="24" t="str">
        <f>IFERROR(VLOOKUP($B$398,$4:$126,MATCH($R401&amp;"/"&amp;K$348,$2:$2,0),FALSE),"")</f>
        <v/>
      </c>
      <c r="L401" s="24" t="str">
        <f>IFERROR(VLOOKUP($B$398,$4:$126,MATCH($R401&amp;"/"&amp;L$348,$2:$2,0),FALSE),"")</f>
        <v/>
      </c>
      <c r="M401" s="24" t="str">
        <f>IFERROR(VLOOKUP($B$398,$4:$126,MATCH($R401&amp;"/"&amp;M$348,$2:$2,0),FALSE),"")</f>
        <v/>
      </c>
      <c r="N401" s="24" t="str">
        <f>IFERROR(VLOOKUP($B$398,$4:$126,MATCH($R401&amp;"/"&amp;N$348,$2:$2,0),FALSE),"")</f>
        <v/>
      </c>
      <c r="O401" s="24" t="str">
        <f>IFERROR(VLOOKUP($B$398,$4:$126,MATCH($R401&amp;"/"&amp;O$348,$2:$2,0),FALSE),"")</f>
        <v/>
      </c>
      <c r="P401" s="24" t="str">
        <f>IFERROR(VLOOKUP($B$398,$4:$126,MATCH($R401&amp;"/"&amp;P$348,$2:$2,0),FALSE),"")</f>
        <v/>
      </c>
      <c r="Q401" s="21"/>
      <c r="R401" s="25" t="s">
        <v>2918</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t="str">
        <f>IFERROR(VLOOKUP($B$398,$4:$126,MATCH($R402&amp;"/"&amp;B$348,$2:$2,0),FALSE),"")</f>
        <v/>
      </c>
      <c r="C402" s="24" t="str">
        <f>IFERROR(VLOOKUP($B$398,$4:$126,MATCH($R402&amp;"/"&amp;C$348,$2:$2,0),FALSE),"")</f>
        <v/>
      </c>
      <c r="D402" s="24" t="str">
        <f>IFERROR(VLOOKUP($B$398,$4:$126,MATCH($R402&amp;"/"&amp;D$348,$2:$2,0),FALSE),"")</f>
        <v/>
      </c>
      <c r="E402" s="24" t="str">
        <f>IFERROR(VLOOKUP($B$398,$4:$126,MATCH($R402&amp;"/"&amp;E$348,$2:$2,0),FALSE),"")</f>
        <v/>
      </c>
      <c r="F402" s="24" t="str">
        <f>IFERROR(VLOOKUP($B$398,$4:$126,MATCH($R402&amp;"/"&amp;F$348,$2:$2,0),FALSE),"")</f>
        <v/>
      </c>
      <c r="G402" s="24" t="str">
        <f>IFERROR(VLOOKUP($B$398,$4:$126,MATCH($R402&amp;"/"&amp;G$348,$2:$2,0),FALSE),"")</f>
        <v/>
      </c>
      <c r="H402" s="24" t="str">
        <f>IFERROR(VLOOKUP($B$398,$4:$126,MATCH($R402&amp;"/"&amp;H$348,$2:$2,0),FALSE),"")</f>
        <v/>
      </c>
      <c r="I402" s="24" t="str">
        <f>IFERROR(VLOOKUP($B$398,$4:$126,MATCH($R402&amp;"/"&amp;I$348,$2:$2,0),FALSE),"")</f>
        <v/>
      </c>
      <c r="J402" s="24" t="str">
        <f>IFERROR(VLOOKUP($B$398,$4:$126,MATCH($R402&amp;"/"&amp;J$348,$2:$2,0),FALSE),"")</f>
        <v/>
      </c>
      <c r="K402" s="24" t="str">
        <f>IFERROR(VLOOKUP($B$398,$4:$126,MATCH($R402&amp;"/"&amp;K$348,$2:$2,0),FALSE),"")</f>
        <v/>
      </c>
      <c r="L402" s="24" t="str">
        <f>IFERROR(VLOOKUP($B$398,$4:$126,MATCH($R402&amp;"/"&amp;L$348,$2:$2,0),FALSE),"")</f>
        <v/>
      </c>
      <c r="M402" s="24" t="str">
        <f>IFERROR(VLOOKUP($B$398,$4:$126,MATCH($R402&amp;"/"&amp;M$348,$2:$2,0),FALSE),"")</f>
        <v/>
      </c>
      <c r="N402" s="24" t="str">
        <f>IFERROR(VLOOKUP($B$398,$4:$126,MATCH($R402&amp;"/"&amp;N$348,$2:$2,0),FALSE),IFERROR(VLOOKUP($B$398,$4:$126,MATCH($R401&amp;"/"&amp;N$348,$2:$2,0),FALSE),IFERROR(VLOOKUP($B$398,$4:$126,MATCH($R400&amp;"/"&amp;N$348,$2:$2,0),FALSE),IFERROR(VLOOKUP($B$398,$4:$126,MATCH($R399&amp;"/"&amp;N$348,$2:$2,0),FALSE),""))))</f>
        <v/>
      </c>
      <c r="O402" s="24" t="str">
        <f>IFERROR(VLOOKUP($B$398,$4:$126,MATCH($R402&amp;"/"&amp;O$348,$2:$2,0),FALSE),IFERROR(VLOOKUP($B$398,$4:$126,MATCH($R401&amp;"/"&amp;O$348,$2:$2,0),FALSE),IFERROR(VLOOKUP($B$398,$4:$126,MATCH($R400&amp;"/"&amp;O$348,$2:$2,0),FALSE),IFERROR(VLOOKUP($B$398,$4:$126,MATCH($R399&amp;"/"&amp;O$348,$2:$2,0),FALSE),""))))</f>
        <v/>
      </c>
      <c r="P402" s="24" t="str">
        <f>IFERROR(VLOOKUP($B$398,$4:$126,MATCH($R402&amp;"/"&amp;P$348,$2:$2,0),FALSE),IFERROR(VLOOKUP($B$398,$4:$126,MATCH($R401&amp;"/"&amp;P$348,$2:$2,0),FALSE),IFERROR(VLOOKUP($B$398,$4:$126,MATCH($R400&amp;"/"&amp;P$348,$2:$2,0),FALSE),IFERROR(VLOOKUP($B$398,$4:$126,MATCH($R399&amp;"/"&amp;P$348,$2:$2,0),FALSE),""))))</f>
        <v/>
      </c>
      <c r="Q402" s="21"/>
      <c r="R402" s="25" t="s">
        <v>2919</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48" t="s">
        <v>2929</v>
      </c>
      <c r="C403" s="146"/>
      <c r="D403" s="146"/>
      <c r="E403" s="146"/>
      <c r="F403" s="146"/>
      <c r="G403" s="146"/>
      <c r="H403" s="146"/>
      <c r="I403" s="146"/>
      <c r="J403" s="146"/>
      <c r="K403" s="146"/>
      <c r="L403" s="146"/>
      <c r="M403" s="146"/>
      <c r="N403" s="150"/>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49" t="s">
        <v>2930</v>
      </c>
      <c r="C404" s="146"/>
      <c r="D404" s="146"/>
      <c r="E404" s="146"/>
      <c r="F404" s="146"/>
      <c r="G404" s="146"/>
      <c r="H404" s="146"/>
      <c r="I404" s="146"/>
      <c r="J404" s="146"/>
      <c r="K404" s="146"/>
      <c r="L404" s="146"/>
      <c r="M404" s="146"/>
      <c r="N404" s="150"/>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t="str">
        <f>IFERROR(VLOOKUP($B$404,$4:$126,MATCH($R405&amp;"/"&amp;B$348,$2:$2,0),FALSE),"")</f>
        <v/>
      </c>
      <c r="C405" s="24" t="str">
        <f>IFERROR(VLOOKUP($B$404,$4:$126,MATCH($R405&amp;"/"&amp;C$348,$2:$2,0),FALSE),"")</f>
        <v/>
      </c>
      <c r="D405" s="24" t="str">
        <f>IFERROR(VLOOKUP($B$404,$4:$126,MATCH($R405&amp;"/"&amp;D$348,$2:$2,0),FALSE),"")</f>
        <v/>
      </c>
      <c r="E405" s="24" t="str">
        <f>IFERROR(VLOOKUP($B$404,$4:$126,MATCH($R405&amp;"/"&amp;E$348,$2:$2,0),FALSE),"")</f>
        <v/>
      </c>
      <c r="F405" s="24" t="str">
        <f>IFERROR(VLOOKUP($B$404,$4:$126,MATCH($R405&amp;"/"&amp;F$348,$2:$2,0),FALSE),"")</f>
        <v/>
      </c>
      <c r="G405" s="24" t="str">
        <f>IFERROR(VLOOKUP($B$404,$4:$126,MATCH($R405&amp;"/"&amp;G$348,$2:$2,0),FALSE),"")</f>
        <v/>
      </c>
      <c r="H405" s="24" t="str">
        <f>IFERROR(VLOOKUP($B$404,$4:$126,MATCH($R405&amp;"/"&amp;H$348,$2:$2,0),FALSE),"")</f>
        <v/>
      </c>
      <c r="I405" s="24" t="str">
        <f>IFERROR(VLOOKUP($B$404,$4:$126,MATCH($R405&amp;"/"&amp;I$348,$2:$2,0),FALSE),"")</f>
        <v/>
      </c>
      <c r="J405" s="24" t="str">
        <f>IFERROR(VLOOKUP($B$404,$4:$126,MATCH($R405&amp;"/"&amp;J$348,$2:$2,0),FALSE),"")</f>
        <v/>
      </c>
      <c r="K405" s="24" t="str">
        <f>IFERROR(VLOOKUP($B$404,$4:$126,MATCH($R405&amp;"/"&amp;K$348,$2:$2,0),FALSE),"")</f>
        <v/>
      </c>
      <c r="L405" s="24" t="str">
        <f>IFERROR(VLOOKUP($B$404,$4:$126,MATCH($R405&amp;"/"&amp;L$348,$2:$2,0),FALSE),"")</f>
        <v/>
      </c>
      <c r="M405" s="24" t="str">
        <f>IFERROR(VLOOKUP($B$404,$4:$126,MATCH($R405&amp;"/"&amp;M$348,$2:$2,0),FALSE),"")</f>
        <v/>
      </c>
      <c r="N405" s="24" t="str">
        <f>IFERROR(VLOOKUP($B$404,$4:$126,MATCH($R405&amp;"/"&amp;N$348,$2:$2,0),FALSE),"")</f>
        <v/>
      </c>
      <c r="O405" s="24" t="str">
        <f>IFERROR(VLOOKUP($B$404,$4:$126,MATCH($R405&amp;"/"&amp;O$348,$2:$2,0),FALSE),"")</f>
        <v/>
      </c>
      <c r="P405" s="24" t="str">
        <f>IFERROR(VLOOKUP($B$404,$4:$126,MATCH($R405&amp;"/"&amp;P$348,$2:$2,0),FALSE),"")</f>
        <v/>
      </c>
      <c r="Q405" s="21"/>
      <c r="R405" s="25" t="s">
        <v>2916</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t="str">
        <f>IFERROR(VLOOKUP($B$404,$4:$126,MATCH($R406&amp;"/"&amp;B$348,$2:$2,0),FALSE),"")</f>
        <v/>
      </c>
      <c r="C406" s="24" t="str">
        <f>IFERROR(VLOOKUP($B$404,$4:$126,MATCH($R406&amp;"/"&amp;C$348,$2:$2,0),FALSE),"")</f>
        <v/>
      </c>
      <c r="D406" s="24" t="str">
        <f>IFERROR(VLOOKUP($B$404,$4:$126,MATCH($R406&amp;"/"&amp;D$348,$2:$2,0),FALSE),"")</f>
        <v/>
      </c>
      <c r="E406" s="24" t="str">
        <f>IFERROR(VLOOKUP($B$404,$4:$126,MATCH($R406&amp;"/"&amp;E$348,$2:$2,0),FALSE),"")</f>
        <v/>
      </c>
      <c r="F406" s="24" t="str">
        <f>IFERROR(VLOOKUP($B$404,$4:$126,MATCH($R406&amp;"/"&amp;F$348,$2:$2,0),FALSE),"")</f>
        <v/>
      </c>
      <c r="G406" s="24" t="str">
        <f>IFERROR(VLOOKUP($B$404,$4:$126,MATCH($R406&amp;"/"&amp;G$348,$2:$2,0),FALSE),"")</f>
        <v/>
      </c>
      <c r="H406" s="24" t="str">
        <f>IFERROR(VLOOKUP($B$404,$4:$126,MATCH($R406&amp;"/"&amp;H$348,$2:$2,0),FALSE),"")</f>
        <v/>
      </c>
      <c r="I406" s="24" t="str">
        <f>IFERROR(VLOOKUP($B$404,$4:$126,MATCH($R406&amp;"/"&amp;I$348,$2:$2,0),FALSE),"")</f>
        <v/>
      </c>
      <c r="J406" s="24" t="str">
        <f>IFERROR(VLOOKUP($B$404,$4:$126,MATCH($R406&amp;"/"&amp;J$348,$2:$2,0),FALSE),"")</f>
        <v/>
      </c>
      <c r="K406" s="24" t="str">
        <f>IFERROR(VLOOKUP($B$404,$4:$126,MATCH($R406&amp;"/"&amp;K$348,$2:$2,0),FALSE),"")</f>
        <v/>
      </c>
      <c r="L406" s="24" t="str">
        <f>IFERROR(VLOOKUP($B$404,$4:$126,MATCH($R406&amp;"/"&amp;L$348,$2:$2,0),FALSE),"")</f>
        <v/>
      </c>
      <c r="M406" s="24" t="str">
        <f>IFERROR(VLOOKUP($B$404,$4:$126,MATCH($R406&amp;"/"&amp;M$348,$2:$2,0),FALSE),"")</f>
        <v/>
      </c>
      <c r="N406" s="24" t="str">
        <f>IFERROR(VLOOKUP($B$404,$4:$126,MATCH($R406&amp;"/"&amp;N$348,$2:$2,0),FALSE),"")</f>
        <v/>
      </c>
      <c r="O406" s="24" t="str">
        <f>IFERROR(VLOOKUP($B$404,$4:$126,MATCH($R406&amp;"/"&amp;O$348,$2:$2,0),FALSE),"")</f>
        <v/>
      </c>
      <c r="P406" s="24" t="str">
        <f>IFERROR(VLOOKUP($B$404,$4:$126,MATCH($R406&amp;"/"&amp;P$348,$2:$2,0),FALSE),"")</f>
        <v/>
      </c>
      <c r="Q406" s="21"/>
      <c r="R406" s="25" t="s">
        <v>2917</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t="str">
        <f>IFERROR(VLOOKUP($B$404,$4:$126,MATCH($R407&amp;"/"&amp;B$348,$2:$2,0),FALSE),"")</f>
        <v/>
      </c>
      <c r="C407" s="24" t="str">
        <f>IFERROR(VLOOKUP($B$404,$4:$126,MATCH($R407&amp;"/"&amp;C$348,$2:$2,0),FALSE),"")</f>
        <v/>
      </c>
      <c r="D407" s="24" t="str">
        <f>IFERROR(VLOOKUP($B$404,$4:$126,MATCH($R407&amp;"/"&amp;D$348,$2:$2,0),FALSE),"")</f>
        <v/>
      </c>
      <c r="E407" s="24" t="str">
        <f>IFERROR(VLOOKUP($B$404,$4:$126,MATCH($R407&amp;"/"&amp;E$348,$2:$2,0),FALSE),"")</f>
        <v/>
      </c>
      <c r="F407" s="24" t="str">
        <f>IFERROR(VLOOKUP($B$404,$4:$126,MATCH($R407&amp;"/"&amp;F$348,$2:$2,0),FALSE),"")</f>
        <v/>
      </c>
      <c r="G407" s="24" t="str">
        <f>IFERROR(VLOOKUP($B$404,$4:$126,MATCH($R407&amp;"/"&amp;G$348,$2:$2,0),FALSE),"")</f>
        <v/>
      </c>
      <c r="H407" s="24" t="str">
        <f>IFERROR(VLOOKUP($B$404,$4:$126,MATCH($R407&amp;"/"&amp;H$348,$2:$2,0),FALSE),"")</f>
        <v/>
      </c>
      <c r="I407" s="24" t="str">
        <f>IFERROR(VLOOKUP($B$404,$4:$126,MATCH($R407&amp;"/"&amp;I$348,$2:$2,0),FALSE),"")</f>
        <v/>
      </c>
      <c r="J407" s="24" t="str">
        <f>IFERROR(VLOOKUP($B$404,$4:$126,MATCH($R407&amp;"/"&amp;J$348,$2:$2,0),FALSE),"")</f>
        <v/>
      </c>
      <c r="K407" s="24" t="str">
        <f>IFERROR(VLOOKUP($B$404,$4:$126,MATCH($R407&amp;"/"&amp;K$348,$2:$2,0),FALSE),"")</f>
        <v/>
      </c>
      <c r="L407" s="24" t="str">
        <f>IFERROR(VLOOKUP($B$404,$4:$126,MATCH($R407&amp;"/"&amp;L$348,$2:$2,0),FALSE),"")</f>
        <v/>
      </c>
      <c r="M407" s="24" t="str">
        <f>IFERROR(VLOOKUP($B$404,$4:$126,MATCH($R407&amp;"/"&amp;M$348,$2:$2,0),FALSE),"")</f>
        <v/>
      </c>
      <c r="N407" s="24" t="str">
        <f>IFERROR(VLOOKUP($B$404,$4:$126,MATCH($R407&amp;"/"&amp;N$348,$2:$2,0),FALSE),"")</f>
        <v/>
      </c>
      <c r="O407" s="24" t="str">
        <f>IFERROR(VLOOKUP($B$404,$4:$126,MATCH($R407&amp;"/"&amp;O$348,$2:$2,0),FALSE),"")</f>
        <v/>
      </c>
      <c r="P407" s="24" t="str">
        <f>IFERROR(VLOOKUP($B$404,$4:$126,MATCH($R407&amp;"/"&amp;P$348,$2:$2,0),FALSE),"")</f>
        <v/>
      </c>
      <c r="Q407" s="21"/>
      <c r="R407" s="25" t="s">
        <v>2918</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t="str">
        <f>IFERROR(VLOOKUP($B$404,$4:$126,MATCH($R408&amp;"/"&amp;B$348,$2:$2,0),FALSE),"")</f>
        <v/>
      </c>
      <c r="C408" s="24" t="str">
        <f>IFERROR(VLOOKUP($B$404,$4:$126,MATCH($R408&amp;"/"&amp;C$348,$2:$2,0),FALSE),"")</f>
        <v/>
      </c>
      <c r="D408" s="24" t="str">
        <f>IFERROR(VLOOKUP($B$404,$4:$126,MATCH($R408&amp;"/"&amp;D$348,$2:$2,0),FALSE),"")</f>
        <v/>
      </c>
      <c r="E408" s="24" t="str">
        <f>IFERROR(VLOOKUP($B$404,$4:$126,MATCH($R408&amp;"/"&amp;E$348,$2:$2,0),FALSE),"")</f>
        <v/>
      </c>
      <c r="F408" s="24" t="str">
        <f>IFERROR(VLOOKUP($B$404,$4:$126,MATCH($R408&amp;"/"&amp;F$348,$2:$2,0),FALSE),"")</f>
        <v/>
      </c>
      <c r="G408" s="24" t="str">
        <f>IFERROR(VLOOKUP($B$404,$4:$126,MATCH($R408&amp;"/"&amp;G$348,$2:$2,0),FALSE),"")</f>
        <v/>
      </c>
      <c r="H408" s="24" t="str">
        <f>IFERROR(VLOOKUP($B$404,$4:$126,MATCH($R408&amp;"/"&amp;H$348,$2:$2,0),FALSE),"")</f>
        <v/>
      </c>
      <c r="I408" s="24" t="str">
        <f>IFERROR(VLOOKUP($B$404,$4:$126,MATCH($R408&amp;"/"&amp;I$348,$2:$2,0),FALSE),"")</f>
        <v/>
      </c>
      <c r="J408" s="24" t="str">
        <f>IFERROR(VLOOKUP($B$404,$4:$126,MATCH($R408&amp;"/"&amp;J$348,$2:$2,0),FALSE),"")</f>
        <v/>
      </c>
      <c r="K408" s="24" t="str">
        <f>IFERROR(VLOOKUP($B$404,$4:$126,MATCH($R408&amp;"/"&amp;K$348,$2:$2,0),FALSE),"")</f>
        <v/>
      </c>
      <c r="L408" s="24" t="str">
        <f>IFERROR(VLOOKUP($B$404,$4:$126,MATCH($R408&amp;"/"&amp;L$348,$2:$2,0),FALSE),"")</f>
        <v/>
      </c>
      <c r="M408" s="24" t="str">
        <f>IFERROR(VLOOKUP($B$404,$4:$126,MATCH($R408&amp;"/"&amp;M$348,$2:$2,0),FALSE),"")</f>
        <v/>
      </c>
      <c r="N408" s="24" t="str">
        <f>IFERROR(VLOOKUP($B$404,$4:$126,MATCH($R408&amp;"/"&amp;N$348,$2:$2,0),FALSE),IFERROR(VLOOKUP($B$404,$4:$126,MATCH($R407&amp;"/"&amp;N$348,$2:$2,0),FALSE),IFERROR(VLOOKUP($B$404,$4:$126,MATCH($R406&amp;"/"&amp;N$348,$2:$2,0),FALSE),IFERROR(VLOOKUP($B$404,$4:$126,MATCH($R405&amp;"/"&amp;N$348,$2:$2,0),FALSE),""))))</f>
        <v/>
      </c>
      <c r="O408" s="24" t="str">
        <f>IFERROR(VLOOKUP($B$404,$4:$126,MATCH($R408&amp;"/"&amp;O$348,$2:$2,0),FALSE),IFERROR(VLOOKUP($B$404,$4:$126,MATCH($R407&amp;"/"&amp;O$348,$2:$2,0),FALSE),IFERROR(VLOOKUP($B$404,$4:$126,MATCH($R406&amp;"/"&amp;O$348,$2:$2,0),FALSE),IFERROR(VLOOKUP($B$404,$4:$126,MATCH($R405&amp;"/"&amp;O$348,$2:$2,0),FALSE),""))))</f>
        <v/>
      </c>
      <c r="P408" s="24" t="str">
        <f>IFERROR(VLOOKUP($B$404,$4:$126,MATCH($R408&amp;"/"&amp;P$348,$2:$2,0),FALSE),IFERROR(VLOOKUP($B$404,$4:$126,MATCH($R407&amp;"/"&amp;P$348,$2:$2,0),FALSE),IFERROR(VLOOKUP($B$404,$4:$126,MATCH($R406&amp;"/"&amp;P$348,$2:$2,0),FALSE),IFERROR(VLOOKUP($B$404,$4:$126,MATCH($R405&amp;"/"&amp;P$348,$2:$2,0),FALSE),""))))</f>
        <v/>
      </c>
      <c r="Q408" s="21"/>
      <c r="R408" s="25" t="s">
        <v>2919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t="e">
        <f t="shared" ref="B409:P409" si="18">+B408/B$402</f>
        <v>#VALUE!</v>
      </c>
      <c r="C409" s="26" t="e">
        <f t="shared" si="18"/>
        <v>#VALUE!</v>
      </c>
      <c r="D409" s="26" t="e">
        <f t="shared" si="18"/>
        <v>#VALUE!</v>
      </c>
      <c r="E409" s="26" t="e">
        <f t="shared" si="18"/>
        <v>#VALUE!</v>
      </c>
      <c r="F409" s="26" t="e">
        <f t="shared" si="18"/>
        <v>#VALUE!</v>
      </c>
      <c r="G409" s="26" t="e">
        <f t="shared" si="18"/>
        <v>#VALUE!</v>
      </c>
      <c r="H409" s="26" t="e">
        <f t="shared" si="18"/>
        <v>#VALUE!</v>
      </c>
      <c r="I409" s="26" t="e">
        <f t="shared" si="18"/>
        <v>#VALUE!</v>
      </c>
      <c r="J409" s="26" t="e">
        <f t="shared" si="18"/>
        <v>#VALUE!</v>
      </c>
      <c r="K409" s="26" t="e">
        <f t="shared" si="18"/>
        <v>#VALUE!</v>
      </c>
      <c r="L409" s="26" t="e">
        <f t="shared" si="18"/>
        <v>#VALUE!</v>
      </c>
      <c r="M409" s="26" t="e">
        <f t="shared" si="18"/>
        <v>#VALUE!</v>
      </c>
      <c r="N409" s="26" t="e">
        <f t="shared" si="18"/>
        <v>#VALUE!</v>
      </c>
      <c r="O409" s="26" t="e">
        <f t="shared" si="18"/>
        <v>#VALUE!</v>
      </c>
      <c r="P409" s="26" t="e">
        <f t="shared" si="18"/>
        <v>#VALUE!</v>
      </c>
      <c r="Q409" s="21"/>
      <c r="R409" s="27" t="s">
        <v>2920</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49" t="s">
        <v>2931</v>
      </c>
      <c r="C410" s="146"/>
      <c r="D410" s="146"/>
      <c r="E410" s="146"/>
      <c r="F410" s="146"/>
      <c r="G410" s="146"/>
      <c r="H410" s="146"/>
      <c r="I410" s="146"/>
      <c r="J410" s="146"/>
      <c r="K410" s="146"/>
      <c r="L410" s="146"/>
      <c r="M410" s="146"/>
      <c r="N410" s="150"/>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t="str">
        <f>IFERROR(VLOOKUP($B$410,$4:$126,MATCH($R411&amp;"/"&amp;B$348,$2:$2,0),FALSE),"")</f>
        <v/>
      </c>
      <c r="C411" s="24" t="str">
        <f>IFERROR(VLOOKUP($B$410,$4:$126,MATCH($R411&amp;"/"&amp;C$348,$2:$2,0),FALSE),"")</f>
        <v/>
      </c>
      <c r="D411" s="24" t="str">
        <f>IFERROR(VLOOKUP($B$410,$4:$126,MATCH($R411&amp;"/"&amp;D$348,$2:$2,0),FALSE),"")</f>
        <v/>
      </c>
      <c r="E411" s="24" t="str">
        <f>IFERROR(VLOOKUP($B$410,$4:$126,MATCH($R411&amp;"/"&amp;E$348,$2:$2,0),FALSE),"")</f>
        <v/>
      </c>
      <c r="F411" s="24" t="str">
        <f>IFERROR(VLOOKUP($B$410,$4:$126,MATCH($R411&amp;"/"&amp;F$348,$2:$2,0),FALSE),"")</f>
        <v/>
      </c>
      <c r="G411" s="24" t="str">
        <f>IFERROR(VLOOKUP($B$410,$4:$126,MATCH($R411&amp;"/"&amp;G$348,$2:$2,0),FALSE),"")</f>
        <v/>
      </c>
      <c r="H411" s="24" t="str">
        <f>IFERROR(VLOOKUP($B$410,$4:$126,MATCH($R411&amp;"/"&amp;H$348,$2:$2,0),FALSE),"")</f>
        <v/>
      </c>
      <c r="I411" s="24" t="str">
        <f>IFERROR(VLOOKUP($B$410,$4:$126,MATCH($R411&amp;"/"&amp;I$348,$2:$2,0),FALSE),"")</f>
        <v/>
      </c>
      <c r="J411" s="24" t="str">
        <f>IFERROR(VLOOKUP($B$410,$4:$126,MATCH($R411&amp;"/"&amp;J$348,$2:$2,0),FALSE),"")</f>
        <v/>
      </c>
      <c r="K411" s="24" t="str">
        <f>IFERROR(VLOOKUP($B$410,$4:$126,MATCH($R411&amp;"/"&amp;K$348,$2:$2,0),FALSE),"")</f>
        <v/>
      </c>
      <c r="L411" s="24" t="str">
        <f>IFERROR(VLOOKUP($B$410,$4:$126,MATCH($R411&amp;"/"&amp;L$348,$2:$2,0),FALSE),"")</f>
        <v/>
      </c>
      <c r="M411" s="24" t="str">
        <f>IFERROR(VLOOKUP($B$410,$4:$126,MATCH($R411&amp;"/"&amp;M$348,$2:$2,0),FALSE),"")</f>
        <v/>
      </c>
      <c r="N411" s="24" t="str">
        <f>IFERROR(VLOOKUP($B$410,$4:$126,MATCH($R411&amp;"/"&amp;N$348,$2:$2,0),FALSE),"")</f>
        <v/>
      </c>
      <c r="O411" s="24" t="str">
        <f>IFERROR(VLOOKUP($B$410,$4:$126,MATCH($R411&amp;"/"&amp;O$348,$2:$2,0),FALSE),"")</f>
        <v/>
      </c>
      <c r="P411" s="24" t="str">
        <f>IFERROR(VLOOKUP($B$410,$4:$126,MATCH($R411&amp;"/"&amp;P$348,$2:$2,0),FALSE),"")</f>
        <v/>
      </c>
      <c r="Q411" s="21"/>
      <c r="R411" s="25" t="s">
        <v>2916</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t="str">
        <f>IFERROR(VLOOKUP($B$410,$4:$126,MATCH($R412&amp;"/"&amp;B$348,$2:$2,0),FALSE),"")</f>
        <v/>
      </c>
      <c r="C412" s="24" t="str">
        <f>IFERROR(VLOOKUP($B$410,$4:$126,MATCH($R412&amp;"/"&amp;C$348,$2:$2,0),FALSE),"")</f>
        <v/>
      </c>
      <c r="D412" s="24" t="str">
        <f>IFERROR(VLOOKUP($B$410,$4:$126,MATCH($R412&amp;"/"&amp;D$348,$2:$2,0),FALSE),"")</f>
        <v/>
      </c>
      <c r="E412" s="24" t="str">
        <f>IFERROR(VLOOKUP($B$410,$4:$126,MATCH($R412&amp;"/"&amp;E$348,$2:$2,0),FALSE),"")</f>
        <v/>
      </c>
      <c r="F412" s="24" t="str">
        <f>IFERROR(VLOOKUP($B$410,$4:$126,MATCH($R412&amp;"/"&amp;F$348,$2:$2,0),FALSE),"")</f>
        <v/>
      </c>
      <c r="G412" s="24" t="str">
        <f>IFERROR(VLOOKUP($B$410,$4:$126,MATCH($R412&amp;"/"&amp;G$348,$2:$2,0),FALSE),"")</f>
        <v/>
      </c>
      <c r="H412" s="24" t="str">
        <f>IFERROR(VLOOKUP($B$410,$4:$126,MATCH($R412&amp;"/"&amp;H$348,$2:$2,0),FALSE),"")</f>
        <v/>
      </c>
      <c r="I412" s="24" t="str">
        <f>IFERROR(VLOOKUP($B$410,$4:$126,MATCH($R412&amp;"/"&amp;I$348,$2:$2,0),FALSE),"")</f>
        <v/>
      </c>
      <c r="J412" s="24" t="str">
        <f>IFERROR(VLOOKUP($B$410,$4:$126,MATCH($R412&amp;"/"&amp;J$348,$2:$2,0),FALSE),"")</f>
        <v/>
      </c>
      <c r="K412" s="24" t="str">
        <f>IFERROR(VLOOKUP($B$410,$4:$126,MATCH($R412&amp;"/"&amp;K$348,$2:$2,0),FALSE),"")</f>
        <v/>
      </c>
      <c r="L412" s="24" t="str">
        <f>IFERROR(VLOOKUP($B$410,$4:$126,MATCH($R412&amp;"/"&amp;L$348,$2:$2,0),FALSE),"")</f>
        <v/>
      </c>
      <c r="M412" s="24" t="str">
        <f>IFERROR(VLOOKUP($B$410,$4:$126,MATCH($R412&amp;"/"&amp;M$348,$2:$2,0),FALSE),"")</f>
        <v/>
      </c>
      <c r="N412" s="24" t="str">
        <f>IFERROR(VLOOKUP($B$410,$4:$126,MATCH($R412&amp;"/"&amp;N$348,$2:$2,0),FALSE),"")</f>
        <v/>
      </c>
      <c r="O412" s="24" t="str">
        <f>IFERROR(VLOOKUP($B$410,$4:$126,MATCH($R412&amp;"/"&amp;O$348,$2:$2,0),FALSE),"")</f>
        <v/>
      </c>
      <c r="P412" s="24" t="str">
        <f>IFERROR(VLOOKUP($B$410,$4:$126,MATCH($R412&amp;"/"&amp;P$348,$2:$2,0),FALSE),"")</f>
        <v/>
      </c>
      <c r="Q412" s="21"/>
      <c r="R412" s="25" t="s">
        <v>2917</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t="str">
        <f>IFERROR(VLOOKUP($B$410,$4:$126,MATCH($R413&amp;"/"&amp;B$348,$2:$2,0),FALSE),"")</f>
        <v/>
      </c>
      <c r="C413" s="24" t="str">
        <f>IFERROR(VLOOKUP($B$410,$4:$126,MATCH($R413&amp;"/"&amp;C$348,$2:$2,0),FALSE),"")</f>
        <v/>
      </c>
      <c r="D413" s="24" t="str">
        <f>IFERROR(VLOOKUP($B$410,$4:$126,MATCH($R413&amp;"/"&amp;D$348,$2:$2,0),FALSE),"")</f>
        <v/>
      </c>
      <c r="E413" s="24" t="str">
        <f>IFERROR(VLOOKUP($B$410,$4:$126,MATCH($R413&amp;"/"&amp;E$348,$2:$2,0),FALSE),"")</f>
        <v/>
      </c>
      <c r="F413" s="24" t="str">
        <f>IFERROR(VLOOKUP($B$410,$4:$126,MATCH($R413&amp;"/"&amp;F$348,$2:$2,0),FALSE),"")</f>
        <v/>
      </c>
      <c r="G413" s="24" t="str">
        <f>IFERROR(VLOOKUP($B$410,$4:$126,MATCH($R413&amp;"/"&amp;G$348,$2:$2,0),FALSE),"")</f>
        <v/>
      </c>
      <c r="H413" s="24" t="str">
        <f>IFERROR(VLOOKUP($B$410,$4:$126,MATCH($R413&amp;"/"&amp;H$348,$2:$2,0),FALSE),"")</f>
        <v/>
      </c>
      <c r="I413" s="24" t="str">
        <f>IFERROR(VLOOKUP($B$410,$4:$126,MATCH($R413&amp;"/"&amp;I$348,$2:$2,0),FALSE),"")</f>
        <v/>
      </c>
      <c r="J413" s="24" t="str">
        <f>IFERROR(VLOOKUP($B$410,$4:$126,MATCH($R413&amp;"/"&amp;J$348,$2:$2,0),FALSE),"")</f>
        <v/>
      </c>
      <c r="K413" s="24" t="str">
        <f>IFERROR(VLOOKUP($B$410,$4:$126,MATCH($R413&amp;"/"&amp;K$348,$2:$2,0),FALSE),"")</f>
        <v/>
      </c>
      <c r="L413" s="24" t="str">
        <f>IFERROR(VLOOKUP($B$410,$4:$126,MATCH($R413&amp;"/"&amp;L$348,$2:$2,0),FALSE),"")</f>
        <v/>
      </c>
      <c r="M413" s="24" t="str">
        <f>IFERROR(VLOOKUP($B$410,$4:$126,MATCH($R413&amp;"/"&amp;M$348,$2:$2,0),FALSE),"")</f>
        <v/>
      </c>
      <c r="N413" s="24" t="str">
        <f>IFERROR(VLOOKUP($B$410,$4:$126,MATCH($R413&amp;"/"&amp;N$348,$2:$2,0),FALSE),"")</f>
        <v/>
      </c>
      <c r="O413" s="24" t="str">
        <f>IFERROR(VLOOKUP($B$410,$4:$126,MATCH($R413&amp;"/"&amp;O$348,$2:$2,0),FALSE),"")</f>
        <v/>
      </c>
      <c r="P413" s="24" t="str">
        <f>IFERROR(VLOOKUP($B$410,$4:$126,MATCH($R413&amp;"/"&amp;P$348,$2:$2,0),FALSE),"")</f>
        <v/>
      </c>
      <c r="Q413" s="21"/>
      <c r="R413" s="25" t="s">
        <v>2918</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t="str">
        <f>IFERROR(VLOOKUP($B$410,$4:$126,MATCH($R414&amp;"/"&amp;B$348,$2:$2,0),FALSE),"")</f>
        <v/>
      </c>
      <c r="C414" s="24" t="str">
        <f>IFERROR(VLOOKUP($B$410,$4:$126,MATCH($R414&amp;"/"&amp;C$348,$2:$2,0),FALSE),"")</f>
        <v/>
      </c>
      <c r="D414" s="24" t="str">
        <f>IFERROR(VLOOKUP($B$410,$4:$126,MATCH($R414&amp;"/"&amp;D$348,$2:$2,0),FALSE),"")</f>
        <v/>
      </c>
      <c r="E414" s="24" t="str">
        <f>IFERROR(VLOOKUP($B$410,$4:$126,MATCH($R414&amp;"/"&amp;E$348,$2:$2,0),FALSE),"")</f>
        <v/>
      </c>
      <c r="F414" s="24" t="str">
        <f>IFERROR(VLOOKUP($B$410,$4:$126,MATCH($R414&amp;"/"&amp;F$348,$2:$2,0),FALSE),"")</f>
        <v/>
      </c>
      <c r="G414" s="24" t="str">
        <f>IFERROR(VLOOKUP($B$410,$4:$126,MATCH($R414&amp;"/"&amp;G$348,$2:$2,0),FALSE),"")</f>
        <v/>
      </c>
      <c r="H414" s="24" t="str">
        <f>IFERROR(VLOOKUP($B$410,$4:$126,MATCH($R414&amp;"/"&amp;H$348,$2:$2,0),FALSE),"")</f>
        <v/>
      </c>
      <c r="I414" s="24" t="str">
        <f>IFERROR(VLOOKUP($B$410,$4:$126,MATCH($R414&amp;"/"&amp;I$348,$2:$2,0),FALSE),"")</f>
        <v/>
      </c>
      <c r="J414" s="24" t="str">
        <f>IFERROR(VLOOKUP($B$410,$4:$126,MATCH($R414&amp;"/"&amp;J$348,$2:$2,0),FALSE),"")</f>
        <v/>
      </c>
      <c r="K414" s="24" t="str">
        <f>IFERROR(VLOOKUP($B$410,$4:$126,MATCH($R414&amp;"/"&amp;K$348,$2:$2,0),FALSE),"")</f>
        <v/>
      </c>
      <c r="L414" s="24" t="str">
        <f>IFERROR(VLOOKUP($B$410,$4:$126,MATCH($R414&amp;"/"&amp;L$348,$2:$2,0),FALSE),"")</f>
        <v/>
      </c>
      <c r="M414" s="24" t="str">
        <f>IFERROR(VLOOKUP($B$410,$4:$126,MATCH($R414&amp;"/"&amp;M$348,$2:$2,0),FALSE),"")</f>
        <v/>
      </c>
      <c r="N414" s="24" t="str">
        <f>IFERROR(VLOOKUP($B$410,$4:$126,MATCH($R414&amp;"/"&amp;N$348,$2:$2,0),FALSE),IFERROR(VLOOKUP($B$410,$4:$126,MATCH($R413&amp;"/"&amp;N$348,$2:$2,0),FALSE),IFERROR(VLOOKUP($B$410,$4:$126,MATCH($R412&amp;"/"&amp;N$348,$2:$2,0),FALSE),IFERROR(VLOOKUP($B$410,$4:$126,MATCH($R411&amp;"/"&amp;N$348,$2:$2,0),FALSE),""))))</f>
        <v/>
      </c>
      <c r="O414" s="24" t="str">
        <f>IFERROR(VLOOKUP($B$410,$4:$126,MATCH($R414&amp;"/"&amp;O$348,$2:$2,0),FALSE),IFERROR(VLOOKUP($B$410,$4:$126,MATCH($R413&amp;"/"&amp;O$348,$2:$2,0),FALSE),IFERROR(VLOOKUP($B$410,$4:$126,MATCH($R412&amp;"/"&amp;O$348,$2:$2,0),FALSE),IFERROR(VLOOKUP($B$410,$4:$126,MATCH($R411&amp;"/"&amp;O$348,$2:$2,0),FALSE),""))))</f>
        <v/>
      </c>
      <c r="P414" s="24" t="str">
        <f>IFERROR(VLOOKUP($B$410,$4:$126,MATCH($R414&amp;"/"&amp;P$348,$2:$2,0),FALSE),IFERROR(VLOOKUP($B$410,$4:$126,MATCH($R413&amp;"/"&amp;P$348,$2:$2,0),FALSE),IFERROR(VLOOKUP($B$410,$4:$126,MATCH($R412&amp;"/"&amp;P$348,$2:$2,0),FALSE),IFERROR(VLOOKUP($B$410,$4:$126,MATCH($R411&amp;"/"&amp;P$348,$2:$2,0),FALSE),""))))</f>
        <v/>
      </c>
      <c r="Q414" s="21"/>
      <c r="R414" s="25" t="s">
        <v>2919</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t="e">
        <f t="shared" ref="B415:P415" si="19">+B414/B$402</f>
        <v>#VALUE!</v>
      </c>
      <c r="C415" s="26" t="e">
        <f t="shared" si="19"/>
        <v>#VALUE!</v>
      </c>
      <c r="D415" s="26" t="e">
        <f t="shared" si="19"/>
        <v>#VALUE!</v>
      </c>
      <c r="E415" s="26" t="e">
        <f t="shared" si="19"/>
        <v>#VALUE!</v>
      </c>
      <c r="F415" s="26" t="e">
        <f t="shared" si="19"/>
        <v>#VALUE!</v>
      </c>
      <c r="G415" s="26" t="e">
        <f t="shared" si="19"/>
        <v>#VALUE!</v>
      </c>
      <c r="H415" s="26" t="e">
        <f t="shared" si="19"/>
        <v>#VALUE!</v>
      </c>
      <c r="I415" s="26" t="e">
        <f t="shared" si="19"/>
        <v>#VALUE!</v>
      </c>
      <c r="J415" s="26" t="e">
        <f t="shared" si="19"/>
        <v>#VALUE!</v>
      </c>
      <c r="K415" s="26" t="e">
        <f t="shared" si="19"/>
        <v>#VALUE!</v>
      </c>
      <c r="L415" s="26" t="e">
        <f t="shared" si="19"/>
        <v>#VALUE!</v>
      </c>
      <c r="M415" s="26" t="e">
        <f t="shared" si="19"/>
        <v>#VALUE!</v>
      </c>
      <c r="N415" s="26" t="e">
        <f t="shared" si="19"/>
        <v>#VALUE!</v>
      </c>
      <c r="O415" s="26" t="e">
        <f t="shared" si="19"/>
        <v>#VALUE!</v>
      </c>
      <c r="P415" s="26" t="e">
        <f t="shared" si="19"/>
        <v>#VALUE!</v>
      </c>
      <c r="Q415" s="21"/>
      <c r="R415" s="27" t="s">
        <v>2920</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54" t="s">
        <v>2905</v>
      </c>
      <c r="C416" s="146"/>
      <c r="D416" s="146"/>
      <c r="E416" s="146"/>
      <c r="F416" s="146"/>
      <c r="G416" s="146"/>
      <c r="H416" s="146"/>
      <c r="I416" s="146"/>
      <c r="J416" s="146"/>
      <c r="K416" s="146"/>
      <c r="L416" s="146"/>
      <c r="M416" s="146"/>
      <c r="N416" s="150"/>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t="str">
        <f>IFERROR(VLOOKUP($B$416,$4:$126,MATCH($R417&amp;"/"&amp;B$348,$2:$2,0),FALSE),"")</f>
        <v/>
      </c>
      <c r="C417" s="24" t="str">
        <f>IFERROR(VLOOKUP($B$416,$4:$126,MATCH($R417&amp;"/"&amp;C$348,$2:$2,0),FALSE),"")</f>
        <v/>
      </c>
      <c r="D417" s="24" t="str">
        <f>IFERROR(VLOOKUP($B$416,$4:$126,MATCH($R417&amp;"/"&amp;D$348,$2:$2,0),FALSE),"")</f>
        <v/>
      </c>
      <c r="E417" s="24" t="str">
        <f>IFERROR(VLOOKUP($B$416,$4:$126,MATCH($R417&amp;"/"&amp;E$348,$2:$2,0),FALSE),"")</f>
        <v/>
      </c>
      <c r="F417" s="24" t="str">
        <f>IFERROR(VLOOKUP($B$416,$4:$126,MATCH($R417&amp;"/"&amp;F$348,$2:$2,0),FALSE),"")</f>
        <v/>
      </c>
      <c r="G417" s="24" t="str">
        <f>IFERROR(VLOOKUP($B$416,$4:$126,MATCH($R417&amp;"/"&amp;G$348,$2:$2,0),FALSE),"")</f>
        <v/>
      </c>
      <c r="H417" s="24" t="str">
        <f>IFERROR(VLOOKUP($B$416,$4:$126,MATCH($R417&amp;"/"&amp;H$348,$2:$2,0),FALSE),"")</f>
        <v/>
      </c>
      <c r="I417" s="24" t="str">
        <f>IFERROR(VLOOKUP($B$416,$4:$126,MATCH($R417&amp;"/"&amp;I$348,$2:$2,0),FALSE),"")</f>
        <v/>
      </c>
      <c r="J417" s="24" t="str">
        <f>IFERROR(VLOOKUP($B$416,$4:$126,MATCH($R417&amp;"/"&amp;J$348,$2:$2,0),FALSE),"")</f>
        <v/>
      </c>
      <c r="K417" s="24" t="str">
        <f>IFERROR(VLOOKUP($B$416,$4:$126,MATCH($R417&amp;"/"&amp;K$348,$2:$2,0),FALSE),"")</f>
        <v/>
      </c>
      <c r="L417" s="24" t="str">
        <f>IFERROR(VLOOKUP($B$416,$4:$126,MATCH($R417&amp;"/"&amp;L$348,$2:$2,0),FALSE),"")</f>
        <v/>
      </c>
      <c r="M417" s="24" t="str">
        <f>IFERROR(VLOOKUP($B$416,$4:$126,MATCH($R417&amp;"/"&amp;M$348,$2:$2,0),FALSE),"")</f>
        <v/>
      </c>
      <c r="N417" s="24" t="str">
        <f>IFERROR(VLOOKUP($B$416,$4:$126,MATCH($R417&amp;"/"&amp;N$348,$2:$2,0),FALSE),"")</f>
        <v/>
      </c>
      <c r="O417" s="24" t="str">
        <f>IFERROR(VLOOKUP($B$416,$4:$126,MATCH($R417&amp;"/"&amp;O$348,$2:$2,0),FALSE),"")</f>
        <v/>
      </c>
      <c r="P417" s="24" t="str">
        <f>IFERROR(VLOOKUP($B$416,$4:$126,MATCH($R417&amp;"/"&amp;P$348,$2:$2,0),FALSE),"")</f>
        <v/>
      </c>
      <c r="Q417" s="21"/>
      <c r="R417" s="25" t="s">
        <v>2916</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t="str">
        <f>IFERROR(VLOOKUP($B$416,$4:$126,MATCH($R418&amp;"/"&amp;B$348,$2:$2,0),FALSE),"")</f>
        <v/>
      </c>
      <c r="C418" s="24" t="str">
        <f>IFERROR(VLOOKUP($B$416,$4:$126,MATCH($R418&amp;"/"&amp;C$348,$2:$2,0),FALSE),"")</f>
        <v/>
      </c>
      <c r="D418" s="24" t="str">
        <f>IFERROR(VLOOKUP($B$416,$4:$126,MATCH($R418&amp;"/"&amp;D$348,$2:$2,0),FALSE),"")</f>
        <v/>
      </c>
      <c r="E418" s="24" t="str">
        <f>IFERROR(VLOOKUP($B$416,$4:$126,MATCH($R418&amp;"/"&amp;E$348,$2:$2,0),FALSE),"")</f>
        <v/>
      </c>
      <c r="F418" s="24" t="str">
        <f>IFERROR(VLOOKUP($B$416,$4:$126,MATCH($R418&amp;"/"&amp;F$348,$2:$2,0),FALSE),"")</f>
        <v/>
      </c>
      <c r="G418" s="24" t="str">
        <f>IFERROR(VLOOKUP($B$416,$4:$126,MATCH($R418&amp;"/"&amp;G$348,$2:$2,0),FALSE),"")</f>
        <v/>
      </c>
      <c r="H418" s="24" t="str">
        <f>IFERROR(VLOOKUP($B$416,$4:$126,MATCH($R418&amp;"/"&amp;H$348,$2:$2,0),FALSE),"")</f>
        <v/>
      </c>
      <c r="I418" s="24" t="str">
        <f>IFERROR(VLOOKUP($B$416,$4:$126,MATCH($R418&amp;"/"&amp;I$348,$2:$2,0),FALSE),"")</f>
        <v/>
      </c>
      <c r="J418" s="24" t="str">
        <f>IFERROR(VLOOKUP($B$416,$4:$126,MATCH($R418&amp;"/"&amp;J$348,$2:$2,0),FALSE),"")</f>
        <v/>
      </c>
      <c r="K418" s="24" t="str">
        <f>IFERROR(VLOOKUP($B$416,$4:$126,MATCH($R418&amp;"/"&amp;K$348,$2:$2,0),FALSE),"")</f>
        <v/>
      </c>
      <c r="L418" s="24" t="str">
        <f>IFERROR(VLOOKUP($B$416,$4:$126,MATCH($R418&amp;"/"&amp;L$348,$2:$2,0),FALSE),"")</f>
        <v/>
      </c>
      <c r="M418" s="24" t="str">
        <f>IFERROR(VLOOKUP($B$416,$4:$126,MATCH($R418&amp;"/"&amp;M$348,$2:$2,0),FALSE),"")</f>
        <v/>
      </c>
      <c r="N418" s="24" t="str">
        <f>IFERROR(VLOOKUP($B$416,$4:$126,MATCH($R418&amp;"/"&amp;N$348,$2:$2,0),FALSE),"")</f>
        <v/>
      </c>
      <c r="O418" s="24" t="str">
        <f>IFERROR(VLOOKUP($B$416,$4:$126,MATCH($R418&amp;"/"&amp;O$348,$2:$2,0),FALSE),"")</f>
        <v/>
      </c>
      <c r="P418" s="24" t="str">
        <f>IFERROR(VLOOKUP($B$416,$4:$126,MATCH($R418&amp;"/"&amp;P$348,$2:$2,0),FALSE),"")</f>
        <v/>
      </c>
      <c r="Q418" s="21"/>
      <c r="R418" s="25" t="s">
        <v>2917</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t="str">
        <f>IFERROR(VLOOKUP($B$416,$4:$126,MATCH($R419&amp;"/"&amp;B$348,$2:$2,0),FALSE),"")</f>
        <v/>
      </c>
      <c r="C419" s="24" t="str">
        <f>IFERROR(VLOOKUP($B$416,$4:$126,MATCH($R419&amp;"/"&amp;C$348,$2:$2,0),FALSE),"")</f>
        <v/>
      </c>
      <c r="D419" s="24" t="str">
        <f>IFERROR(VLOOKUP($B$416,$4:$126,MATCH($R419&amp;"/"&amp;D$348,$2:$2,0),FALSE),"")</f>
        <v/>
      </c>
      <c r="E419" s="24" t="str">
        <f>IFERROR(VLOOKUP($B$416,$4:$126,MATCH($R419&amp;"/"&amp;E$348,$2:$2,0),FALSE),"")</f>
        <v/>
      </c>
      <c r="F419" s="24" t="str">
        <f>IFERROR(VLOOKUP($B$416,$4:$126,MATCH($R419&amp;"/"&amp;F$348,$2:$2,0),FALSE),"")</f>
        <v/>
      </c>
      <c r="G419" s="24" t="str">
        <f>IFERROR(VLOOKUP($B$416,$4:$126,MATCH($R419&amp;"/"&amp;G$348,$2:$2,0),FALSE),"")</f>
        <v/>
      </c>
      <c r="H419" s="24" t="str">
        <f>IFERROR(VLOOKUP($B$416,$4:$126,MATCH($R419&amp;"/"&amp;H$348,$2:$2,0),FALSE),"")</f>
        <v/>
      </c>
      <c r="I419" s="24" t="str">
        <f>IFERROR(VLOOKUP($B$416,$4:$126,MATCH($R419&amp;"/"&amp;I$348,$2:$2,0),FALSE),"")</f>
        <v/>
      </c>
      <c r="J419" s="24" t="str">
        <f>IFERROR(VLOOKUP($B$416,$4:$126,MATCH($R419&amp;"/"&amp;J$348,$2:$2,0),FALSE),"")</f>
        <v/>
      </c>
      <c r="K419" s="24" t="str">
        <f>IFERROR(VLOOKUP($B$416,$4:$126,MATCH($R419&amp;"/"&amp;K$348,$2:$2,0),FALSE),"")</f>
        <v/>
      </c>
      <c r="L419" s="24" t="str">
        <f>IFERROR(VLOOKUP($B$416,$4:$126,MATCH($R419&amp;"/"&amp;L$348,$2:$2,0),FALSE),"")</f>
        <v/>
      </c>
      <c r="M419" s="24" t="str">
        <f>IFERROR(VLOOKUP($B$416,$4:$126,MATCH($R419&amp;"/"&amp;M$348,$2:$2,0),FALSE),"")</f>
        <v/>
      </c>
      <c r="N419" s="24" t="str">
        <f>IFERROR(VLOOKUP($B$416,$4:$126,MATCH($R419&amp;"/"&amp;N$348,$2:$2,0),FALSE),"")</f>
        <v/>
      </c>
      <c r="O419" s="24" t="str">
        <f>IFERROR(VLOOKUP($B$416,$4:$126,MATCH($R419&amp;"/"&amp;O$348,$2:$2,0),FALSE),"")</f>
        <v/>
      </c>
      <c r="P419" s="24" t="str">
        <f>IFERROR(VLOOKUP($B$416,$4:$126,MATCH($R419&amp;"/"&amp;P$348,$2:$2,0),FALSE),"")</f>
        <v/>
      </c>
      <c r="Q419" s="21"/>
      <c r="R419" s="25" t="s">
        <v>2918</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t="str">
        <f>IFERROR(VLOOKUP($B$416,$4:$126,MATCH($R420&amp;"/"&amp;B$348,$2:$2,0),FALSE),"")</f>
        <v/>
      </c>
      <c r="C420" s="24" t="str">
        <f>IFERROR(VLOOKUP($B$416,$4:$126,MATCH($R420&amp;"/"&amp;C$348,$2:$2,0),FALSE),"")</f>
        <v/>
      </c>
      <c r="D420" s="24" t="str">
        <f>IFERROR(VLOOKUP($B$416,$4:$126,MATCH($R420&amp;"/"&amp;D$348,$2:$2,0),FALSE),"")</f>
        <v/>
      </c>
      <c r="E420" s="24" t="str">
        <f>IFERROR(VLOOKUP($B$416,$4:$126,MATCH($R420&amp;"/"&amp;E$348,$2:$2,0),FALSE),"")</f>
        <v/>
      </c>
      <c r="F420" s="24" t="str">
        <f>IFERROR(VLOOKUP($B$416,$4:$126,MATCH($R420&amp;"/"&amp;F$348,$2:$2,0),FALSE),"")</f>
        <v/>
      </c>
      <c r="G420" s="24" t="str">
        <f>IFERROR(VLOOKUP($B$416,$4:$126,MATCH($R420&amp;"/"&amp;G$348,$2:$2,0),FALSE),"")</f>
        <v/>
      </c>
      <c r="H420" s="24" t="str">
        <f>IFERROR(VLOOKUP($B$416,$4:$126,MATCH($R420&amp;"/"&amp;H$348,$2:$2,0),FALSE),"")</f>
        <v/>
      </c>
      <c r="I420" s="24" t="str">
        <f>IFERROR(VLOOKUP($B$416,$4:$126,MATCH($R420&amp;"/"&amp;I$348,$2:$2,0),FALSE),"")</f>
        <v/>
      </c>
      <c r="J420" s="24" t="str">
        <f>IFERROR(VLOOKUP($B$416,$4:$126,MATCH($R420&amp;"/"&amp;J$348,$2:$2,0),FALSE),"")</f>
        <v/>
      </c>
      <c r="K420" s="24" t="str">
        <f>IFERROR(VLOOKUP($B$416,$4:$126,MATCH($R420&amp;"/"&amp;K$348,$2:$2,0),FALSE),"")</f>
        <v/>
      </c>
      <c r="L420" s="24" t="str">
        <f>IFERROR(VLOOKUP($B$416,$4:$126,MATCH($R420&amp;"/"&amp;L$348,$2:$2,0),FALSE),"")</f>
        <v/>
      </c>
      <c r="M420" s="24" t="str">
        <f>IFERROR(VLOOKUP($B$416,$4:$126,MATCH($R420&amp;"/"&amp;M$348,$2:$2,0),FALSE),"")</f>
        <v/>
      </c>
      <c r="N420" s="24" t="str">
        <f>IFERROR(VLOOKUP($B$416,$4:$126,MATCH($R420&amp;"/"&amp;N$348,$2:$2,0),FALSE),IFERROR(VLOOKUP($B$416,$4:$126,MATCH($R419&amp;"/"&amp;N$348,$2:$2,0),FALSE),IFERROR(VLOOKUP($B$416,$4:$126,MATCH($R418&amp;"/"&amp;N$348,$2:$2,0),FALSE),IFERROR(VLOOKUP($B$416,$4:$126,MATCH($R417&amp;"/"&amp;N$348,$2:$2,0),FALSE),""))))</f>
        <v/>
      </c>
      <c r="O420" s="24" t="str">
        <f>IFERROR(VLOOKUP($B$416,$4:$126,MATCH($R420&amp;"/"&amp;O$348,$2:$2,0),FALSE),IFERROR(VLOOKUP($B$416,$4:$126,MATCH($R419&amp;"/"&amp;O$348,$2:$2,0),FALSE),IFERROR(VLOOKUP($B$416,$4:$126,MATCH($R418&amp;"/"&amp;O$348,$2:$2,0),FALSE),IFERROR(VLOOKUP($B$416,$4:$126,MATCH($R417&amp;"/"&amp;O$348,$2:$2,0),FALSE),""))))</f>
        <v/>
      </c>
      <c r="P420" s="24" t="str">
        <f>IFERROR(VLOOKUP($B$416,$4:$126,MATCH($R420&amp;"/"&amp;P$348,$2:$2,0),FALSE),IFERROR(VLOOKUP($B$416,$4:$126,MATCH($R419&amp;"/"&amp;P$348,$2:$2,0),FALSE),IFERROR(VLOOKUP($B$416,$4:$126,MATCH($R418&amp;"/"&amp;P$348,$2:$2,0),FALSE),IFERROR(VLOOKUP($B$416,$4:$126,MATCH($R417&amp;"/"&amp;P$348,$2:$2,0),FALSE),""))))</f>
        <v/>
      </c>
      <c r="Q420" s="21"/>
      <c r="R420" s="25" t="s">
        <v>2919</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t="e">
        <f t="shared" ref="B421:P421" si="20">+B420/B$402</f>
        <v>#VALUE!</v>
      </c>
      <c r="C421" s="26" t="e">
        <f t="shared" si="20"/>
        <v>#VALUE!</v>
      </c>
      <c r="D421" s="26" t="e">
        <f t="shared" si="20"/>
        <v>#VALUE!</v>
      </c>
      <c r="E421" s="26" t="e">
        <f t="shared" si="20"/>
        <v>#VALUE!</v>
      </c>
      <c r="F421" s="26" t="e">
        <f t="shared" si="20"/>
        <v>#VALUE!</v>
      </c>
      <c r="G421" s="26" t="e">
        <f t="shared" si="20"/>
        <v>#VALUE!</v>
      </c>
      <c r="H421" s="26" t="e">
        <f t="shared" si="20"/>
        <v>#VALUE!</v>
      </c>
      <c r="I421" s="26" t="e">
        <f t="shared" si="20"/>
        <v>#VALUE!</v>
      </c>
      <c r="J421" s="26" t="e">
        <f t="shared" si="20"/>
        <v>#VALUE!</v>
      </c>
      <c r="K421" s="26" t="e">
        <f t="shared" si="20"/>
        <v>#VALUE!</v>
      </c>
      <c r="L421" s="26" t="e">
        <f t="shared" si="20"/>
        <v>#VALUE!</v>
      </c>
      <c r="M421" s="26" t="e">
        <f t="shared" si="20"/>
        <v>#VALUE!</v>
      </c>
      <c r="N421" s="26" t="e">
        <f t="shared" si="20"/>
        <v>#VALUE!</v>
      </c>
      <c r="O421" s="26" t="e">
        <f t="shared" si="20"/>
        <v>#VALUE!</v>
      </c>
      <c r="P421" s="26" t="e">
        <f t="shared" si="20"/>
        <v>#VALUE!</v>
      </c>
      <c r="Q421" s="21"/>
      <c r="R421" s="27" t="s">
        <v>2920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49" t="s">
        <v>2906</v>
      </c>
      <c r="C422" s="146"/>
      <c r="D422" s="146"/>
      <c r="E422" s="146"/>
      <c r="F422" s="146"/>
      <c r="G422" s="146"/>
      <c r="H422" s="146"/>
      <c r="I422" s="146"/>
      <c r="J422" s="146"/>
      <c r="K422" s="146"/>
      <c r="L422" s="146"/>
      <c r="M422" s="146"/>
      <c r="N422" s="150"/>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t="str">
        <f>IFERROR(VLOOKUP($B$422,$4:$126,MATCH($R423&amp;"/"&amp;B$348,$2:$2,0),FALSE),"")</f>
        <v/>
      </c>
      <c r="C423" s="24" t="str">
        <f>IFERROR(VLOOKUP($B$422,$4:$126,MATCH($R423&amp;"/"&amp;C$348,$2:$2,0),FALSE),"")</f>
        <v/>
      </c>
      <c r="D423" s="24" t="str">
        <f>IFERROR(VLOOKUP($B$422,$4:$126,MATCH($R423&amp;"/"&amp;D$348,$2:$2,0),FALSE),"")</f>
        <v/>
      </c>
      <c r="E423" s="24" t="str">
        <f>IFERROR(VLOOKUP($B$422,$4:$126,MATCH($R423&amp;"/"&amp;E$348,$2:$2,0),FALSE),"")</f>
        <v/>
      </c>
      <c r="F423" s="24" t="str">
        <f>IFERROR(VLOOKUP($B$422,$4:$126,MATCH($R423&amp;"/"&amp;F$348,$2:$2,0),FALSE),"")</f>
        <v/>
      </c>
      <c r="G423" s="24" t="str">
        <f>IFERROR(VLOOKUP($B$422,$4:$126,MATCH($R423&amp;"/"&amp;G$348,$2:$2,0),FALSE),"")</f>
        <v/>
      </c>
      <c r="H423" s="24" t="str">
        <f>IFERROR(VLOOKUP($B$422,$4:$126,MATCH($R423&amp;"/"&amp;H$348,$2:$2,0),FALSE),"")</f>
        <v/>
      </c>
      <c r="I423" s="24" t="str">
        <f>IFERROR(VLOOKUP($B$422,$4:$126,MATCH($R423&amp;"/"&amp;I$348,$2:$2,0),FALSE),"")</f>
        <v/>
      </c>
      <c r="J423" s="24" t="str">
        <f>IFERROR(VLOOKUP($B$422,$4:$126,MATCH($R423&amp;"/"&amp;J$348,$2:$2,0),FALSE),"")</f>
        <v/>
      </c>
      <c r="K423" s="24" t="str">
        <f>IFERROR(VLOOKUP($B$422,$4:$126,MATCH($R423&amp;"/"&amp;K$348,$2:$2,0),FALSE),"")</f>
        <v/>
      </c>
      <c r="L423" s="24" t="str">
        <f>IFERROR(VLOOKUP($B$422,$4:$126,MATCH($R423&amp;"/"&amp;L$348,$2:$2,0),FALSE),"")</f>
        <v/>
      </c>
      <c r="M423" s="24" t="str">
        <f>IFERROR(VLOOKUP($B$422,$4:$126,MATCH($R423&amp;"/"&amp;M$348,$2:$2,0),FALSE),"")</f>
        <v/>
      </c>
      <c r="N423" s="24" t="str">
        <f>IFERROR(VLOOKUP($B$422,$4:$126,MATCH($R423&amp;"/"&amp;N$348,$2:$2,0),FALSE),"")</f>
        <v/>
      </c>
      <c r="O423" s="24" t="str">
        <f>IFERROR(VLOOKUP($B$422,$4:$126,MATCH($R423&amp;"/"&amp;O$348,$2:$2,0),FALSE),"")</f>
        <v/>
      </c>
      <c r="P423" s="24" t="str">
        <f>IFERROR(VLOOKUP($B$422,$4:$126,MATCH($R423&amp;"/"&amp;P$348,$2:$2,0),FALSE),"")</f>
        <v/>
      </c>
      <c r="Q423" s="21"/>
      <c r="R423" s="25" t="s">
        <v>2916</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t="str">
        <f>IFERROR(VLOOKUP($B$422,$4:$126,MATCH($R424&amp;"/"&amp;B$348,$2:$2,0),FALSE),"")</f>
        <v/>
      </c>
      <c r="C424" s="24" t="str">
        <f>IFERROR(VLOOKUP($B$422,$4:$126,MATCH($R424&amp;"/"&amp;C$348,$2:$2,0),FALSE),"")</f>
        <v/>
      </c>
      <c r="D424" s="24" t="str">
        <f>IFERROR(VLOOKUP($B$422,$4:$126,MATCH($R424&amp;"/"&amp;D$348,$2:$2,0),FALSE),"")</f>
        <v/>
      </c>
      <c r="E424" s="24" t="str">
        <f>IFERROR(VLOOKUP($B$422,$4:$126,MATCH($R424&amp;"/"&amp;E$348,$2:$2,0),FALSE),"")</f>
        <v/>
      </c>
      <c r="F424" s="24" t="str">
        <f>IFERROR(VLOOKUP($B$422,$4:$126,MATCH($R424&amp;"/"&amp;F$348,$2:$2,0),FALSE),"")</f>
        <v/>
      </c>
      <c r="G424" s="24" t="str">
        <f>IFERROR(VLOOKUP($B$422,$4:$126,MATCH($R424&amp;"/"&amp;G$348,$2:$2,0),FALSE),"")</f>
        <v/>
      </c>
      <c r="H424" s="24" t="str">
        <f>IFERROR(VLOOKUP($B$422,$4:$126,MATCH($R424&amp;"/"&amp;H$348,$2:$2,0),FALSE),"")</f>
        <v/>
      </c>
      <c r="I424" s="24" t="str">
        <f>IFERROR(VLOOKUP($B$422,$4:$126,MATCH($R424&amp;"/"&amp;I$348,$2:$2,0),FALSE),"")</f>
        <v/>
      </c>
      <c r="J424" s="24" t="str">
        <f>IFERROR(VLOOKUP($B$422,$4:$126,MATCH($R424&amp;"/"&amp;J$348,$2:$2,0),FALSE),"")</f>
        <v/>
      </c>
      <c r="K424" s="24" t="str">
        <f>IFERROR(VLOOKUP($B$422,$4:$126,MATCH($R424&amp;"/"&amp;K$348,$2:$2,0),FALSE),"")</f>
        <v/>
      </c>
      <c r="L424" s="24" t="str">
        <f>IFERROR(VLOOKUP($B$422,$4:$126,MATCH($R424&amp;"/"&amp;L$348,$2:$2,0),FALSE),"")</f>
        <v/>
      </c>
      <c r="M424" s="24" t="str">
        <f>IFERROR(VLOOKUP($B$422,$4:$126,MATCH($R424&amp;"/"&amp;M$348,$2:$2,0),FALSE),"")</f>
        <v/>
      </c>
      <c r="N424" s="24" t="str">
        <f>IFERROR(VLOOKUP($B$422,$4:$126,MATCH($R424&amp;"/"&amp;N$348,$2:$2,0),FALSE),"")</f>
        <v/>
      </c>
      <c r="O424" s="24" t="str">
        <f>IFERROR(VLOOKUP($B$422,$4:$126,MATCH($R424&amp;"/"&amp;O$348,$2:$2,0),FALSE),"")</f>
        <v/>
      </c>
      <c r="P424" s="24" t="str">
        <f>IFERROR(VLOOKUP($B$422,$4:$126,MATCH($R424&amp;"/"&amp;P$348,$2:$2,0),FALSE),"")</f>
        <v/>
      </c>
      <c r="Q424" s="21"/>
      <c r="R424" s="25" t="s">
        <v>2917</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t="str">
        <f>IFERROR(VLOOKUP($B$422,$4:$126,MATCH($R425&amp;"/"&amp;B$348,$2:$2,0),FALSE),"")</f>
        <v/>
      </c>
      <c r="C425" s="24" t="str">
        <f>IFERROR(VLOOKUP($B$422,$4:$126,MATCH($R425&amp;"/"&amp;C$348,$2:$2,0),FALSE),"")</f>
        <v/>
      </c>
      <c r="D425" s="24" t="str">
        <f>IFERROR(VLOOKUP($B$422,$4:$126,MATCH($R425&amp;"/"&amp;D$348,$2:$2,0),FALSE),"")</f>
        <v/>
      </c>
      <c r="E425" s="24" t="str">
        <f>IFERROR(VLOOKUP($B$422,$4:$126,MATCH($R425&amp;"/"&amp;E$348,$2:$2,0),FALSE),"")</f>
        <v/>
      </c>
      <c r="F425" s="24" t="str">
        <f>IFERROR(VLOOKUP($B$422,$4:$126,MATCH($R425&amp;"/"&amp;F$348,$2:$2,0),FALSE),"")</f>
        <v/>
      </c>
      <c r="G425" s="24" t="str">
        <f>IFERROR(VLOOKUP($B$422,$4:$126,MATCH($R425&amp;"/"&amp;G$348,$2:$2,0),FALSE),"")</f>
        <v/>
      </c>
      <c r="H425" s="24" t="str">
        <f>IFERROR(VLOOKUP($B$422,$4:$126,MATCH($R425&amp;"/"&amp;H$348,$2:$2,0),FALSE),"")</f>
        <v/>
      </c>
      <c r="I425" s="24" t="str">
        <f>IFERROR(VLOOKUP($B$422,$4:$126,MATCH($R425&amp;"/"&amp;I$348,$2:$2,0),FALSE),"")</f>
        <v/>
      </c>
      <c r="J425" s="24" t="str">
        <f>IFERROR(VLOOKUP($B$422,$4:$126,MATCH($R425&amp;"/"&amp;J$348,$2:$2,0),FALSE),"")</f>
        <v/>
      </c>
      <c r="K425" s="24" t="str">
        <f>IFERROR(VLOOKUP($B$422,$4:$126,MATCH($R425&amp;"/"&amp;K$348,$2:$2,0),FALSE),"")</f>
        <v/>
      </c>
      <c r="L425" s="24" t="str">
        <f>IFERROR(VLOOKUP($B$422,$4:$126,MATCH($R425&amp;"/"&amp;L$348,$2:$2,0),FALSE),"")</f>
        <v/>
      </c>
      <c r="M425" s="24" t="str">
        <f>IFERROR(VLOOKUP($B$422,$4:$126,MATCH($R425&amp;"/"&amp;M$348,$2:$2,0),FALSE),"")</f>
        <v/>
      </c>
      <c r="N425" s="24" t="str">
        <f>IFERROR(VLOOKUP($B$422,$4:$126,MATCH($R425&amp;"/"&amp;N$348,$2:$2,0),FALSE),"")</f>
        <v/>
      </c>
      <c r="O425" s="24" t="str">
        <f>IFERROR(VLOOKUP($B$422,$4:$126,MATCH($R425&amp;"/"&amp;O$348,$2:$2,0),FALSE),"")</f>
        <v/>
      </c>
      <c r="P425" s="24" t="str">
        <f>IFERROR(VLOOKUP($B$422,$4:$126,MATCH($R425&amp;"/"&amp;P$348,$2:$2,0),FALSE),"")</f>
        <v/>
      </c>
      <c r="Q425" s="21"/>
      <c r="R425" s="25" t="s">
        <v>2918</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t="str">
        <f>IFERROR(VLOOKUP($B$422,$4:$126,MATCH($R426&amp;"/"&amp;B$348,$2:$2,0),FALSE),"")</f>
        <v/>
      </c>
      <c r="C426" s="24" t="str">
        <f>IFERROR(VLOOKUP($B$422,$4:$126,MATCH($R426&amp;"/"&amp;C$348,$2:$2,0),FALSE),"")</f>
        <v/>
      </c>
      <c r="D426" s="24" t="str">
        <f>IFERROR(VLOOKUP($B$422,$4:$126,MATCH($R426&amp;"/"&amp;D$348,$2:$2,0),FALSE),"")</f>
        <v/>
      </c>
      <c r="E426" s="24" t="str">
        <f>IFERROR(VLOOKUP($B$422,$4:$126,MATCH($R426&amp;"/"&amp;E$348,$2:$2,0),FALSE),"")</f>
        <v/>
      </c>
      <c r="F426" s="24" t="str">
        <f>IFERROR(VLOOKUP($B$422,$4:$126,MATCH($R426&amp;"/"&amp;F$348,$2:$2,0),FALSE),"")</f>
        <v/>
      </c>
      <c r="G426" s="24" t="str">
        <f>IFERROR(VLOOKUP($B$422,$4:$126,MATCH($R426&amp;"/"&amp;G$348,$2:$2,0),FALSE),"")</f>
        <v/>
      </c>
      <c r="H426" s="24" t="str">
        <f>IFERROR(VLOOKUP($B$422,$4:$126,MATCH($R426&amp;"/"&amp;H$348,$2:$2,0),FALSE),"")</f>
        <v/>
      </c>
      <c r="I426" s="24" t="str">
        <f>IFERROR(VLOOKUP($B$422,$4:$126,MATCH($R426&amp;"/"&amp;I$348,$2:$2,0),FALSE),"")</f>
        <v/>
      </c>
      <c r="J426" s="24" t="str">
        <f>IFERROR(VLOOKUP($B$422,$4:$126,MATCH($R426&amp;"/"&amp;J$348,$2:$2,0),FALSE),"")</f>
        <v/>
      </c>
      <c r="K426" s="24" t="str">
        <f>IFERROR(VLOOKUP($B$422,$4:$126,MATCH($R426&amp;"/"&amp;K$348,$2:$2,0),FALSE),"")</f>
        <v/>
      </c>
      <c r="L426" s="24" t="str">
        <f>IFERROR(VLOOKUP($B$422,$4:$126,MATCH($R426&amp;"/"&amp;L$348,$2:$2,0),FALSE),"")</f>
        <v/>
      </c>
      <c r="M426" s="24" t="str">
        <f>IFERROR(VLOOKUP($B$422,$4:$126,MATCH($R426&amp;"/"&amp;M$348,$2:$2,0),FALSE),"")</f>
        <v/>
      </c>
      <c r="N426" s="24" t="str">
        <f>IFERROR(VLOOKUP($B$422,$4:$126,MATCH($R426&amp;"/"&amp;N$348,$2:$2,0),FALSE),IFERROR(VLOOKUP($B$422,$4:$126,MATCH($R425&amp;"/"&amp;N$348,$2:$2,0),FALSE),IFERROR(VLOOKUP($B$422,$4:$126,MATCH($R424&amp;"/"&amp;N$348,$2:$2,0),FALSE),IFERROR(VLOOKUP($B$422,$4:$126,MATCH($R423&amp;"/"&amp;N$348,$2:$2,0),FALSE),""))))</f>
        <v/>
      </c>
      <c r="O426" s="24" t="str">
        <f>IFERROR(VLOOKUP($B$422,$4:$126,MATCH($R426&amp;"/"&amp;O$348,$2:$2,0),FALSE),IFERROR(VLOOKUP($B$422,$4:$126,MATCH($R425&amp;"/"&amp;O$348,$2:$2,0),FALSE),IFERROR(VLOOKUP($B$422,$4:$126,MATCH($R424&amp;"/"&amp;O$348,$2:$2,0),FALSE),IFERROR(VLOOKUP($B$422,$4:$126,MATCH($R423&amp;"/"&amp;O$348,$2:$2,0),FALSE),""))))</f>
        <v/>
      </c>
      <c r="P426" s="24" t="str">
        <f>IFERROR(VLOOKUP($B$422,$4:$126,MATCH($R426&amp;"/"&amp;P$348,$2:$2,0),FALSE),IFERROR(VLOOKUP($B$422,$4:$126,MATCH($R425&amp;"/"&amp;P$348,$2:$2,0),FALSE),IFERROR(VLOOKUP($B$422,$4:$126,MATCH($R424&amp;"/"&amp;P$348,$2:$2,0),FALSE),IFERROR(VLOOKUP($B$422,$4:$126,MATCH($R423&amp;"/"&amp;P$348,$2:$2,0),FALSE),""))))</f>
        <v/>
      </c>
      <c r="Q426" s="21"/>
      <c r="R426" s="25" t="s">
        <v>2919</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t="e">
        <f t="shared" ref="B427:P427" si="21">+B426/B$402</f>
        <v>#VALUE!</v>
      </c>
      <c r="C427" s="26" t="e">
        <f t="shared" si="21"/>
        <v>#VALUE!</v>
      </c>
      <c r="D427" s="26" t="e">
        <f t="shared" si="21"/>
        <v>#VALUE!</v>
      </c>
      <c r="E427" s="26" t="e">
        <f t="shared" si="21"/>
        <v>#VALUE!</v>
      </c>
      <c r="F427" s="26" t="e">
        <f t="shared" si="21"/>
        <v>#VALUE!</v>
      </c>
      <c r="G427" s="26" t="e">
        <f t="shared" si="21"/>
        <v>#VALUE!</v>
      </c>
      <c r="H427" s="26" t="e">
        <f t="shared" si="21"/>
        <v>#VALUE!</v>
      </c>
      <c r="I427" s="26" t="e">
        <f t="shared" si="21"/>
        <v>#VALUE!</v>
      </c>
      <c r="J427" s="26" t="e">
        <f t="shared" si="21"/>
        <v>#VALUE!</v>
      </c>
      <c r="K427" s="26" t="e">
        <f t="shared" si="21"/>
        <v>#VALUE!</v>
      </c>
      <c r="L427" s="26" t="e">
        <f t="shared" si="21"/>
        <v>#VALUE!</v>
      </c>
      <c r="M427" s="26" t="e">
        <f t="shared" si="21"/>
        <v>#VALUE!</v>
      </c>
      <c r="N427" s="26" t="e">
        <f t="shared" si="21"/>
        <v>#VALUE!</v>
      </c>
      <c r="O427" s="26" t="e">
        <f t="shared" si="21"/>
        <v>#VALUE!</v>
      </c>
      <c r="P427" s="26" t="e">
        <f t="shared" si="21"/>
        <v>#VALUE!</v>
      </c>
      <c r="Q427" s="21"/>
      <c r="R427" s="27" t="s">
        <v>2920</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49" t="s">
        <v>2907</v>
      </c>
      <c r="C428" s="146"/>
      <c r="D428" s="146"/>
      <c r="E428" s="146"/>
      <c r="F428" s="146"/>
      <c r="G428" s="146"/>
      <c r="H428" s="146"/>
      <c r="I428" s="146"/>
      <c r="J428" s="146"/>
      <c r="K428" s="146"/>
      <c r="L428" s="146"/>
      <c r="M428" s="146"/>
      <c r="N428" s="150"/>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t="str">
        <f>IFERROR(VLOOKUP($B$428,$4:$126,MATCH($R429&amp;"/"&amp;B$348,$2:$2,0),FALSE),"")</f>
        <v/>
      </c>
      <c r="C429" s="24" t="str">
        <f>IFERROR(VLOOKUP($B$428,$4:$126,MATCH($R429&amp;"/"&amp;C$348,$2:$2,0),FALSE),"")</f>
        <v/>
      </c>
      <c r="D429" s="24" t="str">
        <f>IFERROR(VLOOKUP($B$428,$4:$126,MATCH($R429&amp;"/"&amp;D$348,$2:$2,0),FALSE),"")</f>
        <v/>
      </c>
      <c r="E429" s="24" t="str">
        <f>IFERROR(VLOOKUP($B$428,$4:$126,MATCH($R429&amp;"/"&amp;E$348,$2:$2,0),FALSE),"")</f>
        <v/>
      </c>
      <c r="F429" s="24" t="str">
        <f>IFERROR(VLOOKUP($B$428,$4:$126,MATCH($R429&amp;"/"&amp;F$348,$2:$2,0),FALSE),"")</f>
        <v/>
      </c>
      <c r="G429" s="24" t="str">
        <f>IFERROR(VLOOKUP($B$428,$4:$126,MATCH($R429&amp;"/"&amp;G$348,$2:$2,0),FALSE),"")</f>
        <v/>
      </c>
      <c r="H429" s="24" t="str">
        <f>IFERROR(VLOOKUP($B$428,$4:$126,MATCH($R429&amp;"/"&amp;H$348,$2:$2,0),FALSE),"")</f>
        <v/>
      </c>
      <c r="I429" s="24" t="str">
        <f>IFERROR(VLOOKUP($B$428,$4:$126,MATCH($R429&amp;"/"&amp;I$348,$2:$2,0),FALSE),"")</f>
        <v/>
      </c>
      <c r="J429" s="24" t="str">
        <f>IFERROR(VLOOKUP($B$428,$4:$126,MATCH($R429&amp;"/"&amp;J$348,$2:$2,0),FALSE),"")</f>
        <v/>
      </c>
      <c r="K429" s="24" t="str">
        <f>IFERROR(VLOOKUP($B$428,$4:$126,MATCH($R429&amp;"/"&amp;K$348,$2:$2,0),FALSE),"")</f>
        <v/>
      </c>
      <c r="L429" s="24" t="str">
        <f>IFERROR(VLOOKUP($B$428,$4:$126,MATCH($R429&amp;"/"&amp;L$348,$2:$2,0),FALSE),"")</f>
        <v/>
      </c>
      <c r="M429" s="24" t="str">
        <f>IFERROR(VLOOKUP($B$428,$4:$126,MATCH($R429&amp;"/"&amp;M$348,$2:$2,0),FALSE),"")</f>
        <v/>
      </c>
      <c r="N429" s="24" t="str">
        <f>IFERROR(VLOOKUP($B$428,$4:$126,MATCH($R429&amp;"/"&amp;N$348,$2:$2,0),FALSE),"")</f>
        <v/>
      </c>
      <c r="O429" s="24" t="str">
        <f>IFERROR(VLOOKUP($B$428,$4:$126,MATCH($R429&amp;"/"&amp;O$348,$2:$2,0),FALSE),"")</f>
        <v/>
      </c>
      <c r="P429" s="24" t="str">
        <f>IFERROR(VLOOKUP($B$428,$4:$126,MATCH($R429&amp;"/"&amp;P$348,$2:$2,0),FALSE),"")</f>
        <v/>
      </c>
      <c r="Q429" s="21"/>
      <c r="R429" s="25" t="s">
        <v>2916</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t="str">
        <f>IFERROR(VLOOKUP($B$428,$4:$126,MATCH($R430&amp;"/"&amp;B$348,$2:$2,0),FALSE),"")</f>
        <v/>
      </c>
      <c r="C430" s="24" t="str">
        <f>IFERROR(VLOOKUP($B$428,$4:$126,MATCH($R430&amp;"/"&amp;C$348,$2:$2,0),FALSE),"")</f>
        <v/>
      </c>
      <c r="D430" s="24" t="str">
        <f>IFERROR(VLOOKUP($B$428,$4:$126,MATCH($R430&amp;"/"&amp;D$348,$2:$2,0),FALSE),"")</f>
        <v/>
      </c>
      <c r="E430" s="24" t="str">
        <f>IFERROR(VLOOKUP($B$428,$4:$126,MATCH($R430&amp;"/"&amp;E$348,$2:$2,0),FALSE),"")</f>
        <v/>
      </c>
      <c r="F430" s="24" t="str">
        <f>IFERROR(VLOOKUP($B$428,$4:$126,MATCH($R430&amp;"/"&amp;F$348,$2:$2,0),FALSE),"")</f>
        <v/>
      </c>
      <c r="G430" s="24" t="str">
        <f>IFERROR(VLOOKUP($B$428,$4:$126,MATCH($R430&amp;"/"&amp;G$348,$2:$2,0),FALSE),"")</f>
        <v/>
      </c>
      <c r="H430" s="24" t="str">
        <f>IFERROR(VLOOKUP($B$428,$4:$126,MATCH($R430&amp;"/"&amp;H$348,$2:$2,0),FALSE),"")</f>
        <v/>
      </c>
      <c r="I430" s="24" t="str">
        <f>IFERROR(VLOOKUP($B$428,$4:$126,MATCH($R430&amp;"/"&amp;I$348,$2:$2,0),FALSE),"")</f>
        <v/>
      </c>
      <c r="J430" s="24" t="str">
        <f>IFERROR(VLOOKUP($B$428,$4:$126,MATCH($R430&amp;"/"&amp;J$348,$2:$2,0),FALSE),"")</f>
        <v/>
      </c>
      <c r="K430" s="24" t="str">
        <f>IFERROR(VLOOKUP($B$428,$4:$126,MATCH($R430&amp;"/"&amp;K$348,$2:$2,0),FALSE),"")</f>
        <v/>
      </c>
      <c r="L430" s="24" t="str">
        <f>IFERROR(VLOOKUP($B$428,$4:$126,MATCH($R430&amp;"/"&amp;L$348,$2:$2,0),FALSE),"")</f>
        <v/>
      </c>
      <c r="M430" s="24" t="str">
        <f>IFERROR(VLOOKUP($B$428,$4:$126,MATCH($R430&amp;"/"&amp;M$348,$2:$2,0),FALSE),"")</f>
        <v/>
      </c>
      <c r="N430" s="24" t="str">
        <f>IFERROR(VLOOKUP($B$428,$4:$126,MATCH($R430&amp;"/"&amp;N$348,$2:$2,0),FALSE),"")</f>
        <v/>
      </c>
      <c r="O430" s="24" t="str">
        <f>IFERROR(VLOOKUP($B$428,$4:$126,MATCH($R430&amp;"/"&amp;O$348,$2:$2,0),FALSE),"")</f>
        <v/>
      </c>
      <c r="P430" s="24" t="str">
        <f>IFERROR(VLOOKUP($B$428,$4:$126,MATCH($R430&amp;"/"&amp;P$348,$2:$2,0),FALSE),"")</f>
        <v/>
      </c>
      <c r="Q430" s="21"/>
      <c r="R430" s="25" t="s">
        <v>2917</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t="str">
        <f>IFERROR(VLOOKUP($B$428,$4:$126,MATCH($R431&amp;"/"&amp;B$348,$2:$2,0),FALSE),"")</f>
        <v/>
      </c>
      <c r="C431" s="24" t="str">
        <f>IFERROR(VLOOKUP($B$428,$4:$126,MATCH($R431&amp;"/"&amp;C$348,$2:$2,0),FALSE),"")</f>
        <v/>
      </c>
      <c r="D431" s="24" t="str">
        <f>IFERROR(VLOOKUP($B$428,$4:$126,MATCH($R431&amp;"/"&amp;D$348,$2:$2,0),FALSE),"")</f>
        <v/>
      </c>
      <c r="E431" s="24" t="str">
        <f>IFERROR(VLOOKUP($B$428,$4:$126,MATCH($R431&amp;"/"&amp;E$348,$2:$2,0),FALSE),"")</f>
        <v/>
      </c>
      <c r="F431" s="24" t="str">
        <f>IFERROR(VLOOKUP($B$428,$4:$126,MATCH($R431&amp;"/"&amp;F$348,$2:$2,0),FALSE),"")</f>
        <v/>
      </c>
      <c r="G431" s="24" t="str">
        <f>IFERROR(VLOOKUP($B$428,$4:$126,MATCH($R431&amp;"/"&amp;G$348,$2:$2,0),FALSE),"")</f>
        <v/>
      </c>
      <c r="H431" s="24" t="str">
        <f>IFERROR(VLOOKUP($B$428,$4:$126,MATCH($R431&amp;"/"&amp;H$348,$2:$2,0),FALSE),"")</f>
        <v/>
      </c>
      <c r="I431" s="24" t="str">
        <f>IFERROR(VLOOKUP($B$428,$4:$126,MATCH($R431&amp;"/"&amp;I$348,$2:$2,0),FALSE),"")</f>
        <v/>
      </c>
      <c r="J431" s="24" t="str">
        <f>IFERROR(VLOOKUP($B$428,$4:$126,MATCH($R431&amp;"/"&amp;J$348,$2:$2,0),FALSE),"")</f>
        <v/>
      </c>
      <c r="K431" s="24" t="str">
        <f>IFERROR(VLOOKUP($B$428,$4:$126,MATCH($R431&amp;"/"&amp;K$348,$2:$2,0),FALSE),"")</f>
        <v/>
      </c>
      <c r="L431" s="24" t="str">
        <f>IFERROR(VLOOKUP($B$428,$4:$126,MATCH($R431&amp;"/"&amp;L$348,$2:$2,0),FALSE),"")</f>
        <v/>
      </c>
      <c r="M431" s="24" t="str">
        <f>IFERROR(VLOOKUP($B$428,$4:$126,MATCH($R431&amp;"/"&amp;M$348,$2:$2,0),FALSE),"")</f>
        <v/>
      </c>
      <c r="N431" s="24" t="str">
        <f>IFERROR(VLOOKUP($B$428,$4:$126,MATCH($R431&amp;"/"&amp;N$348,$2:$2,0),FALSE),"")</f>
        <v/>
      </c>
      <c r="O431" s="24" t="str">
        <f>IFERROR(VLOOKUP($B$428,$4:$126,MATCH($R431&amp;"/"&amp;O$348,$2:$2,0),FALSE),"")</f>
        <v/>
      </c>
      <c r="P431" s="24" t="str">
        <f>IFERROR(VLOOKUP($B$428,$4:$126,MATCH($R431&amp;"/"&amp;P$348,$2:$2,0),FALSE),"")</f>
        <v/>
      </c>
      <c r="Q431" s="21"/>
      <c r="R431" s="25" t="s">
        <v>2918</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t="str">
        <f>IFERROR(VLOOKUP($B$428,$4:$126,MATCH($R432&amp;"/"&amp;B$348,$2:$2,0),FALSE),"")</f>
        <v/>
      </c>
      <c r="C432" s="24" t="str">
        <f>IFERROR(VLOOKUP($B$428,$4:$126,MATCH($R432&amp;"/"&amp;C$348,$2:$2,0),FALSE),"")</f>
        <v/>
      </c>
      <c r="D432" s="24" t="str">
        <f>IFERROR(VLOOKUP($B$428,$4:$126,MATCH($R432&amp;"/"&amp;D$348,$2:$2,0),FALSE),"")</f>
        <v/>
      </c>
      <c r="E432" s="24" t="str">
        <f>IFERROR(VLOOKUP($B$428,$4:$126,MATCH($R432&amp;"/"&amp;E$348,$2:$2,0),FALSE),"")</f>
        <v/>
      </c>
      <c r="F432" s="24" t="str">
        <f>IFERROR(VLOOKUP($B$428,$4:$126,MATCH($R432&amp;"/"&amp;F$348,$2:$2,0),FALSE),"")</f>
        <v/>
      </c>
      <c r="G432" s="24" t="str">
        <f>IFERROR(VLOOKUP($B$428,$4:$126,MATCH($R432&amp;"/"&amp;G$348,$2:$2,0),FALSE),"")</f>
        <v/>
      </c>
      <c r="H432" s="24" t="str">
        <f>IFERROR(VLOOKUP($B$428,$4:$126,MATCH($R432&amp;"/"&amp;H$348,$2:$2,0),FALSE),"")</f>
        <v/>
      </c>
      <c r="I432" s="24" t="str">
        <f>IFERROR(VLOOKUP($B$428,$4:$126,MATCH($R432&amp;"/"&amp;I$348,$2:$2,0),FALSE),"")</f>
        <v/>
      </c>
      <c r="J432" s="24" t="str">
        <f>IFERROR(VLOOKUP($B$428,$4:$126,MATCH($R432&amp;"/"&amp;J$348,$2:$2,0),FALSE),"")</f>
        <v/>
      </c>
      <c r="K432" s="24" t="str">
        <f>IFERROR(VLOOKUP($B$428,$4:$126,MATCH($R432&amp;"/"&amp;K$348,$2:$2,0),FALSE),"")</f>
        <v/>
      </c>
      <c r="L432" s="24" t="str">
        <f>IFERROR(VLOOKUP($B$428,$4:$126,MATCH($R432&amp;"/"&amp;L$348,$2:$2,0),FALSE),"")</f>
        <v/>
      </c>
      <c r="M432" s="24" t="str">
        <f>IFERROR(VLOOKUP($B$428,$4:$126,MATCH($R432&amp;"/"&amp;M$348,$2:$2,0),FALSE),"")</f>
        <v/>
      </c>
      <c r="N432" s="24" t="str">
        <f>IFERROR(VLOOKUP($B$428,$4:$126,MATCH($R432&amp;"/"&amp;N$348,$2:$2,0),FALSE),IFERROR(VLOOKUP($B$428,$4:$126,MATCH($R431&amp;"/"&amp;N$348,$2:$2,0),FALSE),IFERROR(VLOOKUP($B$428,$4:$126,MATCH($R430&amp;"/"&amp;N$348,$2:$2,0),FALSE),IFERROR(VLOOKUP($B$428,$4:$126,MATCH($R429&amp;"/"&amp;N$348,$2:$2,0),FALSE),""))))</f>
        <v/>
      </c>
      <c r="O432" s="24" t="str">
        <f>IFERROR(VLOOKUP($B$428,$4:$126,MATCH($R432&amp;"/"&amp;O$348,$2:$2,0),FALSE),IFERROR(VLOOKUP($B$428,$4:$126,MATCH($R431&amp;"/"&amp;O$348,$2:$2,0),FALSE),IFERROR(VLOOKUP($B$428,$4:$126,MATCH($R430&amp;"/"&amp;O$348,$2:$2,0),FALSE),IFERROR(VLOOKUP($B$428,$4:$126,MATCH($R429&amp;"/"&amp;O$348,$2:$2,0),FALSE),""))))</f>
        <v/>
      </c>
      <c r="P432" s="24" t="str">
        <f>IFERROR(VLOOKUP($B$428,$4:$126,MATCH($R432&amp;"/"&amp;P$348,$2:$2,0),FALSE),IFERROR(VLOOKUP($B$428,$4:$126,MATCH($R431&amp;"/"&amp;P$348,$2:$2,0),FALSE),IFERROR(VLOOKUP($B$428,$4:$126,MATCH($R430&amp;"/"&amp;P$348,$2:$2,0),FALSE),IFERROR(VLOOKUP($B$428,$4:$126,MATCH($R429&amp;"/"&amp;P$348,$2:$2,0),FALSE),""))))</f>
        <v/>
      </c>
      <c r="Q432" s="21"/>
      <c r="R432" s="25" t="s">
        <v>2919</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t="e">
        <f t="shared" ref="B433:P433" si="22">+B432/B$457</f>
        <v>#VALUE!</v>
      </c>
      <c r="C433" s="33" t="e">
        <f t="shared" si="22"/>
        <v>#VALUE!</v>
      </c>
      <c r="D433" s="33" t="e">
        <f t="shared" si="22"/>
        <v>#VALUE!</v>
      </c>
      <c r="E433" s="33" t="e">
        <f t="shared" si="22"/>
        <v>#VALUE!</v>
      </c>
      <c r="F433" s="33" t="e">
        <f t="shared" si="22"/>
        <v>#VALUE!</v>
      </c>
      <c r="G433" s="33" t="e">
        <f t="shared" si="22"/>
        <v>#VALUE!</v>
      </c>
      <c r="H433" s="33" t="e">
        <f t="shared" si="22"/>
        <v>#VALUE!</v>
      </c>
      <c r="I433" s="33" t="e">
        <f t="shared" si="22"/>
        <v>#VALUE!</v>
      </c>
      <c r="J433" s="33" t="e">
        <f t="shared" si="22"/>
        <v>#VALUE!</v>
      </c>
      <c r="K433" s="33" t="e">
        <f t="shared" si="22"/>
        <v>#VALUE!</v>
      </c>
      <c r="L433" s="33" t="e">
        <f t="shared" si="22"/>
        <v>#VALUE!</v>
      </c>
      <c r="M433" s="33" t="e">
        <f t="shared" si="22"/>
        <v>#VALUE!</v>
      </c>
      <c r="N433" s="33" t="e">
        <f t="shared" si="22"/>
        <v>#VALUE!</v>
      </c>
      <c r="O433" s="33" t="e">
        <f t="shared" si="22"/>
        <v>#VALUE!</v>
      </c>
      <c r="P433" s="33" t="e">
        <f t="shared" si="22"/>
        <v>#VALUE!</v>
      </c>
      <c r="Q433" s="21"/>
      <c r="R433" s="27" t="s">
        <v>2932</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49" t="s">
        <v>2933</v>
      </c>
      <c r="C434" s="146"/>
      <c r="D434" s="146"/>
      <c r="E434" s="146"/>
      <c r="F434" s="146"/>
      <c r="G434" s="146"/>
      <c r="H434" s="146"/>
      <c r="I434" s="146"/>
      <c r="J434" s="146"/>
      <c r="K434" s="146"/>
      <c r="L434" s="146"/>
      <c r="M434" s="146"/>
      <c r="N434" s="150"/>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t="str">
        <f>IFERROR(VLOOKUP($B$434,$4:$126,MATCH($R435&amp;"/"&amp;B$348,$2:$2,0),FALSE),"")</f>
        <v/>
      </c>
      <c r="C435" s="24" t="str">
        <f>IFERROR(VLOOKUP($B$434,$4:$126,MATCH($R435&amp;"/"&amp;C$348,$2:$2,0),FALSE),"")</f>
        <v/>
      </c>
      <c r="D435" s="24" t="str">
        <f>IFERROR(VLOOKUP($B$434,$4:$126,MATCH($R435&amp;"/"&amp;D$348,$2:$2,0),FALSE),"")</f>
        <v/>
      </c>
      <c r="E435" s="24" t="str">
        <f>IFERROR(VLOOKUP($B$434,$4:$126,MATCH($R435&amp;"/"&amp;E$348,$2:$2,0),FALSE),"")</f>
        <v/>
      </c>
      <c r="F435" s="24" t="str">
        <f>IFERROR(VLOOKUP($B$434,$4:$126,MATCH($R435&amp;"/"&amp;F$348,$2:$2,0),FALSE),"")</f>
        <v/>
      </c>
      <c r="G435" s="24" t="str">
        <f>IFERROR(VLOOKUP($B$434,$4:$126,MATCH($R435&amp;"/"&amp;G$348,$2:$2,0),FALSE),"")</f>
        <v/>
      </c>
      <c r="H435" s="24" t="str">
        <f>IFERROR(VLOOKUP($B$434,$4:$126,MATCH($R435&amp;"/"&amp;H$348,$2:$2,0),FALSE),"")</f>
        <v/>
      </c>
      <c r="I435" s="24" t="str">
        <f>IFERROR(VLOOKUP($B$434,$4:$126,MATCH($R435&amp;"/"&amp;I$348,$2:$2,0),FALSE),"")</f>
        <v/>
      </c>
      <c r="J435" s="24" t="str">
        <f>IFERROR(VLOOKUP($B$434,$4:$126,MATCH($R435&amp;"/"&amp;J$348,$2:$2,0),FALSE),"")</f>
        <v/>
      </c>
      <c r="K435" s="24" t="str">
        <f>IFERROR(VLOOKUP($B$434,$4:$126,MATCH($R435&amp;"/"&amp;K$348,$2:$2,0),FALSE),"")</f>
        <v/>
      </c>
      <c r="L435" s="24" t="str">
        <f>IFERROR(VLOOKUP($B$434,$4:$126,MATCH($R435&amp;"/"&amp;L$348,$2:$2,0),FALSE),"")</f>
        <v/>
      </c>
      <c r="M435" s="24" t="str">
        <f>IFERROR(VLOOKUP($B$434,$4:$126,MATCH($R435&amp;"/"&amp;M$348,$2:$2,0),FALSE),"")</f>
        <v/>
      </c>
      <c r="N435" s="24" t="str">
        <f>IFERROR(VLOOKUP($B$434,$4:$126,MATCH($R435&amp;"/"&amp;N$348,$2:$2,0),FALSE),"")</f>
        <v/>
      </c>
      <c r="O435" s="24" t="str">
        <f>IFERROR(VLOOKUP($B$434,$4:$126,MATCH($R435&amp;"/"&amp;O$348,$2:$2,0),FALSE),"")</f>
        <v/>
      </c>
      <c r="P435" s="24" t="str">
        <f>IFERROR(VLOOKUP($B$434,$4:$126,MATCH($R435&amp;"/"&amp;P$348,$2:$2,0),FALSE),"")</f>
        <v/>
      </c>
      <c r="Q435" s="21"/>
      <c r="R435" s="25" t="s">
        <v>2916</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t="str">
        <f>IFERROR(VLOOKUP($B$434,$4:$126,MATCH($R436&amp;"/"&amp;B$348,$2:$2,0),FALSE),"")</f>
        <v/>
      </c>
      <c r="C436" s="24" t="str">
        <f>IFERROR(VLOOKUP($B$434,$4:$126,MATCH($R436&amp;"/"&amp;C$348,$2:$2,0),FALSE),"")</f>
        <v/>
      </c>
      <c r="D436" s="24" t="str">
        <f>IFERROR(VLOOKUP($B$434,$4:$126,MATCH($R436&amp;"/"&amp;D$348,$2:$2,0),FALSE),"")</f>
        <v/>
      </c>
      <c r="E436" s="24" t="str">
        <f>IFERROR(VLOOKUP($B$434,$4:$126,MATCH($R436&amp;"/"&amp;E$348,$2:$2,0),FALSE),"")</f>
        <v/>
      </c>
      <c r="F436" s="24" t="str">
        <f>IFERROR(VLOOKUP($B$434,$4:$126,MATCH($R436&amp;"/"&amp;F$348,$2:$2,0),FALSE),"")</f>
        <v/>
      </c>
      <c r="G436" s="24" t="str">
        <f>IFERROR(VLOOKUP($B$434,$4:$126,MATCH($R436&amp;"/"&amp;G$348,$2:$2,0),FALSE),"")</f>
        <v/>
      </c>
      <c r="H436" s="24" t="str">
        <f>IFERROR(VLOOKUP($B$434,$4:$126,MATCH($R436&amp;"/"&amp;H$348,$2:$2,0),FALSE),"")</f>
        <v/>
      </c>
      <c r="I436" s="24" t="str">
        <f>IFERROR(VLOOKUP($B$434,$4:$126,MATCH($R436&amp;"/"&amp;I$348,$2:$2,0),FALSE),"")</f>
        <v/>
      </c>
      <c r="J436" s="24" t="str">
        <f>IFERROR(VLOOKUP($B$434,$4:$126,MATCH($R436&amp;"/"&amp;J$348,$2:$2,0),FALSE),"")</f>
        <v/>
      </c>
      <c r="K436" s="24" t="str">
        <f>IFERROR(VLOOKUP($B$434,$4:$126,MATCH($R436&amp;"/"&amp;K$348,$2:$2,0),FALSE),"")</f>
        <v/>
      </c>
      <c r="L436" s="24" t="str">
        <f>IFERROR(VLOOKUP($B$434,$4:$126,MATCH($R436&amp;"/"&amp;L$348,$2:$2,0),FALSE),"")</f>
        <v/>
      </c>
      <c r="M436" s="24" t="str">
        <f>IFERROR(VLOOKUP($B$434,$4:$126,MATCH($R436&amp;"/"&amp;M$348,$2:$2,0),FALSE),"")</f>
        <v/>
      </c>
      <c r="N436" s="24" t="str">
        <f>IFERROR(VLOOKUP($B$434,$4:$126,MATCH($R436&amp;"/"&amp;N$348,$2:$2,0),FALSE),"")</f>
        <v/>
      </c>
      <c r="O436" s="24" t="str">
        <f>IFERROR(VLOOKUP($B$434,$4:$126,MATCH($R436&amp;"/"&amp;O$348,$2:$2,0),FALSE),"")</f>
        <v/>
      </c>
      <c r="P436" s="24" t="str">
        <f>IFERROR(VLOOKUP($B$434,$4:$126,MATCH($R436&amp;"/"&amp;P$348,$2:$2,0),FALSE),"")</f>
        <v/>
      </c>
      <c r="Q436" s="21"/>
      <c r="R436" s="25" t="s">
        <v>2917</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t="str">
        <f>IFERROR(VLOOKUP($B$434,$4:$126,MATCH($R437&amp;"/"&amp;B$348,$2:$2,0),FALSE),"")</f>
        <v/>
      </c>
      <c r="C437" s="24" t="str">
        <f>IFERROR(VLOOKUP($B$434,$4:$126,MATCH($R437&amp;"/"&amp;C$348,$2:$2,0),FALSE),"")</f>
        <v/>
      </c>
      <c r="D437" s="24" t="str">
        <f>IFERROR(VLOOKUP($B$434,$4:$126,MATCH($R437&amp;"/"&amp;D$348,$2:$2,0),FALSE),"")</f>
        <v/>
      </c>
      <c r="E437" s="24" t="str">
        <f>IFERROR(VLOOKUP($B$434,$4:$126,MATCH($R437&amp;"/"&amp;E$348,$2:$2,0),FALSE),"")</f>
        <v/>
      </c>
      <c r="F437" s="24" t="str">
        <f>IFERROR(VLOOKUP($B$434,$4:$126,MATCH($R437&amp;"/"&amp;F$348,$2:$2,0),FALSE),"")</f>
        <v/>
      </c>
      <c r="G437" s="24" t="str">
        <f>IFERROR(VLOOKUP($B$434,$4:$126,MATCH($R437&amp;"/"&amp;G$348,$2:$2,0),FALSE),"")</f>
        <v/>
      </c>
      <c r="H437" s="24" t="str">
        <f>IFERROR(VLOOKUP($B$434,$4:$126,MATCH($R437&amp;"/"&amp;H$348,$2:$2,0),FALSE),"")</f>
        <v/>
      </c>
      <c r="I437" s="24" t="str">
        <f>IFERROR(VLOOKUP($B$434,$4:$126,MATCH($R437&amp;"/"&amp;I$348,$2:$2,0),FALSE),"")</f>
        <v/>
      </c>
      <c r="J437" s="24" t="str">
        <f>IFERROR(VLOOKUP($B$434,$4:$126,MATCH($R437&amp;"/"&amp;J$348,$2:$2,0),FALSE),"")</f>
        <v/>
      </c>
      <c r="K437" s="24" t="str">
        <f>IFERROR(VLOOKUP($B$434,$4:$126,MATCH($R437&amp;"/"&amp;K$348,$2:$2,0),FALSE),"")</f>
        <v/>
      </c>
      <c r="L437" s="24" t="str">
        <f>IFERROR(VLOOKUP($B$434,$4:$126,MATCH($R437&amp;"/"&amp;L$348,$2:$2,0),FALSE),"")</f>
        <v/>
      </c>
      <c r="M437" s="24" t="str">
        <f>IFERROR(VLOOKUP($B$434,$4:$126,MATCH($R437&amp;"/"&amp;M$348,$2:$2,0),FALSE),"")</f>
        <v/>
      </c>
      <c r="N437" s="24" t="str">
        <f>IFERROR(VLOOKUP($B$434,$4:$126,MATCH($R437&amp;"/"&amp;N$348,$2:$2,0),FALSE),"")</f>
        <v/>
      </c>
      <c r="O437" s="24" t="str">
        <f>IFERROR(VLOOKUP($B$434,$4:$126,MATCH($R437&amp;"/"&amp;O$348,$2:$2,0),FALSE),"")</f>
        <v/>
      </c>
      <c r="P437" s="24" t="str">
        <f>IFERROR(VLOOKUP($B$434,$4:$126,MATCH($R437&amp;"/"&amp;P$348,$2:$2,0),FALSE),"")</f>
        <v/>
      </c>
      <c r="Q437" s="21"/>
      <c r="R437" s="25" t="s">
        <v>2918</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t="str">
        <f>IFERROR(VLOOKUP($B$434,$4:$126,MATCH($R438&amp;"/"&amp;B$348,$2:$2,0),FALSE),"")</f>
        <v/>
      </c>
      <c r="C438" s="24" t="str">
        <f>IFERROR(VLOOKUP($B$434,$4:$126,MATCH($R438&amp;"/"&amp;C$348,$2:$2,0),FALSE),"")</f>
        <v/>
      </c>
      <c r="D438" s="24" t="str">
        <f>IFERROR(VLOOKUP($B$434,$4:$126,MATCH($R438&amp;"/"&amp;D$348,$2:$2,0),FALSE),"")</f>
        <v/>
      </c>
      <c r="E438" s="24" t="str">
        <f>IFERROR(VLOOKUP($B$434,$4:$126,MATCH($R438&amp;"/"&amp;E$348,$2:$2,0),FALSE),"")</f>
        <v/>
      </c>
      <c r="F438" s="24" t="str">
        <f>IFERROR(VLOOKUP($B$434,$4:$126,MATCH($R438&amp;"/"&amp;F$348,$2:$2,0),FALSE),"")</f>
        <v/>
      </c>
      <c r="G438" s="24" t="str">
        <f>IFERROR(VLOOKUP($B$434,$4:$126,MATCH($R438&amp;"/"&amp;G$348,$2:$2,0),FALSE),"")</f>
        <v/>
      </c>
      <c r="H438" s="24" t="str">
        <f>IFERROR(VLOOKUP($B$434,$4:$126,MATCH($R438&amp;"/"&amp;H$348,$2:$2,0),FALSE),"")</f>
        <v/>
      </c>
      <c r="I438" s="24" t="str">
        <f>IFERROR(VLOOKUP($B$434,$4:$126,MATCH($R438&amp;"/"&amp;I$348,$2:$2,0),FALSE),"")</f>
        <v/>
      </c>
      <c r="J438" s="24" t="str">
        <f>IFERROR(VLOOKUP($B$434,$4:$126,MATCH($R438&amp;"/"&amp;J$348,$2:$2,0),FALSE),"")</f>
        <v/>
      </c>
      <c r="K438" s="24" t="str">
        <f>IFERROR(VLOOKUP($B$434,$4:$126,MATCH($R438&amp;"/"&amp;K$348,$2:$2,0),FALSE),"")</f>
        <v/>
      </c>
      <c r="L438" s="24" t="str">
        <f>IFERROR(VLOOKUP($B$434,$4:$126,MATCH($R438&amp;"/"&amp;L$348,$2:$2,0),FALSE),"")</f>
        <v/>
      </c>
      <c r="M438" s="24" t="str">
        <f>IFERROR(VLOOKUP($B$434,$4:$126,MATCH($R438&amp;"/"&amp;M$348,$2:$2,0),FALSE),"")</f>
        <v/>
      </c>
      <c r="N438" s="24" t="str">
        <f>IFERROR(VLOOKUP($B$434,$4:$126,MATCH($R438&amp;"/"&amp;N$348,$2:$2,0),FALSE),IFERROR(VLOOKUP($B$434,$4:$126,MATCH($R437&amp;"/"&amp;N$348,$2:$2,0),FALSE),IFERROR(VLOOKUP($B$434,$4:$126,MATCH($R436&amp;"/"&amp;N$348,$2:$2,0),FALSE),IFERROR(VLOOKUP($B$434,$4:$126,MATCH($R435&amp;"/"&amp;N$348,$2:$2,0),FALSE),""))))</f>
        <v/>
      </c>
      <c r="O438" s="24" t="str">
        <f>IFERROR(VLOOKUP($B$434,$4:$126,MATCH($R438&amp;"/"&amp;O$348,$2:$2,0),FALSE),IFERROR(VLOOKUP($B$434,$4:$126,MATCH($R437&amp;"/"&amp;O$348,$2:$2,0),FALSE),IFERROR(VLOOKUP($B$434,$4:$126,MATCH($R436&amp;"/"&amp;O$348,$2:$2,0),FALSE),IFERROR(VLOOKUP($B$434,$4:$126,MATCH($R435&amp;"/"&amp;O$348,$2:$2,0),FALSE),""))))</f>
        <v/>
      </c>
      <c r="P438" s="24" t="str">
        <f>IFERROR(VLOOKUP($B$434,$4:$126,MATCH($R438&amp;"/"&amp;P$348,$2:$2,0),FALSE),IFERROR(VLOOKUP($B$434,$4:$126,MATCH($R437&amp;"/"&amp;P$348,$2:$2,0),FALSE),IFERROR(VLOOKUP($B$434,$4:$126,MATCH($R436&amp;"/"&amp;P$348,$2:$2,0),FALSE),IFERROR(VLOOKUP($B$434,$4:$126,MATCH($R435&amp;"/"&amp;P$348,$2:$2,0),FALSE),""))))</f>
        <v/>
      </c>
      <c r="Q438" s="21"/>
      <c r="R438" s="25" t="s">
        <v>2919</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t="e">
        <f t="shared" ref="B439:P439" si="23">+B438/B$402</f>
        <v>#VALUE!</v>
      </c>
      <c r="C439" s="26" t="e">
        <f t="shared" si="23"/>
        <v>#VALUE!</v>
      </c>
      <c r="D439" s="26" t="e">
        <f t="shared" si="23"/>
        <v>#VALUE!</v>
      </c>
      <c r="E439" s="26" t="e">
        <f t="shared" si="23"/>
        <v>#VALUE!</v>
      </c>
      <c r="F439" s="26" t="e">
        <f t="shared" si="23"/>
        <v>#VALUE!</v>
      </c>
      <c r="G439" s="26" t="e">
        <f t="shared" si="23"/>
        <v>#VALUE!</v>
      </c>
      <c r="H439" s="26" t="e">
        <f t="shared" si="23"/>
        <v>#VALUE!</v>
      </c>
      <c r="I439" s="26" t="e">
        <f t="shared" si="23"/>
        <v>#VALUE!</v>
      </c>
      <c r="J439" s="26" t="e">
        <f t="shared" si="23"/>
        <v>#VALUE!</v>
      </c>
      <c r="K439" s="26" t="e">
        <f t="shared" si="23"/>
        <v>#VALUE!</v>
      </c>
      <c r="L439" s="26" t="e">
        <f t="shared" si="23"/>
        <v>#VALUE!</v>
      </c>
      <c r="M439" s="26" t="e">
        <f t="shared" si="23"/>
        <v>#VALUE!</v>
      </c>
      <c r="N439" s="26" t="e">
        <f t="shared" si="23"/>
        <v>#VALUE!</v>
      </c>
      <c r="O439" s="26" t="e">
        <f t="shared" si="23"/>
        <v>#VALUE!</v>
      </c>
      <c r="P439" s="26" t="e">
        <f t="shared" si="23"/>
        <v>#VALUE!</v>
      </c>
      <c r="Q439" s="21"/>
      <c r="R439" s="27" t="s">
        <v>2920</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48" t="s">
        <v>2934</v>
      </c>
      <c r="C440" s="146"/>
      <c r="D440" s="146"/>
      <c r="E440" s="146"/>
      <c r="F440" s="146"/>
      <c r="G440" s="146"/>
      <c r="H440" s="146"/>
      <c r="I440" s="146"/>
      <c r="J440" s="146"/>
      <c r="K440" s="146"/>
      <c r="L440" s="146"/>
      <c r="M440" s="146"/>
      <c r="N440" s="150"/>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t="str">
        <f>IFERROR(VLOOKUP($B$440,$4:$126,MATCH($R441&amp;"/"&amp;B$348,$2:$2,0),FALSE),"")</f>
        <v/>
      </c>
      <c r="C441" s="24" t="str">
        <f>IFERROR(VLOOKUP($B$440,$4:$126,MATCH($R441&amp;"/"&amp;C$348,$2:$2,0),FALSE),"")</f>
        <v/>
      </c>
      <c r="D441" s="24" t="str">
        <f>IFERROR(VLOOKUP($B$440,$4:$126,MATCH($R441&amp;"/"&amp;D$348,$2:$2,0),FALSE),"")</f>
        <v/>
      </c>
      <c r="E441" s="24" t="str">
        <f>IFERROR(VLOOKUP($B$440,$4:$126,MATCH($R441&amp;"/"&amp;E$348,$2:$2,0),FALSE),"")</f>
        <v/>
      </c>
      <c r="F441" s="24" t="str">
        <f>IFERROR(VLOOKUP($B$440,$4:$126,MATCH($R441&amp;"/"&amp;F$348,$2:$2,0),FALSE),"")</f>
        <v/>
      </c>
      <c r="G441" s="24" t="str">
        <f>IFERROR(VLOOKUP($B$440,$4:$126,MATCH($R441&amp;"/"&amp;G$348,$2:$2,0),FALSE),"")</f>
        <v/>
      </c>
      <c r="H441" s="24" t="str">
        <f>IFERROR(VLOOKUP($B$440,$4:$126,MATCH($R441&amp;"/"&amp;H$348,$2:$2,0),FALSE),"")</f>
        <v/>
      </c>
      <c r="I441" s="24" t="str">
        <f>IFERROR(VLOOKUP($B$440,$4:$126,MATCH($R441&amp;"/"&amp;I$348,$2:$2,0),FALSE),"")</f>
        <v/>
      </c>
      <c r="J441" s="24" t="str">
        <f>IFERROR(VLOOKUP($B$440,$4:$126,MATCH($R441&amp;"/"&amp;J$348,$2:$2,0),FALSE),"")</f>
        <v/>
      </c>
      <c r="K441" s="24" t="str">
        <f>IFERROR(VLOOKUP($B$440,$4:$126,MATCH($R441&amp;"/"&amp;K$348,$2:$2,0),FALSE),"")</f>
        <v/>
      </c>
      <c r="L441" s="24" t="str">
        <f>IFERROR(VLOOKUP($B$440,$4:$126,MATCH($R441&amp;"/"&amp;L$348,$2:$2,0),FALSE),"")</f>
        <v/>
      </c>
      <c r="M441" s="24" t="str">
        <f>IFERROR(VLOOKUP($B$440,$4:$126,MATCH($R441&amp;"/"&amp;M$348,$2:$2,0),FALSE),"")</f>
        <v/>
      </c>
      <c r="N441" s="24" t="str">
        <f>IFERROR(VLOOKUP($B$440,$4:$126,MATCH($R441&amp;"/"&amp;N$348,$2:$2,0),FALSE),"")</f>
        <v/>
      </c>
      <c r="O441" s="24" t="str">
        <f>IFERROR(VLOOKUP($B$440,$4:$126,MATCH($R441&amp;"/"&amp;O$348,$2:$2,0),FALSE),"")</f>
        <v/>
      </c>
      <c r="P441" s="24" t="str">
        <f>IFERROR(VLOOKUP($B$440,$4:$126,MATCH($R441&amp;"/"&amp;P$348,$2:$2,0),FALSE),"")</f>
        <v/>
      </c>
      <c r="Q441" s="21"/>
      <c r="R441" s="25" t="s">
        <v>2916</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t="str">
        <f>IFERROR(VLOOKUP($B$440,$4:$126,MATCH($R442&amp;"/"&amp;B$348,$2:$2,0),FALSE),"")</f>
        <v/>
      </c>
      <c r="C442" s="24" t="str">
        <f>IFERROR(VLOOKUP($B$440,$4:$126,MATCH($R442&amp;"/"&amp;C$348,$2:$2,0),FALSE),"")</f>
        <v/>
      </c>
      <c r="D442" s="24" t="str">
        <f>IFERROR(VLOOKUP($B$440,$4:$126,MATCH($R442&amp;"/"&amp;D$348,$2:$2,0),FALSE),"")</f>
        <v/>
      </c>
      <c r="E442" s="24" t="str">
        <f>IFERROR(VLOOKUP($B$440,$4:$126,MATCH($R442&amp;"/"&amp;E$348,$2:$2,0),FALSE),"")</f>
        <v/>
      </c>
      <c r="F442" s="24" t="str">
        <f>IFERROR(VLOOKUP($B$440,$4:$126,MATCH($R442&amp;"/"&amp;F$348,$2:$2,0),FALSE),"")</f>
        <v/>
      </c>
      <c r="G442" s="24" t="str">
        <f>IFERROR(VLOOKUP($B$440,$4:$126,MATCH($R442&amp;"/"&amp;G$348,$2:$2,0),FALSE),"")</f>
        <v/>
      </c>
      <c r="H442" s="24" t="str">
        <f>IFERROR(VLOOKUP($B$440,$4:$126,MATCH($R442&amp;"/"&amp;H$348,$2:$2,0),FALSE),"")</f>
        <v/>
      </c>
      <c r="I442" s="24" t="str">
        <f>IFERROR(VLOOKUP($B$440,$4:$126,MATCH($R442&amp;"/"&amp;I$348,$2:$2,0),FALSE),"")</f>
        <v/>
      </c>
      <c r="J442" s="24" t="str">
        <f>IFERROR(VLOOKUP($B$440,$4:$126,MATCH($R442&amp;"/"&amp;J$348,$2:$2,0),FALSE),"")</f>
        <v/>
      </c>
      <c r="K442" s="24" t="str">
        <f>IFERROR(VLOOKUP($B$440,$4:$126,MATCH($R442&amp;"/"&amp;K$348,$2:$2,0),FALSE),"")</f>
        <v/>
      </c>
      <c r="L442" s="24" t="str">
        <f>IFERROR(VLOOKUP($B$440,$4:$126,MATCH($R442&amp;"/"&amp;L$348,$2:$2,0),FALSE),"")</f>
        <v/>
      </c>
      <c r="M442" s="24" t="str">
        <f>IFERROR(VLOOKUP($B$440,$4:$126,MATCH($R442&amp;"/"&amp;M$348,$2:$2,0),FALSE),"")</f>
        <v/>
      </c>
      <c r="N442" s="24" t="str">
        <f>IFERROR(VLOOKUP($B$440,$4:$126,MATCH($R442&amp;"/"&amp;N$348,$2:$2,0),FALSE),"")</f>
        <v/>
      </c>
      <c r="O442" s="24" t="str">
        <f>IFERROR(VLOOKUP($B$440,$4:$126,MATCH($R442&amp;"/"&amp;O$348,$2:$2,0),FALSE),"")</f>
        <v/>
      </c>
      <c r="P442" s="24" t="str">
        <f>IFERROR(VLOOKUP($B$440,$4:$126,MATCH($R442&amp;"/"&amp;P$348,$2:$2,0),FALSE),"")</f>
        <v/>
      </c>
      <c r="Q442" s="21"/>
      <c r="R442" s="25" t="s">
        <v>2917</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t="str">
        <f>IFERROR(VLOOKUP($B$440,$4:$126,MATCH($R443&amp;"/"&amp;B$348,$2:$2,0),FALSE),"")</f>
        <v/>
      </c>
      <c r="C443" s="24" t="str">
        <f>IFERROR(VLOOKUP($B$440,$4:$126,MATCH($R443&amp;"/"&amp;C$348,$2:$2,0),FALSE),"")</f>
        <v/>
      </c>
      <c r="D443" s="24" t="str">
        <f>IFERROR(VLOOKUP($B$440,$4:$126,MATCH($R443&amp;"/"&amp;D$348,$2:$2,0),FALSE),"")</f>
        <v/>
      </c>
      <c r="E443" s="24" t="str">
        <f>IFERROR(VLOOKUP($B$440,$4:$126,MATCH($R443&amp;"/"&amp;E$348,$2:$2,0),FALSE),"")</f>
        <v/>
      </c>
      <c r="F443" s="24" t="str">
        <f>IFERROR(VLOOKUP($B$440,$4:$126,MATCH($R443&amp;"/"&amp;F$348,$2:$2,0),FALSE),"")</f>
        <v/>
      </c>
      <c r="G443" s="24" t="str">
        <f>IFERROR(VLOOKUP($B$440,$4:$126,MATCH($R443&amp;"/"&amp;G$348,$2:$2,0),FALSE),"")</f>
        <v/>
      </c>
      <c r="H443" s="24" t="str">
        <f>IFERROR(VLOOKUP($B$440,$4:$126,MATCH($R443&amp;"/"&amp;H$348,$2:$2,0),FALSE),"")</f>
        <v/>
      </c>
      <c r="I443" s="24" t="str">
        <f>IFERROR(VLOOKUP($B$440,$4:$126,MATCH($R443&amp;"/"&amp;I$348,$2:$2,0),FALSE),"")</f>
        <v/>
      </c>
      <c r="J443" s="24" t="str">
        <f>IFERROR(VLOOKUP($B$440,$4:$126,MATCH($R443&amp;"/"&amp;J$348,$2:$2,0),FALSE),"")</f>
        <v/>
      </c>
      <c r="K443" s="24" t="str">
        <f>IFERROR(VLOOKUP($B$440,$4:$126,MATCH($R443&amp;"/"&amp;K$348,$2:$2,0),FALSE),"")</f>
        <v/>
      </c>
      <c r="L443" s="24" t="str">
        <f>IFERROR(VLOOKUP($B$440,$4:$126,MATCH($R443&amp;"/"&amp;L$348,$2:$2,0),FALSE),"")</f>
        <v/>
      </c>
      <c r="M443" s="24" t="str">
        <f>IFERROR(VLOOKUP($B$440,$4:$126,MATCH($R443&amp;"/"&amp;M$348,$2:$2,0),FALSE),"")</f>
        <v/>
      </c>
      <c r="N443" s="24" t="str">
        <f>IFERROR(VLOOKUP($B$440,$4:$126,MATCH($R443&amp;"/"&amp;N$348,$2:$2,0),FALSE),"")</f>
        <v/>
      </c>
      <c r="O443" s="24" t="str">
        <f>IFERROR(VLOOKUP($B$440,$4:$126,MATCH($R443&amp;"/"&amp;O$348,$2:$2,0),FALSE),"")</f>
        <v/>
      </c>
      <c r="P443" s="24" t="str">
        <f>IFERROR(VLOOKUP($B$440,$4:$126,MATCH($R443&amp;"/"&amp;P$348,$2:$2,0),FALSE),"")</f>
        <v/>
      </c>
      <c r="Q443" s="21"/>
      <c r="R443" s="25" t="s">
        <v>2918</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t="str">
        <f>IFERROR(VLOOKUP($B$440,$4:$126,MATCH($R444&amp;"/"&amp;B$348,$2:$2,0),FALSE),"")</f>
        <v/>
      </c>
      <c r="C444" s="24" t="str">
        <f>IFERROR(VLOOKUP($B$440,$4:$126,MATCH($R444&amp;"/"&amp;C$348,$2:$2,0),FALSE),"")</f>
        <v/>
      </c>
      <c r="D444" s="24" t="str">
        <f>IFERROR(VLOOKUP($B$440,$4:$126,MATCH($R444&amp;"/"&amp;D$348,$2:$2,0),FALSE),"")</f>
        <v/>
      </c>
      <c r="E444" s="24" t="str">
        <f>IFERROR(VLOOKUP($B$440,$4:$126,MATCH($R444&amp;"/"&amp;E$348,$2:$2,0),FALSE),"")</f>
        <v/>
      </c>
      <c r="F444" s="24" t="str">
        <f>IFERROR(VLOOKUP($B$440,$4:$126,MATCH($R444&amp;"/"&amp;F$348,$2:$2,0),FALSE),"")</f>
        <v/>
      </c>
      <c r="G444" s="24" t="str">
        <f>IFERROR(VLOOKUP($B$440,$4:$126,MATCH($R444&amp;"/"&amp;G$348,$2:$2,0),FALSE),"")</f>
        <v/>
      </c>
      <c r="H444" s="24" t="str">
        <f>IFERROR(VLOOKUP($B$440,$4:$126,MATCH($R444&amp;"/"&amp;H$348,$2:$2,0),FALSE),"")</f>
        <v/>
      </c>
      <c r="I444" s="24" t="str">
        <f>IFERROR(VLOOKUP($B$440,$4:$126,MATCH($R444&amp;"/"&amp;I$348,$2:$2,0),FALSE),"")</f>
        <v/>
      </c>
      <c r="J444" s="24" t="str">
        <f>IFERROR(VLOOKUP($B$440,$4:$126,MATCH($R444&amp;"/"&amp;J$348,$2:$2,0),FALSE),"")</f>
        <v/>
      </c>
      <c r="K444" s="24" t="str">
        <f>IFERROR(VLOOKUP($B$440,$4:$126,MATCH($R444&amp;"/"&amp;K$348,$2:$2,0),FALSE),"")</f>
        <v/>
      </c>
      <c r="L444" s="24" t="str">
        <f>IFERROR(VLOOKUP($B$440,$4:$126,MATCH($R444&amp;"/"&amp;L$348,$2:$2,0),FALSE),"")</f>
        <v/>
      </c>
      <c r="M444" s="24" t="str">
        <f>IFERROR(VLOOKUP($B$440,$4:$126,MATCH($R444&amp;"/"&amp;M$348,$2:$2,0),FALSE),"")</f>
        <v/>
      </c>
      <c r="N444" s="24" t="str">
        <f>IFERROR(VLOOKUP($B$440,$4:$126,MATCH($R444&amp;"/"&amp;N$348,$2:$2,0),FALSE),IFERROR(VLOOKUP($B$440,$4:$126,MATCH($R443&amp;"/"&amp;N$348,$2:$2,0),FALSE),IFERROR(VLOOKUP($B$440,$4:$126,MATCH($R442&amp;"/"&amp;N$348,$2:$2,0),FALSE),IFERROR(VLOOKUP($B$440,$4:$126,MATCH($R441&amp;"/"&amp;N$348,$2:$2,0),FALSE),""))))</f>
        <v/>
      </c>
      <c r="O444" s="24" t="str">
        <f>IFERROR(VLOOKUP($B$440,$4:$126,MATCH($R444&amp;"/"&amp;O$348,$2:$2,0),FALSE),IFERROR(VLOOKUP($B$440,$4:$126,MATCH($R443&amp;"/"&amp;O$348,$2:$2,0),FALSE),IFERROR(VLOOKUP($B$440,$4:$126,MATCH($R442&amp;"/"&amp;O$348,$2:$2,0),FALSE),IFERROR(VLOOKUP($B$440,$4:$126,MATCH($R441&amp;"/"&amp;O$348,$2:$2,0),FALSE),""))))</f>
        <v/>
      </c>
      <c r="P444" s="24" t="str">
        <f>IFERROR(VLOOKUP($B$440,$4:$126,MATCH($R444&amp;"/"&amp;P$348,$2:$2,0),FALSE),IFERROR(VLOOKUP($B$440,$4:$126,MATCH($R443&amp;"/"&amp;P$348,$2:$2,0),FALSE),IFERROR(VLOOKUP($B$440,$4:$126,MATCH($R442&amp;"/"&amp;P$348,$2:$2,0),FALSE),IFERROR(VLOOKUP($B$440,$4:$126,MATCH($R441&amp;"/"&amp;P$348,$2:$2,0),FALSE),""))))</f>
        <v/>
      </c>
      <c r="Q444" s="21"/>
      <c r="R444" s="25" t="s">
        <v>2919</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t="e">
        <f t="shared" ref="B445:P445" si="24">+B444/B$402</f>
        <v>#VALUE!</v>
      </c>
      <c r="C445" s="26" t="e">
        <f t="shared" si="24"/>
        <v>#VALUE!</v>
      </c>
      <c r="D445" s="26" t="e">
        <f t="shared" si="24"/>
        <v>#VALUE!</v>
      </c>
      <c r="E445" s="26" t="e">
        <f t="shared" si="24"/>
        <v>#VALUE!</v>
      </c>
      <c r="F445" s="26" t="e">
        <f t="shared" si="24"/>
        <v>#VALUE!</v>
      </c>
      <c r="G445" s="26" t="e">
        <f t="shared" si="24"/>
        <v>#VALUE!</v>
      </c>
      <c r="H445" s="26" t="e">
        <f t="shared" si="24"/>
        <v>#VALUE!</v>
      </c>
      <c r="I445" s="26" t="e">
        <f t="shared" si="24"/>
        <v>#VALUE!</v>
      </c>
      <c r="J445" s="26" t="e">
        <f t="shared" si="24"/>
        <v>#VALUE!</v>
      </c>
      <c r="K445" s="26" t="e">
        <f t="shared" si="24"/>
        <v>#VALUE!</v>
      </c>
      <c r="L445" s="26" t="e">
        <f t="shared" si="24"/>
        <v>#VALUE!</v>
      </c>
      <c r="M445" s="26" t="e">
        <f t="shared" si="24"/>
        <v>#VALUE!</v>
      </c>
      <c r="N445" s="26" t="e">
        <f t="shared" si="24"/>
        <v>#VALUE!</v>
      </c>
      <c r="O445" s="26" t="e">
        <f t="shared" si="24"/>
        <v>#VALUE!</v>
      </c>
      <c r="P445" s="26" t="e">
        <f t="shared" si="24"/>
        <v>#VALUE!</v>
      </c>
      <c r="Q445" s="21"/>
      <c r="R445" s="27" t="s">
        <v>2920</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45" t="s">
        <v>2935</v>
      </c>
      <c r="C446" s="146"/>
      <c r="D446" s="146"/>
      <c r="E446" s="146"/>
      <c r="F446" s="146"/>
      <c r="G446" s="146"/>
      <c r="H446" s="146"/>
      <c r="I446" s="146"/>
      <c r="J446" s="146"/>
      <c r="K446" s="146"/>
      <c r="L446" s="146"/>
      <c r="M446" s="146"/>
      <c r="N446" s="150"/>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53" t="s">
        <v>2936</v>
      </c>
      <c r="C447" s="146"/>
      <c r="D447" s="146"/>
      <c r="E447" s="146"/>
      <c r="F447" s="146"/>
      <c r="G447" s="146"/>
      <c r="H447" s="146"/>
      <c r="I447" s="146"/>
      <c r="J447" s="146"/>
      <c r="K447" s="146"/>
      <c r="L447" s="146"/>
      <c r="M447" s="146"/>
      <c r="N447" s="150"/>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t="str">
        <f>IFERROR(VLOOKUP($B$447,$4:$126,MATCH($R448&amp;"/"&amp;B$348,$2:$2,0),FALSE),"")</f>
        <v/>
      </c>
      <c r="C448" s="24" t="str">
        <f>IFERROR(VLOOKUP($B$447,$4:$126,MATCH($R448&amp;"/"&amp;C$348,$2:$2,0),FALSE),"")</f>
        <v/>
      </c>
      <c r="D448" s="24" t="str">
        <f>IFERROR(VLOOKUP($B$447,$4:$126,MATCH($R448&amp;"/"&amp;D$348,$2:$2,0),FALSE),"")</f>
        <v/>
      </c>
      <c r="E448" s="24" t="str">
        <f>IFERROR(VLOOKUP($B$447,$4:$126,MATCH($R448&amp;"/"&amp;E$348,$2:$2,0),FALSE),"")</f>
        <v/>
      </c>
      <c r="F448" s="24" t="str">
        <f>IFERROR(VLOOKUP($B$447,$4:$126,MATCH($R448&amp;"/"&amp;F$348,$2:$2,0),FALSE),"")</f>
        <v/>
      </c>
      <c r="G448" s="24" t="str">
        <f>IFERROR(VLOOKUP($B$447,$4:$126,MATCH($R448&amp;"/"&amp;G$348,$2:$2,0),FALSE),"")</f>
        <v/>
      </c>
      <c r="H448" s="24" t="str">
        <f>IFERROR(VLOOKUP($B$447,$4:$126,MATCH($R448&amp;"/"&amp;H$348,$2:$2,0),FALSE),"")</f>
        <v/>
      </c>
      <c r="I448" s="24" t="str">
        <f>IFERROR(VLOOKUP($B$447,$4:$126,MATCH($R448&amp;"/"&amp;I$348,$2:$2,0),FALSE),"")</f>
        <v/>
      </c>
      <c r="J448" s="24" t="str">
        <f>IFERROR(VLOOKUP($B$447,$4:$126,MATCH($R448&amp;"/"&amp;J$348,$2:$2,0),FALSE),"")</f>
        <v/>
      </c>
      <c r="K448" s="24" t="str">
        <f>IFERROR(VLOOKUP($B$447,$4:$126,MATCH($R448&amp;"/"&amp;K$348,$2:$2,0),FALSE),"")</f>
        <v/>
      </c>
      <c r="L448" s="24" t="str">
        <f>IFERROR(VLOOKUP($B$447,$4:$126,MATCH($R448&amp;"/"&amp;L$348,$2:$2,0),FALSE),"")</f>
        <v/>
      </c>
      <c r="M448" s="24" t="str">
        <f>IFERROR(VLOOKUP($B$447,$4:$126,MATCH($R448&amp;"/"&amp;M$348,$2:$2,0),FALSE),"")</f>
        <v/>
      </c>
      <c r="N448" s="24" t="str">
        <f>IFERROR(VLOOKUP($B$447,$4:$126,MATCH($R448&amp;"/"&amp;N$348,$2:$2,0),FALSE),"")</f>
        <v/>
      </c>
      <c r="O448" s="24" t="str">
        <f>IFERROR(VLOOKUP($B$447,$4:$126,MATCH($R448&amp;"/"&amp;O$348,$2:$2,0),FALSE),"")</f>
        <v/>
      </c>
      <c r="P448" s="24" t="str">
        <f>IFERROR(VLOOKUP($B$447,$4:$126,MATCH($R448&amp;"/"&amp;P$348,$2:$2,0),FALSE),"")</f>
        <v/>
      </c>
      <c r="Q448" s="21"/>
      <c r="R448" s="25" t="s">
        <v>2916</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t="str">
        <f>IFERROR(VLOOKUP($B$447,$4:$126,MATCH($R449&amp;"/"&amp;B$348,$2:$2,0),FALSE),"")</f>
        <v/>
      </c>
      <c r="C449" s="24" t="str">
        <f>IFERROR(VLOOKUP($B$447,$4:$126,MATCH($R449&amp;"/"&amp;C$348,$2:$2,0),FALSE),"")</f>
        <v/>
      </c>
      <c r="D449" s="24" t="str">
        <f>IFERROR(VLOOKUP($B$447,$4:$126,MATCH($R449&amp;"/"&amp;D$348,$2:$2,0),FALSE),"")</f>
        <v/>
      </c>
      <c r="E449" s="24" t="str">
        <f>IFERROR(VLOOKUP($B$447,$4:$126,MATCH($R449&amp;"/"&amp;E$348,$2:$2,0),FALSE),"")</f>
        <v/>
      </c>
      <c r="F449" s="24" t="str">
        <f>IFERROR(VLOOKUP($B$447,$4:$126,MATCH($R449&amp;"/"&amp;F$348,$2:$2,0),FALSE),"")</f>
        <v/>
      </c>
      <c r="G449" s="24" t="str">
        <f>IFERROR(VLOOKUP($B$447,$4:$126,MATCH($R449&amp;"/"&amp;G$348,$2:$2,0),FALSE),"")</f>
        <v/>
      </c>
      <c r="H449" s="24" t="str">
        <f>IFERROR(VLOOKUP($B$447,$4:$126,MATCH($R449&amp;"/"&amp;H$348,$2:$2,0),FALSE),"")</f>
        <v/>
      </c>
      <c r="I449" s="24" t="str">
        <f>IFERROR(VLOOKUP($B$447,$4:$126,MATCH($R449&amp;"/"&amp;I$348,$2:$2,0),FALSE),"")</f>
        <v/>
      </c>
      <c r="J449" s="24" t="str">
        <f>IFERROR(VLOOKUP($B$447,$4:$126,MATCH($R449&amp;"/"&amp;J$348,$2:$2,0),FALSE),"")</f>
        <v/>
      </c>
      <c r="K449" s="24" t="str">
        <f>IFERROR(VLOOKUP($B$447,$4:$126,MATCH($R449&amp;"/"&amp;K$348,$2:$2,0),FALSE),"")</f>
        <v/>
      </c>
      <c r="L449" s="24" t="str">
        <f>IFERROR(VLOOKUP($B$447,$4:$126,MATCH($R449&amp;"/"&amp;L$348,$2:$2,0),FALSE),"")</f>
        <v/>
      </c>
      <c r="M449" s="24" t="str">
        <f>IFERROR(VLOOKUP($B$447,$4:$126,MATCH($R449&amp;"/"&amp;M$348,$2:$2,0),FALSE),"")</f>
        <v/>
      </c>
      <c r="N449" s="24" t="str">
        <f>IFERROR(VLOOKUP($B$447,$4:$126,MATCH($R449&amp;"/"&amp;N$348,$2:$2,0),FALSE),"")</f>
        <v/>
      </c>
      <c r="O449" s="24" t="str">
        <f>IFERROR(VLOOKUP($B$447,$4:$126,MATCH($R449&amp;"/"&amp;O$348,$2:$2,0),FALSE),"")</f>
        <v/>
      </c>
      <c r="P449" s="24" t="str">
        <f>IFERROR(VLOOKUP($B$447,$4:$126,MATCH($R449&amp;"/"&amp;P$348,$2:$2,0),FALSE),"")</f>
        <v/>
      </c>
      <c r="Q449" s="21"/>
      <c r="R449" s="25" t="s">
        <v>2917</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t="str">
        <f>IFERROR(VLOOKUP($B$447,$4:$126,MATCH($R450&amp;"/"&amp;B$348,$2:$2,0),FALSE),"")</f>
        <v/>
      </c>
      <c r="C450" s="24" t="str">
        <f>IFERROR(VLOOKUP($B$447,$4:$126,MATCH($R450&amp;"/"&amp;C$348,$2:$2,0),FALSE),"")</f>
        <v/>
      </c>
      <c r="D450" s="24" t="str">
        <f>IFERROR(VLOOKUP($B$447,$4:$126,MATCH($R450&amp;"/"&amp;D$348,$2:$2,0),FALSE),"")</f>
        <v/>
      </c>
      <c r="E450" s="24" t="str">
        <f>IFERROR(VLOOKUP($B$447,$4:$126,MATCH($R450&amp;"/"&amp;E$348,$2:$2,0),FALSE),"")</f>
        <v/>
      </c>
      <c r="F450" s="24" t="str">
        <f>IFERROR(VLOOKUP($B$447,$4:$126,MATCH($R450&amp;"/"&amp;F$348,$2:$2,0),FALSE),"")</f>
        <v/>
      </c>
      <c r="G450" s="24" t="str">
        <f>IFERROR(VLOOKUP($B$447,$4:$126,MATCH($R450&amp;"/"&amp;G$348,$2:$2,0),FALSE),"")</f>
        <v/>
      </c>
      <c r="H450" s="24" t="str">
        <f>IFERROR(VLOOKUP($B$447,$4:$126,MATCH($R450&amp;"/"&amp;H$348,$2:$2,0),FALSE),"")</f>
        <v/>
      </c>
      <c r="I450" s="24" t="str">
        <f>IFERROR(VLOOKUP($B$447,$4:$126,MATCH($R450&amp;"/"&amp;I$348,$2:$2,0),FALSE),"")</f>
        <v/>
      </c>
      <c r="J450" s="24" t="str">
        <f>IFERROR(VLOOKUP($B$447,$4:$126,MATCH($R450&amp;"/"&amp;J$348,$2:$2,0),FALSE),"")</f>
        <v/>
      </c>
      <c r="K450" s="24" t="str">
        <f>IFERROR(VLOOKUP($B$447,$4:$126,MATCH($R450&amp;"/"&amp;K$348,$2:$2,0),FALSE),"")</f>
        <v/>
      </c>
      <c r="L450" s="24" t="str">
        <f>IFERROR(VLOOKUP($B$447,$4:$126,MATCH($R450&amp;"/"&amp;L$348,$2:$2,0),FALSE),"")</f>
        <v/>
      </c>
      <c r="M450" s="24" t="str">
        <f>IFERROR(VLOOKUP($B$447,$4:$126,MATCH($R450&amp;"/"&amp;M$348,$2:$2,0),FALSE),"")</f>
        <v/>
      </c>
      <c r="N450" s="24" t="str">
        <f>IFERROR(VLOOKUP($B$447,$4:$126,MATCH($R450&amp;"/"&amp;N$348,$2:$2,0),FALSE),"")</f>
        <v/>
      </c>
      <c r="O450" s="24" t="str">
        <f>IFERROR(VLOOKUP($B$447,$4:$126,MATCH($R450&amp;"/"&amp;O$348,$2:$2,0),FALSE),"")</f>
        <v/>
      </c>
      <c r="P450" s="24" t="str">
        <f>IFERROR(VLOOKUP($B$447,$4:$126,MATCH($R450&amp;"/"&amp;P$348,$2:$2,0),FALSE),"")</f>
        <v/>
      </c>
      <c r="Q450" s="21"/>
      <c r="R450" s="25" t="s">
        <v>2918</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t="str">
        <f>IFERROR(VLOOKUP($B$447,$4:$126,MATCH($R451&amp;"/"&amp;B$348,$2:$2,0),FALSE),"")</f>
        <v/>
      </c>
      <c r="C451" s="24" t="str">
        <f>IFERROR(VLOOKUP($B$447,$4:$126,MATCH($R451&amp;"/"&amp;C$348,$2:$2,0),FALSE),"")</f>
        <v/>
      </c>
      <c r="D451" s="24" t="str">
        <f>IFERROR(VLOOKUP($B$447,$4:$126,MATCH($R451&amp;"/"&amp;D$348,$2:$2,0),FALSE),"")</f>
        <v/>
      </c>
      <c r="E451" s="24" t="str">
        <f>IFERROR(VLOOKUP($B$447,$4:$126,MATCH($R451&amp;"/"&amp;E$348,$2:$2,0),FALSE),"")</f>
        <v/>
      </c>
      <c r="F451" s="24" t="str">
        <f>IFERROR(VLOOKUP($B$447,$4:$126,MATCH($R451&amp;"/"&amp;F$348,$2:$2,0),FALSE),"")</f>
        <v/>
      </c>
      <c r="G451" s="24" t="str">
        <f>IFERROR(VLOOKUP($B$447,$4:$126,MATCH($R451&amp;"/"&amp;G$348,$2:$2,0),FALSE),"")</f>
        <v/>
      </c>
      <c r="H451" s="24" t="str">
        <f>IFERROR(VLOOKUP($B$447,$4:$126,MATCH($R451&amp;"/"&amp;H$348,$2:$2,0),FALSE),"")</f>
        <v/>
      </c>
      <c r="I451" s="24" t="str">
        <f>IFERROR(VLOOKUP($B$447,$4:$126,MATCH($R451&amp;"/"&amp;I$348,$2:$2,0),FALSE),"")</f>
        <v/>
      </c>
      <c r="J451" s="24" t="str">
        <f>IFERROR(VLOOKUP($B$447,$4:$126,MATCH($R451&amp;"/"&amp;J$348,$2:$2,0),FALSE),"")</f>
        <v/>
      </c>
      <c r="K451" s="24" t="str">
        <f>IFERROR(VLOOKUP($B$447,$4:$126,MATCH($R451&amp;"/"&amp;K$348,$2:$2,0),FALSE),"")</f>
        <v/>
      </c>
      <c r="L451" s="24" t="str">
        <f>IFERROR(VLOOKUP($B$447,$4:$126,MATCH($R451&amp;"/"&amp;L$348,$2:$2,0),FALSE),"")</f>
        <v/>
      </c>
      <c r="M451" s="24" t="str">
        <f>IFERROR(VLOOKUP($B$447,$4:$126,MATCH($R451&amp;"/"&amp;M$348,$2:$2,0),FALSE),"")</f>
        <v/>
      </c>
      <c r="N451" s="24" t="str">
        <f>IFERROR(VLOOKUP($B$447,$4:$126,MATCH($R451&amp;"/"&amp;N$348,$2:$2,0),FALSE),IFERROR(VLOOKUP($B$447,$4:$126,MATCH($R450&amp;"/"&amp;N$348,$2:$2,0),FALSE),IFERROR(VLOOKUP($B$447,$4:$126,MATCH($R449&amp;"/"&amp;N$348,$2:$2,0),FALSE),IFERROR(VLOOKUP($B$447,$4:$126,MATCH($R448&amp;"/"&amp;N$348,$2:$2,0),FALSE),""))))</f>
        <v/>
      </c>
      <c r="O451" s="24" t="str">
        <f>IFERROR(VLOOKUP($B$447,$4:$126,MATCH($R451&amp;"/"&amp;O$348,$2:$2,0),FALSE),IFERROR(VLOOKUP($B$447,$4:$126,MATCH($R450&amp;"/"&amp;O$348,$2:$2,0),FALSE),IFERROR(VLOOKUP($B$447,$4:$126,MATCH($R449&amp;"/"&amp;O$348,$2:$2,0),FALSE),IFERROR(VLOOKUP($B$447,$4:$126,MATCH($R448&amp;"/"&amp;O$348,$2:$2,0),FALSE),""))))</f>
        <v/>
      </c>
      <c r="P451" s="24" t="str">
        <f>IFERROR(VLOOKUP($B$447,$4:$126,MATCH($R451&amp;"/"&amp;P$348,$2:$2,0),FALSE),IFERROR(VLOOKUP($B$447,$4:$126,MATCH($R450&amp;"/"&amp;P$348,$2:$2,0),FALSE),IFERROR(VLOOKUP($B$447,$4:$126,MATCH($R449&amp;"/"&amp;P$348,$2:$2,0),FALSE),IFERROR(VLOOKUP($B$447,$4:$126,MATCH($R448&amp;"/"&amp;P$348,$2:$2,0),FALSE),""))))</f>
        <v/>
      </c>
      <c r="Q451" s="21"/>
      <c r="R451" s="25" t="s">
        <v>2919</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t="e">
        <f t="shared" ref="B452:P452" si="25">+B451/B$402</f>
        <v>#VALUE!</v>
      </c>
      <c r="C452" s="26" t="e">
        <f t="shared" si="25"/>
        <v>#VALUE!</v>
      </c>
      <c r="D452" s="26" t="e">
        <f t="shared" si="25"/>
        <v>#VALUE!</v>
      </c>
      <c r="E452" s="26" t="e">
        <f t="shared" si="25"/>
        <v>#VALUE!</v>
      </c>
      <c r="F452" s="26" t="e">
        <f t="shared" si="25"/>
        <v>#VALUE!</v>
      </c>
      <c r="G452" s="26" t="e">
        <f t="shared" si="25"/>
        <v>#VALUE!</v>
      </c>
      <c r="H452" s="26" t="e">
        <f t="shared" si="25"/>
        <v>#VALUE!</v>
      </c>
      <c r="I452" s="26" t="e">
        <f t="shared" si="25"/>
        <v>#VALUE!</v>
      </c>
      <c r="J452" s="26" t="e">
        <f t="shared" si="25"/>
        <v>#VALUE!</v>
      </c>
      <c r="K452" s="26" t="e">
        <f t="shared" si="25"/>
        <v>#VALUE!</v>
      </c>
      <c r="L452" s="26" t="e">
        <f t="shared" si="25"/>
        <v>#VALUE!</v>
      </c>
      <c r="M452" s="26" t="e">
        <f t="shared" si="25"/>
        <v>#VALUE!</v>
      </c>
      <c r="N452" s="26" t="e">
        <f t="shared" si="25"/>
        <v>#VALUE!</v>
      </c>
      <c r="O452" s="26" t="e">
        <f t="shared" si="25"/>
        <v>#VALUE!</v>
      </c>
      <c r="P452" s="26" t="e">
        <f t="shared" si="25"/>
        <v>#VALUE!</v>
      </c>
      <c r="Q452" s="21"/>
      <c r="R452" s="27" t="s">
        <v>2920</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45" t="s">
        <v>2937</v>
      </c>
      <c r="C453" s="146"/>
      <c r="D453" s="146"/>
      <c r="E453" s="146"/>
      <c r="F453" s="146"/>
      <c r="G453" s="146"/>
      <c r="H453" s="146"/>
      <c r="I453" s="146"/>
      <c r="J453" s="146"/>
      <c r="K453" s="146"/>
      <c r="L453" s="146"/>
      <c r="M453" s="146"/>
      <c r="N453" s="150"/>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t="str">
        <f>IFERROR(VLOOKUP($B$453,$4:$126,MATCH($R454&amp;"/"&amp;B$348,$2:$2,0),FALSE),"")</f>
        <v/>
      </c>
      <c r="C454" s="24" t="str">
        <f>IFERROR(VLOOKUP($B$453,$4:$126,MATCH($R454&amp;"/"&amp;C$348,$2:$2,0),FALSE),"")</f>
        <v/>
      </c>
      <c r="D454" s="24" t="str">
        <f>IFERROR(VLOOKUP($B$453,$4:$126,MATCH($R454&amp;"/"&amp;D$348,$2:$2,0),FALSE),"")</f>
        <v/>
      </c>
      <c r="E454" s="24" t="str">
        <f>IFERROR(VLOOKUP($B$453,$4:$126,MATCH($R454&amp;"/"&amp;E$348,$2:$2,0),FALSE),"")</f>
        <v/>
      </c>
      <c r="F454" s="24" t="str">
        <f>IFERROR(VLOOKUP($B$453,$4:$126,MATCH($R454&amp;"/"&amp;F$348,$2:$2,0),FALSE),"")</f>
        <v/>
      </c>
      <c r="G454" s="24" t="str">
        <f>IFERROR(VLOOKUP($B$453,$4:$126,MATCH($R454&amp;"/"&amp;G$348,$2:$2,0),FALSE),"")</f>
        <v/>
      </c>
      <c r="H454" s="24" t="str">
        <f>IFERROR(VLOOKUP($B$453,$4:$126,MATCH($R454&amp;"/"&amp;H$348,$2:$2,0),FALSE),"")</f>
        <v/>
      </c>
      <c r="I454" s="24" t="str">
        <f>IFERROR(VLOOKUP($B$453,$4:$126,MATCH($R454&amp;"/"&amp;I$348,$2:$2,0),FALSE),"")</f>
        <v/>
      </c>
      <c r="J454" s="24" t="str">
        <f>IFERROR(VLOOKUP($B$453,$4:$126,MATCH($R454&amp;"/"&amp;J$348,$2:$2,0),FALSE),"")</f>
        <v/>
      </c>
      <c r="K454" s="24" t="str">
        <f>IFERROR(VLOOKUP($B$453,$4:$126,MATCH($R454&amp;"/"&amp;K$348,$2:$2,0),FALSE),"")</f>
        <v/>
      </c>
      <c r="L454" s="24" t="str">
        <f>IFERROR(VLOOKUP($B$453,$4:$126,MATCH($R454&amp;"/"&amp;L$348,$2:$2,0),FALSE),"")</f>
        <v/>
      </c>
      <c r="M454" s="24" t="str">
        <f>IFERROR(VLOOKUP($B$453,$4:$126,MATCH($R454&amp;"/"&amp;M$348,$2:$2,0),FALSE),"")</f>
        <v/>
      </c>
      <c r="N454" s="24" t="str">
        <f>IFERROR(VLOOKUP($B$453,$4:$126,MATCH($R454&amp;"/"&amp;N$348,$2:$2,0),FALSE),"")</f>
        <v/>
      </c>
      <c r="O454" s="24" t="str">
        <f>IFERROR(VLOOKUP($B$453,$4:$126,MATCH($R454&amp;"/"&amp;O$348,$2:$2,0),FALSE),"")</f>
        <v/>
      </c>
      <c r="P454" s="24" t="str">
        <f>IFERROR(VLOOKUP($B$453,$4:$126,MATCH($R454&amp;"/"&amp;P$348,$2:$2,0),FALSE),"")</f>
        <v/>
      </c>
      <c r="Q454" s="21"/>
      <c r="R454" s="25" t="s">
        <v>2916</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t="str">
        <f>IFERROR(VLOOKUP($B$453,$4:$126,MATCH($R455&amp;"/"&amp;B$348,$2:$2,0),FALSE),"")</f>
        <v/>
      </c>
      <c r="C455" s="24" t="str">
        <f>IFERROR(VLOOKUP($B$453,$4:$126,MATCH($R455&amp;"/"&amp;C$348,$2:$2,0),FALSE),"")</f>
        <v/>
      </c>
      <c r="D455" s="24" t="str">
        <f>IFERROR(VLOOKUP($B$453,$4:$126,MATCH($R455&amp;"/"&amp;D$348,$2:$2,0),FALSE),"")</f>
        <v/>
      </c>
      <c r="E455" s="24" t="str">
        <f>IFERROR(VLOOKUP($B$453,$4:$126,MATCH($R455&amp;"/"&amp;E$348,$2:$2,0),FALSE),"")</f>
        <v/>
      </c>
      <c r="F455" s="24" t="str">
        <f>IFERROR(VLOOKUP($B$453,$4:$126,MATCH($R455&amp;"/"&amp;F$348,$2:$2,0),FALSE),"")</f>
        <v/>
      </c>
      <c r="G455" s="24" t="str">
        <f>IFERROR(VLOOKUP($B$453,$4:$126,MATCH($R455&amp;"/"&amp;G$348,$2:$2,0),FALSE),"")</f>
        <v/>
      </c>
      <c r="H455" s="24" t="str">
        <f>IFERROR(VLOOKUP($B$453,$4:$126,MATCH($R455&amp;"/"&amp;H$348,$2:$2,0),FALSE),"")</f>
        <v/>
      </c>
      <c r="I455" s="24" t="str">
        <f>IFERROR(VLOOKUP($B$453,$4:$126,MATCH($R455&amp;"/"&amp;I$348,$2:$2,0),FALSE),"")</f>
        <v/>
      </c>
      <c r="J455" s="24" t="str">
        <f>IFERROR(VLOOKUP($B$453,$4:$126,MATCH($R455&amp;"/"&amp;J$348,$2:$2,0),FALSE),"")</f>
        <v/>
      </c>
      <c r="K455" s="24" t="str">
        <f>IFERROR(VLOOKUP($B$453,$4:$126,MATCH($R455&amp;"/"&amp;K$348,$2:$2,0),FALSE),"")</f>
        <v/>
      </c>
      <c r="L455" s="24" t="str">
        <f>IFERROR(VLOOKUP($B$453,$4:$126,MATCH($R455&amp;"/"&amp;L$348,$2:$2,0),FALSE),"")</f>
        <v/>
      </c>
      <c r="M455" s="24" t="str">
        <f>IFERROR(VLOOKUP($B$453,$4:$126,MATCH($R455&amp;"/"&amp;M$348,$2:$2,0),FALSE),"")</f>
        <v/>
      </c>
      <c r="N455" s="24" t="str">
        <f>IFERROR(VLOOKUP($B$453,$4:$126,MATCH($R455&amp;"/"&amp;N$348,$2:$2,0),FALSE),"")</f>
        <v/>
      </c>
      <c r="O455" s="24" t="str">
        <f>IFERROR(VLOOKUP($B$453,$4:$126,MATCH($R455&amp;"/"&amp;O$348,$2:$2,0),FALSE),"")</f>
        <v/>
      </c>
      <c r="P455" s="24" t="str">
        <f>IFERROR(VLOOKUP($B$453,$4:$126,MATCH($R455&amp;"/"&amp;P$348,$2:$2,0),FALSE),"")</f>
        <v/>
      </c>
      <c r="Q455" s="21"/>
      <c r="R455" s="25" t="s">
        <v>2917</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t="str">
        <f>IFERROR(VLOOKUP($B$453,$4:$126,MATCH($R456&amp;"/"&amp;B$348,$2:$2,0),FALSE),"")</f>
        <v/>
      </c>
      <c r="C456" s="24" t="str">
        <f>IFERROR(VLOOKUP($B$453,$4:$126,MATCH($R456&amp;"/"&amp;C$348,$2:$2,0),FALSE),"")</f>
        <v/>
      </c>
      <c r="D456" s="24" t="str">
        <f>IFERROR(VLOOKUP($B$453,$4:$126,MATCH($R456&amp;"/"&amp;D$348,$2:$2,0),FALSE),"")</f>
        <v/>
      </c>
      <c r="E456" s="24" t="str">
        <f>IFERROR(VLOOKUP($B$453,$4:$126,MATCH($R456&amp;"/"&amp;E$348,$2:$2,0),FALSE),"")</f>
        <v/>
      </c>
      <c r="F456" s="24" t="str">
        <f>IFERROR(VLOOKUP($B$453,$4:$126,MATCH($R456&amp;"/"&amp;F$348,$2:$2,0),FALSE),"")</f>
        <v/>
      </c>
      <c r="G456" s="24" t="str">
        <f>IFERROR(VLOOKUP($B$453,$4:$126,MATCH($R456&amp;"/"&amp;G$348,$2:$2,0),FALSE),"")</f>
        <v/>
      </c>
      <c r="H456" s="24" t="str">
        <f>IFERROR(VLOOKUP($B$453,$4:$126,MATCH($R456&amp;"/"&amp;H$348,$2:$2,0),FALSE),"")</f>
        <v/>
      </c>
      <c r="I456" s="24" t="str">
        <f>IFERROR(VLOOKUP($B$453,$4:$126,MATCH($R456&amp;"/"&amp;I$348,$2:$2,0),FALSE),"")</f>
        <v/>
      </c>
      <c r="J456" s="24" t="str">
        <f>IFERROR(VLOOKUP($B$453,$4:$126,MATCH($R456&amp;"/"&amp;J$348,$2:$2,0),FALSE),"")</f>
        <v/>
      </c>
      <c r="K456" s="24" t="str">
        <f>IFERROR(VLOOKUP($B$453,$4:$126,MATCH($R456&amp;"/"&amp;K$348,$2:$2,0),FALSE),"")</f>
        <v/>
      </c>
      <c r="L456" s="24" t="str">
        <f>IFERROR(VLOOKUP($B$453,$4:$126,MATCH($R456&amp;"/"&amp;L$348,$2:$2,0),FALSE),"")</f>
        <v/>
      </c>
      <c r="M456" s="24" t="str">
        <f>IFERROR(VLOOKUP($B$453,$4:$126,MATCH($R456&amp;"/"&amp;M$348,$2:$2,0),FALSE),"")</f>
        <v/>
      </c>
      <c r="N456" s="24" t="str">
        <f>IFERROR(VLOOKUP($B$453,$4:$126,MATCH($R456&amp;"/"&amp;N$348,$2:$2,0),FALSE),"")</f>
        <v/>
      </c>
      <c r="O456" s="24" t="str">
        <f>IFERROR(VLOOKUP($B$453,$4:$126,MATCH($R456&amp;"/"&amp;O$348,$2:$2,0),FALSE),"")</f>
        <v/>
      </c>
      <c r="P456" s="24" t="str">
        <f>IFERROR(VLOOKUP($B$453,$4:$126,MATCH($R456&amp;"/"&amp;P$348,$2:$2,0),FALSE),"")</f>
        <v/>
      </c>
      <c r="Q456" s="21"/>
      <c r="R456" s="25" t="s">
        <v>2918</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t="str">
        <f>IFERROR(VLOOKUP($B$453,$4:$126,MATCH($R457&amp;"/"&amp;B$348,$2:$2,0),FALSE),"")</f>
        <v/>
      </c>
      <c r="C457" s="24" t="str">
        <f>IFERROR(VLOOKUP($B$453,$4:$126,MATCH($R457&amp;"/"&amp;C$348,$2:$2,0),FALSE),"")</f>
        <v/>
      </c>
      <c r="D457" s="24" t="str">
        <f>IFERROR(VLOOKUP($B$453,$4:$126,MATCH($R457&amp;"/"&amp;D$348,$2:$2,0),FALSE),"")</f>
        <v/>
      </c>
      <c r="E457" s="24" t="str">
        <f>IFERROR(VLOOKUP($B$453,$4:$126,MATCH($R457&amp;"/"&amp;E$348,$2:$2,0),FALSE),"")</f>
        <v/>
      </c>
      <c r="F457" s="24" t="str">
        <f>IFERROR(VLOOKUP($B$453,$4:$126,MATCH($R457&amp;"/"&amp;F$348,$2:$2,0),FALSE),"")</f>
        <v/>
      </c>
      <c r="G457" s="24" t="str">
        <f>IFERROR(VLOOKUP($B$453,$4:$126,MATCH($R457&amp;"/"&amp;G$348,$2:$2,0),FALSE),"")</f>
        <v/>
      </c>
      <c r="H457" s="24" t="str">
        <f>IFERROR(VLOOKUP($B$453,$4:$126,MATCH($R457&amp;"/"&amp;H$348,$2:$2,0),FALSE),"")</f>
        <v/>
      </c>
      <c r="I457" s="24" t="str">
        <f>IFERROR(VLOOKUP($B$453,$4:$126,MATCH($R457&amp;"/"&amp;I$348,$2:$2,0),FALSE),"")</f>
        <v/>
      </c>
      <c r="J457" s="24" t="str">
        <f>IFERROR(VLOOKUP($B$453,$4:$126,MATCH($R457&amp;"/"&amp;J$348,$2:$2,0),FALSE),"")</f>
        <v/>
      </c>
      <c r="K457" s="24" t="str">
        <f>IFERROR(VLOOKUP($B$453,$4:$126,MATCH($R457&amp;"/"&amp;K$348,$2:$2,0),FALSE),"")</f>
        <v/>
      </c>
      <c r="L457" s="24" t="str">
        <f>IFERROR(VLOOKUP($B$453,$4:$126,MATCH($R457&amp;"/"&amp;L$348,$2:$2,0),FALSE),"")</f>
        <v/>
      </c>
      <c r="M457" s="24" t="str">
        <f>IFERROR(VLOOKUP($B$453,$4:$126,MATCH($R457&amp;"/"&amp;M$348,$2:$2,0),FALSE),"")</f>
        <v/>
      </c>
      <c r="N457" s="24" t="str">
        <f>IFERROR(VLOOKUP($B$453,$4:$126,MATCH($R457&amp;"/"&amp;N$348,$2:$2,0),FALSE),IFERROR(VLOOKUP($B$453,$4:$126,MATCH($R456&amp;"/"&amp;N$348,$2:$2,0),FALSE),IFERROR(VLOOKUP($B$453,$4:$126,MATCH($R455&amp;"/"&amp;N$348,$2:$2,0),FALSE),IFERROR(VLOOKUP($B$453,$4:$126,MATCH($R454&amp;"/"&amp;N$348,$2:$2,0),FALSE),""))))</f>
        <v/>
      </c>
      <c r="O457" s="24" t="str">
        <f>IFERROR(VLOOKUP($B$453,$4:$126,MATCH($R457&amp;"/"&amp;O$348,$2:$2,0),FALSE),IFERROR(VLOOKUP($B$453,$4:$126,MATCH($R456&amp;"/"&amp;O$348,$2:$2,0),FALSE),IFERROR(VLOOKUP($B$453,$4:$126,MATCH($R455&amp;"/"&amp;O$348,$2:$2,0),FALSE),IFERROR(VLOOKUP($B$453,$4:$126,MATCH($R454&amp;"/"&amp;O$348,$2:$2,0),FALSE),""))))</f>
        <v/>
      </c>
      <c r="P457" s="24" t="str">
        <f>IFERROR(VLOOKUP($B$453,$4:$126,MATCH($R457&amp;"/"&amp;P$348,$2:$2,0),FALSE),IFERROR(VLOOKUP($B$453,$4:$126,MATCH($R456&amp;"/"&amp;P$348,$2:$2,0),FALSE),IFERROR(VLOOKUP($B$453,$4:$126,MATCH($R455&amp;"/"&amp;P$348,$2:$2,0),FALSE),IFERROR(VLOOKUP($B$453,$4:$126,MATCH($R454&amp;"/"&amp;P$348,$2:$2,0),FALSE),""))))</f>
        <v/>
      </c>
      <c r="Q457" s="21"/>
      <c r="R457" s="25" t="s">
        <v>2919</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t="e">
        <f t="shared" ref="B458:P458" si="26">+B457/B$402</f>
        <v>#VALUE!</v>
      </c>
      <c r="C458" s="26" t="e">
        <f t="shared" si="26"/>
        <v>#VALUE!</v>
      </c>
      <c r="D458" s="26" t="e">
        <f t="shared" si="26"/>
        <v>#VALUE!</v>
      </c>
      <c r="E458" s="26" t="e">
        <f t="shared" si="26"/>
        <v>#VALUE!</v>
      </c>
      <c r="F458" s="26" t="e">
        <f t="shared" si="26"/>
        <v>#VALUE!</v>
      </c>
      <c r="G458" s="26" t="e">
        <f t="shared" si="26"/>
        <v>#VALUE!</v>
      </c>
      <c r="H458" s="26" t="e">
        <f t="shared" si="26"/>
        <v>#VALUE!</v>
      </c>
      <c r="I458" s="26" t="e">
        <f t="shared" si="26"/>
        <v>#VALUE!</v>
      </c>
      <c r="J458" s="26" t="e">
        <f t="shared" si="26"/>
        <v>#VALUE!</v>
      </c>
      <c r="K458" s="26" t="e">
        <f t="shared" si="26"/>
        <v>#VALUE!</v>
      </c>
      <c r="L458" s="26" t="e">
        <f t="shared" si="26"/>
        <v>#VALUE!</v>
      </c>
      <c r="M458" s="26" t="e">
        <f t="shared" si="26"/>
        <v>#VALUE!</v>
      </c>
      <c r="N458" s="26" t="e">
        <f t="shared" si="26"/>
        <v>#VALUE!</v>
      </c>
      <c r="O458" s="26" t="e">
        <f t="shared" si="26"/>
        <v>#VALUE!</v>
      </c>
      <c r="P458" s="26" t="e">
        <f t="shared" si="26"/>
        <v>#VALUE!</v>
      </c>
      <c r="Q458" s="21"/>
      <c r="R458" s="27" t="s">
        <v>2920</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51" t="s">
        <v>2938</v>
      </c>
      <c r="C459" s="146"/>
      <c r="D459" s="146"/>
      <c r="E459" s="146"/>
      <c r="F459" s="146"/>
      <c r="G459" s="146"/>
      <c r="H459" s="146"/>
      <c r="I459" s="146"/>
      <c r="J459" s="146"/>
      <c r="K459" s="146"/>
      <c r="L459" s="146"/>
      <c r="M459" s="146"/>
      <c r="N459" s="150"/>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51" t="s">
        <v>2939</v>
      </c>
      <c r="C460" s="146"/>
      <c r="D460" s="146"/>
      <c r="E460" s="146"/>
      <c r="F460" s="146"/>
      <c r="G460" s="146"/>
      <c r="H460" s="146"/>
      <c r="I460" s="146"/>
      <c r="J460" s="146"/>
      <c r="K460" s="146"/>
      <c r="L460" s="146"/>
      <c r="M460" s="146"/>
      <c r="N460" s="150"/>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t="str">
        <f>IFERROR(VLOOKUP($B$460,$130:$216,MATCH($R461&amp;"/"&amp;B$348,$128:$128,0),FALSE),"")</f>
        <v/>
      </c>
      <c r="C461" s="23" t="str">
        <f>IFERROR(VLOOKUP($B$460,$130:$216,MATCH($R461&amp;"/"&amp;C$348,$128:$128,0),FALSE),"")</f>
        <v/>
      </c>
      <c r="D461" s="23" t="str">
        <f>IFERROR(VLOOKUP($B$460,$130:$216,MATCH($R461&amp;"/"&amp;D$348,$128:$128,0),FALSE),"")</f>
        <v/>
      </c>
      <c r="E461" s="23" t="str">
        <f>IFERROR(VLOOKUP($B$460,$130:$216,MATCH($R461&amp;"/"&amp;E$348,$128:$128,0),FALSE),"")</f>
        <v/>
      </c>
      <c r="F461" s="23" t="str">
        <f>IFERROR(VLOOKUP($B$460,$130:$216,MATCH($R461&amp;"/"&amp;F$348,$128:$128,0),FALSE),"")</f>
        <v/>
      </c>
      <c r="G461" s="23" t="str">
        <f>IFERROR(VLOOKUP($B$460,$130:$216,MATCH($R461&amp;"/"&amp;G$348,$128:$128,0),FALSE),"")</f>
        <v/>
      </c>
      <c r="H461" s="23" t="str">
        <f>IFERROR(VLOOKUP($B$460,$130:$216,MATCH($R461&amp;"/"&amp;H$348,$128:$128,0),FALSE),"")</f>
        <v/>
      </c>
      <c r="I461" s="23" t="str">
        <f>IFERROR(VLOOKUP($B$460,$130:$216,MATCH($R461&amp;"/"&amp;I$348,$128:$128,0),FALSE),"")</f>
        <v/>
      </c>
      <c r="J461" s="23" t="str">
        <f>IFERROR(VLOOKUP($B$460,$130:$216,MATCH($R461&amp;"/"&amp;J$348,$128:$128,0),FALSE),"")</f>
        <v/>
      </c>
      <c r="K461" s="23" t="str">
        <f>IFERROR(VLOOKUP($B$460,$130:$216,MATCH($R461&amp;"/"&amp;K$348,$128:$128,0),FALSE),"")</f>
        <v/>
      </c>
      <c r="L461" s="23" t="str">
        <f>IFERROR(VLOOKUP($B$460,$130:$216,MATCH($R461&amp;"/"&amp;L$348,$128:$128,0),FALSE),"")</f>
        <v/>
      </c>
      <c r="M461" s="23" t="str">
        <f>IFERROR(VLOOKUP($B$460,$130:$216,MATCH($R461&amp;"/"&amp;M$348,$128:$128,0),FALSE),"")</f>
        <v/>
      </c>
      <c r="N461" s="23" t="str">
        <f>IFERROR(VLOOKUP($B$460,$130:$216,MATCH($R461&amp;"/"&amp;N$348,$128:$128,0),FALSE),"")</f>
        <v/>
      </c>
      <c r="O461" s="23" t="str">
        <f>IFERROR(VLOOKUP($B$460,$130:$216,MATCH($R461&amp;"/"&amp;O$348,$128:$128,0),FALSE),"")</f>
        <v/>
      </c>
      <c r="P461" s="23" t="str">
        <f>IFERROR(VLOOKUP($B$460,$130:$216,MATCH($R461&amp;"/"&amp;P$348,$128:$128,0),FALSE),"")</f>
        <v/>
      </c>
      <c r="Q461" s="37"/>
      <c r="R461" s="25" t="s">
        <v>2916</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t="str">
        <f>IFERROR(VLOOKUP($B$460,$130:$216,MATCH($R462&amp;"/"&amp;B$348,$128:$128,0),FALSE),"")</f>
        <v/>
      </c>
      <c r="C462" s="23" t="str">
        <f>IFERROR(VLOOKUP($B$460,$130:$216,MATCH($R462&amp;"/"&amp;C$348,$128:$128,0),FALSE),"")</f>
        <v/>
      </c>
      <c r="D462" s="23" t="str">
        <f>IFERROR(VLOOKUP($B$460,$130:$216,MATCH($R462&amp;"/"&amp;D$348,$128:$128,0),FALSE),"")</f>
        <v/>
      </c>
      <c r="E462" s="23" t="str">
        <f>IFERROR(VLOOKUP($B$460,$130:$216,MATCH($R462&amp;"/"&amp;E$348,$128:$128,0),FALSE),"")</f>
        <v/>
      </c>
      <c r="F462" s="23" t="str">
        <f>IFERROR(VLOOKUP($B$460,$130:$216,MATCH($R462&amp;"/"&amp;F$348,$128:$128,0),FALSE),"")</f>
        <v/>
      </c>
      <c r="G462" s="23" t="str">
        <f>IFERROR(VLOOKUP($B$460,$130:$216,MATCH($R462&amp;"/"&amp;G$348,$128:$128,0),FALSE),"")</f>
        <v/>
      </c>
      <c r="H462" s="23" t="str">
        <f>IFERROR(VLOOKUP($B$460,$130:$216,MATCH($R462&amp;"/"&amp;H$348,$128:$128,0),FALSE),"")</f>
        <v/>
      </c>
      <c r="I462" s="23" t="str">
        <f>IFERROR(VLOOKUP($B$460,$130:$216,MATCH($R462&amp;"/"&amp;I$348,$128:$128,0),FALSE),"")</f>
        <v/>
      </c>
      <c r="J462" s="23" t="str">
        <f>IFERROR(VLOOKUP($B$460,$130:$216,MATCH($R462&amp;"/"&amp;J$348,$128:$128,0),FALSE),"")</f>
        <v/>
      </c>
      <c r="K462" s="23" t="str">
        <f>IFERROR(VLOOKUP($B$460,$130:$216,MATCH($R462&amp;"/"&amp;K$348,$128:$128,0),FALSE),"")</f>
        <v/>
      </c>
      <c r="L462" s="23" t="str">
        <f>IFERROR(VLOOKUP($B$460,$130:$216,MATCH($R462&amp;"/"&amp;L$348,$128:$128,0),FALSE),"")</f>
        <v/>
      </c>
      <c r="M462" s="23" t="str">
        <f>IFERROR(VLOOKUP($B$460,$130:$216,MATCH($R462&amp;"/"&amp;M$348,$128:$128,0),FALSE),"")</f>
        <v/>
      </c>
      <c r="N462" s="23" t="str">
        <f>IFERROR(VLOOKUP($B$460,$130:$216,MATCH($R462&amp;"/"&amp;N$348,$128:$128,0),FALSE),"")</f>
        <v/>
      </c>
      <c r="O462" s="23" t="str">
        <f>IFERROR(VLOOKUP($B$460,$130:$216,MATCH($R462&amp;"/"&amp;O$348,$128:$128,0),FALSE),"")</f>
        <v/>
      </c>
      <c r="P462" s="23" t="str">
        <f>IFERROR(VLOOKUP($B$460,$130:$216,MATCH($R462&amp;"/"&amp;P$348,$128:$128,0),FALSE),"")</f>
        <v/>
      </c>
      <c r="Q462" s="37"/>
      <c r="R462" s="25" t="s">
        <v>2917</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t="str">
        <f>IFERROR(VLOOKUP($B$460,$130:$216,MATCH($R463&amp;"/"&amp;B$348,$128:$128,0),FALSE),"")</f>
        <v/>
      </c>
      <c r="C463" s="23" t="str">
        <f>IFERROR(VLOOKUP($B$460,$130:$216,MATCH($R463&amp;"/"&amp;C$348,$128:$128,0),FALSE),"")</f>
        <v/>
      </c>
      <c r="D463" s="23" t="str">
        <f>IFERROR(VLOOKUP($B$460,$130:$216,MATCH($R463&amp;"/"&amp;D$348,$128:$128,0),FALSE),"")</f>
        <v/>
      </c>
      <c r="E463" s="23" t="str">
        <f>IFERROR(VLOOKUP($B$460,$130:$216,MATCH($R463&amp;"/"&amp;E$348,$128:$128,0),FALSE),"")</f>
        <v/>
      </c>
      <c r="F463" s="23" t="str">
        <f>IFERROR(VLOOKUP($B$460,$130:$216,MATCH($R463&amp;"/"&amp;F$348,$128:$128,0),FALSE),"")</f>
        <v/>
      </c>
      <c r="G463" s="23" t="str">
        <f>IFERROR(VLOOKUP($B$460,$130:$216,MATCH($R463&amp;"/"&amp;G$348,$128:$128,0),FALSE),"")</f>
        <v/>
      </c>
      <c r="H463" s="23" t="str">
        <f>IFERROR(VLOOKUP($B$460,$130:$216,MATCH($R463&amp;"/"&amp;H$348,$128:$128,0),FALSE),"")</f>
        <v/>
      </c>
      <c r="I463" s="23" t="str">
        <f>IFERROR(VLOOKUP($B$460,$130:$216,MATCH($R463&amp;"/"&amp;I$348,$128:$128,0),FALSE),"")</f>
        <v/>
      </c>
      <c r="J463" s="23" t="str">
        <f>IFERROR(VLOOKUP($B$460,$130:$216,MATCH($R463&amp;"/"&amp;J$348,$128:$128,0),FALSE),"")</f>
        <v/>
      </c>
      <c r="K463" s="23" t="str">
        <f>IFERROR(VLOOKUP($B$460,$130:$216,MATCH($R463&amp;"/"&amp;K$348,$128:$128,0),FALSE),"")</f>
        <v/>
      </c>
      <c r="L463" s="23" t="str">
        <f>IFERROR(VLOOKUP($B$460,$130:$216,MATCH($R463&amp;"/"&amp;L$348,$128:$128,0),FALSE),"")</f>
        <v/>
      </c>
      <c r="M463" s="23" t="str">
        <f>IFERROR(VLOOKUP($B$460,$130:$216,MATCH($R463&amp;"/"&amp;M$348,$128:$128,0),FALSE),"")</f>
        <v/>
      </c>
      <c r="N463" s="23" t="str">
        <f>IFERROR(VLOOKUP($B$460,$130:$216,MATCH($R463&amp;"/"&amp;N$348,$128:$128,0),FALSE),"")</f>
        <v/>
      </c>
      <c r="O463" s="23" t="str">
        <f>IFERROR(VLOOKUP($B$460,$130:$216,MATCH($R463&amp;"/"&amp;O$348,$128:$128,0),FALSE),"")</f>
        <v/>
      </c>
      <c r="P463" s="23" t="str">
        <f>IFERROR(VLOOKUP($B$460,$130:$216,MATCH($R463&amp;"/"&amp;P$348,$128:$128,0),FALSE),"")</f>
        <v/>
      </c>
      <c r="Q463" s="37"/>
      <c r="R463" s="25" t="s">
        <v>2918</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t="str">
        <f>IFERROR(VLOOKUP($B$460,$130:$216,MATCH($R464&amp;"/"&amp;B$348,$128:$128,0),FALSE),"")</f>
        <v/>
      </c>
      <c r="C464" s="39" t="str">
        <f>IFERROR(VLOOKUP($B$460,$130:$216,MATCH($R464&amp;"/"&amp;C$348,$128:$128,0),FALSE),"")</f>
        <v/>
      </c>
      <c r="D464" s="39" t="str">
        <f>IFERROR(VLOOKUP($B$460,$130:$216,MATCH($R464&amp;"/"&amp;D$348,$128:$128,0),FALSE),"")</f>
        <v/>
      </c>
      <c r="E464" s="39" t="str">
        <f>IFERROR(VLOOKUP($B$460,$130:$216,MATCH($R464&amp;"/"&amp;E$348,$128:$128,0),FALSE),"")</f>
        <v/>
      </c>
      <c r="F464" s="39" t="str">
        <f>IFERROR(VLOOKUP($B$460,$130:$216,MATCH($R464&amp;"/"&amp;F$348,$128:$128,0),FALSE),"")</f>
        <v/>
      </c>
      <c r="G464" s="39" t="str">
        <f>IFERROR(VLOOKUP($B$460,$130:$216,MATCH($R464&amp;"/"&amp;G$348,$128:$128,0),FALSE),"")</f>
        <v/>
      </c>
      <c r="H464" s="39" t="str">
        <f>IFERROR(VLOOKUP($B$460,$130:$216,MATCH($R464&amp;"/"&amp;H$348,$128:$128,0),FALSE),"")</f>
        <v/>
      </c>
      <c r="I464" s="39" t="str">
        <f>IFERROR(VLOOKUP($B$460,$130:$216,MATCH($R464&amp;"/"&amp;I$348,$128:$128,0),FALSE),"")</f>
        <v/>
      </c>
      <c r="J464" s="39" t="str">
        <f>IFERROR(VLOOKUP($B$460,$130:$216,MATCH($R464&amp;"/"&amp;J$348,$128:$128,0),FALSE),"")</f>
        <v/>
      </c>
      <c r="K464" s="39" t="str">
        <f>IFERROR(VLOOKUP($B$460,$130:$216,MATCH($R464&amp;"/"&amp;K$348,$128:$128,0),FALSE),"")</f>
        <v/>
      </c>
      <c r="L464" s="39" t="str">
        <f>IFERROR(VLOOKUP($B$460,$130:$216,MATCH($R464&amp;"/"&amp;L$348,$128:$128,0),FALSE),"")</f>
        <v/>
      </c>
      <c r="M464" s="39" t="str">
        <f>IFERROR(VLOOKUP($B$460,$130:$216,MATCH($R464&amp;"/"&amp;M$348,$128:$128,0),FALSE),"")</f>
        <v/>
      </c>
      <c r="N464" s="39" t="str">
        <f>IFERROR(VLOOKUP($B$460,$130:$216,MATCH($R464&amp;"/"&amp;N$348,$128:$128,0),FALSE),"")</f>
        <v/>
      </c>
      <c r="O464" s="39" t="str">
        <f>IFERROR(VLOOKUP($B$460,$130:$216,MATCH($R464&amp;"/"&amp;O$348,$128:$128,0),FALSE),"")</f>
        <v/>
      </c>
      <c r="P464" s="39" t="str">
        <f>IFERROR(VLOOKUP($B$460,$130:$216,MATCH($R464&amp;"/"&amp;P$348,$128:$128,0),FALSE),"")</f>
        <v/>
      </c>
      <c r="Q464" s="37"/>
      <c r="R464" s="25" t="s">
        <v>2940</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27">SUM(B461:B464)</f>
        <v>0</v>
      </c>
      <c r="C465" s="40">
        <f t="shared" si="27"/>
        <v>0</v>
      </c>
      <c r="D465" s="40">
        <f t="shared" si="27"/>
        <v>0</v>
      </c>
      <c r="E465" s="40">
        <f t="shared" si="27"/>
        <v>0</v>
      </c>
      <c r="F465" s="40">
        <f t="shared" si="27"/>
        <v>0</v>
      </c>
      <c r="G465" s="40">
        <f t="shared" si="27"/>
        <v>0</v>
      </c>
      <c r="H465" s="40">
        <f t="shared" si="27"/>
        <v>0</v>
      </c>
      <c r="I465" s="40">
        <f t="shared" si="27"/>
        <v>0</v>
      </c>
      <c r="J465" s="40">
        <f t="shared" si="27"/>
        <v>0</v>
      </c>
      <c r="K465" s="40">
        <f t="shared" si="27"/>
        <v>0</v>
      </c>
      <c r="L465" s="40">
        <f t="shared" si="27"/>
        <v>0</v>
      </c>
      <c r="M465" s="40">
        <f t="shared" si="27"/>
        <v>0</v>
      </c>
      <c r="N465" s="40" t="e">
        <f t="shared" ref="N465:P465" si="28">IF(N462="",N461*4,IF(N463="",(N462+N461)*2,IF(N464="",((N463+N462+N461)/3)*4,SUM(N461:N464))))</f>
        <v>#VALUE!</v>
      </c>
      <c r="O465" s="40" t="e">
        <f t="shared" si="28"/>
        <v>#VALUE!</v>
      </c>
      <c r="P465" s="40" t="e">
        <f t="shared" si="28"/>
        <v>#VALUE!</v>
      </c>
      <c r="Q465" s="21"/>
      <c r="R465" s="25" t="s">
        <v>2919</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t="e">
        <f t="shared" ref="C466:P466" si="29">C465/B465-1</f>
        <v>#DIV/0!</v>
      </c>
      <c r="D466" s="42" t="e">
        <f t="shared" si="29"/>
        <v>#DIV/0!</v>
      </c>
      <c r="E466" s="42" t="e">
        <f t="shared" si="29"/>
        <v>#DIV/0!</v>
      </c>
      <c r="F466" s="42" t="e">
        <f t="shared" si="29"/>
        <v>#DIV/0!</v>
      </c>
      <c r="G466" s="42" t="e">
        <f t="shared" si="29"/>
        <v>#DIV/0!</v>
      </c>
      <c r="H466" s="42" t="e">
        <f t="shared" si="29"/>
        <v>#DIV/0!</v>
      </c>
      <c r="I466" s="42" t="e">
        <f t="shared" si="29"/>
        <v>#DIV/0!</v>
      </c>
      <c r="J466" s="42" t="e">
        <f t="shared" si="29"/>
        <v>#DIV/0!</v>
      </c>
      <c r="K466" s="42" t="e">
        <f t="shared" si="29"/>
        <v>#DIV/0!</v>
      </c>
      <c r="L466" s="42" t="e">
        <f t="shared" si="29"/>
        <v>#DIV/0!</v>
      </c>
      <c r="M466" s="42" t="e">
        <f t="shared" si="29"/>
        <v>#DIV/0!</v>
      </c>
      <c r="N466" s="26" t="e">
        <f t="shared" si="29"/>
        <v>#VALUE!</v>
      </c>
      <c r="O466" s="26" t="e">
        <f t="shared" si="29"/>
        <v>#VALUE!</v>
      </c>
      <c r="P466" s="26" t="e">
        <f t="shared" si="29"/>
        <v>#VALUE!</v>
      </c>
      <c r="Q466" s="37"/>
      <c r="R466" s="27" t="s">
        <v>2941</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51" t="s">
        <v>2942</v>
      </c>
      <c r="C467" s="146"/>
      <c r="D467" s="146"/>
      <c r="E467" s="146"/>
      <c r="F467" s="146"/>
      <c r="G467" s="146"/>
      <c r="H467" s="146"/>
      <c r="I467" s="146"/>
      <c r="J467" s="146"/>
      <c r="K467" s="146"/>
      <c r="L467" s="146"/>
      <c r="M467" s="146"/>
      <c r="N467" s="150"/>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t="str">
        <f>IFERROR(VLOOKUP($B$467,$130:$216,MATCH($R468&amp;"/"&amp;B$348,$128:$128,0),FALSE),"")</f>
        <v/>
      </c>
      <c r="C468" s="23" t="str">
        <f>IFERROR(VLOOKUP($B$467,$130:$216,MATCH($R468&amp;"/"&amp;C$348,$128:$128,0),FALSE),"")</f>
        <v/>
      </c>
      <c r="D468" s="23" t="str">
        <f>IFERROR(VLOOKUP($B$467,$130:$216,MATCH($R468&amp;"/"&amp;D$348,$128:$128,0),FALSE),"")</f>
        <v/>
      </c>
      <c r="E468" s="23" t="str">
        <f>IFERROR(VLOOKUP($B$467,$130:$216,MATCH($R468&amp;"/"&amp;E$348,$128:$128,0),FALSE),"")</f>
        <v/>
      </c>
      <c r="F468" s="23" t="str">
        <f>IFERROR(VLOOKUP($B$467,$130:$216,MATCH($R468&amp;"/"&amp;F$348,$128:$128,0),FALSE),"")</f>
        <v/>
      </c>
      <c r="G468" s="23" t="str">
        <f>IFERROR(VLOOKUP($B$467,$130:$216,MATCH($R468&amp;"/"&amp;G$348,$128:$128,0),FALSE),"")</f>
        <v/>
      </c>
      <c r="H468" s="23" t="str">
        <f>IFERROR(VLOOKUP($B$467,$130:$216,MATCH($R468&amp;"/"&amp;H$348,$128:$128,0),FALSE),"")</f>
        <v/>
      </c>
      <c r="I468" s="23" t="str">
        <f>IFERROR(VLOOKUP($B$467,$130:$216,MATCH($R468&amp;"/"&amp;I$348,$128:$128,0),FALSE),"")</f>
        <v/>
      </c>
      <c r="J468" s="23" t="str">
        <f>IFERROR(VLOOKUP($B$467,$130:$216,MATCH($R468&amp;"/"&amp;J$348,$128:$128,0),FALSE),"")</f>
        <v/>
      </c>
      <c r="K468" s="23" t="str">
        <f>IFERROR(VLOOKUP($B$467,$130:$216,MATCH($R468&amp;"/"&amp;K$348,$128:$128,0),FALSE),"")</f>
        <v/>
      </c>
      <c r="L468" s="23" t="str">
        <f>IFERROR(VLOOKUP($B$467,$130:$216,MATCH($R468&amp;"/"&amp;L$348,$128:$128,0),FALSE),"")</f>
        <v/>
      </c>
      <c r="M468" s="23" t="str">
        <f>IFERROR(VLOOKUP($B$467,$130:$216,MATCH($R468&amp;"/"&amp;M$348,$128:$128,0),FALSE),"")</f>
        <v/>
      </c>
      <c r="N468" s="23" t="str">
        <f>IFERROR(VLOOKUP($B$467,$130:$216,MATCH($R468&amp;"/"&amp;N$348,$128:$128,0),FALSE),"")</f>
        <v/>
      </c>
      <c r="O468" s="23" t="str">
        <f>IFERROR(VLOOKUP($B$467,$130:$216,MATCH($R468&amp;"/"&amp;O$348,$128:$128,0),FALSE),"")</f>
        <v/>
      </c>
      <c r="P468" s="23" t="str">
        <f>IFERROR(VLOOKUP($B$467,$130:$216,MATCH($R468&amp;"/"&amp;P$348,$128:$128,0),FALSE),"")</f>
        <v/>
      </c>
      <c r="Q468" s="21"/>
      <c r="R468" s="25" t="s">
        <v>2916</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t="str">
        <f>IFERROR(VLOOKUP($B$467,$130:$216,MATCH($R469&amp;"/"&amp;B$348,$128:$128,0),FALSE),"")</f>
        <v/>
      </c>
      <c r="C469" s="23" t="str">
        <f>IFERROR(VLOOKUP($B$467,$130:$216,MATCH($R469&amp;"/"&amp;C$348,$128:$128,0),FALSE),"")</f>
        <v/>
      </c>
      <c r="D469" s="23" t="str">
        <f>IFERROR(VLOOKUP($B$467,$130:$216,MATCH($R469&amp;"/"&amp;D$348,$128:$128,0),FALSE),"")</f>
        <v/>
      </c>
      <c r="E469" s="23" t="str">
        <f>IFERROR(VLOOKUP($B$467,$130:$216,MATCH($R469&amp;"/"&amp;E$348,$128:$128,0),FALSE),"")</f>
        <v/>
      </c>
      <c r="F469" s="23" t="str">
        <f>IFERROR(VLOOKUP($B$467,$130:$216,MATCH($R469&amp;"/"&amp;F$348,$128:$128,0),FALSE),"")</f>
        <v/>
      </c>
      <c r="G469" s="23" t="str">
        <f>IFERROR(VLOOKUP($B$467,$130:$216,MATCH($R469&amp;"/"&amp;G$348,$128:$128,0),FALSE),"")</f>
        <v/>
      </c>
      <c r="H469" s="23" t="str">
        <f>IFERROR(VLOOKUP($B$467,$130:$216,MATCH($R469&amp;"/"&amp;H$348,$128:$128,0),FALSE),"")</f>
        <v/>
      </c>
      <c r="I469" s="23" t="str">
        <f>IFERROR(VLOOKUP($B$467,$130:$216,MATCH($R469&amp;"/"&amp;I$348,$128:$128,0),FALSE),"")</f>
        <v/>
      </c>
      <c r="J469" s="23" t="str">
        <f>IFERROR(VLOOKUP($B$467,$130:$216,MATCH($R469&amp;"/"&amp;J$348,$128:$128,0),FALSE),"")</f>
        <v/>
      </c>
      <c r="K469" s="23" t="str">
        <f>IFERROR(VLOOKUP($B$467,$130:$216,MATCH($R469&amp;"/"&amp;K$348,$128:$128,0),FALSE),"")</f>
        <v/>
      </c>
      <c r="L469" s="23" t="str">
        <f>IFERROR(VLOOKUP($B$467,$130:$216,MATCH($R469&amp;"/"&amp;L$348,$128:$128,0),FALSE),"")</f>
        <v/>
      </c>
      <c r="M469" s="23" t="str">
        <f>IFERROR(VLOOKUP($B$467,$130:$216,MATCH($R469&amp;"/"&amp;M$348,$128:$128,0),FALSE),"")</f>
        <v/>
      </c>
      <c r="N469" s="23" t="str">
        <f>IFERROR(VLOOKUP($B$467,$130:$216,MATCH($R469&amp;"/"&amp;N$348,$128:$128,0),FALSE),"")</f>
        <v/>
      </c>
      <c r="O469" s="23" t="str">
        <f>IFERROR(VLOOKUP($B$467,$130:$216,MATCH($R469&amp;"/"&amp;O$348,$128:$128,0),FALSE),"")</f>
        <v/>
      </c>
      <c r="P469" s="23" t="str">
        <f>IFERROR(VLOOKUP($B$467,$130:$216,MATCH($R469&amp;"/"&amp;P$348,$128:$128,0),FALSE),"")</f>
        <v/>
      </c>
      <c r="Q469" s="21"/>
      <c r="R469" s="25" t="s">
        <v>2917</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t="str">
        <f>IFERROR(VLOOKUP($B$467,$130:$216,MATCH($R470&amp;"/"&amp;B$348,$128:$128,0),FALSE),"")</f>
        <v/>
      </c>
      <c r="C470" s="23" t="str">
        <f>IFERROR(VLOOKUP($B$467,$130:$216,MATCH($R470&amp;"/"&amp;C$348,$128:$128,0),FALSE),"")</f>
        <v/>
      </c>
      <c r="D470" s="23" t="str">
        <f>IFERROR(VLOOKUP($B$467,$130:$216,MATCH($R470&amp;"/"&amp;D$348,$128:$128,0),FALSE),"")</f>
        <v/>
      </c>
      <c r="E470" s="23" t="str">
        <f>IFERROR(VLOOKUP($B$467,$130:$216,MATCH($R470&amp;"/"&amp;E$348,$128:$128,0),FALSE),"")</f>
        <v/>
      </c>
      <c r="F470" s="23" t="str">
        <f>IFERROR(VLOOKUP($B$467,$130:$216,MATCH($R470&amp;"/"&amp;F$348,$128:$128,0),FALSE),"")</f>
        <v/>
      </c>
      <c r="G470" s="23" t="str">
        <f>IFERROR(VLOOKUP($B$467,$130:$216,MATCH($R470&amp;"/"&amp;G$348,$128:$128,0),FALSE),"")</f>
        <v/>
      </c>
      <c r="H470" s="23" t="str">
        <f>IFERROR(VLOOKUP($B$467,$130:$216,MATCH($R470&amp;"/"&amp;H$348,$128:$128,0),FALSE),"")</f>
        <v/>
      </c>
      <c r="I470" s="23" t="str">
        <f>IFERROR(VLOOKUP($B$467,$130:$216,MATCH($R470&amp;"/"&amp;I$348,$128:$128,0),FALSE),"")</f>
        <v/>
      </c>
      <c r="J470" s="23" t="str">
        <f>IFERROR(VLOOKUP($B$467,$130:$216,MATCH($R470&amp;"/"&amp;J$348,$128:$128,0),FALSE),"")</f>
        <v/>
      </c>
      <c r="K470" s="23" t="str">
        <f>IFERROR(VLOOKUP($B$467,$130:$216,MATCH($R470&amp;"/"&amp;K$348,$128:$128,0),FALSE),"")</f>
        <v/>
      </c>
      <c r="L470" s="23" t="str">
        <f>IFERROR(VLOOKUP($B$467,$130:$216,MATCH($R470&amp;"/"&amp;L$348,$128:$128,0),FALSE),"")</f>
        <v/>
      </c>
      <c r="M470" s="23" t="str">
        <f>IFERROR(VLOOKUP($B$467,$130:$216,MATCH($R470&amp;"/"&amp;M$348,$128:$128,0),FALSE),"")</f>
        <v/>
      </c>
      <c r="N470" s="23" t="str">
        <f>IFERROR(VLOOKUP($B$467,$130:$216,MATCH($R470&amp;"/"&amp;N$348,$128:$128,0),FALSE),"")</f>
        <v/>
      </c>
      <c r="O470" s="23" t="str">
        <f>IFERROR(VLOOKUP($B$467,$130:$216,MATCH($R470&amp;"/"&amp;O$348,$128:$128,0),FALSE),"")</f>
        <v/>
      </c>
      <c r="P470" s="23" t="str">
        <f>IFERROR(VLOOKUP($B$467,$130:$216,MATCH($R470&amp;"/"&amp;P$348,$128:$128,0),FALSE),"")</f>
        <v/>
      </c>
      <c r="Q470" s="21"/>
      <c r="R470" s="25" t="s">
        <v>2918</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t="str">
        <f>IFERROR(VLOOKUP($B$467,$130:$216,MATCH($R471&amp;"/"&amp;B$348,$128:$128,0),FALSE),"")</f>
        <v/>
      </c>
      <c r="C471" s="39" t="str">
        <f>IFERROR(VLOOKUP($B$467,$130:$216,MATCH($R471&amp;"/"&amp;C$348,$128:$128,0),FALSE),"")</f>
        <v/>
      </c>
      <c r="D471" s="39" t="str">
        <f>IFERROR(VLOOKUP($B$467,$130:$216,MATCH($R471&amp;"/"&amp;D$348,$128:$128,0),FALSE),"")</f>
        <v/>
      </c>
      <c r="E471" s="39" t="str">
        <f>IFERROR(VLOOKUP($B$467,$130:$216,MATCH($R471&amp;"/"&amp;E$348,$128:$128,0),FALSE),"")</f>
        <v/>
      </c>
      <c r="F471" s="39" t="str">
        <f>IFERROR(VLOOKUP($B$467,$130:$216,MATCH($R471&amp;"/"&amp;F$348,$128:$128,0),FALSE),"")</f>
        <v/>
      </c>
      <c r="G471" s="39" t="str">
        <f>IFERROR(VLOOKUP($B$467,$130:$216,MATCH($R471&amp;"/"&amp;G$348,$128:$128,0),FALSE),"")</f>
        <v/>
      </c>
      <c r="H471" s="39" t="str">
        <f>IFERROR(VLOOKUP($B$467,$130:$216,MATCH($R471&amp;"/"&amp;H$348,$128:$128,0),FALSE),"")</f>
        <v/>
      </c>
      <c r="I471" s="39" t="str">
        <f>IFERROR(VLOOKUP($B$467,$130:$216,MATCH($R471&amp;"/"&amp;I$348,$128:$128,0),FALSE),"")</f>
        <v/>
      </c>
      <c r="J471" s="39" t="str">
        <f>IFERROR(VLOOKUP($B$467,$130:$216,MATCH($R471&amp;"/"&amp;J$348,$128:$128,0),FALSE),"")</f>
        <v/>
      </c>
      <c r="K471" s="39" t="str">
        <f>IFERROR(VLOOKUP($B$467,$130:$216,MATCH($R471&amp;"/"&amp;K$348,$128:$128,0),FALSE),"")</f>
        <v/>
      </c>
      <c r="L471" s="39" t="str">
        <f>IFERROR(VLOOKUP($B$467,$130:$216,MATCH($R471&amp;"/"&amp;L$348,$128:$128,0),FALSE),"")</f>
        <v/>
      </c>
      <c r="M471" s="39" t="str">
        <f>IFERROR(VLOOKUP($B$467,$130:$216,MATCH($R471&amp;"/"&amp;M$348,$128:$128,0),FALSE),"")</f>
        <v/>
      </c>
      <c r="N471" s="39" t="str">
        <f>IFERROR(VLOOKUP($B$467,$130:$216,MATCH($R471&amp;"/"&amp;N$348,$128:$128,0),FALSE),"")</f>
        <v/>
      </c>
      <c r="O471" s="39" t="str">
        <f>IFERROR(VLOOKUP($B$467,$130:$216,MATCH($R471&amp;"/"&amp;O$348,$128:$128,0),FALSE),"")</f>
        <v/>
      </c>
      <c r="P471" s="39" t="str">
        <f>IFERROR(VLOOKUP($B$467,$130:$216,MATCH($R471&amp;"/"&amp;P$348,$128:$128,0),FALSE),"")</f>
        <v/>
      </c>
      <c r="Q471" s="21"/>
      <c r="R471" s="25" t="s">
        <v>2940</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30">SUM(B468:B471)</f>
        <v>0</v>
      </c>
      <c r="C472" s="23">
        <f t="shared" si="30"/>
        <v>0</v>
      </c>
      <c r="D472" s="23">
        <f t="shared" si="30"/>
        <v>0</v>
      </c>
      <c r="E472" s="23">
        <f t="shared" si="30"/>
        <v>0</v>
      </c>
      <c r="F472" s="23">
        <f t="shared" si="30"/>
        <v>0</v>
      </c>
      <c r="G472" s="23">
        <f t="shared" si="30"/>
        <v>0</v>
      </c>
      <c r="H472" s="23">
        <f t="shared" si="30"/>
        <v>0</v>
      </c>
      <c r="I472" s="23">
        <f t="shared" si="30"/>
        <v>0</v>
      </c>
      <c r="J472" s="23">
        <f t="shared" si="30"/>
        <v>0</v>
      </c>
      <c r="K472" s="23">
        <f t="shared" si="30"/>
        <v>0</v>
      </c>
      <c r="L472" s="23">
        <f t="shared" si="30"/>
        <v>0</v>
      </c>
      <c r="M472" s="23">
        <f t="shared" si="30"/>
        <v>0</v>
      </c>
      <c r="N472" s="23" t="e">
        <f t="shared" ref="N472:P472" si="31">IF(N469="",N468*4,IF(N470="",(N469+N468)*2,IF(N471="",((N470+N469+N468)/3)*4,SUM(N468:N471))))</f>
        <v>#VALUE!</v>
      </c>
      <c r="O472" s="23" t="e">
        <f t="shared" si="31"/>
        <v>#VALUE!</v>
      </c>
      <c r="P472" s="23" t="e">
        <f t="shared" si="31"/>
        <v>#VALUE!</v>
      </c>
      <c r="Q472" s="21"/>
      <c r="R472" s="25" t="s">
        <v>2919</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51" t="s">
        <v>2943</v>
      </c>
      <c r="C473" s="146"/>
      <c r="D473" s="146"/>
      <c r="E473" s="146"/>
      <c r="F473" s="146"/>
      <c r="G473" s="146"/>
      <c r="H473" s="146"/>
      <c r="I473" s="146"/>
      <c r="J473" s="146"/>
      <c r="K473" s="146"/>
      <c r="L473" s="146"/>
      <c r="M473" s="146"/>
      <c r="N473" s="150"/>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IFERROR(VLOOKUP($B$473,$130:$216,MATCH($R474&amp;"/"&amp;B$348,$128:$128,0),FALSE),"")</f>
        <v/>
      </c>
      <c r="C474" s="23" t="str">
        <f>IFERROR(VLOOKUP($B$473,$130:$216,MATCH($R474&amp;"/"&amp;C$348,$128:$128,0),FALSE),"")</f>
        <v/>
      </c>
      <c r="D474" s="23" t="str">
        <f>IFERROR(VLOOKUP($B$473,$130:$216,MATCH($R474&amp;"/"&amp;D$348,$128:$128,0),FALSE),"")</f>
        <v/>
      </c>
      <c r="E474" s="23" t="str">
        <f>IFERROR(VLOOKUP($B$473,$130:$216,MATCH($R474&amp;"/"&amp;E$348,$128:$128,0),FALSE),"")</f>
        <v/>
      </c>
      <c r="F474" s="23" t="str">
        <f>IFERROR(VLOOKUP($B$473,$130:$216,MATCH($R474&amp;"/"&amp;F$348,$128:$128,0),FALSE),"")</f>
        <v/>
      </c>
      <c r="G474" s="23" t="str">
        <f>IFERROR(VLOOKUP($B$473,$130:$216,MATCH($R474&amp;"/"&amp;G$348,$128:$128,0),FALSE),"")</f>
        <v/>
      </c>
      <c r="H474" s="23" t="str">
        <f>IFERROR(VLOOKUP($B$473,$130:$216,MATCH($R474&amp;"/"&amp;H$348,$128:$128,0),FALSE),"")</f>
        <v/>
      </c>
      <c r="I474" s="23" t="str">
        <f>IFERROR(VLOOKUP($B$473,$130:$216,MATCH($R474&amp;"/"&amp;I$348,$128:$128,0),FALSE),"")</f>
        <v/>
      </c>
      <c r="J474" s="23" t="str">
        <f>IFERROR(VLOOKUP($B$473,$130:$216,MATCH($R474&amp;"/"&amp;J$348,$128:$128,0),FALSE),"")</f>
        <v/>
      </c>
      <c r="K474" s="23" t="str">
        <f>IFERROR(VLOOKUP($B$473,$130:$216,MATCH($R474&amp;"/"&amp;K$348,$128:$128,0),FALSE),"")</f>
        <v/>
      </c>
      <c r="L474" s="23" t="str">
        <f>IFERROR(VLOOKUP($B$473,$130:$216,MATCH($R474&amp;"/"&amp;L$348,$128:$128,0),FALSE),"")</f>
        <v/>
      </c>
      <c r="M474" s="23" t="str">
        <f>IFERROR(VLOOKUP($B$473,$130:$216,MATCH($R474&amp;"/"&amp;M$348,$128:$128,0),FALSE),"")</f>
        <v/>
      </c>
      <c r="N474" s="23" t="str">
        <f>IFERROR(VLOOKUP($B$473,$130:$216,MATCH($R474&amp;"/"&amp;N$348,$128:$128,0),FALSE),"")</f>
        <v/>
      </c>
      <c r="O474" s="23" t="str">
        <f>IFERROR(VLOOKUP($B$473,$130:$216,MATCH($R474&amp;"/"&amp;O$348,$128:$128,0),FALSE),"")</f>
        <v/>
      </c>
      <c r="P474" s="23" t="str">
        <f>IFERROR(VLOOKUP($B$473,$130:$216,MATCH($R474&amp;"/"&amp;P$348,$128:$128,0),FALSE),"")</f>
        <v/>
      </c>
      <c r="Q474" s="21"/>
      <c r="R474" s="25" t="s">
        <v>2916</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IFERROR(VLOOKUP($B$473,$130:$216,MATCH($R475&amp;"/"&amp;B$348,$128:$128,0),FALSE),"")</f>
        <v/>
      </c>
      <c r="C475" s="23" t="str">
        <f>IFERROR(VLOOKUP($B$473,$130:$216,MATCH($R475&amp;"/"&amp;C$348,$128:$128,0),FALSE),"")</f>
        <v/>
      </c>
      <c r="D475" s="23" t="str">
        <f>IFERROR(VLOOKUP($B$473,$130:$216,MATCH($R475&amp;"/"&amp;D$348,$128:$128,0),FALSE),"")</f>
        <v/>
      </c>
      <c r="E475" s="23" t="str">
        <f>IFERROR(VLOOKUP($B$473,$130:$216,MATCH($R475&amp;"/"&amp;E$348,$128:$128,0),FALSE),"")</f>
        <v/>
      </c>
      <c r="F475" s="23" t="str">
        <f>IFERROR(VLOOKUP($B$473,$130:$216,MATCH($R475&amp;"/"&amp;F$348,$128:$128,0),FALSE),"")</f>
        <v/>
      </c>
      <c r="G475" s="23" t="str">
        <f>IFERROR(VLOOKUP($B$473,$130:$216,MATCH($R475&amp;"/"&amp;G$348,$128:$128,0),FALSE),"")</f>
        <v/>
      </c>
      <c r="H475" s="23" t="str">
        <f>IFERROR(VLOOKUP($B$473,$130:$216,MATCH($R475&amp;"/"&amp;H$348,$128:$128,0),FALSE),"")</f>
        <v/>
      </c>
      <c r="I475" s="23" t="str">
        <f>IFERROR(VLOOKUP($B$473,$130:$216,MATCH($R475&amp;"/"&amp;I$348,$128:$128,0),FALSE),"")</f>
        <v/>
      </c>
      <c r="J475" s="23" t="str">
        <f>IFERROR(VLOOKUP($B$473,$130:$216,MATCH($R475&amp;"/"&amp;J$348,$128:$128,0),FALSE),"")</f>
        <v/>
      </c>
      <c r="K475" s="23" t="str">
        <f>IFERROR(VLOOKUP($B$473,$130:$216,MATCH($R475&amp;"/"&amp;K$348,$128:$128,0),FALSE),"")</f>
        <v/>
      </c>
      <c r="L475" s="23" t="str">
        <f>IFERROR(VLOOKUP($B$473,$130:$216,MATCH($R475&amp;"/"&amp;L$348,$128:$128,0),FALSE),"")</f>
        <v/>
      </c>
      <c r="M475" s="23" t="str">
        <f>IFERROR(VLOOKUP($B$473,$130:$216,MATCH($R475&amp;"/"&amp;M$348,$128:$128,0),FALSE),"")</f>
        <v/>
      </c>
      <c r="N475" s="23" t="str">
        <f>IFERROR(VLOOKUP($B$473,$130:$216,MATCH($R475&amp;"/"&amp;N$348,$128:$128,0),FALSE),"")</f>
        <v/>
      </c>
      <c r="O475" s="23" t="str">
        <f>IFERROR(VLOOKUP($B$473,$130:$216,MATCH($R475&amp;"/"&amp;O$348,$128:$128,0),FALSE),"")</f>
        <v/>
      </c>
      <c r="P475" s="23" t="str">
        <f>IFERROR(VLOOKUP($B$473,$130:$216,MATCH($R475&amp;"/"&amp;P$348,$128:$128,0),FALSE),"")</f>
        <v/>
      </c>
      <c r="Q475" s="21"/>
      <c r="R475" s="25" t="s">
        <v>2917</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IFERROR(VLOOKUP($B$473,$130:$216,MATCH($R476&amp;"/"&amp;B$348,$128:$128,0),FALSE),"")</f>
        <v/>
      </c>
      <c r="C476" s="23" t="str">
        <f>IFERROR(VLOOKUP($B$473,$130:$216,MATCH($R476&amp;"/"&amp;C$348,$128:$128,0),FALSE),"")</f>
        <v/>
      </c>
      <c r="D476" s="23" t="str">
        <f>IFERROR(VLOOKUP($B$473,$130:$216,MATCH($R476&amp;"/"&amp;D$348,$128:$128,0),FALSE),"")</f>
        <v/>
      </c>
      <c r="E476" s="23" t="str">
        <f>IFERROR(VLOOKUP($B$473,$130:$216,MATCH($R476&amp;"/"&amp;E$348,$128:$128,0),FALSE),"")</f>
        <v/>
      </c>
      <c r="F476" s="23" t="str">
        <f>IFERROR(VLOOKUP($B$473,$130:$216,MATCH($R476&amp;"/"&amp;F$348,$128:$128,0),FALSE),"")</f>
        <v/>
      </c>
      <c r="G476" s="23" t="str">
        <f>IFERROR(VLOOKUP($B$473,$130:$216,MATCH($R476&amp;"/"&amp;G$348,$128:$128,0),FALSE),"")</f>
        <v/>
      </c>
      <c r="H476" s="23" t="str">
        <f>IFERROR(VLOOKUP($B$473,$130:$216,MATCH($R476&amp;"/"&amp;H$348,$128:$128,0),FALSE),"")</f>
        <v/>
      </c>
      <c r="I476" s="23" t="str">
        <f>IFERROR(VLOOKUP($B$473,$130:$216,MATCH($R476&amp;"/"&amp;I$348,$128:$128,0),FALSE),"")</f>
        <v/>
      </c>
      <c r="J476" s="23" t="str">
        <f>IFERROR(VLOOKUP($B$473,$130:$216,MATCH($R476&amp;"/"&amp;J$348,$128:$128,0),FALSE),"")</f>
        <v/>
      </c>
      <c r="K476" s="23" t="str">
        <f>IFERROR(VLOOKUP($B$473,$130:$216,MATCH($R476&amp;"/"&amp;K$348,$128:$128,0),FALSE),"")</f>
        <v/>
      </c>
      <c r="L476" s="23" t="str">
        <f>IFERROR(VLOOKUP($B$473,$130:$216,MATCH($R476&amp;"/"&amp;L$348,$128:$128,0),FALSE),"")</f>
        <v/>
      </c>
      <c r="M476" s="23" t="str">
        <f>IFERROR(VLOOKUP($B$473,$130:$216,MATCH($R476&amp;"/"&amp;M$348,$128:$128,0),FALSE),"")</f>
        <v/>
      </c>
      <c r="N476" s="23" t="str">
        <f>IFERROR(VLOOKUP($B$473,$130:$216,MATCH($R476&amp;"/"&amp;N$348,$128:$128,0),FALSE),"")</f>
        <v/>
      </c>
      <c r="O476" s="23" t="str">
        <f>IFERROR(VLOOKUP($B$473,$130:$216,MATCH($R476&amp;"/"&amp;O$348,$128:$128,0),FALSE),"")</f>
        <v/>
      </c>
      <c r="P476" s="23" t="str">
        <f>IFERROR(VLOOKUP($B$473,$130:$216,MATCH($R476&amp;"/"&amp;P$348,$128:$128,0),FALSE),"")</f>
        <v/>
      </c>
      <c r="Q476" s="21"/>
      <c r="R476" s="25" t="s">
        <v>2918</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IFERROR(VLOOKUP($B$473,$130:$216,MATCH($R477&amp;"/"&amp;B$348,$128:$128,0),FALSE),"")</f>
        <v/>
      </c>
      <c r="C477" s="39" t="str">
        <f>IFERROR(VLOOKUP($B$473,$130:$216,MATCH($R477&amp;"/"&amp;C$348,$128:$128,0),FALSE),"")</f>
        <v/>
      </c>
      <c r="D477" s="39" t="str">
        <f>IFERROR(VLOOKUP($B$473,$130:$216,MATCH($R477&amp;"/"&amp;D$348,$128:$128,0),FALSE),"")</f>
        <v/>
      </c>
      <c r="E477" s="39" t="str">
        <f>IFERROR(VLOOKUP($B$473,$130:$216,MATCH($R477&amp;"/"&amp;E$348,$128:$128,0),FALSE),"")</f>
        <v/>
      </c>
      <c r="F477" s="39" t="str">
        <f>IFERROR(VLOOKUP($B$473,$130:$216,MATCH($R477&amp;"/"&amp;F$348,$128:$128,0),FALSE),"")</f>
        <v/>
      </c>
      <c r="G477" s="39" t="str">
        <f>IFERROR(VLOOKUP($B$473,$130:$216,MATCH($R477&amp;"/"&amp;G$348,$128:$128,0),FALSE),"")</f>
        <v/>
      </c>
      <c r="H477" s="39" t="str">
        <f>IFERROR(VLOOKUP($B$473,$130:$216,MATCH($R477&amp;"/"&amp;H$348,$128:$128,0),FALSE),"")</f>
        <v/>
      </c>
      <c r="I477" s="39" t="str">
        <f>IFERROR(VLOOKUP($B$473,$130:$216,MATCH($R477&amp;"/"&amp;I$348,$128:$128,0),FALSE),"")</f>
        <v/>
      </c>
      <c r="J477" s="39" t="str">
        <f>IFERROR(VLOOKUP($B$473,$130:$216,MATCH($R477&amp;"/"&amp;J$348,$128:$128,0),FALSE),"")</f>
        <v/>
      </c>
      <c r="K477" s="39" t="str">
        <f>IFERROR(VLOOKUP($B$473,$130:$216,MATCH($R477&amp;"/"&amp;K$348,$128:$128,0),FALSE),"")</f>
        <v/>
      </c>
      <c r="L477" s="39" t="str">
        <f>IFERROR(VLOOKUP($B$473,$130:$216,MATCH($R477&amp;"/"&amp;L$348,$128:$128,0),FALSE),"")</f>
        <v/>
      </c>
      <c r="M477" s="39" t="str">
        <f>IFERROR(VLOOKUP($B$473,$130:$216,MATCH($R477&amp;"/"&amp;M$348,$128:$128,0),FALSE),"")</f>
        <v/>
      </c>
      <c r="N477" s="39" t="str">
        <f>IFERROR(VLOOKUP($B$473,$130:$216,MATCH($R477&amp;"/"&amp;N$348,$128:$128,0),FALSE),"")</f>
        <v/>
      </c>
      <c r="O477" s="39" t="str">
        <f>IFERROR(VLOOKUP($B$473,$130:$216,MATCH($R477&amp;"/"&amp;O$348,$128:$128,0),FALSE),"")</f>
        <v/>
      </c>
      <c r="P477" s="39" t="str">
        <f>IFERROR(VLOOKUP($B$473,$130:$216,MATCH($R477&amp;"/"&amp;P$348,$128:$128,0),FALSE),"")</f>
        <v/>
      </c>
      <c r="Q477" s="21"/>
      <c r="R477" s="25" t="s">
        <v>2940</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32">SUM(B474:B477)</f>
        <v>0</v>
      </c>
      <c r="C478" s="23">
        <f t="shared" si="32"/>
        <v>0</v>
      </c>
      <c r="D478" s="23">
        <f t="shared" si="32"/>
        <v>0</v>
      </c>
      <c r="E478" s="23">
        <f t="shared" si="32"/>
        <v>0</v>
      </c>
      <c r="F478" s="23">
        <f t="shared" si="32"/>
        <v>0</v>
      </c>
      <c r="G478" s="23">
        <f t="shared" si="32"/>
        <v>0</v>
      </c>
      <c r="H478" s="23">
        <f t="shared" si="32"/>
        <v>0</v>
      </c>
      <c r="I478" s="23">
        <f t="shared" si="32"/>
        <v>0</v>
      </c>
      <c r="J478" s="23">
        <f t="shared" si="32"/>
        <v>0</v>
      </c>
      <c r="K478" s="23">
        <f t="shared" si="32"/>
        <v>0</v>
      </c>
      <c r="L478" s="23">
        <f t="shared" si="32"/>
        <v>0</v>
      </c>
      <c r="M478" s="23">
        <f t="shared" si="32"/>
        <v>0</v>
      </c>
      <c r="N478" s="23" t="e">
        <f t="shared" ref="N478:P478" si="33">IF(N475="",N474*4,IF(N476="",(N475+N474)*2,IF(N477="",((N476+N475+N474)/3)*4,SUM(N474:N477))))</f>
        <v>#VALUE!</v>
      </c>
      <c r="O478" s="23" t="e">
        <f t="shared" si="33"/>
        <v>#VALUE!</v>
      </c>
      <c r="P478" s="23" t="e">
        <f t="shared" si="33"/>
        <v>#VALUE!</v>
      </c>
      <c r="Q478" s="21"/>
      <c r="R478" s="25" t="s">
        <v>2919</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51" t="s">
        <v>2944</v>
      </c>
      <c r="C479" s="146"/>
      <c r="D479" s="146"/>
      <c r="E479" s="146"/>
      <c r="F479" s="146"/>
      <c r="G479" s="146"/>
      <c r="H479" s="146"/>
      <c r="I479" s="146"/>
      <c r="J479" s="146"/>
      <c r="K479" s="146"/>
      <c r="L479" s="146"/>
      <c r="M479" s="146"/>
      <c r="N479" s="150"/>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t="str">
        <f>IFERROR(VLOOKUP($B$479,$130:$216,MATCH($R480&amp;"/"&amp;B$348,$128:$128,0),FALSE),"")</f>
        <v/>
      </c>
      <c r="C480" s="23" t="str">
        <f>IFERROR(VLOOKUP($B$479,$130:$216,MATCH($R480&amp;"/"&amp;C$348,$128:$128,0),FALSE),"")</f>
        <v/>
      </c>
      <c r="D480" s="23" t="str">
        <f>IFERROR(VLOOKUP($B$479,$130:$216,MATCH($R480&amp;"/"&amp;D$348,$128:$128,0),FALSE),"")</f>
        <v/>
      </c>
      <c r="E480" s="23" t="str">
        <f>IFERROR(VLOOKUP($B$479,$130:$216,MATCH($R480&amp;"/"&amp;E$348,$128:$128,0),FALSE),"")</f>
        <v/>
      </c>
      <c r="F480" s="23" t="str">
        <f>IFERROR(VLOOKUP($B$479,$130:$216,MATCH($R480&amp;"/"&amp;F$348,$128:$128,0),FALSE),"")</f>
        <v/>
      </c>
      <c r="G480" s="23" t="str">
        <f>IFERROR(VLOOKUP($B$479,$130:$216,MATCH($R480&amp;"/"&amp;G$348,$128:$128,0),FALSE),"")</f>
        <v/>
      </c>
      <c r="H480" s="23" t="str">
        <f>IFERROR(VLOOKUP($B$479,$130:$216,MATCH($R480&amp;"/"&amp;H$348,$128:$128,0),FALSE),"")</f>
        <v/>
      </c>
      <c r="I480" s="23" t="str">
        <f>IFERROR(VLOOKUP($B$479,$130:$216,MATCH($R480&amp;"/"&amp;I$348,$128:$128,0),FALSE),"")</f>
        <v/>
      </c>
      <c r="J480" s="23" t="str">
        <f>IFERROR(VLOOKUP($B$479,$130:$216,MATCH($R480&amp;"/"&amp;J$348,$128:$128,0),FALSE),"")</f>
        <v/>
      </c>
      <c r="K480" s="23" t="str">
        <f>IFERROR(VLOOKUP($B$479,$130:$216,MATCH($R480&amp;"/"&amp;K$348,$128:$128,0),FALSE),"")</f>
        <v/>
      </c>
      <c r="L480" s="23" t="str">
        <f>IFERROR(VLOOKUP($B$479,$130:$216,MATCH($R480&amp;"/"&amp;L$348,$128:$128,0),FALSE),"")</f>
        <v/>
      </c>
      <c r="M480" s="23" t="str">
        <f>IFERROR(VLOOKUP($B$479,$130:$216,MATCH($R480&amp;"/"&amp;M$348,$128:$128,0),FALSE),"")</f>
        <v/>
      </c>
      <c r="N480" s="23" t="str">
        <f>IFERROR(VLOOKUP($B$479,$130:$216,MATCH($R480&amp;"/"&amp;N$348,$128:$128,0),FALSE),"")</f>
        <v/>
      </c>
      <c r="O480" s="23" t="str">
        <f>IFERROR(VLOOKUP($B$479,$130:$216,MATCH($R480&amp;"/"&amp;O$348,$128:$128,0),FALSE),"")</f>
        <v/>
      </c>
      <c r="P480" s="23" t="str">
        <f>IFERROR(VLOOKUP($B$479,$130:$216,MATCH($R480&amp;"/"&amp;P$348,$128:$128,0),FALSE),"")</f>
        <v/>
      </c>
      <c r="Q480" s="21"/>
      <c r="R480" s="25" t="s">
        <v>2916</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t="str">
        <f>IFERROR(VLOOKUP($B$479,$130:$216,MATCH($R481&amp;"/"&amp;B$348,$128:$128,0),FALSE),"")</f>
        <v/>
      </c>
      <c r="C481" s="23" t="str">
        <f>IFERROR(VLOOKUP($B$479,$130:$216,MATCH($R481&amp;"/"&amp;C$348,$128:$128,0),FALSE),"")</f>
        <v/>
      </c>
      <c r="D481" s="23" t="str">
        <f>IFERROR(VLOOKUP($B$479,$130:$216,MATCH($R481&amp;"/"&amp;D$348,$128:$128,0),FALSE),"")</f>
        <v/>
      </c>
      <c r="E481" s="23" t="str">
        <f>IFERROR(VLOOKUP($B$479,$130:$216,MATCH($R481&amp;"/"&amp;E$348,$128:$128,0),FALSE),"")</f>
        <v/>
      </c>
      <c r="F481" s="23" t="str">
        <f>IFERROR(VLOOKUP($B$479,$130:$216,MATCH($R481&amp;"/"&amp;F$348,$128:$128,0),FALSE),"")</f>
        <v/>
      </c>
      <c r="G481" s="23" t="str">
        <f>IFERROR(VLOOKUP($B$479,$130:$216,MATCH($R481&amp;"/"&amp;G$348,$128:$128,0),FALSE),"")</f>
        <v/>
      </c>
      <c r="H481" s="23" t="str">
        <f>IFERROR(VLOOKUP($B$479,$130:$216,MATCH($R481&amp;"/"&amp;H$348,$128:$128,0),FALSE),"")</f>
        <v/>
      </c>
      <c r="I481" s="23" t="str">
        <f>IFERROR(VLOOKUP($B$479,$130:$216,MATCH($R481&amp;"/"&amp;I$348,$128:$128,0),FALSE),"")</f>
        <v/>
      </c>
      <c r="J481" s="23" t="str">
        <f>IFERROR(VLOOKUP($B$479,$130:$216,MATCH($R481&amp;"/"&amp;J$348,$128:$128,0),FALSE),"")</f>
        <v/>
      </c>
      <c r="K481" s="23" t="str">
        <f>IFERROR(VLOOKUP($B$479,$130:$216,MATCH($R481&amp;"/"&amp;K$348,$128:$128,0),FALSE),"")</f>
        <v/>
      </c>
      <c r="L481" s="23" t="str">
        <f>IFERROR(VLOOKUP($B$479,$130:$216,MATCH($R481&amp;"/"&amp;L$348,$128:$128,0),FALSE),"")</f>
        <v/>
      </c>
      <c r="M481" s="23" t="str">
        <f>IFERROR(VLOOKUP($B$479,$130:$216,MATCH($R481&amp;"/"&amp;M$348,$128:$128,0),FALSE),"")</f>
        <v/>
      </c>
      <c r="N481" s="23" t="str">
        <f>IFERROR(VLOOKUP($B$479,$130:$216,MATCH($R481&amp;"/"&amp;N$348,$128:$128,0),FALSE),"")</f>
        <v/>
      </c>
      <c r="O481" s="23" t="str">
        <f>IFERROR(VLOOKUP($B$479,$130:$216,MATCH($R481&amp;"/"&amp;O$348,$128:$128,0),FALSE),"")</f>
        <v/>
      </c>
      <c r="P481" s="23" t="str">
        <f>IFERROR(VLOOKUP($B$479,$130:$216,MATCH($R481&amp;"/"&amp;P$348,$128:$128,0),FALSE),"")</f>
        <v/>
      </c>
      <c r="Q481" s="21"/>
      <c r="R481" s="25" t="s">
        <v>2917</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t="str">
        <f>IFERROR(VLOOKUP($B$479,$130:$216,MATCH($R482&amp;"/"&amp;B$348,$128:$128,0),FALSE),"")</f>
        <v/>
      </c>
      <c r="C482" s="23" t="str">
        <f>IFERROR(VLOOKUP($B$479,$130:$216,MATCH($R482&amp;"/"&amp;C$348,$128:$128,0),FALSE),"")</f>
        <v/>
      </c>
      <c r="D482" s="23" t="str">
        <f>IFERROR(VLOOKUP($B$479,$130:$216,MATCH($R482&amp;"/"&amp;D$348,$128:$128,0),FALSE),"")</f>
        <v/>
      </c>
      <c r="E482" s="23" t="str">
        <f>IFERROR(VLOOKUP($B$479,$130:$216,MATCH($R482&amp;"/"&amp;E$348,$128:$128,0),FALSE),"")</f>
        <v/>
      </c>
      <c r="F482" s="23" t="str">
        <f>IFERROR(VLOOKUP($B$479,$130:$216,MATCH($R482&amp;"/"&amp;F$348,$128:$128,0),FALSE),"")</f>
        <v/>
      </c>
      <c r="G482" s="23" t="str">
        <f>IFERROR(VLOOKUP($B$479,$130:$216,MATCH($R482&amp;"/"&amp;G$348,$128:$128,0),FALSE),"")</f>
        <v/>
      </c>
      <c r="H482" s="23" t="str">
        <f>IFERROR(VLOOKUP($B$479,$130:$216,MATCH($R482&amp;"/"&amp;H$348,$128:$128,0),FALSE),"")</f>
        <v/>
      </c>
      <c r="I482" s="23" t="str">
        <f>IFERROR(VLOOKUP($B$479,$130:$216,MATCH($R482&amp;"/"&amp;I$348,$128:$128,0),FALSE),"")</f>
        <v/>
      </c>
      <c r="J482" s="23" t="str">
        <f>IFERROR(VLOOKUP($B$479,$130:$216,MATCH($R482&amp;"/"&amp;J$348,$128:$128,0),FALSE),"")</f>
        <v/>
      </c>
      <c r="K482" s="23" t="str">
        <f>IFERROR(VLOOKUP($B$479,$130:$216,MATCH($R482&amp;"/"&amp;K$348,$128:$128,0),FALSE),"")</f>
        <v/>
      </c>
      <c r="L482" s="23" t="str">
        <f>IFERROR(VLOOKUP($B$479,$130:$216,MATCH($R482&amp;"/"&amp;L$348,$128:$128,0),FALSE),"")</f>
        <v/>
      </c>
      <c r="M482" s="23" t="str">
        <f>IFERROR(VLOOKUP($B$479,$130:$216,MATCH($R482&amp;"/"&amp;M$348,$128:$128,0),FALSE),"")</f>
        <v/>
      </c>
      <c r="N482" s="23" t="str">
        <f>IFERROR(VLOOKUP($B$479,$130:$216,MATCH($R482&amp;"/"&amp;N$348,$128:$128,0),FALSE),"")</f>
        <v/>
      </c>
      <c r="O482" s="23" t="str">
        <f>IFERROR(VLOOKUP($B$479,$130:$216,MATCH($R482&amp;"/"&amp;O$348,$128:$128,0),FALSE),"")</f>
        <v/>
      </c>
      <c r="P482" s="23" t="str">
        <f>IFERROR(VLOOKUP($B$479,$130:$216,MATCH($R482&amp;"/"&amp;P$348,$128:$128,0),FALSE),"")</f>
        <v/>
      </c>
      <c r="Q482" s="21"/>
      <c r="R482" s="25" t="s">
        <v>2918</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t="str">
        <f>IFERROR(VLOOKUP($B$479,$130:$216,MATCH($R483&amp;"/"&amp;B$348,$128:$128,0),FALSE),"")</f>
        <v/>
      </c>
      <c r="C483" s="39" t="str">
        <f>IFERROR(VLOOKUP($B$479,$130:$216,MATCH($R483&amp;"/"&amp;C$348,$128:$128,0),FALSE),"")</f>
        <v/>
      </c>
      <c r="D483" s="39" t="str">
        <f>IFERROR(VLOOKUP($B$479,$130:$216,MATCH($R483&amp;"/"&amp;D$348,$128:$128,0),FALSE),"")</f>
        <v/>
      </c>
      <c r="E483" s="39" t="str">
        <f>IFERROR(VLOOKUP($B$479,$130:$216,MATCH($R483&amp;"/"&amp;E$348,$128:$128,0),FALSE),"")</f>
        <v/>
      </c>
      <c r="F483" s="39" t="str">
        <f>IFERROR(VLOOKUP($B$479,$130:$216,MATCH($R483&amp;"/"&amp;F$348,$128:$128,0),FALSE),"")</f>
        <v/>
      </c>
      <c r="G483" s="39" t="str">
        <f>IFERROR(VLOOKUP($B$479,$130:$216,MATCH($R483&amp;"/"&amp;G$348,$128:$128,0),FALSE),"")</f>
        <v/>
      </c>
      <c r="H483" s="39" t="str">
        <f>IFERROR(VLOOKUP($B$479,$130:$216,MATCH($R483&amp;"/"&amp;H$348,$128:$128,0),FALSE),"")</f>
        <v/>
      </c>
      <c r="I483" s="39" t="str">
        <f>IFERROR(VLOOKUP($B$479,$130:$216,MATCH($R483&amp;"/"&amp;I$348,$128:$128,0),FALSE),"")</f>
        <v/>
      </c>
      <c r="J483" s="39" t="str">
        <f>IFERROR(VLOOKUP($B$479,$130:$216,MATCH($R483&amp;"/"&amp;J$348,$128:$128,0),FALSE),"")</f>
        <v/>
      </c>
      <c r="K483" s="39" t="str">
        <f>IFERROR(VLOOKUP($B$479,$130:$216,MATCH($R483&amp;"/"&amp;K$348,$128:$128,0),FALSE),"")</f>
        <v/>
      </c>
      <c r="L483" s="39" t="str">
        <f>IFERROR(VLOOKUP($B$479,$130:$216,MATCH($R483&amp;"/"&amp;L$348,$128:$128,0),FALSE),"")</f>
        <v/>
      </c>
      <c r="M483" s="39" t="str">
        <f>IFERROR(VLOOKUP($B$479,$130:$216,MATCH($R483&amp;"/"&amp;M$348,$128:$128,0),FALSE),"")</f>
        <v/>
      </c>
      <c r="N483" s="39" t="str">
        <f>IFERROR(VLOOKUP($B$479,$130:$216,MATCH($R483&amp;"/"&amp;N$348,$128:$128,0),FALSE),"")</f>
        <v/>
      </c>
      <c r="O483" s="39" t="str">
        <f>IFERROR(VLOOKUP($B$479,$130:$216,MATCH($R483&amp;"/"&amp;O$348,$128:$128,0),FALSE),"")</f>
        <v/>
      </c>
      <c r="P483" s="39" t="str">
        <f>IFERROR(VLOOKUP($B$479,$130:$216,MATCH($R483&amp;"/"&amp;P$348,$128:$128,0),FALSE),"")</f>
        <v/>
      </c>
      <c r="Q483" s="21"/>
      <c r="R483" s="25" t="s">
        <v>2940</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34">SUM(B480:B483)</f>
        <v>0</v>
      </c>
      <c r="C484" s="23">
        <f t="shared" si="34"/>
        <v>0</v>
      </c>
      <c r="D484" s="23">
        <f t="shared" si="34"/>
        <v>0</v>
      </c>
      <c r="E484" s="23">
        <f t="shared" si="34"/>
        <v>0</v>
      </c>
      <c r="F484" s="23">
        <f t="shared" si="34"/>
        <v>0</v>
      </c>
      <c r="G484" s="23">
        <f t="shared" si="34"/>
        <v>0</v>
      </c>
      <c r="H484" s="23">
        <f t="shared" si="34"/>
        <v>0</v>
      </c>
      <c r="I484" s="23">
        <f t="shared" si="34"/>
        <v>0</v>
      </c>
      <c r="J484" s="23">
        <f t="shared" si="34"/>
        <v>0</v>
      </c>
      <c r="K484" s="23">
        <f t="shared" si="34"/>
        <v>0</v>
      </c>
      <c r="L484" s="23">
        <f t="shared" si="34"/>
        <v>0</v>
      </c>
      <c r="M484" s="23">
        <f t="shared" si="34"/>
        <v>0</v>
      </c>
      <c r="N484" s="23" t="e">
        <f t="shared" ref="N484:P484" si="35">IF(N481="",N480*4,IF(N482="",(N481+N480)*2,IF(N483="",((N482+N481+N480)/3)*4,SUM(N480:N483))))</f>
        <v>#VALUE!</v>
      </c>
      <c r="O484" s="23" t="e">
        <f t="shared" si="35"/>
        <v>#VALUE!</v>
      </c>
      <c r="P484" s="23" t="e">
        <f t="shared" si="35"/>
        <v>#VALUE!</v>
      </c>
      <c r="Q484" s="21"/>
      <c r="R484" s="25" t="s">
        <v>2919</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51" t="s">
        <v>2945</v>
      </c>
      <c r="C485" s="146"/>
      <c r="D485" s="146"/>
      <c r="E485" s="146"/>
      <c r="F485" s="146"/>
      <c r="G485" s="146"/>
      <c r="H485" s="146"/>
      <c r="I485" s="146"/>
      <c r="J485" s="146"/>
      <c r="K485" s="146"/>
      <c r="L485" s="146"/>
      <c r="M485" s="146"/>
      <c r="N485" s="150"/>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t="str">
        <f>IFERROR(VLOOKUP($B$485,$130:$216,MATCH($R486&amp;"/"&amp;B$348,$128:$128,0),FALSE),"")</f>
        <v/>
      </c>
      <c r="C486" s="23" t="str">
        <f>IFERROR(VLOOKUP($B$485,$130:$216,MATCH($R486&amp;"/"&amp;C$348,$128:$128,0),FALSE),"")</f>
        <v/>
      </c>
      <c r="D486" s="23" t="str">
        <f>IFERROR(VLOOKUP($B$485,$130:$216,MATCH($R486&amp;"/"&amp;D$348,$128:$128,0),FALSE),"")</f>
        <v/>
      </c>
      <c r="E486" s="23" t="str">
        <f>IFERROR(VLOOKUP($B$485,$130:$216,MATCH($R486&amp;"/"&amp;E$348,$128:$128,0),FALSE),"")</f>
        <v/>
      </c>
      <c r="F486" s="23" t="str">
        <f>IFERROR(VLOOKUP($B$485,$130:$216,MATCH($R486&amp;"/"&amp;F$348,$128:$128,0),FALSE),"")</f>
        <v/>
      </c>
      <c r="G486" s="23" t="str">
        <f>IFERROR(VLOOKUP($B$485,$130:$216,MATCH($R486&amp;"/"&amp;G$348,$128:$128,0),FALSE),"")</f>
        <v/>
      </c>
      <c r="H486" s="23" t="str">
        <f>IFERROR(VLOOKUP($B$485,$130:$216,MATCH($R486&amp;"/"&amp;H$348,$128:$128,0),FALSE),"")</f>
        <v/>
      </c>
      <c r="I486" s="23" t="str">
        <f>IFERROR(VLOOKUP($B$485,$130:$216,MATCH($R486&amp;"/"&amp;I$348,$128:$128,0),FALSE),"")</f>
        <v/>
      </c>
      <c r="J486" s="23" t="str">
        <f>IFERROR(VLOOKUP($B$485,$130:$216,MATCH($R486&amp;"/"&amp;J$348,$128:$128,0),FALSE),"")</f>
        <v/>
      </c>
      <c r="K486" s="23" t="str">
        <f>IFERROR(VLOOKUP($B$485,$130:$216,MATCH($R486&amp;"/"&amp;K$348,$128:$128,0),FALSE),"")</f>
        <v/>
      </c>
      <c r="L486" s="23" t="str">
        <f>IFERROR(VLOOKUP($B$485,$130:$216,MATCH($R486&amp;"/"&amp;L$348,$128:$128,0),FALSE),"")</f>
        <v/>
      </c>
      <c r="M486" s="23" t="str">
        <f>IFERROR(VLOOKUP($B$485,$130:$216,MATCH($R486&amp;"/"&amp;M$348,$128:$128,0),FALSE),"")</f>
        <v/>
      </c>
      <c r="N486" s="23" t="str">
        <f>IFERROR(VLOOKUP($B$485,$130:$216,MATCH($R486&amp;"/"&amp;N$348,$128:$128,0),FALSE),"")</f>
        <v/>
      </c>
      <c r="O486" s="23" t="str">
        <f>IFERROR(VLOOKUP($B$485,$130:$216,MATCH($R486&amp;"/"&amp;O$348,$128:$128,0),FALSE),"")</f>
        <v/>
      </c>
      <c r="P486" s="23" t="str">
        <f>IFERROR(VLOOKUP($B$485,$130:$216,MATCH($R486&amp;"/"&amp;P$348,$128:$128,0),FALSE),"")</f>
        <v/>
      </c>
      <c r="Q486" s="21"/>
      <c r="R486" s="25" t="s">
        <v>2916</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t="str">
        <f>IFERROR(VLOOKUP($B$485,$130:$216,MATCH($R487&amp;"/"&amp;B$348,$128:$128,0),FALSE),"")</f>
        <v/>
      </c>
      <c r="C487" s="23" t="str">
        <f>IFERROR(VLOOKUP($B$485,$130:$216,MATCH($R487&amp;"/"&amp;C$348,$128:$128,0),FALSE),"")</f>
        <v/>
      </c>
      <c r="D487" s="23" t="str">
        <f>IFERROR(VLOOKUP($B$485,$130:$216,MATCH($R487&amp;"/"&amp;D$348,$128:$128,0),FALSE),"")</f>
        <v/>
      </c>
      <c r="E487" s="23" t="str">
        <f>IFERROR(VLOOKUP($B$485,$130:$216,MATCH($R487&amp;"/"&amp;E$348,$128:$128,0),FALSE),"")</f>
        <v/>
      </c>
      <c r="F487" s="23" t="str">
        <f>IFERROR(VLOOKUP($B$485,$130:$216,MATCH($R487&amp;"/"&amp;F$348,$128:$128,0),FALSE),"")</f>
        <v/>
      </c>
      <c r="G487" s="23" t="str">
        <f>IFERROR(VLOOKUP($B$485,$130:$216,MATCH($R487&amp;"/"&amp;G$348,$128:$128,0),FALSE),"")</f>
        <v/>
      </c>
      <c r="H487" s="23" t="str">
        <f>IFERROR(VLOOKUP($B$485,$130:$216,MATCH($R487&amp;"/"&amp;H$348,$128:$128,0),FALSE),"")</f>
        <v/>
      </c>
      <c r="I487" s="23" t="str">
        <f>IFERROR(VLOOKUP($B$485,$130:$216,MATCH($R487&amp;"/"&amp;I$348,$128:$128,0),FALSE),"")</f>
        <v/>
      </c>
      <c r="J487" s="23" t="str">
        <f>IFERROR(VLOOKUP($B$485,$130:$216,MATCH($R487&amp;"/"&amp;J$348,$128:$128,0),FALSE),"")</f>
        <v/>
      </c>
      <c r="K487" s="23" t="str">
        <f>IFERROR(VLOOKUP($B$485,$130:$216,MATCH($R487&amp;"/"&amp;K$348,$128:$128,0),FALSE),"")</f>
        <v/>
      </c>
      <c r="L487" s="23" t="str">
        <f>IFERROR(VLOOKUP($B$485,$130:$216,MATCH($R487&amp;"/"&amp;L$348,$128:$128,0),FALSE),"")</f>
        <v/>
      </c>
      <c r="M487" s="23" t="str">
        <f>IFERROR(VLOOKUP($B$485,$130:$216,MATCH($R487&amp;"/"&amp;M$348,$128:$128,0),FALSE),"")</f>
        <v/>
      </c>
      <c r="N487" s="23" t="str">
        <f>IFERROR(VLOOKUP($B$485,$130:$216,MATCH($R487&amp;"/"&amp;N$348,$128:$128,0),FALSE),"")</f>
        <v/>
      </c>
      <c r="O487" s="23" t="str">
        <f>IFERROR(VLOOKUP($B$485,$130:$216,MATCH($R487&amp;"/"&amp;O$348,$128:$128,0),FALSE),"")</f>
        <v/>
      </c>
      <c r="P487" s="23" t="str">
        <f>IFERROR(VLOOKUP($B$485,$130:$216,MATCH($R487&amp;"/"&amp;P$348,$128:$128,0),FALSE),"")</f>
        <v/>
      </c>
      <c r="Q487" s="21"/>
      <c r="R487" s="25" t="s">
        <v>2917</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t="str">
        <f>IFERROR(VLOOKUP($B$485,$130:$216,MATCH($R488&amp;"/"&amp;B$348,$128:$128,0),FALSE),"")</f>
        <v/>
      </c>
      <c r="C488" s="23" t="str">
        <f>IFERROR(VLOOKUP($B$485,$130:$216,MATCH($R488&amp;"/"&amp;C$348,$128:$128,0),FALSE),"")</f>
        <v/>
      </c>
      <c r="D488" s="23" t="str">
        <f>IFERROR(VLOOKUP($B$485,$130:$216,MATCH($R488&amp;"/"&amp;D$348,$128:$128,0),FALSE),"")</f>
        <v/>
      </c>
      <c r="E488" s="23" t="str">
        <f>IFERROR(VLOOKUP($B$485,$130:$216,MATCH($R488&amp;"/"&amp;E$348,$128:$128,0),FALSE),"")</f>
        <v/>
      </c>
      <c r="F488" s="23" t="str">
        <f>IFERROR(VLOOKUP($B$485,$130:$216,MATCH($R488&amp;"/"&amp;F$348,$128:$128,0),FALSE),"")</f>
        <v/>
      </c>
      <c r="G488" s="23" t="str">
        <f>IFERROR(VLOOKUP($B$485,$130:$216,MATCH($R488&amp;"/"&amp;G$348,$128:$128,0),FALSE),"")</f>
        <v/>
      </c>
      <c r="H488" s="23" t="str">
        <f>IFERROR(VLOOKUP($B$485,$130:$216,MATCH($R488&amp;"/"&amp;H$348,$128:$128,0),FALSE),"")</f>
        <v/>
      </c>
      <c r="I488" s="23" t="str">
        <f>IFERROR(VLOOKUP($B$485,$130:$216,MATCH($R488&amp;"/"&amp;I$348,$128:$128,0),FALSE),"")</f>
        <v/>
      </c>
      <c r="J488" s="23" t="str">
        <f>IFERROR(VLOOKUP($B$485,$130:$216,MATCH($R488&amp;"/"&amp;J$348,$128:$128,0),FALSE),"")</f>
        <v/>
      </c>
      <c r="K488" s="23" t="str">
        <f>IFERROR(VLOOKUP($B$485,$130:$216,MATCH($R488&amp;"/"&amp;K$348,$128:$128,0),FALSE),"")</f>
        <v/>
      </c>
      <c r="L488" s="23" t="str">
        <f>IFERROR(VLOOKUP($B$485,$130:$216,MATCH($R488&amp;"/"&amp;L$348,$128:$128,0),FALSE),"")</f>
        <v/>
      </c>
      <c r="M488" s="23" t="str">
        <f>IFERROR(VLOOKUP($B$485,$130:$216,MATCH($R488&amp;"/"&amp;M$348,$128:$128,0),FALSE),"")</f>
        <v/>
      </c>
      <c r="N488" s="23" t="str">
        <f>IFERROR(VLOOKUP($B$485,$130:$216,MATCH($R488&amp;"/"&amp;N$348,$128:$128,0),FALSE),"")</f>
        <v/>
      </c>
      <c r="O488" s="23" t="str">
        <f>IFERROR(VLOOKUP($B$485,$130:$216,MATCH($R488&amp;"/"&amp;O$348,$128:$128,0),FALSE),"")</f>
        <v/>
      </c>
      <c r="P488" s="23" t="str">
        <f>IFERROR(VLOOKUP($B$485,$130:$216,MATCH($R488&amp;"/"&amp;P$348,$128:$128,0),FALSE),"")</f>
        <v/>
      </c>
      <c r="Q488" s="21"/>
      <c r="R488" s="25" t="s">
        <v>2918</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t="str">
        <f>IFERROR(VLOOKUP($B$485,$130:$216,MATCH($R489&amp;"/"&amp;B$348,$128:$128,0),FALSE),"")</f>
        <v/>
      </c>
      <c r="C489" s="39" t="str">
        <f>IFERROR(VLOOKUP($B$485,$130:$216,MATCH($R489&amp;"/"&amp;C$348,$128:$128,0),FALSE),"")</f>
        <v/>
      </c>
      <c r="D489" s="39" t="str">
        <f>IFERROR(VLOOKUP($B$485,$130:$216,MATCH($R489&amp;"/"&amp;D$348,$128:$128,0),FALSE),"")</f>
        <v/>
      </c>
      <c r="E489" s="39" t="str">
        <f>IFERROR(VLOOKUP($B$485,$130:$216,MATCH($R489&amp;"/"&amp;E$348,$128:$128,0),FALSE),"")</f>
        <v/>
      </c>
      <c r="F489" s="39" t="str">
        <f>IFERROR(VLOOKUP($B$485,$130:$216,MATCH($R489&amp;"/"&amp;F$348,$128:$128,0),FALSE),"")</f>
        <v/>
      </c>
      <c r="G489" s="39" t="str">
        <f>IFERROR(VLOOKUP($B$485,$130:$216,MATCH($R489&amp;"/"&amp;G$348,$128:$128,0),FALSE),"")</f>
        <v/>
      </c>
      <c r="H489" s="39" t="str">
        <f>IFERROR(VLOOKUP($B$485,$130:$216,MATCH($R489&amp;"/"&amp;H$348,$128:$128,0),FALSE),"")</f>
        <v/>
      </c>
      <c r="I489" s="39" t="str">
        <f>IFERROR(VLOOKUP($B$485,$130:$216,MATCH($R489&amp;"/"&amp;I$348,$128:$128,0),FALSE),"")</f>
        <v/>
      </c>
      <c r="J489" s="39" t="str">
        <f>IFERROR(VLOOKUP($B$485,$130:$216,MATCH($R489&amp;"/"&amp;J$348,$128:$128,0),FALSE),"")</f>
        <v/>
      </c>
      <c r="K489" s="39" t="str">
        <f>IFERROR(VLOOKUP($B$485,$130:$216,MATCH($R489&amp;"/"&amp;K$348,$128:$128,0),FALSE),"")</f>
        <v/>
      </c>
      <c r="L489" s="39" t="str">
        <f>IFERROR(VLOOKUP($B$485,$130:$216,MATCH($R489&amp;"/"&amp;L$348,$128:$128,0),FALSE),"")</f>
        <v/>
      </c>
      <c r="M489" s="39" t="str">
        <f>IFERROR(VLOOKUP($B$485,$130:$216,MATCH($R489&amp;"/"&amp;M$348,$128:$128,0),FALSE),"")</f>
        <v/>
      </c>
      <c r="N489" s="39" t="str">
        <f>IFERROR(VLOOKUP($B$485,$130:$216,MATCH($R489&amp;"/"&amp;N$348,$128:$128,0),FALSE),"")</f>
        <v/>
      </c>
      <c r="O489" s="39" t="str">
        <f>IFERROR(VLOOKUP($B$485,$130:$216,MATCH($R489&amp;"/"&amp;O$348,$128:$128,0),FALSE),"")</f>
        <v/>
      </c>
      <c r="P489" s="39" t="str">
        <f>IFERROR(VLOOKUP($B$485,$130:$216,MATCH($R489&amp;"/"&amp;P$348,$128:$128,0),FALSE),"")</f>
        <v/>
      </c>
      <c r="Q489" s="21"/>
      <c r="R489" s="25" t="s">
        <v>2940</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36">SUM(B486:B489)</f>
        <v>0</v>
      </c>
      <c r="C490" s="23">
        <f t="shared" si="36"/>
        <v>0</v>
      </c>
      <c r="D490" s="23">
        <f t="shared" si="36"/>
        <v>0</v>
      </c>
      <c r="E490" s="23">
        <f t="shared" si="36"/>
        <v>0</v>
      </c>
      <c r="F490" s="23">
        <f t="shared" si="36"/>
        <v>0</v>
      </c>
      <c r="G490" s="23">
        <f t="shared" si="36"/>
        <v>0</v>
      </c>
      <c r="H490" s="23">
        <f t="shared" si="36"/>
        <v>0</v>
      </c>
      <c r="I490" s="23">
        <f t="shared" si="36"/>
        <v>0</v>
      </c>
      <c r="J490" s="23">
        <f t="shared" si="36"/>
        <v>0</v>
      </c>
      <c r="K490" s="23">
        <f t="shared" si="36"/>
        <v>0</v>
      </c>
      <c r="L490" s="23">
        <f t="shared" si="36"/>
        <v>0</v>
      </c>
      <c r="M490" s="23">
        <f t="shared" si="36"/>
        <v>0</v>
      </c>
      <c r="N490" s="23" t="e">
        <f t="shared" ref="N490:P490" si="37">IF(N487="",N486*4,IF(N488="",(N487+N486)*2,IF(N489="",((N488+N487+N486)/3)*4,SUM(N486:N489))))</f>
        <v>#VALUE!</v>
      </c>
      <c r="O490" s="23" t="e">
        <f t="shared" si="37"/>
        <v>#VALUE!</v>
      </c>
      <c r="P490" s="23" t="e">
        <f t="shared" si="37"/>
        <v>#VALUE!</v>
      </c>
      <c r="Q490" s="21"/>
      <c r="R490" s="25" t="s">
        <v>2919</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51" t="s">
        <v>2946</v>
      </c>
      <c r="C491" s="146"/>
      <c r="D491" s="146"/>
      <c r="E491" s="146"/>
      <c r="F491" s="146"/>
      <c r="G491" s="146"/>
      <c r="H491" s="146"/>
      <c r="I491" s="146"/>
      <c r="J491" s="146"/>
      <c r="K491" s="146"/>
      <c r="L491" s="146"/>
      <c r="M491" s="146"/>
      <c r="N491" s="150"/>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t="str">
        <f>IFERROR(VLOOKUP($B$491,$130:$216,MATCH($R492&amp;"/"&amp;B$348,$128:$128,0),FALSE),"")</f>
        <v/>
      </c>
      <c r="C492" s="23" t="str">
        <f>IFERROR(VLOOKUP($B$491,$130:$216,MATCH($R492&amp;"/"&amp;C$348,$128:$128,0),FALSE),"")</f>
        <v/>
      </c>
      <c r="D492" s="23" t="str">
        <f>IFERROR(VLOOKUP($B$491,$130:$216,MATCH($R492&amp;"/"&amp;D$348,$128:$128,0),FALSE),"")</f>
        <v/>
      </c>
      <c r="E492" s="23" t="str">
        <f>IFERROR(VLOOKUP($B$491,$130:$216,MATCH($R492&amp;"/"&amp;E$348,$128:$128,0),FALSE),"")</f>
        <v/>
      </c>
      <c r="F492" s="23" t="str">
        <f>IFERROR(VLOOKUP($B$491,$130:$216,MATCH($R492&amp;"/"&amp;F$348,$128:$128,0),FALSE),"")</f>
        <v/>
      </c>
      <c r="G492" s="23" t="str">
        <f>IFERROR(VLOOKUP($B$491,$130:$216,MATCH($R492&amp;"/"&amp;G$348,$128:$128,0),FALSE),"")</f>
        <v/>
      </c>
      <c r="H492" s="23" t="str">
        <f>IFERROR(VLOOKUP($B$491,$130:$216,MATCH($R492&amp;"/"&amp;H$348,$128:$128,0),FALSE),"")</f>
        <v/>
      </c>
      <c r="I492" s="23" t="str">
        <f>IFERROR(VLOOKUP($B$491,$130:$216,MATCH($R492&amp;"/"&amp;I$348,$128:$128,0),FALSE),"")</f>
        <v/>
      </c>
      <c r="J492" s="23" t="str">
        <f>IFERROR(VLOOKUP($B$491,$130:$216,MATCH($R492&amp;"/"&amp;J$348,$128:$128,0),FALSE),"")</f>
        <v/>
      </c>
      <c r="K492" s="23" t="str">
        <f>IFERROR(VLOOKUP($B$491,$130:$216,MATCH($R492&amp;"/"&amp;K$348,$128:$128,0),FALSE),"")</f>
        <v/>
      </c>
      <c r="L492" s="23" t="str">
        <f>IFERROR(VLOOKUP($B$491,$130:$216,MATCH($R492&amp;"/"&amp;L$348,$128:$128,0),FALSE),"")</f>
        <v/>
      </c>
      <c r="M492" s="23" t="str">
        <f>IFERROR(VLOOKUP($B$491,$130:$216,MATCH($R492&amp;"/"&amp;M$348,$128:$128,0),FALSE),"")</f>
        <v/>
      </c>
      <c r="N492" s="23" t="str">
        <f>IFERROR(VLOOKUP($B$491,$130:$216,MATCH($R492&amp;"/"&amp;N$348,$128:$128,0),FALSE),"")</f>
        <v/>
      </c>
      <c r="O492" s="23" t="str">
        <f>IFERROR(VLOOKUP($B$491,$130:$216,MATCH($R492&amp;"/"&amp;O$348,$128:$128,0),FALSE),"")</f>
        <v/>
      </c>
      <c r="P492" s="23" t="str">
        <f>IFERROR(VLOOKUP($B$491,$130:$216,MATCH($R492&amp;"/"&amp;P$348,$128:$128,0),FALSE),"")</f>
        <v/>
      </c>
      <c r="Q492" s="21"/>
      <c r="R492" s="25" t="s">
        <v>2916</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t="str">
        <f>IFERROR(VLOOKUP($B$491,$130:$216,MATCH($R493&amp;"/"&amp;B$348,$128:$128,0),FALSE),"")</f>
        <v/>
      </c>
      <c r="C493" s="23" t="str">
        <f>IFERROR(VLOOKUP($B$491,$130:$216,MATCH($R493&amp;"/"&amp;C$348,$128:$128,0),FALSE),"")</f>
        <v/>
      </c>
      <c r="D493" s="23" t="str">
        <f>IFERROR(VLOOKUP($B$491,$130:$216,MATCH($R493&amp;"/"&amp;D$348,$128:$128,0),FALSE),"")</f>
        <v/>
      </c>
      <c r="E493" s="23" t="str">
        <f>IFERROR(VLOOKUP($B$491,$130:$216,MATCH($R493&amp;"/"&amp;E$348,$128:$128,0),FALSE),"")</f>
        <v/>
      </c>
      <c r="F493" s="23" t="str">
        <f>IFERROR(VLOOKUP($B$491,$130:$216,MATCH($R493&amp;"/"&amp;F$348,$128:$128,0),FALSE),"")</f>
        <v/>
      </c>
      <c r="G493" s="23" t="str">
        <f>IFERROR(VLOOKUP($B$491,$130:$216,MATCH($R493&amp;"/"&amp;G$348,$128:$128,0),FALSE),"")</f>
        <v/>
      </c>
      <c r="H493" s="23" t="str">
        <f>IFERROR(VLOOKUP($B$491,$130:$216,MATCH($R493&amp;"/"&amp;H$348,$128:$128,0),FALSE),"")</f>
        <v/>
      </c>
      <c r="I493" s="23" t="str">
        <f>IFERROR(VLOOKUP($B$491,$130:$216,MATCH($R493&amp;"/"&amp;I$348,$128:$128,0),FALSE),"")</f>
        <v/>
      </c>
      <c r="J493" s="23" t="str">
        <f>IFERROR(VLOOKUP($B$491,$130:$216,MATCH($R493&amp;"/"&amp;J$348,$128:$128,0),FALSE),"")</f>
        <v/>
      </c>
      <c r="K493" s="23" t="str">
        <f>IFERROR(VLOOKUP($B$491,$130:$216,MATCH($R493&amp;"/"&amp;K$348,$128:$128,0),FALSE),"")</f>
        <v/>
      </c>
      <c r="L493" s="23" t="str">
        <f>IFERROR(VLOOKUP($B$491,$130:$216,MATCH($R493&amp;"/"&amp;L$348,$128:$128,0),FALSE),"")</f>
        <v/>
      </c>
      <c r="M493" s="23" t="str">
        <f>IFERROR(VLOOKUP($B$491,$130:$216,MATCH($R493&amp;"/"&amp;M$348,$128:$128,0),FALSE),"")</f>
        <v/>
      </c>
      <c r="N493" s="23" t="str">
        <f>IFERROR(VLOOKUP($B$491,$130:$216,MATCH($R493&amp;"/"&amp;N$348,$128:$128,0),FALSE),"")</f>
        <v/>
      </c>
      <c r="O493" s="23" t="str">
        <f>IFERROR(VLOOKUP($B$491,$130:$216,MATCH($R493&amp;"/"&amp;O$348,$128:$128,0),FALSE),"")</f>
        <v/>
      </c>
      <c r="P493" s="23" t="str">
        <f>IFERROR(VLOOKUP($B$491,$130:$216,MATCH($R493&amp;"/"&amp;P$348,$128:$128,0),FALSE),"")</f>
        <v/>
      </c>
      <c r="Q493" s="21"/>
      <c r="R493" s="25" t="s">
        <v>2917</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t="str">
        <f>IFERROR(VLOOKUP($B$491,$130:$216,MATCH($R494&amp;"/"&amp;B$348,$128:$128,0),FALSE),"")</f>
        <v/>
      </c>
      <c r="C494" s="23" t="str">
        <f>IFERROR(VLOOKUP($B$491,$130:$216,MATCH($R494&amp;"/"&amp;C$348,$128:$128,0),FALSE),"")</f>
        <v/>
      </c>
      <c r="D494" s="23" t="str">
        <f>IFERROR(VLOOKUP($B$491,$130:$216,MATCH($R494&amp;"/"&amp;D$348,$128:$128,0),FALSE),"")</f>
        <v/>
      </c>
      <c r="E494" s="23" t="str">
        <f>IFERROR(VLOOKUP($B$491,$130:$216,MATCH($R494&amp;"/"&amp;E$348,$128:$128,0),FALSE),"")</f>
        <v/>
      </c>
      <c r="F494" s="23" t="str">
        <f>IFERROR(VLOOKUP($B$491,$130:$216,MATCH($R494&amp;"/"&amp;F$348,$128:$128,0),FALSE),"")</f>
        <v/>
      </c>
      <c r="G494" s="23" t="str">
        <f>IFERROR(VLOOKUP($B$491,$130:$216,MATCH($R494&amp;"/"&amp;G$348,$128:$128,0),FALSE),"")</f>
        <v/>
      </c>
      <c r="H494" s="23" t="str">
        <f>IFERROR(VLOOKUP($B$491,$130:$216,MATCH($R494&amp;"/"&amp;H$348,$128:$128,0),FALSE),"")</f>
        <v/>
      </c>
      <c r="I494" s="23" t="str">
        <f>IFERROR(VLOOKUP($B$491,$130:$216,MATCH($R494&amp;"/"&amp;I$348,$128:$128,0),FALSE),"")</f>
        <v/>
      </c>
      <c r="J494" s="23" t="str">
        <f>IFERROR(VLOOKUP($B$491,$130:$216,MATCH($R494&amp;"/"&amp;J$348,$128:$128,0),FALSE),"")</f>
        <v/>
      </c>
      <c r="K494" s="23" t="str">
        <f>IFERROR(VLOOKUP($B$491,$130:$216,MATCH($R494&amp;"/"&amp;K$348,$128:$128,0),FALSE),"")</f>
        <v/>
      </c>
      <c r="L494" s="23" t="str">
        <f>IFERROR(VLOOKUP($B$491,$130:$216,MATCH($R494&amp;"/"&amp;L$348,$128:$128,0),FALSE),"")</f>
        <v/>
      </c>
      <c r="M494" s="23" t="str">
        <f>IFERROR(VLOOKUP($B$491,$130:$216,MATCH($R494&amp;"/"&amp;M$348,$128:$128,0),FALSE),"")</f>
        <v/>
      </c>
      <c r="N494" s="23" t="str">
        <f>IFERROR(VLOOKUP($B$491,$130:$216,MATCH($R494&amp;"/"&amp;N$348,$128:$128,0),FALSE),"")</f>
        <v/>
      </c>
      <c r="O494" s="23" t="str">
        <f>IFERROR(VLOOKUP($B$491,$130:$216,MATCH($R494&amp;"/"&amp;O$348,$128:$128,0),FALSE),"")</f>
        <v/>
      </c>
      <c r="P494" s="23" t="str">
        <f>IFERROR(VLOOKUP($B$491,$130:$216,MATCH($R494&amp;"/"&amp;P$348,$128:$128,0),FALSE),"")</f>
        <v/>
      </c>
      <c r="Q494" s="21"/>
      <c r="R494" s="25" t="s">
        <v>2918</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t="str">
        <f>IFERROR(VLOOKUP($B$491,$130:$216,MATCH($R495&amp;"/"&amp;B$348,$128:$128,0),FALSE),"")</f>
        <v/>
      </c>
      <c r="C495" s="23" t="str">
        <f>IFERROR(VLOOKUP($B$491,$130:$216,MATCH($R495&amp;"/"&amp;C$348,$128:$128,0),FALSE),"")</f>
        <v/>
      </c>
      <c r="D495" s="23" t="str">
        <f>IFERROR(VLOOKUP($B$491,$130:$216,MATCH($R495&amp;"/"&amp;D$348,$128:$128,0),FALSE),"")</f>
        <v/>
      </c>
      <c r="E495" s="23" t="str">
        <f>IFERROR(VLOOKUP($B$491,$130:$216,MATCH($R495&amp;"/"&amp;E$348,$128:$128,0),FALSE),"")</f>
        <v/>
      </c>
      <c r="F495" s="23" t="str">
        <f>IFERROR(VLOOKUP($B$491,$130:$216,MATCH($R495&amp;"/"&amp;F$348,$128:$128,0),FALSE),"")</f>
        <v/>
      </c>
      <c r="G495" s="23" t="str">
        <f>IFERROR(VLOOKUP($B$491,$130:$216,MATCH($R495&amp;"/"&amp;G$348,$128:$128,0),FALSE),"")</f>
        <v/>
      </c>
      <c r="H495" s="23" t="str">
        <f>IFERROR(VLOOKUP($B$491,$130:$216,MATCH($R495&amp;"/"&amp;H$348,$128:$128,0),FALSE),"")</f>
        <v/>
      </c>
      <c r="I495" s="23" t="str">
        <f>IFERROR(VLOOKUP($B$491,$130:$216,MATCH($R495&amp;"/"&amp;I$348,$128:$128,0),FALSE),"")</f>
        <v/>
      </c>
      <c r="J495" s="23" t="str">
        <f>IFERROR(VLOOKUP($B$491,$130:$216,MATCH($R495&amp;"/"&amp;J$348,$128:$128,0),FALSE),"")</f>
        <v/>
      </c>
      <c r="K495" s="23" t="str">
        <f>IFERROR(VLOOKUP($B$491,$130:$216,MATCH($R495&amp;"/"&amp;K$348,$128:$128,0),FALSE),"")</f>
        <v/>
      </c>
      <c r="L495" s="23" t="str">
        <f>IFERROR(VLOOKUP($B$491,$130:$216,MATCH($R495&amp;"/"&amp;L$348,$128:$128,0),FALSE),"")</f>
        <v/>
      </c>
      <c r="M495" s="23" t="str">
        <f>IFERROR(VLOOKUP($B$491,$130:$216,MATCH($R495&amp;"/"&amp;M$348,$128:$128,0),FALSE),"")</f>
        <v/>
      </c>
      <c r="N495" s="23" t="str">
        <f>IFERROR(VLOOKUP($B$491,$130:$216,MATCH($R495&amp;"/"&amp;N$348,$128:$128,0),FALSE),"")</f>
        <v/>
      </c>
      <c r="O495" s="23" t="str">
        <f>IFERROR(VLOOKUP($B$491,$130:$216,MATCH($R495&amp;"/"&amp;O$348,$128:$128,0),FALSE),"")</f>
        <v/>
      </c>
      <c r="P495" s="23" t="str">
        <f>IFERROR(VLOOKUP($B$491,$130:$216,MATCH($R495&amp;"/"&amp;P$348,$128:$128,0),FALSE),"")</f>
        <v/>
      </c>
      <c r="Q495" s="21"/>
      <c r="R495" s="25" t="s">
        <v>2940</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38">SUM(B492:B495)</f>
        <v>0</v>
      </c>
      <c r="C496" s="40">
        <f t="shared" si="38"/>
        <v>0</v>
      </c>
      <c r="D496" s="40">
        <f t="shared" si="38"/>
        <v>0</v>
      </c>
      <c r="E496" s="40">
        <f t="shared" si="38"/>
        <v>0</v>
      </c>
      <c r="F496" s="40">
        <f t="shared" si="38"/>
        <v>0</v>
      </c>
      <c r="G496" s="40">
        <f t="shared" si="38"/>
        <v>0</v>
      </c>
      <c r="H496" s="40">
        <f t="shared" si="38"/>
        <v>0</v>
      </c>
      <c r="I496" s="40">
        <f t="shared" si="38"/>
        <v>0</v>
      </c>
      <c r="J496" s="40">
        <f t="shared" si="38"/>
        <v>0</v>
      </c>
      <c r="K496" s="40">
        <f t="shared" si="38"/>
        <v>0</v>
      </c>
      <c r="L496" s="40">
        <f t="shared" si="38"/>
        <v>0</v>
      </c>
      <c r="M496" s="40">
        <f t="shared" si="38"/>
        <v>0</v>
      </c>
      <c r="N496" s="40" t="e">
        <f t="shared" ref="N496:P496" si="39">IF(N493="",N492*4,IF(N494="",(N493+N492)*2,IF(N495="",((N494+N493+N492)/3)*4,SUM(N492:N495))))</f>
        <v>#VALUE!</v>
      </c>
      <c r="O496" s="40" t="e">
        <f t="shared" si="39"/>
        <v>#VALUE!</v>
      </c>
      <c r="P496" s="40" t="e">
        <f t="shared" si="39"/>
        <v>#VALUE!</v>
      </c>
      <c r="Q496" s="21"/>
      <c r="R496" s="25" t="s">
        <v>2919</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48" t="s">
        <v>2947</v>
      </c>
      <c r="C497" s="146"/>
      <c r="D497" s="146"/>
      <c r="E497" s="146"/>
      <c r="F497" s="146"/>
      <c r="G497" s="146"/>
      <c r="H497" s="146"/>
      <c r="I497" s="146"/>
      <c r="J497" s="146"/>
      <c r="K497" s="146"/>
      <c r="L497" s="146"/>
      <c r="M497" s="146"/>
      <c r="N497" s="150"/>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49" t="s">
        <v>2948</v>
      </c>
      <c r="C498" s="146"/>
      <c r="D498" s="146"/>
      <c r="E498" s="146"/>
      <c r="F498" s="146"/>
      <c r="G498" s="146"/>
      <c r="H498" s="146"/>
      <c r="I498" s="146"/>
      <c r="J498" s="146"/>
      <c r="K498" s="146"/>
      <c r="L498" s="146"/>
      <c r="M498" s="146"/>
      <c r="N498" s="150"/>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t="str">
        <f>IFERROR(VLOOKUP($B$498,$130:$216,MATCH($R499&amp;"/"&amp;B$348,$128:$128,0),FALSE),"")</f>
        <v/>
      </c>
      <c r="C499" s="23" t="str">
        <f>IFERROR(VLOOKUP($B$498,$130:$216,MATCH($R499&amp;"/"&amp;C$348,$128:$128,0),FALSE),"")</f>
        <v/>
      </c>
      <c r="D499" s="23" t="str">
        <f>IFERROR(VLOOKUP($B$498,$130:$216,MATCH($R499&amp;"/"&amp;D$348,$128:$128,0),FALSE),"")</f>
        <v/>
      </c>
      <c r="E499" s="23" t="str">
        <f>IFERROR(VLOOKUP($B$498,$130:$216,MATCH($R499&amp;"/"&amp;E$348,$128:$128,0),FALSE),"")</f>
        <v/>
      </c>
      <c r="F499" s="23" t="str">
        <f>IFERROR(VLOOKUP($B$498,$130:$216,MATCH($R499&amp;"/"&amp;F$348,$128:$128,0),FALSE),"")</f>
        <v/>
      </c>
      <c r="G499" s="23" t="str">
        <f>IFERROR(VLOOKUP($B$498,$130:$216,MATCH($R499&amp;"/"&amp;G$348,$128:$128,0),FALSE),"")</f>
        <v/>
      </c>
      <c r="H499" s="23" t="str">
        <f>IFERROR(VLOOKUP($B$498,$130:$216,MATCH($R499&amp;"/"&amp;H$348,$128:$128,0),FALSE),"")</f>
        <v/>
      </c>
      <c r="I499" s="23" t="str">
        <f>IFERROR(VLOOKUP($B$498,$130:$216,MATCH($R499&amp;"/"&amp;I$348,$128:$128,0),FALSE),"")</f>
        <v/>
      </c>
      <c r="J499" s="23" t="str">
        <f>IFERROR(VLOOKUP($B$498,$130:$216,MATCH($R499&amp;"/"&amp;J$348,$128:$128,0),FALSE),"")</f>
        <v/>
      </c>
      <c r="K499" s="23" t="str">
        <f>IFERROR(VLOOKUP($B$498,$130:$216,MATCH($R499&amp;"/"&amp;K$348,$128:$128,0),FALSE),"")</f>
        <v/>
      </c>
      <c r="L499" s="23" t="str">
        <f>IFERROR(VLOOKUP($B$498,$130:$216,MATCH($R499&amp;"/"&amp;L$348,$128:$128,0),FALSE),"")</f>
        <v/>
      </c>
      <c r="M499" s="23" t="str">
        <f>IFERROR(VLOOKUP($B$498,$130:$216,MATCH($R499&amp;"/"&amp;M$348,$128:$128,0),FALSE),"")</f>
        <v/>
      </c>
      <c r="N499" s="23" t="str">
        <f>IFERROR(VLOOKUP($B$498,$130:$216,MATCH($R499&amp;"/"&amp;N$348,$128:$128,0),FALSE),"")</f>
        <v/>
      </c>
      <c r="O499" s="23" t="str">
        <f>IFERROR(VLOOKUP($B$498,$130:$216,MATCH($R499&amp;"/"&amp;O$348,$128:$128,0),FALSE),"")</f>
        <v/>
      </c>
      <c r="P499" s="23" t="str">
        <f>IFERROR(VLOOKUP($B$498,$130:$216,MATCH($R499&amp;"/"&amp;P$348,$128:$128,0),FALSE),"")</f>
        <v/>
      </c>
      <c r="Q499" s="21"/>
      <c r="R499" s="25" t="s">
        <v>2916</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t="str">
        <f>IFERROR(VLOOKUP($B$498,$130:$216,MATCH($R500&amp;"/"&amp;B$348,$128:$128,0),FALSE),"")</f>
        <v/>
      </c>
      <c r="C500" s="23" t="str">
        <f>IFERROR(VLOOKUP($B$498,$130:$216,MATCH($R500&amp;"/"&amp;C$348,$128:$128,0),FALSE),"")</f>
        <v/>
      </c>
      <c r="D500" s="23" t="str">
        <f>IFERROR(VLOOKUP($B$498,$130:$216,MATCH($R500&amp;"/"&amp;D$348,$128:$128,0),FALSE),"")</f>
        <v/>
      </c>
      <c r="E500" s="23" t="str">
        <f>IFERROR(VLOOKUP($B$498,$130:$216,MATCH($R500&amp;"/"&amp;E$348,$128:$128,0),FALSE),"")</f>
        <v/>
      </c>
      <c r="F500" s="23" t="str">
        <f>IFERROR(VLOOKUP($B$498,$130:$216,MATCH($R500&amp;"/"&amp;F$348,$128:$128,0),FALSE),"")</f>
        <v/>
      </c>
      <c r="G500" s="23" t="str">
        <f>IFERROR(VLOOKUP($B$498,$130:$216,MATCH($R500&amp;"/"&amp;G$348,$128:$128,0),FALSE),"")</f>
        <v/>
      </c>
      <c r="H500" s="23" t="str">
        <f>IFERROR(VLOOKUP($B$498,$130:$216,MATCH($R500&amp;"/"&amp;H$348,$128:$128,0),FALSE),"")</f>
        <v/>
      </c>
      <c r="I500" s="23" t="str">
        <f>IFERROR(VLOOKUP($B$498,$130:$216,MATCH($R500&amp;"/"&amp;I$348,$128:$128,0),FALSE),"")</f>
        <v/>
      </c>
      <c r="J500" s="23" t="str">
        <f>IFERROR(VLOOKUP($B$498,$130:$216,MATCH($R500&amp;"/"&amp;J$348,$128:$128,0),FALSE),"")</f>
        <v/>
      </c>
      <c r="K500" s="23" t="str">
        <f>IFERROR(VLOOKUP($B$498,$130:$216,MATCH($R500&amp;"/"&amp;K$348,$128:$128,0),FALSE),"")</f>
        <v/>
      </c>
      <c r="L500" s="23" t="str">
        <f>IFERROR(VLOOKUP($B$498,$130:$216,MATCH($R500&amp;"/"&amp;L$348,$128:$128,0),FALSE),"")</f>
        <v/>
      </c>
      <c r="M500" s="23" t="str">
        <f>IFERROR(VLOOKUP($B$498,$130:$216,MATCH($R500&amp;"/"&amp;M$348,$128:$128,0),FALSE),"")</f>
        <v/>
      </c>
      <c r="N500" s="23" t="str">
        <f>IFERROR(VLOOKUP($B$498,$130:$216,MATCH($R500&amp;"/"&amp;N$348,$128:$128,0),FALSE),"")</f>
        <v/>
      </c>
      <c r="O500" s="23" t="str">
        <f>IFERROR(VLOOKUP($B$498,$130:$216,MATCH($R500&amp;"/"&amp;O$348,$128:$128,0),FALSE),"")</f>
        <v/>
      </c>
      <c r="P500" s="23" t="str">
        <f>IFERROR(VLOOKUP($B$498,$130:$216,MATCH($R500&amp;"/"&amp;P$348,$128:$128,0),FALSE),"")</f>
        <v/>
      </c>
      <c r="Q500" s="21"/>
      <c r="R500" s="25" t="s">
        <v>2917</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t="str">
        <f>IFERROR(VLOOKUP($B$498,$130:$216,MATCH($R501&amp;"/"&amp;B$348,$128:$128,0),FALSE),"")</f>
        <v/>
      </c>
      <c r="C501" s="23" t="str">
        <f>IFERROR(VLOOKUP($B$498,$130:$216,MATCH($R501&amp;"/"&amp;C$348,$128:$128,0),FALSE),"")</f>
        <v/>
      </c>
      <c r="D501" s="23" t="str">
        <f>IFERROR(VLOOKUP($B$498,$130:$216,MATCH($R501&amp;"/"&amp;D$348,$128:$128,0),FALSE),"")</f>
        <v/>
      </c>
      <c r="E501" s="23" t="str">
        <f>IFERROR(VLOOKUP($B$498,$130:$216,MATCH($R501&amp;"/"&amp;E$348,$128:$128,0),FALSE),"")</f>
        <v/>
      </c>
      <c r="F501" s="23" t="str">
        <f>IFERROR(VLOOKUP($B$498,$130:$216,MATCH($R501&amp;"/"&amp;F$348,$128:$128,0),FALSE),"")</f>
        <v/>
      </c>
      <c r="G501" s="23" t="str">
        <f>IFERROR(VLOOKUP($B$498,$130:$216,MATCH($R501&amp;"/"&amp;G$348,$128:$128,0),FALSE),"")</f>
        <v/>
      </c>
      <c r="H501" s="23" t="str">
        <f>IFERROR(VLOOKUP($B$498,$130:$216,MATCH($R501&amp;"/"&amp;H$348,$128:$128,0),FALSE),"")</f>
        <v/>
      </c>
      <c r="I501" s="23" t="str">
        <f>IFERROR(VLOOKUP($B$498,$130:$216,MATCH($R501&amp;"/"&amp;I$348,$128:$128,0),FALSE),"")</f>
        <v/>
      </c>
      <c r="J501" s="23" t="str">
        <f>IFERROR(VLOOKUP($B$498,$130:$216,MATCH($R501&amp;"/"&amp;J$348,$128:$128,0),FALSE),"")</f>
        <v/>
      </c>
      <c r="K501" s="23" t="str">
        <f>IFERROR(VLOOKUP($B$498,$130:$216,MATCH($R501&amp;"/"&amp;K$348,$128:$128,0),FALSE),"")</f>
        <v/>
      </c>
      <c r="L501" s="23" t="str">
        <f>IFERROR(VLOOKUP($B$498,$130:$216,MATCH($R501&amp;"/"&amp;L$348,$128:$128,0),FALSE),"")</f>
        <v/>
      </c>
      <c r="M501" s="23" t="str">
        <f>IFERROR(VLOOKUP($B$498,$130:$216,MATCH($R501&amp;"/"&amp;M$348,$128:$128,0),FALSE),"")</f>
        <v/>
      </c>
      <c r="N501" s="23" t="str">
        <f>IFERROR(VLOOKUP($B$498,$130:$216,MATCH($R501&amp;"/"&amp;N$348,$128:$128,0),FALSE),"")</f>
        <v/>
      </c>
      <c r="O501" s="23" t="str">
        <f>IFERROR(VLOOKUP($B$498,$130:$216,MATCH($R501&amp;"/"&amp;O$348,$128:$128,0),FALSE),"")</f>
        <v/>
      </c>
      <c r="P501" s="23" t="str">
        <f>IFERROR(VLOOKUP($B$498,$130:$216,MATCH($R501&amp;"/"&amp;P$348,$128:$128,0),FALSE),"")</f>
        <v/>
      </c>
      <c r="Q501" s="21"/>
      <c r="R501" s="25" t="s">
        <v>2918</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t="str">
        <f>IFERROR(VLOOKUP($B$498,$130:$216,MATCH($R502&amp;"/"&amp;B$348,$128:$128,0),FALSE),"")</f>
        <v/>
      </c>
      <c r="C502" s="39" t="str">
        <f>IFERROR(VLOOKUP($B$498,$130:$216,MATCH($R502&amp;"/"&amp;C$348,$128:$128,0),FALSE),"")</f>
        <v/>
      </c>
      <c r="D502" s="39" t="str">
        <f>IFERROR(VLOOKUP($B$498,$130:$216,MATCH($R502&amp;"/"&amp;D$348,$128:$128,0),FALSE),"")</f>
        <v/>
      </c>
      <c r="E502" s="39" t="str">
        <f>IFERROR(VLOOKUP($B$498,$130:$216,MATCH($R502&amp;"/"&amp;E$348,$128:$128,0),FALSE),"")</f>
        <v/>
      </c>
      <c r="F502" s="39" t="str">
        <f>IFERROR(VLOOKUP($B$498,$130:$216,MATCH($R502&amp;"/"&amp;F$348,$128:$128,0),FALSE),"")</f>
        <v/>
      </c>
      <c r="G502" s="39" t="str">
        <f>IFERROR(VLOOKUP($B$498,$130:$216,MATCH($R502&amp;"/"&amp;G$348,$128:$128,0),FALSE),"")</f>
        <v/>
      </c>
      <c r="H502" s="39" t="str">
        <f>IFERROR(VLOOKUP($B$498,$130:$216,MATCH($R502&amp;"/"&amp;H$348,$128:$128,0),FALSE),"")</f>
        <v/>
      </c>
      <c r="I502" s="39" t="str">
        <f>IFERROR(VLOOKUP($B$498,$130:$216,MATCH($R502&amp;"/"&amp;I$348,$128:$128,0),FALSE),"")</f>
        <v/>
      </c>
      <c r="J502" s="39" t="str">
        <f>IFERROR(VLOOKUP($B$498,$130:$216,MATCH($R502&amp;"/"&amp;J$348,$128:$128,0),FALSE),"")</f>
        <v/>
      </c>
      <c r="K502" s="39" t="str">
        <f>IFERROR(VLOOKUP($B$498,$130:$216,MATCH($R502&amp;"/"&amp;K$348,$128:$128,0),FALSE),"")</f>
        <v/>
      </c>
      <c r="L502" s="39" t="str">
        <f>IFERROR(VLOOKUP($B$498,$130:$216,MATCH($R502&amp;"/"&amp;L$348,$128:$128,0),FALSE),"")</f>
        <v/>
      </c>
      <c r="M502" s="39" t="str">
        <f>IFERROR(VLOOKUP($B$498,$130:$216,MATCH($R502&amp;"/"&amp;M$348,$128:$128,0),FALSE),"")</f>
        <v/>
      </c>
      <c r="N502" s="39" t="str">
        <f>IFERROR(VLOOKUP($B$498,$130:$216,MATCH($R502&amp;"/"&amp;N$348,$128:$128,0),FALSE),"")</f>
        <v/>
      </c>
      <c r="O502" s="39" t="str">
        <f>IFERROR(VLOOKUP($B$498,$130:$216,MATCH($R502&amp;"/"&amp;O$348,$128:$128,0),FALSE),"")</f>
        <v/>
      </c>
      <c r="P502" s="39" t="str">
        <f>IFERROR(VLOOKUP($B$498,$130:$216,MATCH($R502&amp;"/"&amp;P$348,$128:$128,0),FALSE),"")</f>
        <v/>
      </c>
      <c r="Q502" s="21"/>
      <c r="R502" s="25" t="s">
        <v>2940</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40">SUM(B499:B502)</f>
        <v>0</v>
      </c>
      <c r="C503" s="39">
        <f t="shared" si="40"/>
        <v>0</v>
      </c>
      <c r="D503" s="39">
        <f t="shared" si="40"/>
        <v>0</v>
      </c>
      <c r="E503" s="39">
        <f t="shared" si="40"/>
        <v>0</v>
      </c>
      <c r="F503" s="39">
        <f t="shared" si="40"/>
        <v>0</v>
      </c>
      <c r="G503" s="39">
        <f t="shared" si="40"/>
        <v>0</v>
      </c>
      <c r="H503" s="39">
        <f t="shared" si="40"/>
        <v>0</v>
      </c>
      <c r="I503" s="39">
        <f t="shared" si="40"/>
        <v>0</v>
      </c>
      <c r="J503" s="39">
        <f t="shared" si="40"/>
        <v>0</v>
      </c>
      <c r="K503" s="39">
        <f t="shared" si="40"/>
        <v>0</v>
      </c>
      <c r="L503" s="39">
        <f t="shared" si="40"/>
        <v>0</v>
      </c>
      <c r="M503" s="39">
        <f t="shared" si="40"/>
        <v>0</v>
      </c>
      <c r="N503" s="39" t="e">
        <f t="shared" ref="N503:P503" si="41">IF(N500="",N499*4,IF(N501="",(N500+N499)*2,IF(N502="",((N501+N500+N499)/3)*4,SUM(N499:N502))))</f>
        <v>#VALUE!</v>
      </c>
      <c r="O503" s="39" t="e">
        <f t="shared" si="41"/>
        <v>#VALUE!</v>
      </c>
      <c r="P503" s="39" t="e">
        <f t="shared" si="41"/>
        <v>#VALUE!</v>
      </c>
      <c r="Q503" s="21"/>
      <c r="R503" s="25" t="s">
        <v>2919</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t="e">
        <f t="shared" ref="B504:P504" si="42">B503/B$465</f>
        <v>#DIV/0!</v>
      </c>
      <c r="C504" s="44" t="e">
        <f t="shared" si="42"/>
        <v>#DIV/0!</v>
      </c>
      <c r="D504" s="44" t="e">
        <f t="shared" si="42"/>
        <v>#DIV/0!</v>
      </c>
      <c r="E504" s="44" t="e">
        <f t="shared" si="42"/>
        <v>#DIV/0!</v>
      </c>
      <c r="F504" s="44" t="e">
        <f t="shared" si="42"/>
        <v>#DIV/0!</v>
      </c>
      <c r="G504" s="44" t="e">
        <f t="shared" si="42"/>
        <v>#DIV/0!</v>
      </c>
      <c r="H504" s="44" t="e">
        <f t="shared" si="42"/>
        <v>#DIV/0!</v>
      </c>
      <c r="I504" s="44" t="e">
        <f t="shared" si="42"/>
        <v>#DIV/0!</v>
      </c>
      <c r="J504" s="44" t="e">
        <f t="shared" si="42"/>
        <v>#DIV/0!</v>
      </c>
      <c r="K504" s="44" t="e">
        <f t="shared" si="42"/>
        <v>#DIV/0!</v>
      </c>
      <c r="L504" s="44" t="e">
        <f t="shared" si="42"/>
        <v>#DIV/0!</v>
      </c>
      <c r="M504" s="44" t="e">
        <f t="shared" si="42"/>
        <v>#DIV/0!</v>
      </c>
      <c r="N504" s="45" t="e">
        <f t="shared" si="42"/>
        <v>#VALUE!</v>
      </c>
      <c r="O504" s="45" t="e">
        <f t="shared" si="42"/>
        <v>#VALUE!</v>
      </c>
      <c r="P504" s="45" t="e">
        <f t="shared" si="42"/>
        <v>#VALUE!</v>
      </c>
      <c r="Q504" s="21"/>
      <c r="R504" s="27" t="s">
        <v>2920</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t="e">
        <f t="shared" ref="C505:P505" si="43">C503/B503-1</f>
        <v>#DIV/0!</v>
      </c>
      <c r="D505" s="46" t="e">
        <f t="shared" si="43"/>
        <v>#DIV/0!</v>
      </c>
      <c r="E505" s="46" t="e">
        <f t="shared" si="43"/>
        <v>#DIV/0!</v>
      </c>
      <c r="F505" s="46" t="e">
        <f t="shared" si="43"/>
        <v>#DIV/0!</v>
      </c>
      <c r="G505" s="46" t="e">
        <f t="shared" si="43"/>
        <v>#DIV/0!</v>
      </c>
      <c r="H505" s="46" t="e">
        <f t="shared" si="43"/>
        <v>#DIV/0!</v>
      </c>
      <c r="I505" s="46" t="e">
        <f t="shared" si="43"/>
        <v>#DIV/0!</v>
      </c>
      <c r="J505" s="46" t="e">
        <f t="shared" si="43"/>
        <v>#DIV/0!</v>
      </c>
      <c r="K505" s="46" t="e">
        <f t="shared" si="43"/>
        <v>#DIV/0!</v>
      </c>
      <c r="L505" s="46" t="e">
        <f t="shared" si="43"/>
        <v>#DIV/0!</v>
      </c>
      <c r="M505" s="46" t="e">
        <f t="shared" si="43"/>
        <v>#DIV/0!</v>
      </c>
      <c r="N505" s="46" t="e">
        <f t="shared" si="43"/>
        <v>#VALUE!</v>
      </c>
      <c r="O505" s="46" t="e">
        <f t="shared" si="43"/>
        <v>#VALUE!</v>
      </c>
      <c r="P505" s="46" t="e">
        <f t="shared" si="43"/>
        <v>#VALUE!</v>
      </c>
      <c r="Q505" s="37"/>
      <c r="R505" s="27" t="s">
        <v>2941</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45" t="s">
        <v>2949</v>
      </c>
      <c r="C506" s="146"/>
      <c r="D506" s="146"/>
      <c r="E506" s="146"/>
      <c r="F506" s="146"/>
      <c r="G506" s="146"/>
      <c r="H506" s="146"/>
      <c r="I506" s="146"/>
      <c r="J506" s="146"/>
      <c r="K506" s="146"/>
      <c r="L506" s="146"/>
      <c r="M506" s="146"/>
      <c r="N506" s="150"/>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t="str">
        <f t="shared" ref="B507:P511" si="44">IFERROR(B461-B499,"")</f>
        <v/>
      </c>
      <c r="C507" s="40" t="str">
        <f t="shared" si="44"/>
        <v/>
      </c>
      <c r="D507" s="40" t="str">
        <f t="shared" si="44"/>
        <v/>
      </c>
      <c r="E507" s="40" t="str">
        <f t="shared" si="44"/>
        <v/>
      </c>
      <c r="F507" s="40" t="str">
        <f t="shared" si="44"/>
        <v/>
      </c>
      <c r="G507" s="40" t="str">
        <f t="shared" si="44"/>
        <v/>
      </c>
      <c r="H507" s="40" t="str">
        <f t="shared" si="44"/>
        <v/>
      </c>
      <c r="I507" s="40" t="str">
        <f t="shared" si="44"/>
        <v/>
      </c>
      <c r="J507" s="40" t="str">
        <f t="shared" si="44"/>
        <v/>
      </c>
      <c r="K507" s="40" t="str">
        <f t="shared" si="44"/>
        <v/>
      </c>
      <c r="L507" s="40" t="str">
        <f t="shared" si="44"/>
        <v/>
      </c>
      <c r="M507" s="40" t="str">
        <f t="shared" si="44"/>
        <v/>
      </c>
      <c r="N507" s="40" t="str">
        <f t="shared" si="44"/>
        <v/>
      </c>
      <c r="O507" s="40" t="str">
        <f t="shared" si="44"/>
        <v/>
      </c>
      <c r="P507" s="40" t="str">
        <f t="shared" si="44"/>
        <v/>
      </c>
      <c r="Q507" s="21"/>
      <c r="R507" s="25" t="s">
        <v>2916</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t="str">
        <f t="shared" si="44"/>
        <v/>
      </c>
      <c r="C508" s="23" t="str">
        <f t="shared" si="44"/>
        <v/>
      </c>
      <c r="D508" s="23" t="str">
        <f t="shared" si="44"/>
        <v/>
      </c>
      <c r="E508" s="23" t="str">
        <f t="shared" si="44"/>
        <v/>
      </c>
      <c r="F508" s="23" t="str">
        <f t="shared" si="44"/>
        <v/>
      </c>
      <c r="G508" s="23" t="str">
        <f t="shared" si="44"/>
        <v/>
      </c>
      <c r="H508" s="23" t="str">
        <f t="shared" si="44"/>
        <v/>
      </c>
      <c r="I508" s="23" t="str">
        <f t="shared" si="44"/>
        <v/>
      </c>
      <c r="J508" s="23" t="str">
        <f t="shared" si="44"/>
        <v/>
      </c>
      <c r="K508" s="23" t="str">
        <f t="shared" si="44"/>
        <v/>
      </c>
      <c r="L508" s="23" t="str">
        <f t="shared" si="44"/>
        <v/>
      </c>
      <c r="M508" s="23" t="str">
        <f t="shared" si="44"/>
        <v/>
      </c>
      <c r="N508" s="23" t="str">
        <f t="shared" si="44"/>
        <v/>
      </c>
      <c r="O508" s="23" t="str">
        <f t="shared" si="44"/>
        <v/>
      </c>
      <c r="P508" s="23" t="str">
        <f t="shared" si="44"/>
        <v/>
      </c>
      <c r="Q508" s="21"/>
      <c r="R508" s="25" t="s">
        <v>2917</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t="str">
        <f t="shared" si="44"/>
        <v/>
      </c>
      <c r="C509" s="23" t="str">
        <f t="shared" si="44"/>
        <v/>
      </c>
      <c r="D509" s="23" t="str">
        <f t="shared" si="44"/>
        <v/>
      </c>
      <c r="E509" s="23" t="str">
        <f t="shared" si="44"/>
        <v/>
      </c>
      <c r="F509" s="23" t="str">
        <f t="shared" si="44"/>
        <v/>
      </c>
      <c r="G509" s="23" t="str">
        <f t="shared" si="44"/>
        <v/>
      </c>
      <c r="H509" s="23" t="str">
        <f t="shared" si="44"/>
        <v/>
      </c>
      <c r="I509" s="23" t="str">
        <f t="shared" si="44"/>
        <v/>
      </c>
      <c r="J509" s="23" t="str">
        <f t="shared" si="44"/>
        <v/>
      </c>
      <c r="K509" s="23" t="str">
        <f t="shared" si="44"/>
        <v/>
      </c>
      <c r="L509" s="23" t="str">
        <f t="shared" si="44"/>
        <v/>
      </c>
      <c r="M509" s="23" t="str">
        <f t="shared" si="44"/>
        <v/>
      </c>
      <c r="N509" s="23" t="str">
        <f t="shared" si="44"/>
        <v/>
      </c>
      <c r="O509" s="23" t="str">
        <f t="shared" si="44"/>
        <v/>
      </c>
      <c r="P509" s="23" t="str">
        <f t="shared" si="44"/>
        <v/>
      </c>
      <c r="Q509" s="21"/>
      <c r="R509" s="25" t="s">
        <v>2918</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t="str">
        <f t="shared" si="44"/>
        <v/>
      </c>
      <c r="C510" s="39" t="str">
        <f t="shared" si="44"/>
        <v/>
      </c>
      <c r="D510" s="39" t="str">
        <f t="shared" si="44"/>
        <v/>
      </c>
      <c r="E510" s="39" t="str">
        <f t="shared" si="44"/>
        <v/>
      </c>
      <c r="F510" s="39" t="str">
        <f t="shared" si="44"/>
        <v/>
      </c>
      <c r="G510" s="39" t="str">
        <f t="shared" si="44"/>
        <v/>
      </c>
      <c r="H510" s="39" t="str">
        <f t="shared" si="44"/>
        <v/>
      </c>
      <c r="I510" s="39" t="str">
        <f t="shared" si="44"/>
        <v/>
      </c>
      <c r="J510" s="39" t="str">
        <f t="shared" si="44"/>
        <v/>
      </c>
      <c r="K510" s="39" t="str">
        <f t="shared" si="44"/>
        <v/>
      </c>
      <c r="L510" s="39" t="str">
        <f t="shared" si="44"/>
        <v/>
      </c>
      <c r="M510" s="39" t="str">
        <f t="shared" si="44"/>
        <v/>
      </c>
      <c r="N510" s="39" t="str">
        <f t="shared" si="44"/>
        <v/>
      </c>
      <c r="O510" s="39" t="str">
        <f t="shared" si="44"/>
        <v/>
      </c>
      <c r="P510" s="39" t="str">
        <f t="shared" si="44"/>
        <v/>
      </c>
      <c r="Q510" s="21"/>
      <c r="R510" s="25" t="s">
        <v>2940</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44"/>
        <v>0</v>
      </c>
      <c r="C511" s="40">
        <f t="shared" si="44"/>
        <v>0</v>
      </c>
      <c r="D511" s="40">
        <f t="shared" si="44"/>
        <v>0</v>
      </c>
      <c r="E511" s="40">
        <f t="shared" si="44"/>
        <v>0</v>
      </c>
      <c r="F511" s="40">
        <f t="shared" si="44"/>
        <v>0</v>
      </c>
      <c r="G511" s="40">
        <f t="shared" si="44"/>
        <v>0</v>
      </c>
      <c r="H511" s="40">
        <f t="shared" si="44"/>
        <v>0</v>
      </c>
      <c r="I511" s="40">
        <f t="shared" si="44"/>
        <v>0</v>
      </c>
      <c r="J511" s="40">
        <f t="shared" si="44"/>
        <v>0</v>
      </c>
      <c r="K511" s="40">
        <f t="shared" si="44"/>
        <v>0</v>
      </c>
      <c r="L511" s="40">
        <f t="shared" si="44"/>
        <v>0</v>
      </c>
      <c r="M511" s="40">
        <f t="shared" si="44"/>
        <v>0</v>
      </c>
      <c r="N511" s="40" t="str">
        <f t="shared" si="44"/>
        <v/>
      </c>
      <c r="O511" s="40" t="str">
        <f t="shared" si="44"/>
        <v/>
      </c>
      <c r="P511" s="40" t="str">
        <f t="shared" si="44"/>
        <v/>
      </c>
      <c r="Q511" s="21"/>
      <c r="R511" s="25" t="s">
        <v>2919</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t="e">
        <f t="shared" ref="B512:P512" si="45">B511/B$465</f>
        <v>#DIV/0!</v>
      </c>
      <c r="C512" s="46" t="e">
        <f t="shared" si="45"/>
        <v>#DIV/0!</v>
      </c>
      <c r="D512" s="46" t="e">
        <f t="shared" si="45"/>
        <v>#DIV/0!</v>
      </c>
      <c r="E512" s="46" t="e">
        <f t="shared" si="45"/>
        <v>#DIV/0!</v>
      </c>
      <c r="F512" s="46" t="e">
        <f t="shared" si="45"/>
        <v>#DIV/0!</v>
      </c>
      <c r="G512" s="46" t="e">
        <f t="shared" si="45"/>
        <v>#DIV/0!</v>
      </c>
      <c r="H512" s="46" t="e">
        <f t="shared" si="45"/>
        <v>#DIV/0!</v>
      </c>
      <c r="I512" s="46" t="e">
        <f t="shared" si="45"/>
        <v>#DIV/0!</v>
      </c>
      <c r="J512" s="46" t="e">
        <f t="shared" si="45"/>
        <v>#DIV/0!</v>
      </c>
      <c r="K512" s="46" t="e">
        <f t="shared" si="45"/>
        <v>#DIV/0!</v>
      </c>
      <c r="L512" s="46" t="e">
        <f t="shared" si="45"/>
        <v>#DIV/0!</v>
      </c>
      <c r="M512" s="46" t="e">
        <f t="shared" si="45"/>
        <v>#DIV/0!</v>
      </c>
      <c r="N512" s="46" t="e">
        <f t="shared" si="45"/>
        <v>#VALUE!</v>
      </c>
      <c r="O512" s="46" t="e">
        <f t="shared" si="45"/>
        <v>#VALUE!</v>
      </c>
      <c r="P512" s="46" t="e">
        <f t="shared" si="45"/>
        <v>#VALUE!</v>
      </c>
      <c r="Q512" s="21"/>
      <c r="R512" s="47" t="s">
        <v>2950</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t="e">
        <f t="shared" ref="C513:P513" si="46">C511/B511-1</f>
        <v>#DIV/0!</v>
      </c>
      <c r="D513" s="46" t="e">
        <f t="shared" si="46"/>
        <v>#DIV/0!</v>
      </c>
      <c r="E513" s="46" t="e">
        <f t="shared" si="46"/>
        <v>#DIV/0!</v>
      </c>
      <c r="F513" s="46" t="e">
        <f t="shared" si="46"/>
        <v>#DIV/0!</v>
      </c>
      <c r="G513" s="46" t="e">
        <f t="shared" si="46"/>
        <v>#DIV/0!</v>
      </c>
      <c r="H513" s="46" t="e">
        <f t="shared" si="46"/>
        <v>#DIV/0!</v>
      </c>
      <c r="I513" s="46" t="e">
        <f t="shared" si="46"/>
        <v>#DIV/0!</v>
      </c>
      <c r="J513" s="46" t="e">
        <f t="shared" si="46"/>
        <v>#DIV/0!</v>
      </c>
      <c r="K513" s="46" t="e">
        <f t="shared" si="46"/>
        <v>#DIV/0!</v>
      </c>
      <c r="L513" s="46" t="e">
        <f t="shared" si="46"/>
        <v>#DIV/0!</v>
      </c>
      <c r="M513" s="46" t="e">
        <f t="shared" si="46"/>
        <v>#DIV/0!</v>
      </c>
      <c r="N513" s="46" t="e">
        <f t="shared" si="46"/>
        <v>#VALUE!</v>
      </c>
      <c r="O513" s="46" t="e">
        <f t="shared" si="46"/>
        <v>#VALUE!</v>
      </c>
      <c r="P513" s="46" t="e">
        <f t="shared" si="46"/>
        <v>#VALUE!</v>
      </c>
      <c r="Q513" s="37"/>
      <c r="R513" s="27" t="s">
        <v>2941</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48" t="s">
        <v>2951</v>
      </c>
      <c r="C514" s="146"/>
      <c r="D514" s="146"/>
      <c r="E514" s="146"/>
      <c r="F514" s="146"/>
      <c r="G514" s="146"/>
      <c r="H514" s="146"/>
      <c r="I514" s="146"/>
      <c r="J514" s="146"/>
      <c r="K514" s="146"/>
      <c r="L514" s="146"/>
      <c r="M514" s="146"/>
      <c r="N514" s="150"/>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49" t="s">
        <v>2952</v>
      </c>
      <c r="C515" s="146"/>
      <c r="D515" s="146"/>
      <c r="E515" s="146"/>
      <c r="F515" s="146"/>
      <c r="G515" s="146"/>
      <c r="H515" s="146"/>
      <c r="I515" s="146"/>
      <c r="J515" s="146"/>
      <c r="K515" s="146"/>
      <c r="L515" s="146"/>
      <c r="M515" s="146"/>
      <c r="N515" s="150"/>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t="str">
        <f>IFERROR(VLOOKUP($B$515,$130:$216,MATCH($R516&amp;"/"&amp;B$348,$128:$128,0),FALSE),"")</f>
        <v/>
      </c>
      <c r="C516" s="40" t="str">
        <f>IFERROR(VLOOKUP($B$515,$130:$216,MATCH($R516&amp;"/"&amp;C$348,$128:$128,0),FALSE),"")</f>
        <v/>
      </c>
      <c r="D516" s="40" t="str">
        <f>IFERROR(VLOOKUP($B$515,$130:$216,MATCH($R516&amp;"/"&amp;D$348,$128:$128,0),FALSE),"")</f>
        <v/>
      </c>
      <c r="E516" s="40" t="str">
        <f>IFERROR(VLOOKUP($B$515,$130:$216,MATCH($R516&amp;"/"&amp;E$348,$128:$128,0),FALSE),"")</f>
        <v/>
      </c>
      <c r="F516" s="40" t="str">
        <f>IFERROR(VLOOKUP($B$515,$130:$216,MATCH($R516&amp;"/"&amp;F$348,$128:$128,0),FALSE),"")</f>
        <v/>
      </c>
      <c r="G516" s="40" t="str">
        <f>IFERROR(VLOOKUP($B$515,$130:$216,MATCH($R516&amp;"/"&amp;G$348,$128:$128,0),FALSE),"")</f>
        <v/>
      </c>
      <c r="H516" s="40" t="str">
        <f>IFERROR(VLOOKUP($B$515,$130:$216,MATCH($R516&amp;"/"&amp;H$348,$128:$128,0),FALSE),"")</f>
        <v/>
      </c>
      <c r="I516" s="40" t="str">
        <f>IFERROR(VLOOKUP($B$515,$130:$216,MATCH($R516&amp;"/"&amp;I$348,$128:$128,0),FALSE),"")</f>
        <v/>
      </c>
      <c r="J516" s="40" t="str">
        <f>IFERROR(VLOOKUP($B$515,$130:$216,MATCH($R516&amp;"/"&amp;J$348,$128:$128,0),FALSE),"")</f>
        <v/>
      </c>
      <c r="K516" s="40" t="str">
        <f>IFERROR(VLOOKUP($B$515,$130:$216,MATCH($R516&amp;"/"&amp;K$348,$128:$128,0),FALSE),"")</f>
        <v/>
      </c>
      <c r="L516" s="40" t="str">
        <f>IFERROR(VLOOKUP($B$515,$130:$216,MATCH($R516&amp;"/"&amp;L$348,$128:$128,0),FALSE),"")</f>
        <v/>
      </c>
      <c r="M516" s="40" t="str">
        <f>IFERROR(VLOOKUP($B$515,$130:$216,MATCH($R516&amp;"/"&amp;M$348,$128:$128,0),FALSE),"")</f>
        <v/>
      </c>
      <c r="N516" s="40" t="str">
        <f>IFERROR(VLOOKUP($B$515,$130:$216,MATCH($R516&amp;"/"&amp;N$348,$128:$128,0),FALSE),"")</f>
        <v/>
      </c>
      <c r="O516" s="40" t="str">
        <f>IFERROR(VLOOKUP($B$515,$130:$216,MATCH($R516&amp;"/"&amp;O$348,$128:$128,0),FALSE),"")</f>
        <v/>
      </c>
      <c r="P516" s="40" t="str">
        <f>IFERROR(VLOOKUP($B$515,$130:$216,MATCH($R516&amp;"/"&amp;P$348,$128:$128,0),FALSE),"")</f>
        <v/>
      </c>
      <c r="Q516" s="21"/>
      <c r="R516" s="25" t="s">
        <v>2916</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t="str">
        <f>IFERROR(VLOOKUP($B$515,$130:$216,MATCH($R517&amp;"/"&amp;B$348,$128:$128,0),FALSE),"")</f>
        <v/>
      </c>
      <c r="C517" s="23" t="str">
        <f>IFERROR(VLOOKUP($B$515,$130:$216,MATCH($R517&amp;"/"&amp;C$348,$128:$128,0),FALSE),"")</f>
        <v/>
      </c>
      <c r="D517" s="23" t="str">
        <f>IFERROR(VLOOKUP($B$515,$130:$216,MATCH($R517&amp;"/"&amp;D$348,$128:$128,0),FALSE),"")</f>
        <v/>
      </c>
      <c r="E517" s="23" t="str">
        <f>IFERROR(VLOOKUP($B$515,$130:$216,MATCH($R517&amp;"/"&amp;E$348,$128:$128,0),FALSE),"")</f>
        <v/>
      </c>
      <c r="F517" s="23" t="str">
        <f>IFERROR(VLOOKUP($B$515,$130:$216,MATCH($R517&amp;"/"&amp;F$348,$128:$128,0),FALSE),"")</f>
        <v/>
      </c>
      <c r="G517" s="23" t="str">
        <f>IFERROR(VLOOKUP($B$515,$130:$216,MATCH($R517&amp;"/"&amp;G$348,$128:$128,0),FALSE),"")</f>
        <v/>
      </c>
      <c r="H517" s="23" t="str">
        <f>IFERROR(VLOOKUP($B$515,$130:$216,MATCH($R517&amp;"/"&amp;H$348,$128:$128,0),FALSE),"")</f>
        <v/>
      </c>
      <c r="I517" s="23" t="str">
        <f>IFERROR(VLOOKUP($B$515,$130:$216,MATCH($R517&amp;"/"&amp;I$348,$128:$128,0),FALSE),"")</f>
        <v/>
      </c>
      <c r="J517" s="23" t="str">
        <f>IFERROR(VLOOKUP($B$515,$130:$216,MATCH($R517&amp;"/"&amp;J$348,$128:$128,0),FALSE),"")</f>
        <v/>
      </c>
      <c r="K517" s="23" t="str">
        <f>IFERROR(VLOOKUP($B$515,$130:$216,MATCH($R517&amp;"/"&amp;K$348,$128:$128,0),FALSE),"")</f>
        <v/>
      </c>
      <c r="L517" s="23" t="str">
        <f>IFERROR(VLOOKUP($B$515,$130:$216,MATCH($R517&amp;"/"&amp;L$348,$128:$128,0),FALSE),"")</f>
        <v/>
      </c>
      <c r="M517" s="23" t="str">
        <f>IFERROR(VLOOKUP($B$515,$130:$216,MATCH($R517&amp;"/"&amp;M$348,$128:$128,0),FALSE),"")</f>
        <v/>
      </c>
      <c r="N517" s="23" t="str">
        <f>IFERROR(VLOOKUP($B$515,$130:$216,MATCH($R517&amp;"/"&amp;N$348,$128:$128,0),FALSE),"")</f>
        <v/>
      </c>
      <c r="O517" s="23" t="str">
        <f>IFERROR(VLOOKUP($B$515,$130:$216,MATCH($R517&amp;"/"&amp;O$348,$128:$128,0),FALSE),"")</f>
        <v/>
      </c>
      <c r="P517" s="23" t="str">
        <f>IFERROR(VLOOKUP($B$515,$130:$216,MATCH($R517&amp;"/"&amp;P$348,$128:$128,0),FALSE),"")</f>
        <v/>
      </c>
      <c r="Q517" s="21"/>
      <c r="R517" s="25" t="s">
        <v>2917</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t="str">
        <f>IFERROR(VLOOKUP($B$515,$130:$216,MATCH($R518&amp;"/"&amp;B$348,$128:$128,0),FALSE),"")</f>
        <v/>
      </c>
      <c r="C518" s="23" t="str">
        <f>IFERROR(VLOOKUP($B$515,$130:$216,MATCH($R518&amp;"/"&amp;C$348,$128:$128,0),FALSE),"")</f>
        <v/>
      </c>
      <c r="D518" s="23" t="str">
        <f>IFERROR(VLOOKUP($B$515,$130:$216,MATCH($R518&amp;"/"&amp;D$348,$128:$128,0),FALSE),"")</f>
        <v/>
      </c>
      <c r="E518" s="23" t="str">
        <f>IFERROR(VLOOKUP($B$515,$130:$216,MATCH($R518&amp;"/"&amp;E$348,$128:$128,0),FALSE),"")</f>
        <v/>
      </c>
      <c r="F518" s="23" t="str">
        <f>IFERROR(VLOOKUP($B$515,$130:$216,MATCH($R518&amp;"/"&amp;F$348,$128:$128,0),FALSE),"")</f>
        <v/>
      </c>
      <c r="G518" s="23" t="str">
        <f>IFERROR(VLOOKUP($B$515,$130:$216,MATCH($R518&amp;"/"&amp;G$348,$128:$128,0),FALSE),"")</f>
        <v/>
      </c>
      <c r="H518" s="23" t="str">
        <f>IFERROR(VLOOKUP($B$515,$130:$216,MATCH($R518&amp;"/"&amp;H$348,$128:$128,0),FALSE),"")</f>
        <v/>
      </c>
      <c r="I518" s="23" t="str">
        <f>IFERROR(VLOOKUP($B$515,$130:$216,MATCH($R518&amp;"/"&amp;I$348,$128:$128,0),FALSE),"")</f>
        <v/>
      </c>
      <c r="J518" s="23" t="str">
        <f>IFERROR(VLOOKUP($B$515,$130:$216,MATCH($R518&amp;"/"&amp;J$348,$128:$128,0),FALSE),"")</f>
        <v/>
      </c>
      <c r="K518" s="23" t="str">
        <f>IFERROR(VLOOKUP($B$515,$130:$216,MATCH($R518&amp;"/"&amp;K$348,$128:$128,0),FALSE),"")</f>
        <v/>
      </c>
      <c r="L518" s="23" t="str">
        <f>IFERROR(VLOOKUP($B$515,$130:$216,MATCH($R518&amp;"/"&amp;L$348,$128:$128,0),FALSE),"")</f>
        <v/>
      </c>
      <c r="M518" s="23" t="str">
        <f>IFERROR(VLOOKUP($B$515,$130:$216,MATCH($R518&amp;"/"&amp;M$348,$128:$128,0),FALSE),"")</f>
        <v/>
      </c>
      <c r="N518" s="23" t="str">
        <f>IFERROR(VLOOKUP($B$515,$130:$216,MATCH($R518&amp;"/"&amp;N$348,$128:$128,0),FALSE),"")</f>
        <v/>
      </c>
      <c r="O518" s="23" t="str">
        <f>IFERROR(VLOOKUP($B$515,$130:$216,MATCH($R518&amp;"/"&amp;O$348,$128:$128,0),FALSE),"")</f>
        <v/>
      </c>
      <c r="P518" s="23" t="str">
        <f>IFERROR(VLOOKUP($B$515,$130:$216,MATCH($R518&amp;"/"&amp;P$348,$128:$128,0),FALSE),"")</f>
        <v/>
      </c>
      <c r="Q518" s="21"/>
      <c r="R518" s="25" t="s">
        <v>2918</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t="str">
        <f>IFERROR(VLOOKUP($B$515,$130:$216,MATCH($R519&amp;"/"&amp;B$348,$128:$128,0),FALSE),"")</f>
        <v/>
      </c>
      <c r="C519" s="39" t="str">
        <f>IFERROR(VLOOKUP($B$515,$130:$216,MATCH($R519&amp;"/"&amp;C$348,$128:$128,0),FALSE),"")</f>
        <v/>
      </c>
      <c r="D519" s="39" t="str">
        <f>IFERROR(VLOOKUP($B$515,$130:$216,MATCH($R519&amp;"/"&amp;D$348,$128:$128,0),FALSE),"")</f>
        <v/>
      </c>
      <c r="E519" s="39" t="str">
        <f>IFERROR(VLOOKUP($B$515,$130:$216,MATCH($R519&amp;"/"&amp;E$348,$128:$128,0),FALSE),"")</f>
        <v/>
      </c>
      <c r="F519" s="39" t="str">
        <f>IFERROR(VLOOKUP($B$515,$130:$216,MATCH($R519&amp;"/"&amp;F$348,$128:$128,0),FALSE),"")</f>
        <v/>
      </c>
      <c r="G519" s="39" t="str">
        <f>IFERROR(VLOOKUP($B$515,$130:$216,MATCH($R519&amp;"/"&amp;G$348,$128:$128,0),FALSE),"")</f>
        <v/>
      </c>
      <c r="H519" s="39" t="str">
        <f>IFERROR(VLOOKUP($B$515,$130:$216,MATCH($R519&amp;"/"&amp;H$348,$128:$128,0),FALSE),"")</f>
        <v/>
      </c>
      <c r="I519" s="39" t="str">
        <f>IFERROR(VLOOKUP($B$515,$130:$216,MATCH($R519&amp;"/"&amp;I$348,$128:$128,0),FALSE),"")</f>
        <v/>
      </c>
      <c r="J519" s="39" t="str">
        <f>IFERROR(VLOOKUP($B$515,$130:$216,MATCH($R519&amp;"/"&amp;J$348,$128:$128,0),FALSE),"")</f>
        <v/>
      </c>
      <c r="K519" s="39" t="str">
        <f>IFERROR(VLOOKUP($B$515,$130:$216,MATCH($R519&amp;"/"&amp;K$348,$128:$128,0),FALSE),"")</f>
        <v/>
      </c>
      <c r="L519" s="39" t="str">
        <f>IFERROR(VLOOKUP($B$515,$130:$216,MATCH($R519&amp;"/"&amp;L$348,$128:$128,0),FALSE),"")</f>
        <v/>
      </c>
      <c r="M519" s="39" t="str">
        <f>IFERROR(VLOOKUP($B$515,$130:$216,MATCH($R519&amp;"/"&amp;M$348,$128:$128,0),FALSE),"")</f>
        <v/>
      </c>
      <c r="N519" s="39" t="str">
        <f>IFERROR(VLOOKUP($B$515,$130:$216,MATCH($R519&amp;"/"&amp;N$348,$128:$128,0),FALSE),"")</f>
        <v/>
      </c>
      <c r="O519" s="39" t="str">
        <f>IFERROR(VLOOKUP($B$515,$130:$216,MATCH($R519&amp;"/"&amp;O$348,$128:$128,0),FALSE),"")</f>
        <v/>
      </c>
      <c r="P519" s="39" t="str">
        <f>IFERROR(VLOOKUP($B$515,$130:$216,MATCH($R519&amp;"/"&amp;P$348,$128:$128,0),FALSE),"")</f>
        <v/>
      </c>
      <c r="Q519" s="21"/>
      <c r="R519" s="25" t="s">
        <v>2940</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47">SUM(B516:B519)</f>
        <v>0</v>
      </c>
      <c r="C520" s="39">
        <f t="shared" si="47"/>
        <v>0</v>
      </c>
      <c r="D520" s="39">
        <f t="shared" si="47"/>
        <v>0</v>
      </c>
      <c r="E520" s="39">
        <f t="shared" si="47"/>
        <v>0</v>
      </c>
      <c r="F520" s="39">
        <f t="shared" si="47"/>
        <v>0</v>
      </c>
      <c r="G520" s="39">
        <f t="shared" si="47"/>
        <v>0</v>
      </c>
      <c r="H520" s="39">
        <f t="shared" si="47"/>
        <v>0</v>
      </c>
      <c r="I520" s="39">
        <f t="shared" si="47"/>
        <v>0</v>
      </c>
      <c r="J520" s="39">
        <f t="shared" si="47"/>
        <v>0</v>
      </c>
      <c r="K520" s="39">
        <f t="shared" si="47"/>
        <v>0</v>
      </c>
      <c r="L520" s="39">
        <f t="shared" si="47"/>
        <v>0</v>
      </c>
      <c r="M520" s="39">
        <f t="shared" si="47"/>
        <v>0</v>
      </c>
      <c r="N520" s="39" t="e">
        <f t="shared" ref="N520:P520" si="48">IF(N517="",N516*4,IF(N518="",(N517+N516)*2,IF(N519="",((N518+N517+N516)/3)*4,SUM(N516:N519))))</f>
        <v>#VALUE!</v>
      </c>
      <c r="O520" s="39" t="e">
        <f t="shared" si="48"/>
        <v>#VALUE!</v>
      </c>
      <c r="P520" s="39" t="e">
        <f t="shared" si="48"/>
        <v>#VALUE!</v>
      </c>
      <c r="Q520" s="21"/>
      <c r="R520" s="25" t="s">
        <v>2919</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t="e">
        <f t="shared" ref="B521:P521" si="49">+B520/(B$465+B$472)</f>
        <v>#DIV/0!</v>
      </c>
      <c r="C521" s="46" t="e">
        <f t="shared" si="49"/>
        <v>#DIV/0!</v>
      </c>
      <c r="D521" s="46" t="e">
        <f t="shared" si="49"/>
        <v>#DIV/0!</v>
      </c>
      <c r="E521" s="46" t="e">
        <f t="shared" si="49"/>
        <v>#DIV/0!</v>
      </c>
      <c r="F521" s="46" t="e">
        <f t="shared" si="49"/>
        <v>#DIV/0!</v>
      </c>
      <c r="G521" s="46" t="e">
        <f t="shared" si="49"/>
        <v>#DIV/0!</v>
      </c>
      <c r="H521" s="46" t="e">
        <f t="shared" si="49"/>
        <v>#DIV/0!</v>
      </c>
      <c r="I521" s="46" t="e">
        <f t="shared" si="49"/>
        <v>#DIV/0!</v>
      </c>
      <c r="J521" s="46" t="e">
        <f t="shared" si="49"/>
        <v>#DIV/0!</v>
      </c>
      <c r="K521" s="46" t="e">
        <f t="shared" si="49"/>
        <v>#DIV/0!</v>
      </c>
      <c r="L521" s="46" t="e">
        <f t="shared" si="49"/>
        <v>#DIV/0!</v>
      </c>
      <c r="M521" s="46" t="e">
        <f t="shared" si="49"/>
        <v>#DIV/0!</v>
      </c>
      <c r="N521" s="46" t="e">
        <f t="shared" si="49"/>
        <v>#VALUE!</v>
      </c>
      <c r="O521" s="46" t="e">
        <f t="shared" si="49"/>
        <v>#VALUE!</v>
      </c>
      <c r="P521" s="46" t="e">
        <f t="shared" si="49"/>
        <v>#VALUE!</v>
      </c>
      <c r="Q521" s="21"/>
      <c r="R521" s="27" t="s">
        <v>2920</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P522" si="50">C520/B520-1</f>
        <v>#DIV/0!</v>
      </c>
      <c r="D522" s="46" t="e">
        <f t="shared" si="50"/>
        <v>#DIV/0!</v>
      </c>
      <c r="E522" s="46" t="e">
        <f t="shared" si="50"/>
        <v>#DIV/0!</v>
      </c>
      <c r="F522" s="46" t="e">
        <f t="shared" si="50"/>
        <v>#DIV/0!</v>
      </c>
      <c r="G522" s="46" t="e">
        <f t="shared" si="50"/>
        <v>#DIV/0!</v>
      </c>
      <c r="H522" s="46" t="e">
        <f t="shared" si="50"/>
        <v>#DIV/0!</v>
      </c>
      <c r="I522" s="46" t="e">
        <f t="shared" si="50"/>
        <v>#DIV/0!</v>
      </c>
      <c r="J522" s="46" t="e">
        <f t="shared" si="50"/>
        <v>#DIV/0!</v>
      </c>
      <c r="K522" s="46" t="e">
        <f t="shared" si="50"/>
        <v>#DIV/0!</v>
      </c>
      <c r="L522" s="46" t="e">
        <f t="shared" si="50"/>
        <v>#DIV/0!</v>
      </c>
      <c r="M522" s="46" t="e">
        <f t="shared" si="50"/>
        <v>#DIV/0!</v>
      </c>
      <c r="N522" s="46" t="e">
        <f t="shared" si="50"/>
        <v>#VALUE!</v>
      </c>
      <c r="O522" s="46" t="e">
        <f t="shared" si="50"/>
        <v>#VALUE!</v>
      </c>
      <c r="P522" s="46" t="e">
        <f t="shared" si="50"/>
        <v>#VALUE!</v>
      </c>
      <c r="Q522" s="37"/>
      <c r="R522" s="27" t="s">
        <v>2941</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49" t="s">
        <v>2953</v>
      </c>
      <c r="C523" s="146"/>
      <c r="D523" s="146"/>
      <c r="E523" s="146"/>
      <c r="F523" s="146"/>
      <c r="G523" s="146"/>
      <c r="H523" s="146"/>
      <c r="I523" s="146"/>
      <c r="J523" s="146"/>
      <c r="K523" s="146"/>
      <c r="L523" s="146"/>
      <c r="M523" s="146"/>
      <c r="N523" s="150"/>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t="str">
        <f>IFERROR(VLOOKUP($B$523,$130:$216,MATCH($R524&amp;"/"&amp;B$348,$128:$128,0),FALSE),"")</f>
        <v/>
      </c>
      <c r="C524" s="40" t="str">
        <f>IFERROR(VLOOKUP($B$523,$130:$216,MATCH($R524&amp;"/"&amp;C$348,$128:$128,0),FALSE),"")</f>
        <v/>
      </c>
      <c r="D524" s="40" t="str">
        <f>IFERROR(VLOOKUP($B$523,$130:$216,MATCH($R524&amp;"/"&amp;D$348,$128:$128,0),FALSE),"")</f>
        <v/>
      </c>
      <c r="E524" s="40" t="str">
        <f>IFERROR(VLOOKUP($B$523,$130:$216,MATCH($R524&amp;"/"&amp;E$348,$128:$128,0),FALSE),"")</f>
        <v/>
      </c>
      <c r="F524" s="40" t="str">
        <f>IFERROR(VLOOKUP($B$523,$130:$216,MATCH($R524&amp;"/"&amp;F$348,$128:$128,0),FALSE),"")</f>
        <v/>
      </c>
      <c r="G524" s="40" t="str">
        <f>IFERROR(VLOOKUP($B$523,$130:$216,MATCH($R524&amp;"/"&amp;G$348,$128:$128,0),FALSE),"")</f>
        <v/>
      </c>
      <c r="H524" s="40" t="str">
        <f>IFERROR(VLOOKUP($B$523,$130:$216,MATCH($R524&amp;"/"&amp;H$348,$128:$128,0),FALSE),"")</f>
        <v/>
      </c>
      <c r="I524" s="40" t="str">
        <f>IFERROR(VLOOKUP($B$523,$130:$216,MATCH($R524&amp;"/"&amp;I$348,$128:$128,0),FALSE),"")</f>
        <v/>
      </c>
      <c r="J524" s="40" t="str">
        <f>IFERROR(VLOOKUP($B$523,$130:$216,MATCH($R524&amp;"/"&amp;J$348,$128:$128,0),FALSE),"")</f>
        <v/>
      </c>
      <c r="K524" s="40" t="str">
        <f>IFERROR(VLOOKUP($B$523,$130:$216,MATCH($R524&amp;"/"&amp;K$348,$128:$128,0),FALSE),"")</f>
        <v/>
      </c>
      <c r="L524" s="40" t="str">
        <f>IFERROR(VLOOKUP($B$523,$130:$216,MATCH($R524&amp;"/"&amp;L$348,$128:$128,0),FALSE),"")</f>
        <v/>
      </c>
      <c r="M524" s="40" t="str">
        <f>IFERROR(VLOOKUP($B$523,$130:$216,MATCH($R524&amp;"/"&amp;M$348,$128:$128,0),FALSE),"")</f>
        <v/>
      </c>
      <c r="N524" s="40" t="str">
        <f>IFERROR(VLOOKUP($B$523,$130:$216,MATCH($R524&amp;"/"&amp;N$348,$128:$128,0),FALSE),"")</f>
        <v/>
      </c>
      <c r="O524" s="40" t="str">
        <f>IFERROR(VLOOKUP($B$523,$130:$216,MATCH($R524&amp;"/"&amp;O$348,$128:$128,0),FALSE),"")</f>
        <v/>
      </c>
      <c r="P524" s="40" t="str">
        <f>IFERROR(VLOOKUP($B$523,$130:$216,MATCH($R524&amp;"/"&amp;P$348,$128:$128,0),FALSE),"")</f>
        <v/>
      </c>
      <c r="Q524" s="21"/>
      <c r="R524" s="25" t="s">
        <v>2916</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t="str">
        <f>IFERROR(VLOOKUP($B$523,$130:$216,MATCH($R525&amp;"/"&amp;B$348,$128:$128,0),FALSE),"")</f>
        <v/>
      </c>
      <c r="C525" s="23" t="str">
        <f>IFERROR(VLOOKUP($B$523,$130:$216,MATCH($R525&amp;"/"&amp;C$348,$128:$128,0),FALSE),"")</f>
        <v/>
      </c>
      <c r="D525" s="23" t="str">
        <f>IFERROR(VLOOKUP($B$523,$130:$216,MATCH($R525&amp;"/"&amp;D$348,$128:$128,0),FALSE),"")</f>
        <v/>
      </c>
      <c r="E525" s="23" t="str">
        <f>IFERROR(VLOOKUP($B$523,$130:$216,MATCH($R525&amp;"/"&amp;E$348,$128:$128,0),FALSE),"")</f>
        <v/>
      </c>
      <c r="F525" s="23" t="str">
        <f>IFERROR(VLOOKUP($B$523,$130:$216,MATCH($R525&amp;"/"&amp;F$348,$128:$128,0),FALSE),"")</f>
        <v/>
      </c>
      <c r="G525" s="23" t="str">
        <f>IFERROR(VLOOKUP($B$523,$130:$216,MATCH($R525&amp;"/"&amp;G$348,$128:$128,0),FALSE),"")</f>
        <v/>
      </c>
      <c r="H525" s="23" t="str">
        <f>IFERROR(VLOOKUP($B$523,$130:$216,MATCH($R525&amp;"/"&amp;H$348,$128:$128,0),FALSE),"")</f>
        <v/>
      </c>
      <c r="I525" s="23" t="str">
        <f>IFERROR(VLOOKUP($B$523,$130:$216,MATCH($R525&amp;"/"&amp;I$348,$128:$128,0),FALSE),"")</f>
        <v/>
      </c>
      <c r="J525" s="23" t="str">
        <f>IFERROR(VLOOKUP($B$523,$130:$216,MATCH($R525&amp;"/"&amp;J$348,$128:$128,0),FALSE),"")</f>
        <v/>
      </c>
      <c r="K525" s="23" t="str">
        <f>IFERROR(VLOOKUP($B$523,$130:$216,MATCH($R525&amp;"/"&amp;K$348,$128:$128,0),FALSE),"")</f>
        <v/>
      </c>
      <c r="L525" s="23" t="str">
        <f>IFERROR(VLOOKUP($B$523,$130:$216,MATCH($R525&amp;"/"&amp;L$348,$128:$128,0),FALSE),"")</f>
        <v/>
      </c>
      <c r="M525" s="23" t="str">
        <f>IFERROR(VLOOKUP($B$523,$130:$216,MATCH($R525&amp;"/"&amp;M$348,$128:$128,0),FALSE),"")</f>
        <v/>
      </c>
      <c r="N525" s="23" t="str">
        <f>IFERROR(VLOOKUP($B$523,$130:$216,MATCH($R525&amp;"/"&amp;N$348,$128:$128,0),FALSE),"")</f>
        <v/>
      </c>
      <c r="O525" s="23" t="str">
        <f>IFERROR(VLOOKUP($B$523,$130:$216,MATCH($R525&amp;"/"&amp;O$348,$128:$128,0),FALSE),"")</f>
        <v/>
      </c>
      <c r="P525" s="23" t="str">
        <f>IFERROR(VLOOKUP($B$523,$130:$216,MATCH($R525&amp;"/"&amp;P$348,$128:$128,0),FALSE),"")</f>
        <v/>
      </c>
      <c r="Q525" s="21"/>
      <c r="R525" s="25" t="s">
        <v>2917</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t="str">
        <f>IFERROR(VLOOKUP($B$523,$130:$216,MATCH($R526&amp;"/"&amp;B$348,$128:$128,0),FALSE),"")</f>
        <v/>
      </c>
      <c r="C526" s="23" t="str">
        <f>IFERROR(VLOOKUP($B$523,$130:$216,MATCH($R526&amp;"/"&amp;C$348,$128:$128,0),FALSE),"")</f>
        <v/>
      </c>
      <c r="D526" s="23" t="str">
        <f>IFERROR(VLOOKUP($B$523,$130:$216,MATCH($R526&amp;"/"&amp;D$348,$128:$128,0),FALSE),"")</f>
        <v/>
      </c>
      <c r="E526" s="23" t="str">
        <f>IFERROR(VLOOKUP($B$523,$130:$216,MATCH($R526&amp;"/"&amp;E$348,$128:$128,0),FALSE),"")</f>
        <v/>
      </c>
      <c r="F526" s="23" t="str">
        <f>IFERROR(VLOOKUP($B$523,$130:$216,MATCH($R526&amp;"/"&amp;F$348,$128:$128,0),FALSE),"")</f>
        <v/>
      </c>
      <c r="G526" s="23" t="str">
        <f>IFERROR(VLOOKUP($B$523,$130:$216,MATCH($R526&amp;"/"&amp;G$348,$128:$128,0),FALSE),"")</f>
        <v/>
      </c>
      <c r="H526" s="23" t="str">
        <f>IFERROR(VLOOKUP($B$523,$130:$216,MATCH($R526&amp;"/"&amp;H$348,$128:$128,0),FALSE),"")</f>
        <v/>
      </c>
      <c r="I526" s="23" t="str">
        <f>IFERROR(VLOOKUP($B$523,$130:$216,MATCH($R526&amp;"/"&amp;I$348,$128:$128,0),FALSE),"")</f>
        <v/>
      </c>
      <c r="J526" s="23" t="str">
        <f>IFERROR(VLOOKUP($B$523,$130:$216,MATCH($R526&amp;"/"&amp;J$348,$128:$128,0),FALSE),"")</f>
        <v/>
      </c>
      <c r="K526" s="23" t="str">
        <f>IFERROR(VLOOKUP($B$523,$130:$216,MATCH($R526&amp;"/"&amp;K$348,$128:$128,0),FALSE),"")</f>
        <v/>
      </c>
      <c r="L526" s="23" t="str">
        <f>IFERROR(VLOOKUP($B$523,$130:$216,MATCH($R526&amp;"/"&amp;L$348,$128:$128,0),FALSE),"")</f>
        <v/>
      </c>
      <c r="M526" s="23" t="str">
        <f>IFERROR(VLOOKUP($B$523,$130:$216,MATCH($R526&amp;"/"&amp;M$348,$128:$128,0),FALSE),"")</f>
        <v/>
      </c>
      <c r="N526" s="23" t="str">
        <f>IFERROR(VLOOKUP($B$523,$130:$216,MATCH($R526&amp;"/"&amp;N$348,$128:$128,0),FALSE),"")</f>
        <v/>
      </c>
      <c r="O526" s="23" t="str">
        <f>IFERROR(VLOOKUP($B$523,$130:$216,MATCH($R526&amp;"/"&amp;O$348,$128:$128,0),FALSE),"")</f>
        <v/>
      </c>
      <c r="P526" s="23" t="str">
        <f>IFERROR(VLOOKUP($B$523,$130:$216,MATCH($R526&amp;"/"&amp;P$348,$128:$128,0),FALSE),"")</f>
        <v/>
      </c>
      <c r="Q526" s="21"/>
      <c r="R526" s="25" t="s">
        <v>2918</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t="str">
        <f>IFERROR(VLOOKUP($B$523,$130:$216,MATCH($R527&amp;"/"&amp;B$348,$128:$128,0),FALSE),"")</f>
        <v/>
      </c>
      <c r="C527" s="39" t="str">
        <f>IFERROR(VLOOKUP($B$523,$130:$216,MATCH($R527&amp;"/"&amp;C$348,$128:$128,0),FALSE),"")</f>
        <v/>
      </c>
      <c r="D527" s="39" t="str">
        <f>IFERROR(VLOOKUP($B$523,$130:$216,MATCH($R527&amp;"/"&amp;D$348,$128:$128,0),FALSE),"")</f>
        <v/>
      </c>
      <c r="E527" s="39" t="str">
        <f>IFERROR(VLOOKUP($B$523,$130:$216,MATCH($R527&amp;"/"&amp;E$348,$128:$128,0),FALSE),"")</f>
        <v/>
      </c>
      <c r="F527" s="39" t="str">
        <f>IFERROR(VLOOKUP($B$523,$130:$216,MATCH($R527&amp;"/"&amp;F$348,$128:$128,0),FALSE),"")</f>
        <v/>
      </c>
      <c r="G527" s="39" t="str">
        <f>IFERROR(VLOOKUP($B$523,$130:$216,MATCH($R527&amp;"/"&amp;G$348,$128:$128,0),FALSE),"")</f>
        <v/>
      </c>
      <c r="H527" s="39" t="str">
        <f>IFERROR(VLOOKUP($B$523,$130:$216,MATCH($R527&amp;"/"&amp;H$348,$128:$128,0),FALSE),"")</f>
        <v/>
      </c>
      <c r="I527" s="39" t="str">
        <f>IFERROR(VLOOKUP($B$523,$130:$216,MATCH($R527&amp;"/"&amp;I$348,$128:$128,0),FALSE),"")</f>
        <v/>
      </c>
      <c r="J527" s="39" t="str">
        <f>IFERROR(VLOOKUP($B$523,$130:$216,MATCH($R527&amp;"/"&amp;J$348,$128:$128,0),FALSE),"")</f>
        <v/>
      </c>
      <c r="K527" s="39" t="str">
        <f>IFERROR(VLOOKUP($B$523,$130:$216,MATCH($R527&amp;"/"&amp;K$348,$128:$128,0),FALSE),"")</f>
        <v/>
      </c>
      <c r="L527" s="39" t="str">
        <f>IFERROR(VLOOKUP($B$523,$130:$216,MATCH($R527&amp;"/"&amp;L$348,$128:$128,0),FALSE),"")</f>
        <v/>
      </c>
      <c r="M527" s="39" t="str">
        <f>IFERROR(VLOOKUP($B$523,$130:$216,MATCH($R527&amp;"/"&amp;M$348,$128:$128,0),FALSE),"")</f>
        <v/>
      </c>
      <c r="N527" s="39" t="str">
        <f>IFERROR(VLOOKUP($B$523,$130:$216,MATCH($R527&amp;"/"&amp;N$348,$128:$128,0),FALSE),"")</f>
        <v/>
      </c>
      <c r="O527" s="39" t="str">
        <f>IFERROR(VLOOKUP($B$523,$130:$216,MATCH($R527&amp;"/"&amp;O$348,$128:$128,0),FALSE),"")</f>
        <v/>
      </c>
      <c r="P527" s="39" t="str">
        <f>IFERROR(VLOOKUP($B$523,$130:$216,MATCH($R527&amp;"/"&amp;P$348,$128:$128,0),FALSE),"")</f>
        <v/>
      </c>
      <c r="Q527" s="21"/>
      <c r="R527" s="25" t="s">
        <v>2940</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51">SUM(B524:B527)</f>
        <v>0</v>
      </c>
      <c r="C528" s="39">
        <f t="shared" si="51"/>
        <v>0</v>
      </c>
      <c r="D528" s="39">
        <f t="shared" si="51"/>
        <v>0</v>
      </c>
      <c r="E528" s="39">
        <f t="shared" si="51"/>
        <v>0</v>
      </c>
      <c r="F528" s="39">
        <f t="shared" si="51"/>
        <v>0</v>
      </c>
      <c r="G528" s="39">
        <f t="shared" si="51"/>
        <v>0</v>
      </c>
      <c r="H528" s="39">
        <f t="shared" si="51"/>
        <v>0</v>
      </c>
      <c r="I528" s="39">
        <f t="shared" si="51"/>
        <v>0</v>
      </c>
      <c r="J528" s="39">
        <f t="shared" si="51"/>
        <v>0</v>
      </c>
      <c r="K528" s="39">
        <f t="shared" si="51"/>
        <v>0</v>
      </c>
      <c r="L528" s="39">
        <f t="shared" si="51"/>
        <v>0</v>
      </c>
      <c r="M528" s="39">
        <f t="shared" si="51"/>
        <v>0</v>
      </c>
      <c r="N528" s="39" t="e">
        <f t="shared" ref="N528:P528" si="52">IF(N525="",N524*4,IF(N526="",(N525+N524)*2,IF(N527="",((N526+N525+N524)/3)*4,SUM(N524:N527))))</f>
        <v>#VALUE!</v>
      </c>
      <c r="O528" s="39" t="e">
        <f t="shared" si="52"/>
        <v>#VALUE!</v>
      </c>
      <c r="P528" s="39" t="e">
        <f t="shared" si="52"/>
        <v>#VALUE!</v>
      </c>
      <c r="Q528" s="21"/>
      <c r="R528" s="25" t="s">
        <v>2919</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t="e">
        <f t="shared" ref="B529:P529" si="53">+B528/(B$465+B$472)</f>
        <v>#DIV/0!</v>
      </c>
      <c r="C529" s="46" t="e">
        <f t="shared" si="53"/>
        <v>#DIV/0!</v>
      </c>
      <c r="D529" s="46" t="e">
        <f t="shared" si="53"/>
        <v>#DIV/0!</v>
      </c>
      <c r="E529" s="46" t="e">
        <f t="shared" si="53"/>
        <v>#DIV/0!</v>
      </c>
      <c r="F529" s="46" t="e">
        <f t="shared" si="53"/>
        <v>#DIV/0!</v>
      </c>
      <c r="G529" s="46" t="e">
        <f t="shared" si="53"/>
        <v>#DIV/0!</v>
      </c>
      <c r="H529" s="46" t="e">
        <f t="shared" si="53"/>
        <v>#DIV/0!</v>
      </c>
      <c r="I529" s="46" t="e">
        <f t="shared" si="53"/>
        <v>#DIV/0!</v>
      </c>
      <c r="J529" s="46" t="e">
        <f t="shared" si="53"/>
        <v>#DIV/0!</v>
      </c>
      <c r="K529" s="46" t="e">
        <f t="shared" si="53"/>
        <v>#DIV/0!</v>
      </c>
      <c r="L529" s="46" t="e">
        <f t="shared" si="53"/>
        <v>#DIV/0!</v>
      </c>
      <c r="M529" s="46" t="e">
        <f t="shared" si="53"/>
        <v>#DIV/0!</v>
      </c>
      <c r="N529" s="46" t="e">
        <f t="shared" si="53"/>
        <v>#VALUE!</v>
      </c>
      <c r="O529" s="46" t="e">
        <f t="shared" si="53"/>
        <v>#VALUE!</v>
      </c>
      <c r="P529" s="46" t="e">
        <f t="shared" si="53"/>
        <v>#VALUE!</v>
      </c>
      <c r="Q529" s="21"/>
      <c r="R529" s="27" t="s">
        <v>2920</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P530" si="54">C528/B528-1</f>
        <v>#DIV/0!</v>
      </c>
      <c r="D530" s="46" t="e">
        <f t="shared" si="54"/>
        <v>#DIV/0!</v>
      </c>
      <c r="E530" s="46" t="e">
        <f t="shared" si="54"/>
        <v>#DIV/0!</v>
      </c>
      <c r="F530" s="46" t="e">
        <f t="shared" si="54"/>
        <v>#DIV/0!</v>
      </c>
      <c r="G530" s="46" t="e">
        <f t="shared" si="54"/>
        <v>#DIV/0!</v>
      </c>
      <c r="H530" s="46" t="e">
        <f t="shared" si="54"/>
        <v>#DIV/0!</v>
      </c>
      <c r="I530" s="46" t="e">
        <f t="shared" si="54"/>
        <v>#DIV/0!</v>
      </c>
      <c r="J530" s="46" t="e">
        <f t="shared" si="54"/>
        <v>#DIV/0!</v>
      </c>
      <c r="K530" s="46" t="e">
        <f t="shared" si="54"/>
        <v>#DIV/0!</v>
      </c>
      <c r="L530" s="46" t="e">
        <f t="shared" si="54"/>
        <v>#DIV/0!</v>
      </c>
      <c r="M530" s="46" t="e">
        <f t="shared" si="54"/>
        <v>#DIV/0!</v>
      </c>
      <c r="N530" s="46" t="e">
        <f t="shared" si="54"/>
        <v>#VALUE!</v>
      </c>
      <c r="O530" s="46" t="e">
        <f t="shared" si="54"/>
        <v>#VALUE!</v>
      </c>
      <c r="P530" s="46" t="e">
        <f t="shared" si="54"/>
        <v>#VALUE!</v>
      </c>
      <c r="Q530" s="37"/>
      <c r="R530" s="27" t="s">
        <v>2941</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48" t="s">
        <v>2954</v>
      </c>
      <c r="C531" s="146"/>
      <c r="D531" s="146"/>
      <c r="E531" s="146"/>
      <c r="F531" s="146"/>
      <c r="G531" s="146"/>
      <c r="H531" s="146"/>
      <c r="I531" s="146"/>
      <c r="J531" s="146"/>
      <c r="K531" s="146"/>
      <c r="L531" s="146"/>
      <c r="M531" s="146"/>
      <c r="N531" s="150"/>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t="str">
        <f>IFERROR(VLOOKUP($B$531,$130:$216,MATCH($R532&amp;"/"&amp;B$348,$128:$128,0),FALSE),"")</f>
        <v/>
      </c>
      <c r="C532" s="40" t="str">
        <f>IFERROR(VLOOKUP($B$531,$130:$216,MATCH($R532&amp;"/"&amp;C$348,$128:$128,0),FALSE),"")</f>
        <v/>
      </c>
      <c r="D532" s="40" t="str">
        <f>IFERROR(VLOOKUP($B$531,$130:$216,MATCH($R532&amp;"/"&amp;D$348,$128:$128,0),FALSE),"")</f>
        <v/>
      </c>
      <c r="E532" s="40" t="str">
        <f>IFERROR(VLOOKUP($B$531,$130:$216,MATCH($R532&amp;"/"&amp;E$348,$128:$128,0),FALSE),"")</f>
        <v/>
      </c>
      <c r="F532" s="40" t="str">
        <f>IFERROR(VLOOKUP($B$531,$130:$216,MATCH($R532&amp;"/"&amp;F$348,$128:$128,0),FALSE),"")</f>
        <v/>
      </c>
      <c r="G532" s="40" t="str">
        <f>IFERROR(VLOOKUP($B$531,$130:$216,MATCH($R532&amp;"/"&amp;G$348,$128:$128,0),FALSE),"")</f>
        <v/>
      </c>
      <c r="H532" s="40" t="str">
        <f>IFERROR(VLOOKUP($B$531,$130:$216,MATCH($R532&amp;"/"&amp;H$348,$128:$128,0),FALSE),"")</f>
        <v/>
      </c>
      <c r="I532" s="40" t="str">
        <f>IFERROR(VLOOKUP($B$531,$130:$216,MATCH($R532&amp;"/"&amp;I$348,$128:$128,0),FALSE),"")</f>
        <v/>
      </c>
      <c r="J532" s="40" t="str">
        <f>IFERROR(VLOOKUP($B$531,$130:$216,MATCH($R532&amp;"/"&amp;J$348,$128:$128,0),FALSE),"")</f>
        <v/>
      </c>
      <c r="K532" s="40" t="str">
        <f>IFERROR(VLOOKUP($B$531,$130:$216,MATCH($R532&amp;"/"&amp;K$348,$128:$128,0),FALSE),"")</f>
        <v/>
      </c>
      <c r="L532" s="40" t="str">
        <f>IFERROR(VLOOKUP($B$531,$130:$216,MATCH($R532&amp;"/"&amp;L$348,$128:$128,0),FALSE),"")</f>
        <v/>
      </c>
      <c r="M532" s="40" t="str">
        <f>IFERROR(VLOOKUP($B$531,$130:$216,MATCH($R532&amp;"/"&amp;M$348,$128:$128,0),FALSE),"")</f>
        <v/>
      </c>
      <c r="N532" s="40" t="str">
        <f>IFERROR(VLOOKUP($B$531,$130:$216,MATCH($R532&amp;"/"&amp;N$348,$128:$128,0),FALSE),"")</f>
        <v/>
      </c>
      <c r="O532" s="40" t="str">
        <f>IFERROR(VLOOKUP($B$531,$130:$216,MATCH($R532&amp;"/"&amp;O$348,$128:$128,0),FALSE),"")</f>
        <v/>
      </c>
      <c r="P532" s="40" t="str">
        <f>IFERROR(VLOOKUP($B$531,$130:$216,MATCH($R532&amp;"/"&amp;P$348,$128:$128,0),FALSE),"")</f>
        <v/>
      </c>
      <c r="Q532" s="21"/>
      <c r="R532" s="25" t="s">
        <v>2916</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t="str">
        <f>IFERROR(VLOOKUP($B$531,$130:$216,MATCH($R533&amp;"/"&amp;B$348,$128:$128,0),FALSE),"")</f>
        <v/>
      </c>
      <c r="C533" s="23" t="str">
        <f>IFERROR(VLOOKUP($B$531,$130:$216,MATCH($R533&amp;"/"&amp;C$348,$128:$128,0),FALSE),"")</f>
        <v/>
      </c>
      <c r="D533" s="23" t="str">
        <f>IFERROR(VLOOKUP($B$531,$130:$216,MATCH($R533&amp;"/"&amp;D$348,$128:$128,0),FALSE),"")</f>
        <v/>
      </c>
      <c r="E533" s="23" t="str">
        <f>IFERROR(VLOOKUP($B$531,$130:$216,MATCH($R533&amp;"/"&amp;E$348,$128:$128,0),FALSE),"")</f>
        <v/>
      </c>
      <c r="F533" s="23" t="str">
        <f>IFERROR(VLOOKUP($B$531,$130:$216,MATCH($R533&amp;"/"&amp;F$348,$128:$128,0),FALSE),"")</f>
        <v/>
      </c>
      <c r="G533" s="23" t="str">
        <f>IFERROR(VLOOKUP($B$531,$130:$216,MATCH($R533&amp;"/"&amp;G$348,$128:$128,0),FALSE),"")</f>
        <v/>
      </c>
      <c r="H533" s="23" t="str">
        <f>IFERROR(VLOOKUP($B$531,$130:$216,MATCH($R533&amp;"/"&amp;H$348,$128:$128,0),FALSE),"")</f>
        <v/>
      </c>
      <c r="I533" s="23" t="str">
        <f>IFERROR(VLOOKUP($B$531,$130:$216,MATCH($R533&amp;"/"&amp;I$348,$128:$128,0),FALSE),"")</f>
        <v/>
      </c>
      <c r="J533" s="23" t="str">
        <f>IFERROR(VLOOKUP($B$531,$130:$216,MATCH($R533&amp;"/"&amp;J$348,$128:$128,0),FALSE),"")</f>
        <v/>
      </c>
      <c r="K533" s="23" t="str">
        <f>IFERROR(VLOOKUP($B$531,$130:$216,MATCH($R533&amp;"/"&amp;K$348,$128:$128,0),FALSE),"")</f>
        <v/>
      </c>
      <c r="L533" s="23" t="str">
        <f>IFERROR(VLOOKUP($B$531,$130:$216,MATCH($R533&amp;"/"&amp;L$348,$128:$128,0),FALSE),"")</f>
        <v/>
      </c>
      <c r="M533" s="23" t="str">
        <f>IFERROR(VLOOKUP($B$531,$130:$216,MATCH($R533&amp;"/"&amp;M$348,$128:$128,0),FALSE),"")</f>
        <v/>
      </c>
      <c r="N533" s="23" t="str">
        <f>IFERROR(VLOOKUP($B$531,$130:$216,MATCH($R533&amp;"/"&amp;N$348,$128:$128,0),FALSE),"")</f>
        <v/>
      </c>
      <c r="O533" s="23" t="str">
        <f>IFERROR(VLOOKUP($B$531,$130:$216,MATCH($R533&amp;"/"&amp;O$348,$128:$128,0),FALSE),"")</f>
        <v/>
      </c>
      <c r="P533" s="23" t="str">
        <f>IFERROR(VLOOKUP($B$531,$130:$216,MATCH($R533&amp;"/"&amp;P$348,$128:$128,0),FALSE),"")</f>
        <v/>
      </c>
      <c r="Q533" s="21"/>
      <c r="R533" s="25" t="s">
        <v>2917</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t="str">
        <f>IFERROR(VLOOKUP($B$531,$130:$216,MATCH($R534&amp;"/"&amp;B$348,$128:$128,0),FALSE),"")</f>
        <v/>
      </c>
      <c r="C534" s="23" t="str">
        <f>IFERROR(VLOOKUP($B$531,$130:$216,MATCH($R534&amp;"/"&amp;C$348,$128:$128,0),FALSE),"")</f>
        <v/>
      </c>
      <c r="D534" s="23" t="str">
        <f>IFERROR(VLOOKUP($B$531,$130:$216,MATCH($R534&amp;"/"&amp;D$348,$128:$128,0),FALSE),"")</f>
        <v/>
      </c>
      <c r="E534" s="23" t="str">
        <f>IFERROR(VLOOKUP($B$531,$130:$216,MATCH($R534&amp;"/"&amp;E$348,$128:$128,0),FALSE),"")</f>
        <v/>
      </c>
      <c r="F534" s="23" t="str">
        <f>IFERROR(VLOOKUP($B$531,$130:$216,MATCH($R534&amp;"/"&amp;F$348,$128:$128,0),FALSE),"")</f>
        <v/>
      </c>
      <c r="G534" s="23" t="str">
        <f>IFERROR(VLOOKUP($B$531,$130:$216,MATCH($R534&amp;"/"&amp;G$348,$128:$128,0),FALSE),"")</f>
        <v/>
      </c>
      <c r="H534" s="23" t="str">
        <f>IFERROR(VLOOKUP($B$531,$130:$216,MATCH($R534&amp;"/"&amp;H$348,$128:$128,0),FALSE),"")</f>
        <v/>
      </c>
      <c r="I534" s="23" t="str">
        <f>IFERROR(VLOOKUP($B$531,$130:$216,MATCH($R534&amp;"/"&amp;I$348,$128:$128,0),FALSE),"")</f>
        <v/>
      </c>
      <c r="J534" s="23" t="str">
        <f>IFERROR(VLOOKUP($B$531,$130:$216,MATCH($R534&amp;"/"&amp;J$348,$128:$128,0),FALSE),"")</f>
        <v/>
      </c>
      <c r="K534" s="23" t="str">
        <f>IFERROR(VLOOKUP($B$531,$130:$216,MATCH($R534&amp;"/"&amp;K$348,$128:$128,0),FALSE),"")</f>
        <v/>
      </c>
      <c r="L534" s="23" t="str">
        <f>IFERROR(VLOOKUP($B$531,$130:$216,MATCH($R534&amp;"/"&amp;L$348,$128:$128,0),FALSE),"")</f>
        <v/>
      </c>
      <c r="M534" s="23" t="str">
        <f>IFERROR(VLOOKUP($B$531,$130:$216,MATCH($R534&amp;"/"&amp;M$348,$128:$128,0),FALSE),"")</f>
        <v/>
      </c>
      <c r="N534" s="23" t="str">
        <f>IFERROR(VLOOKUP($B$531,$130:$216,MATCH($R534&amp;"/"&amp;N$348,$128:$128,0),FALSE),"")</f>
        <v/>
      </c>
      <c r="O534" s="23" t="str">
        <f>IFERROR(VLOOKUP($B$531,$130:$216,MATCH($R534&amp;"/"&amp;O$348,$128:$128,0),FALSE),"")</f>
        <v/>
      </c>
      <c r="P534" s="23" t="str">
        <f>IFERROR(VLOOKUP($B$531,$130:$216,MATCH($R534&amp;"/"&amp;P$348,$128:$128,0),FALSE),"")</f>
        <v/>
      </c>
      <c r="Q534" s="21"/>
      <c r="R534" s="25" t="s">
        <v>2918</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t="str">
        <f>IFERROR(VLOOKUP($B$531,$130:$216,MATCH($R535&amp;"/"&amp;B$348,$128:$128,0),FALSE),"")</f>
        <v/>
      </c>
      <c r="C535" s="39" t="str">
        <f>IFERROR(VLOOKUP($B$531,$130:$216,MATCH($R535&amp;"/"&amp;C$348,$128:$128,0),FALSE),"")</f>
        <v/>
      </c>
      <c r="D535" s="39" t="str">
        <f>IFERROR(VLOOKUP($B$531,$130:$216,MATCH($R535&amp;"/"&amp;D$348,$128:$128,0),FALSE),"")</f>
        <v/>
      </c>
      <c r="E535" s="39" t="str">
        <f>IFERROR(VLOOKUP($B$531,$130:$216,MATCH($R535&amp;"/"&amp;E$348,$128:$128,0),FALSE),"")</f>
        <v/>
      </c>
      <c r="F535" s="39" t="str">
        <f>IFERROR(VLOOKUP($B$531,$130:$216,MATCH($R535&amp;"/"&amp;F$348,$128:$128,0),FALSE),"")</f>
        <v/>
      </c>
      <c r="G535" s="39" t="str">
        <f>IFERROR(VLOOKUP($B$531,$130:$216,MATCH($R535&amp;"/"&amp;G$348,$128:$128,0),FALSE),"")</f>
        <v/>
      </c>
      <c r="H535" s="39" t="str">
        <f>IFERROR(VLOOKUP($B$531,$130:$216,MATCH($R535&amp;"/"&amp;H$348,$128:$128,0),FALSE),"")</f>
        <v/>
      </c>
      <c r="I535" s="39" t="str">
        <f>IFERROR(VLOOKUP($B$531,$130:$216,MATCH($R535&amp;"/"&amp;I$348,$128:$128,0),FALSE),"")</f>
        <v/>
      </c>
      <c r="J535" s="39" t="str">
        <f>IFERROR(VLOOKUP($B$531,$130:$216,MATCH($R535&amp;"/"&amp;J$348,$128:$128,0),FALSE),"")</f>
        <v/>
      </c>
      <c r="K535" s="39" t="str">
        <f>IFERROR(VLOOKUP($B$531,$130:$216,MATCH($R535&amp;"/"&amp;K$348,$128:$128,0),FALSE),"")</f>
        <v/>
      </c>
      <c r="L535" s="39" t="str">
        <f>IFERROR(VLOOKUP($B$531,$130:$216,MATCH($R535&amp;"/"&amp;L$348,$128:$128,0),FALSE),"")</f>
        <v/>
      </c>
      <c r="M535" s="39" t="str">
        <f>IFERROR(VLOOKUP($B$531,$130:$216,MATCH($R535&amp;"/"&amp;M$348,$128:$128,0),FALSE),"")</f>
        <v/>
      </c>
      <c r="N535" s="39" t="str">
        <f>IFERROR(VLOOKUP($B$531,$130:$216,MATCH($R535&amp;"/"&amp;N$348,$128:$128,0),FALSE),"")</f>
        <v/>
      </c>
      <c r="O535" s="39" t="str">
        <f>IFERROR(VLOOKUP($B$531,$130:$216,MATCH($R535&amp;"/"&amp;O$348,$128:$128,0),FALSE),"")</f>
        <v/>
      </c>
      <c r="P535" s="39" t="str">
        <f>IFERROR(VLOOKUP($B$531,$130:$216,MATCH($R535&amp;"/"&amp;P$348,$128:$128,0),FALSE),"")</f>
        <v/>
      </c>
      <c r="Q535" s="21"/>
      <c r="R535" s="25" t="s">
        <v>2940</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55">SUM(B532:B535)</f>
        <v>0</v>
      </c>
      <c r="C536" s="48">
        <f t="shared" si="55"/>
        <v>0</v>
      </c>
      <c r="D536" s="48">
        <f t="shared" si="55"/>
        <v>0</v>
      </c>
      <c r="E536" s="48">
        <f t="shared" si="55"/>
        <v>0</v>
      </c>
      <c r="F536" s="48">
        <f t="shared" si="55"/>
        <v>0</v>
      </c>
      <c r="G536" s="48">
        <f t="shared" si="55"/>
        <v>0</v>
      </c>
      <c r="H536" s="48">
        <f t="shared" si="55"/>
        <v>0</v>
      </c>
      <c r="I536" s="48">
        <f t="shared" si="55"/>
        <v>0</v>
      </c>
      <c r="J536" s="48">
        <f t="shared" si="55"/>
        <v>0</v>
      </c>
      <c r="K536" s="48">
        <f t="shared" si="55"/>
        <v>0</v>
      </c>
      <c r="L536" s="48">
        <f t="shared" si="55"/>
        <v>0</v>
      </c>
      <c r="M536" s="48">
        <f t="shared" si="55"/>
        <v>0</v>
      </c>
      <c r="N536" s="48" t="e">
        <f t="shared" ref="N536:P536" si="56">IF(N533="",N532*4,IF(N534="",(N533+N532)*2,IF(N535="",((N534+N533+N532)/3)*4,SUM(N532:N535))))</f>
        <v>#VALUE!</v>
      </c>
      <c r="O536" s="48" t="e">
        <f t="shared" si="56"/>
        <v>#VALUE!</v>
      </c>
      <c r="P536" s="48" t="e">
        <f t="shared" si="56"/>
        <v>#VALUE!</v>
      </c>
      <c r="Q536" s="21"/>
      <c r="R536" s="25" t="s">
        <v>2919</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t="e">
        <f t="shared" ref="B537:P537" si="57">+B536/(B$465+B$472)</f>
        <v>#DIV/0!</v>
      </c>
      <c r="C537" s="46" t="e">
        <f t="shared" si="57"/>
        <v>#DIV/0!</v>
      </c>
      <c r="D537" s="46" t="e">
        <f t="shared" si="57"/>
        <v>#DIV/0!</v>
      </c>
      <c r="E537" s="46" t="e">
        <f t="shared" si="57"/>
        <v>#DIV/0!</v>
      </c>
      <c r="F537" s="46" t="e">
        <f t="shared" si="57"/>
        <v>#DIV/0!</v>
      </c>
      <c r="G537" s="46" t="e">
        <f t="shared" si="57"/>
        <v>#DIV/0!</v>
      </c>
      <c r="H537" s="46" t="e">
        <f t="shared" si="57"/>
        <v>#DIV/0!</v>
      </c>
      <c r="I537" s="46" t="e">
        <f t="shared" si="57"/>
        <v>#DIV/0!</v>
      </c>
      <c r="J537" s="46" t="e">
        <f t="shared" si="57"/>
        <v>#DIV/0!</v>
      </c>
      <c r="K537" s="46" t="e">
        <f t="shared" si="57"/>
        <v>#DIV/0!</v>
      </c>
      <c r="L537" s="46" t="e">
        <f t="shared" si="57"/>
        <v>#DIV/0!</v>
      </c>
      <c r="M537" s="46" t="e">
        <f t="shared" si="57"/>
        <v>#DIV/0!</v>
      </c>
      <c r="N537" s="46" t="e">
        <f t="shared" si="57"/>
        <v>#VALUE!</v>
      </c>
      <c r="O537" s="46" t="e">
        <f t="shared" si="57"/>
        <v>#VALUE!</v>
      </c>
      <c r="P537" s="46" t="e">
        <f t="shared" si="57"/>
        <v>#VALUE!</v>
      </c>
      <c r="Q537" s="21"/>
      <c r="R537" s="27" t="s">
        <v>2920</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t="e">
        <f t="shared" ref="C538:P538" si="58">C536/B536-1</f>
        <v>#DIV/0!</v>
      </c>
      <c r="D538" s="46" t="e">
        <f t="shared" si="58"/>
        <v>#DIV/0!</v>
      </c>
      <c r="E538" s="46" t="e">
        <f t="shared" si="58"/>
        <v>#DIV/0!</v>
      </c>
      <c r="F538" s="46" t="e">
        <f t="shared" si="58"/>
        <v>#DIV/0!</v>
      </c>
      <c r="G538" s="46" t="e">
        <f t="shared" si="58"/>
        <v>#DIV/0!</v>
      </c>
      <c r="H538" s="46" t="e">
        <f t="shared" si="58"/>
        <v>#DIV/0!</v>
      </c>
      <c r="I538" s="46" t="e">
        <f t="shared" si="58"/>
        <v>#DIV/0!</v>
      </c>
      <c r="J538" s="46" t="e">
        <f t="shared" si="58"/>
        <v>#DIV/0!</v>
      </c>
      <c r="K538" s="46" t="e">
        <f t="shared" si="58"/>
        <v>#DIV/0!</v>
      </c>
      <c r="L538" s="46" t="e">
        <f t="shared" si="58"/>
        <v>#DIV/0!</v>
      </c>
      <c r="M538" s="46" t="e">
        <f t="shared" si="58"/>
        <v>#DIV/0!</v>
      </c>
      <c r="N538" s="46" t="e">
        <f t="shared" si="58"/>
        <v>#VALUE!</v>
      </c>
      <c r="O538" s="46" t="e">
        <f t="shared" si="58"/>
        <v>#VALUE!</v>
      </c>
      <c r="P538" s="46" t="e">
        <f t="shared" si="58"/>
        <v>#VALUE!</v>
      </c>
      <c r="Q538" s="37"/>
      <c r="R538" s="27" t="s">
        <v>2941</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49" t="s">
        <v>2910</v>
      </c>
      <c r="C539" s="146"/>
      <c r="D539" s="146"/>
      <c r="E539" s="146"/>
      <c r="F539" s="146"/>
      <c r="G539" s="146"/>
      <c r="H539" s="146"/>
      <c r="I539" s="146"/>
      <c r="J539" s="146"/>
      <c r="K539" s="146"/>
      <c r="L539" s="146"/>
      <c r="M539" s="146"/>
      <c r="N539" s="150"/>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t="str">
        <f>IFERROR(VLOOKUP($B$539,$130:$216,MATCH($R540&amp;"/"&amp;B$348,$128:$128,0),FALSE),"")</f>
        <v/>
      </c>
      <c r="C540" s="40" t="str">
        <f>IFERROR(VLOOKUP($B$539,$130:$216,MATCH($R540&amp;"/"&amp;C$348,$128:$128,0),FALSE),"")</f>
        <v/>
      </c>
      <c r="D540" s="40" t="str">
        <f>IFERROR(VLOOKUP($B$539,$130:$216,MATCH($R540&amp;"/"&amp;D$348,$128:$128,0),FALSE),"")</f>
        <v/>
      </c>
      <c r="E540" s="40" t="str">
        <f>IFERROR(VLOOKUP($B$539,$130:$216,MATCH($R540&amp;"/"&amp;E$348,$128:$128,0),FALSE),"")</f>
        <v/>
      </c>
      <c r="F540" s="40" t="str">
        <f>IFERROR(VLOOKUP($B$539,$130:$216,MATCH($R540&amp;"/"&amp;F$348,$128:$128,0),FALSE),"")</f>
        <v/>
      </c>
      <c r="G540" s="40" t="str">
        <f>IFERROR(VLOOKUP($B$539,$130:$216,MATCH($R540&amp;"/"&amp;G$348,$128:$128,0),FALSE),"")</f>
        <v/>
      </c>
      <c r="H540" s="40" t="str">
        <f>IFERROR(VLOOKUP($B$539,$130:$216,MATCH($R540&amp;"/"&amp;H$348,$128:$128,0),FALSE),"")</f>
        <v/>
      </c>
      <c r="I540" s="40" t="str">
        <f>IFERROR(VLOOKUP($B$539,$130:$216,MATCH($R540&amp;"/"&amp;I$348,$128:$128,0),FALSE),"")</f>
        <v/>
      </c>
      <c r="J540" s="40" t="str">
        <f>IFERROR(VLOOKUP($B$539,$130:$216,MATCH($R540&amp;"/"&amp;J$348,$128:$128,0),FALSE),"")</f>
        <v/>
      </c>
      <c r="K540" s="40" t="str">
        <f>IFERROR(VLOOKUP($B$539,$130:$216,MATCH($R540&amp;"/"&amp;K$348,$128:$128,0),FALSE),"")</f>
        <v/>
      </c>
      <c r="L540" s="40" t="str">
        <f>IFERROR(VLOOKUP($B$539,$130:$216,MATCH($R540&amp;"/"&amp;L$348,$128:$128,0),FALSE),"")</f>
        <v/>
      </c>
      <c r="M540" s="40" t="str">
        <f>IFERROR(VLOOKUP($B$539,$130:$216,MATCH($R540&amp;"/"&amp;M$348,$128:$128,0),FALSE),"")</f>
        <v/>
      </c>
      <c r="N540" s="40" t="str">
        <f>IFERROR(VLOOKUP($B$539,$130:$216,MATCH($R540&amp;"/"&amp;N$348,$128:$128,0),FALSE),"")</f>
        <v/>
      </c>
      <c r="O540" s="40" t="str">
        <f>IFERROR(VLOOKUP($B$539,$130:$216,MATCH($R540&amp;"/"&amp;O$348,$128:$128,0),FALSE),"")</f>
        <v/>
      </c>
      <c r="P540" s="40" t="str">
        <f>IFERROR(VLOOKUP($B$539,$130:$216,MATCH($R540&amp;"/"&amp;P$348,$128:$128,0),FALSE),"")</f>
        <v/>
      </c>
      <c r="Q540" s="21"/>
      <c r="R540" s="25" t="s">
        <v>2916</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t="str">
        <f>IFERROR(VLOOKUP($B$539,$130:$216,MATCH($R541&amp;"/"&amp;B$348,$128:$128,0),FALSE),"")</f>
        <v/>
      </c>
      <c r="C541" s="23" t="str">
        <f>IFERROR(VLOOKUP($B$539,$130:$216,MATCH($R541&amp;"/"&amp;C$348,$128:$128,0),FALSE),"")</f>
        <v/>
      </c>
      <c r="D541" s="23" t="str">
        <f>IFERROR(VLOOKUP($B$539,$130:$216,MATCH($R541&amp;"/"&amp;D$348,$128:$128,0),FALSE),"")</f>
        <v/>
      </c>
      <c r="E541" s="23" t="str">
        <f>IFERROR(VLOOKUP($B$539,$130:$216,MATCH($R541&amp;"/"&amp;E$348,$128:$128,0),FALSE),"")</f>
        <v/>
      </c>
      <c r="F541" s="23" t="str">
        <f>IFERROR(VLOOKUP($B$539,$130:$216,MATCH($R541&amp;"/"&amp;F$348,$128:$128,0),FALSE),"")</f>
        <v/>
      </c>
      <c r="G541" s="23" t="str">
        <f>IFERROR(VLOOKUP($B$539,$130:$216,MATCH($R541&amp;"/"&amp;G$348,$128:$128,0),FALSE),"")</f>
        <v/>
      </c>
      <c r="H541" s="23" t="str">
        <f>IFERROR(VLOOKUP($B$539,$130:$216,MATCH($R541&amp;"/"&amp;H$348,$128:$128,0),FALSE),"")</f>
        <v/>
      </c>
      <c r="I541" s="23" t="str">
        <f>IFERROR(VLOOKUP($B$539,$130:$216,MATCH($R541&amp;"/"&amp;I$348,$128:$128,0),FALSE),"")</f>
        <v/>
      </c>
      <c r="J541" s="23" t="str">
        <f>IFERROR(VLOOKUP($B$539,$130:$216,MATCH($R541&amp;"/"&amp;J$348,$128:$128,0),FALSE),"")</f>
        <v/>
      </c>
      <c r="K541" s="23" t="str">
        <f>IFERROR(VLOOKUP($B$539,$130:$216,MATCH($R541&amp;"/"&amp;K$348,$128:$128,0),FALSE),"")</f>
        <v/>
      </c>
      <c r="L541" s="23" t="str">
        <f>IFERROR(VLOOKUP($B$539,$130:$216,MATCH($R541&amp;"/"&amp;L$348,$128:$128,0),FALSE),"")</f>
        <v/>
      </c>
      <c r="M541" s="23" t="str">
        <f>IFERROR(VLOOKUP($B$539,$130:$216,MATCH($R541&amp;"/"&amp;M$348,$128:$128,0),FALSE),"")</f>
        <v/>
      </c>
      <c r="N541" s="23" t="str">
        <f>IFERROR(VLOOKUP($B$539,$130:$216,MATCH($R541&amp;"/"&amp;N$348,$128:$128,0),FALSE),"")</f>
        <v/>
      </c>
      <c r="O541" s="23" t="str">
        <f>IFERROR(VLOOKUP($B$539,$130:$216,MATCH($R541&amp;"/"&amp;O$348,$128:$128,0),FALSE),"")</f>
        <v/>
      </c>
      <c r="P541" s="23" t="str">
        <f>IFERROR(VLOOKUP($B$539,$130:$216,MATCH($R541&amp;"/"&amp;P$348,$128:$128,0),FALSE),"")</f>
        <v/>
      </c>
      <c r="Q541" s="21"/>
      <c r="R541" s="25" t="s">
        <v>2917</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t="str">
        <f>IFERROR(VLOOKUP($B$539,$130:$216,MATCH($R542&amp;"/"&amp;B$348,$128:$128,0),FALSE),"")</f>
        <v/>
      </c>
      <c r="C542" s="23" t="str">
        <f>IFERROR(VLOOKUP($B$539,$130:$216,MATCH($R542&amp;"/"&amp;C$348,$128:$128,0),FALSE),"")</f>
        <v/>
      </c>
      <c r="D542" s="23" t="str">
        <f>IFERROR(VLOOKUP($B$539,$130:$216,MATCH($R542&amp;"/"&amp;D$348,$128:$128,0),FALSE),"")</f>
        <v/>
      </c>
      <c r="E542" s="23" t="str">
        <f>IFERROR(VLOOKUP($B$539,$130:$216,MATCH($R542&amp;"/"&amp;E$348,$128:$128,0),FALSE),"")</f>
        <v/>
      </c>
      <c r="F542" s="23" t="str">
        <f>IFERROR(VLOOKUP($B$539,$130:$216,MATCH($R542&amp;"/"&amp;F$348,$128:$128,0),FALSE),"")</f>
        <v/>
      </c>
      <c r="G542" s="23" t="str">
        <f>IFERROR(VLOOKUP($B$539,$130:$216,MATCH($R542&amp;"/"&amp;G$348,$128:$128,0),FALSE),"")</f>
        <v/>
      </c>
      <c r="H542" s="23" t="str">
        <f>IFERROR(VLOOKUP($B$539,$130:$216,MATCH($R542&amp;"/"&amp;H$348,$128:$128,0),FALSE),"")</f>
        <v/>
      </c>
      <c r="I542" s="23" t="str">
        <f>IFERROR(VLOOKUP($B$539,$130:$216,MATCH($R542&amp;"/"&amp;I$348,$128:$128,0),FALSE),"")</f>
        <v/>
      </c>
      <c r="J542" s="23" t="str">
        <f>IFERROR(VLOOKUP($B$539,$130:$216,MATCH($R542&amp;"/"&amp;J$348,$128:$128,0),FALSE),"")</f>
        <v/>
      </c>
      <c r="K542" s="23" t="str">
        <f>IFERROR(VLOOKUP($B$539,$130:$216,MATCH($R542&amp;"/"&amp;K$348,$128:$128,0),FALSE),"")</f>
        <v/>
      </c>
      <c r="L542" s="23" t="str">
        <f>IFERROR(VLOOKUP($B$539,$130:$216,MATCH($R542&amp;"/"&amp;L$348,$128:$128,0),FALSE),"")</f>
        <v/>
      </c>
      <c r="M542" s="23" t="str">
        <f>IFERROR(VLOOKUP($B$539,$130:$216,MATCH($R542&amp;"/"&amp;M$348,$128:$128,0),FALSE),"")</f>
        <v/>
      </c>
      <c r="N542" s="23" t="str">
        <f>IFERROR(VLOOKUP($B$539,$130:$216,MATCH($R542&amp;"/"&amp;N$348,$128:$128,0),FALSE),"")</f>
        <v/>
      </c>
      <c r="O542" s="23" t="str">
        <f>IFERROR(VLOOKUP($B$539,$130:$216,MATCH($R542&amp;"/"&amp;O$348,$128:$128,0),FALSE),"")</f>
        <v/>
      </c>
      <c r="P542" s="23" t="str">
        <f>IFERROR(VLOOKUP($B$539,$130:$216,MATCH($R542&amp;"/"&amp;P$348,$128:$128,0),FALSE),"")</f>
        <v/>
      </c>
      <c r="Q542" s="21"/>
      <c r="R542" s="25" t="s">
        <v>2918</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t="str">
        <f>IFERROR(VLOOKUP($B$539,$130:$216,MATCH($R543&amp;"/"&amp;B$348,$128:$128,0),FALSE),"")</f>
        <v/>
      </c>
      <c r="C543" s="39" t="str">
        <f>IFERROR(VLOOKUP($B$539,$130:$216,MATCH($R543&amp;"/"&amp;C$348,$128:$128,0),FALSE),"")</f>
        <v/>
      </c>
      <c r="D543" s="39" t="str">
        <f>IFERROR(VLOOKUP($B$539,$130:$216,MATCH($R543&amp;"/"&amp;D$348,$128:$128,0),FALSE),"")</f>
        <v/>
      </c>
      <c r="E543" s="39" t="str">
        <f>IFERROR(VLOOKUP($B$539,$130:$216,MATCH($R543&amp;"/"&amp;E$348,$128:$128,0),FALSE),"")</f>
        <v/>
      </c>
      <c r="F543" s="39" t="str">
        <f>IFERROR(VLOOKUP($B$539,$130:$216,MATCH($R543&amp;"/"&amp;F$348,$128:$128,0),FALSE),"")</f>
        <v/>
      </c>
      <c r="G543" s="39" t="str">
        <f>IFERROR(VLOOKUP($B$539,$130:$216,MATCH($R543&amp;"/"&amp;G$348,$128:$128,0),FALSE),"")</f>
        <v/>
      </c>
      <c r="H543" s="39" t="str">
        <f>IFERROR(VLOOKUP($B$539,$130:$216,MATCH($R543&amp;"/"&amp;H$348,$128:$128,0),FALSE),"")</f>
        <v/>
      </c>
      <c r="I543" s="39" t="str">
        <f>IFERROR(VLOOKUP($B$539,$130:$216,MATCH($R543&amp;"/"&amp;I$348,$128:$128,0),FALSE),"")</f>
        <v/>
      </c>
      <c r="J543" s="39" t="str">
        <f>IFERROR(VLOOKUP($B$539,$130:$216,MATCH($R543&amp;"/"&amp;J$348,$128:$128,0),FALSE),"")</f>
        <v/>
      </c>
      <c r="K543" s="39" t="str">
        <f>IFERROR(VLOOKUP($B$539,$130:$216,MATCH($R543&amp;"/"&amp;K$348,$128:$128,0),FALSE),"")</f>
        <v/>
      </c>
      <c r="L543" s="39" t="str">
        <f>IFERROR(VLOOKUP($B$539,$130:$216,MATCH($R543&amp;"/"&amp;L$348,$128:$128,0),FALSE),"")</f>
        <v/>
      </c>
      <c r="M543" s="39" t="str">
        <f>IFERROR(VLOOKUP($B$539,$130:$216,MATCH($R543&amp;"/"&amp;M$348,$128:$128,0),FALSE),"")</f>
        <v/>
      </c>
      <c r="N543" s="39" t="str">
        <f>IFERROR(VLOOKUP($B$539,$130:$216,MATCH($R543&amp;"/"&amp;N$348,$128:$128,0),FALSE),"")</f>
        <v/>
      </c>
      <c r="O543" s="39" t="str">
        <f>IFERROR(VLOOKUP($B$539,$130:$216,MATCH($R543&amp;"/"&amp;O$348,$128:$128,0),FALSE),"")</f>
        <v/>
      </c>
      <c r="P543" s="39" t="str">
        <f>IFERROR(VLOOKUP($B$539,$130:$216,MATCH($R543&amp;"/"&amp;P$348,$128:$128,0),FALSE),"")</f>
        <v/>
      </c>
      <c r="Q543" s="21"/>
      <c r="R543" s="25" t="s">
        <v>2940</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59">SUM(B540:B543)</f>
        <v>0</v>
      </c>
      <c r="C544" s="39">
        <f t="shared" si="59"/>
        <v>0</v>
      </c>
      <c r="D544" s="39">
        <f t="shared" si="59"/>
        <v>0</v>
      </c>
      <c r="E544" s="39">
        <f t="shared" si="59"/>
        <v>0</v>
      </c>
      <c r="F544" s="39">
        <f t="shared" si="59"/>
        <v>0</v>
      </c>
      <c r="G544" s="39">
        <f t="shared" si="59"/>
        <v>0</v>
      </c>
      <c r="H544" s="39">
        <f t="shared" si="59"/>
        <v>0</v>
      </c>
      <c r="I544" s="39">
        <f t="shared" si="59"/>
        <v>0</v>
      </c>
      <c r="J544" s="39">
        <f t="shared" si="59"/>
        <v>0</v>
      </c>
      <c r="K544" s="39">
        <f t="shared" si="59"/>
        <v>0</v>
      </c>
      <c r="L544" s="39">
        <f t="shared" si="59"/>
        <v>0</v>
      </c>
      <c r="M544" s="39">
        <f t="shared" si="59"/>
        <v>0</v>
      </c>
      <c r="N544" s="39" t="e">
        <f t="shared" ref="N544:P544" si="60">IF(N541="",N540*4,IF(N542="",(N541+N540)*2,IF(N543="",((N542+N541+N540)/3)*4,SUM(N540:N543))))</f>
        <v>#VALUE!</v>
      </c>
      <c r="O544" s="39" t="e">
        <f t="shared" si="60"/>
        <v>#VALUE!</v>
      </c>
      <c r="P544" s="39" t="e">
        <f t="shared" si="60"/>
        <v>#VALUE!</v>
      </c>
      <c r="Q544" s="21"/>
      <c r="R544" s="25" t="s">
        <v>2919</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t="e">
        <f t="shared" ref="B545:P545" si="61">+B544/(B$465+B$472)</f>
        <v>#DIV/0!</v>
      </c>
      <c r="C545" s="44" t="e">
        <f t="shared" si="61"/>
        <v>#DIV/0!</v>
      </c>
      <c r="D545" s="44" t="e">
        <f t="shared" si="61"/>
        <v>#DIV/0!</v>
      </c>
      <c r="E545" s="44" t="e">
        <f t="shared" si="61"/>
        <v>#DIV/0!</v>
      </c>
      <c r="F545" s="44" t="e">
        <f t="shared" si="61"/>
        <v>#DIV/0!</v>
      </c>
      <c r="G545" s="44" t="e">
        <f t="shared" si="61"/>
        <v>#DIV/0!</v>
      </c>
      <c r="H545" s="44" t="e">
        <f t="shared" si="61"/>
        <v>#DIV/0!</v>
      </c>
      <c r="I545" s="44" t="e">
        <f t="shared" si="61"/>
        <v>#DIV/0!</v>
      </c>
      <c r="J545" s="44" t="e">
        <f t="shared" si="61"/>
        <v>#DIV/0!</v>
      </c>
      <c r="K545" s="44" t="e">
        <f t="shared" si="61"/>
        <v>#DIV/0!</v>
      </c>
      <c r="L545" s="44" t="e">
        <f t="shared" si="61"/>
        <v>#DIV/0!</v>
      </c>
      <c r="M545" s="44" t="e">
        <f t="shared" si="61"/>
        <v>#DIV/0!</v>
      </c>
      <c r="N545" s="45" t="e">
        <f t="shared" si="61"/>
        <v>#VALUE!</v>
      </c>
      <c r="O545" s="45" t="e">
        <f t="shared" si="61"/>
        <v>#VALUE!</v>
      </c>
      <c r="P545" s="45" t="e">
        <f t="shared" si="61"/>
        <v>#VALUE!</v>
      </c>
      <c r="Q545" s="21"/>
      <c r="R545" s="27" t="s">
        <v>2920</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45" t="s">
        <v>2955</v>
      </c>
      <c r="C546" s="146"/>
      <c r="D546" s="146"/>
      <c r="E546" s="146"/>
      <c r="F546" s="146"/>
      <c r="G546" s="146"/>
      <c r="H546" s="146"/>
      <c r="I546" s="146"/>
      <c r="J546" s="146"/>
      <c r="K546" s="146"/>
      <c r="L546" s="146"/>
      <c r="M546" s="146"/>
      <c r="N546" s="150"/>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t="str">
        <f t="shared" ref="B547:P551" si="62">IFERROR(B507+B468-B532-B540,"")</f>
        <v/>
      </c>
      <c r="C547" s="40" t="str">
        <f t="shared" si="62"/>
        <v/>
      </c>
      <c r="D547" s="40" t="str">
        <f t="shared" si="62"/>
        <v/>
      </c>
      <c r="E547" s="40" t="str">
        <f t="shared" si="62"/>
        <v/>
      </c>
      <c r="F547" s="40" t="str">
        <f t="shared" si="62"/>
        <v/>
      </c>
      <c r="G547" s="40" t="str">
        <f t="shared" si="62"/>
        <v/>
      </c>
      <c r="H547" s="40" t="str">
        <f t="shared" si="62"/>
        <v/>
      </c>
      <c r="I547" s="40" t="str">
        <f t="shared" si="62"/>
        <v/>
      </c>
      <c r="J547" s="40" t="str">
        <f t="shared" si="62"/>
        <v/>
      </c>
      <c r="K547" s="40" t="str">
        <f t="shared" si="62"/>
        <v/>
      </c>
      <c r="L547" s="40" t="str">
        <f t="shared" si="62"/>
        <v/>
      </c>
      <c r="M547" s="40" t="str">
        <f t="shared" si="62"/>
        <v/>
      </c>
      <c r="N547" s="40" t="str">
        <f t="shared" si="62"/>
        <v/>
      </c>
      <c r="O547" s="40" t="str">
        <f t="shared" si="62"/>
        <v/>
      </c>
      <c r="P547" s="40" t="str">
        <f t="shared" si="62"/>
        <v/>
      </c>
      <c r="Q547" s="21"/>
      <c r="R547" s="25" t="s">
        <v>2916</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t="str">
        <f t="shared" si="62"/>
        <v/>
      </c>
      <c r="C548" s="23" t="str">
        <f t="shared" si="62"/>
        <v/>
      </c>
      <c r="D548" s="23" t="str">
        <f t="shared" si="62"/>
        <v/>
      </c>
      <c r="E548" s="23" t="str">
        <f t="shared" si="62"/>
        <v/>
      </c>
      <c r="F548" s="23" t="str">
        <f t="shared" si="62"/>
        <v/>
      </c>
      <c r="G548" s="23" t="str">
        <f t="shared" si="62"/>
        <v/>
      </c>
      <c r="H548" s="23" t="str">
        <f t="shared" si="62"/>
        <v/>
      </c>
      <c r="I548" s="23" t="str">
        <f t="shared" si="62"/>
        <v/>
      </c>
      <c r="J548" s="23" t="str">
        <f t="shared" si="62"/>
        <v/>
      </c>
      <c r="K548" s="23" t="str">
        <f t="shared" si="62"/>
        <v/>
      </c>
      <c r="L548" s="23" t="str">
        <f t="shared" si="62"/>
        <v/>
      </c>
      <c r="M548" s="23" t="str">
        <f t="shared" si="62"/>
        <v/>
      </c>
      <c r="N548" s="23" t="str">
        <f t="shared" si="62"/>
        <v/>
      </c>
      <c r="O548" s="23" t="str">
        <f t="shared" si="62"/>
        <v/>
      </c>
      <c r="P548" s="23" t="str">
        <f t="shared" si="62"/>
        <v/>
      </c>
      <c r="Q548" s="21"/>
      <c r="R548" s="25" t="s">
        <v>2917</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t="str">
        <f t="shared" si="62"/>
        <v/>
      </c>
      <c r="C549" s="23" t="str">
        <f t="shared" si="62"/>
        <v/>
      </c>
      <c r="D549" s="23" t="str">
        <f t="shared" si="62"/>
        <v/>
      </c>
      <c r="E549" s="23" t="str">
        <f t="shared" si="62"/>
        <v/>
      </c>
      <c r="F549" s="23" t="str">
        <f t="shared" si="62"/>
        <v/>
      </c>
      <c r="G549" s="23" t="str">
        <f t="shared" si="62"/>
        <v/>
      </c>
      <c r="H549" s="23" t="str">
        <f t="shared" si="62"/>
        <v/>
      </c>
      <c r="I549" s="23" t="str">
        <f t="shared" si="62"/>
        <v/>
      </c>
      <c r="J549" s="23" t="str">
        <f t="shared" si="62"/>
        <v/>
      </c>
      <c r="K549" s="23" t="str">
        <f t="shared" si="62"/>
        <v/>
      </c>
      <c r="L549" s="23" t="str">
        <f t="shared" si="62"/>
        <v/>
      </c>
      <c r="M549" s="23" t="str">
        <f t="shared" si="62"/>
        <v/>
      </c>
      <c r="N549" s="23" t="str">
        <f t="shared" si="62"/>
        <v/>
      </c>
      <c r="O549" s="23" t="str">
        <f t="shared" si="62"/>
        <v/>
      </c>
      <c r="P549" s="23" t="str">
        <f t="shared" si="62"/>
        <v/>
      </c>
      <c r="Q549" s="21"/>
      <c r="R549" s="25" t="s">
        <v>2918</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t="str">
        <f t="shared" si="62"/>
        <v/>
      </c>
      <c r="C550" s="39" t="str">
        <f t="shared" si="62"/>
        <v/>
      </c>
      <c r="D550" s="39" t="str">
        <f t="shared" si="62"/>
        <v/>
      </c>
      <c r="E550" s="39" t="str">
        <f t="shared" si="62"/>
        <v/>
      </c>
      <c r="F550" s="39" t="str">
        <f t="shared" si="62"/>
        <v/>
      </c>
      <c r="G550" s="39" t="str">
        <f t="shared" si="62"/>
        <v/>
      </c>
      <c r="H550" s="39" t="str">
        <f t="shared" si="62"/>
        <v/>
      </c>
      <c r="I550" s="39" t="str">
        <f t="shared" si="62"/>
        <v/>
      </c>
      <c r="J550" s="39" t="str">
        <f t="shared" si="62"/>
        <v/>
      </c>
      <c r="K550" s="39" t="str">
        <f t="shared" si="62"/>
        <v/>
      </c>
      <c r="L550" s="39" t="str">
        <f t="shared" si="62"/>
        <v/>
      </c>
      <c r="M550" s="39" t="str">
        <f t="shared" si="62"/>
        <v/>
      </c>
      <c r="N550" s="39" t="str">
        <f t="shared" si="62"/>
        <v/>
      </c>
      <c r="O550" s="39" t="str">
        <f t="shared" si="62"/>
        <v/>
      </c>
      <c r="P550" s="39" t="str">
        <f t="shared" si="62"/>
        <v/>
      </c>
      <c r="Q550" s="21"/>
      <c r="R550" s="25" t="s">
        <v>2940</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62"/>
        <v>0</v>
      </c>
      <c r="C551" s="39">
        <f t="shared" si="62"/>
        <v>0</v>
      </c>
      <c r="D551" s="39">
        <f t="shared" si="62"/>
        <v>0</v>
      </c>
      <c r="E551" s="39">
        <f t="shared" si="62"/>
        <v>0</v>
      </c>
      <c r="F551" s="39">
        <f t="shared" si="62"/>
        <v>0</v>
      </c>
      <c r="G551" s="39">
        <f t="shared" si="62"/>
        <v>0</v>
      </c>
      <c r="H551" s="39">
        <f t="shared" si="62"/>
        <v>0</v>
      </c>
      <c r="I551" s="39">
        <f t="shared" si="62"/>
        <v>0</v>
      </c>
      <c r="J551" s="39">
        <f t="shared" si="62"/>
        <v>0</v>
      </c>
      <c r="K551" s="39">
        <f t="shared" si="62"/>
        <v>0</v>
      </c>
      <c r="L551" s="39">
        <f t="shared" si="62"/>
        <v>0</v>
      </c>
      <c r="M551" s="39">
        <f t="shared" si="62"/>
        <v>0</v>
      </c>
      <c r="N551" s="39" t="str">
        <f t="shared" si="62"/>
        <v/>
      </c>
      <c r="O551" s="39" t="str">
        <f t="shared" si="62"/>
        <v/>
      </c>
      <c r="P551" s="39" t="str">
        <f t="shared" si="62"/>
        <v/>
      </c>
      <c r="Q551" s="21"/>
      <c r="R551" s="25" t="s">
        <v>2919</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t="e">
        <f t="shared" ref="B552:P552" si="63">+B551/(B$465+B$472)</f>
        <v>#DIV/0!</v>
      </c>
      <c r="C552" s="46" t="e">
        <f t="shared" si="63"/>
        <v>#DIV/0!</v>
      </c>
      <c r="D552" s="46" t="e">
        <f t="shared" si="63"/>
        <v>#DIV/0!</v>
      </c>
      <c r="E552" s="46" t="e">
        <f t="shared" si="63"/>
        <v>#DIV/0!</v>
      </c>
      <c r="F552" s="46" t="e">
        <f t="shared" si="63"/>
        <v>#DIV/0!</v>
      </c>
      <c r="G552" s="46" t="e">
        <f t="shared" si="63"/>
        <v>#DIV/0!</v>
      </c>
      <c r="H552" s="46" t="e">
        <f t="shared" si="63"/>
        <v>#DIV/0!</v>
      </c>
      <c r="I552" s="46" t="e">
        <f t="shared" si="63"/>
        <v>#DIV/0!</v>
      </c>
      <c r="J552" s="46" t="e">
        <f t="shared" si="63"/>
        <v>#DIV/0!</v>
      </c>
      <c r="K552" s="46" t="e">
        <f t="shared" si="63"/>
        <v>#DIV/0!</v>
      </c>
      <c r="L552" s="46" t="e">
        <f t="shared" si="63"/>
        <v>#DIV/0!</v>
      </c>
      <c r="M552" s="46" t="e">
        <f t="shared" si="63"/>
        <v>#DIV/0!</v>
      </c>
      <c r="N552" s="46" t="e">
        <f t="shared" si="63"/>
        <v>#VALUE!</v>
      </c>
      <c r="O552" s="46" t="e">
        <f t="shared" si="63"/>
        <v>#VALUE!</v>
      </c>
      <c r="P552" s="46" t="e">
        <f t="shared" si="63"/>
        <v>#VALUE!</v>
      </c>
      <c r="Q552" s="21"/>
      <c r="R552" s="27" t="s">
        <v>2956</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t="e">
        <f t="shared" ref="C553:P553" si="64">C551/B551-1</f>
        <v>#DIV/0!</v>
      </c>
      <c r="D553" s="46" t="e">
        <f t="shared" si="64"/>
        <v>#DIV/0!</v>
      </c>
      <c r="E553" s="46" t="e">
        <f t="shared" si="64"/>
        <v>#DIV/0!</v>
      </c>
      <c r="F553" s="46" t="e">
        <f t="shared" si="64"/>
        <v>#DIV/0!</v>
      </c>
      <c r="G553" s="46" t="e">
        <f t="shared" si="64"/>
        <v>#DIV/0!</v>
      </c>
      <c r="H553" s="46" t="e">
        <f t="shared" si="64"/>
        <v>#DIV/0!</v>
      </c>
      <c r="I553" s="46" t="e">
        <f t="shared" si="64"/>
        <v>#DIV/0!</v>
      </c>
      <c r="J553" s="46" t="e">
        <f t="shared" si="64"/>
        <v>#DIV/0!</v>
      </c>
      <c r="K553" s="46" t="e">
        <f t="shared" si="64"/>
        <v>#DIV/0!</v>
      </c>
      <c r="L553" s="46" t="e">
        <f t="shared" si="64"/>
        <v>#DIV/0!</v>
      </c>
      <c r="M553" s="46" t="e">
        <f t="shared" si="64"/>
        <v>#DIV/0!</v>
      </c>
      <c r="N553" s="46" t="e">
        <f t="shared" si="64"/>
        <v>#VALUE!</v>
      </c>
      <c r="O553" s="46" t="e">
        <f t="shared" si="64"/>
        <v>#VALUE!</v>
      </c>
      <c r="P553" s="46" t="e">
        <f t="shared" si="64"/>
        <v>#VALUE!</v>
      </c>
      <c r="Q553" s="37"/>
      <c r="R553" s="27" t="s">
        <v>2941</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45" t="s">
        <v>2957</v>
      </c>
      <c r="C554" s="146"/>
      <c r="D554" s="146"/>
      <c r="E554" s="146"/>
      <c r="F554" s="146"/>
      <c r="G554" s="146"/>
      <c r="H554" s="146"/>
      <c r="I554" s="146"/>
      <c r="J554" s="146"/>
      <c r="K554" s="146"/>
      <c r="L554" s="146"/>
      <c r="M554" s="146"/>
      <c r="N554" s="150"/>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t="str">
        <f t="shared" ref="B555:P555" si="65">IFERROR(B547+B593,"")</f>
        <v/>
      </c>
      <c r="C555" s="40" t="str">
        <f t="shared" si="65"/>
        <v/>
      </c>
      <c r="D555" s="40" t="str">
        <f t="shared" si="65"/>
        <v/>
      </c>
      <c r="E555" s="40" t="str">
        <f t="shared" si="65"/>
        <v/>
      </c>
      <c r="F555" s="40" t="str">
        <f t="shared" si="65"/>
        <v/>
      </c>
      <c r="G555" s="40" t="str">
        <f t="shared" si="65"/>
        <v/>
      </c>
      <c r="H555" s="40" t="str">
        <f t="shared" si="65"/>
        <v/>
      </c>
      <c r="I555" s="40" t="str">
        <f t="shared" si="65"/>
        <v/>
      </c>
      <c r="J555" s="40" t="str">
        <f t="shared" si="65"/>
        <v/>
      </c>
      <c r="K555" s="40" t="str">
        <f t="shared" si="65"/>
        <v/>
      </c>
      <c r="L555" s="40" t="str">
        <f t="shared" si="65"/>
        <v/>
      </c>
      <c r="M555" s="40" t="str">
        <f t="shared" si="65"/>
        <v/>
      </c>
      <c r="N555" s="40" t="str">
        <f t="shared" si="65"/>
        <v/>
      </c>
      <c r="O555" s="40" t="str">
        <f t="shared" si="65"/>
        <v/>
      </c>
      <c r="P555" s="40" t="str">
        <f t="shared" si="65"/>
        <v/>
      </c>
      <c r="Q555" s="21"/>
      <c r="R555" s="25" t="s">
        <v>2916</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t="str">
        <f t="shared" ref="B556:P558" si="66">IFERROR(B548+B594-B593,"")</f>
        <v/>
      </c>
      <c r="C556" s="23" t="str">
        <f t="shared" si="66"/>
        <v/>
      </c>
      <c r="D556" s="23" t="str">
        <f t="shared" si="66"/>
        <v/>
      </c>
      <c r="E556" s="23" t="str">
        <f t="shared" si="66"/>
        <v/>
      </c>
      <c r="F556" s="23" t="str">
        <f t="shared" si="66"/>
        <v/>
      </c>
      <c r="G556" s="23" t="str">
        <f t="shared" si="66"/>
        <v/>
      </c>
      <c r="H556" s="23" t="str">
        <f t="shared" si="66"/>
        <v/>
      </c>
      <c r="I556" s="23" t="str">
        <f t="shared" si="66"/>
        <v/>
      </c>
      <c r="J556" s="23" t="str">
        <f t="shared" si="66"/>
        <v/>
      </c>
      <c r="K556" s="23" t="str">
        <f t="shared" si="66"/>
        <v/>
      </c>
      <c r="L556" s="23" t="str">
        <f t="shared" si="66"/>
        <v/>
      </c>
      <c r="M556" s="23" t="str">
        <f t="shared" si="66"/>
        <v/>
      </c>
      <c r="N556" s="23" t="str">
        <f t="shared" si="66"/>
        <v/>
      </c>
      <c r="O556" s="23" t="str">
        <f t="shared" si="66"/>
        <v/>
      </c>
      <c r="P556" s="23" t="str">
        <f t="shared" si="66"/>
        <v/>
      </c>
      <c r="Q556" s="21"/>
      <c r="R556" s="25" t="s">
        <v>2917</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t="str">
        <f t="shared" si="66"/>
        <v/>
      </c>
      <c r="C557" s="23" t="str">
        <f t="shared" si="66"/>
        <v/>
      </c>
      <c r="D557" s="23" t="str">
        <f t="shared" si="66"/>
        <v/>
      </c>
      <c r="E557" s="23" t="str">
        <f t="shared" si="66"/>
        <v/>
      </c>
      <c r="F557" s="23" t="str">
        <f t="shared" si="66"/>
        <v/>
      </c>
      <c r="G557" s="23" t="str">
        <f t="shared" si="66"/>
        <v/>
      </c>
      <c r="H557" s="23" t="str">
        <f t="shared" si="66"/>
        <v/>
      </c>
      <c r="I557" s="23" t="str">
        <f t="shared" si="66"/>
        <v/>
      </c>
      <c r="J557" s="23" t="str">
        <f t="shared" si="66"/>
        <v/>
      </c>
      <c r="K557" s="23" t="str">
        <f t="shared" si="66"/>
        <v/>
      </c>
      <c r="L557" s="23" t="str">
        <f t="shared" si="66"/>
        <v/>
      </c>
      <c r="M557" s="23" t="str">
        <f t="shared" si="66"/>
        <v/>
      </c>
      <c r="N557" s="23" t="str">
        <f t="shared" si="66"/>
        <v/>
      </c>
      <c r="O557" s="23" t="str">
        <f t="shared" si="66"/>
        <v/>
      </c>
      <c r="P557" s="23" t="str">
        <f t="shared" si="66"/>
        <v/>
      </c>
      <c r="Q557" s="21"/>
      <c r="R557" s="25" t="s">
        <v>2918</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t="str">
        <f t="shared" si="66"/>
        <v/>
      </c>
      <c r="C558" s="39" t="str">
        <f t="shared" si="66"/>
        <v/>
      </c>
      <c r="D558" s="39" t="str">
        <f t="shared" si="66"/>
        <v/>
      </c>
      <c r="E558" s="39" t="str">
        <f t="shared" si="66"/>
        <v/>
      </c>
      <c r="F558" s="39" t="str">
        <f t="shared" si="66"/>
        <v/>
      </c>
      <c r="G558" s="39" t="str">
        <f t="shared" si="66"/>
        <v/>
      </c>
      <c r="H558" s="39" t="str">
        <f t="shared" si="66"/>
        <v/>
      </c>
      <c r="I558" s="39" t="str">
        <f t="shared" si="66"/>
        <v/>
      </c>
      <c r="J558" s="39" t="str">
        <f t="shared" si="66"/>
        <v/>
      </c>
      <c r="K558" s="39" t="str">
        <f t="shared" si="66"/>
        <v/>
      </c>
      <c r="L558" s="39" t="str">
        <f t="shared" si="66"/>
        <v/>
      </c>
      <c r="M558" s="39" t="str">
        <f t="shared" si="66"/>
        <v/>
      </c>
      <c r="N558" s="39" t="str">
        <f t="shared" si="66"/>
        <v/>
      </c>
      <c r="O558" s="39" t="str">
        <f t="shared" si="66"/>
        <v/>
      </c>
      <c r="P558" s="39" t="str">
        <f t="shared" si="66"/>
        <v/>
      </c>
      <c r="Q558" s="21"/>
      <c r="R558" s="25" t="s">
        <v>2940</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t="str">
        <f t="shared" ref="B559:P559" si="67">IFERROR(B551+B596,"")</f>
        <v/>
      </c>
      <c r="C559" s="39" t="str">
        <f t="shared" si="67"/>
        <v/>
      </c>
      <c r="D559" s="39" t="str">
        <f t="shared" si="67"/>
        <v/>
      </c>
      <c r="E559" s="39" t="str">
        <f t="shared" si="67"/>
        <v/>
      </c>
      <c r="F559" s="39" t="str">
        <f t="shared" si="67"/>
        <v/>
      </c>
      <c r="G559" s="39" t="str">
        <f t="shared" si="67"/>
        <v/>
      </c>
      <c r="H559" s="39" t="str">
        <f t="shared" si="67"/>
        <v/>
      </c>
      <c r="I559" s="39" t="str">
        <f t="shared" si="67"/>
        <v/>
      </c>
      <c r="J559" s="39" t="str">
        <f t="shared" si="67"/>
        <v/>
      </c>
      <c r="K559" s="39" t="str">
        <f t="shared" si="67"/>
        <v/>
      </c>
      <c r="L559" s="39" t="str">
        <f t="shared" si="67"/>
        <v/>
      </c>
      <c r="M559" s="39" t="str">
        <f t="shared" si="67"/>
        <v/>
      </c>
      <c r="N559" s="39" t="str">
        <f t="shared" si="67"/>
        <v/>
      </c>
      <c r="O559" s="39" t="str">
        <f t="shared" si="67"/>
        <v/>
      </c>
      <c r="P559" s="39" t="str">
        <f t="shared" si="67"/>
        <v/>
      </c>
      <c r="Q559" s="21"/>
      <c r="R559" s="25" t="s">
        <v>2919</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t="e">
        <f t="shared" ref="B560:P560" si="68">+B559/(B$465+B$472)</f>
        <v>#VALUE!</v>
      </c>
      <c r="C560" s="46" t="e">
        <f t="shared" si="68"/>
        <v>#VALUE!</v>
      </c>
      <c r="D560" s="46" t="e">
        <f t="shared" si="68"/>
        <v>#VALUE!</v>
      </c>
      <c r="E560" s="46" t="e">
        <f t="shared" si="68"/>
        <v>#VALUE!</v>
      </c>
      <c r="F560" s="46" t="e">
        <f t="shared" si="68"/>
        <v>#VALUE!</v>
      </c>
      <c r="G560" s="46" t="e">
        <f t="shared" si="68"/>
        <v>#VALUE!</v>
      </c>
      <c r="H560" s="46" t="e">
        <f t="shared" si="68"/>
        <v>#VALUE!</v>
      </c>
      <c r="I560" s="46" t="e">
        <f t="shared" si="68"/>
        <v>#VALUE!</v>
      </c>
      <c r="J560" s="46" t="e">
        <f t="shared" si="68"/>
        <v>#VALUE!</v>
      </c>
      <c r="K560" s="46" t="e">
        <f t="shared" si="68"/>
        <v>#VALUE!</v>
      </c>
      <c r="L560" s="46" t="e">
        <f t="shared" si="68"/>
        <v>#VALUE!</v>
      </c>
      <c r="M560" s="46" t="e">
        <f t="shared" si="68"/>
        <v>#VALUE!</v>
      </c>
      <c r="N560" s="46" t="e">
        <f t="shared" si="68"/>
        <v>#VALUE!</v>
      </c>
      <c r="O560" s="46" t="e">
        <f t="shared" si="68"/>
        <v>#VALUE!</v>
      </c>
      <c r="P560" s="46" t="e">
        <f t="shared" si="68"/>
        <v>#VALUE!</v>
      </c>
      <c r="Q560" s="21"/>
      <c r="R560" s="27" t="s">
        <v>2958</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t="e">
        <f t="shared" ref="C561:P561" si="69">C559/B559-1</f>
        <v>#VALUE!</v>
      </c>
      <c r="D561" s="46" t="e">
        <f t="shared" si="69"/>
        <v>#VALUE!</v>
      </c>
      <c r="E561" s="46" t="e">
        <f t="shared" si="69"/>
        <v>#VALUE!</v>
      </c>
      <c r="F561" s="46" t="e">
        <f t="shared" si="69"/>
        <v>#VALUE!</v>
      </c>
      <c r="G561" s="46" t="e">
        <f t="shared" si="69"/>
        <v>#VALUE!</v>
      </c>
      <c r="H561" s="46" t="e">
        <f t="shared" si="69"/>
        <v>#VALUE!</v>
      </c>
      <c r="I561" s="46" t="e">
        <f t="shared" si="69"/>
        <v>#VALUE!</v>
      </c>
      <c r="J561" s="46" t="e">
        <f t="shared" si="69"/>
        <v>#VALUE!</v>
      </c>
      <c r="K561" s="46" t="e">
        <f t="shared" si="69"/>
        <v>#VALUE!</v>
      </c>
      <c r="L561" s="46" t="e">
        <f t="shared" si="69"/>
        <v>#VALUE!</v>
      </c>
      <c r="M561" s="46" t="e">
        <f t="shared" si="69"/>
        <v>#VALUE!</v>
      </c>
      <c r="N561" s="46" t="e">
        <f t="shared" si="69"/>
        <v>#VALUE!</v>
      </c>
      <c r="O561" s="46" t="e">
        <f t="shared" si="69"/>
        <v>#VALUE!</v>
      </c>
      <c r="P561" s="46" t="e">
        <f t="shared" si="69"/>
        <v>#VALUE!</v>
      </c>
      <c r="Q561" s="37"/>
      <c r="R561" s="27" t="s">
        <v>2941</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49" t="s">
        <v>2959</v>
      </c>
      <c r="C562" s="146"/>
      <c r="D562" s="146"/>
      <c r="E562" s="146"/>
      <c r="F562" s="146"/>
      <c r="G562" s="146"/>
      <c r="H562" s="146"/>
      <c r="I562" s="146"/>
      <c r="J562" s="146"/>
      <c r="K562" s="146"/>
      <c r="L562" s="146"/>
      <c r="M562" s="146"/>
      <c r="N562" s="150"/>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t="str">
        <f>IFERROR(VLOOKUP($B$562,$130:$216,MATCH($R563&amp;"/"&amp;B$348,$128:$128,0),FALSE),"")</f>
        <v/>
      </c>
      <c r="C563" s="40" t="str">
        <f>IFERROR(VLOOKUP($B$562,$130:$216,MATCH($R563&amp;"/"&amp;C$348,$128:$128,0),FALSE),"")</f>
        <v/>
      </c>
      <c r="D563" s="40" t="str">
        <f>IFERROR(VLOOKUP($B$562,$130:$216,MATCH($R563&amp;"/"&amp;D$348,$128:$128,0),FALSE),"")</f>
        <v/>
      </c>
      <c r="E563" s="40" t="str">
        <f>IFERROR(VLOOKUP($B$562,$130:$216,MATCH($R563&amp;"/"&amp;E$348,$128:$128,0),FALSE),"")</f>
        <v/>
      </c>
      <c r="F563" s="40" t="str">
        <f>IFERROR(VLOOKUP($B$562,$130:$216,MATCH($R563&amp;"/"&amp;F$348,$128:$128,0),FALSE),"")</f>
        <v/>
      </c>
      <c r="G563" s="40" t="str">
        <f>IFERROR(VLOOKUP($B$562,$130:$216,MATCH($R563&amp;"/"&amp;G$348,$128:$128,0),FALSE),"")</f>
        <v/>
      </c>
      <c r="H563" s="40" t="str">
        <f>IFERROR(VLOOKUP($B$562,$130:$216,MATCH($R563&amp;"/"&amp;H$348,$128:$128,0),FALSE),"")</f>
        <v/>
      </c>
      <c r="I563" s="40" t="str">
        <f>IFERROR(VLOOKUP($B$562,$130:$216,MATCH($R563&amp;"/"&amp;I$348,$128:$128,0),FALSE),"")</f>
        <v/>
      </c>
      <c r="J563" s="40" t="str">
        <f>IFERROR(VLOOKUP($B$562,$130:$216,MATCH($R563&amp;"/"&amp;J$348,$128:$128,0),FALSE),"")</f>
        <v/>
      </c>
      <c r="K563" s="40" t="str">
        <f>IFERROR(VLOOKUP($B$562,$130:$216,MATCH($R563&amp;"/"&amp;K$348,$128:$128,0),FALSE),"")</f>
        <v/>
      </c>
      <c r="L563" s="40" t="str">
        <f>IFERROR(VLOOKUP($B$562,$130:$216,MATCH($R563&amp;"/"&amp;L$348,$128:$128,0),FALSE),"")</f>
        <v/>
      </c>
      <c r="M563" s="40" t="str">
        <f>IFERROR(VLOOKUP($B$562,$130:$216,MATCH($R563&amp;"/"&amp;M$348,$128:$128,0),FALSE),"")</f>
        <v/>
      </c>
      <c r="N563" s="40" t="str">
        <f>IFERROR(VLOOKUP($B$562,$130:$216,MATCH($R563&amp;"/"&amp;N$348,$128:$128,0),FALSE),"")</f>
        <v/>
      </c>
      <c r="O563" s="40" t="str">
        <f>IFERROR(VLOOKUP($B$562,$130:$216,MATCH($R563&amp;"/"&amp;O$348,$128:$128,0),FALSE),"")</f>
        <v/>
      </c>
      <c r="P563" s="40" t="str">
        <f>IFERROR(VLOOKUP($B$562,$130:$216,MATCH($R563&amp;"/"&amp;P$348,$128:$128,0),FALSE),"")</f>
        <v/>
      </c>
      <c r="Q563" s="21"/>
      <c r="R563" s="25" t="s">
        <v>2916</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t="str">
        <f>IFERROR(VLOOKUP($B$562,$130:$216,MATCH($R564&amp;"/"&amp;B$348,$128:$128,0),FALSE),"")</f>
        <v/>
      </c>
      <c r="C564" s="23" t="str">
        <f>IFERROR(VLOOKUP($B$562,$130:$216,MATCH($R564&amp;"/"&amp;C$348,$128:$128,0),FALSE),"")</f>
        <v/>
      </c>
      <c r="D564" s="23" t="str">
        <f>IFERROR(VLOOKUP($B$562,$130:$216,MATCH($R564&amp;"/"&amp;D$348,$128:$128,0),FALSE),"")</f>
        <v/>
      </c>
      <c r="E564" s="23" t="str">
        <f>IFERROR(VLOOKUP($B$562,$130:$216,MATCH($R564&amp;"/"&amp;E$348,$128:$128,0),FALSE),"")</f>
        <v/>
      </c>
      <c r="F564" s="23" t="str">
        <f>IFERROR(VLOOKUP($B$562,$130:$216,MATCH($R564&amp;"/"&amp;F$348,$128:$128,0),FALSE),"")</f>
        <v/>
      </c>
      <c r="G564" s="23" t="str">
        <f>IFERROR(VLOOKUP($B$562,$130:$216,MATCH($R564&amp;"/"&amp;G$348,$128:$128,0),FALSE),"")</f>
        <v/>
      </c>
      <c r="H564" s="23" t="str">
        <f>IFERROR(VLOOKUP($B$562,$130:$216,MATCH($R564&amp;"/"&amp;H$348,$128:$128,0),FALSE),"")</f>
        <v/>
      </c>
      <c r="I564" s="23" t="str">
        <f>IFERROR(VLOOKUP($B$562,$130:$216,MATCH($R564&amp;"/"&amp;I$348,$128:$128,0),FALSE),"")</f>
        <v/>
      </c>
      <c r="J564" s="23" t="str">
        <f>IFERROR(VLOOKUP($B$562,$130:$216,MATCH($R564&amp;"/"&amp;J$348,$128:$128,0),FALSE),"")</f>
        <v/>
      </c>
      <c r="K564" s="23" t="str">
        <f>IFERROR(VLOOKUP($B$562,$130:$216,MATCH($R564&amp;"/"&amp;K$348,$128:$128,0),FALSE),"")</f>
        <v/>
      </c>
      <c r="L564" s="23" t="str">
        <f>IFERROR(VLOOKUP($B$562,$130:$216,MATCH($R564&amp;"/"&amp;L$348,$128:$128,0),FALSE),"")</f>
        <v/>
      </c>
      <c r="M564" s="23" t="str">
        <f>IFERROR(VLOOKUP($B$562,$130:$216,MATCH($R564&amp;"/"&amp;M$348,$128:$128,0),FALSE),"")</f>
        <v/>
      </c>
      <c r="N564" s="23" t="str">
        <f>IFERROR(VLOOKUP($B$562,$130:$216,MATCH($R564&amp;"/"&amp;N$348,$128:$128,0),FALSE),"")</f>
        <v/>
      </c>
      <c r="O564" s="23" t="str">
        <f>IFERROR(VLOOKUP($B$562,$130:$216,MATCH($R564&amp;"/"&amp;O$348,$128:$128,0),FALSE),"")</f>
        <v/>
      </c>
      <c r="P564" s="23" t="str">
        <f>IFERROR(VLOOKUP($B$562,$130:$216,MATCH($R564&amp;"/"&amp;P$348,$128:$128,0),FALSE),"")</f>
        <v/>
      </c>
      <c r="Q564" s="21"/>
      <c r="R564" s="25" t="s">
        <v>2917</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t="str">
        <f>IFERROR(VLOOKUP($B$562,$130:$216,MATCH($R565&amp;"/"&amp;B$348,$128:$128,0),FALSE),"")</f>
        <v/>
      </c>
      <c r="C565" s="23" t="str">
        <f>IFERROR(VLOOKUP($B$562,$130:$216,MATCH($R565&amp;"/"&amp;C$348,$128:$128,0),FALSE),"")</f>
        <v/>
      </c>
      <c r="D565" s="23" t="str">
        <f>IFERROR(VLOOKUP($B$562,$130:$216,MATCH($R565&amp;"/"&amp;D$348,$128:$128,0),FALSE),"")</f>
        <v/>
      </c>
      <c r="E565" s="23" t="str">
        <f>IFERROR(VLOOKUP($B$562,$130:$216,MATCH($R565&amp;"/"&amp;E$348,$128:$128,0),FALSE),"")</f>
        <v/>
      </c>
      <c r="F565" s="23" t="str">
        <f>IFERROR(VLOOKUP($B$562,$130:$216,MATCH($R565&amp;"/"&amp;F$348,$128:$128,0),FALSE),"")</f>
        <v/>
      </c>
      <c r="G565" s="23" t="str">
        <f>IFERROR(VLOOKUP($B$562,$130:$216,MATCH($R565&amp;"/"&amp;G$348,$128:$128,0),FALSE),"")</f>
        <v/>
      </c>
      <c r="H565" s="23" t="str">
        <f>IFERROR(VLOOKUP($B$562,$130:$216,MATCH($R565&amp;"/"&amp;H$348,$128:$128,0),FALSE),"")</f>
        <v/>
      </c>
      <c r="I565" s="23" t="str">
        <f>IFERROR(VLOOKUP($B$562,$130:$216,MATCH($R565&amp;"/"&amp;I$348,$128:$128,0),FALSE),"")</f>
        <v/>
      </c>
      <c r="J565" s="23" t="str">
        <f>IFERROR(VLOOKUP($B$562,$130:$216,MATCH($R565&amp;"/"&amp;J$348,$128:$128,0),FALSE),"")</f>
        <v/>
      </c>
      <c r="K565" s="23" t="str">
        <f>IFERROR(VLOOKUP($B$562,$130:$216,MATCH($R565&amp;"/"&amp;K$348,$128:$128,0),FALSE),"")</f>
        <v/>
      </c>
      <c r="L565" s="23" t="str">
        <f>IFERROR(VLOOKUP($B$562,$130:$216,MATCH($R565&amp;"/"&amp;L$348,$128:$128,0),FALSE),"")</f>
        <v/>
      </c>
      <c r="M565" s="23" t="str">
        <f>IFERROR(VLOOKUP($B$562,$130:$216,MATCH($R565&amp;"/"&amp;M$348,$128:$128,0),FALSE),"")</f>
        <v/>
      </c>
      <c r="N565" s="23" t="str">
        <f>IFERROR(VLOOKUP($B$562,$130:$216,MATCH($R565&amp;"/"&amp;N$348,$128:$128,0),FALSE),"")</f>
        <v/>
      </c>
      <c r="O565" s="23" t="str">
        <f>IFERROR(VLOOKUP($B$562,$130:$216,MATCH($R565&amp;"/"&amp;O$348,$128:$128,0),FALSE),"")</f>
        <v/>
      </c>
      <c r="P565" s="23" t="str">
        <f>IFERROR(VLOOKUP($B$562,$130:$216,MATCH($R565&amp;"/"&amp;P$348,$128:$128,0),FALSE),"")</f>
        <v/>
      </c>
      <c r="Q565" s="21"/>
      <c r="R565" s="25" t="s">
        <v>2918</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t="str">
        <f>IFERROR(VLOOKUP($B$562,$130:$216,MATCH($R566&amp;"/"&amp;B$348,$128:$128,0),FALSE),"")</f>
        <v/>
      </c>
      <c r="C566" s="39" t="str">
        <f>IFERROR(VLOOKUP($B$562,$130:$216,MATCH($R566&amp;"/"&amp;C$348,$128:$128,0),FALSE),"")</f>
        <v/>
      </c>
      <c r="D566" s="39" t="str">
        <f>IFERROR(VLOOKUP($B$562,$130:$216,MATCH($R566&amp;"/"&amp;D$348,$128:$128,0),FALSE),"")</f>
        <v/>
      </c>
      <c r="E566" s="39" t="str">
        <f>IFERROR(VLOOKUP($B$562,$130:$216,MATCH($R566&amp;"/"&amp;E$348,$128:$128,0),FALSE),"")</f>
        <v/>
      </c>
      <c r="F566" s="39" t="str">
        <f>IFERROR(VLOOKUP($B$562,$130:$216,MATCH($R566&amp;"/"&amp;F$348,$128:$128,0),FALSE),"")</f>
        <v/>
      </c>
      <c r="G566" s="39" t="str">
        <f>IFERROR(VLOOKUP($B$562,$130:$216,MATCH($R566&amp;"/"&amp;G$348,$128:$128,0),FALSE),"")</f>
        <v/>
      </c>
      <c r="H566" s="39" t="str">
        <f>IFERROR(VLOOKUP($B$562,$130:$216,MATCH($R566&amp;"/"&amp;H$348,$128:$128,0),FALSE),"")</f>
        <v/>
      </c>
      <c r="I566" s="39" t="str">
        <f>IFERROR(VLOOKUP($B$562,$130:$216,MATCH($R566&amp;"/"&amp;I$348,$128:$128,0),FALSE),"")</f>
        <v/>
      </c>
      <c r="J566" s="39" t="str">
        <f>IFERROR(VLOOKUP($B$562,$130:$216,MATCH($R566&amp;"/"&amp;J$348,$128:$128,0),FALSE),"")</f>
        <v/>
      </c>
      <c r="K566" s="39" t="str">
        <f>IFERROR(VLOOKUP($B$562,$130:$216,MATCH($R566&amp;"/"&amp;K$348,$128:$128,0),FALSE),"")</f>
        <v/>
      </c>
      <c r="L566" s="39" t="str">
        <f>IFERROR(VLOOKUP($B$562,$130:$216,MATCH($R566&amp;"/"&amp;L$348,$128:$128,0),FALSE),"")</f>
        <v/>
      </c>
      <c r="M566" s="39" t="str">
        <f>IFERROR(VLOOKUP($B$562,$130:$216,MATCH($R566&amp;"/"&amp;M$348,$128:$128,0),FALSE),"")</f>
        <v/>
      </c>
      <c r="N566" s="39" t="str">
        <f>IFERROR(VLOOKUP($B$562,$130:$216,MATCH($R566&amp;"/"&amp;N$348,$128:$128,0),FALSE),"")</f>
        <v/>
      </c>
      <c r="O566" s="39" t="str">
        <f>IFERROR(VLOOKUP($B$562,$130:$216,MATCH($R566&amp;"/"&amp;O$348,$128:$128,0),FALSE),"")</f>
        <v/>
      </c>
      <c r="P566" s="39" t="str">
        <f>IFERROR(VLOOKUP($B$562,$130:$216,MATCH($R566&amp;"/"&amp;P$348,$128:$128,0),FALSE),"")</f>
        <v/>
      </c>
      <c r="Q566" s="21"/>
      <c r="R566" s="25" t="s">
        <v>2940</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70">SUM(B563:B566)</f>
        <v>0</v>
      </c>
      <c r="C567" s="39">
        <f t="shared" si="70"/>
        <v>0</v>
      </c>
      <c r="D567" s="39">
        <f t="shared" si="70"/>
        <v>0</v>
      </c>
      <c r="E567" s="39">
        <f t="shared" si="70"/>
        <v>0</v>
      </c>
      <c r="F567" s="39">
        <f t="shared" si="70"/>
        <v>0</v>
      </c>
      <c r="G567" s="39">
        <f t="shared" si="70"/>
        <v>0</v>
      </c>
      <c r="H567" s="39">
        <f t="shared" si="70"/>
        <v>0</v>
      </c>
      <c r="I567" s="39">
        <f t="shared" si="70"/>
        <v>0</v>
      </c>
      <c r="J567" s="39">
        <f t="shared" si="70"/>
        <v>0</v>
      </c>
      <c r="K567" s="39">
        <f t="shared" si="70"/>
        <v>0</v>
      </c>
      <c r="L567" s="39">
        <f t="shared" si="70"/>
        <v>0</v>
      </c>
      <c r="M567" s="39">
        <f t="shared" si="70"/>
        <v>0</v>
      </c>
      <c r="N567" s="39" t="e">
        <f t="shared" ref="N567:P567" si="71">IF(N564="",N563*4,IF(N565="",(N564+N563)*2,IF(N566="",((N565+N564+N563)/3)*4,SUM(N563:N566))))</f>
        <v>#VALUE!</v>
      </c>
      <c r="O567" s="39" t="e">
        <f t="shared" si="71"/>
        <v>#VALUE!</v>
      </c>
      <c r="P567" s="39" t="e">
        <f t="shared" si="71"/>
        <v>#VALUE!</v>
      </c>
      <c r="Q567" s="21"/>
      <c r="R567" s="25" t="s">
        <v>2919</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t="e">
        <f t="shared" ref="B568:P568" si="72">+B567/(B$465+B$472)</f>
        <v>#DIV/0!</v>
      </c>
      <c r="C568" s="46" t="e">
        <f t="shared" si="72"/>
        <v>#DIV/0!</v>
      </c>
      <c r="D568" s="46" t="e">
        <f t="shared" si="72"/>
        <v>#DIV/0!</v>
      </c>
      <c r="E568" s="46" t="e">
        <f t="shared" si="72"/>
        <v>#DIV/0!</v>
      </c>
      <c r="F568" s="46" t="e">
        <f t="shared" si="72"/>
        <v>#DIV/0!</v>
      </c>
      <c r="G568" s="46" t="e">
        <f t="shared" si="72"/>
        <v>#DIV/0!</v>
      </c>
      <c r="H568" s="46" t="e">
        <f t="shared" si="72"/>
        <v>#DIV/0!</v>
      </c>
      <c r="I568" s="46" t="e">
        <f t="shared" si="72"/>
        <v>#DIV/0!</v>
      </c>
      <c r="J568" s="46" t="e">
        <f t="shared" si="72"/>
        <v>#DIV/0!</v>
      </c>
      <c r="K568" s="46" t="e">
        <f t="shared" si="72"/>
        <v>#DIV/0!</v>
      </c>
      <c r="L568" s="46" t="e">
        <f t="shared" si="72"/>
        <v>#DIV/0!</v>
      </c>
      <c r="M568" s="46" t="e">
        <f t="shared" si="72"/>
        <v>#DIV/0!</v>
      </c>
      <c r="N568" s="46" t="e">
        <f t="shared" si="72"/>
        <v>#VALUE!</v>
      </c>
      <c r="O568" s="46" t="e">
        <f t="shared" si="72"/>
        <v>#VALUE!</v>
      </c>
      <c r="P568" s="46" t="e">
        <f t="shared" si="72"/>
        <v>#VALUE!</v>
      </c>
      <c r="Q568" s="21"/>
      <c r="R568" s="27" t="s">
        <v>2920</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45" t="s">
        <v>2960</v>
      </c>
      <c r="C569" s="146"/>
      <c r="D569" s="146"/>
      <c r="E569" s="146"/>
      <c r="F569" s="146"/>
      <c r="G569" s="146"/>
      <c r="H569" s="146"/>
      <c r="I569" s="146"/>
      <c r="J569" s="146"/>
      <c r="K569" s="146"/>
      <c r="L569" s="146"/>
      <c r="M569" s="146"/>
      <c r="N569" s="150"/>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t="str">
        <f t="shared" ref="B570:P574" si="73">IFERROR(B547-B563,"")</f>
        <v/>
      </c>
      <c r="C570" s="40" t="str">
        <f t="shared" si="73"/>
        <v/>
      </c>
      <c r="D570" s="40" t="str">
        <f t="shared" si="73"/>
        <v/>
      </c>
      <c r="E570" s="40" t="str">
        <f t="shared" si="73"/>
        <v/>
      </c>
      <c r="F570" s="40" t="str">
        <f t="shared" si="73"/>
        <v/>
      </c>
      <c r="G570" s="40" t="str">
        <f t="shared" si="73"/>
        <v/>
      </c>
      <c r="H570" s="40" t="str">
        <f t="shared" si="73"/>
        <v/>
      </c>
      <c r="I570" s="40" t="str">
        <f t="shared" si="73"/>
        <v/>
      </c>
      <c r="J570" s="40" t="str">
        <f t="shared" si="73"/>
        <v/>
      </c>
      <c r="K570" s="40" t="str">
        <f t="shared" si="73"/>
        <v/>
      </c>
      <c r="L570" s="40" t="str">
        <f t="shared" si="73"/>
        <v/>
      </c>
      <c r="M570" s="40" t="str">
        <f t="shared" si="73"/>
        <v/>
      </c>
      <c r="N570" s="40" t="str">
        <f t="shared" si="73"/>
        <v/>
      </c>
      <c r="O570" s="40" t="str">
        <f t="shared" si="73"/>
        <v/>
      </c>
      <c r="P570" s="40" t="str">
        <f t="shared" si="73"/>
        <v/>
      </c>
      <c r="Q570" s="21"/>
      <c r="R570" s="25" t="s">
        <v>2916</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t="str">
        <f t="shared" si="73"/>
        <v/>
      </c>
      <c r="C571" s="23" t="str">
        <f t="shared" si="73"/>
        <v/>
      </c>
      <c r="D571" s="23" t="str">
        <f t="shared" si="73"/>
        <v/>
      </c>
      <c r="E571" s="23" t="str">
        <f t="shared" si="73"/>
        <v/>
      </c>
      <c r="F571" s="23" t="str">
        <f t="shared" si="73"/>
        <v/>
      </c>
      <c r="G571" s="23" t="str">
        <f t="shared" si="73"/>
        <v/>
      </c>
      <c r="H571" s="23" t="str">
        <f t="shared" si="73"/>
        <v/>
      </c>
      <c r="I571" s="23" t="str">
        <f t="shared" si="73"/>
        <v/>
      </c>
      <c r="J571" s="23" t="str">
        <f t="shared" si="73"/>
        <v/>
      </c>
      <c r="K571" s="23" t="str">
        <f t="shared" si="73"/>
        <v/>
      </c>
      <c r="L571" s="23" t="str">
        <f t="shared" si="73"/>
        <v/>
      </c>
      <c r="M571" s="23" t="str">
        <f t="shared" si="73"/>
        <v/>
      </c>
      <c r="N571" s="23" t="str">
        <f t="shared" si="73"/>
        <v/>
      </c>
      <c r="O571" s="23" t="str">
        <f t="shared" si="73"/>
        <v/>
      </c>
      <c r="P571" s="23" t="str">
        <f t="shared" si="73"/>
        <v/>
      </c>
      <c r="Q571" s="21"/>
      <c r="R571" s="25" t="s">
        <v>2917</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t="str">
        <f t="shared" si="73"/>
        <v/>
      </c>
      <c r="C572" s="23" t="str">
        <f t="shared" si="73"/>
        <v/>
      </c>
      <c r="D572" s="23" t="str">
        <f t="shared" si="73"/>
        <v/>
      </c>
      <c r="E572" s="23" t="str">
        <f t="shared" si="73"/>
        <v/>
      </c>
      <c r="F572" s="23" t="str">
        <f t="shared" si="73"/>
        <v/>
      </c>
      <c r="G572" s="23" t="str">
        <f t="shared" si="73"/>
        <v/>
      </c>
      <c r="H572" s="23" t="str">
        <f t="shared" si="73"/>
        <v/>
      </c>
      <c r="I572" s="23" t="str">
        <f t="shared" si="73"/>
        <v/>
      </c>
      <c r="J572" s="23" t="str">
        <f t="shared" si="73"/>
        <v/>
      </c>
      <c r="K572" s="23" t="str">
        <f t="shared" si="73"/>
        <v/>
      </c>
      <c r="L572" s="23" t="str">
        <f t="shared" si="73"/>
        <v/>
      </c>
      <c r="M572" s="23" t="str">
        <f t="shared" si="73"/>
        <v/>
      </c>
      <c r="N572" s="23" t="str">
        <f t="shared" si="73"/>
        <v/>
      </c>
      <c r="O572" s="23" t="str">
        <f t="shared" si="73"/>
        <v/>
      </c>
      <c r="P572" s="23" t="str">
        <f t="shared" si="73"/>
        <v/>
      </c>
      <c r="Q572" s="21"/>
      <c r="R572" s="25" t="s">
        <v>2918</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t="str">
        <f t="shared" si="73"/>
        <v/>
      </c>
      <c r="C573" s="39" t="str">
        <f t="shared" si="73"/>
        <v/>
      </c>
      <c r="D573" s="39" t="str">
        <f t="shared" si="73"/>
        <v/>
      </c>
      <c r="E573" s="39" t="str">
        <f t="shared" si="73"/>
        <v/>
      </c>
      <c r="F573" s="39" t="str">
        <f t="shared" si="73"/>
        <v/>
      </c>
      <c r="G573" s="39" t="str">
        <f t="shared" si="73"/>
        <v/>
      </c>
      <c r="H573" s="39" t="str">
        <f t="shared" si="73"/>
        <v/>
      </c>
      <c r="I573" s="39" t="str">
        <f t="shared" si="73"/>
        <v/>
      </c>
      <c r="J573" s="39" t="str">
        <f t="shared" si="73"/>
        <v/>
      </c>
      <c r="K573" s="39" t="str">
        <f t="shared" si="73"/>
        <v/>
      </c>
      <c r="L573" s="39" t="str">
        <f t="shared" si="73"/>
        <v/>
      </c>
      <c r="M573" s="39" t="str">
        <f t="shared" si="73"/>
        <v/>
      </c>
      <c r="N573" s="39" t="str">
        <f t="shared" si="73"/>
        <v/>
      </c>
      <c r="O573" s="39" t="str">
        <f t="shared" si="73"/>
        <v/>
      </c>
      <c r="P573" s="39" t="str">
        <f t="shared" si="73"/>
        <v/>
      </c>
      <c r="Q573" s="21"/>
      <c r="R573" s="25" t="s">
        <v>2940</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74">B551-B567</f>
        <v>0</v>
      </c>
      <c r="C574" s="39">
        <f t="shared" si="74"/>
        <v>0</v>
      </c>
      <c r="D574" s="39">
        <f t="shared" si="74"/>
        <v>0</v>
      </c>
      <c r="E574" s="39">
        <f t="shared" si="74"/>
        <v>0</v>
      </c>
      <c r="F574" s="39">
        <f t="shared" si="74"/>
        <v>0</v>
      </c>
      <c r="G574" s="39">
        <f t="shared" si="74"/>
        <v>0</v>
      </c>
      <c r="H574" s="39">
        <f t="shared" si="74"/>
        <v>0</v>
      </c>
      <c r="I574" s="39">
        <f t="shared" si="74"/>
        <v>0</v>
      </c>
      <c r="J574" s="39">
        <f t="shared" si="74"/>
        <v>0</v>
      </c>
      <c r="K574" s="39">
        <f t="shared" si="74"/>
        <v>0</v>
      </c>
      <c r="L574" s="39">
        <f t="shared" si="74"/>
        <v>0</v>
      </c>
      <c r="M574" s="39">
        <f t="shared" si="74"/>
        <v>0</v>
      </c>
      <c r="N574" s="39" t="str">
        <f t="shared" si="73"/>
        <v/>
      </c>
      <c r="O574" s="39" t="str">
        <f t="shared" si="73"/>
        <v/>
      </c>
      <c r="P574" s="39" t="str">
        <f t="shared" si="73"/>
        <v/>
      </c>
      <c r="Q574" s="21"/>
      <c r="R574" s="25" t="s">
        <v>2919</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t="e">
        <f t="shared" ref="B575:P575" si="75">+B574/(B$465+B$472)</f>
        <v>#DIV/0!</v>
      </c>
      <c r="C575" s="46" t="e">
        <f t="shared" si="75"/>
        <v>#DIV/0!</v>
      </c>
      <c r="D575" s="46" t="e">
        <f t="shared" si="75"/>
        <v>#DIV/0!</v>
      </c>
      <c r="E575" s="46" t="e">
        <f t="shared" si="75"/>
        <v>#DIV/0!</v>
      </c>
      <c r="F575" s="46" t="e">
        <f t="shared" si="75"/>
        <v>#DIV/0!</v>
      </c>
      <c r="G575" s="46" t="e">
        <f t="shared" si="75"/>
        <v>#DIV/0!</v>
      </c>
      <c r="H575" s="46" t="e">
        <f t="shared" si="75"/>
        <v>#DIV/0!</v>
      </c>
      <c r="I575" s="46" t="e">
        <f t="shared" si="75"/>
        <v>#DIV/0!</v>
      </c>
      <c r="J575" s="46" t="e">
        <f t="shared" si="75"/>
        <v>#DIV/0!</v>
      </c>
      <c r="K575" s="46" t="e">
        <f t="shared" si="75"/>
        <v>#DIV/0!</v>
      </c>
      <c r="L575" s="46" t="e">
        <f t="shared" si="75"/>
        <v>#DIV/0!</v>
      </c>
      <c r="M575" s="46" t="e">
        <f t="shared" si="75"/>
        <v>#DIV/0!</v>
      </c>
      <c r="N575" s="46" t="e">
        <f t="shared" si="75"/>
        <v>#VALUE!</v>
      </c>
      <c r="O575" s="46" t="e">
        <f t="shared" si="75"/>
        <v>#VALUE!</v>
      </c>
      <c r="P575" s="46" t="e">
        <f t="shared" si="75"/>
        <v>#VALUE!</v>
      </c>
      <c r="Q575" s="21"/>
      <c r="R575" s="27" t="s">
        <v>2961</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48" t="s">
        <v>2962</v>
      </c>
      <c r="C576" s="146"/>
      <c r="D576" s="146"/>
      <c r="E576" s="146"/>
      <c r="F576" s="146"/>
      <c r="G576" s="146"/>
      <c r="H576" s="146"/>
      <c r="I576" s="146"/>
      <c r="J576" s="146"/>
      <c r="K576" s="146"/>
      <c r="L576" s="146"/>
      <c r="M576" s="146"/>
      <c r="N576" s="150"/>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t="str">
        <f>IFERROR(VLOOKUP($B$576,$130:$216,MATCH($R577&amp;"/"&amp;B$348,$128:$128,0),FALSE),"")</f>
        <v/>
      </c>
      <c r="C577" s="40" t="str">
        <f>IFERROR(VLOOKUP($B$576,$130:$216,MATCH($R577&amp;"/"&amp;C$348,$128:$128,0),FALSE),"")</f>
        <v/>
      </c>
      <c r="D577" s="40" t="str">
        <f>IFERROR(VLOOKUP($B$576,$130:$216,MATCH($R577&amp;"/"&amp;D$348,$128:$128,0),FALSE),"")</f>
        <v/>
      </c>
      <c r="E577" s="40" t="str">
        <f>IFERROR(VLOOKUP($B$576,$130:$216,MATCH($R577&amp;"/"&amp;E$348,$128:$128,0),FALSE),"")</f>
        <v/>
      </c>
      <c r="F577" s="40" t="str">
        <f>IFERROR(VLOOKUP($B$576,$130:$216,MATCH($R577&amp;"/"&amp;F$348,$128:$128,0),FALSE),"")</f>
        <v/>
      </c>
      <c r="G577" s="40" t="str">
        <f>IFERROR(VLOOKUP($B$576,$130:$216,MATCH($R577&amp;"/"&amp;G$348,$128:$128,0),FALSE),"")</f>
        <v/>
      </c>
      <c r="H577" s="40" t="str">
        <f>IFERROR(VLOOKUP($B$576,$130:$216,MATCH($R577&amp;"/"&amp;H$348,$128:$128,0),FALSE),"")</f>
        <v/>
      </c>
      <c r="I577" s="40" t="str">
        <f>IFERROR(VLOOKUP($B$576,$130:$216,MATCH($R577&amp;"/"&amp;I$348,$128:$128,0),FALSE),"")</f>
        <v/>
      </c>
      <c r="J577" s="40" t="str">
        <f>IFERROR(VLOOKUP($B$576,$130:$216,MATCH($R577&amp;"/"&amp;J$348,$128:$128,0),FALSE),"")</f>
        <v/>
      </c>
      <c r="K577" s="40" t="str">
        <f>IFERROR(VLOOKUP($B$576,$130:$216,MATCH($R577&amp;"/"&amp;K$348,$128:$128,0),FALSE),"")</f>
        <v/>
      </c>
      <c r="L577" s="40" t="str">
        <f>IFERROR(VLOOKUP($B$576,$130:$216,MATCH($R577&amp;"/"&amp;L$348,$128:$128,0),FALSE),"")</f>
        <v/>
      </c>
      <c r="M577" s="40" t="str">
        <f>IFERROR(VLOOKUP($B$576,$130:$216,MATCH($R577&amp;"/"&amp;M$348,$128:$128,0),FALSE),"")</f>
        <v/>
      </c>
      <c r="N577" s="40" t="str">
        <f>IFERROR(VLOOKUP($B$576,$130:$216,MATCH($R577&amp;"/"&amp;N$348,$128:$128,0),FALSE),"")</f>
        <v/>
      </c>
      <c r="O577" s="40" t="str">
        <f>IFERROR(VLOOKUP($B$576,$130:$216,MATCH($R577&amp;"/"&amp;O$348,$128:$128,0),FALSE),"")</f>
        <v/>
      </c>
      <c r="P577" s="40" t="str">
        <f>IFERROR(VLOOKUP($B$576,$130:$216,MATCH($R577&amp;"/"&amp;P$348,$128:$128,0),FALSE),"")</f>
        <v/>
      </c>
      <c r="Q577" s="21"/>
      <c r="R577" s="25" t="s">
        <v>2916</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t="str">
        <f>IFERROR(VLOOKUP($B$576,$130:$216,MATCH($R578&amp;"/"&amp;B$348,$128:$128,0),FALSE),"")</f>
        <v/>
      </c>
      <c r="C578" s="23" t="str">
        <f>IFERROR(VLOOKUP($B$576,$130:$216,MATCH($R578&amp;"/"&amp;C$348,$128:$128,0),FALSE),"")</f>
        <v/>
      </c>
      <c r="D578" s="23" t="str">
        <f>IFERROR(VLOOKUP($B$576,$130:$216,MATCH($R578&amp;"/"&amp;D$348,$128:$128,0),FALSE),"")</f>
        <v/>
      </c>
      <c r="E578" s="23" t="str">
        <f>IFERROR(VLOOKUP($B$576,$130:$216,MATCH($R578&amp;"/"&amp;E$348,$128:$128,0),FALSE),"")</f>
        <v/>
      </c>
      <c r="F578" s="23" t="str">
        <f>IFERROR(VLOOKUP($B$576,$130:$216,MATCH($R578&amp;"/"&amp;F$348,$128:$128,0),FALSE),"")</f>
        <v/>
      </c>
      <c r="G578" s="23" t="str">
        <f>IFERROR(VLOOKUP($B$576,$130:$216,MATCH($R578&amp;"/"&amp;G$348,$128:$128,0),FALSE),"")</f>
        <v/>
      </c>
      <c r="H578" s="23" t="str">
        <f>IFERROR(VLOOKUP($B$576,$130:$216,MATCH($R578&amp;"/"&amp;H$348,$128:$128,0),FALSE),"")</f>
        <v/>
      </c>
      <c r="I578" s="23" t="str">
        <f>IFERROR(VLOOKUP($B$576,$130:$216,MATCH($R578&amp;"/"&amp;I$348,$128:$128,0),FALSE),"")</f>
        <v/>
      </c>
      <c r="J578" s="23" t="str">
        <f>IFERROR(VLOOKUP($B$576,$130:$216,MATCH($R578&amp;"/"&amp;J$348,$128:$128,0),FALSE),"")</f>
        <v/>
      </c>
      <c r="K578" s="23" t="str">
        <f>IFERROR(VLOOKUP($B$576,$130:$216,MATCH($R578&amp;"/"&amp;K$348,$128:$128,0),FALSE),"")</f>
        <v/>
      </c>
      <c r="L578" s="23" t="str">
        <f>IFERROR(VLOOKUP($B$576,$130:$216,MATCH($R578&amp;"/"&amp;L$348,$128:$128,0),FALSE),"")</f>
        <v/>
      </c>
      <c r="M578" s="23" t="str">
        <f>IFERROR(VLOOKUP($B$576,$130:$216,MATCH($R578&amp;"/"&amp;M$348,$128:$128,0),FALSE),"")</f>
        <v/>
      </c>
      <c r="N578" s="23" t="str">
        <f>IFERROR(VLOOKUP($B$576,$130:$216,MATCH($R578&amp;"/"&amp;N$348,$128:$128,0),FALSE),"")</f>
        <v/>
      </c>
      <c r="O578" s="23" t="str">
        <f>IFERROR(VLOOKUP($B$576,$130:$216,MATCH($R578&amp;"/"&amp;O$348,$128:$128,0),FALSE),"")</f>
        <v/>
      </c>
      <c r="P578" s="23" t="str">
        <f>IFERROR(VLOOKUP($B$576,$130:$216,MATCH($R578&amp;"/"&amp;P$348,$128:$128,0),FALSE),"")</f>
        <v/>
      </c>
      <c r="Q578" s="21"/>
      <c r="R578" s="25" t="s">
        <v>2917</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t="str">
        <f>IFERROR(VLOOKUP($B$576,$130:$216,MATCH($R579&amp;"/"&amp;B$348,$128:$128,0),FALSE),"")</f>
        <v/>
      </c>
      <c r="C579" s="23" t="str">
        <f>IFERROR(VLOOKUP($B$576,$130:$216,MATCH($R579&amp;"/"&amp;C$348,$128:$128,0),FALSE),"")</f>
        <v/>
      </c>
      <c r="D579" s="23" t="str">
        <f>IFERROR(VLOOKUP($B$576,$130:$216,MATCH($R579&amp;"/"&amp;D$348,$128:$128,0),FALSE),"")</f>
        <v/>
      </c>
      <c r="E579" s="23" t="str">
        <f>IFERROR(VLOOKUP($B$576,$130:$216,MATCH($R579&amp;"/"&amp;E$348,$128:$128,0),FALSE),"")</f>
        <v/>
      </c>
      <c r="F579" s="23" t="str">
        <f>IFERROR(VLOOKUP($B$576,$130:$216,MATCH($R579&amp;"/"&amp;F$348,$128:$128,0),FALSE),"")</f>
        <v/>
      </c>
      <c r="G579" s="23" t="str">
        <f>IFERROR(VLOOKUP($B$576,$130:$216,MATCH($R579&amp;"/"&amp;G$348,$128:$128,0),FALSE),"")</f>
        <v/>
      </c>
      <c r="H579" s="23" t="str">
        <f>IFERROR(VLOOKUP($B$576,$130:$216,MATCH($R579&amp;"/"&amp;H$348,$128:$128,0),FALSE),"")</f>
        <v/>
      </c>
      <c r="I579" s="23" t="str">
        <f>IFERROR(VLOOKUP($B$576,$130:$216,MATCH($R579&amp;"/"&amp;I$348,$128:$128,0),FALSE),"")</f>
        <v/>
      </c>
      <c r="J579" s="23" t="str">
        <f>IFERROR(VLOOKUP($B$576,$130:$216,MATCH($R579&amp;"/"&amp;J$348,$128:$128,0),FALSE),"")</f>
        <v/>
      </c>
      <c r="K579" s="23" t="str">
        <f>IFERROR(VLOOKUP($B$576,$130:$216,MATCH($R579&amp;"/"&amp;K$348,$128:$128,0),FALSE),"")</f>
        <v/>
      </c>
      <c r="L579" s="23" t="str">
        <f>IFERROR(VLOOKUP($B$576,$130:$216,MATCH($R579&amp;"/"&amp;L$348,$128:$128,0),FALSE),"")</f>
        <v/>
      </c>
      <c r="M579" s="23" t="str">
        <f>IFERROR(VLOOKUP($B$576,$130:$216,MATCH($R579&amp;"/"&amp;M$348,$128:$128,0),FALSE),"")</f>
        <v/>
      </c>
      <c r="N579" s="23" t="str">
        <f>IFERROR(VLOOKUP($B$576,$130:$216,MATCH($R579&amp;"/"&amp;N$348,$128:$128,0),FALSE),"")</f>
        <v/>
      </c>
      <c r="O579" s="23" t="str">
        <f>IFERROR(VLOOKUP($B$576,$130:$216,MATCH($R579&amp;"/"&amp;O$348,$128:$128,0),FALSE),"")</f>
        <v/>
      </c>
      <c r="P579" s="23" t="str">
        <f>IFERROR(VLOOKUP($B$576,$130:$216,MATCH($R579&amp;"/"&amp;P$348,$128:$128,0),FALSE),"")</f>
        <v/>
      </c>
      <c r="Q579" s="21"/>
      <c r="R579" s="25" t="s">
        <v>2918</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t="str">
        <f>IFERROR(VLOOKUP($B$576,$130:$216,MATCH($R580&amp;"/"&amp;B$348,$128:$128,0),FALSE),"")</f>
        <v/>
      </c>
      <c r="C580" s="39" t="str">
        <f>IFERROR(VLOOKUP($B$576,$130:$216,MATCH($R580&amp;"/"&amp;C$348,$128:$128,0),FALSE),"")</f>
        <v/>
      </c>
      <c r="D580" s="39" t="str">
        <f>IFERROR(VLOOKUP($B$576,$130:$216,MATCH($R580&amp;"/"&amp;D$348,$128:$128,0),FALSE),"")</f>
        <v/>
      </c>
      <c r="E580" s="39" t="str">
        <f>IFERROR(VLOOKUP($B$576,$130:$216,MATCH($R580&amp;"/"&amp;E$348,$128:$128,0),FALSE),"")</f>
        <v/>
      </c>
      <c r="F580" s="39" t="str">
        <f>IFERROR(VLOOKUP($B$576,$130:$216,MATCH($R580&amp;"/"&amp;F$348,$128:$128,0),FALSE),"")</f>
        <v/>
      </c>
      <c r="G580" s="39" t="str">
        <f>IFERROR(VLOOKUP($B$576,$130:$216,MATCH($R580&amp;"/"&amp;G$348,$128:$128,0),FALSE),"")</f>
        <v/>
      </c>
      <c r="H580" s="39" t="str">
        <f>IFERROR(VLOOKUP($B$576,$130:$216,MATCH($R580&amp;"/"&amp;H$348,$128:$128,0),FALSE),"")</f>
        <v/>
      </c>
      <c r="I580" s="39" t="str">
        <f>IFERROR(VLOOKUP($B$576,$130:$216,MATCH($R580&amp;"/"&amp;I$348,$128:$128,0),FALSE),"")</f>
        <v/>
      </c>
      <c r="J580" s="39" t="str">
        <f>IFERROR(VLOOKUP($B$576,$130:$216,MATCH($R580&amp;"/"&amp;J$348,$128:$128,0),FALSE),"")</f>
        <v/>
      </c>
      <c r="K580" s="39" t="str">
        <f>IFERROR(VLOOKUP($B$576,$130:$216,MATCH($R580&amp;"/"&amp;K$348,$128:$128,0),FALSE),"")</f>
        <v/>
      </c>
      <c r="L580" s="39" t="str">
        <f>IFERROR(VLOOKUP($B$576,$130:$216,MATCH($R580&amp;"/"&amp;L$348,$128:$128,0),FALSE),"")</f>
        <v/>
      </c>
      <c r="M580" s="39" t="str">
        <f>IFERROR(VLOOKUP($B$576,$130:$216,MATCH($R580&amp;"/"&amp;M$348,$128:$128,0),FALSE),"")</f>
        <v/>
      </c>
      <c r="N580" s="39" t="str">
        <f>IFERROR(VLOOKUP($B$576,$130:$216,MATCH($R580&amp;"/"&amp;N$348,$128:$128,0),FALSE),"")</f>
        <v/>
      </c>
      <c r="O580" s="39" t="str">
        <f>IFERROR(VLOOKUP($B$576,$130:$216,MATCH($R580&amp;"/"&amp;O$348,$128:$128,0),FALSE),"")</f>
        <v/>
      </c>
      <c r="P580" s="39" t="str">
        <f>IFERROR(VLOOKUP($B$576,$130:$216,MATCH($R580&amp;"/"&amp;P$348,$128:$128,0),FALSE),"")</f>
        <v/>
      </c>
      <c r="Q580" s="21"/>
      <c r="R580" s="25" t="s">
        <v>2940</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76">SUM(B577:B580)</f>
        <v>0</v>
      </c>
      <c r="C581" s="39">
        <f t="shared" si="76"/>
        <v>0</v>
      </c>
      <c r="D581" s="39">
        <f t="shared" si="76"/>
        <v>0</v>
      </c>
      <c r="E581" s="39">
        <f t="shared" si="76"/>
        <v>0</v>
      </c>
      <c r="F581" s="39">
        <f t="shared" si="76"/>
        <v>0</v>
      </c>
      <c r="G581" s="39">
        <f t="shared" si="76"/>
        <v>0</v>
      </c>
      <c r="H581" s="39">
        <f t="shared" si="76"/>
        <v>0</v>
      </c>
      <c r="I581" s="39">
        <f t="shared" si="76"/>
        <v>0</v>
      </c>
      <c r="J581" s="39">
        <f t="shared" si="76"/>
        <v>0</v>
      </c>
      <c r="K581" s="39">
        <f t="shared" si="76"/>
        <v>0</v>
      </c>
      <c r="L581" s="39">
        <f t="shared" si="76"/>
        <v>0</v>
      </c>
      <c r="M581" s="39">
        <f t="shared" si="76"/>
        <v>0</v>
      </c>
      <c r="N581" s="39" t="e">
        <f t="shared" ref="N581:P581" si="77">IF(N578="",N577*4,IF(N579="",(N578+N577)*2,IF(N580="",((N579+N578+N577)/3)*4,SUM(N577:N580))))</f>
        <v>#VALUE!</v>
      </c>
      <c r="O581" s="39" t="e">
        <f t="shared" si="77"/>
        <v>#VALUE!</v>
      </c>
      <c r="P581" s="39" t="e">
        <f t="shared" si="77"/>
        <v>#VALUE!</v>
      </c>
      <c r="Q581" s="21"/>
      <c r="R581" s="25" t="s">
        <v>2919</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t="e">
        <f t="shared" ref="B582:P582" si="78">+B581/B$574</f>
        <v>#DIV/0!</v>
      </c>
      <c r="C582" s="46" t="e">
        <f t="shared" si="78"/>
        <v>#DIV/0!</v>
      </c>
      <c r="D582" s="46" t="e">
        <f t="shared" si="78"/>
        <v>#DIV/0!</v>
      </c>
      <c r="E582" s="46" t="e">
        <f t="shared" si="78"/>
        <v>#DIV/0!</v>
      </c>
      <c r="F582" s="46" t="e">
        <f t="shared" si="78"/>
        <v>#DIV/0!</v>
      </c>
      <c r="G582" s="46" t="e">
        <f t="shared" si="78"/>
        <v>#DIV/0!</v>
      </c>
      <c r="H582" s="46" t="e">
        <f t="shared" si="78"/>
        <v>#DIV/0!</v>
      </c>
      <c r="I582" s="46" t="e">
        <f t="shared" si="78"/>
        <v>#DIV/0!</v>
      </c>
      <c r="J582" s="46" t="e">
        <f t="shared" si="78"/>
        <v>#DIV/0!</v>
      </c>
      <c r="K582" s="46" t="e">
        <f t="shared" si="78"/>
        <v>#DIV/0!</v>
      </c>
      <c r="L582" s="46" t="e">
        <f t="shared" si="78"/>
        <v>#DIV/0!</v>
      </c>
      <c r="M582" s="46" t="e">
        <f t="shared" si="78"/>
        <v>#DIV/0!</v>
      </c>
      <c r="N582" s="46" t="e">
        <f t="shared" si="78"/>
        <v>#VALUE!</v>
      </c>
      <c r="O582" s="46" t="e">
        <f t="shared" si="78"/>
        <v>#VALUE!</v>
      </c>
      <c r="P582" s="46" t="e">
        <f t="shared" si="78"/>
        <v>#VALUE!</v>
      </c>
      <c r="Q582" s="21"/>
      <c r="R582" s="27" t="s">
        <v>2963</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45" t="s">
        <v>2964</v>
      </c>
      <c r="C583" s="146"/>
      <c r="D583" s="146"/>
      <c r="E583" s="146"/>
      <c r="F583" s="146"/>
      <c r="G583" s="146"/>
      <c r="H583" s="146"/>
      <c r="I583" s="146"/>
      <c r="J583" s="146"/>
      <c r="K583" s="146"/>
      <c r="L583" s="146"/>
      <c r="M583" s="146"/>
      <c r="N583" s="150"/>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t="str">
        <f>IFERROR(VLOOKUP($B$583,$130:$216,MATCH($R584&amp;"/"&amp;B$348,$128:$128,0),FALSE),"")</f>
        <v/>
      </c>
      <c r="C584" s="40" t="str">
        <f>IFERROR(VLOOKUP($B$583,$130:$216,MATCH($R584&amp;"/"&amp;C$348,$128:$128,0),FALSE),"")</f>
        <v/>
      </c>
      <c r="D584" s="40" t="str">
        <f>IFERROR(VLOOKUP($B$583,$130:$216,MATCH($R584&amp;"/"&amp;D$348,$128:$128,0),FALSE),"")</f>
        <v/>
      </c>
      <c r="E584" s="40" t="str">
        <f>IFERROR(VLOOKUP($B$583,$130:$216,MATCH($R584&amp;"/"&amp;E$348,$128:$128,0),FALSE),"")</f>
        <v/>
      </c>
      <c r="F584" s="40" t="str">
        <f>IFERROR(VLOOKUP($B$583,$130:$216,MATCH($R584&amp;"/"&amp;F$348,$128:$128,0),FALSE),"")</f>
        <v/>
      </c>
      <c r="G584" s="40" t="str">
        <f>IFERROR(VLOOKUP($B$583,$130:$216,MATCH($R584&amp;"/"&amp;G$348,$128:$128,0),FALSE),"")</f>
        <v/>
      </c>
      <c r="H584" s="40" t="str">
        <f>IFERROR(VLOOKUP($B$583,$130:$216,MATCH($R584&amp;"/"&amp;H$348,$128:$128,0),FALSE),"")</f>
        <v/>
      </c>
      <c r="I584" s="40" t="str">
        <f>IFERROR(VLOOKUP($B$583,$130:$216,MATCH($R584&amp;"/"&amp;I$348,$128:$128,0),FALSE),"")</f>
        <v/>
      </c>
      <c r="J584" s="40" t="str">
        <f>IFERROR(VLOOKUP($B$583,$130:$216,MATCH($R584&amp;"/"&amp;J$348,$128:$128,0),FALSE),"")</f>
        <v/>
      </c>
      <c r="K584" s="40" t="str">
        <f>IFERROR(VLOOKUP($B$583,$130:$216,MATCH($R584&amp;"/"&amp;K$348,$128:$128,0),FALSE),"")</f>
        <v/>
      </c>
      <c r="L584" s="40" t="str">
        <f>IFERROR(VLOOKUP($B$583,$130:$216,MATCH($R584&amp;"/"&amp;L$348,$128:$128,0),FALSE),"")</f>
        <v/>
      </c>
      <c r="M584" s="40" t="str">
        <f>IFERROR(VLOOKUP($B$583,$130:$216,MATCH($R584&amp;"/"&amp;M$348,$128:$128,0),FALSE),"")</f>
        <v/>
      </c>
      <c r="N584" s="40" t="str">
        <f>IFERROR(VLOOKUP($B$583,$130:$216,MATCH($R584&amp;"/"&amp;N$348,$128:$128,0),FALSE),"")</f>
        <v/>
      </c>
      <c r="O584" s="40" t="str">
        <f>IFERROR(VLOOKUP($B$583,$130:$216,MATCH($R584&amp;"/"&amp;O$348,$128:$128,0),FALSE),"")</f>
        <v/>
      </c>
      <c r="P584" s="40" t="str">
        <f>IFERROR(VLOOKUP($B$583,$130:$216,MATCH($R584&amp;"/"&amp;P$348,$128:$128,0),FALSE),"")</f>
        <v/>
      </c>
      <c r="Q584" s="21"/>
      <c r="R584" s="25" t="s">
        <v>2916</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t="str">
        <f>IFERROR(VLOOKUP($B$583,$130:$216,MATCH($R585&amp;"/"&amp;B$348,$128:$128,0),FALSE),"")</f>
        <v/>
      </c>
      <c r="C585" s="23" t="str">
        <f>IFERROR(VLOOKUP($B$583,$130:$216,MATCH($R585&amp;"/"&amp;C$348,$128:$128,0),FALSE),"")</f>
        <v/>
      </c>
      <c r="D585" s="23" t="str">
        <f>IFERROR(VLOOKUP($B$583,$130:$216,MATCH($R585&amp;"/"&amp;D$348,$128:$128,0),FALSE),"")</f>
        <v/>
      </c>
      <c r="E585" s="23" t="str">
        <f>IFERROR(VLOOKUP($B$583,$130:$216,MATCH($R585&amp;"/"&amp;E$348,$128:$128,0),FALSE),"")</f>
        <v/>
      </c>
      <c r="F585" s="23" t="str">
        <f>IFERROR(VLOOKUP($B$583,$130:$216,MATCH($R585&amp;"/"&amp;F$348,$128:$128,0),FALSE),"")</f>
        <v/>
      </c>
      <c r="G585" s="23" t="str">
        <f>IFERROR(VLOOKUP($B$583,$130:$216,MATCH($R585&amp;"/"&amp;G$348,$128:$128,0),FALSE),"")</f>
        <v/>
      </c>
      <c r="H585" s="23" t="str">
        <f>IFERROR(VLOOKUP($B$583,$130:$216,MATCH($R585&amp;"/"&amp;H$348,$128:$128,0),FALSE),"")</f>
        <v/>
      </c>
      <c r="I585" s="23" t="str">
        <f>IFERROR(VLOOKUP($B$583,$130:$216,MATCH($R585&amp;"/"&amp;I$348,$128:$128,0),FALSE),"")</f>
        <v/>
      </c>
      <c r="J585" s="23" t="str">
        <f>IFERROR(VLOOKUP($B$583,$130:$216,MATCH($R585&amp;"/"&amp;J$348,$128:$128,0),FALSE),"")</f>
        <v/>
      </c>
      <c r="K585" s="23" t="str">
        <f>IFERROR(VLOOKUP($B$583,$130:$216,MATCH($R585&amp;"/"&amp;K$348,$128:$128,0),FALSE),"")</f>
        <v/>
      </c>
      <c r="L585" s="23" t="str">
        <f>IFERROR(VLOOKUP($B$583,$130:$216,MATCH($R585&amp;"/"&amp;L$348,$128:$128,0),FALSE),"")</f>
        <v/>
      </c>
      <c r="M585" s="23" t="str">
        <f>IFERROR(VLOOKUP($B$583,$130:$216,MATCH($R585&amp;"/"&amp;M$348,$128:$128,0),FALSE),"")</f>
        <v/>
      </c>
      <c r="N585" s="23" t="str">
        <f>IFERROR(VLOOKUP($B$583,$130:$216,MATCH($R585&amp;"/"&amp;N$348,$128:$128,0),FALSE),"")</f>
        <v/>
      </c>
      <c r="O585" s="23" t="str">
        <f>IFERROR(VLOOKUP($B$583,$130:$216,MATCH($R585&amp;"/"&amp;O$348,$128:$128,0),FALSE),"")</f>
        <v/>
      </c>
      <c r="P585" s="23" t="str">
        <f>IFERROR(VLOOKUP($B$583,$130:$216,MATCH($R585&amp;"/"&amp;P$348,$128:$128,0),FALSE),"")</f>
        <v/>
      </c>
      <c r="Q585" s="21"/>
      <c r="R585" s="25" t="s">
        <v>2917</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t="str">
        <f>IFERROR(VLOOKUP($B$583,$130:$216,MATCH($R586&amp;"/"&amp;B$348,$128:$128,0),FALSE),"")</f>
        <v/>
      </c>
      <c r="C586" s="23" t="str">
        <f>IFERROR(VLOOKUP($B$583,$130:$216,MATCH($R586&amp;"/"&amp;C$348,$128:$128,0),FALSE),"")</f>
        <v/>
      </c>
      <c r="D586" s="23" t="str">
        <f>IFERROR(VLOOKUP($B$583,$130:$216,MATCH($R586&amp;"/"&amp;D$348,$128:$128,0),FALSE),"")</f>
        <v/>
      </c>
      <c r="E586" s="23" t="str">
        <f>IFERROR(VLOOKUP($B$583,$130:$216,MATCH($R586&amp;"/"&amp;E$348,$128:$128,0),FALSE),"")</f>
        <v/>
      </c>
      <c r="F586" s="23" t="str">
        <f>IFERROR(VLOOKUP($B$583,$130:$216,MATCH($R586&amp;"/"&amp;F$348,$128:$128,0),FALSE),"")</f>
        <v/>
      </c>
      <c r="G586" s="23" t="str">
        <f>IFERROR(VLOOKUP($B$583,$130:$216,MATCH($R586&amp;"/"&amp;G$348,$128:$128,0),FALSE),"")</f>
        <v/>
      </c>
      <c r="H586" s="23" t="str">
        <f>IFERROR(VLOOKUP($B$583,$130:$216,MATCH($R586&amp;"/"&amp;H$348,$128:$128,0),FALSE),"")</f>
        <v/>
      </c>
      <c r="I586" s="23" t="str">
        <f>IFERROR(VLOOKUP($B$583,$130:$216,MATCH($R586&amp;"/"&amp;I$348,$128:$128,0),FALSE),"")</f>
        <v/>
      </c>
      <c r="J586" s="23" t="str">
        <f>IFERROR(VLOOKUP($B$583,$130:$216,MATCH($R586&amp;"/"&amp;J$348,$128:$128,0),FALSE),"")</f>
        <v/>
      </c>
      <c r="K586" s="23" t="str">
        <f>IFERROR(VLOOKUP($B$583,$130:$216,MATCH($R586&amp;"/"&amp;K$348,$128:$128,0),FALSE),"")</f>
        <v/>
      </c>
      <c r="L586" s="23" t="str">
        <f>IFERROR(VLOOKUP($B$583,$130:$216,MATCH($R586&amp;"/"&amp;L$348,$128:$128,0),FALSE),"")</f>
        <v/>
      </c>
      <c r="M586" s="23" t="str">
        <f>IFERROR(VLOOKUP($B$583,$130:$216,MATCH($R586&amp;"/"&amp;M$348,$128:$128,0),FALSE),"")</f>
        <v/>
      </c>
      <c r="N586" s="23" t="str">
        <f>IFERROR(VLOOKUP($B$583,$130:$216,MATCH($R586&amp;"/"&amp;N$348,$128:$128,0),FALSE),"")</f>
        <v/>
      </c>
      <c r="O586" s="23" t="str">
        <f>IFERROR(VLOOKUP($B$583,$130:$216,MATCH($R586&amp;"/"&amp;O$348,$128:$128,0),FALSE),"")</f>
        <v/>
      </c>
      <c r="P586" s="23" t="str">
        <f>IFERROR(VLOOKUP($B$583,$130:$216,MATCH($R586&amp;"/"&amp;P$348,$128:$128,0),FALSE),"")</f>
        <v/>
      </c>
      <c r="Q586" s="21"/>
      <c r="R586" s="25" t="s">
        <v>2918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t="str">
        <f>IFERROR(VLOOKUP($B$583,$130:$216,MATCH($R587&amp;"/"&amp;B$348,$128:$128,0),FALSE),"")</f>
        <v/>
      </c>
      <c r="C587" s="39" t="str">
        <f>IFERROR(VLOOKUP($B$583,$130:$216,MATCH($R587&amp;"/"&amp;C$348,$128:$128,0),FALSE),"")</f>
        <v/>
      </c>
      <c r="D587" s="39" t="str">
        <f>IFERROR(VLOOKUP($B$583,$130:$216,MATCH($R587&amp;"/"&amp;D$348,$128:$128,0),FALSE),"")</f>
        <v/>
      </c>
      <c r="E587" s="39" t="str">
        <f>IFERROR(VLOOKUP($B$583,$130:$216,MATCH($R587&amp;"/"&amp;E$348,$128:$128,0),FALSE),"")</f>
        <v/>
      </c>
      <c r="F587" s="39" t="str">
        <f>IFERROR(VLOOKUP($B$583,$130:$216,MATCH($R587&amp;"/"&amp;F$348,$128:$128,0),FALSE),"")</f>
        <v/>
      </c>
      <c r="G587" s="39" t="str">
        <f>IFERROR(VLOOKUP($B$583,$130:$216,MATCH($R587&amp;"/"&amp;G$348,$128:$128,0),FALSE),"")</f>
        <v/>
      </c>
      <c r="H587" s="39" t="str">
        <f>IFERROR(VLOOKUP($B$583,$130:$216,MATCH($R587&amp;"/"&amp;H$348,$128:$128,0),FALSE),"")</f>
        <v/>
      </c>
      <c r="I587" s="39" t="str">
        <f>IFERROR(VLOOKUP($B$583,$130:$216,MATCH($R587&amp;"/"&amp;I$348,$128:$128,0),FALSE),"")</f>
        <v/>
      </c>
      <c r="J587" s="39" t="str">
        <f>IFERROR(VLOOKUP($B$583,$130:$216,MATCH($R587&amp;"/"&amp;J$348,$128:$128,0),FALSE),"")</f>
        <v/>
      </c>
      <c r="K587" s="39" t="str">
        <f>IFERROR(VLOOKUP($B$583,$130:$216,MATCH($R587&amp;"/"&amp;K$348,$128:$128,0),FALSE),"")</f>
        <v/>
      </c>
      <c r="L587" s="39" t="str">
        <f>IFERROR(VLOOKUP($B$583,$130:$216,MATCH($R587&amp;"/"&amp;L$348,$128:$128,0),FALSE),"")</f>
        <v/>
      </c>
      <c r="M587" s="39" t="str">
        <f>IFERROR(VLOOKUP($B$583,$130:$216,MATCH($R587&amp;"/"&amp;M$348,$128:$128,0),FALSE),"")</f>
        <v/>
      </c>
      <c r="N587" s="39" t="str">
        <f>IFERROR(VLOOKUP($B$583,$130:$216,MATCH($R587&amp;"/"&amp;N$348,$128:$128,0),FALSE),"")</f>
        <v/>
      </c>
      <c r="O587" s="39" t="str">
        <f>IFERROR(VLOOKUP($B$583,$130:$216,MATCH($R587&amp;"/"&amp;O$348,$128:$128,0),FALSE),"")</f>
        <v/>
      </c>
      <c r="P587" s="39" t="str">
        <f>IFERROR(VLOOKUP($B$583,$130:$216,MATCH($R587&amp;"/"&amp;P$348,$128:$128,0),FALSE),"")</f>
        <v/>
      </c>
      <c r="Q587" s="21"/>
      <c r="R587" s="25" t="s">
        <v>2940</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79">SUM(B584:B587)</f>
        <v>0</v>
      </c>
      <c r="C588" s="39">
        <f t="shared" si="79"/>
        <v>0</v>
      </c>
      <c r="D588" s="39">
        <f t="shared" si="79"/>
        <v>0</v>
      </c>
      <c r="E588" s="39">
        <f t="shared" si="79"/>
        <v>0</v>
      </c>
      <c r="F588" s="39">
        <f t="shared" si="79"/>
        <v>0</v>
      </c>
      <c r="G588" s="39">
        <f t="shared" si="79"/>
        <v>0</v>
      </c>
      <c r="H588" s="39">
        <f t="shared" si="79"/>
        <v>0</v>
      </c>
      <c r="I588" s="39">
        <f t="shared" si="79"/>
        <v>0</v>
      </c>
      <c r="J588" s="39">
        <f t="shared" si="79"/>
        <v>0</v>
      </c>
      <c r="K588" s="39">
        <f t="shared" si="79"/>
        <v>0</v>
      </c>
      <c r="L588" s="39">
        <f t="shared" si="79"/>
        <v>0</v>
      </c>
      <c r="M588" s="39">
        <f t="shared" si="79"/>
        <v>0</v>
      </c>
      <c r="N588" s="39" t="e">
        <f t="shared" ref="N588:P588" si="80">IF(N585="",N584*4,IF(N586="",(N585+N584)*2,IF(N587="",((N586+N585+N584)/3)*4,SUM(N584:N587))))</f>
        <v>#VALUE!</v>
      </c>
      <c r="O588" s="39" t="e">
        <f t="shared" si="80"/>
        <v>#VALUE!</v>
      </c>
      <c r="P588" s="39" t="e">
        <f t="shared" si="80"/>
        <v>#VALUE!</v>
      </c>
      <c r="Q588" s="21"/>
      <c r="R588" s="25" t="s">
        <v>2919</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t="e">
        <f t="shared" ref="B589:P589" si="81">+B588/(B$465+B$472)</f>
        <v>#DIV/0!</v>
      </c>
      <c r="C589" s="46" t="e">
        <f t="shared" si="81"/>
        <v>#DIV/0!</v>
      </c>
      <c r="D589" s="46" t="e">
        <f t="shared" si="81"/>
        <v>#DIV/0!</v>
      </c>
      <c r="E589" s="46" t="e">
        <f t="shared" si="81"/>
        <v>#DIV/0!</v>
      </c>
      <c r="F589" s="46" t="e">
        <f t="shared" si="81"/>
        <v>#DIV/0!</v>
      </c>
      <c r="G589" s="46" t="e">
        <f t="shared" si="81"/>
        <v>#DIV/0!</v>
      </c>
      <c r="H589" s="46" t="e">
        <f t="shared" si="81"/>
        <v>#DIV/0!</v>
      </c>
      <c r="I589" s="46" t="e">
        <f t="shared" si="81"/>
        <v>#DIV/0!</v>
      </c>
      <c r="J589" s="46" t="e">
        <f t="shared" si="81"/>
        <v>#DIV/0!</v>
      </c>
      <c r="K589" s="46" t="e">
        <f t="shared" si="81"/>
        <v>#DIV/0!</v>
      </c>
      <c r="L589" s="46" t="e">
        <f t="shared" si="81"/>
        <v>#DIV/0!</v>
      </c>
      <c r="M589" s="46" t="e">
        <f t="shared" si="81"/>
        <v>#DIV/0!</v>
      </c>
      <c r="N589" s="46" t="e">
        <f t="shared" si="81"/>
        <v>#VALUE!</v>
      </c>
      <c r="O589" s="46" t="e">
        <f t="shared" si="81"/>
        <v>#VALUE!</v>
      </c>
      <c r="P589" s="46" t="e">
        <f t="shared" si="81"/>
        <v>#VALUE!</v>
      </c>
      <c r="Q589" s="21"/>
      <c r="R589" s="27" t="s">
        <v>2965</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t="e">
        <f t="shared" ref="C590:P590" si="82">C588/B588-1</f>
        <v>#DIV/0!</v>
      </c>
      <c r="D590" s="46" t="e">
        <f t="shared" si="82"/>
        <v>#DIV/0!</v>
      </c>
      <c r="E590" s="46" t="e">
        <f t="shared" si="82"/>
        <v>#DIV/0!</v>
      </c>
      <c r="F590" s="46" t="e">
        <f t="shared" si="82"/>
        <v>#DIV/0!</v>
      </c>
      <c r="G590" s="46" t="e">
        <f t="shared" si="82"/>
        <v>#DIV/0!</v>
      </c>
      <c r="H590" s="46" t="e">
        <f t="shared" si="82"/>
        <v>#DIV/0!</v>
      </c>
      <c r="I590" s="46" t="e">
        <f t="shared" si="82"/>
        <v>#DIV/0!</v>
      </c>
      <c r="J590" s="46" t="e">
        <f t="shared" si="82"/>
        <v>#DIV/0!</v>
      </c>
      <c r="K590" s="46" t="e">
        <f t="shared" si="82"/>
        <v>#DIV/0!</v>
      </c>
      <c r="L590" s="46" t="e">
        <f t="shared" si="82"/>
        <v>#DIV/0!</v>
      </c>
      <c r="M590" s="46" t="e">
        <f t="shared" si="82"/>
        <v>#DIV/0!</v>
      </c>
      <c r="N590" s="46" t="e">
        <f t="shared" si="82"/>
        <v>#VALUE!</v>
      </c>
      <c r="O590" s="46" t="e">
        <f t="shared" si="82"/>
        <v>#VALUE!</v>
      </c>
      <c r="P590" s="46" t="e">
        <f t="shared" si="82"/>
        <v>#VALUE!</v>
      </c>
      <c r="Q590" s="37"/>
      <c r="R590" s="27" t="s">
        <v>2941</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51" t="s">
        <v>2966</v>
      </c>
      <c r="C591" s="146"/>
      <c r="D591" s="146"/>
      <c r="E591" s="146"/>
      <c r="F591" s="146"/>
      <c r="G591" s="146"/>
      <c r="H591" s="146"/>
      <c r="I591" s="146"/>
      <c r="J591" s="146"/>
      <c r="K591" s="146"/>
      <c r="L591" s="146"/>
      <c r="M591" s="146"/>
      <c r="N591" s="150"/>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52" t="s">
        <v>2967</v>
      </c>
      <c r="C592" s="146"/>
      <c r="D592" s="146"/>
      <c r="E592" s="146"/>
      <c r="F592" s="146"/>
      <c r="G592" s="146"/>
      <c r="H592" s="146"/>
      <c r="I592" s="146"/>
      <c r="J592" s="146"/>
      <c r="K592" s="146"/>
      <c r="L592" s="146"/>
      <c r="M592" s="146"/>
      <c r="N592" s="150"/>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t="str">
        <f>IFERROR(VLOOKUP($B$592,$221:$343,MATCH($R593&amp;"/"&amp;B$348,$219:$219,0),FALSE),"")</f>
        <v/>
      </c>
      <c r="C593" s="23" t="str">
        <f>IFERROR(VLOOKUP($B$592,$221:$343,MATCH($R593&amp;"/"&amp;C$348,$219:$219,0),FALSE),"")</f>
        <v/>
      </c>
      <c r="D593" s="23" t="str">
        <f>IFERROR(VLOOKUP($B$592,$221:$343,MATCH($R593&amp;"/"&amp;D$348,$219:$219,0),FALSE),"")</f>
        <v/>
      </c>
      <c r="E593" s="23" t="str">
        <f>IFERROR(VLOOKUP($B$592,$221:$343,MATCH($R593&amp;"/"&amp;E$348,$219:$219,0),FALSE),"")</f>
        <v/>
      </c>
      <c r="F593" s="23" t="str">
        <f>IFERROR(VLOOKUP($B$592,$221:$343,MATCH($R593&amp;"/"&amp;F$348,$219:$219,0),FALSE),"")</f>
        <v/>
      </c>
      <c r="G593" s="23" t="str">
        <f>IFERROR(VLOOKUP($B$592,$221:$343,MATCH($R593&amp;"/"&amp;G$348,$219:$219,0),FALSE),"")</f>
        <v/>
      </c>
      <c r="H593" s="23" t="str">
        <f>IFERROR(VLOOKUP($B$592,$221:$343,MATCH($R593&amp;"/"&amp;H$348,$219:$219,0),FALSE),"")</f>
        <v/>
      </c>
      <c r="I593" s="23" t="str">
        <f>IFERROR(VLOOKUP($B$592,$221:$343,MATCH($R593&amp;"/"&amp;I$348,$219:$219,0),FALSE),"")</f>
        <v/>
      </c>
      <c r="J593" s="23" t="str">
        <f>IFERROR(VLOOKUP($B$592,$221:$343,MATCH($R593&amp;"/"&amp;J$348,$219:$219,0),FALSE),"")</f>
        <v/>
      </c>
      <c r="K593" s="23" t="str">
        <f>IFERROR(VLOOKUP($B$592,$221:$343,MATCH($R593&amp;"/"&amp;K$348,$219:$219,0),FALSE),"")</f>
        <v/>
      </c>
      <c r="L593" s="23" t="str">
        <f>IFERROR(VLOOKUP($B$592,$221:$343,MATCH($R593&amp;"/"&amp;L$348,$219:$219,0),FALSE),"")</f>
        <v/>
      </c>
      <c r="M593" s="23" t="str">
        <f>IFERROR(VLOOKUP($B$592,$221:$343,MATCH($R593&amp;"/"&amp;M$348,$219:$219,0),FALSE),"")</f>
        <v/>
      </c>
      <c r="N593" s="24" t="str">
        <f>IFERROR(VLOOKUP($B$592,$221:$343,MATCH($R593&amp;"/"&amp;N$348,$219:$219,0),FALSE),"")</f>
        <v/>
      </c>
      <c r="O593" s="24" t="str">
        <f>IFERROR(VLOOKUP($B$592,$221:$343,MATCH($R593&amp;"/"&amp;O$348,$219:$219,0),FALSE),"")</f>
        <v/>
      </c>
      <c r="P593" s="24" t="str">
        <f>IFERROR(VLOOKUP($B$592,$221:$343,MATCH($R593&amp;"/"&amp;P$348,$219:$219,0),FALSE),"")</f>
        <v/>
      </c>
      <c r="Q593" s="21"/>
      <c r="R593" s="25" t="s">
        <v>2916</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t="str">
        <f>IFERROR(VLOOKUP($B$592,$221:$343,MATCH($R594&amp;"/"&amp;B$348,$219:$219,0),FALSE),"")</f>
        <v/>
      </c>
      <c r="C594" s="23" t="str">
        <f>IFERROR(VLOOKUP($B$592,$221:$343,MATCH($R594&amp;"/"&amp;C$348,$219:$219,0),FALSE),"")</f>
        <v/>
      </c>
      <c r="D594" s="23" t="str">
        <f>IFERROR(VLOOKUP($B$592,$221:$343,MATCH($R594&amp;"/"&amp;D$348,$219:$219,0),FALSE),"")</f>
        <v/>
      </c>
      <c r="E594" s="23" t="str">
        <f>IFERROR(VLOOKUP($B$592,$221:$343,MATCH($R594&amp;"/"&amp;E$348,$219:$219,0),FALSE),"")</f>
        <v/>
      </c>
      <c r="F594" s="23" t="str">
        <f>IFERROR(VLOOKUP($B$592,$221:$343,MATCH($R594&amp;"/"&amp;F$348,$219:$219,0),FALSE),"")</f>
        <v/>
      </c>
      <c r="G594" s="23" t="str">
        <f>IFERROR(VLOOKUP($B$592,$221:$343,MATCH($R594&amp;"/"&amp;G$348,$219:$219,0),FALSE),"")</f>
        <v/>
      </c>
      <c r="H594" s="23" t="str">
        <f>IFERROR(VLOOKUP($B$592,$221:$343,MATCH($R594&amp;"/"&amp;H$348,$219:$219,0),FALSE),"")</f>
        <v/>
      </c>
      <c r="I594" s="23" t="str">
        <f>IFERROR(VLOOKUP($B$592,$221:$343,MATCH($R594&amp;"/"&amp;I$348,$219:$219,0),FALSE),"")</f>
        <v/>
      </c>
      <c r="J594" s="23" t="str">
        <f>IFERROR(VLOOKUP($B$592,$221:$343,MATCH($R594&amp;"/"&amp;J$348,$219:$219,0),FALSE),"")</f>
        <v/>
      </c>
      <c r="K594" s="23" t="str">
        <f>IFERROR(VLOOKUP($B$592,$221:$343,MATCH($R594&amp;"/"&amp;K$348,$219:$219,0),FALSE),"")</f>
        <v/>
      </c>
      <c r="L594" s="23" t="str">
        <f>IFERROR(VLOOKUP($B$592,$221:$343,MATCH($R594&amp;"/"&amp;L$348,$219:$219,0),FALSE),"")</f>
        <v/>
      </c>
      <c r="M594" s="23" t="str">
        <f>IFERROR(VLOOKUP($B$592,$221:$343,MATCH($R594&amp;"/"&amp;M$348,$219:$219,0),FALSE),"")</f>
        <v/>
      </c>
      <c r="N594" s="24" t="str">
        <f>IFERROR(VLOOKUP($B$592,$221:$343,MATCH($R594&amp;"/"&amp;N$348,$219:$219,0),FALSE),"")</f>
        <v/>
      </c>
      <c r="O594" s="24" t="str">
        <f>IFERROR(VLOOKUP($B$592,$221:$343,MATCH($R594&amp;"/"&amp;O$348,$219:$219,0),FALSE),"")</f>
        <v/>
      </c>
      <c r="P594" s="24" t="str">
        <f>IFERROR(VLOOKUP($B$592,$221:$343,MATCH($R594&amp;"/"&amp;P$348,$219:$219,0),FALSE),"")</f>
        <v/>
      </c>
      <c r="Q594" s="21"/>
      <c r="R594" s="25" t="s">
        <v>2917</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t="str">
        <f>IFERROR(VLOOKUP($B$592,$221:$343,MATCH($R595&amp;"/"&amp;B$348,$219:$219,0),FALSE),"")</f>
        <v/>
      </c>
      <c r="C595" s="23" t="str">
        <f>IFERROR(VLOOKUP($B$592,$221:$343,MATCH($R595&amp;"/"&amp;C$348,$219:$219,0),FALSE),"")</f>
        <v/>
      </c>
      <c r="D595" s="23" t="str">
        <f>IFERROR(VLOOKUP($B$592,$221:$343,MATCH($R595&amp;"/"&amp;D$348,$219:$219,0),FALSE),"")</f>
        <v/>
      </c>
      <c r="E595" s="23" t="str">
        <f>IFERROR(VLOOKUP($B$592,$221:$343,MATCH($R595&amp;"/"&amp;E$348,$219:$219,0),FALSE),"")</f>
        <v/>
      </c>
      <c r="F595" s="23" t="str">
        <f>IFERROR(VLOOKUP($B$592,$221:$343,MATCH($R595&amp;"/"&amp;F$348,$219:$219,0),FALSE),"")</f>
        <v/>
      </c>
      <c r="G595" s="23" t="str">
        <f>IFERROR(VLOOKUP($B$592,$221:$343,MATCH($R595&amp;"/"&amp;G$348,$219:$219,0),FALSE),"")</f>
        <v/>
      </c>
      <c r="H595" s="23" t="str">
        <f>IFERROR(VLOOKUP($B$592,$221:$343,MATCH($R595&amp;"/"&amp;H$348,$219:$219,0),FALSE),"")</f>
        <v/>
      </c>
      <c r="I595" s="23" t="str">
        <f>IFERROR(VLOOKUP($B$592,$221:$343,MATCH($R595&amp;"/"&amp;I$348,$219:$219,0),FALSE),"")</f>
        <v/>
      </c>
      <c r="J595" s="23" t="str">
        <f>IFERROR(VLOOKUP($B$592,$221:$343,MATCH($R595&amp;"/"&amp;J$348,$219:$219,0),FALSE),"")</f>
        <v/>
      </c>
      <c r="K595" s="23" t="str">
        <f>IFERROR(VLOOKUP($B$592,$221:$343,MATCH($R595&amp;"/"&amp;K$348,$219:$219,0),FALSE),"")</f>
        <v/>
      </c>
      <c r="L595" s="23" t="str">
        <f>IFERROR(VLOOKUP($B$592,$221:$343,MATCH($R595&amp;"/"&amp;L$348,$219:$219,0),FALSE),"")</f>
        <v/>
      </c>
      <c r="M595" s="23" t="str">
        <f>IFERROR(VLOOKUP($B$592,$221:$343,MATCH($R595&amp;"/"&amp;M$348,$219:$219,0),FALSE),"")</f>
        <v/>
      </c>
      <c r="N595" s="24" t="str">
        <f>IFERROR(VLOOKUP($B$592,$221:$343,MATCH($R595&amp;"/"&amp;N$348,$219:$219,0),FALSE),"")</f>
        <v/>
      </c>
      <c r="O595" s="24" t="str">
        <f>IFERROR(VLOOKUP($B$592,$221:$343,MATCH($R595&amp;"/"&amp;O$348,$219:$219,0),FALSE),"")</f>
        <v/>
      </c>
      <c r="P595" s="24" t="str">
        <f>IFERROR(VLOOKUP($B$592,$221:$343,MATCH($R595&amp;"/"&amp;P$348,$219:$219,0),FALSE),"")</f>
        <v/>
      </c>
      <c r="Q595" s="21"/>
      <c r="R595" s="25" t="s">
        <v>2918</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t="str">
        <f>IFERROR(VLOOKUP($B$592,$221:$343,MATCH($R596&amp;"/"&amp;B$348,$219:$219,0),FALSE),"")</f>
        <v/>
      </c>
      <c r="C596" s="23" t="str">
        <f>IFERROR(VLOOKUP($B$592,$221:$343,MATCH($R596&amp;"/"&amp;C$348,$219:$219,0),FALSE),"")</f>
        <v/>
      </c>
      <c r="D596" s="23" t="str">
        <f>IFERROR(VLOOKUP($B$592,$221:$343,MATCH($R596&amp;"/"&amp;D$348,$219:$219,0),FALSE),"")</f>
        <v/>
      </c>
      <c r="E596" s="23" t="str">
        <f>IFERROR(VLOOKUP($B$592,$221:$343,MATCH($R596&amp;"/"&amp;E$348,$219:$219,0),FALSE),"")</f>
        <v/>
      </c>
      <c r="F596" s="23" t="str">
        <f>IFERROR(VLOOKUP($B$592,$221:$343,MATCH($R596&amp;"/"&amp;F$348,$219:$219,0),FALSE),"")</f>
        <v/>
      </c>
      <c r="G596" s="23" t="str">
        <f>IFERROR(VLOOKUP($B$592,$221:$343,MATCH($R596&amp;"/"&amp;G$348,$219:$219,0),FALSE),"")</f>
        <v/>
      </c>
      <c r="H596" s="23" t="str">
        <f>IFERROR(VLOOKUP($B$592,$221:$343,MATCH($R596&amp;"/"&amp;H$348,$219:$219,0),FALSE),"")</f>
        <v/>
      </c>
      <c r="I596" s="23" t="str">
        <f>IFERROR(VLOOKUP($B$592,$221:$343,MATCH($R596&amp;"/"&amp;I$348,$219:$219,0),FALSE),"")</f>
        <v/>
      </c>
      <c r="J596" s="23" t="str">
        <f>IFERROR(VLOOKUP($B$592,$221:$343,MATCH($R596&amp;"/"&amp;J$348,$219:$219,0),FALSE),"")</f>
        <v/>
      </c>
      <c r="K596" s="23" t="str">
        <f>IFERROR(VLOOKUP($B$592,$221:$343,MATCH($R596&amp;"/"&amp;K$348,$219:$219,0),FALSE),"")</f>
        <v/>
      </c>
      <c r="L596" s="23" t="str">
        <f>IFERROR(VLOOKUP($B$592,$221:$343,MATCH($R596&amp;"/"&amp;L$348,$219:$219,0),FALSE),"")</f>
        <v/>
      </c>
      <c r="M596" s="23" t="str">
        <f>IFERROR(VLOOKUP($B$592,$221:$343,MATCH($R596&amp;"/"&amp;M$348,$219:$219,0),FALSE),"")</f>
        <v/>
      </c>
      <c r="N596" s="24" t="str">
        <f>IFERROR(VLOOKUP($B$592,$221:$343,MATCH($R596&amp;"/"&amp;N$348,$219:$219,0),FALSE),IFERROR((VLOOKUP($B$592,$221:$343,MATCH($R595&amp;"/"&amp;N$348,$219:$219,0),FALSE)/3)*4,IFERROR(VLOOKUP($B$592,$221:$343,MATCH($R594&amp;"/"&amp;N$348,$219:$219,0),FALSE)*2,IFERROR(VLOOKUP($B$592,$221:$343,MATCH($R593&amp;"/"&amp;N$348,$219:$219,0),FALSE)*4,""))))</f>
        <v/>
      </c>
      <c r="O596" s="24" t="str">
        <f>IFERROR(VLOOKUP($B$592,$221:$343,MATCH($R596&amp;"/"&amp;O$348,$219:$219,0),FALSE),IFERROR((VLOOKUP($B$592,$221:$343,MATCH($R595&amp;"/"&amp;O$348,$219:$219,0),FALSE)/3)*4,IFERROR(VLOOKUP($B$592,$221:$343,MATCH($R594&amp;"/"&amp;O$348,$219:$219,0),FALSE)*2,IFERROR(VLOOKUP($B$592,$221:$343,MATCH($R593&amp;"/"&amp;O$348,$219:$219,0),FALSE)*4,""))))</f>
        <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2919</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t="e">
        <f t="shared" ref="B597:P597" si="83">B596/(B$465+B472)</f>
        <v>#VALUE!</v>
      </c>
      <c r="C597" s="46" t="e">
        <f t="shared" si="83"/>
        <v>#VALUE!</v>
      </c>
      <c r="D597" s="46" t="e">
        <f t="shared" si="83"/>
        <v>#VALUE!</v>
      </c>
      <c r="E597" s="46" t="e">
        <f t="shared" si="83"/>
        <v>#VALUE!</v>
      </c>
      <c r="F597" s="46" t="e">
        <f t="shared" si="83"/>
        <v>#VALUE!</v>
      </c>
      <c r="G597" s="46" t="e">
        <f t="shared" si="83"/>
        <v>#VALUE!</v>
      </c>
      <c r="H597" s="46" t="e">
        <f t="shared" si="83"/>
        <v>#VALUE!</v>
      </c>
      <c r="I597" s="46" t="e">
        <f t="shared" si="83"/>
        <v>#VALUE!</v>
      </c>
      <c r="J597" s="46" t="e">
        <f t="shared" si="83"/>
        <v>#VALUE!</v>
      </c>
      <c r="K597" s="46" t="e">
        <f t="shared" si="83"/>
        <v>#VALUE!</v>
      </c>
      <c r="L597" s="46" t="e">
        <f t="shared" si="83"/>
        <v>#VALUE!</v>
      </c>
      <c r="M597" s="46" t="e">
        <f t="shared" si="83"/>
        <v>#VALUE!</v>
      </c>
      <c r="N597" s="46" t="e">
        <f t="shared" si="83"/>
        <v>#VALUE!</v>
      </c>
      <c r="O597" s="46" t="e">
        <f t="shared" si="83"/>
        <v>#VALUE!</v>
      </c>
      <c r="P597" s="46" t="e">
        <f t="shared" si="83"/>
        <v>#VALUE!</v>
      </c>
      <c r="Q597" s="21"/>
      <c r="R597" s="27" t="s">
        <v>2920</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51" t="s">
        <v>2968</v>
      </c>
      <c r="C598" s="146"/>
      <c r="D598" s="146"/>
      <c r="E598" s="146"/>
      <c r="F598" s="146"/>
      <c r="G598" s="146"/>
      <c r="H598" s="146"/>
      <c r="I598" s="146"/>
      <c r="J598" s="146"/>
      <c r="K598" s="146"/>
      <c r="L598" s="146"/>
      <c r="M598" s="146"/>
      <c r="N598" s="147"/>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t="str">
        <f>IFERROR(VLOOKUP($B$598,$221:$343,MATCH($R599&amp;"/"&amp;B$348,$219:$219,0),FALSE),"")</f>
        <v/>
      </c>
      <c r="C599" s="23" t="str">
        <f>IFERROR(VLOOKUP($B$598,$221:$343,MATCH($R599&amp;"/"&amp;C$348,$219:$219,0),FALSE),"")</f>
        <v/>
      </c>
      <c r="D599" s="23" t="str">
        <f>IFERROR(VLOOKUP($B$598,$221:$343,MATCH($R599&amp;"/"&amp;D$348,$219:$219,0),FALSE),"")</f>
        <v/>
      </c>
      <c r="E599" s="23" t="str">
        <f>IFERROR(VLOOKUP($B$598,$221:$343,MATCH($R599&amp;"/"&amp;E$348,$219:$219,0),FALSE),"")</f>
        <v/>
      </c>
      <c r="F599" s="23" t="str">
        <f>IFERROR(VLOOKUP($B$598,$221:$343,MATCH($R599&amp;"/"&amp;F$348,$219:$219,0),FALSE),"")</f>
        <v/>
      </c>
      <c r="G599" s="23" t="str">
        <f>IFERROR(VLOOKUP($B$598,$221:$343,MATCH($R599&amp;"/"&amp;G$348,$219:$219,0),FALSE),"")</f>
        <v/>
      </c>
      <c r="H599" s="23" t="str">
        <f>IFERROR(VLOOKUP($B$598,$221:$343,MATCH($R599&amp;"/"&amp;H$348,$219:$219,0),FALSE),"")</f>
        <v/>
      </c>
      <c r="I599" s="23" t="str">
        <f>IFERROR(VLOOKUP($B$598,$221:$343,MATCH($R599&amp;"/"&amp;I$348,$219:$219,0),FALSE),"")</f>
        <v/>
      </c>
      <c r="J599" s="23" t="str">
        <f>IFERROR(VLOOKUP($B$598,$221:$343,MATCH($R599&amp;"/"&amp;J$348,$219:$219,0),FALSE),"")</f>
        <v/>
      </c>
      <c r="K599" s="23" t="str">
        <f>IFERROR(VLOOKUP($B$598,$221:$343,MATCH($R599&amp;"/"&amp;K$348,$219:$219,0),FALSE),"")</f>
        <v/>
      </c>
      <c r="L599" s="23" t="str">
        <f>IFERROR(VLOOKUP($B$598,$221:$343,MATCH($R599&amp;"/"&amp;L$348,$219:$219,0),FALSE),"")</f>
        <v/>
      </c>
      <c r="M599" s="23" t="str">
        <f>IFERROR(VLOOKUP($B$598,$221:$343,MATCH($R599&amp;"/"&amp;M$348,$219:$219,0),FALSE),"")</f>
        <v/>
      </c>
      <c r="N599" s="24" t="str">
        <f>IFERROR(VLOOKUP($B$598,$221:$343,MATCH($R599&amp;"/"&amp;N$348,$219:$219,0),FALSE),"")</f>
        <v/>
      </c>
      <c r="O599" s="24" t="str">
        <f>IFERROR(VLOOKUP($B$598,$221:$343,MATCH($R599&amp;"/"&amp;O$348,$219:$219,0),FALSE),"")</f>
        <v/>
      </c>
      <c r="P599" s="24" t="str">
        <f>IFERROR(VLOOKUP($B$598,$221:$343,MATCH($R599&amp;"/"&amp;P$348,$219:$219,0),FALSE),"")</f>
        <v/>
      </c>
      <c r="Q599" s="21"/>
      <c r="R599" s="25" t="s">
        <v>2916</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t="str">
        <f>IFERROR(VLOOKUP($B$598,$221:$343,MATCH($R600&amp;"/"&amp;B$348,$219:$219,0),FALSE),"")</f>
        <v/>
      </c>
      <c r="C600" s="23" t="str">
        <f>IFERROR(VLOOKUP($B$598,$221:$343,MATCH($R600&amp;"/"&amp;C$348,$219:$219,0),FALSE),"")</f>
        <v/>
      </c>
      <c r="D600" s="23" t="str">
        <f>IFERROR(VLOOKUP($B$598,$221:$343,MATCH($R600&amp;"/"&amp;D$348,$219:$219,0),FALSE),"")</f>
        <v/>
      </c>
      <c r="E600" s="23" t="str">
        <f>IFERROR(VLOOKUP($B$598,$221:$343,MATCH($R600&amp;"/"&amp;E$348,$219:$219,0),FALSE),"")</f>
        <v/>
      </c>
      <c r="F600" s="23" t="str">
        <f>IFERROR(VLOOKUP($B$598,$221:$343,MATCH($R600&amp;"/"&amp;F$348,$219:$219,0),FALSE),"")</f>
        <v/>
      </c>
      <c r="G600" s="23" t="str">
        <f>IFERROR(VLOOKUP($B$598,$221:$343,MATCH($R600&amp;"/"&amp;G$348,$219:$219,0),FALSE),"")</f>
        <v/>
      </c>
      <c r="H600" s="23" t="str">
        <f>IFERROR(VLOOKUP($B$598,$221:$343,MATCH($R600&amp;"/"&amp;H$348,$219:$219,0),FALSE),"")</f>
        <v/>
      </c>
      <c r="I600" s="23" t="str">
        <f>IFERROR(VLOOKUP($B$598,$221:$343,MATCH($R600&amp;"/"&amp;I$348,$219:$219,0),FALSE),"")</f>
        <v/>
      </c>
      <c r="J600" s="23" t="str">
        <f>IFERROR(VLOOKUP($B$598,$221:$343,MATCH($R600&amp;"/"&amp;J$348,$219:$219,0),FALSE),"")</f>
        <v/>
      </c>
      <c r="K600" s="23" t="str">
        <f>IFERROR(VLOOKUP($B$598,$221:$343,MATCH($R600&amp;"/"&amp;K$348,$219:$219,0),FALSE),"")</f>
        <v/>
      </c>
      <c r="L600" s="23" t="str">
        <f>IFERROR(VLOOKUP($B$598,$221:$343,MATCH($R600&amp;"/"&amp;L$348,$219:$219,0),FALSE),"")</f>
        <v/>
      </c>
      <c r="M600" s="23" t="str">
        <f>IFERROR(VLOOKUP($B$598,$221:$343,MATCH($R600&amp;"/"&amp;M$348,$219:$219,0),FALSE),"")</f>
        <v/>
      </c>
      <c r="N600" s="24" t="str">
        <f>IFERROR(VLOOKUP($B$598,$221:$343,MATCH($R600&amp;"/"&amp;N$348,$219:$219,0),FALSE),"")</f>
        <v/>
      </c>
      <c r="O600" s="24" t="str">
        <f>IFERROR(VLOOKUP($B$598,$221:$343,MATCH($R600&amp;"/"&amp;O$348,$219:$219,0),FALSE),"")</f>
        <v/>
      </c>
      <c r="P600" s="24" t="str">
        <f>IFERROR(VLOOKUP($B$598,$221:$343,MATCH($R600&amp;"/"&amp;P$348,$219:$219,0),FALSE),"")</f>
        <v/>
      </c>
      <c r="Q600" s="21"/>
      <c r="R600" s="25" t="s">
        <v>2917</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t="str">
        <f>IFERROR(VLOOKUP($B$598,$221:$343,MATCH($R601&amp;"/"&amp;B$348,$219:$219,0),FALSE),"")</f>
        <v/>
      </c>
      <c r="C601" s="23" t="str">
        <f>IFERROR(VLOOKUP($B$598,$221:$343,MATCH($R601&amp;"/"&amp;C$348,$219:$219,0),FALSE),"")</f>
        <v/>
      </c>
      <c r="D601" s="23" t="str">
        <f>IFERROR(VLOOKUP($B$598,$221:$343,MATCH($R601&amp;"/"&amp;D$348,$219:$219,0),FALSE),"")</f>
        <v/>
      </c>
      <c r="E601" s="23" t="str">
        <f>IFERROR(VLOOKUP($B$598,$221:$343,MATCH($R601&amp;"/"&amp;E$348,$219:$219,0),FALSE),"")</f>
        <v/>
      </c>
      <c r="F601" s="23" t="str">
        <f>IFERROR(VLOOKUP($B$598,$221:$343,MATCH($R601&amp;"/"&amp;F$348,$219:$219,0),FALSE),"")</f>
        <v/>
      </c>
      <c r="G601" s="23" t="str">
        <f>IFERROR(VLOOKUP($B$598,$221:$343,MATCH($R601&amp;"/"&amp;G$348,$219:$219,0),FALSE),"")</f>
        <v/>
      </c>
      <c r="H601" s="23" t="str">
        <f>IFERROR(VLOOKUP($B$598,$221:$343,MATCH($R601&amp;"/"&amp;H$348,$219:$219,0),FALSE),"")</f>
        <v/>
      </c>
      <c r="I601" s="23" t="str">
        <f>IFERROR(VLOOKUP($B$598,$221:$343,MATCH($R601&amp;"/"&amp;I$348,$219:$219,0),FALSE),"")</f>
        <v/>
      </c>
      <c r="J601" s="23" t="str">
        <f>IFERROR(VLOOKUP($B$598,$221:$343,MATCH($R601&amp;"/"&amp;J$348,$219:$219,0),FALSE),"")</f>
        <v/>
      </c>
      <c r="K601" s="23" t="str">
        <f>IFERROR(VLOOKUP($B$598,$221:$343,MATCH($R601&amp;"/"&amp;K$348,$219:$219,0),FALSE),"")</f>
        <v/>
      </c>
      <c r="L601" s="23" t="str">
        <f>IFERROR(VLOOKUP($B$598,$221:$343,MATCH($R601&amp;"/"&amp;L$348,$219:$219,0),FALSE),"")</f>
        <v/>
      </c>
      <c r="M601" s="23" t="str">
        <f>IFERROR(VLOOKUP($B$598,$221:$343,MATCH($R601&amp;"/"&amp;M$348,$219:$219,0),FALSE),"")</f>
        <v/>
      </c>
      <c r="N601" s="24" t="str">
        <f>IFERROR(VLOOKUP($B$598,$221:$343,MATCH($R601&amp;"/"&amp;N$348,$219:$219,0),FALSE),"")</f>
        <v/>
      </c>
      <c r="O601" s="24" t="str">
        <f>IFERROR(VLOOKUP($B$598,$221:$343,MATCH($R601&amp;"/"&amp;O$348,$219:$219,0),FALSE),"")</f>
        <v/>
      </c>
      <c r="P601" s="24" t="str">
        <f>IFERROR(VLOOKUP($B$598,$221:$343,MATCH($R601&amp;"/"&amp;P$348,$219:$219,0),FALSE),"")</f>
        <v/>
      </c>
      <c r="Q601" s="21"/>
      <c r="R601" s="25" t="s">
        <v>2918</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t="str">
        <f>IFERROR(VLOOKUP($B$598,$221:$343,MATCH($R602&amp;"/"&amp;B$348,$219:$219,0),FALSE),"")</f>
        <v/>
      </c>
      <c r="C602" s="23" t="str">
        <f>IFERROR(VLOOKUP($B$598,$221:$343,MATCH($R602&amp;"/"&amp;C$348,$219:$219,0),FALSE),"")</f>
        <v/>
      </c>
      <c r="D602" s="23" t="str">
        <f>IFERROR(VLOOKUP($B$598,$221:$343,MATCH($R602&amp;"/"&amp;D$348,$219:$219,0),FALSE),"")</f>
        <v/>
      </c>
      <c r="E602" s="23" t="str">
        <f>IFERROR(VLOOKUP($B$598,$221:$343,MATCH($R602&amp;"/"&amp;E$348,$219:$219,0),FALSE),"")</f>
        <v/>
      </c>
      <c r="F602" s="23" t="str">
        <f>IFERROR(VLOOKUP($B$598,$221:$343,MATCH($R602&amp;"/"&amp;F$348,$219:$219,0),FALSE),"")</f>
        <v/>
      </c>
      <c r="G602" s="23" t="str">
        <f>IFERROR(VLOOKUP($B$598,$221:$343,MATCH($R602&amp;"/"&amp;G$348,$219:$219,0),FALSE),"")</f>
        <v/>
      </c>
      <c r="H602" s="23" t="str">
        <f>IFERROR(VLOOKUP($B$598,$221:$343,MATCH($R602&amp;"/"&amp;H$348,$219:$219,0),FALSE),"")</f>
        <v/>
      </c>
      <c r="I602" s="23" t="str">
        <f>IFERROR(VLOOKUP($B$598,$221:$343,MATCH($R602&amp;"/"&amp;I$348,$219:$219,0),FALSE),"")</f>
        <v/>
      </c>
      <c r="J602" s="23" t="str">
        <f>IFERROR(VLOOKUP($B$598,$221:$343,MATCH($R602&amp;"/"&amp;J$348,$219:$219,0),FALSE),"")</f>
        <v/>
      </c>
      <c r="K602" s="23" t="str">
        <f>IFERROR(VLOOKUP($B$598,$221:$343,MATCH($R602&amp;"/"&amp;K$348,$219:$219,0),FALSE),"")</f>
        <v/>
      </c>
      <c r="L602" s="23" t="str">
        <f>IFERROR(VLOOKUP($B$598,$221:$343,MATCH($R602&amp;"/"&amp;L$348,$219:$219,0),FALSE),"")</f>
        <v/>
      </c>
      <c r="M602" s="23" t="str">
        <f>IFERROR(VLOOKUP($B$598,$221:$343,MATCH($R602&amp;"/"&amp;M$348,$219:$219,0),FALSE),"")</f>
        <v/>
      </c>
      <c r="N602" s="24" t="str">
        <f>IFERROR(VLOOKUP($B$598,$221:$343,MATCH($R602&amp;"/"&amp;N$348,$219:$219,0),FALSE),"")</f>
        <v/>
      </c>
      <c r="O602" s="24" t="str">
        <f>IFERROR(VLOOKUP($B$598,$221:$343,MATCH($R602&amp;"/"&amp;O$348,$219:$219,0),FALSE),"")</f>
        <v/>
      </c>
      <c r="P602" s="24" t="str">
        <f>IFERROR(VLOOKUP($B$598,$221:$343,MATCH($R602&amp;"/"&amp;P$348,$219:$219,0),FALSE),"")</f>
        <v/>
      </c>
      <c r="Q602" s="21"/>
      <c r="R602" s="25" t="s">
        <v>2919</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t="e">
        <f t="shared" ref="B603:M603" si="84">B602/B$588</f>
        <v>#VALUE!</v>
      </c>
      <c r="C603" s="50" t="e">
        <f t="shared" si="84"/>
        <v>#VALUE!</v>
      </c>
      <c r="D603" s="50" t="e">
        <f t="shared" si="84"/>
        <v>#VALUE!</v>
      </c>
      <c r="E603" s="50" t="e">
        <f t="shared" si="84"/>
        <v>#VALUE!</v>
      </c>
      <c r="F603" s="50" t="e">
        <f t="shared" si="84"/>
        <v>#VALUE!</v>
      </c>
      <c r="G603" s="50" t="e">
        <f t="shared" si="84"/>
        <v>#VALUE!</v>
      </c>
      <c r="H603" s="50" t="e">
        <f t="shared" si="84"/>
        <v>#VALUE!</v>
      </c>
      <c r="I603" s="50" t="e">
        <f t="shared" si="84"/>
        <v>#VALUE!</v>
      </c>
      <c r="J603" s="50" t="e">
        <f t="shared" si="84"/>
        <v>#VALUE!</v>
      </c>
      <c r="K603" s="50" t="e">
        <f t="shared" si="84"/>
        <v>#VALUE!</v>
      </c>
      <c r="L603" s="50" t="e">
        <f t="shared" si="84"/>
        <v>#VALUE!</v>
      </c>
      <c r="M603" s="50" t="e">
        <f t="shared" si="84"/>
        <v>#VALUE!</v>
      </c>
      <c r="N603" s="50" t="e">
        <f t="shared" ref="N603:P603" si="85">IFERROR(N602/N$588,IFERROR(N601/N$588,IFERROR(N600/N$588,N599/N$588)))</f>
        <v>#VALUE!</v>
      </c>
      <c r="O603" s="50" t="e">
        <f t="shared" si="85"/>
        <v>#VALUE!</v>
      </c>
      <c r="P603" s="50" t="e">
        <f t="shared" si="85"/>
        <v>#VALUE!</v>
      </c>
      <c r="Q603" s="21"/>
      <c r="R603" s="27" t="s">
        <v>2969</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45" t="s">
        <v>2970</v>
      </c>
      <c r="C604" s="146"/>
      <c r="D604" s="146"/>
      <c r="E604" s="146"/>
      <c r="F604" s="146"/>
      <c r="G604" s="146"/>
      <c r="H604" s="146"/>
      <c r="I604" s="146"/>
      <c r="J604" s="146"/>
      <c r="K604" s="146"/>
      <c r="L604" s="146"/>
      <c r="M604" s="146"/>
      <c r="N604" s="147"/>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t="str">
        <f t="shared" ref="B605:P608" si="86">IFERROR(B599+B611,"")</f>
        <v/>
      </c>
      <c r="C605" s="23" t="str">
        <f t="shared" si="86"/>
        <v/>
      </c>
      <c r="D605" s="23" t="str">
        <f t="shared" si="86"/>
        <v/>
      </c>
      <c r="E605" s="23" t="str">
        <f t="shared" si="86"/>
        <v/>
      </c>
      <c r="F605" s="23" t="str">
        <f t="shared" si="86"/>
        <v/>
      </c>
      <c r="G605" s="23" t="str">
        <f t="shared" si="86"/>
        <v/>
      </c>
      <c r="H605" s="23" t="str">
        <f t="shared" si="86"/>
        <v/>
      </c>
      <c r="I605" s="23" t="str">
        <f t="shared" si="86"/>
        <v/>
      </c>
      <c r="J605" s="23" t="str">
        <f t="shared" si="86"/>
        <v/>
      </c>
      <c r="K605" s="23" t="str">
        <f t="shared" si="86"/>
        <v/>
      </c>
      <c r="L605" s="23" t="str">
        <f t="shared" si="86"/>
        <v/>
      </c>
      <c r="M605" s="23" t="str">
        <f t="shared" si="86"/>
        <v/>
      </c>
      <c r="N605" s="24" t="str">
        <f t="shared" si="86"/>
        <v/>
      </c>
      <c r="O605" s="24" t="str">
        <f t="shared" si="86"/>
        <v/>
      </c>
      <c r="P605" s="24" t="str">
        <f t="shared" si="86"/>
        <v/>
      </c>
      <c r="Q605" s="21"/>
      <c r="R605" s="25" t="s">
        <v>2916</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t="str">
        <f t="shared" si="86"/>
        <v/>
      </c>
      <c r="C606" s="23" t="str">
        <f t="shared" si="86"/>
        <v/>
      </c>
      <c r="D606" s="23" t="str">
        <f t="shared" si="86"/>
        <v/>
      </c>
      <c r="E606" s="23" t="str">
        <f t="shared" si="86"/>
        <v/>
      </c>
      <c r="F606" s="23" t="str">
        <f t="shared" si="86"/>
        <v/>
      </c>
      <c r="G606" s="23" t="str">
        <f t="shared" si="86"/>
        <v/>
      </c>
      <c r="H606" s="23" t="str">
        <f t="shared" si="86"/>
        <v/>
      </c>
      <c r="I606" s="23" t="str">
        <f t="shared" si="86"/>
        <v/>
      </c>
      <c r="J606" s="23" t="str">
        <f t="shared" si="86"/>
        <v/>
      </c>
      <c r="K606" s="23" t="str">
        <f t="shared" si="86"/>
        <v/>
      </c>
      <c r="L606" s="23" t="str">
        <f t="shared" si="86"/>
        <v/>
      </c>
      <c r="M606" s="23" t="str">
        <f t="shared" si="86"/>
        <v/>
      </c>
      <c r="N606" s="24" t="str">
        <f t="shared" si="86"/>
        <v/>
      </c>
      <c r="O606" s="24" t="str">
        <f t="shared" si="86"/>
        <v/>
      </c>
      <c r="P606" s="24" t="str">
        <f t="shared" si="86"/>
        <v/>
      </c>
      <c r="Q606" s="21"/>
      <c r="R606" s="25" t="s">
        <v>2917</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t="str">
        <f t="shared" si="86"/>
        <v/>
      </c>
      <c r="C607" s="23" t="str">
        <f t="shared" si="86"/>
        <v/>
      </c>
      <c r="D607" s="23" t="str">
        <f t="shared" si="86"/>
        <v/>
      </c>
      <c r="E607" s="23" t="str">
        <f t="shared" si="86"/>
        <v/>
      </c>
      <c r="F607" s="23" t="str">
        <f t="shared" si="86"/>
        <v/>
      </c>
      <c r="G607" s="23" t="str">
        <f t="shared" si="86"/>
        <v/>
      </c>
      <c r="H607" s="23" t="str">
        <f t="shared" si="86"/>
        <v/>
      </c>
      <c r="I607" s="23" t="str">
        <f t="shared" si="86"/>
        <v/>
      </c>
      <c r="J607" s="23" t="str">
        <f t="shared" si="86"/>
        <v/>
      </c>
      <c r="K607" s="23" t="str">
        <f t="shared" si="86"/>
        <v/>
      </c>
      <c r="L607" s="23" t="str">
        <f t="shared" si="86"/>
        <v/>
      </c>
      <c r="M607" s="23" t="str">
        <f t="shared" si="86"/>
        <v/>
      </c>
      <c r="N607" s="24" t="str">
        <f t="shared" si="86"/>
        <v/>
      </c>
      <c r="O607" s="24" t="str">
        <f t="shared" si="86"/>
        <v/>
      </c>
      <c r="P607" s="24" t="str">
        <f t="shared" si="86"/>
        <v/>
      </c>
      <c r="Q607" s="21"/>
      <c r="R607" s="25" t="s">
        <v>2918</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t="str">
        <f t="shared" si="86"/>
        <v/>
      </c>
      <c r="C608" s="39" t="str">
        <f t="shared" si="86"/>
        <v/>
      </c>
      <c r="D608" s="39" t="str">
        <f t="shared" si="86"/>
        <v/>
      </c>
      <c r="E608" s="39" t="str">
        <f t="shared" si="86"/>
        <v/>
      </c>
      <c r="F608" s="39" t="str">
        <f t="shared" si="86"/>
        <v/>
      </c>
      <c r="G608" s="39" t="str">
        <f t="shared" si="86"/>
        <v/>
      </c>
      <c r="H608" s="39" t="str">
        <f t="shared" si="86"/>
        <v/>
      </c>
      <c r="I608" s="39" t="str">
        <f t="shared" si="86"/>
        <v/>
      </c>
      <c r="J608" s="39" t="str">
        <f t="shared" si="86"/>
        <v/>
      </c>
      <c r="K608" s="39" t="str">
        <f t="shared" si="86"/>
        <v/>
      </c>
      <c r="L608" s="39" t="str">
        <f t="shared" si="86"/>
        <v/>
      </c>
      <c r="M608" s="39" t="str">
        <f t="shared" si="86"/>
        <v/>
      </c>
      <c r="N608" s="39" t="str">
        <f t="shared" si="86"/>
        <v/>
      </c>
      <c r="O608" s="39" t="str">
        <f t="shared" si="86"/>
        <v/>
      </c>
      <c r="P608" s="39" t="str">
        <f t="shared" si="86"/>
        <v/>
      </c>
      <c r="Q608" s="21"/>
      <c r="R608" s="25" t="s">
        <v>2919</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48" t="s">
        <v>2971</v>
      </c>
      <c r="C609" s="146"/>
      <c r="D609" s="146"/>
      <c r="E609" s="146"/>
      <c r="F609" s="146"/>
      <c r="G609" s="146"/>
      <c r="H609" s="146"/>
      <c r="I609" s="146"/>
      <c r="J609" s="146"/>
      <c r="K609" s="146"/>
      <c r="L609" s="146"/>
      <c r="M609" s="146"/>
      <c r="N609" s="147"/>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49" t="s">
        <v>2972</v>
      </c>
      <c r="C610" s="146"/>
      <c r="D610" s="146"/>
      <c r="E610" s="146"/>
      <c r="F610" s="146"/>
      <c r="G610" s="146"/>
      <c r="H610" s="146"/>
      <c r="I610" s="146"/>
      <c r="J610" s="146"/>
      <c r="K610" s="146"/>
      <c r="L610" s="146"/>
      <c r="M610" s="146"/>
      <c r="N610" s="147"/>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t="str">
        <f>IFERROR(VLOOKUP($B$610,$221:$343,MATCH($R611&amp;"/"&amp;B$348,$219:$219,0),FALSE),"")</f>
        <v/>
      </c>
      <c r="C611" s="23" t="str">
        <f>IFERROR(VLOOKUP($B$610,$221:$343,MATCH($R611&amp;"/"&amp;C$348,$219:$219,0),FALSE),"")</f>
        <v/>
      </c>
      <c r="D611" s="23" t="str">
        <f>IFERROR(VLOOKUP($B$610,$221:$343,MATCH($R611&amp;"/"&amp;D$348,$219:$219,0),FALSE),"")</f>
        <v/>
      </c>
      <c r="E611" s="23" t="str">
        <f>IFERROR(VLOOKUP($B$610,$221:$343,MATCH($R611&amp;"/"&amp;E$348,$219:$219,0),FALSE),"")</f>
        <v/>
      </c>
      <c r="F611" s="23" t="str">
        <f>IFERROR(VLOOKUP($B$610,$221:$343,MATCH($R611&amp;"/"&amp;F$348,$219:$219,0),FALSE),"")</f>
        <v/>
      </c>
      <c r="G611" s="23" t="str">
        <f>IFERROR(VLOOKUP($B$610,$221:$343,MATCH($R611&amp;"/"&amp;G$348,$219:$219,0),FALSE),"")</f>
        <v/>
      </c>
      <c r="H611" s="23" t="str">
        <f>IFERROR(VLOOKUP($B$610,$221:$343,MATCH($R611&amp;"/"&amp;H$348,$219:$219,0),FALSE),"")</f>
        <v/>
      </c>
      <c r="I611" s="23" t="str">
        <f>IFERROR(VLOOKUP($B$610,$221:$343,MATCH($R611&amp;"/"&amp;I$348,$219:$219,0),FALSE),"")</f>
        <v/>
      </c>
      <c r="J611" s="23" t="str">
        <f>IFERROR(VLOOKUP($B$610,$221:$343,MATCH($R611&amp;"/"&amp;J$348,$219:$219,0),FALSE),"")</f>
        <v/>
      </c>
      <c r="K611" s="23" t="str">
        <f>IFERROR(VLOOKUP($B$610,$221:$343,MATCH($R611&amp;"/"&amp;K$348,$219:$219,0),FALSE),"")</f>
        <v/>
      </c>
      <c r="L611" s="23" t="str">
        <f>IFERROR(VLOOKUP($B$610,$221:$343,MATCH($R611&amp;"/"&amp;L$348,$219:$219,0),FALSE),"")</f>
        <v/>
      </c>
      <c r="M611" s="23" t="str">
        <f>IFERROR(VLOOKUP($B$610,$221:$343,MATCH($R611&amp;"/"&amp;M$348,$219:$219,0),FALSE),"")</f>
        <v/>
      </c>
      <c r="N611" s="24" t="str">
        <f>IFERROR(VLOOKUP($B$610,$221:$343,MATCH($R611&amp;"/"&amp;N$348,$219:$219,0),FALSE),"")</f>
        <v/>
      </c>
      <c r="O611" s="24" t="str">
        <f>IFERROR(VLOOKUP($B$610,$221:$343,MATCH($R611&amp;"/"&amp;O$348,$219:$219,0),FALSE),"")</f>
        <v/>
      </c>
      <c r="P611" s="24" t="str">
        <f>IFERROR(VLOOKUP($B$610,$221:$343,MATCH($R611&amp;"/"&amp;P$348,$219:$219,0),FALSE),"")</f>
        <v/>
      </c>
      <c r="Q611" s="21"/>
      <c r="R611" s="25" t="s">
        <v>2916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t="str">
        <f>IFERROR(VLOOKUP($B$610,$221:$343,MATCH($R612&amp;"/"&amp;B$348,$219:$219,0),FALSE),"")</f>
        <v/>
      </c>
      <c r="C612" s="23" t="str">
        <f>IFERROR(VLOOKUP($B$610,$221:$343,MATCH($R612&amp;"/"&amp;C$348,$219:$219,0),FALSE),"")</f>
        <v/>
      </c>
      <c r="D612" s="23" t="str">
        <f>IFERROR(VLOOKUP($B$610,$221:$343,MATCH($R612&amp;"/"&amp;D$348,$219:$219,0),FALSE),"")</f>
        <v/>
      </c>
      <c r="E612" s="23" t="str">
        <f>IFERROR(VLOOKUP($B$610,$221:$343,MATCH($R612&amp;"/"&amp;E$348,$219:$219,0),FALSE),"")</f>
        <v/>
      </c>
      <c r="F612" s="23" t="str">
        <f>IFERROR(VLOOKUP($B$610,$221:$343,MATCH($R612&amp;"/"&amp;F$348,$219:$219,0),FALSE),"")</f>
        <v/>
      </c>
      <c r="G612" s="23" t="str">
        <f>IFERROR(VLOOKUP($B$610,$221:$343,MATCH($R612&amp;"/"&amp;G$348,$219:$219,0),FALSE),"")</f>
        <v/>
      </c>
      <c r="H612" s="23" t="str">
        <f>IFERROR(VLOOKUP($B$610,$221:$343,MATCH($R612&amp;"/"&amp;H$348,$219:$219,0),FALSE),"")</f>
        <v/>
      </c>
      <c r="I612" s="23" t="str">
        <f>IFERROR(VLOOKUP($B$610,$221:$343,MATCH($R612&amp;"/"&amp;I$348,$219:$219,0),FALSE),"")</f>
        <v/>
      </c>
      <c r="J612" s="23" t="str">
        <f>IFERROR(VLOOKUP($B$610,$221:$343,MATCH($R612&amp;"/"&amp;J$348,$219:$219,0),FALSE),"")</f>
        <v/>
      </c>
      <c r="K612" s="23" t="str">
        <f>IFERROR(VLOOKUP($B$610,$221:$343,MATCH($R612&amp;"/"&amp;K$348,$219:$219,0),FALSE),"")</f>
        <v/>
      </c>
      <c r="L612" s="23" t="str">
        <f>IFERROR(VLOOKUP($B$610,$221:$343,MATCH($R612&amp;"/"&amp;L$348,$219:$219,0),FALSE),"")</f>
        <v/>
      </c>
      <c r="M612" s="23" t="str">
        <f>IFERROR(VLOOKUP($B$610,$221:$343,MATCH($R612&amp;"/"&amp;M$348,$219:$219,0),FALSE),"")</f>
        <v/>
      </c>
      <c r="N612" s="24" t="str">
        <f>IFERROR(VLOOKUP($B$610,$221:$343,MATCH($R612&amp;"/"&amp;N$348,$219:$219,0),FALSE),"")</f>
        <v/>
      </c>
      <c r="O612" s="24" t="str">
        <f>IFERROR(VLOOKUP($B$610,$221:$343,MATCH($R612&amp;"/"&amp;O$348,$219:$219,0),FALSE),"")</f>
        <v/>
      </c>
      <c r="P612" s="24" t="str">
        <f>IFERROR(VLOOKUP($B$610,$221:$343,MATCH($R612&amp;"/"&amp;P$348,$219:$219,0),FALSE),"")</f>
        <v/>
      </c>
      <c r="Q612" s="21"/>
      <c r="R612" s="25" t="s">
        <v>2917</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t="str">
        <f>IFERROR(VLOOKUP($B$610,$221:$343,MATCH($R613&amp;"/"&amp;B$348,$219:$219,0),FALSE),"")</f>
        <v/>
      </c>
      <c r="C613" s="23" t="str">
        <f>IFERROR(VLOOKUP($B$610,$221:$343,MATCH($R613&amp;"/"&amp;C$348,$219:$219,0),FALSE),"")</f>
        <v/>
      </c>
      <c r="D613" s="23" t="str">
        <f>IFERROR(VLOOKUP($B$610,$221:$343,MATCH($R613&amp;"/"&amp;D$348,$219:$219,0),FALSE),"")</f>
        <v/>
      </c>
      <c r="E613" s="23" t="str">
        <f>IFERROR(VLOOKUP($B$610,$221:$343,MATCH($R613&amp;"/"&amp;E$348,$219:$219,0),FALSE),"")</f>
        <v/>
      </c>
      <c r="F613" s="23" t="str">
        <f>IFERROR(VLOOKUP($B$610,$221:$343,MATCH($R613&amp;"/"&amp;F$348,$219:$219,0),FALSE),"")</f>
        <v/>
      </c>
      <c r="G613" s="23" t="str">
        <f>IFERROR(VLOOKUP($B$610,$221:$343,MATCH($R613&amp;"/"&amp;G$348,$219:$219,0),FALSE),"")</f>
        <v/>
      </c>
      <c r="H613" s="23" t="str">
        <f>IFERROR(VLOOKUP($B$610,$221:$343,MATCH($R613&amp;"/"&amp;H$348,$219:$219,0),FALSE),"")</f>
        <v/>
      </c>
      <c r="I613" s="23" t="str">
        <f>IFERROR(VLOOKUP($B$610,$221:$343,MATCH($R613&amp;"/"&amp;I$348,$219:$219,0),FALSE),"")</f>
        <v/>
      </c>
      <c r="J613" s="23" t="str">
        <f>IFERROR(VLOOKUP($B$610,$221:$343,MATCH($R613&amp;"/"&amp;J$348,$219:$219,0),FALSE),"")</f>
        <v/>
      </c>
      <c r="K613" s="23" t="str">
        <f>IFERROR(VLOOKUP($B$610,$221:$343,MATCH($R613&amp;"/"&amp;K$348,$219:$219,0),FALSE),"")</f>
        <v/>
      </c>
      <c r="L613" s="23" t="str">
        <f>IFERROR(VLOOKUP($B$610,$221:$343,MATCH($R613&amp;"/"&amp;L$348,$219:$219,0),FALSE),"")</f>
        <v/>
      </c>
      <c r="M613" s="23" t="str">
        <f>IFERROR(VLOOKUP($B$610,$221:$343,MATCH($R613&amp;"/"&amp;M$348,$219:$219,0),FALSE),"")</f>
        <v/>
      </c>
      <c r="N613" s="24" t="str">
        <f>IFERROR(VLOOKUP($B$610,$221:$343,MATCH($R613&amp;"/"&amp;N$348,$219:$219,0),FALSE),"")</f>
        <v/>
      </c>
      <c r="O613" s="24" t="str">
        <f>IFERROR(VLOOKUP($B$610,$221:$343,MATCH($R613&amp;"/"&amp;O$348,$219:$219,0),FALSE),"")</f>
        <v/>
      </c>
      <c r="P613" s="24" t="str">
        <f>IFERROR(VLOOKUP($B$610,$221:$343,MATCH($R613&amp;"/"&amp;P$348,$219:$219,0),FALSE),"")</f>
        <v/>
      </c>
      <c r="Q613" s="21"/>
      <c r="R613" s="25" t="s">
        <v>2918</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t="str">
        <f>IFERROR(VLOOKUP($B$610,$221:$343,MATCH($R614&amp;"/"&amp;B$348,$219:$219,0),FALSE),"")</f>
        <v/>
      </c>
      <c r="C614" s="23" t="str">
        <f>IFERROR(VLOOKUP($B$610,$221:$343,MATCH($R614&amp;"/"&amp;C$348,$219:$219,0),FALSE),"")</f>
        <v/>
      </c>
      <c r="D614" s="23" t="str">
        <f>IFERROR(VLOOKUP($B$610,$221:$343,MATCH($R614&amp;"/"&amp;D$348,$219:$219,0),FALSE),"")</f>
        <v/>
      </c>
      <c r="E614" s="23" t="str">
        <f>IFERROR(VLOOKUP($B$610,$221:$343,MATCH($R614&amp;"/"&amp;E$348,$219:$219,0),FALSE),"")</f>
        <v/>
      </c>
      <c r="F614" s="23" t="str">
        <f>IFERROR(VLOOKUP($B$610,$221:$343,MATCH($R614&amp;"/"&amp;F$348,$219:$219,0),FALSE),"")</f>
        <v/>
      </c>
      <c r="G614" s="23" t="str">
        <f>IFERROR(VLOOKUP($B$610,$221:$343,MATCH($R614&amp;"/"&amp;G$348,$219:$219,0),FALSE),"")</f>
        <v/>
      </c>
      <c r="H614" s="23" t="str">
        <f>IFERROR(VLOOKUP($B$610,$221:$343,MATCH($R614&amp;"/"&amp;H$348,$219:$219,0),FALSE),"")</f>
        <v/>
      </c>
      <c r="I614" s="23" t="str">
        <f>IFERROR(VLOOKUP($B$610,$221:$343,MATCH($R614&amp;"/"&amp;I$348,$219:$219,0),FALSE),"")</f>
        <v/>
      </c>
      <c r="J614" s="23" t="str">
        <f>IFERROR(VLOOKUP($B$610,$221:$343,MATCH($R614&amp;"/"&amp;J$348,$219:$219,0),FALSE),"")</f>
        <v/>
      </c>
      <c r="K614" s="23" t="str">
        <f>IFERROR(VLOOKUP($B$610,$221:$343,MATCH($R614&amp;"/"&amp;K$348,$219:$219,0),FALSE),"")</f>
        <v/>
      </c>
      <c r="L614" s="23" t="str">
        <f>IFERROR(VLOOKUP($B$610,$221:$343,MATCH($R614&amp;"/"&amp;L$348,$219:$219,0),FALSE),"")</f>
        <v/>
      </c>
      <c r="M614" s="23" t="str">
        <f>IFERROR(VLOOKUP($B$610,$221:$343,MATCH($R614&amp;"/"&amp;M$348,$219:$219,0),FALSE),"")</f>
        <v/>
      </c>
      <c r="N614" s="24" t="str">
        <f>IFERROR(VLOOKUP($B$610,$221:$343,MATCH($R614&amp;"/"&amp;N$348,$219:$219,0),FALSE),"")</f>
        <v/>
      </c>
      <c r="O614" s="24" t="str">
        <f>IFERROR(VLOOKUP($B$610,$221:$343,MATCH($R614&amp;"/"&amp;O$348,$219:$219,0),FALSE),"")</f>
        <v/>
      </c>
      <c r="P614" s="24" t="str">
        <f>IFERROR(VLOOKUP($B$610,$221:$343,MATCH($R614&amp;"/"&amp;P$348,$219:$219,0),FALSE),"")</f>
        <v/>
      </c>
      <c r="Q614" s="21"/>
      <c r="R614" s="25" t="s">
        <v>2919</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48" t="s">
        <v>2973</v>
      </c>
      <c r="C615" s="146"/>
      <c r="D615" s="146"/>
      <c r="E615" s="146"/>
      <c r="F615" s="146"/>
      <c r="G615" s="146"/>
      <c r="H615" s="146"/>
      <c r="I615" s="146"/>
      <c r="J615" s="146"/>
      <c r="K615" s="146"/>
      <c r="L615" s="146"/>
      <c r="M615" s="146"/>
      <c r="N615" s="147"/>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t="str">
        <f>IFERROR(VLOOKUP($B$615,$221:$343,MATCH($R616&amp;"/"&amp;B$348,$219:$219,0),FALSE),"")</f>
        <v/>
      </c>
      <c r="C616" s="23" t="str">
        <f>IFERROR(VLOOKUP($B$615,$221:$343,MATCH($R616&amp;"/"&amp;C$348,$219:$219,0),FALSE),"")</f>
        <v/>
      </c>
      <c r="D616" s="23" t="str">
        <f>IFERROR(VLOOKUP($B$615,$221:$343,MATCH($R616&amp;"/"&amp;D$348,$219:$219,0),FALSE),"")</f>
        <v/>
      </c>
      <c r="E616" s="23" t="str">
        <f>IFERROR(VLOOKUP($B$615,$221:$343,MATCH($R616&amp;"/"&amp;E$348,$219:$219,0),FALSE),"")</f>
        <v/>
      </c>
      <c r="F616" s="23" t="str">
        <f>IFERROR(VLOOKUP($B$615,$221:$343,MATCH($R616&amp;"/"&amp;F$348,$219:$219,0),FALSE),"")</f>
        <v/>
      </c>
      <c r="G616" s="23" t="str">
        <f>IFERROR(VLOOKUP($B$615,$221:$343,MATCH($R616&amp;"/"&amp;G$348,$219:$219,0),FALSE),"")</f>
        <v/>
      </c>
      <c r="H616" s="23" t="str">
        <f>IFERROR(VLOOKUP($B$615,$221:$343,MATCH($R616&amp;"/"&amp;H$348,$219:$219,0),FALSE),"")</f>
        <v/>
      </c>
      <c r="I616" s="23" t="str">
        <f>IFERROR(VLOOKUP($B$615,$221:$343,MATCH($R616&amp;"/"&amp;I$348,$219:$219,0),FALSE),"")</f>
        <v/>
      </c>
      <c r="J616" s="23" t="str">
        <f>IFERROR(VLOOKUP($B$615,$221:$343,MATCH($R616&amp;"/"&amp;J$348,$219:$219,0),FALSE),"")</f>
        <v/>
      </c>
      <c r="K616" s="23" t="str">
        <f>IFERROR(VLOOKUP($B$615,$221:$343,MATCH($R616&amp;"/"&amp;K$348,$219:$219,0),FALSE),"")</f>
        <v/>
      </c>
      <c r="L616" s="23" t="str">
        <f>IFERROR(VLOOKUP($B$615,$221:$343,MATCH($R616&amp;"/"&amp;L$348,$219:$219,0),FALSE),"")</f>
        <v/>
      </c>
      <c r="M616" s="23" t="str">
        <f>IFERROR(VLOOKUP($B$615,$221:$343,MATCH($R616&amp;"/"&amp;M$348,$219:$219,0),FALSE),"")</f>
        <v/>
      </c>
      <c r="N616" s="24" t="str">
        <f>IFERROR(VLOOKUP($B$615,$221:$343,MATCH($R616&amp;"/"&amp;N$348,$219:$219,0),FALSE),"")</f>
        <v/>
      </c>
      <c r="O616" s="24" t="str">
        <f>IFERROR(VLOOKUP($B$615,$221:$343,MATCH($R616&amp;"/"&amp;O$348,$219:$219,0),FALSE),"")</f>
        <v/>
      </c>
      <c r="P616" s="24" t="str">
        <f>IFERROR(VLOOKUP($B$615,$221:$343,MATCH($R616&amp;"/"&amp;P$348,$219:$219,0),FALSE),"")</f>
        <v/>
      </c>
      <c r="Q616" s="21"/>
      <c r="R616" s="25" t="s">
        <v>2916</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t="str">
        <f>IFERROR(VLOOKUP($B$615,$221:$343,MATCH($R617&amp;"/"&amp;B$348,$219:$219,0),FALSE),"")</f>
        <v/>
      </c>
      <c r="C617" s="23" t="str">
        <f>IFERROR(VLOOKUP($B$615,$221:$343,MATCH($R617&amp;"/"&amp;C$348,$219:$219,0),FALSE),"")</f>
        <v/>
      </c>
      <c r="D617" s="23" t="str">
        <f>IFERROR(VLOOKUP($B$615,$221:$343,MATCH($R617&amp;"/"&amp;D$348,$219:$219,0),FALSE),"")</f>
        <v/>
      </c>
      <c r="E617" s="23" t="str">
        <f>IFERROR(VLOOKUP($B$615,$221:$343,MATCH($R617&amp;"/"&amp;E$348,$219:$219,0),FALSE),"")</f>
        <v/>
      </c>
      <c r="F617" s="23" t="str">
        <f>IFERROR(VLOOKUP($B$615,$221:$343,MATCH($R617&amp;"/"&amp;F$348,$219:$219,0),FALSE),"")</f>
        <v/>
      </c>
      <c r="G617" s="23" t="str">
        <f>IFERROR(VLOOKUP($B$615,$221:$343,MATCH($R617&amp;"/"&amp;G$348,$219:$219,0),FALSE),"")</f>
        <v/>
      </c>
      <c r="H617" s="23" t="str">
        <f>IFERROR(VLOOKUP($B$615,$221:$343,MATCH($R617&amp;"/"&amp;H$348,$219:$219,0),FALSE),"")</f>
        <v/>
      </c>
      <c r="I617" s="23" t="str">
        <f>IFERROR(VLOOKUP($B$615,$221:$343,MATCH($R617&amp;"/"&amp;I$348,$219:$219,0),FALSE),"")</f>
        <v/>
      </c>
      <c r="J617" s="23" t="str">
        <f>IFERROR(VLOOKUP($B$615,$221:$343,MATCH($R617&amp;"/"&amp;J$348,$219:$219,0),FALSE),"")</f>
        <v/>
      </c>
      <c r="K617" s="23" t="str">
        <f>IFERROR(VLOOKUP($B$615,$221:$343,MATCH($R617&amp;"/"&amp;K$348,$219:$219,0),FALSE),"")</f>
        <v/>
      </c>
      <c r="L617" s="23" t="str">
        <f>IFERROR(VLOOKUP($B$615,$221:$343,MATCH($R617&amp;"/"&amp;L$348,$219:$219,0),FALSE),"")</f>
        <v/>
      </c>
      <c r="M617" s="23" t="str">
        <f>IFERROR(VLOOKUP($B$615,$221:$343,MATCH($R617&amp;"/"&amp;M$348,$219:$219,0),FALSE),"")</f>
        <v/>
      </c>
      <c r="N617" s="24" t="str">
        <f>IFERROR(VLOOKUP($B$615,$221:$343,MATCH($R617&amp;"/"&amp;N$348,$219:$219,0),FALSE),"")</f>
        <v/>
      </c>
      <c r="O617" s="24" t="str">
        <f>IFERROR(VLOOKUP($B$615,$221:$343,MATCH($R617&amp;"/"&amp;O$348,$219:$219,0),FALSE),"")</f>
        <v/>
      </c>
      <c r="P617" s="24" t="str">
        <f>IFERROR(VLOOKUP($B$615,$221:$343,MATCH($R617&amp;"/"&amp;P$348,$219:$219,0),FALSE),"")</f>
        <v/>
      </c>
      <c r="Q617" s="21"/>
      <c r="R617" s="25" t="s">
        <v>2917</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t="str">
        <f>IFERROR(VLOOKUP($B$615,$221:$343,MATCH($R618&amp;"/"&amp;B$348,$219:$219,0),FALSE),"")</f>
        <v/>
      </c>
      <c r="C618" s="23" t="str">
        <f>IFERROR(VLOOKUP($B$615,$221:$343,MATCH($R618&amp;"/"&amp;C$348,$219:$219,0),FALSE),"")</f>
        <v/>
      </c>
      <c r="D618" s="23" t="str">
        <f>IFERROR(VLOOKUP($B$615,$221:$343,MATCH($R618&amp;"/"&amp;D$348,$219:$219,0),FALSE),"")</f>
        <v/>
      </c>
      <c r="E618" s="23" t="str">
        <f>IFERROR(VLOOKUP($B$615,$221:$343,MATCH($R618&amp;"/"&amp;E$348,$219:$219,0),FALSE),"")</f>
        <v/>
      </c>
      <c r="F618" s="23" t="str">
        <f>IFERROR(VLOOKUP($B$615,$221:$343,MATCH($R618&amp;"/"&amp;F$348,$219:$219,0),FALSE),"")</f>
        <v/>
      </c>
      <c r="G618" s="23" t="str">
        <f>IFERROR(VLOOKUP($B$615,$221:$343,MATCH($R618&amp;"/"&amp;G$348,$219:$219,0),FALSE),"")</f>
        <v/>
      </c>
      <c r="H618" s="23" t="str">
        <f>IFERROR(VLOOKUP($B$615,$221:$343,MATCH($R618&amp;"/"&amp;H$348,$219:$219,0),FALSE),"")</f>
        <v/>
      </c>
      <c r="I618" s="23" t="str">
        <f>IFERROR(VLOOKUP($B$615,$221:$343,MATCH($R618&amp;"/"&amp;I$348,$219:$219,0),FALSE),"")</f>
        <v/>
      </c>
      <c r="J618" s="23" t="str">
        <f>IFERROR(VLOOKUP($B$615,$221:$343,MATCH($R618&amp;"/"&amp;J$348,$219:$219,0),FALSE),"")</f>
        <v/>
      </c>
      <c r="K618" s="23" t="str">
        <f>IFERROR(VLOOKUP($B$615,$221:$343,MATCH($R618&amp;"/"&amp;K$348,$219:$219,0),FALSE),"")</f>
        <v/>
      </c>
      <c r="L618" s="23" t="str">
        <f>IFERROR(VLOOKUP($B$615,$221:$343,MATCH($R618&amp;"/"&amp;L$348,$219:$219,0),FALSE),"")</f>
        <v/>
      </c>
      <c r="M618" s="23" t="str">
        <f>IFERROR(VLOOKUP($B$615,$221:$343,MATCH($R618&amp;"/"&amp;M$348,$219:$219,0),FALSE),"")</f>
        <v/>
      </c>
      <c r="N618" s="24" t="str">
        <f>IFERROR(VLOOKUP($B$615,$221:$343,MATCH($R618&amp;"/"&amp;N$348,$219:$219,0),FALSE),"")</f>
        <v/>
      </c>
      <c r="O618" s="24" t="str">
        <f>IFERROR(VLOOKUP($B$615,$221:$343,MATCH($R618&amp;"/"&amp;O$348,$219:$219,0),FALSE),"")</f>
        <v/>
      </c>
      <c r="P618" s="24" t="str">
        <f>IFERROR(VLOOKUP($B$615,$221:$343,MATCH($R618&amp;"/"&amp;P$348,$219:$219,0),FALSE),"")</f>
        <v/>
      </c>
      <c r="Q618" s="21"/>
      <c r="R618" s="25" t="s">
        <v>2918</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t="str">
        <f>IFERROR(VLOOKUP($B$615,$221:$343,MATCH($R619&amp;"/"&amp;B$348,$219:$219,0),FALSE),"")</f>
        <v/>
      </c>
      <c r="C619" s="23" t="str">
        <f>IFERROR(VLOOKUP($B$615,$221:$343,MATCH($R619&amp;"/"&amp;C$348,$219:$219,0),FALSE),"")</f>
        <v/>
      </c>
      <c r="D619" s="23" t="str">
        <f>IFERROR(VLOOKUP($B$615,$221:$343,MATCH($R619&amp;"/"&amp;D$348,$219:$219,0),FALSE),"")</f>
        <v/>
      </c>
      <c r="E619" s="23" t="str">
        <f>IFERROR(VLOOKUP($B$615,$221:$343,MATCH($R619&amp;"/"&amp;E$348,$219:$219,0),FALSE),"")</f>
        <v/>
      </c>
      <c r="F619" s="23" t="str">
        <f>IFERROR(VLOOKUP($B$615,$221:$343,MATCH($R619&amp;"/"&amp;F$348,$219:$219,0),FALSE),"")</f>
        <v/>
      </c>
      <c r="G619" s="23" t="str">
        <f>IFERROR(VLOOKUP($B$615,$221:$343,MATCH($R619&amp;"/"&amp;G$348,$219:$219,0),FALSE),"")</f>
        <v/>
      </c>
      <c r="H619" s="23" t="str">
        <f>IFERROR(VLOOKUP($B$615,$221:$343,MATCH($R619&amp;"/"&amp;H$348,$219:$219,0),FALSE),"")</f>
        <v/>
      </c>
      <c r="I619" s="23" t="str">
        <f>IFERROR(VLOOKUP($B$615,$221:$343,MATCH($R619&amp;"/"&amp;I$348,$219:$219,0),FALSE),"")</f>
        <v/>
      </c>
      <c r="J619" s="23" t="str">
        <f>IFERROR(VLOOKUP($B$615,$221:$343,MATCH($R619&amp;"/"&amp;J$348,$219:$219,0),FALSE),"")</f>
        <v/>
      </c>
      <c r="K619" s="23" t="str">
        <f>IFERROR(VLOOKUP($B$615,$221:$343,MATCH($R619&amp;"/"&amp;K$348,$219:$219,0),FALSE),"")</f>
        <v/>
      </c>
      <c r="L619" s="23" t="str">
        <f>IFERROR(VLOOKUP($B$615,$221:$343,MATCH($R619&amp;"/"&amp;L$348,$219:$219,0),FALSE),"")</f>
        <v/>
      </c>
      <c r="M619" s="23" t="str">
        <f>IFERROR(VLOOKUP($B$615,$221:$343,MATCH($R619&amp;"/"&amp;M$348,$219:$219,0),FALSE),"")</f>
        <v/>
      </c>
      <c r="N619" s="24" t="str">
        <f>IFERROR(VLOOKUP($B$615,$221:$343,MATCH($R619&amp;"/"&amp;N$348,$219:$219,0),FALSE),"")</f>
        <v/>
      </c>
      <c r="O619" s="24" t="str">
        <f>IFERROR(VLOOKUP($B$615,$221:$343,MATCH($R619&amp;"/"&amp;O$348,$219:$219,0),FALSE),"")</f>
        <v/>
      </c>
      <c r="P619" s="24" t="str">
        <f>IFERROR(VLOOKUP($B$615,$221:$343,MATCH($R619&amp;"/"&amp;P$348,$219:$219,0),FALSE),"")</f>
        <v/>
      </c>
      <c r="Q619" s="21"/>
      <c r="R619" s="25" t="s">
        <v>2919</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45" t="s">
        <v>2974</v>
      </c>
      <c r="C620" s="146"/>
      <c r="D620" s="146"/>
      <c r="E620" s="146"/>
      <c r="F620" s="146"/>
      <c r="G620" s="146"/>
      <c r="H620" s="146"/>
      <c r="I620" s="146"/>
      <c r="J620" s="146"/>
      <c r="K620" s="146"/>
      <c r="L620" s="146"/>
      <c r="M620" s="146"/>
      <c r="N620" s="147"/>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t="str">
        <f>IFERROR(VLOOKUP($B$620,$221:$343,MATCH($R621&amp;"/"&amp;B$348,$219:$219,0),FALSE),"")</f>
        <v/>
      </c>
      <c r="C621" s="23" t="str">
        <f>IFERROR(VLOOKUP($B$620,$221:$343,MATCH($R621&amp;"/"&amp;C$348,$219:$219,0),FALSE),"")</f>
        <v/>
      </c>
      <c r="D621" s="23" t="str">
        <f>IFERROR(VLOOKUP($B$620,$221:$343,MATCH($R621&amp;"/"&amp;D$348,$219:$219,0),FALSE),"")</f>
        <v/>
      </c>
      <c r="E621" s="23" t="str">
        <f>IFERROR(VLOOKUP($B$620,$221:$343,MATCH($R621&amp;"/"&amp;E$348,$219:$219,0),FALSE),"")</f>
        <v/>
      </c>
      <c r="F621" s="23" t="str">
        <f>IFERROR(VLOOKUP($B$620,$221:$343,MATCH($R621&amp;"/"&amp;F$348,$219:$219,0),FALSE),"")</f>
        <v/>
      </c>
      <c r="G621" s="23" t="str">
        <f>IFERROR(VLOOKUP($B$620,$221:$343,MATCH($R621&amp;"/"&amp;G$348,$219:$219,0),FALSE),"")</f>
        <v/>
      </c>
      <c r="H621" s="23" t="str">
        <f>IFERROR(VLOOKUP($B$620,$221:$343,MATCH($R621&amp;"/"&amp;H$348,$219:$219,0),FALSE),"")</f>
        <v/>
      </c>
      <c r="I621" s="23" t="str">
        <f>IFERROR(VLOOKUP($B$620,$221:$343,MATCH($R621&amp;"/"&amp;I$348,$219:$219,0),FALSE),"")</f>
        <v/>
      </c>
      <c r="J621" s="23" t="str">
        <f>IFERROR(VLOOKUP($B$620,$221:$343,MATCH($R621&amp;"/"&amp;J$348,$219:$219,0),FALSE),"")</f>
        <v/>
      </c>
      <c r="K621" s="23" t="str">
        <f>IFERROR(VLOOKUP($B$620,$221:$343,MATCH($R621&amp;"/"&amp;K$348,$219:$219,0),FALSE),"")</f>
        <v/>
      </c>
      <c r="L621" s="23" t="str">
        <f>IFERROR(VLOOKUP($B$620,$221:$343,MATCH($R621&amp;"/"&amp;L$348,$219:$219,0),FALSE),"")</f>
        <v/>
      </c>
      <c r="M621" s="23" t="str">
        <f>IFERROR(VLOOKUP($B$620,$221:$343,MATCH($R621&amp;"/"&amp;M$348,$219:$219,0),FALSE),"")</f>
        <v/>
      </c>
      <c r="N621" s="23" t="str">
        <f>IFERROR(VLOOKUP($B$620,$221:$343,MATCH($R621&amp;"/"&amp;N$348,$219:$219,0),FALSE),"")</f>
        <v/>
      </c>
      <c r="O621" s="23" t="str">
        <f>IFERROR(VLOOKUP($B$620,$221:$343,MATCH($R621&amp;"/"&amp;O$348,$219:$219,0),FALSE),"")</f>
        <v/>
      </c>
      <c r="P621" s="23" t="str">
        <f>IFERROR(VLOOKUP($B$620,$221:$343,MATCH($R621&amp;"/"&amp;P$348,$219:$219,0),FALSE),"")</f>
        <v/>
      </c>
      <c r="Q621" s="21"/>
      <c r="R621" s="25" t="s">
        <v>2916</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t="str">
        <f>IFERROR(VLOOKUP($B$620,$221:$343,MATCH($R622&amp;"/"&amp;B$348,$219:$219,0),FALSE),"")</f>
        <v/>
      </c>
      <c r="C622" s="23" t="str">
        <f>IFERROR(VLOOKUP($B$620,$221:$343,MATCH($R622&amp;"/"&amp;C$348,$219:$219,0),FALSE),"")</f>
        <v/>
      </c>
      <c r="D622" s="23" t="str">
        <f>IFERROR(VLOOKUP($B$620,$221:$343,MATCH($R622&amp;"/"&amp;D$348,$219:$219,0),FALSE),"")</f>
        <v/>
      </c>
      <c r="E622" s="23" t="str">
        <f>IFERROR(VLOOKUP($B$620,$221:$343,MATCH($R622&amp;"/"&amp;E$348,$219:$219,0),FALSE),"")</f>
        <v/>
      </c>
      <c r="F622" s="23" t="str">
        <f>IFERROR(VLOOKUP($B$620,$221:$343,MATCH($R622&amp;"/"&amp;F$348,$219:$219,0),FALSE),"")</f>
        <v/>
      </c>
      <c r="G622" s="23" t="str">
        <f>IFERROR(VLOOKUP($B$620,$221:$343,MATCH($R622&amp;"/"&amp;G$348,$219:$219,0),FALSE),"")</f>
        <v/>
      </c>
      <c r="H622" s="23" t="str">
        <f>IFERROR(VLOOKUP($B$620,$221:$343,MATCH($R622&amp;"/"&amp;H$348,$219:$219,0),FALSE),"")</f>
        <v/>
      </c>
      <c r="I622" s="23" t="str">
        <f>IFERROR(VLOOKUP($B$620,$221:$343,MATCH($R622&amp;"/"&amp;I$348,$219:$219,0),FALSE),"")</f>
        <v/>
      </c>
      <c r="J622" s="23" t="str">
        <f>IFERROR(VLOOKUP($B$620,$221:$343,MATCH($R622&amp;"/"&amp;J$348,$219:$219,0),FALSE),"")</f>
        <v/>
      </c>
      <c r="K622" s="23" t="str">
        <f>IFERROR(VLOOKUP($B$620,$221:$343,MATCH($R622&amp;"/"&amp;K$348,$219:$219,0),FALSE),"")</f>
        <v/>
      </c>
      <c r="L622" s="23" t="str">
        <f>IFERROR(VLOOKUP($B$620,$221:$343,MATCH($R622&amp;"/"&amp;L$348,$219:$219,0),FALSE),"")</f>
        <v/>
      </c>
      <c r="M622" s="23" t="str">
        <f>IFERROR(VLOOKUP($B$620,$221:$343,MATCH($R622&amp;"/"&amp;M$348,$219:$219,0),FALSE),"")</f>
        <v/>
      </c>
      <c r="N622" s="23" t="str">
        <f>IFERROR(VLOOKUP($B$620,$221:$343,MATCH($R622&amp;"/"&amp;N$348,$219:$219,0),FALSE),"")</f>
        <v/>
      </c>
      <c r="O622" s="23" t="str">
        <f>IFERROR(VLOOKUP($B$620,$221:$343,MATCH($R622&amp;"/"&amp;O$348,$219:$219,0),FALSE),"")</f>
        <v/>
      </c>
      <c r="P622" s="23" t="str">
        <f>IFERROR(VLOOKUP($B$620,$221:$343,MATCH($R622&amp;"/"&amp;P$348,$219:$219,0),FALSE),"")</f>
        <v/>
      </c>
      <c r="Q622" s="21"/>
      <c r="R622" s="25" t="s">
        <v>2917</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t="str">
        <f>IFERROR(VLOOKUP($B$620,$221:$343,MATCH($R623&amp;"/"&amp;B$348,$219:$219,0),FALSE),"")</f>
        <v/>
      </c>
      <c r="C623" s="23" t="str">
        <f>IFERROR(VLOOKUP($B$620,$221:$343,MATCH($R623&amp;"/"&amp;C$348,$219:$219,0),FALSE),"")</f>
        <v/>
      </c>
      <c r="D623" s="23" t="str">
        <f>IFERROR(VLOOKUP($B$620,$221:$343,MATCH($R623&amp;"/"&amp;D$348,$219:$219,0),FALSE),"")</f>
        <v/>
      </c>
      <c r="E623" s="23" t="str">
        <f>IFERROR(VLOOKUP($B$620,$221:$343,MATCH($R623&amp;"/"&amp;E$348,$219:$219,0),FALSE),"")</f>
        <v/>
      </c>
      <c r="F623" s="23" t="str">
        <f>IFERROR(VLOOKUP($B$620,$221:$343,MATCH($R623&amp;"/"&amp;F$348,$219:$219,0),FALSE),"")</f>
        <v/>
      </c>
      <c r="G623" s="23" t="str">
        <f>IFERROR(VLOOKUP($B$620,$221:$343,MATCH($R623&amp;"/"&amp;G$348,$219:$219,0),FALSE),"")</f>
        <v/>
      </c>
      <c r="H623" s="23" t="str">
        <f>IFERROR(VLOOKUP($B$620,$221:$343,MATCH($R623&amp;"/"&amp;H$348,$219:$219,0),FALSE),"")</f>
        <v/>
      </c>
      <c r="I623" s="23" t="str">
        <f>IFERROR(VLOOKUP($B$620,$221:$343,MATCH($R623&amp;"/"&amp;I$348,$219:$219,0),FALSE),"")</f>
        <v/>
      </c>
      <c r="J623" s="23" t="str">
        <f>IFERROR(VLOOKUP($B$620,$221:$343,MATCH($R623&amp;"/"&amp;J$348,$219:$219,0),FALSE),"")</f>
        <v/>
      </c>
      <c r="K623" s="23" t="str">
        <f>IFERROR(VLOOKUP($B$620,$221:$343,MATCH($R623&amp;"/"&amp;K$348,$219:$219,0),FALSE),"")</f>
        <v/>
      </c>
      <c r="L623" s="23" t="str">
        <f>IFERROR(VLOOKUP($B$620,$221:$343,MATCH($R623&amp;"/"&amp;L$348,$219:$219,0),FALSE),"")</f>
        <v/>
      </c>
      <c r="M623" s="23" t="str">
        <f>IFERROR(VLOOKUP($B$620,$221:$343,MATCH($R623&amp;"/"&amp;M$348,$219:$219,0),FALSE),"")</f>
        <v/>
      </c>
      <c r="N623" s="23" t="str">
        <f>IFERROR(VLOOKUP($B$620,$221:$343,MATCH($R623&amp;"/"&amp;N$348,$219:$219,0),FALSE),"")</f>
        <v/>
      </c>
      <c r="O623" s="23" t="str">
        <f>IFERROR(VLOOKUP($B$620,$221:$343,MATCH($R623&amp;"/"&amp;O$348,$219:$219,0),FALSE),"")</f>
        <v/>
      </c>
      <c r="P623" s="23" t="str">
        <f>IFERROR(VLOOKUP($B$620,$221:$343,MATCH($R623&amp;"/"&amp;P$348,$219:$219,0),FALSE),"")</f>
        <v/>
      </c>
      <c r="Q623" s="21"/>
      <c r="R623" s="25" t="s">
        <v>2918</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t="str">
        <f>IFERROR(VLOOKUP($B$620,$221:$343,MATCH($R624&amp;"/"&amp;B$348,$219:$219,0),FALSE),"")</f>
        <v/>
      </c>
      <c r="C624" s="23" t="str">
        <f>IFERROR(VLOOKUP($B$620,$221:$343,MATCH($R624&amp;"/"&amp;C$348,$219:$219,0),FALSE),"")</f>
        <v/>
      </c>
      <c r="D624" s="23" t="str">
        <f>IFERROR(VLOOKUP($B$620,$221:$343,MATCH($R624&amp;"/"&amp;D$348,$219:$219,0),FALSE),"")</f>
        <v/>
      </c>
      <c r="E624" s="23" t="str">
        <f>IFERROR(VLOOKUP($B$620,$221:$343,MATCH($R624&amp;"/"&amp;E$348,$219:$219,0),FALSE),"")</f>
        <v/>
      </c>
      <c r="F624" s="23" t="str">
        <f>IFERROR(VLOOKUP($B$620,$221:$343,MATCH($R624&amp;"/"&amp;F$348,$219:$219,0),FALSE),"")</f>
        <v/>
      </c>
      <c r="G624" s="23" t="str">
        <f>IFERROR(VLOOKUP($B$620,$221:$343,MATCH($R624&amp;"/"&amp;G$348,$219:$219,0),FALSE),"")</f>
        <v/>
      </c>
      <c r="H624" s="23" t="str">
        <f>IFERROR(VLOOKUP($B$620,$221:$343,MATCH($R624&amp;"/"&amp;H$348,$219:$219,0),FALSE),"")</f>
        <v/>
      </c>
      <c r="I624" s="23" t="str">
        <f>IFERROR(VLOOKUP($B$620,$221:$343,MATCH($R624&amp;"/"&amp;I$348,$219:$219,0),FALSE),"")</f>
        <v/>
      </c>
      <c r="J624" s="23" t="str">
        <f>IFERROR(VLOOKUP($B$620,$221:$343,MATCH($R624&amp;"/"&amp;J$348,$219:$219,0),FALSE),"")</f>
        <v/>
      </c>
      <c r="K624" s="23" t="str">
        <f>IFERROR(VLOOKUP($B$620,$221:$343,MATCH($R624&amp;"/"&amp;K$348,$219:$219,0),FALSE),"")</f>
        <v/>
      </c>
      <c r="L624" s="23" t="str">
        <f>IFERROR(VLOOKUP($B$620,$221:$343,MATCH($R624&amp;"/"&amp;L$348,$219:$219,0),FALSE),"")</f>
        <v/>
      </c>
      <c r="M624" s="23" t="str">
        <f>IFERROR(VLOOKUP($B$620,$221:$343,MATCH($R624&amp;"/"&amp;M$348,$219:$219,0),FALSE),"")</f>
        <v/>
      </c>
      <c r="N624" s="23" t="str">
        <f>IFERROR(VLOOKUP($B$620,$221:$343,MATCH($R624&amp;"/"&amp;N$348,$219:$219,0),FALSE),"")</f>
        <v/>
      </c>
      <c r="O624" s="23" t="str">
        <f>IFERROR(VLOOKUP($B$620,$221:$343,MATCH($R624&amp;"/"&amp;O$348,$219:$219,0),FALSE),"")</f>
        <v/>
      </c>
      <c r="P624" s="23" t="str">
        <f>IFERROR(VLOOKUP($B$620,$221:$343,MATCH($R624&amp;"/"&amp;P$348,$219:$219,0),FALSE),"")</f>
        <v/>
      </c>
      <c r="Q624" s="21"/>
      <c r="R624" s="25" t="s">
        <v>2919</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0" t="s">
        <v>2975</v>
      </c>
      <c r="C625" s="161"/>
      <c r="D625" s="161"/>
      <c r="E625" s="161"/>
      <c r="F625" s="161"/>
      <c r="G625" s="161"/>
      <c r="H625" s="161"/>
      <c r="I625" s="161"/>
      <c r="J625" s="161"/>
      <c r="K625" s="161"/>
      <c r="L625" s="161"/>
      <c r="M625" s="161"/>
      <c r="N625" s="162"/>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t="str">
        <f>IFERROR(VLOOKUP($B$625,$221:$343,MATCH($R626&amp;"/"&amp;B$348,$219:$219,0),FALSE),"")</f>
        <v/>
      </c>
      <c r="C626" s="23" t="str">
        <f>IFERROR(VLOOKUP($B$625,$221:$343,MATCH($R626&amp;"/"&amp;C$348,$219:$219,0),FALSE),"")</f>
        <v/>
      </c>
      <c r="D626" s="23" t="str">
        <f>IFERROR(VLOOKUP($B$625,$221:$343,MATCH($R626&amp;"/"&amp;D$348,$219:$219,0),FALSE),"")</f>
        <v/>
      </c>
      <c r="E626" s="23" t="str">
        <f>IFERROR(VLOOKUP($B$625,$221:$343,MATCH($R626&amp;"/"&amp;E$348,$219:$219,0),FALSE),"")</f>
        <v/>
      </c>
      <c r="F626" s="23" t="str">
        <f>IFERROR(VLOOKUP($B$625,$221:$343,MATCH($R626&amp;"/"&amp;F$348,$219:$219,0),FALSE),"")</f>
        <v/>
      </c>
      <c r="G626" s="23" t="str">
        <f>IFERROR(VLOOKUP($B$625,$221:$343,MATCH($R626&amp;"/"&amp;G$348,$219:$219,0),FALSE),"")</f>
        <v/>
      </c>
      <c r="H626" s="23" t="str">
        <f>IFERROR(VLOOKUP($B$625,$221:$343,MATCH($R626&amp;"/"&amp;H$348,$219:$219,0),FALSE),"")</f>
        <v/>
      </c>
      <c r="I626" s="23" t="str">
        <f>IFERROR(VLOOKUP($B$625,$221:$343,MATCH($R626&amp;"/"&amp;I$348,$219:$219,0),FALSE),"")</f>
        <v/>
      </c>
      <c r="J626" s="23" t="str">
        <f>IFERROR(VLOOKUP($B$625,$221:$343,MATCH($R626&amp;"/"&amp;J$348,$219:$219,0),FALSE),"")</f>
        <v/>
      </c>
      <c r="K626" s="23" t="str">
        <f>IFERROR(VLOOKUP($B$625,$221:$343,MATCH($R626&amp;"/"&amp;K$348,$219:$219,0),FALSE),"")</f>
        <v/>
      </c>
      <c r="L626" s="23" t="str">
        <f>IFERROR(VLOOKUP($B$625,$221:$343,MATCH($R626&amp;"/"&amp;L$348,$219:$219,0),FALSE),"")</f>
        <v/>
      </c>
      <c r="M626" s="23" t="str">
        <f>IFERROR(VLOOKUP($B$625,$221:$343,MATCH($R626&amp;"/"&amp;M$348,$219:$219,0),FALSE),"")</f>
        <v/>
      </c>
      <c r="N626" s="24" t="str">
        <f>IFERROR(VLOOKUP($B$625,$221:$343,MATCH($R626&amp;"/"&amp;N$348,$219:$219,0),FALSE),"")</f>
        <v/>
      </c>
      <c r="O626" s="24" t="str">
        <f>IFERROR(VLOOKUP($B$625,$221:$343,MATCH($R626&amp;"/"&amp;O$348,$219:$219,0),FALSE),"")</f>
        <v/>
      </c>
      <c r="P626" s="24" t="str">
        <f>IFERROR(VLOOKUP($B$625,$221:$343,MATCH($R626&amp;"/"&amp;P$348,$219:$219,0),FALSE),"")</f>
        <v/>
      </c>
      <c r="Q626" s="21"/>
      <c r="R626" s="25" t="s">
        <v>2916</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t="str">
        <f>IFERROR(VLOOKUP($B$625,$221:$343,MATCH($R627&amp;"/"&amp;B$348,$219:$219,0),FALSE),"")</f>
        <v/>
      </c>
      <c r="C627" s="23" t="str">
        <f>IFERROR(VLOOKUP($B$625,$221:$343,MATCH($R627&amp;"/"&amp;C$348,$219:$219,0),FALSE),"")</f>
        <v/>
      </c>
      <c r="D627" s="23" t="str">
        <f>IFERROR(VLOOKUP($B$625,$221:$343,MATCH($R627&amp;"/"&amp;D$348,$219:$219,0),FALSE),"")</f>
        <v/>
      </c>
      <c r="E627" s="23" t="str">
        <f>IFERROR(VLOOKUP($B$625,$221:$343,MATCH($R627&amp;"/"&amp;E$348,$219:$219,0),FALSE),"")</f>
        <v/>
      </c>
      <c r="F627" s="23" t="str">
        <f>IFERROR(VLOOKUP($B$625,$221:$343,MATCH($R627&amp;"/"&amp;F$348,$219:$219,0),FALSE),"")</f>
        <v/>
      </c>
      <c r="G627" s="23" t="str">
        <f>IFERROR(VLOOKUP($B$625,$221:$343,MATCH($R627&amp;"/"&amp;G$348,$219:$219,0),FALSE),"")</f>
        <v/>
      </c>
      <c r="H627" s="23" t="str">
        <f>IFERROR(VLOOKUP($B$625,$221:$343,MATCH($R627&amp;"/"&amp;H$348,$219:$219,0),FALSE),"")</f>
        <v/>
      </c>
      <c r="I627" s="23" t="str">
        <f>IFERROR(VLOOKUP($B$625,$221:$343,MATCH($R627&amp;"/"&amp;I$348,$219:$219,0),FALSE),"")</f>
        <v/>
      </c>
      <c r="J627" s="23" t="str">
        <f>IFERROR(VLOOKUP($B$625,$221:$343,MATCH($R627&amp;"/"&amp;J$348,$219:$219,0),FALSE),"")</f>
        <v/>
      </c>
      <c r="K627" s="23" t="str">
        <f>IFERROR(VLOOKUP($B$625,$221:$343,MATCH($R627&amp;"/"&amp;K$348,$219:$219,0),FALSE),"")</f>
        <v/>
      </c>
      <c r="L627" s="23" t="str">
        <f>IFERROR(VLOOKUP($B$625,$221:$343,MATCH($R627&amp;"/"&amp;L$348,$219:$219,0),FALSE),"")</f>
        <v/>
      </c>
      <c r="M627" s="23" t="str">
        <f>IFERROR(VLOOKUP($B$625,$221:$343,MATCH($R627&amp;"/"&amp;M$348,$219:$219,0),FALSE),"")</f>
        <v/>
      </c>
      <c r="N627" s="24" t="str">
        <f>IFERROR(VLOOKUP($B$625,$221:$343,MATCH($R627&amp;"/"&amp;N$348,$219:$219,0),FALSE),"")</f>
        <v/>
      </c>
      <c r="O627" s="24" t="str">
        <f>IFERROR(VLOOKUP($B$625,$221:$343,MATCH($R627&amp;"/"&amp;O$348,$219:$219,0),FALSE),"")</f>
        <v/>
      </c>
      <c r="P627" s="24" t="str">
        <f>IFERROR(VLOOKUP($B$625,$221:$343,MATCH($R627&amp;"/"&amp;P$348,$219:$219,0),FALSE),"")</f>
        <v/>
      </c>
      <c r="Q627" s="21"/>
      <c r="R627" s="25" t="s">
        <v>2917</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t="str">
        <f>IFERROR(VLOOKUP($B$625,$221:$343,MATCH($R628&amp;"/"&amp;B$348,$219:$219,0),FALSE),"")</f>
        <v/>
      </c>
      <c r="C628" s="23" t="str">
        <f>IFERROR(VLOOKUP($B$625,$221:$343,MATCH($R628&amp;"/"&amp;C$348,$219:$219,0),FALSE),"")</f>
        <v/>
      </c>
      <c r="D628" s="23" t="str">
        <f>IFERROR(VLOOKUP($B$625,$221:$343,MATCH($R628&amp;"/"&amp;D$348,$219:$219,0),FALSE),"")</f>
        <v/>
      </c>
      <c r="E628" s="23" t="str">
        <f>IFERROR(VLOOKUP($B$625,$221:$343,MATCH($R628&amp;"/"&amp;E$348,$219:$219,0),FALSE),"")</f>
        <v/>
      </c>
      <c r="F628" s="23" t="str">
        <f>IFERROR(VLOOKUP($B$625,$221:$343,MATCH($R628&amp;"/"&amp;F$348,$219:$219,0),FALSE),"")</f>
        <v/>
      </c>
      <c r="G628" s="23" t="str">
        <f>IFERROR(VLOOKUP($B$625,$221:$343,MATCH($R628&amp;"/"&amp;G$348,$219:$219,0),FALSE),"")</f>
        <v/>
      </c>
      <c r="H628" s="23" t="str">
        <f>IFERROR(VLOOKUP($B$625,$221:$343,MATCH($R628&amp;"/"&amp;H$348,$219:$219,0),FALSE),"")</f>
        <v/>
      </c>
      <c r="I628" s="23" t="str">
        <f>IFERROR(VLOOKUP($B$625,$221:$343,MATCH($R628&amp;"/"&amp;I$348,$219:$219,0),FALSE),"")</f>
        <v/>
      </c>
      <c r="J628" s="23" t="str">
        <f>IFERROR(VLOOKUP($B$625,$221:$343,MATCH($R628&amp;"/"&amp;J$348,$219:$219,0),FALSE),"")</f>
        <v/>
      </c>
      <c r="K628" s="23" t="str">
        <f>IFERROR(VLOOKUP($B$625,$221:$343,MATCH($R628&amp;"/"&amp;K$348,$219:$219,0),FALSE),"")</f>
        <v/>
      </c>
      <c r="L628" s="23" t="str">
        <f>IFERROR(VLOOKUP($B$625,$221:$343,MATCH($R628&amp;"/"&amp;L$348,$219:$219,0),FALSE),"")</f>
        <v/>
      </c>
      <c r="M628" s="23" t="str">
        <f>IFERROR(VLOOKUP($B$625,$221:$343,MATCH($R628&amp;"/"&amp;M$348,$219:$219,0),FALSE),"")</f>
        <v/>
      </c>
      <c r="N628" s="24" t="str">
        <f>IFERROR(VLOOKUP($B$625,$221:$343,MATCH($R628&amp;"/"&amp;N$348,$219:$219,0),FALSE),"")</f>
        <v/>
      </c>
      <c r="O628" s="24" t="str">
        <f>IFERROR(VLOOKUP($B$625,$221:$343,MATCH($R628&amp;"/"&amp;O$348,$219:$219,0),FALSE),"")</f>
        <v/>
      </c>
      <c r="P628" s="24" t="str">
        <f>IFERROR(VLOOKUP($B$625,$221:$343,MATCH($R628&amp;"/"&amp;P$348,$219:$219,0),FALSE),"")</f>
        <v/>
      </c>
      <c r="Q628" s="21"/>
      <c r="R628" s="25" t="s">
        <v>2918</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t="str">
        <f>IFERROR(VLOOKUP($B$625,$221:$343,MATCH($R629&amp;"/"&amp;B$348,$219:$219,0),FALSE),"")</f>
        <v/>
      </c>
      <c r="C629" s="23" t="str">
        <f>IFERROR(VLOOKUP($B$625,$221:$343,MATCH($R629&amp;"/"&amp;C$348,$219:$219,0),FALSE),"")</f>
        <v/>
      </c>
      <c r="D629" s="23" t="str">
        <f>IFERROR(VLOOKUP($B$625,$221:$343,MATCH($R629&amp;"/"&amp;D$348,$219:$219,0),FALSE),"")</f>
        <v/>
      </c>
      <c r="E629" s="23" t="str">
        <f>IFERROR(VLOOKUP($B$625,$221:$343,MATCH($R629&amp;"/"&amp;E$348,$219:$219,0),FALSE),"")</f>
        <v/>
      </c>
      <c r="F629" s="23" t="str">
        <f>IFERROR(VLOOKUP($B$625,$221:$343,MATCH($R629&amp;"/"&amp;F$348,$219:$219,0),FALSE),"")</f>
        <v/>
      </c>
      <c r="G629" s="23" t="str">
        <f>IFERROR(VLOOKUP($B$625,$221:$343,MATCH($R629&amp;"/"&amp;G$348,$219:$219,0),FALSE),"")</f>
        <v/>
      </c>
      <c r="H629" s="23" t="str">
        <f>IFERROR(VLOOKUP($B$625,$221:$343,MATCH($R629&amp;"/"&amp;H$348,$219:$219,0),FALSE),"")</f>
        <v/>
      </c>
      <c r="I629" s="23" t="str">
        <f>IFERROR(VLOOKUP($B$625,$221:$343,MATCH($R629&amp;"/"&amp;I$348,$219:$219,0),FALSE),"")</f>
        <v/>
      </c>
      <c r="J629" s="23" t="str">
        <f>IFERROR(VLOOKUP($B$625,$221:$343,MATCH($R629&amp;"/"&amp;J$348,$219:$219,0),FALSE),"")</f>
        <v/>
      </c>
      <c r="K629" s="23" t="str">
        <f>IFERROR(VLOOKUP($B$625,$221:$343,MATCH($R629&amp;"/"&amp;K$348,$219:$219,0),FALSE),"")</f>
        <v/>
      </c>
      <c r="L629" s="23" t="str">
        <f>IFERROR(VLOOKUP($B$625,$221:$343,MATCH($R629&amp;"/"&amp;L$348,$219:$219,0),FALSE),"")</f>
        <v/>
      </c>
      <c r="M629" s="23" t="str">
        <f>IFERROR(VLOOKUP($B$625,$221:$343,MATCH($R629&amp;"/"&amp;M$348,$219:$219,0),FALSE),"")</f>
        <v/>
      </c>
      <c r="N629" s="24" t="str">
        <f>IFERROR(VLOOKUP($B$625,$221:$343,MATCH($R629&amp;"/"&amp;N$348,$219:$219,0),FALSE),"")</f>
        <v/>
      </c>
      <c r="O629" s="24" t="str">
        <f>IFERROR(VLOOKUP($B$625,$221:$343,MATCH($R629&amp;"/"&amp;O$348,$219:$219,0),FALSE),"")</f>
        <v/>
      </c>
      <c r="P629" s="24" t="str">
        <f>IFERROR(VLOOKUP($B$625,$221:$343,MATCH($R629&amp;"/"&amp;P$348,$219:$219,0),FALSE),"")</f>
        <v/>
      </c>
      <c r="Q629" s="21"/>
      <c r="R629" s="25" t="s">
        <v>2919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3" t="s">
        <v>2976</v>
      </c>
      <c r="C630" s="146"/>
      <c r="D630" s="146"/>
      <c r="E630" s="146"/>
      <c r="F630" s="146"/>
      <c r="G630" s="146"/>
      <c r="H630" s="146"/>
      <c r="I630" s="146"/>
      <c r="J630" s="146"/>
      <c r="K630" s="146"/>
      <c r="L630" s="146"/>
      <c r="M630" s="146"/>
      <c r="N630" s="147"/>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4" t="s">
        <v>2977</v>
      </c>
      <c r="C631" s="146"/>
      <c r="D631" s="146"/>
      <c r="E631" s="146"/>
      <c r="F631" s="146"/>
      <c r="G631" s="146"/>
      <c r="H631" s="146"/>
      <c r="I631" s="146"/>
      <c r="J631" s="146"/>
      <c r="K631" s="146"/>
      <c r="L631" s="146"/>
      <c r="M631" s="146"/>
      <c r="N631" s="147"/>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t="e">
        <f t="shared" ref="B632:P632" si="87">B588/B402</f>
        <v>#VALUE!</v>
      </c>
      <c r="C632" s="56" t="e">
        <f t="shared" si="87"/>
        <v>#VALUE!</v>
      </c>
      <c r="D632" s="56" t="e">
        <f t="shared" si="87"/>
        <v>#VALUE!</v>
      </c>
      <c r="E632" s="56" t="e">
        <f t="shared" si="87"/>
        <v>#VALUE!</v>
      </c>
      <c r="F632" s="56" t="e">
        <f t="shared" si="87"/>
        <v>#VALUE!</v>
      </c>
      <c r="G632" s="56" t="e">
        <f t="shared" si="87"/>
        <v>#VALUE!</v>
      </c>
      <c r="H632" s="56" t="e">
        <f t="shared" si="87"/>
        <v>#VALUE!</v>
      </c>
      <c r="I632" s="56" t="e">
        <f t="shared" si="87"/>
        <v>#VALUE!</v>
      </c>
      <c r="J632" s="56" t="e">
        <f t="shared" si="87"/>
        <v>#VALUE!</v>
      </c>
      <c r="K632" s="56" t="e">
        <f t="shared" si="87"/>
        <v>#VALUE!</v>
      </c>
      <c r="L632" s="56" t="e">
        <f t="shared" si="87"/>
        <v>#VALUE!</v>
      </c>
      <c r="M632" s="56" t="e">
        <f t="shared" si="87"/>
        <v>#VALUE!</v>
      </c>
      <c r="N632" s="56" t="e">
        <f t="shared" si="87"/>
        <v>#VALUE!</v>
      </c>
      <c r="O632" s="56" t="e">
        <f t="shared" si="87"/>
        <v>#VALUE!</v>
      </c>
      <c r="P632" s="56" t="e">
        <f t="shared" si="87"/>
        <v>#VALUE!</v>
      </c>
      <c r="Q632" s="21"/>
      <c r="R632" s="54" t="s">
        <v>2978</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t="e">
        <f t="shared" ref="B633:P633" si="88">((B551*(1-B582))/(B457+B432))</f>
        <v>#DIV/0!</v>
      </c>
      <c r="C633" s="56" t="e">
        <f t="shared" si="88"/>
        <v>#DIV/0!</v>
      </c>
      <c r="D633" s="56" t="e">
        <f t="shared" si="88"/>
        <v>#DIV/0!</v>
      </c>
      <c r="E633" s="56" t="e">
        <f t="shared" si="88"/>
        <v>#DIV/0!</v>
      </c>
      <c r="F633" s="56" t="e">
        <f t="shared" si="88"/>
        <v>#DIV/0!</v>
      </c>
      <c r="G633" s="56" t="e">
        <f t="shared" si="88"/>
        <v>#DIV/0!</v>
      </c>
      <c r="H633" s="56" t="e">
        <f t="shared" si="88"/>
        <v>#DIV/0!</v>
      </c>
      <c r="I633" s="56" t="e">
        <f t="shared" si="88"/>
        <v>#DIV/0!</v>
      </c>
      <c r="J633" s="56" t="e">
        <f t="shared" si="88"/>
        <v>#DIV/0!</v>
      </c>
      <c r="K633" s="56" t="e">
        <f t="shared" si="88"/>
        <v>#DIV/0!</v>
      </c>
      <c r="L633" s="56" t="e">
        <f t="shared" si="88"/>
        <v>#DIV/0!</v>
      </c>
      <c r="M633" s="56" t="e">
        <f t="shared" si="88"/>
        <v>#DIV/0!</v>
      </c>
      <c r="N633" s="56" t="e">
        <f t="shared" si="88"/>
        <v>#VALUE!</v>
      </c>
      <c r="O633" s="56" t="e">
        <f t="shared" si="88"/>
        <v>#VALUE!</v>
      </c>
      <c r="P633" s="56" t="e">
        <f t="shared" si="88"/>
        <v>#VALUE!</v>
      </c>
      <c r="Q633" s="21"/>
      <c r="R633" s="54" t="s">
        <v>2979</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t="e">
        <f t="shared" ref="B634:P634" si="89">B588/B457</f>
        <v>#VALUE!</v>
      </c>
      <c r="C634" s="56" t="e">
        <f t="shared" si="89"/>
        <v>#VALUE!</v>
      </c>
      <c r="D634" s="56" t="e">
        <f t="shared" si="89"/>
        <v>#VALUE!</v>
      </c>
      <c r="E634" s="56" t="e">
        <f t="shared" si="89"/>
        <v>#VALUE!</v>
      </c>
      <c r="F634" s="56" t="e">
        <f t="shared" si="89"/>
        <v>#VALUE!</v>
      </c>
      <c r="G634" s="56" t="e">
        <f t="shared" si="89"/>
        <v>#VALUE!</v>
      </c>
      <c r="H634" s="56" t="e">
        <f t="shared" si="89"/>
        <v>#VALUE!</v>
      </c>
      <c r="I634" s="56" t="e">
        <f t="shared" si="89"/>
        <v>#VALUE!</v>
      </c>
      <c r="J634" s="56" t="e">
        <f t="shared" si="89"/>
        <v>#VALUE!</v>
      </c>
      <c r="K634" s="56" t="e">
        <f t="shared" si="89"/>
        <v>#VALUE!</v>
      </c>
      <c r="L634" s="56" t="e">
        <f t="shared" si="89"/>
        <v>#VALUE!</v>
      </c>
      <c r="M634" s="56" t="e">
        <f t="shared" si="89"/>
        <v>#VALUE!</v>
      </c>
      <c r="N634" s="56" t="e">
        <f t="shared" si="89"/>
        <v>#VALUE!</v>
      </c>
      <c r="O634" s="56" t="e">
        <f t="shared" si="89"/>
        <v>#VALUE!</v>
      </c>
      <c r="P634" s="56" t="e">
        <f t="shared" si="89"/>
        <v>#VALUE!</v>
      </c>
      <c r="Q634" s="21"/>
      <c r="R634" s="54" t="s">
        <v>2980</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4" t="s">
        <v>2981</v>
      </c>
      <c r="C635" s="146"/>
      <c r="D635" s="146"/>
      <c r="E635" s="146"/>
      <c r="F635" s="146"/>
      <c r="G635" s="146"/>
      <c r="H635" s="146"/>
      <c r="I635" s="146"/>
      <c r="J635" s="146"/>
      <c r="K635" s="146"/>
      <c r="L635" s="146"/>
      <c r="M635" s="146"/>
      <c r="N635" s="147"/>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t="e">
        <f t="shared" ref="B636:P636" si="90">B378/B414</f>
        <v>#VALUE!</v>
      </c>
      <c r="C636" s="50" t="e">
        <f t="shared" si="90"/>
        <v>#VALUE!</v>
      </c>
      <c r="D636" s="50" t="e">
        <f t="shared" si="90"/>
        <v>#VALUE!</v>
      </c>
      <c r="E636" s="50" t="e">
        <f t="shared" si="90"/>
        <v>#VALUE!</v>
      </c>
      <c r="F636" s="50" t="e">
        <f t="shared" si="90"/>
        <v>#VALUE!</v>
      </c>
      <c r="G636" s="50" t="e">
        <f t="shared" si="90"/>
        <v>#VALUE!</v>
      </c>
      <c r="H636" s="50" t="e">
        <f t="shared" si="90"/>
        <v>#VALUE!</v>
      </c>
      <c r="I636" s="50" t="e">
        <f t="shared" si="90"/>
        <v>#VALUE!</v>
      </c>
      <c r="J636" s="50" t="e">
        <f t="shared" si="90"/>
        <v>#VALUE!</v>
      </c>
      <c r="K636" s="50" t="e">
        <f t="shared" si="90"/>
        <v>#VALUE!</v>
      </c>
      <c r="L636" s="50" t="e">
        <f t="shared" si="90"/>
        <v>#VALUE!</v>
      </c>
      <c r="M636" s="50" t="e">
        <f t="shared" si="90"/>
        <v>#VALUE!</v>
      </c>
      <c r="N636" s="50" t="e">
        <f t="shared" si="90"/>
        <v>#VALUE!</v>
      </c>
      <c r="O636" s="50" t="e">
        <f t="shared" si="90"/>
        <v>#VALUE!</v>
      </c>
      <c r="P636" s="50" t="e">
        <f t="shared" si="90"/>
        <v>#VALUE!</v>
      </c>
      <c r="Q636" s="21"/>
      <c r="R636" s="54" t="s">
        <v>2982</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t="e">
        <f t="shared" ref="B637:P637" si="91">(B378-B372)/B414</f>
        <v>#VALUE!</v>
      </c>
      <c r="C637" s="50" t="e">
        <f t="shared" si="91"/>
        <v>#VALUE!</v>
      </c>
      <c r="D637" s="50" t="e">
        <f t="shared" si="91"/>
        <v>#VALUE!</v>
      </c>
      <c r="E637" s="50" t="e">
        <f t="shared" si="91"/>
        <v>#VALUE!</v>
      </c>
      <c r="F637" s="50" t="e">
        <f t="shared" si="91"/>
        <v>#VALUE!</v>
      </c>
      <c r="G637" s="50" t="e">
        <f t="shared" si="91"/>
        <v>#VALUE!</v>
      </c>
      <c r="H637" s="50" t="e">
        <f t="shared" si="91"/>
        <v>#VALUE!</v>
      </c>
      <c r="I637" s="50" t="e">
        <f t="shared" si="91"/>
        <v>#VALUE!</v>
      </c>
      <c r="J637" s="50" t="e">
        <f t="shared" si="91"/>
        <v>#VALUE!</v>
      </c>
      <c r="K637" s="50" t="e">
        <f t="shared" si="91"/>
        <v>#VALUE!</v>
      </c>
      <c r="L637" s="50" t="e">
        <f t="shared" si="91"/>
        <v>#VALUE!</v>
      </c>
      <c r="M637" s="50" t="e">
        <f t="shared" si="91"/>
        <v>#VALUE!</v>
      </c>
      <c r="N637" s="50" t="e">
        <f t="shared" si="91"/>
        <v>#VALUE!</v>
      </c>
      <c r="O637" s="50" t="e">
        <f t="shared" si="91"/>
        <v>#VALUE!</v>
      </c>
      <c r="P637" s="50" t="e">
        <f t="shared" si="91"/>
        <v>#VALUE!</v>
      </c>
      <c r="Q637" s="21"/>
      <c r="R637" s="54" t="s">
        <v>2983</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4" t="s">
        <v>2984</v>
      </c>
      <c r="C638" s="146"/>
      <c r="D638" s="146"/>
      <c r="E638" s="146"/>
      <c r="F638" s="146"/>
      <c r="G638" s="146"/>
      <c r="H638" s="146"/>
      <c r="I638" s="146"/>
      <c r="J638" s="146"/>
      <c r="K638" s="146"/>
      <c r="L638" s="146"/>
      <c r="M638" s="146"/>
      <c r="N638" s="147"/>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t="e">
        <f t="shared" ref="B639:P639" si="92">B432/B457</f>
        <v>#VALUE!</v>
      </c>
      <c r="C639" s="50" t="e">
        <f t="shared" si="92"/>
        <v>#VALUE!</v>
      </c>
      <c r="D639" s="50" t="e">
        <f t="shared" si="92"/>
        <v>#VALUE!</v>
      </c>
      <c r="E639" s="50" t="e">
        <f t="shared" si="92"/>
        <v>#VALUE!</v>
      </c>
      <c r="F639" s="50" t="e">
        <f t="shared" si="92"/>
        <v>#VALUE!</v>
      </c>
      <c r="G639" s="50" t="e">
        <f t="shared" si="92"/>
        <v>#VALUE!</v>
      </c>
      <c r="H639" s="50" t="e">
        <f t="shared" si="92"/>
        <v>#VALUE!</v>
      </c>
      <c r="I639" s="50" t="e">
        <f t="shared" si="92"/>
        <v>#VALUE!</v>
      </c>
      <c r="J639" s="50" t="e">
        <f t="shared" si="92"/>
        <v>#VALUE!</v>
      </c>
      <c r="K639" s="50" t="e">
        <f t="shared" si="92"/>
        <v>#VALUE!</v>
      </c>
      <c r="L639" s="50" t="e">
        <f t="shared" si="92"/>
        <v>#VALUE!</v>
      </c>
      <c r="M639" s="50" t="e">
        <f t="shared" si="92"/>
        <v>#VALUE!</v>
      </c>
      <c r="N639" s="50" t="e">
        <f t="shared" si="92"/>
        <v>#VALUE!</v>
      </c>
      <c r="O639" s="50" t="e">
        <f t="shared" si="92"/>
        <v>#VALUE!</v>
      </c>
      <c r="P639" s="50" t="e">
        <f t="shared" si="92"/>
        <v>#VALUE!</v>
      </c>
      <c r="Q639" s="21"/>
      <c r="R639" s="54" t="s">
        <v>2985</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t="e">
        <f t="shared" ref="B640:P640" si="93">B432/B588</f>
        <v>#VALUE!</v>
      </c>
      <c r="C640" s="50" t="e">
        <f t="shared" si="93"/>
        <v>#VALUE!</v>
      </c>
      <c r="D640" s="50" t="e">
        <f t="shared" si="93"/>
        <v>#VALUE!</v>
      </c>
      <c r="E640" s="50" t="e">
        <f t="shared" si="93"/>
        <v>#VALUE!</v>
      </c>
      <c r="F640" s="50" t="e">
        <f t="shared" si="93"/>
        <v>#VALUE!</v>
      </c>
      <c r="G640" s="50" t="e">
        <f t="shared" si="93"/>
        <v>#VALUE!</v>
      </c>
      <c r="H640" s="50" t="e">
        <f t="shared" si="93"/>
        <v>#VALUE!</v>
      </c>
      <c r="I640" s="50" t="e">
        <f t="shared" si="93"/>
        <v>#VALUE!</v>
      </c>
      <c r="J640" s="50" t="e">
        <f t="shared" si="93"/>
        <v>#VALUE!</v>
      </c>
      <c r="K640" s="50" t="e">
        <f t="shared" si="93"/>
        <v>#VALUE!</v>
      </c>
      <c r="L640" s="50" t="e">
        <f t="shared" si="93"/>
        <v>#VALUE!</v>
      </c>
      <c r="M640" s="50" t="e">
        <f t="shared" si="93"/>
        <v>#VALUE!</v>
      </c>
      <c r="N640" s="50" t="e">
        <f t="shared" si="93"/>
        <v>#VALUE!</v>
      </c>
      <c r="O640" s="50" t="e">
        <f t="shared" si="93"/>
        <v>#VALUE!</v>
      </c>
      <c r="P640" s="50" t="e">
        <f t="shared" si="93"/>
        <v>#VALUE!</v>
      </c>
      <c r="Q640" s="21"/>
      <c r="R640" s="54" t="s">
        <v>2986</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5" t="s">
        <v>2987</v>
      </c>
      <c r="C641" s="146"/>
      <c r="D641" s="146"/>
      <c r="E641" s="146"/>
      <c r="F641" s="146"/>
      <c r="G641" s="146"/>
      <c r="H641" s="146"/>
      <c r="I641" s="146"/>
      <c r="J641" s="146"/>
      <c r="K641" s="146"/>
      <c r="L641" s="146"/>
      <c r="M641" s="146"/>
      <c r="N641" s="147"/>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t="e">
        <f t="shared" ref="C642:P642" si="94">365/(C465/((C366+B366)/2))</f>
        <v>#VALUE!</v>
      </c>
      <c r="D642" s="60" t="e">
        <f t="shared" si="94"/>
        <v>#VALUE!</v>
      </c>
      <c r="E642" s="60" t="e">
        <f t="shared" si="94"/>
        <v>#VALUE!</v>
      </c>
      <c r="F642" s="60" t="e">
        <f t="shared" si="94"/>
        <v>#VALUE!</v>
      </c>
      <c r="G642" s="60" t="e">
        <f t="shared" si="94"/>
        <v>#VALUE!</v>
      </c>
      <c r="H642" s="60" t="e">
        <f t="shared" si="94"/>
        <v>#VALUE!</v>
      </c>
      <c r="I642" s="60" t="e">
        <f t="shared" si="94"/>
        <v>#VALUE!</v>
      </c>
      <c r="J642" s="60" t="e">
        <f t="shared" si="94"/>
        <v>#VALUE!</v>
      </c>
      <c r="K642" s="60" t="e">
        <f t="shared" si="94"/>
        <v>#VALUE!</v>
      </c>
      <c r="L642" s="60" t="e">
        <f t="shared" si="94"/>
        <v>#VALUE!</v>
      </c>
      <c r="M642" s="60" t="e">
        <f t="shared" si="94"/>
        <v>#VALUE!</v>
      </c>
      <c r="N642" s="61" t="e">
        <f t="shared" si="94"/>
        <v>#VALUE!</v>
      </c>
      <c r="O642" s="61" t="e">
        <f t="shared" si="94"/>
        <v>#VALUE!</v>
      </c>
      <c r="P642" s="61" t="e">
        <f t="shared" si="94"/>
        <v>#VALUE!</v>
      </c>
      <c r="Q642" s="36"/>
      <c r="R642" s="58" t="s">
        <v>2988</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t="e">
        <f t="shared" ref="C643:P643" si="95">365/(C503/((C372+B372)/2))</f>
        <v>#VALUE!</v>
      </c>
      <c r="D643" s="60" t="e">
        <f t="shared" si="95"/>
        <v>#VALUE!</v>
      </c>
      <c r="E643" s="60" t="e">
        <f t="shared" si="95"/>
        <v>#VALUE!</v>
      </c>
      <c r="F643" s="60" t="e">
        <f t="shared" si="95"/>
        <v>#VALUE!</v>
      </c>
      <c r="G643" s="60" t="e">
        <f t="shared" si="95"/>
        <v>#VALUE!</v>
      </c>
      <c r="H643" s="60" t="e">
        <f t="shared" si="95"/>
        <v>#VALUE!</v>
      </c>
      <c r="I643" s="60" t="e">
        <f t="shared" si="95"/>
        <v>#VALUE!</v>
      </c>
      <c r="J643" s="60" t="e">
        <f t="shared" si="95"/>
        <v>#VALUE!</v>
      </c>
      <c r="K643" s="60" t="e">
        <f t="shared" si="95"/>
        <v>#VALUE!</v>
      </c>
      <c r="L643" s="60" t="e">
        <f t="shared" si="95"/>
        <v>#VALUE!</v>
      </c>
      <c r="M643" s="60" t="e">
        <f t="shared" si="95"/>
        <v>#VALUE!</v>
      </c>
      <c r="N643" s="61" t="e">
        <f t="shared" si="95"/>
        <v>#VALUE!</v>
      </c>
      <c r="O643" s="61" t="e">
        <f t="shared" si="95"/>
        <v>#VALUE!</v>
      </c>
      <c r="P643" s="61" t="e">
        <f t="shared" si="95"/>
        <v>#VALUE!</v>
      </c>
      <c r="Q643" s="36"/>
      <c r="R643" s="58" t="s">
        <v>2989</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t="e">
        <f t="shared" ref="C644:P644" si="96">365/(C503/((C408+B408)/2))</f>
        <v>#VALUE!</v>
      </c>
      <c r="D644" s="60" t="e">
        <f t="shared" si="96"/>
        <v>#VALUE!</v>
      </c>
      <c r="E644" s="60" t="e">
        <f t="shared" si="96"/>
        <v>#VALUE!</v>
      </c>
      <c r="F644" s="60" t="e">
        <f t="shared" si="96"/>
        <v>#VALUE!</v>
      </c>
      <c r="G644" s="60" t="e">
        <f t="shared" si="96"/>
        <v>#VALUE!</v>
      </c>
      <c r="H644" s="60" t="e">
        <f t="shared" si="96"/>
        <v>#VALUE!</v>
      </c>
      <c r="I644" s="60" t="e">
        <f t="shared" si="96"/>
        <v>#VALUE!</v>
      </c>
      <c r="J644" s="60" t="e">
        <f t="shared" si="96"/>
        <v>#VALUE!</v>
      </c>
      <c r="K644" s="60" t="e">
        <f t="shared" si="96"/>
        <v>#VALUE!</v>
      </c>
      <c r="L644" s="60" t="e">
        <f t="shared" si="96"/>
        <v>#VALUE!</v>
      </c>
      <c r="M644" s="60" t="e">
        <f t="shared" si="96"/>
        <v>#VALUE!</v>
      </c>
      <c r="N644" s="61" t="e">
        <f t="shared" si="96"/>
        <v>#VALUE!</v>
      </c>
      <c r="O644" s="61" t="e">
        <f t="shared" si="96"/>
        <v>#VALUE!</v>
      </c>
      <c r="P644" s="61" t="e">
        <f t="shared" si="96"/>
        <v>#VALUE!</v>
      </c>
      <c r="Q644" s="36"/>
      <c r="R644" s="58" t="s">
        <v>2990</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t="e">
        <f t="shared" ref="C645:P645" si="97">C643+C642-C644</f>
        <v>#VALUE!</v>
      </c>
      <c r="D645" s="63" t="e">
        <f t="shared" si="97"/>
        <v>#VALUE!</v>
      </c>
      <c r="E645" s="63" t="e">
        <f t="shared" si="97"/>
        <v>#VALUE!</v>
      </c>
      <c r="F645" s="63" t="e">
        <f t="shared" si="97"/>
        <v>#VALUE!</v>
      </c>
      <c r="G645" s="63" t="e">
        <f t="shared" si="97"/>
        <v>#VALUE!</v>
      </c>
      <c r="H645" s="63" t="e">
        <f t="shared" si="97"/>
        <v>#VALUE!</v>
      </c>
      <c r="I645" s="63" t="e">
        <f t="shared" si="97"/>
        <v>#VALUE!</v>
      </c>
      <c r="J645" s="63" t="e">
        <f t="shared" si="97"/>
        <v>#VALUE!</v>
      </c>
      <c r="K645" s="63" t="e">
        <f t="shared" si="97"/>
        <v>#VALUE!</v>
      </c>
      <c r="L645" s="63" t="e">
        <f t="shared" si="97"/>
        <v>#VALUE!</v>
      </c>
      <c r="M645" s="63" t="e">
        <f t="shared" si="97"/>
        <v>#VALUE!</v>
      </c>
      <c r="N645" s="64" t="e">
        <f t="shared" si="97"/>
        <v>#VALUE!</v>
      </c>
      <c r="O645" s="64" t="e">
        <f t="shared" si="97"/>
        <v>#VALUE!</v>
      </c>
      <c r="P645" s="64" t="e">
        <f t="shared" si="97"/>
        <v>#VALUE!</v>
      </c>
      <c r="Q645" s="36"/>
      <c r="R645" s="58" t="s">
        <v>2991</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5" t="s">
        <v>2992</v>
      </c>
      <c r="C646" s="156"/>
      <c r="D646" s="156"/>
      <c r="E646" s="156"/>
      <c r="F646" s="156"/>
      <c r="G646" s="156"/>
      <c r="H646" s="156"/>
      <c r="I646" s="156"/>
      <c r="J646" s="156"/>
      <c r="K646" s="156"/>
      <c r="L646" s="156"/>
      <c r="M646" s="156"/>
      <c r="N646" s="157"/>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65"/>
      <c r="C647" s="65"/>
      <c r="D647" s="65"/>
      <c r="E647" s="65"/>
      <c r="F647" s="65"/>
      <c r="G647" s="65"/>
      <c r="H647" s="65"/>
      <c r="I647" s="65"/>
      <c r="J647" s="65"/>
      <c r="K647" s="65"/>
      <c r="L647" s="65"/>
      <c r="M647" s="65"/>
      <c r="N647" s="66"/>
      <c r="O647" s="66"/>
      <c r="P647" s="66"/>
      <c r="Q647" s="67"/>
      <c r="R647" s="68" t="s">
        <v>2993</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t="e">
        <f t="shared" ref="B648:P648" si="98">B457/B647</f>
        <v>#VALUE!</v>
      </c>
      <c r="C648" s="33" t="e">
        <f t="shared" si="98"/>
        <v>#VALUE!</v>
      </c>
      <c r="D648" s="33" t="e">
        <f t="shared" si="98"/>
        <v>#VALUE!</v>
      </c>
      <c r="E648" s="33" t="e">
        <f t="shared" si="98"/>
        <v>#VALUE!</v>
      </c>
      <c r="F648" s="33" t="e">
        <f t="shared" si="98"/>
        <v>#VALUE!</v>
      </c>
      <c r="G648" s="33" t="e">
        <f t="shared" si="98"/>
        <v>#VALUE!</v>
      </c>
      <c r="H648" s="33" t="e">
        <f t="shared" si="98"/>
        <v>#VALUE!</v>
      </c>
      <c r="I648" s="33" t="e">
        <f t="shared" si="98"/>
        <v>#VALUE!</v>
      </c>
      <c r="J648" s="33" t="e">
        <f t="shared" si="98"/>
        <v>#VALUE!</v>
      </c>
      <c r="K648" s="33" t="e">
        <f t="shared" si="98"/>
        <v>#VALUE!</v>
      </c>
      <c r="L648" s="33" t="e">
        <f t="shared" si="98"/>
        <v>#VALUE!</v>
      </c>
      <c r="M648" s="33" t="e">
        <f t="shared" si="98"/>
        <v>#VALUE!</v>
      </c>
      <c r="N648" s="33" t="e">
        <f t="shared" si="98"/>
        <v>#VALUE!</v>
      </c>
      <c r="O648" s="33" t="e">
        <f t="shared" si="98"/>
        <v>#VALUE!</v>
      </c>
      <c r="P648" s="33" t="e">
        <f t="shared" si="98"/>
        <v>#VALUE!</v>
      </c>
      <c r="Q648" s="21"/>
      <c r="R648" s="68" t="s">
        <v>2994</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t="e">
        <f t="shared" ref="B649:P649" si="99">B588/B647</f>
        <v>#DIV/0!</v>
      </c>
      <c r="C649" s="33" t="e">
        <f t="shared" si="99"/>
        <v>#DIV/0!</v>
      </c>
      <c r="D649" s="33" t="e">
        <f t="shared" si="99"/>
        <v>#DIV/0!</v>
      </c>
      <c r="E649" s="33" t="e">
        <f t="shared" si="99"/>
        <v>#DIV/0!</v>
      </c>
      <c r="F649" s="33" t="e">
        <f t="shared" si="99"/>
        <v>#DIV/0!</v>
      </c>
      <c r="G649" s="33" t="e">
        <f t="shared" si="99"/>
        <v>#DIV/0!</v>
      </c>
      <c r="H649" s="33" t="e">
        <f t="shared" si="99"/>
        <v>#DIV/0!</v>
      </c>
      <c r="I649" s="33" t="e">
        <f t="shared" si="99"/>
        <v>#DIV/0!</v>
      </c>
      <c r="J649" s="33" t="e">
        <f t="shared" si="99"/>
        <v>#DIV/0!</v>
      </c>
      <c r="K649" s="33" t="e">
        <f t="shared" si="99"/>
        <v>#DIV/0!</v>
      </c>
      <c r="L649" s="33" t="e">
        <f t="shared" si="99"/>
        <v>#DIV/0!</v>
      </c>
      <c r="M649" s="33" t="e">
        <f t="shared" si="99"/>
        <v>#DIV/0!</v>
      </c>
      <c r="N649" s="33" t="e">
        <f t="shared" si="99"/>
        <v>#VALUE!</v>
      </c>
      <c r="O649" s="33" t="e">
        <f t="shared" si="99"/>
        <v>#VALUE!</v>
      </c>
      <c r="P649" s="33" t="e">
        <f t="shared" si="99"/>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t="e">
        <f t="shared" ref="C650:P650" si="100">+C649/B649-1</f>
        <v>#DIV/0!</v>
      </c>
      <c r="D650" s="70" t="e">
        <f t="shared" si="100"/>
        <v>#DIV/0!</v>
      </c>
      <c r="E650" s="69" t="e">
        <f t="shared" si="100"/>
        <v>#DIV/0!</v>
      </c>
      <c r="F650" s="70" t="e">
        <f t="shared" si="100"/>
        <v>#DIV/0!</v>
      </c>
      <c r="G650" s="69" t="e">
        <f t="shared" si="100"/>
        <v>#DIV/0!</v>
      </c>
      <c r="H650" s="70" t="e">
        <f t="shared" si="100"/>
        <v>#DIV/0!</v>
      </c>
      <c r="I650" s="69" t="e">
        <f t="shared" si="100"/>
        <v>#DIV/0!</v>
      </c>
      <c r="J650" s="70" t="e">
        <f t="shared" si="100"/>
        <v>#DIV/0!</v>
      </c>
      <c r="K650" s="69" t="e">
        <f t="shared" si="100"/>
        <v>#DIV/0!</v>
      </c>
      <c r="L650" s="70" t="e">
        <f t="shared" si="100"/>
        <v>#DIV/0!</v>
      </c>
      <c r="M650" s="69" t="e">
        <f t="shared" si="100"/>
        <v>#DIV/0!</v>
      </c>
      <c r="N650" s="71" t="e">
        <f t="shared" si="100"/>
        <v>#VALUE!</v>
      </c>
      <c r="O650" s="71" t="e">
        <f t="shared" si="100"/>
        <v>#VALUE!</v>
      </c>
      <c r="P650" s="71" t="e">
        <f t="shared" si="100"/>
        <v>#VALUE!</v>
      </c>
      <c r="Q650" s="21"/>
      <c r="R650" s="72" t="s">
        <v>2995</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c r="C651" s="73"/>
      <c r="D651" s="73"/>
      <c r="E651" s="73"/>
      <c r="F651" s="73"/>
      <c r="G651" s="73"/>
      <c r="H651" s="73"/>
      <c r="I651" s="73"/>
      <c r="J651" s="73"/>
      <c r="K651" s="73"/>
      <c r="L651" s="73"/>
      <c r="M651" s="73"/>
      <c r="N651" s="73"/>
      <c r="O651" s="73"/>
      <c r="P651" s="73"/>
      <c r="Q651" s="21"/>
      <c r="R651" s="68" t="s">
        <v>2996</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t="e">
        <f t="shared" ref="B652:P652" si="101">+B651/B661</f>
        <v>#DIV/0!</v>
      </c>
      <c r="C652" s="69" t="e">
        <f t="shared" si="101"/>
        <v>#DIV/0!</v>
      </c>
      <c r="D652" s="70" t="e">
        <f t="shared" si="101"/>
        <v>#DIV/0!</v>
      </c>
      <c r="E652" s="69" t="e">
        <f t="shared" si="101"/>
        <v>#DIV/0!</v>
      </c>
      <c r="F652" s="70" t="e">
        <f t="shared" si="101"/>
        <v>#DIV/0!</v>
      </c>
      <c r="G652" s="69" t="e">
        <f t="shared" si="101"/>
        <v>#DIV/0!</v>
      </c>
      <c r="H652" s="70" t="e">
        <f t="shared" si="101"/>
        <v>#DIV/0!</v>
      </c>
      <c r="I652" s="69" t="e">
        <f t="shared" si="101"/>
        <v>#DIV/0!</v>
      </c>
      <c r="J652" s="70" t="e">
        <f t="shared" si="101"/>
        <v>#DIV/0!</v>
      </c>
      <c r="K652" s="69" t="e">
        <f t="shared" si="101"/>
        <v>#DIV/0!</v>
      </c>
      <c r="L652" s="70" t="e">
        <f t="shared" si="101"/>
        <v>#DIV/0!</v>
      </c>
      <c r="M652" s="69" t="e">
        <f t="shared" si="101"/>
        <v>#DIV/0!</v>
      </c>
      <c r="N652" s="71" t="e">
        <f t="shared" si="101"/>
        <v>#DIV/0!</v>
      </c>
      <c r="O652" s="71" t="e">
        <f t="shared" si="101"/>
        <v>#N/A</v>
      </c>
      <c r="P652" s="71" t="e">
        <f t="shared" si="101"/>
        <v>#N/A</v>
      </c>
      <c r="Q652" s="21"/>
      <c r="R652" s="72" t="s">
        <v>2997</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3">
      <c r="A653" s="5"/>
      <c r="B653" s="74" t="e">
        <f t="shared" ref="B653:P653" si="102">+B651/B649</f>
        <v>#DIV/0!</v>
      </c>
      <c r="C653" s="74" t="e">
        <f t="shared" si="102"/>
        <v>#DIV/0!</v>
      </c>
      <c r="D653" s="75" t="e">
        <f t="shared" si="102"/>
        <v>#DIV/0!</v>
      </c>
      <c r="E653" s="74" t="e">
        <f t="shared" si="102"/>
        <v>#DIV/0!</v>
      </c>
      <c r="F653" s="75" t="e">
        <f t="shared" si="102"/>
        <v>#DIV/0!</v>
      </c>
      <c r="G653" s="74" t="e">
        <f t="shared" si="102"/>
        <v>#DIV/0!</v>
      </c>
      <c r="H653" s="75" t="e">
        <f t="shared" si="102"/>
        <v>#DIV/0!</v>
      </c>
      <c r="I653" s="74" t="e">
        <f t="shared" si="102"/>
        <v>#DIV/0!</v>
      </c>
      <c r="J653" s="75" t="e">
        <f t="shared" si="102"/>
        <v>#DIV/0!</v>
      </c>
      <c r="K653" s="74" t="e">
        <f t="shared" si="102"/>
        <v>#DIV/0!</v>
      </c>
      <c r="L653" s="75" t="e">
        <f t="shared" si="102"/>
        <v>#DIV/0!</v>
      </c>
      <c r="M653" s="74" t="e">
        <f t="shared" si="102"/>
        <v>#DIV/0!</v>
      </c>
      <c r="N653" s="76" t="e">
        <f t="shared" si="102"/>
        <v>#VALUE!</v>
      </c>
      <c r="O653" s="76" t="e">
        <f t="shared" si="102"/>
        <v>#VALUE!</v>
      </c>
      <c r="P653" s="76" t="e">
        <f t="shared" si="102"/>
        <v>#VALUE!</v>
      </c>
      <c r="Q653" s="53"/>
      <c r="R653" s="77" t="s">
        <v>2998</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P654" si="103">+B661*B647</f>
        <v>0</v>
      </c>
      <c r="C654" s="40">
        <f t="shared" si="103"/>
        <v>0</v>
      </c>
      <c r="D654" s="40">
        <f t="shared" si="103"/>
        <v>0</v>
      </c>
      <c r="E654" s="40">
        <f t="shared" si="103"/>
        <v>0</v>
      </c>
      <c r="F654" s="40">
        <f t="shared" si="103"/>
        <v>0</v>
      </c>
      <c r="G654" s="40">
        <f t="shared" si="103"/>
        <v>0</v>
      </c>
      <c r="H654" s="40">
        <f t="shared" si="103"/>
        <v>0</v>
      </c>
      <c r="I654" s="40">
        <f t="shared" si="103"/>
        <v>0</v>
      </c>
      <c r="J654" s="40">
        <f t="shared" si="103"/>
        <v>0</v>
      </c>
      <c r="K654" s="40">
        <f t="shared" si="103"/>
        <v>0</v>
      </c>
      <c r="L654" s="40">
        <f t="shared" si="103"/>
        <v>0</v>
      </c>
      <c r="M654" s="40">
        <f t="shared" si="103"/>
        <v>0</v>
      </c>
      <c r="N654" s="40">
        <f t="shared" si="103"/>
        <v>0</v>
      </c>
      <c r="O654" s="40" t="e">
        <f t="shared" si="103"/>
        <v>#N/A</v>
      </c>
      <c r="P654" s="40" t="e">
        <f t="shared" si="103"/>
        <v>#N/A</v>
      </c>
      <c r="Q654" s="21"/>
      <c r="R654" s="54" t="s">
        <v>2999</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t="e">
        <f t="shared" ref="B655:P655" si="104">+B661/B$648</f>
        <v>#VALUE!</v>
      </c>
      <c r="C655" s="59" t="e">
        <f t="shared" si="104"/>
        <v>#VALUE!</v>
      </c>
      <c r="D655" s="78" t="e">
        <f t="shared" si="104"/>
        <v>#VALUE!</v>
      </c>
      <c r="E655" s="59" t="e">
        <f t="shared" si="104"/>
        <v>#VALUE!</v>
      </c>
      <c r="F655" s="78" t="e">
        <f t="shared" si="104"/>
        <v>#VALUE!</v>
      </c>
      <c r="G655" s="59" t="e">
        <f t="shared" si="104"/>
        <v>#VALUE!</v>
      </c>
      <c r="H655" s="78" t="e">
        <f t="shared" si="104"/>
        <v>#VALUE!</v>
      </c>
      <c r="I655" s="59" t="e">
        <f t="shared" si="104"/>
        <v>#VALUE!</v>
      </c>
      <c r="J655" s="78" t="e">
        <f t="shared" si="104"/>
        <v>#VALUE!</v>
      </c>
      <c r="K655" s="59" t="e">
        <f t="shared" si="104"/>
        <v>#VALUE!</v>
      </c>
      <c r="L655" s="78" t="e">
        <f t="shared" si="104"/>
        <v>#VALUE!</v>
      </c>
      <c r="M655" s="59" t="e">
        <f t="shared" si="104"/>
        <v>#VALUE!</v>
      </c>
      <c r="N655" s="79" t="e">
        <f t="shared" si="104"/>
        <v>#VALUE!</v>
      </c>
      <c r="O655" s="79" t="e">
        <f t="shared" si="104"/>
        <v>#N/A</v>
      </c>
      <c r="P655" s="79" t="e">
        <f t="shared" si="104"/>
        <v>#N/A</v>
      </c>
      <c r="Q655" s="80" t="e">
        <f>(SUM(INDEX($B655:$O655,,$R$348-$B$348-$Q$348+1):INDEX($B655:$O655,$R$348-$B$348+1))-MAX(INDEX($B655:$O655,,$R$348-$B$348-$Q$348+1):INDEX($B655:$O655,$R$348-$B$348+1))-MIN(INDEX($B655:$O655,,$R$348-$B$348-$Q$348+1):INDEX($B655:$O655,$R$348-$B$348+1)))/(COUNT(INDEX($B655:$O655,,$R$348-$B$348-$Q$348+1):INDEX($B655:$O655,$R$348-$B$348+1))-2)</f>
        <v>#VALUE!</v>
      </c>
      <c r="R655" s="81" t="s">
        <v>10</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t="e">
        <f t="shared" ref="B656:P656" si="105">+B661/B$649</f>
        <v>#DIV/0!</v>
      </c>
      <c r="C656" s="59" t="e">
        <f t="shared" si="105"/>
        <v>#DIV/0!</v>
      </c>
      <c r="D656" s="78" t="e">
        <f t="shared" si="105"/>
        <v>#DIV/0!</v>
      </c>
      <c r="E656" s="59" t="e">
        <f t="shared" si="105"/>
        <v>#DIV/0!</v>
      </c>
      <c r="F656" s="78" t="e">
        <f t="shared" si="105"/>
        <v>#DIV/0!</v>
      </c>
      <c r="G656" s="59" t="e">
        <f t="shared" si="105"/>
        <v>#DIV/0!</v>
      </c>
      <c r="H656" s="78" t="e">
        <f t="shared" si="105"/>
        <v>#DIV/0!</v>
      </c>
      <c r="I656" s="59" t="e">
        <f t="shared" si="105"/>
        <v>#DIV/0!</v>
      </c>
      <c r="J656" s="78" t="e">
        <f t="shared" si="105"/>
        <v>#DIV/0!</v>
      </c>
      <c r="K656" s="59" t="e">
        <f t="shared" si="105"/>
        <v>#DIV/0!</v>
      </c>
      <c r="L656" s="78" t="e">
        <f t="shared" si="105"/>
        <v>#DIV/0!</v>
      </c>
      <c r="M656" s="59" t="e">
        <f t="shared" si="105"/>
        <v>#DIV/0!</v>
      </c>
      <c r="N656" s="79" t="e">
        <f t="shared" si="105"/>
        <v>#VALUE!</v>
      </c>
      <c r="O656" s="79" t="e">
        <f t="shared" si="105"/>
        <v>#N/A</v>
      </c>
      <c r="P656" s="79" t="e">
        <f t="shared" si="105"/>
        <v>#N/A</v>
      </c>
      <c r="Q656" s="80" t="e">
        <f>(SUM(INDEX($B656:$O656,,$R$348-$B$348-$Q$348+1):INDEX($B656:$O656,$R$348-$B$348+1))-MAX(INDEX($B656:$O656,,$R$348-$B$348-$Q$348+1):INDEX($B656:$O656,$R$348-$B$348+1))-MIN(INDEX($B656:$O656,,$R$348-$B$348-$Q$348+1):INDEX($B656:$O656,$R$348-$B$348+1)))/(COUNT(INDEX($B656:$O656,,$R$348-$B$348-$Q$348+1):INDEX($B656:$O656,$R$348-$B$348+1))-2)</f>
        <v>#DIV/0!</v>
      </c>
      <c r="R656" s="81" t="s">
        <v>9</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t="e">
        <f t="shared" ref="B657:P657" si="106">+(B654+B432-B354-B360)/B559</f>
        <v>#VALUE!</v>
      </c>
      <c r="C657" s="59" t="e">
        <f t="shared" si="106"/>
        <v>#VALUE!</v>
      </c>
      <c r="D657" s="78" t="e">
        <f t="shared" si="106"/>
        <v>#VALUE!</v>
      </c>
      <c r="E657" s="59" t="e">
        <f t="shared" si="106"/>
        <v>#VALUE!</v>
      </c>
      <c r="F657" s="78" t="e">
        <f t="shared" si="106"/>
        <v>#VALUE!</v>
      </c>
      <c r="G657" s="59" t="e">
        <f t="shared" si="106"/>
        <v>#VALUE!</v>
      </c>
      <c r="H657" s="78" t="e">
        <f t="shared" si="106"/>
        <v>#VALUE!</v>
      </c>
      <c r="I657" s="59" t="e">
        <f t="shared" si="106"/>
        <v>#VALUE!</v>
      </c>
      <c r="J657" s="78" t="e">
        <f t="shared" si="106"/>
        <v>#VALUE!</v>
      </c>
      <c r="K657" s="59" t="e">
        <f t="shared" si="106"/>
        <v>#VALUE!</v>
      </c>
      <c r="L657" s="78" t="e">
        <f t="shared" si="106"/>
        <v>#VALUE!</v>
      </c>
      <c r="M657" s="59" t="e">
        <f t="shared" si="106"/>
        <v>#VALUE!</v>
      </c>
      <c r="N657" s="79" t="e">
        <f t="shared" si="106"/>
        <v>#VALUE!</v>
      </c>
      <c r="O657" s="79" t="e">
        <f t="shared" si="106"/>
        <v>#N/A</v>
      </c>
      <c r="P657" s="79" t="e">
        <f t="shared" si="106"/>
        <v>#N/A</v>
      </c>
      <c r="Q657" s="80" t="e">
        <f>(SUM(INDEX($B657:$O657,,$R$348-$B$348-$Q$348+1):INDEX($B657:$O657,$R$348-$B$348+1))-MAX(INDEX($B657:$O657,,$R$348-$B$348-$Q$348+1):INDEX($B657:$O657,$R$348-$B$348+1))-MIN(INDEX($B657:$O657,,$R$348-$B$348-$Q$348+1):INDEX($B657:$O657,$R$348-$B$348+1)))/(COUNT(INDEX($B657:$O657,,$R$348-$B$348-$Q$348+1):INDEX($B657:$O657,$R$348-$B$348+1))-2)</f>
        <v>#VALUE!</v>
      </c>
      <c r="R657" s="81" t="s">
        <v>3000</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t="e">
        <f t="shared" ref="B658:P658" si="107">B654/B465</f>
        <v>#DIV/0!</v>
      </c>
      <c r="C658" s="59" t="e">
        <f t="shared" si="107"/>
        <v>#DIV/0!</v>
      </c>
      <c r="D658" s="78" t="e">
        <f t="shared" si="107"/>
        <v>#DIV/0!</v>
      </c>
      <c r="E658" s="59" t="e">
        <f t="shared" si="107"/>
        <v>#DIV/0!</v>
      </c>
      <c r="F658" s="78" t="e">
        <f t="shared" si="107"/>
        <v>#DIV/0!</v>
      </c>
      <c r="G658" s="59" t="e">
        <f t="shared" si="107"/>
        <v>#DIV/0!</v>
      </c>
      <c r="H658" s="78" t="e">
        <f t="shared" si="107"/>
        <v>#DIV/0!</v>
      </c>
      <c r="I658" s="59" t="e">
        <f t="shared" si="107"/>
        <v>#DIV/0!</v>
      </c>
      <c r="J658" s="78" t="e">
        <f t="shared" si="107"/>
        <v>#DIV/0!</v>
      </c>
      <c r="K658" s="59" t="e">
        <f t="shared" si="107"/>
        <v>#DIV/0!</v>
      </c>
      <c r="L658" s="78" t="e">
        <f t="shared" si="107"/>
        <v>#DIV/0!</v>
      </c>
      <c r="M658" s="59" t="e">
        <f t="shared" si="107"/>
        <v>#DIV/0!</v>
      </c>
      <c r="N658" s="79" t="e">
        <f t="shared" si="107"/>
        <v>#VALUE!</v>
      </c>
      <c r="O658" s="79" t="e">
        <f t="shared" si="107"/>
        <v>#N/A</v>
      </c>
      <c r="P658" s="79" t="e">
        <f t="shared" si="107"/>
        <v>#N/A</v>
      </c>
      <c r="Q658" s="80" t="e">
        <f>(SUM(INDEX($B658:$O658,,$R$348-$B$348-$Q$348+1):INDEX($B658:$O658,$R$348-$B$348+1))-MAX(INDEX($B658:$O658,,$R$348-$B$348-$Q$348+1):INDEX($B658:$O658,$R$348-$B$348+1))-MIN(INDEX($B658:$O658,,$R$348-$B$348-$Q$348+1):INDEX($B658:$O658,$R$348-$B$348+1)))/(COUNT(INDEX($B658:$O658,,$R$348-$B$348-$Q$348+1):INDEX($B658:$O658,$R$348-$B$348+1))-2)</f>
        <v>#DIV/0!</v>
      </c>
      <c r="R658" s="81" t="s">
        <v>3001</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c r="C659" s="73"/>
      <c r="D659" s="73"/>
      <c r="E659" s="73"/>
      <c r="F659" s="73"/>
      <c r="G659" s="73"/>
      <c r="H659" s="73"/>
      <c r="I659" s="73"/>
      <c r="J659" s="73"/>
      <c r="K659" s="73"/>
      <c r="L659" s="73"/>
      <c r="M659" s="73"/>
      <c r="N659" s="83"/>
      <c r="O659" s="83"/>
      <c r="P659" s="83"/>
      <c r="Q659" s="21"/>
      <c r="R659" s="84" t="s">
        <v>3002</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c r="C660" s="73"/>
      <c r="D660" s="73"/>
      <c r="E660" s="73"/>
      <c r="F660" s="73"/>
      <c r="G660" s="73"/>
      <c r="H660" s="73"/>
      <c r="I660" s="73"/>
      <c r="J660" s="73"/>
      <c r="K660" s="73"/>
      <c r="L660" s="73"/>
      <c r="M660" s="73"/>
      <c r="N660" s="83"/>
      <c r="O660" s="83"/>
      <c r="P660" s="83"/>
      <c r="Q660" s="86"/>
      <c r="R660" s="87" t="s">
        <v>3003</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90"/>
      <c r="C661" s="90"/>
      <c r="D661" s="90"/>
      <c r="E661" s="90"/>
      <c r="F661" s="90"/>
      <c r="G661" s="90"/>
      <c r="H661" s="90"/>
      <c r="I661" s="90"/>
      <c r="J661" s="90"/>
      <c r="K661" s="90"/>
      <c r="L661" s="90"/>
      <c r="M661" s="90"/>
      <c r="N661" s="91"/>
      <c r="O661" s="92" t="e">
        <f>VLOOKUP($Q661,Price!$A:$E,5,FALSE)</f>
        <v>#N/A</v>
      </c>
      <c r="P661" s="92" t="e">
        <f>VLOOKUP($Q661,Price!$A:$E,5,FALSE)</f>
        <v>#N/A</v>
      </c>
      <c r="Q661" s="93"/>
      <c r="R661" s="81" t="s">
        <v>3004</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8" t="s">
        <v>3005</v>
      </c>
      <c r="C662" s="146"/>
      <c r="D662" s="146"/>
      <c r="E662" s="146"/>
      <c r="F662" s="146"/>
      <c r="G662" s="146"/>
      <c r="H662" s="146"/>
      <c r="I662" s="146"/>
      <c r="J662" s="146"/>
      <c r="K662" s="146"/>
      <c r="L662" s="146"/>
      <c r="M662" s="146"/>
      <c r="N662" s="147"/>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3">
      <c r="A663" s="5"/>
      <c r="B663" s="95"/>
      <c r="C663" s="96" t="e">
        <f t="shared" ref="C663:P663" si="108">+C656/C650/100</f>
        <v>#DIV/0!</v>
      </c>
      <c r="D663" s="95" t="e">
        <f t="shared" si="108"/>
        <v>#DIV/0!</v>
      </c>
      <c r="E663" s="96" t="e">
        <f t="shared" si="108"/>
        <v>#DIV/0!</v>
      </c>
      <c r="F663" s="95" t="e">
        <f t="shared" si="108"/>
        <v>#DIV/0!</v>
      </c>
      <c r="G663" s="96" t="e">
        <f t="shared" si="108"/>
        <v>#DIV/0!</v>
      </c>
      <c r="H663" s="95" t="e">
        <f t="shared" si="108"/>
        <v>#DIV/0!</v>
      </c>
      <c r="I663" s="96" t="e">
        <f t="shared" si="108"/>
        <v>#DIV/0!</v>
      </c>
      <c r="J663" s="95" t="e">
        <f t="shared" si="108"/>
        <v>#DIV/0!</v>
      </c>
      <c r="K663" s="96" t="e">
        <f t="shared" si="108"/>
        <v>#DIV/0!</v>
      </c>
      <c r="L663" s="95" t="e">
        <f t="shared" si="108"/>
        <v>#DIV/0!</v>
      </c>
      <c r="M663" s="96" t="e">
        <f t="shared" si="108"/>
        <v>#DIV/0!</v>
      </c>
      <c r="N663" s="97" t="e">
        <f t="shared" si="108"/>
        <v>#VALUE!</v>
      </c>
      <c r="O663" s="97" t="e">
        <f t="shared" si="108"/>
        <v>#N/A</v>
      </c>
      <c r="P663" s="97" t="e">
        <f t="shared" si="108"/>
        <v>#N/A</v>
      </c>
      <c r="Q663" s="53"/>
      <c r="R663" s="54" t="s">
        <v>3006</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3">
      <c r="A664" s="5"/>
      <c r="B664" s="98"/>
      <c r="C664" s="5"/>
      <c r="D664" s="98"/>
      <c r="E664" s="5"/>
      <c r="F664" s="98"/>
      <c r="G664" s="5"/>
      <c r="H664" s="98"/>
      <c r="I664" s="8"/>
      <c r="J664" s="99"/>
      <c r="K664" s="8"/>
      <c r="L664" s="99"/>
      <c r="M664" s="8"/>
      <c r="N664" s="100"/>
      <c r="O664" s="100" t="e">
        <f>IF(VLOOKUP($Q661,Concensus!$A$2:$Y$481,14,FALSE)="-",VLOOKUP($Q661,Concensus!$A$2:$Y$481,15,FALSE),VLOOKUP($Q661,Concensus!$A$2:$Y$481,14,FALSE))</f>
        <v>#N/A</v>
      </c>
      <c r="P664" s="100" t="e">
        <f>IF(VLOOKUP($Q661,Concensus!$A$2:$Y$481,14,FALSE)="-",VLOOKUP($Q661,Concensus!$A$2:$Y$481,15,FALSE),VLOOKUP($Q661,Concensus!$A$2:$Y$481,14,FALSE))</f>
        <v>#N/A</v>
      </c>
      <c r="Q664" s="67"/>
      <c r="R664" s="68" t="s">
        <v>3007</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t="e">
        <f>($Q655-B655)/$Q655</f>
        <v>#VALUE!</v>
      </c>
      <c r="C665" s="102" t="e">
        <f>($Q655-C655)/$Q655</f>
        <v>#VALUE!</v>
      </c>
      <c r="D665" s="101" t="e">
        <f>($Q655-D655)/$Q655</f>
        <v>#VALUE!</v>
      </c>
      <c r="E665" s="102" t="e">
        <f>($Q655-E655)/$Q655</f>
        <v>#VALUE!</v>
      </c>
      <c r="F665" s="101" t="e">
        <f>($Q655-F655)/$Q655</f>
        <v>#VALUE!</v>
      </c>
      <c r="G665" s="102" t="e">
        <f>($Q655-G655)/$Q655</f>
        <v>#VALUE!</v>
      </c>
      <c r="H665" s="101" t="e">
        <f>($Q655-H655)/$Q655</f>
        <v>#VALUE!</v>
      </c>
      <c r="I665" s="102" t="e">
        <f>($Q655-I655)/$Q655</f>
        <v>#VALUE!</v>
      </c>
      <c r="J665" s="101" t="e">
        <f>($Q655-J655)/$Q655</f>
        <v>#VALUE!</v>
      </c>
      <c r="K665" s="102" t="e">
        <f>($Q655-K655)/$Q655</f>
        <v>#VALUE!</v>
      </c>
      <c r="L665" s="101" t="e">
        <f>($Q655-L655)/$Q655</f>
        <v>#VALUE!</v>
      </c>
      <c r="M665" s="102" t="e">
        <f>($Q655-M655)/$Q655</f>
        <v>#VALUE!</v>
      </c>
      <c r="N665" s="103" t="e">
        <f>($Q655-N655)/$Q655</f>
        <v>#VALUE!</v>
      </c>
      <c r="O665" s="103" t="e">
        <f>($Q655-O655)/$Q655</f>
        <v>#VALUE!</v>
      </c>
      <c r="P665" s="103" t="e">
        <f>($Q655-P655)/$Q655</f>
        <v>#VALUE!</v>
      </c>
      <c r="Q665" s="21"/>
      <c r="R665" s="104" t="s">
        <v>3008</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t="e">
        <f>($Q656-B656)/$Q656</f>
        <v>#DIV/0!</v>
      </c>
      <c r="C666" s="102" t="e">
        <f>($Q656-C656)/$Q656</f>
        <v>#DIV/0!</v>
      </c>
      <c r="D666" s="101" t="e">
        <f>($Q656-D656)/$Q656</f>
        <v>#DIV/0!</v>
      </c>
      <c r="E666" s="102" t="e">
        <f>($Q656-E656)/$Q656</f>
        <v>#DIV/0!</v>
      </c>
      <c r="F666" s="101" t="e">
        <f>($Q656-F656)/$Q656</f>
        <v>#DIV/0!</v>
      </c>
      <c r="G666" s="102" t="e">
        <f>($Q656-G656)/$Q656</f>
        <v>#DIV/0!</v>
      </c>
      <c r="H666" s="101" t="e">
        <f>($Q656-H656)/$Q656</f>
        <v>#DIV/0!</v>
      </c>
      <c r="I666" s="102" t="e">
        <f>($Q656-I656)/$Q656</f>
        <v>#DIV/0!</v>
      </c>
      <c r="J666" s="101" t="e">
        <f>($Q656-J656)/$Q656</f>
        <v>#DIV/0!</v>
      </c>
      <c r="K666" s="102" t="e">
        <f>($Q656-K656)/$Q656</f>
        <v>#DIV/0!</v>
      </c>
      <c r="L666" s="101" t="e">
        <f>($Q656-L656)/$Q656</f>
        <v>#DIV/0!</v>
      </c>
      <c r="M666" s="102" t="e">
        <f>($Q656-M656)/$Q656</f>
        <v>#DIV/0!</v>
      </c>
      <c r="N666" s="103" t="e">
        <f>($Q656-N656)/$Q656</f>
        <v>#DIV/0!</v>
      </c>
      <c r="O666" s="103" t="e">
        <f>($Q656-O656)/$Q656</f>
        <v>#DIV/0!</v>
      </c>
      <c r="P666" s="103" t="e">
        <f>($Q656-P656)/$Q656</f>
        <v>#DIV/0!</v>
      </c>
      <c r="Q666" s="21"/>
      <c r="R666" s="104" t="s">
        <v>3009</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t="e">
        <f>($Q657-B657)/$Q657</f>
        <v>#VALUE!</v>
      </c>
      <c r="C667" s="102" t="e">
        <f>($Q657-C657)/$Q657</f>
        <v>#VALUE!</v>
      </c>
      <c r="D667" s="101" t="e">
        <f>($Q657-D657)/$Q657</f>
        <v>#VALUE!</v>
      </c>
      <c r="E667" s="102" t="e">
        <f>($Q657-E657)/$Q657</f>
        <v>#VALUE!</v>
      </c>
      <c r="F667" s="101" t="e">
        <f>($Q657-F657)/$Q657</f>
        <v>#VALUE!</v>
      </c>
      <c r="G667" s="102" t="e">
        <f>($Q657-G657)/$Q657</f>
        <v>#VALUE!</v>
      </c>
      <c r="H667" s="101" t="e">
        <f>($Q657-H657)/$Q657</f>
        <v>#VALUE!</v>
      </c>
      <c r="I667" s="102" t="e">
        <f>($Q657-I657)/$Q657</f>
        <v>#VALUE!</v>
      </c>
      <c r="J667" s="101" t="e">
        <f>($Q657-J657)/$Q657</f>
        <v>#VALUE!</v>
      </c>
      <c r="K667" s="102" t="e">
        <f>($Q657-K657)/$Q657</f>
        <v>#VALUE!</v>
      </c>
      <c r="L667" s="101" t="e">
        <f>($Q657-L657)/$Q657</f>
        <v>#VALUE!</v>
      </c>
      <c r="M667" s="102" t="e">
        <f>($Q657-M657)/$Q657</f>
        <v>#VALUE!</v>
      </c>
      <c r="N667" s="103" t="e">
        <f>($Q657-N657)/$Q657</f>
        <v>#VALUE!</v>
      </c>
      <c r="O667" s="103" t="e">
        <f>($Q657-O657)/$Q657</f>
        <v>#VALUE!</v>
      </c>
      <c r="P667" s="103" t="e">
        <f>($Q657-P657)/$Q657</f>
        <v>#VALUE!</v>
      </c>
      <c r="Q667" s="21"/>
      <c r="R667" s="104" t="s">
        <v>3010</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t="e">
        <f>($Q658-B658)/$Q658</f>
        <v>#DIV/0!</v>
      </c>
      <c r="C668" s="102" t="e">
        <f>($Q658-C658)/$Q658</f>
        <v>#DIV/0!</v>
      </c>
      <c r="D668" s="101" t="e">
        <f>($Q658-D658)/$Q658</f>
        <v>#DIV/0!</v>
      </c>
      <c r="E668" s="102" t="e">
        <f>($Q658-E658)/$Q658</f>
        <v>#DIV/0!</v>
      </c>
      <c r="F668" s="101" t="e">
        <f>($Q658-F658)/$Q658</f>
        <v>#DIV/0!</v>
      </c>
      <c r="G668" s="102" t="e">
        <f>($Q658-G658)/$Q658</f>
        <v>#DIV/0!</v>
      </c>
      <c r="H668" s="101" t="e">
        <f>($Q658-H658)/$Q658</f>
        <v>#DIV/0!</v>
      </c>
      <c r="I668" s="102" t="e">
        <f>($Q658-I658)/$Q658</f>
        <v>#DIV/0!</v>
      </c>
      <c r="J668" s="101" t="e">
        <f>($Q658-J658)/$Q658</f>
        <v>#DIV/0!</v>
      </c>
      <c r="K668" s="102" t="e">
        <f>($Q658-K658)/$Q658</f>
        <v>#DIV/0!</v>
      </c>
      <c r="L668" s="101" t="e">
        <f>($Q658-L658)/$Q658</f>
        <v>#DIV/0!</v>
      </c>
      <c r="M668" s="102" t="e">
        <f>($Q658-M658)/$Q658</f>
        <v>#DIV/0!</v>
      </c>
      <c r="N668" s="103" t="e">
        <f>($Q658-N658)/$Q658</f>
        <v>#DIV/0!</v>
      </c>
      <c r="O668" s="103" t="e">
        <f>($Q658-O658)/$Q658</f>
        <v>#DIV/0!</v>
      </c>
      <c r="P668" s="103" t="e">
        <f>($Q658-P658)/$Q658</f>
        <v>#DIV/0!</v>
      </c>
      <c r="Q668" s="21"/>
      <c r="R668" s="104" t="s">
        <v>3011</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3">
      <c r="A669" s="5"/>
      <c r="B669" s="98"/>
      <c r="C669" s="5"/>
      <c r="D669" s="98"/>
      <c r="E669" s="5"/>
      <c r="F669" s="98"/>
      <c r="G669" s="5"/>
      <c r="H669" s="98"/>
      <c r="I669" s="75"/>
      <c r="J669" s="74"/>
      <c r="K669" s="75"/>
      <c r="L669" s="74"/>
      <c r="M669" s="75"/>
      <c r="N669" s="76" t="e">
        <f t="shared" ref="N669:P669" si="109">N664/N661-1</f>
        <v>#DIV/0!</v>
      </c>
      <c r="O669" s="76" t="e">
        <f t="shared" si="109"/>
        <v>#N/A</v>
      </c>
      <c r="P669" s="76" t="e">
        <f t="shared" si="109"/>
        <v>#N/A</v>
      </c>
      <c r="Q669" s="53"/>
      <c r="R669" s="77" t="s">
        <v>3012</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t="e">
        <f t="shared" ref="B670:P670" si="110">AVERAGE(B665:B669)</f>
        <v>#VALUE!</v>
      </c>
      <c r="C670" s="106" t="e">
        <f t="shared" si="110"/>
        <v>#VALUE!</v>
      </c>
      <c r="D670" s="105" t="e">
        <f t="shared" si="110"/>
        <v>#VALUE!</v>
      </c>
      <c r="E670" s="106" t="e">
        <f t="shared" si="110"/>
        <v>#VALUE!</v>
      </c>
      <c r="F670" s="105" t="e">
        <f t="shared" si="110"/>
        <v>#VALUE!</v>
      </c>
      <c r="G670" s="106" t="e">
        <f t="shared" si="110"/>
        <v>#VALUE!</v>
      </c>
      <c r="H670" s="105" t="e">
        <f t="shared" si="110"/>
        <v>#VALUE!</v>
      </c>
      <c r="I670" s="106" t="e">
        <f t="shared" si="110"/>
        <v>#VALUE!</v>
      </c>
      <c r="J670" s="107" t="e">
        <f t="shared" si="110"/>
        <v>#VALUE!</v>
      </c>
      <c r="K670" s="108" t="e">
        <f t="shared" si="110"/>
        <v>#VALUE!</v>
      </c>
      <c r="L670" s="107" t="e">
        <f t="shared" si="110"/>
        <v>#VALUE!</v>
      </c>
      <c r="M670" s="108" t="e">
        <f t="shared" si="110"/>
        <v>#VALUE!</v>
      </c>
      <c r="N670" s="109" t="e">
        <f t="shared" si="110"/>
        <v>#VALUE!</v>
      </c>
      <c r="O670" s="109" t="e">
        <f t="shared" si="110"/>
        <v>#VALUE!</v>
      </c>
      <c r="P670" s="109" t="e">
        <f t="shared" si="110"/>
        <v>#VALUE!</v>
      </c>
      <c r="Q670" s="21"/>
      <c r="R670" s="104" t="s">
        <v>3013</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59" t="s">
        <v>3014</v>
      </c>
      <c r="C671" s="146"/>
      <c r="D671" s="146"/>
      <c r="E671" s="146"/>
      <c r="F671" s="146"/>
      <c r="G671" s="146"/>
      <c r="H671" s="146"/>
      <c r="I671" s="146"/>
      <c r="J671" s="146"/>
      <c r="K671" s="146"/>
      <c r="L671" s="146"/>
      <c r="M671" s="146"/>
      <c r="N671" s="147"/>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P672" si="111">+B$651+B672</f>
        <v>0</v>
      </c>
      <c r="D672" s="112">
        <f t="shared" si="111"/>
        <v>0</v>
      </c>
      <c r="E672" s="112">
        <f t="shared" si="111"/>
        <v>0</v>
      </c>
      <c r="F672" s="112">
        <f t="shared" si="111"/>
        <v>0</v>
      </c>
      <c r="G672" s="112">
        <f t="shared" si="111"/>
        <v>0</v>
      </c>
      <c r="H672" s="112">
        <f t="shared" si="111"/>
        <v>0</v>
      </c>
      <c r="I672" s="112">
        <f t="shared" si="111"/>
        <v>0</v>
      </c>
      <c r="J672" s="112">
        <f t="shared" si="111"/>
        <v>0</v>
      </c>
      <c r="K672" s="112">
        <f t="shared" si="111"/>
        <v>0</v>
      </c>
      <c r="L672" s="112">
        <f t="shared" si="111"/>
        <v>0</v>
      </c>
      <c r="M672" s="112">
        <f t="shared" si="111"/>
        <v>0</v>
      </c>
      <c r="N672" s="113">
        <f t="shared" si="111"/>
        <v>0</v>
      </c>
      <c r="O672" s="113">
        <f t="shared" si="111"/>
        <v>0</v>
      </c>
      <c r="P672" s="113">
        <f t="shared" si="111"/>
        <v>0</v>
      </c>
      <c r="Q672" s="21"/>
      <c r="R672" s="81" t="s">
        <v>3015</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P673" si="112">+B$661+B672</f>
        <v>0</v>
      </c>
      <c r="C673" s="115">
        <f t="shared" si="112"/>
        <v>0</v>
      </c>
      <c r="D673" s="115">
        <f t="shared" si="112"/>
        <v>0</v>
      </c>
      <c r="E673" s="115">
        <f t="shared" si="112"/>
        <v>0</v>
      </c>
      <c r="F673" s="115">
        <f t="shared" si="112"/>
        <v>0</v>
      </c>
      <c r="G673" s="115">
        <f t="shared" si="112"/>
        <v>0</v>
      </c>
      <c r="H673" s="115">
        <f t="shared" si="112"/>
        <v>0</v>
      </c>
      <c r="I673" s="115">
        <f t="shared" si="112"/>
        <v>0</v>
      </c>
      <c r="J673" s="115">
        <f t="shared" si="112"/>
        <v>0</v>
      </c>
      <c r="K673" s="115">
        <f t="shared" si="112"/>
        <v>0</v>
      </c>
      <c r="L673" s="115">
        <f t="shared" si="112"/>
        <v>0</v>
      </c>
      <c r="M673" s="115">
        <f t="shared" si="112"/>
        <v>0</v>
      </c>
      <c r="N673" s="116">
        <f t="shared" si="112"/>
        <v>0</v>
      </c>
      <c r="O673" s="116" t="e">
        <f t="shared" si="112"/>
        <v>#N/A</v>
      </c>
      <c r="P673" s="116" t="e">
        <f t="shared" si="112"/>
        <v>#N/A</v>
      </c>
      <c r="Q673" s="21"/>
      <c r="R673" s="81" t="s">
        <v>3016</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+O673/B673-1</f>
        <v>#N/A</v>
      </c>
      <c r="P674" s="119" t="e">
        <f>+P673/C673-1</f>
        <v>#N/A</v>
      </c>
      <c r="Q674" s="21"/>
      <c r="R674" s="120" t="s">
        <v>3017</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t="e">
        <f t="shared" ref="C675:O675" si="113">RATE(C$348-$B$348,,-$B673,C673)</f>
        <v>#NUM!</v>
      </c>
      <c r="D675" s="122" t="e">
        <f t="shared" si="113"/>
        <v>#NUM!</v>
      </c>
      <c r="E675" s="122" t="e">
        <f t="shared" si="113"/>
        <v>#NUM!</v>
      </c>
      <c r="F675" s="122" t="e">
        <f t="shared" si="113"/>
        <v>#NUM!</v>
      </c>
      <c r="G675" s="122" t="e">
        <f t="shared" si="113"/>
        <v>#NUM!</v>
      </c>
      <c r="H675" s="122" t="e">
        <f t="shared" si="113"/>
        <v>#NUM!</v>
      </c>
      <c r="I675" s="122" t="e">
        <f t="shared" si="113"/>
        <v>#NUM!</v>
      </c>
      <c r="J675" s="122" t="e">
        <f t="shared" si="113"/>
        <v>#NUM!</v>
      </c>
      <c r="K675" s="122" t="e">
        <f t="shared" si="113"/>
        <v>#NUM!</v>
      </c>
      <c r="L675" s="122" t="e">
        <f t="shared" si="113"/>
        <v>#NUM!</v>
      </c>
      <c r="M675" s="122" t="e">
        <f t="shared" si="113"/>
        <v>#NUM!</v>
      </c>
      <c r="N675" s="123" t="e">
        <f t="shared" si="113"/>
        <v>#NUM!</v>
      </c>
      <c r="O675" s="123" t="e">
        <f t="shared" si="113"/>
        <v>#N/A</v>
      </c>
      <c r="P675" s="123" t="e">
        <f>RATE(Q$348-$B$348,,-$B673,P673)</f>
        <v>#N/A</v>
      </c>
      <c r="Q675" s="37"/>
      <c r="R675" s="124" t="s">
        <v>3018</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P676" si="114">+C$651+C676</f>
        <v>0</v>
      </c>
      <c r="E676" s="112">
        <f t="shared" si="114"/>
        <v>0</v>
      </c>
      <c r="F676" s="112">
        <f t="shared" si="114"/>
        <v>0</v>
      </c>
      <c r="G676" s="112">
        <f t="shared" si="114"/>
        <v>0</v>
      </c>
      <c r="H676" s="112">
        <f t="shared" si="114"/>
        <v>0</v>
      </c>
      <c r="I676" s="112">
        <f t="shared" si="114"/>
        <v>0</v>
      </c>
      <c r="J676" s="112">
        <f t="shared" si="114"/>
        <v>0</v>
      </c>
      <c r="K676" s="112">
        <f t="shared" si="114"/>
        <v>0</v>
      </c>
      <c r="L676" s="112">
        <f t="shared" si="114"/>
        <v>0</v>
      </c>
      <c r="M676" s="112">
        <f t="shared" si="114"/>
        <v>0</v>
      </c>
      <c r="N676" s="113">
        <f t="shared" si="114"/>
        <v>0</v>
      </c>
      <c r="O676" s="113">
        <f t="shared" si="114"/>
        <v>0</v>
      </c>
      <c r="P676" s="113">
        <f t="shared" si="114"/>
        <v>0</v>
      </c>
      <c r="Q676" s="21"/>
      <c r="R676" s="81" t="s">
        <v>3015</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P677" si="115">+C$661+C676</f>
        <v>0</v>
      </c>
      <c r="D677" s="115">
        <f t="shared" si="115"/>
        <v>0</v>
      </c>
      <c r="E677" s="115">
        <f t="shared" si="115"/>
        <v>0</v>
      </c>
      <c r="F677" s="115">
        <f t="shared" si="115"/>
        <v>0</v>
      </c>
      <c r="G677" s="115">
        <f t="shared" si="115"/>
        <v>0</v>
      </c>
      <c r="H677" s="115">
        <f t="shared" si="115"/>
        <v>0</v>
      </c>
      <c r="I677" s="115">
        <f t="shared" si="115"/>
        <v>0</v>
      </c>
      <c r="J677" s="115">
        <f t="shared" si="115"/>
        <v>0</v>
      </c>
      <c r="K677" s="115">
        <f t="shared" si="115"/>
        <v>0</v>
      </c>
      <c r="L677" s="115">
        <f t="shared" si="115"/>
        <v>0</v>
      </c>
      <c r="M677" s="115">
        <f t="shared" si="115"/>
        <v>0</v>
      </c>
      <c r="N677" s="116">
        <f t="shared" si="115"/>
        <v>0</v>
      </c>
      <c r="O677" s="116" t="e">
        <f t="shared" si="115"/>
        <v>#N/A</v>
      </c>
      <c r="P677" s="116" t="e">
        <f t="shared" si="115"/>
        <v>#N/A</v>
      </c>
      <c r="Q677" s="21"/>
      <c r="R677" s="81" t="s">
        <v>3016</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+O677/C677-1</f>
        <v>#N/A</v>
      </c>
      <c r="P678" s="119" t="e">
        <f>+P677/D677-1</f>
        <v>#N/A</v>
      </c>
      <c r="Q678" s="21"/>
      <c r="R678" s="120" t="s">
        <v>3017</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t="e">
        <f t="shared" ref="D679:O679" si="116">RATE(D$348-$C$348,,-$C677,D677)</f>
        <v>#NUM!</v>
      </c>
      <c r="E679" s="122" t="e">
        <f t="shared" si="116"/>
        <v>#NUM!</v>
      </c>
      <c r="F679" s="122" t="e">
        <f t="shared" si="116"/>
        <v>#NUM!</v>
      </c>
      <c r="G679" s="122" t="e">
        <f t="shared" si="116"/>
        <v>#NUM!</v>
      </c>
      <c r="H679" s="122" t="e">
        <f t="shared" si="116"/>
        <v>#NUM!</v>
      </c>
      <c r="I679" s="122" t="e">
        <f t="shared" si="116"/>
        <v>#NUM!</v>
      </c>
      <c r="J679" s="122" t="e">
        <f t="shared" si="116"/>
        <v>#NUM!</v>
      </c>
      <c r="K679" s="122" t="e">
        <f t="shared" si="116"/>
        <v>#NUM!</v>
      </c>
      <c r="L679" s="122" t="e">
        <f t="shared" si="116"/>
        <v>#NUM!</v>
      </c>
      <c r="M679" s="122" t="e">
        <f t="shared" si="116"/>
        <v>#NUM!</v>
      </c>
      <c r="N679" s="123" t="e">
        <f t="shared" si="116"/>
        <v>#NUM!</v>
      </c>
      <c r="O679" s="123" t="e">
        <f t="shared" si="116"/>
        <v>#N/A</v>
      </c>
      <c r="P679" s="123" t="e">
        <f>RATE(Q$348-$C$348,,-$C677,P677)</f>
        <v>#N/A</v>
      </c>
      <c r="Q679" s="37"/>
      <c r="R679" s="124" t="s">
        <v>3018</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P680" si="117">+D$651+D680</f>
        <v>0</v>
      </c>
      <c r="F680" s="112">
        <f t="shared" si="117"/>
        <v>0</v>
      </c>
      <c r="G680" s="112">
        <f t="shared" si="117"/>
        <v>0</v>
      </c>
      <c r="H680" s="112">
        <f t="shared" si="117"/>
        <v>0</v>
      </c>
      <c r="I680" s="112">
        <f t="shared" si="117"/>
        <v>0</v>
      </c>
      <c r="J680" s="112">
        <f t="shared" si="117"/>
        <v>0</v>
      </c>
      <c r="K680" s="112">
        <f t="shared" si="117"/>
        <v>0</v>
      </c>
      <c r="L680" s="112">
        <f t="shared" si="117"/>
        <v>0</v>
      </c>
      <c r="M680" s="112">
        <f t="shared" si="117"/>
        <v>0</v>
      </c>
      <c r="N680" s="113">
        <f t="shared" si="117"/>
        <v>0</v>
      </c>
      <c r="O680" s="113">
        <f t="shared" si="117"/>
        <v>0</v>
      </c>
      <c r="P680" s="113">
        <f t="shared" si="117"/>
        <v>0</v>
      </c>
      <c r="Q680" s="21"/>
      <c r="R680" s="81" t="s">
        <v>3015</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P681" si="118">+D$661+D680</f>
        <v>0</v>
      </c>
      <c r="E681" s="115">
        <f t="shared" si="118"/>
        <v>0</v>
      </c>
      <c r="F681" s="115">
        <f t="shared" si="118"/>
        <v>0</v>
      </c>
      <c r="G681" s="115">
        <f t="shared" si="118"/>
        <v>0</v>
      </c>
      <c r="H681" s="115">
        <f t="shared" si="118"/>
        <v>0</v>
      </c>
      <c r="I681" s="115">
        <f t="shared" si="118"/>
        <v>0</v>
      </c>
      <c r="J681" s="115">
        <f t="shared" si="118"/>
        <v>0</v>
      </c>
      <c r="K681" s="115">
        <f t="shared" si="118"/>
        <v>0</v>
      </c>
      <c r="L681" s="115">
        <f t="shared" si="118"/>
        <v>0</v>
      </c>
      <c r="M681" s="115">
        <f t="shared" si="118"/>
        <v>0</v>
      </c>
      <c r="N681" s="116">
        <f t="shared" si="118"/>
        <v>0</v>
      </c>
      <c r="O681" s="116" t="e">
        <f t="shared" si="118"/>
        <v>#N/A</v>
      </c>
      <c r="P681" s="116" t="e">
        <f t="shared" si="118"/>
        <v>#N/A</v>
      </c>
      <c r="Q681" s="21"/>
      <c r="R681" s="81" t="s">
        <v>3016</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+O681/D681-1</f>
        <v>#N/A</v>
      </c>
      <c r="P682" s="119" t="e">
        <f>+P681/E681-1</f>
        <v>#N/A</v>
      </c>
      <c r="Q682" s="21"/>
      <c r="R682" s="120" t="s">
        <v>3017</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t="e">
        <f t="shared" ref="E683:O683" si="119">RATE(E$348-$D$348,,-$D681,E681)</f>
        <v>#NUM!</v>
      </c>
      <c r="F683" s="122" t="e">
        <f t="shared" si="119"/>
        <v>#NUM!</v>
      </c>
      <c r="G683" s="122" t="e">
        <f t="shared" si="119"/>
        <v>#NUM!</v>
      </c>
      <c r="H683" s="122" t="e">
        <f t="shared" si="119"/>
        <v>#NUM!</v>
      </c>
      <c r="I683" s="122" t="e">
        <f t="shared" si="119"/>
        <v>#NUM!</v>
      </c>
      <c r="J683" s="122" t="e">
        <f t="shared" si="119"/>
        <v>#NUM!</v>
      </c>
      <c r="K683" s="122" t="e">
        <f t="shared" si="119"/>
        <v>#NUM!</v>
      </c>
      <c r="L683" s="122" t="e">
        <f t="shared" si="119"/>
        <v>#NUM!</v>
      </c>
      <c r="M683" s="122" t="e">
        <f t="shared" si="119"/>
        <v>#NUM!</v>
      </c>
      <c r="N683" s="123" t="e">
        <f t="shared" si="119"/>
        <v>#NUM!</v>
      </c>
      <c r="O683" s="123" t="e">
        <f t="shared" si="119"/>
        <v>#N/A</v>
      </c>
      <c r="P683" s="123" t="e">
        <f>RATE(Q$348-$D$348,,-$D681,P681)</f>
        <v>#N/A</v>
      </c>
      <c r="Q683" s="37"/>
      <c r="R683" s="124" t="s">
        <v>3018</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P684" si="120">+E$651+E684</f>
        <v>0</v>
      </c>
      <c r="G684" s="112">
        <f t="shared" si="120"/>
        <v>0</v>
      </c>
      <c r="H684" s="112">
        <f t="shared" si="120"/>
        <v>0</v>
      </c>
      <c r="I684" s="112">
        <f t="shared" si="120"/>
        <v>0</v>
      </c>
      <c r="J684" s="112">
        <f t="shared" si="120"/>
        <v>0</v>
      </c>
      <c r="K684" s="112">
        <f t="shared" si="120"/>
        <v>0</v>
      </c>
      <c r="L684" s="112">
        <f t="shared" si="120"/>
        <v>0</v>
      </c>
      <c r="M684" s="112">
        <f t="shared" si="120"/>
        <v>0</v>
      </c>
      <c r="N684" s="113">
        <f t="shared" si="120"/>
        <v>0</v>
      </c>
      <c r="O684" s="113">
        <f t="shared" si="120"/>
        <v>0</v>
      </c>
      <c r="P684" s="113">
        <f t="shared" si="120"/>
        <v>0</v>
      </c>
      <c r="Q684" s="21"/>
      <c r="R684" s="81" t="s">
        <v>3015</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P685" si="121">+E$661+E684</f>
        <v>0</v>
      </c>
      <c r="F685" s="115">
        <f t="shared" si="121"/>
        <v>0</v>
      </c>
      <c r="G685" s="115">
        <f t="shared" si="121"/>
        <v>0</v>
      </c>
      <c r="H685" s="115">
        <f t="shared" si="121"/>
        <v>0</v>
      </c>
      <c r="I685" s="115">
        <f t="shared" si="121"/>
        <v>0</v>
      </c>
      <c r="J685" s="115">
        <f t="shared" si="121"/>
        <v>0</v>
      </c>
      <c r="K685" s="115">
        <f t="shared" si="121"/>
        <v>0</v>
      </c>
      <c r="L685" s="115">
        <f t="shared" si="121"/>
        <v>0</v>
      </c>
      <c r="M685" s="115">
        <f t="shared" si="121"/>
        <v>0</v>
      </c>
      <c r="N685" s="116">
        <f t="shared" si="121"/>
        <v>0</v>
      </c>
      <c r="O685" s="116" t="e">
        <f t="shared" si="121"/>
        <v>#N/A</v>
      </c>
      <c r="P685" s="116" t="e">
        <f t="shared" si="121"/>
        <v>#N/A</v>
      </c>
      <c r="Q685" s="21"/>
      <c r="R685" s="81" t="s">
        <v>3016</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+O685/E685-1</f>
        <v>#N/A</v>
      </c>
      <c r="P686" s="119" t="e">
        <f>+P685/F685-1</f>
        <v>#N/A</v>
      </c>
      <c r="Q686" s="21"/>
      <c r="R686" s="120" t="s">
        <v>3017</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t="e">
        <f t="shared" ref="F687:O687" si="122">RATE(F$348-$E$348,,-$E685,F685)</f>
        <v>#NUM!</v>
      </c>
      <c r="G687" s="122" t="e">
        <f t="shared" si="122"/>
        <v>#NUM!</v>
      </c>
      <c r="H687" s="122" t="e">
        <f t="shared" si="122"/>
        <v>#NUM!</v>
      </c>
      <c r="I687" s="122" t="e">
        <f t="shared" si="122"/>
        <v>#NUM!</v>
      </c>
      <c r="J687" s="122" t="e">
        <f t="shared" si="122"/>
        <v>#NUM!</v>
      </c>
      <c r="K687" s="122" t="e">
        <f t="shared" si="122"/>
        <v>#NUM!</v>
      </c>
      <c r="L687" s="122" t="e">
        <f t="shared" si="122"/>
        <v>#NUM!</v>
      </c>
      <c r="M687" s="122" t="e">
        <f t="shared" si="122"/>
        <v>#NUM!</v>
      </c>
      <c r="N687" s="123" t="e">
        <f t="shared" si="122"/>
        <v>#NUM!</v>
      </c>
      <c r="O687" s="123" t="e">
        <f t="shared" si="122"/>
        <v>#N/A</v>
      </c>
      <c r="P687" s="123" t="e">
        <f>RATE(Q$348-$E$348,,-$E685,P685)</f>
        <v>#N/A</v>
      </c>
      <c r="Q687" s="37"/>
      <c r="R687" s="124" t="s">
        <v>3018</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P688" si="123">+F$651+F688</f>
        <v>0</v>
      </c>
      <c r="H688" s="112">
        <f t="shared" si="123"/>
        <v>0</v>
      </c>
      <c r="I688" s="112">
        <f t="shared" si="123"/>
        <v>0</v>
      </c>
      <c r="J688" s="112">
        <f t="shared" si="123"/>
        <v>0</v>
      </c>
      <c r="K688" s="112">
        <f t="shared" si="123"/>
        <v>0</v>
      </c>
      <c r="L688" s="112">
        <f t="shared" si="123"/>
        <v>0</v>
      </c>
      <c r="M688" s="112">
        <f t="shared" si="123"/>
        <v>0</v>
      </c>
      <c r="N688" s="113">
        <f t="shared" si="123"/>
        <v>0</v>
      </c>
      <c r="O688" s="113">
        <f t="shared" si="123"/>
        <v>0</v>
      </c>
      <c r="P688" s="113">
        <f t="shared" si="123"/>
        <v>0</v>
      </c>
      <c r="Q688" s="21"/>
      <c r="R688" s="81" t="s">
        <v>3015</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P689" si="124">+F$661+F688</f>
        <v>0</v>
      </c>
      <c r="G689" s="115">
        <f t="shared" si="124"/>
        <v>0</v>
      </c>
      <c r="H689" s="115">
        <f t="shared" si="124"/>
        <v>0</v>
      </c>
      <c r="I689" s="115">
        <f t="shared" si="124"/>
        <v>0</v>
      </c>
      <c r="J689" s="115">
        <f t="shared" si="124"/>
        <v>0</v>
      </c>
      <c r="K689" s="115">
        <f t="shared" si="124"/>
        <v>0</v>
      </c>
      <c r="L689" s="115">
        <f t="shared" si="124"/>
        <v>0</v>
      </c>
      <c r="M689" s="115">
        <f t="shared" si="124"/>
        <v>0</v>
      </c>
      <c r="N689" s="116">
        <f t="shared" si="124"/>
        <v>0</v>
      </c>
      <c r="O689" s="116" t="e">
        <f t="shared" si="124"/>
        <v>#N/A</v>
      </c>
      <c r="P689" s="116" t="e">
        <f t="shared" si="124"/>
        <v>#N/A</v>
      </c>
      <c r="Q689" s="21"/>
      <c r="R689" s="81" t="s">
        <v>3016</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+O689/F689-1</f>
        <v>#N/A</v>
      </c>
      <c r="P690" s="119" t="e">
        <f>+P689/G689-1</f>
        <v>#N/A</v>
      </c>
      <c r="Q690" s="21"/>
      <c r="R690" s="120" t="s">
        <v>3017</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t="e">
        <f t="shared" ref="G691:O691" si="125">RATE(G$348-$F$348,,-$F689,G689)</f>
        <v>#NUM!</v>
      </c>
      <c r="H691" s="122" t="e">
        <f t="shared" si="125"/>
        <v>#NUM!</v>
      </c>
      <c r="I691" s="122" t="e">
        <f t="shared" si="125"/>
        <v>#NUM!</v>
      </c>
      <c r="J691" s="122" t="e">
        <f t="shared" si="125"/>
        <v>#NUM!</v>
      </c>
      <c r="K691" s="122" t="e">
        <f t="shared" si="125"/>
        <v>#NUM!</v>
      </c>
      <c r="L691" s="122" t="e">
        <f t="shared" si="125"/>
        <v>#NUM!</v>
      </c>
      <c r="M691" s="122" t="e">
        <f t="shared" si="125"/>
        <v>#NUM!</v>
      </c>
      <c r="N691" s="123" t="e">
        <f t="shared" si="125"/>
        <v>#NUM!</v>
      </c>
      <c r="O691" s="123" t="e">
        <f t="shared" si="125"/>
        <v>#N/A</v>
      </c>
      <c r="P691" s="123" t="e">
        <f>RATE(Q$348-$F$348,,-$F689,P689)</f>
        <v>#N/A</v>
      </c>
      <c r="Q691" s="37"/>
      <c r="R691" s="124" t="s">
        <v>3018</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P692" si="126">+G$651+G692</f>
        <v>0</v>
      </c>
      <c r="I692" s="112">
        <f t="shared" si="126"/>
        <v>0</v>
      </c>
      <c r="J692" s="112">
        <f t="shared" si="126"/>
        <v>0</v>
      </c>
      <c r="K692" s="112">
        <f t="shared" si="126"/>
        <v>0</v>
      </c>
      <c r="L692" s="112">
        <f t="shared" si="126"/>
        <v>0</v>
      </c>
      <c r="M692" s="112">
        <f t="shared" si="126"/>
        <v>0</v>
      </c>
      <c r="N692" s="113">
        <f t="shared" si="126"/>
        <v>0</v>
      </c>
      <c r="O692" s="113">
        <f t="shared" si="126"/>
        <v>0</v>
      </c>
      <c r="P692" s="113">
        <f t="shared" si="126"/>
        <v>0</v>
      </c>
      <c r="Q692" s="21"/>
      <c r="R692" s="81" t="s">
        <v>3015</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P693" si="127">+G$661+G692</f>
        <v>0</v>
      </c>
      <c r="H693" s="115">
        <f t="shared" si="127"/>
        <v>0</v>
      </c>
      <c r="I693" s="115">
        <f t="shared" si="127"/>
        <v>0</v>
      </c>
      <c r="J693" s="115">
        <f t="shared" si="127"/>
        <v>0</v>
      </c>
      <c r="K693" s="115">
        <f t="shared" si="127"/>
        <v>0</v>
      </c>
      <c r="L693" s="115">
        <f t="shared" si="127"/>
        <v>0</v>
      </c>
      <c r="M693" s="115">
        <f t="shared" si="127"/>
        <v>0</v>
      </c>
      <c r="N693" s="116">
        <f t="shared" si="127"/>
        <v>0</v>
      </c>
      <c r="O693" s="116" t="e">
        <f t="shared" si="127"/>
        <v>#N/A</v>
      </c>
      <c r="P693" s="116" t="e">
        <f t="shared" si="127"/>
        <v>#N/A</v>
      </c>
      <c r="Q693" s="21"/>
      <c r="R693" s="81" t="s">
        <v>3016</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+O693/G693-1</f>
        <v>#N/A</v>
      </c>
      <c r="P694" s="119" t="e">
        <f>+P693/H693-1</f>
        <v>#N/A</v>
      </c>
      <c r="Q694" s="21"/>
      <c r="R694" s="120" t="s">
        <v>3017</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t="e">
        <f t="shared" ref="H695:O695" si="128">RATE(H$348-$G$348,,-$G693,H693)</f>
        <v>#NUM!</v>
      </c>
      <c r="I695" s="122" t="e">
        <f t="shared" si="128"/>
        <v>#NUM!</v>
      </c>
      <c r="J695" s="122" t="e">
        <f t="shared" si="128"/>
        <v>#NUM!</v>
      </c>
      <c r="K695" s="122" t="e">
        <f t="shared" si="128"/>
        <v>#NUM!</v>
      </c>
      <c r="L695" s="122" t="e">
        <f t="shared" si="128"/>
        <v>#NUM!</v>
      </c>
      <c r="M695" s="122" t="e">
        <f t="shared" si="128"/>
        <v>#NUM!</v>
      </c>
      <c r="N695" s="123" t="e">
        <f t="shared" si="128"/>
        <v>#NUM!</v>
      </c>
      <c r="O695" s="123" t="e">
        <f t="shared" si="128"/>
        <v>#N/A</v>
      </c>
      <c r="P695" s="123" t="e">
        <f>RATE(Q$348-$G$348,,-$G693,P693)</f>
        <v>#N/A</v>
      </c>
      <c r="Q695" s="37"/>
      <c r="R695" s="124" t="s">
        <v>3018</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P696" si="129">+H$651+H696</f>
        <v>0</v>
      </c>
      <c r="J696" s="112">
        <f t="shared" si="129"/>
        <v>0</v>
      </c>
      <c r="K696" s="112">
        <f t="shared" si="129"/>
        <v>0</v>
      </c>
      <c r="L696" s="112">
        <f t="shared" si="129"/>
        <v>0</v>
      </c>
      <c r="M696" s="112">
        <f t="shared" si="129"/>
        <v>0</v>
      </c>
      <c r="N696" s="113">
        <f t="shared" si="129"/>
        <v>0</v>
      </c>
      <c r="O696" s="113">
        <f t="shared" si="129"/>
        <v>0</v>
      </c>
      <c r="P696" s="113">
        <f t="shared" si="129"/>
        <v>0</v>
      </c>
      <c r="Q696" s="21"/>
      <c r="R696" s="81" t="s">
        <v>3015</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P697" si="130">+H$661+H696</f>
        <v>0</v>
      </c>
      <c r="I697" s="115">
        <f t="shared" si="130"/>
        <v>0</v>
      </c>
      <c r="J697" s="115">
        <f t="shared" si="130"/>
        <v>0</v>
      </c>
      <c r="K697" s="115">
        <f t="shared" si="130"/>
        <v>0</v>
      </c>
      <c r="L697" s="115">
        <f t="shared" si="130"/>
        <v>0</v>
      </c>
      <c r="M697" s="115">
        <f t="shared" si="130"/>
        <v>0</v>
      </c>
      <c r="N697" s="116">
        <f t="shared" si="130"/>
        <v>0</v>
      </c>
      <c r="O697" s="116" t="e">
        <f t="shared" si="130"/>
        <v>#N/A</v>
      </c>
      <c r="P697" s="116" t="e">
        <f t="shared" si="130"/>
        <v>#N/A</v>
      </c>
      <c r="Q697" s="21"/>
      <c r="R697" s="81" t="s">
        <v>3016</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+O697/H697-1</f>
        <v>#N/A</v>
      </c>
      <c r="P698" s="119" t="e">
        <f>+P697/I697-1</f>
        <v>#N/A</v>
      </c>
      <c r="Q698" s="21"/>
      <c r="R698" s="120" t="s">
        <v>3017</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t="e">
        <f t="shared" ref="I699:O699" si="131">RATE(I$348-$H$348,,-$H697,I697)</f>
        <v>#NUM!</v>
      </c>
      <c r="J699" s="122" t="e">
        <f t="shared" si="131"/>
        <v>#NUM!</v>
      </c>
      <c r="K699" s="122" t="e">
        <f t="shared" si="131"/>
        <v>#NUM!</v>
      </c>
      <c r="L699" s="122" t="e">
        <f t="shared" si="131"/>
        <v>#NUM!</v>
      </c>
      <c r="M699" s="122" t="e">
        <f t="shared" si="131"/>
        <v>#NUM!</v>
      </c>
      <c r="N699" s="123" t="e">
        <f t="shared" si="131"/>
        <v>#NUM!</v>
      </c>
      <c r="O699" s="123" t="e">
        <f t="shared" si="131"/>
        <v>#N/A</v>
      </c>
      <c r="P699" s="123" t="e">
        <f>RATE(Q$348-$H$348,,-$H697,P697)</f>
        <v>#N/A</v>
      </c>
      <c r="Q699" s="37"/>
      <c r="R699" s="124" t="s">
        <v>3018</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P700" si="132">+I$651+I700</f>
        <v>0</v>
      </c>
      <c r="K700" s="112">
        <f t="shared" si="132"/>
        <v>0</v>
      </c>
      <c r="L700" s="112">
        <f t="shared" si="132"/>
        <v>0</v>
      </c>
      <c r="M700" s="112">
        <f t="shared" si="132"/>
        <v>0</v>
      </c>
      <c r="N700" s="113">
        <f t="shared" si="132"/>
        <v>0</v>
      </c>
      <c r="O700" s="113">
        <f t="shared" si="132"/>
        <v>0</v>
      </c>
      <c r="P700" s="113">
        <f t="shared" si="132"/>
        <v>0</v>
      </c>
      <c r="Q700" s="21"/>
      <c r="R700" s="81" t="s">
        <v>3015</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P701" si="133">+I$661+I700</f>
        <v>0</v>
      </c>
      <c r="J701" s="115">
        <f t="shared" si="133"/>
        <v>0</v>
      </c>
      <c r="K701" s="115">
        <f t="shared" si="133"/>
        <v>0</v>
      </c>
      <c r="L701" s="115">
        <f t="shared" si="133"/>
        <v>0</v>
      </c>
      <c r="M701" s="115">
        <f t="shared" si="133"/>
        <v>0</v>
      </c>
      <c r="N701" s="116">
        <f t="shared" si="133"/>
        <v>0</v>
      </c>
      <c r="O701" s="116" t="e">
        <f t="shared" si="133"/>
        <v>#N/A</v>
      </c>
      <c r="P701" s="116" t="e">
        <f t="shared" si="133"/>
        <v>#N/A</v>
      </c>
      <c r="Q701" s="21"/>
      <c r="R701" s="81" t="s">
        <v>3016</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+O701/I701-1</f>
        <v>#N/A</v>
      </c>
      <c r="P702" s="119" t="e">
        <f>+P701/J701-1</f>
        <v>#N/A</v>
      </c>
      <c r="Q702" s="21"/>
      <c r="R702" s="120" t="s">
        <v>3017</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t="e">
        <f t="shared" ref="J703:O703" si="134">RATE(J$348-$I$348,,-$I701,J701)</f>
        <v>#NUM!</v>
      </c>
      <c r="K703" s="122" t="e">
        <f t="shared" si="134"/>
        <v>#NUM!</v>
      </c>
      <c r="L703" s="122" t="e">
        <f t="shared" si="134"/>
        <v>#NUM!</v>
      </c>
      <c r="M703" s="122" t="e">
        <f t="shared" si="134"/>
        <v>#NUM!</v>
      </c>
      <c r="N703" s="123" t="e">
        <f t="shared" si="134"/>
        <v>#NUM!</v>
      </c>
      <c r="O703" s="123" t="e">
        <f t="shared" si="134"/>
        <v>#N/A</v>
      </c>
      <c r="P703" s="123" t="e">
        <f>RATE(Q$348-$I$348,,-$I701,P701)</f>
        <v>#N/A</v>
      </c>
      <c r="Q703" s="37"/>
      <c r="R703" s="124" t="s">
        <v>3018</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P704" si="135">+J$651+J704</f>
        <v>0</v>
      </c>
      <c r="L704" s="112">
        <f t="shared" si="135"/>
        <v>0</v>
      </c>
      <c r="M704" s="112">
        <f t="shared" si="135"/>
        <v>0</v>
      </c>
      <c r="N704" s="113">
        <f t="shared" si="135"/>
        <v>0</v>
      </c>
      <c r="O704" s="113">
        <f t="shared" si="135"/>
        <v>0</v>
      </c>
      <c r="P704" s="113">
        <f t="shared" si="135"/>
        <v>0</v>
      </c>
      <c r="Q704" s="21"/>
      <c r="R704" s="81" t="s">
        <v>3015</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P705" si="136">+J$661+J704</f>
        <v>0</v>
      </c>
      <c r="K705" s="115">
        <f t="shared" si="136"/>
        <v>0</v>
      </c>
      <c r="L705" s="115">
        <f t="shared" si="136"/>
        <v>0</v>
      </c>
      <c r="M705" s="115">
        <f t="shared" si="136"/>
        <v>0</v>
      </c>
      <c r="N705" s="116">
        <f t="shared" si="136"/>
        <v>0</v>
      </c>
      <c r="O705" s="116" t="e">
        <f t="shared" si="136"/>
        <v>#N/A</v>
      </c>
      <c r="P705" s="116" t="e">
        <f t="shared" si="136"/>
        <v>#N/A</v>
      </c>
      <c r="Q705" s="21"/>
      <c r="R705" s="81" t="s">
        <v>3016</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+O705/J705-1</f>
        <v>#N/A</v>
      </c>
      <c r="P706" s="119" t="e">
        <f>+P705/K705-1</f>
        <v>#N/A</v>
      </c>
      <c r="Q706" s="21"/>
      <c r="R706" s="120" t="s">
        <v>3017</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t="e">
        <f t="shared" ref="K707:O707" si="137">RATE(K$348-$J$348,,-$J705,K705)</f>
        <v>#NUM!</v>
      </c>
      <c r="L707" s="122" t="e">
        <f t="shared" si="137"/>
        <v>#NUM!</v>
      </c>
      <c r="M707" s="122" t="e">
        <f t="shared" si="137"/>
        <v>#NUM!</v>
      </c>
      <c r="N707" s="123" t="e">
        <f t="shared" si="137"/>
        <v>#NUM!</v>
      </c>
      <c r="O707" s="123" t="e">
        <f t="shared" si="137"/>
        <v>#N/A</v>
      </c>
      <c r="P707" s="123" t="e">
        <f>RATE(Q$348-$J$348,,-$J705,P705)</f>
        <v>#N/A</v>
      </c>
      <c r="Q707" s="37"/>
      <c r="R707" s="124" t="s">
        <v>3018</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P708" si="138">+K$651+K708</f>
        <v>0</v>
      </c>
      <c r="M708" s="112">
        <f t="shared" si="138"/>
        <v>0</v>
      </c>
      <c r="N708" s="113">
        <f t="shared" si="138"/>
        <v>0</v>
      </c>
      <c r="O708" s="113">
        <f t="shared" si="138"/>
        <v>0</v>
      </c>
      <c r="P708" s="113">
        <f t="shared" si="138"/>
        <v>0</v>
      </c>
      <c r="Q708" s="21"/>
      <c r="R708" s="81" t="s">
        <v>3015</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P709" si="139">+K$661+K708</f>
        <v>0</v>
      </c>
      <c r="L709" s="115">
        <f t="shared" si="139"/>
        <v>0</v>
      </c>
      <c r="M709" s="115">
        <f t="shared" si="139"/>
        <v>0</v>
      </c>
      <c r="N709" s="116">
        <f t="shared" si="139"/>
        <v>0</v>
      </c>
      <c r="O709" s="116" t="e">
        <f t="shared" si="139"/>
        <v>#N/A</v>
      </c>
      <c r="P709" s="116" t="e">
        <f t="shared" si="139"/>
        <v>#N/A</v>
      </c>
      <c r="Q709" s="21"/>
      <c r="R709" s="81" t="s">
        <v>3016</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+O709/K709-1</f>
        <v>#N/A</v>
      </c>
      <c r="P710" s="119" t="e">
        <f>+P709/L709-1</f>
        <v>#N/A</v>
      </c>
      <c r="Q710" s="21"/>
      <c r="R710" s="120" t="s">
        <v>3017</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t="e">
        <f t="shared" ref="L711:O711" si="140">RATE(L$348-$K$348,,-$K709,L709)</f>
        <v>#NUM!</v>
      </c>
      <c r="M711" s="122" t="e">
        <f t="shared" si="140"/>
        <v>#NUM!</v>
      </c>
      <c r="N711" s="123" t="e">
        <f t="shared" si="140"/>
        <v>#NUM!</v>
      </c>
      <c r="O711" s="123" t="e">
        <f t="shared" si="140"/>
        <v>#N/A</v>
      </c>
      <c r="P711" s="123" t="e">
        <f>RATE(Q$348-$K$348,,-$K709,P709)</f>
        <v>#N/A</v>
      </c>
      <c r="Q711" s="37"/>
      <c r="R711" s="124" t="s">
        <v>3018</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P712" si="141">+L$651+L712</f>
        <v>0</v>
      </c>
      <c r="N712" s="113">
        <f t="shared" si="141"/>
        <v>0</v>
      </c>
      <c r="O712" s="113">
        <f t="shared" si="141"/>
        <v>0</v>
      </c>
      <c r="P712" s="113">
        <f t="shared" si="141"/>
        <v>0</v>
      </c>
      <c r="Q712" s="21"/>
      <c r="R712" s="81" t="s">
        <v>3015</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P713" si="142">+L$661+L712</f>
        <v>0</v>
      </c>
      <c r="M713" s="115">
        <f t="shared" si="142"/>
        <v>0</v>
      </c>
      <c r="N713" s="116">
        <f t="shared" si="142"/>
        <v>0</v>
      </c>
      <c r="O713" s="116" t="e">
        <f t="shared" si="142"/>
        <v>#N/A</v>
      </c>
      <c r="P713" s="116" t="e">
        <f t="shared" si="142"/>
        <v>#N/A</v>
      </c>
      <c r="Q713" s="21"/>
      <c r="R713" s="81" t="s">
        <v>3016</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+O713/L713-1</f>
        <v>#N/A</v>
      </c>
      <c r="P714" s="119" t="e">
        <f>+P713/M713-1</f>
        <v>#N/A</v>
      </c>
      <c r="Q714" s="21"/>
      <c r="R714" s="120" t="s">
        <v>3017</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t="e">
        <f t="shared" ref="M715:O715" si="143">RATE(M$348-$L$348,,-$L713,M713)</f>
        <v>#NUM!</v>
      </c>
      <c r="N715" s="123" t="e">
        <f t="shared" si="143"/>
        <v>#NUM!</v>
      </c>
      <c r="O715" s="123" t="e">
        <f t="shared" si="143"/>
        <v>#N/A</v>
      </c>
      <c r="P715" s="123" t="e">
        <f>RATE(Q$348-$L$348,,-$L713,P713)</f>
        <v>#N/A</v>
      </c>
      <c r="Q715" s="37"/>
      <c r="R715" s="124" t="s">
        <v>3018</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P716" si="144">+M$651+M716</f>
        <v>0</v>
      </c>
      <c r="O716" s="113">
        <f t="shared" si="144"/>
        <v>0</v>
      </c>
      <c r="P716" s="113">
        <f t="shared" si="144"/>
        <v>0</v>
      </c>
      <c r="Q716" s="21"/>
      <c r="R716" s="81" t="s">
        <v>3015</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P717" si="145">+M$661+M716</f>
        <v>0</v>
      </c>
      <c r="N717" s="116">
        <f t="shared" si="145"/>
        <v>0</v>
      </c>
      <c r="O717" s="116" t="e">
        <f t="shared" si="145"/>
        <v>#N/A</v>
      </c>
      <c r="P717" s="116" t="e">
        <f t="shared" si="145"/>
        <v>#N/A</v>
      </c>
      <c r="Q717" s="21"/>
      <c r="R717" s="81" t="s">
        <v>3016</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t="e">
        <f>+O717/M717-1</f>
        <v>#N/A</v>
      </c>
      <c r="P718" s="119" t="e">
        <f>+P717/N717-1</f>
        <v>#N/A</v>
      </c>
      <c r="Q718" s="21"/>
      <c r="R718" s="120" t="s">
        <v>3017</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t="e">
        <f t="shared" ref="N719:O719" si="146">RATE(N$348-$M$348,,-$M717,N717)</f>
        <v>#NUM!</v>
      </c>
      <c r="O719" s="123" t="e">
        <f t="shared" si="146"/>
        <v>#N/A</v>
      </c>
      <c r="P719" s="123" t="e">
        <f>RATE(Q$348-$M$348,,-$M717,P717)</f>
        <v>#N/A</v>
      </c>
      <c r="Q719" s="37"/>
      <c r="R719" s="124" t="s">
        <v>3018</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+N$651+N720</f>
        <v>0</v>
      </c>
      <c r="P720" s="113">
        <f>+O$651+O720</f>
        <v>0</v>
      </c>
      <c r="Q720" s="21"/>
      <c r="R720" s="81" t="s">
        <v>3015</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P721" si="147">+N$661+N720</f>
        <v>0</v>
      </c>
      <c r="O721" s="116" t="e">
        <f t="shared" si="147"/>
        <v>#N/A</v>
      </c>
      <c r="P721" s="116" t="e">
        <f t="shared" si="147"/>
        <v>#N/A</v>
      </c>
      <c r="Q721" s="21"/>
      <c r="R721" s="81" t="s">
        <v>3016</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t="e">
        <f>+O721/N721-1</f>
        <v>#N/A</v>
      </c>
      <c r="P722" s="119" t="e">
        <f>+P721/O721-1</f>
        <v>#N/A</v>
      </c>
      <c r="Q722" s="21"/>
      <c r="R722" s="120" t="s">
        <v>3017</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t="e">
        <f>RATE(O$348-$N$348,,-$N721,O721)</f>
        <v>#N/A</v>
      </c>
      <c r="P723" s="123" t="e">
        <f>RATE(Q$348-$N$348,,-$N721,P721)</f>
        <v>#N/A</v>
      </c>
      <c r="Q723" s="37"/>
      <c r="R723" s="124" t="s">
        <v>3018</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P348">
    <cfRule type="cellIs" dxfId="3875" priority="137" operator="lessThan">
      <formula>0</formula>
    </cfRule>
  </conditionalFormatting>
  <conditionalFormatting sqref="Q583">
    <cfRule type="cellIs" dxfId="3874" priority="138" operator="lessThan">
      <formula>0</formula>
    </cfRule>
  </conditionalFormatting>
  <conditionalFormatting sqref="B348:N348">
    <cfRule type="cellIs" dxfId="3873" priority="139" operator="lessThan">
      <formula>0</formula>
    </cfRule>
  </conditionalFormatting>
  <conditionalFormatting sqref="Q514:Q515">
    <cfRule type="cellIs" dxfId="3872" priority="140" operator="lessThan">
      <formula>0</formula>
    </cfRule>
  </conditionalFormatting>
  <conditionalFormatting sqref="Q523 R529 R539:R545">
    <cfRule type="cellIs" dxfId="3871" priority="141" operator="lessThan">
      <formula>0</formula>
    </cfRule>
  </conditionalFormatting>
  <conditionalFormatting sqref="Q531">
    <cfRule type="cellIs" dxfId="3870" priority="142" operator="lessThan">
      <formula>0</formula>
    </cfRule>
  </conditionalFormatting>
  <conditionalFormatting sqref="Q562">
    <cfRule type="cellIs" dxfId="3869" priority="143" operator="lessThan">
      <formula>0</formula>
    </cfRule>
  </conditionalFormatting>
  <conditionalFormatting sqref="B348:N348">
    <cfRule type="cellIs" dxfId="3868" priority="144" operator="lessThan">
      <formula>0</formula>
    </cfRule>
  </conditionalFormatting>
  <conditionalFormatting sqref="R588">
    <cfRule type="cellIs" dxfId="3867" priority="145" operator="lessThan">
      <formula>0</formula>
    </cfRule>
  </conditionalFormatting>
  <conditionalFormatting sqref="R499:R502">
    <cfRule type="cellIs" dxfId="3866" priority="146" operator="lessThan">
      <formula>0</formula>
    </cfRule>
  </conditionalFormatting>
  <conditionalFormatting sqref="R503">
    <cfRule type="cellIs" dxfId="3865" priority="147" operator="lessThan">
      <formula>0</formula>
    </cfRule>
  </conditionalFormatting>
  <conditionalFormatting sqref="R503">
    <cfRule type="cellIs" dxfId="3864" priority="148" operator="lessThan">
      <formula>0</formula>
    </cfRule>
  </conditionalFormatting>
  <conditionalFormatting sqref="B514">
    <cfRule type="cellIs" dxfId="3863" priority="149" operator="lessThan">
      <formula>0</formula>
    </cfRule>
  </conditionalFormatting>
  <conditionalFormatting sqref="B531">
    <cfRule type="cellIs" dxfId="3862" priority="150" operator="lessThan">
      <formula>0</formula>
    </cfRule>
  </conditionalFormatting>
  <conditionalFormatting sqref="R520">
    <cfRule type="cellIs" dxfId="3861" priority="151" operator="lessThan">
      <formula>0</formula>
    </cfRule>
  </conditionalFormatting>
  <conditionalFormatting sqref="R520">
    <cfRule type="cellIs" dxfId="3860" priority="152" operator="lessThan">
      <formula>0</formula>
    </cfRule>
  </conditionalFormatting>
  <conditionalFormatting sqref="R567">
    <cfRule type="cellIs" dxfId="3859" priority="153" operator="lessThan">
      <formula>0</formula>
    </cfRule>
  </conditionalFormatting>
  <conditionalFormatting sqref="B523 B515">
    <cfRule type="cellIs" dxfId="3858" priority="154" operator="lessThan">
      <formula>0</formula>
    </cfRule>
  </conditionalFormatting>
  <conditionalFormatting sqref="R528">
    <cfRule type="cellIs" dxfId="3857" priority="155" operator="lessThan">
      <formula>0</formula>
    </cfRule>
  </conditionalFormatting>
  <conditionalFormatting sqref="R536">
    <cfRule type="cellIs" dxfId="3856" priority="156" operator="lessThan">
      <formula>0</formula>
    </cfRule>
  </conditionalFormatting>
  <conditionalFormatting sqref="R536">
    <cfRule type="cellIs" dxfId="3855" priority="157" operator="lessThan">
      <formula>0</formula>
    </cfRule>
  </conditionalFormatting>
  <conditionalFormatting sqref="Q539">
    <cfRule type="cellIs" dxfId="3854" priority="158" operator="lessThan">
      <formula>0</formula>
    </cfRule>
  </conditionalFormatting>
  <conditionalFormatting sqref="R528">
    <cfRule type="cellIs" dxfId="3853" priority="159" operator="lessThan">
      <formula>0</formula>
    </cfRule>
  </conditionalFormatting>
  <conditionalFormatting sqref="R567">
    <cfRule type="cellIs" dxfId="3852" priority="160" operator="lessThan">
      <formula>0</formula>
    </cfRule>
  </conditionalFormatting>
  <conditionalFormatting sqref="Q584:Q587">
    <cfRule type="cellIs" dxfId="3851" priority="161" operator="lessThan">
      <formula>0</formula>
    </cfRule>
  </conditionalFormatting>
  <conditionalFormatting sqref="Q563:Q566">
    <cfRule type="cellIs" dxfId="3850" priority="162" operator="lessThan">
      <formula>0</formula>
    </cfRule>
  </conditionalFormatting>
  <conditionalFormatting sqref="R366">
    <cfRule type="cellIs" dxfId="3849" priority="163" operator="lessThan">
      <formula>0</formula>
    </cfRule>
  </conditionalFormatting>
  <conditionalFormatting sqref="R588">
    <cfRule type="cellIs" dxfId="3848" priority="164" operator="lessThan">
      <formula>0</formula>
    </cfRule>
  </conditionalFormatting>
  <conditionalFormatting sqref="R544">
    <cfRule type="cellIs" dxfId="3847" priority="165" operator="lessThan">
      <formula>0</formula>
    </cfRule>
  </conditionalFormatting>
  <conditionalFormatting sqref="J353:N354 K351:N352">
    <cfRule type="cellIs" dxfId="3846" priority="166" operator="lessThan">
      <formula>0</formula>
    </cfRule>
  </conditionalFormatting>
  <conditionalFormatting sqref="Q516:Q519">
    <cfRule type="cellIs" dxfId="3845" priority="167" operator="lessThan">
      <formula>0</formula>
    </cfRule>
  </conditionalFormatting>
  <conditionalFormatting sqref="Q524:Q527">
    <cfRule type="cellIs" dxfId="3844" priority="168" operator="lessThan">
      <formula>0</formula>
    </cfRule>
  </conditionalFormatting>
  <conditionalFormatting sqref="Q539:Q543">
    <cfRule type="cellIs" dxfId="3843" priority="169" operator="lessThan">
      <formula>0</formula>
    </cfRule>
  </conditionalFormatting>
  <conditionalFormatting sqref="Q532:Q535">
    <cfRule type="cellIs" dxfId="3842" priority="170" operator="lessThan">
      <formula>0</formula>
    </cfRule>
  </conditionalFormatting>
  <conditionalFormatting sqref="R544">
    <cfRule type="cellIs" dxfId="3841" priority="171" operator="lessThan">
      <formula>0</formula>
    </cfRule>
  </conditionalFormatting>
  <conditionalFormatting sqref="R354">
    <cfRule type="cellIs" dxfId="3840" priority="172" operator="lessThan">
      <formula>0</formula>
    </cfRule>
  </conditionalFormatting>
  <conditionalFormatting sqref="R540:R543 B539">
    <cfRule type="cellIs" dxfId="3839" priority="173" operator="lessThan">
      <formula>0</formula>
    </cfRule>
  </conditionalFormatting>
  <conditionalFormatting sqref="Q555:Q558">
    <cfRule type="cellIs" dxfId="3838" priority="174" operator="lessThan">
      <formula>0</formula>
    </cfRule>
  </conditionalFormatting>
  <conditionalFormatting sqref="R555:R558 R560">
    <cfRule type="cellIs" dxfId="3837" priority="175" operator="lessThan">
      <formula>0</formula>
    </cfRule>
  </conditionalFormatting>
  <conditionalFormatting sqref="R559">
    <cfRule type="cellIs" dxfId="3836" priority="176" operator="lessThan">
      <formula>0</formula>
    </cfRule>
  </conditionalFormatting>
  <conditionalFormatting sqref="R468:R472">
    <cfRule type="cellIs" dxfId="3835" priority="177" operator="lessThan">
      <formula>0</formula>
    </cfRule>
  </conditionalFormatting>
  <conditionalFormatting sqref="R559">
    <cfRule type="cellIs" dxfId="3834" priority="178" operator="lessThan">
      <formula>0</formula>
    </cfRule>
  </conditionalFormatting>
  <conditionalFormatting sqref="J351">
    <cfRule type="cellIs" dxfId="3833" priority="179" operator="lessThan">
      <formula>0</formula>
    </cfRule>
  </conditionalFormatting>
  <conditionalFormatting sqref="Q540:Q543">
    <cfRule type="cellIs" dxfId="3832" priority="180" operator="lessThan">
      <formula>0</formula>
    </cfRule>
  </conditionalFormatting>
  <conditionalFormatting sqref="Q349:R350 R351:R353">
    <cfRule type="cellIs" dxfId="3831" priority="181" operator="lessThan">
      <formula>0</formula>
    </cfRule>
  </conditionalFormatting>
  <conditionalFormatting sqref="R396">
    <cfRule type="cellIs" dxfId="3830" priority="182" operator="lessThan">
      <formula>0</formula>
    </cfRule>
  </conditionalFormatting>
  <conditionalFormatting sqref="B349">
    <cfRule type="cellIs" dxfId="3829" priority="183" operator="lessThan">
      <formula>0</formula>
    </cfRule>
  </conditionalFormatting>
  <conditionalFormatting sqref="Q393:Q395">
    <cfRule type="cellIs" dxfId="3828" priority="184" operator="lessThan">
      <formula>0</formula>
    </cfRule>
  </conditionalFormatting>
  <conditionalFormatting sqref="R397">
    <cfRule type="cellIs" dxfId="3827" priority="185" operator="lessThan">
      <formula>0</formula>
    </cfRule>
  </conditionalFormatting>
  <conditionalFormatting sqref="Q349:Q350">
    <cfRule type="cellIs" dxfId="3826" priority="186" operator="lessThan">
      <formula>0</formula>
    </cfRule>
  </conditionalFormatting>
  <conditionalFormatting sqref="Q351:Q354">
    <cfRule type="cellIs" dxfId="3825" priority="187" operator="lessThan">
      <formula>0</formula>
    </cfRule>
  </conditionalFormatting>
  <conditionalFormatting sqref="C397:M397">
    <cfRule type="cellIs" dxfId="3824" priority="188" operator="lessThan">
      <formula>0</formula>
    </cfRule>
  </conditionalFormatting>
  <conditionalFormatting sqref="R355">
    <cfRule type="cellIs" dxfId="3823" priority="189" operator="lessThan">
      <formula>0</formula>
    </cfRule>
  </conditionalFormatting>
  <conditionalFormatting sqref="Q398:R398 R399:R401">
    <cfRule type="cellIs" dxfId="3822" priority="190" operator="lessThan">
      <formula>0</formula>
    </cfRule>
  </conditionalFormatting>
  <conditionalFormatting sqref="Q399:Q401">
    <cfRule type="cellIs" dxfId="3821" priority="191" operator="lessThan">
      <formula>0</formula>
    </cfRule>
  </conditionalFormatting>
  <conditionalFormatting sqref="H385">
    <cfRule type="cellIs" dxfId="3820" priority="192" operator="lessThan">
      <formula>0</formula>
    </cfRule>
  </conditionalFormatting>
  <conditionalFormatting sqref="R402">
    <cfRule type="cellIs" dxfId="3819" priority="193" operator="lessThan">
      <formula>0</formula>
    </cfRule>
  </conditionalFormatting>
  <conditionalFormatting sqref="B350">
    <cfRule type="cellIs" dxfId="3818" priority="194" operator="lessThan">
      <formula>0</formula>
    </cfRule>
  </conditionalFormatting>
  <conditionalFormatting sqref="J352">
    <cfRule type="cellIs" dxfId="3817" priority="195" operator="lessThan">
      <formula>0</formula>
    </cfRule>
  </conditionalFormatting>
  <conditionalFormatting sqref="Q355">
    <cfRule type="cellIs" dxfId="3816" priority="196" operator="lessThan">
      <formula>0</formula>
    </cfRule>
  </conditionalFormatting>
  <conditionalFormatting sqref="Q440">
    <cfRule type="cellIs" dxfId="3815" priority="197" operator="lessThan">
      <formula>0</formula>
    </cfRule>
  </conditionalFormatting>
  <conditionalFormatting sqref="R354">
    <cfRule type="cellIs" dxfId="3814" priority="198" operator="lessThan">
      <formula>0</formula>
    </cfRule>
  </conditionalFormatting>
  <conditionalFormatting sqref="Q356:R356 R357:R359">
    <cfRule type="cellIs" dxfId="3813" priority="199" operator="lessThan">
      <formula>0</formula>
    </cfRule>
  </conditionalFormatting>
  <conditionalFormatting sqref="Q356">
    <cfRule type="cellIs" dxfId="3812" priority="200" operator="lessThan">
      <formula>0</formula>
    </cfRule>
  </conditionalFormatting>
  <conditionalFormatting sqref="Q357:Q360">
    <cfRule type="cellIs" dxfId="3811" priority="201" operator="lessThan">
      <formula>0</formula>
    </cfRule>
  </conditionalFormatting>
  <conditionalFormatting sqref="B356">
    <cfRule type="cellIs" dxfId="3810" priority="202" operator="lessThan">
      <formula>0</formula>
    </cfRule>
  </conditionalFormatting>
  <conditionalFormatting sqref="R361">
    <cfRule type="cellIs" dxfId="3809" priority="203" operator="lessThan">
      <formula>0</formula>
    </cfRule>
  </conditionalFormatting>
  <conditionalFormatting sqref="R360">
    <cfRule type="cellIs" dxfId="3808" priority="204" operator="lessThan">
      <formula>0</formula>
    </cfRule>
  </conditionalFormatting>
  <conditionalFormatting sqref="R360">
    <cfRule type="cellIs" dxfId="3807" priority="205" operator="lessThan">
      <formula>0</formula>
    </cfRule>
  </conditionalFormatting>
  <conditionalFormatting sqref="Q362:R362 R363:R365">
    <cfRule type="cellIs" dxfId="3806" priority="206" operator="lessThan">
      <formula>0</formula>
    </cfRule>
  </conditionalFormatting>
  <conditionalFormatting sqref="Q362">
    <cfRule type="cellIs" dxfId="3805" priority="207" operator="lessThan">
      <formula>0</formula>
    </cfRule>
  </conditionalFormatting>
  <conditionalFormatting sqref="J363">
    <cfRule type="cellIs" dxfId="3804" priority="208" operator="lessThan">
      <formula>0</formula>
    </cfRule>
  </conditionalFormatting>
  <conditionalFormatting sqref="K363:N364 J365:M366">
    <cfRule type="cellIs" dxfId="3803" priority="209" operator="lessThan">
      <formula>0</formula>
    </cfRule>
  </conditionalFormatting>
  <conditionalFormatting sqref="Q368">
    <cfRule type="cellIs" dxfId="3802" priority="210" operator="lessThan">
      <formula>0</formula>
    </cfRule>
  </conditionalFormatting>
  <conditionalFormatting sqref="R367">
    <cfRule type="cellIs" dxfId="3801" priority="211" operator="lessThan">
      <formula>0</formula>
    </cfRule>
  </conditionalFormatting>
  <conditionalFormatting sqref="B362">
    <cfRule type="cellIs" dxfId="3800" priority="212" operator="lessThan">
      <formula>0</formula>
    </cfRule>
  </conditionalFormatting>
  <conditionalFormatting sqref="Q405:Q407">
    <cfRule type="cellIs" dxfId="3799" priority="213" operator="lessThan">
      <formula>0</formula>
    </cfRule>
  </conditionalFormatting>
  <conditionalFormatting sqref="J364">
    <cfRule type="cellIs" dxfId="3798" priority="214" operator="lessThan">
      <formula>0</formula>
    </cfRule>
  </conditionalFormatting>
  <conditionalFormatting sqref="R366">
    <cfRule type="cellIs" dxfId="3797" priority="215" operator="lessThan">
      <formula>0</formula>
    </cfRule>
  </conditionalFormatting>
  <conditionalFormatting sqref="Q368:R368 R369:R371">
    <cfRule type="cellIs" dxfId="3796" priority="216" operator="lessThan">
      <formula>0</formula>
    </cfRule>
  </conditionalFormatting>
  <conditionalFormatting sqref="R372">
    <cfRule type="cellIs" dxfId="3795" priority="217" operator="lessThan">
      <formula>0</formula>
    </cfRule>
  </conditionalFormatting>
  <conditionalFormatting sqref="I370 K369:N370 C371:M372">
    <cfRule type="cellIs" dxfId="3794" priority="218" operator="lessThan">
      <formula>0</formula>
    </cfRule>
  </conditionalFormatting>
  <conditionalFormatting sqref="I369">
    <cfRule type="cellIs" dxfId="3793" priority="219" operator="lessThan">
      <formula>0</formula>
    </cfRule>
  </conditionalFormatting>
  <conditionalFormatting sqref="C369:J369">
    <cfRule type="cellIs" dxfId="3792" priority="220" operator="lessThan">
      <formula>0</formula>
    </cfRule>
  </conditionalFormatting>
  <conditionalFormatting sqref="B368">
    <cfRule type="cellIs" dxfId="3791" priority="221" operator="lessThan">
      <formula>0</formula>
    </cfRule>
  </conditionalFormatting>
  <conditionalFormatting sqref="R373">
    <cfRule type="cellIs" dxfId="3790" priority="222" operator="lessThan">
      <formula>0</formula>
    </cfRule>
  </conditionalFormatting>
  <conditionalFormatting sqref="Q411:Q413">
    <cfRule type="cellIs" dxfId="3789" priority="223" operator="lessThan">
      <formula>0</formula>
    </cfRule>
  </conditionalFormatting>
  <conditionalFormatting sqref="C370:J370">
    <cfRule type="cellIs" dxfId="3788" priority="224" operator="lessThan">
      <formula>0</formula>
    </cfRule>
  </conditionalFormatting>
  <conditionalFormatting sqref="R372">
    <cfRule type="cellIs" dxfId="3787" priority="225" operator="lessThan">
      <formula>0</formula>
    </cfRule>
  </conditionalFormatting>
  <conditionalFormatting sqref="Q374:R374 R375:R377">
    <cfRule type="cellIs" dxfId="3786" priority="226" operator="lessThan">
      <formula>0</formula>
    </cfRule>
  </conditionalFormatting>
  <conditionalFormatting sqref="Q374">
    <cfRule type="cellIs" dxfId="3785" priority="227" operator="lessThan">
      <formula>0</formula>
    </cfRule>
  </conditionalFormatting>
  <conditionalFormatting sqref="Q375:Q377">
    <cfRule type="cellIs" dxfId="3784" priority="228" operator="lessThan">
      <formula>0</formula>
    </cfRule>
  </conditionalFormatting>
  <conditionalFormatting sqref="I376 K375:N376 C377:M378">
    <cfRule type="cellIs" dxfId="3783" priority="229" operator="lessThan">
      <formula>0</formula>
    </cfRule>
  </conditionalFormatting>
  <conditionalFormatting sqref="I375">
    <cfRule type="cellIs" dxfId="3782" priority="230" operator="lessThan">
      <formula>0</formula>
    </cfRule>
  </conditionalFormatting>
  <conditionalFormatting sqref="C375:J375">
    <cfRule type="cellIs" dxfId="3781" priority="231" operator="lessThan">
      <formula>0</formula>
    </cfRule>
  </conditionalFormatting>
  <conditionalFormatting sqref="B374">
    <cfRule type="cellIs" dxfId="3780" priority="232" operator="lessThan">
      <formula>0</formula>
    </cfRule>
  </conditionalFormatting>
  <conditionalFormatting sqref="R379">
    <cfRule type="cellIs" dxfId="3779" priority="233" operator="lessThan">
      <formula>0</formula>
    </cfRule>
  </conditionalFormatting>
  <conditionalFormatting sqref="C376:J376">
    <cfRule type="cellIs" dxfId="3778" priority="234" operator="lessThan">
      <formula>0</formula>
    </cfRule>
  </conditionalFormatting>
  <conditionalFormatting sqref="R378">
    <cfRule type="cellIs" dxfId="3777" priority="235" operator="lessThan">
      <formula>0</formula>
    </cfRule>
  </conditionalFormatting>
  <conditionalFormatting sqref="R378">
    <cfRule type="cellIs" dxfId="3776" priority="236" operator="lessThan">
      <formula>0</formula>
    </cfRule>
  </conditionalFormatting>
  <conditionalFormatting sqref="Q380:R380 R381:R383">
    <cfRule type="cellIs" dxfId="3775" priority="237" operator="lessThan">
      <formula>0</formula>
    </cfRule>
  </conditionalFormatting>
  <conditionalFormatting sqref="Q380">
    <cfRule type="cellIs" dxfId="3774" priority="238" operator="lessThan">
      <formula>0</formula>
    </cfRule>
  </conditionalFormatting>
  <conditionalFormatting sqref="Q381:Q383">
    <cfRule type="cellIs" dxfId="3773" priority="239" operator="lessThan">
      <formula>0</formula>
    </cfRule>
  </conditionalFormatting>
  <conditionalFormatting sqref="I382 K381:N382 C383:N383 C384:M384">
    <cfRule type="cellIs" dxfId="3772" priority="240" operator="lessThan">
      <formula>0</formula>
    </cfRule>
  </conditionalFormatting>
  <conditionalFormatting sqref="I381">
    <cfRule type="cellIs" dxfId="3771" priority="241" operator="lessThan">
      <formula>0</formula>
    </cfRule>
  </conditionalFormatting>
  <conditionalFormatting sqref="C381:J381">
    <cfRule type="cellIs" dxfId="3770" priority="242" operator="lessThan">
      <formula>0</formula>
    </cfRule>
  </conditionalFormatting>
  <conditionalFormatting sqref="B380">
    <cfRule type="cellIs" dxfId="3769" priority="243" operator="lessThan">
      <formula>0</formula>
    </cfRule>
  </conditionalFormatting>
  <conditionalFormatting sqref="R385">
    <cfRule type="cellIs" dxfId="3768" priority="244" operator="lessThan">
      <formula>0</formula>
    </cfRule>
  </conditionalFormatting>
  <conditionalFormatting sqref="C382:J382">
    <cfRule type="cellIs" dxfId="3767" priority="245" operator="lessThan">
      <formula>0</formula>
    </cfRule>
  </conditionalFormatting>
  <conditionalFormatting sqref="R384">
    <cfRule type="cellIs" dxfId="3766" priority="246" operator="lessThan">
      <formula>0</formula>
    </cfRule>
  </conditionalFormatting>
  <conditionalFormatting sqref="R384">
    <cfRule type="cellIs" dxfId="3765" priority="247" operator="lessThan">
      <formula>0</formula>
    </cfRule>
  </conditionalFormatting>
  <conditionalFormatting sqref="Q386:R386 R387:R389">
    <cfRule type="cellIs" dxfId="3764" priority="248" operator="lessThan">
      <formula>0</formula>
    </cfRule>
  </conditionalFormatting>
  <conditionalFormatting sqref="Q386">
    <cfRule type="cellIs" dxfId="3763" priority="249" operator="lessThan">
      <formula>0</formula>
    </cfRule>
  </conditionalFormatting>
  <conditionalFormatting sqref="Q387:Q389">
    <cfRule type="cellIs" dxfId="3762" priority="250" operator="lessThan">
      <formula>0</formula>
    </cfRule>
  </conditionalFormatting>
  <conditionalFormatting sqref="B386">
    <cfRule type="cellIs" dxfId="3761" priority="251" operator="lessThan">
      <formula>0</formula>
    </cfRule>
  </conditionalFormatting>
  <conditionalFormatting sqref="R391">
    <cfRule type="cellIs" dxfId="3760" priority="252" operator="lessThan">
      <formula>0</formula>
    </cfRule>
  </conditionalFormatting>
  <conditionalFormatting sqref="R390">
    <cfRule type="cellIs" dxfId="3759" priority="253" operator="lessThan">
      <formula>0</formula>
    </cfRule>
  </conditionalFormatting>
  <conditionalFormatting sqref="R390">
    <cfRule type="cellIs" dxfId="3758" priority="254" operator="lessThan">
      <formula>0</formula>
    </cfRule>
  </conditionalFormatting>
  <conditionalFormatting sqref="Q392:R392 R393:R395">
    <cfRule type="cellIs" dxfId="3757" priority="255" operator="lessThan">
      <formula>0</formula>
    </cfRule>
  </conditionalFormatting>
  <conditionalFormatting sqref="Q392">
    <cfRule type="cellIs" dxfId="3756" priority="256" operator="lessThan">
      <formula>0</formula>
    </cfRule>
  </conditionalFormatting>
  <conditionalFormatting sqref="H397">
    <cfRule type="cellIs" dxfId="3755" priority="257" operator="lessThan">
      <formula>0</formula>
    </cfRule>
  </conditionalFormatting>
  <conditionalFormatting sqref="B392">
    <cfRule type="cellIs" dxfId="3754" priority="258" operator="lessThan">
      <formula>0</formula>
    </cfRule>
  </conditionalFormatting>
  <conditionalFormatting sqref="H378">
    <cfRule type="cellIs" dxfId="3753" priority="259" operator="lessThan">
      <formula>0</formula>
    </cfRule>
  </conditionalFormatting>
  <conditionalFormatting sqref="R396">
    <cfRule type="cellIs" dxfId="3752" priority="260" operator="lessThan">
      <formula>0</formula>
    </cfRule>
  </conditionalFormatting>
  <conditionalFormatting sqref="H361">
    <cfRule type="cellIs" dxfId="3751" priority="261" operator="lessThan">
      <formula>0</formula>
    </cfRule>
  </conditionalFormatting>
  <conditionalFormatting sqref="Q398">
    <cfRule type="cellIs" dxfId="3750" priority="262" operator="lessThan">
      <formula>0</formula>
    </cfRule>
  </conditionalFormatting>
  <conditionalFormatting sqref="R438">
    <cfRule type="cellIs" dxfId="3749" priority="263" operator="lessThan">
      <formula>0</formula>
    </cfRule>
  </conditionalFormatting>
  <conditionalFormatting sqref="H372">
    <cfRule type="cellIs" dxfId="3748" priority="264" operator="lessThan">
      <formula>0</formula>
    </cfRule>
  </conditionalFormatting>
  <conditionalFormatting sqref="R402">
    <cfRule type="cellIs" dxfId="3747" priority="265" operator="lessThan">
      <formula>0</formula>
    </cfRule>
  </conditionalFormatting>
  <conditionalFormatting sqref="Q440:R440 R441:R443">
    <cfRule type="cellIs" dxfId="3746" priority="266" operator="lessThan">
      <formula>0</formula>
    </cfRule>
  </conditionalFormatting>
  <conditionalFormatting sqref="C391:M391">
    <cfRule type="cellIs" dxfId="3745" priority="267" operator="lessThan">
      <formula>0</formula>
    </cfRule>
  </conditionalFormatting>
  <conditionalFormatting sqref="C385:M385">
    <cfRule type="cellIs" dxfId="3744" priority="268" operator="lessThan">
      <formula>0</formula>
    </cfRule>
  </conditionalFormatting>
  <conditionalFormatting sqref="C379:M379">
    <cfRule type="cellIs" dxfId="3743" priority="269" operator="lessThan">
      <formula>0</formula>
    </cfRule>
  </conditionalFormatting>
  <conditionalFormatting sqref="C373:M373">
    <cfRule type="cellIs" dxfId="3742" priority="270" operator="lessThan">
      <formula>0</formula>
    </cfRule>
  </conditionalFormatting>
  <conditionalFormatting sqref="J367:M367">
    <cfRule type="cellIs" dxfId="3741" priority="271" operator="lessThan">
      <formula>0</formula>
    </cfRule>
  </conditionalFormatting>
  <conditionalFormatting sqref="C361:M361">
    <cfRule type="cellIs" dxfId="3740" priority="272" operator="lessThan">
      <formula>0</formula>
    </cfRule>
  </conditionalFormatting>
  <conditionalFormatting sqref="J355:N355">
    <cfRule type="cellIs" dxfId="3739" priority="273" operator="lessThan">
      <formula>0</formula>
    </cfRule>
  </conditionalFormatting>
  <conditionalFormatting sqref="B398">
    <cfRule type="cellIs" dxfId="3738" priority="274" operator="lessThan">
      <formula>0</formula>
    </cfRule>
  </conditionalFormatting>
  <conditionalFormatting sqref="B403">
    <cfRule type="cellIs" dxfId="3737" priority="275" operator="lessThan">
      <formula>0</formula>
    </cfRule>
  </conditionalFormatting>
  <conditionalFormatting sqref="R408">
    <cfRule type="cellIs" dxfId="3736" priority="276" operator="lessThan">
      <formula>0</formula>
    </cfRule>
  </conditionalFormatting>
  <conditionalFormatting sqref="R409">
    <cfRule type="cellIs" dxfId="3735" priority="277" operator="lessThan">
      <formula>0</formula>
    </cfRule>
  </conditionalFormatting>
  <conditionalFormatting sqref="Q404:R404 R405:R407">
    <cfRule type="cellIs" dxfId="3734" priority="278" operator="lessThan">
      <formula>0</formula>
    </cfRule>
  </conditionalFormatting>
  <conditionalFormatting sqref="Q404">
    <cfRule type="cellIs" dxfId="3733" priority="279" operator="lessThan">
      <formula>0</formula>
    </cfRule>
  </conditionalFormatting>
  <conditionalFormatting sqref="R408">
    <cfRule type="cellIs" dxfId="3732" priority="280" operator="lessThan">
      <formula>0</formula>
    </cfRule>
  </conditionalFormatting>
  <conditionalFormatting sqref="B404">
    <cfRule type="cellIs" dxfId="3731" priority="281" operator="lessThan">
      <formula>0</formula>
    </cfRule>
  </conditionalFormatting>
  <conditionalFormatting sqref="R414">
    <cfRule type="cellIs" dxfId="3730" priority="282" operator="lessThan">
      <formula>0</formula>
    </cfRule>
  </conditionalFormatting>
  <conditionalFormatting sqref="R415">
    <cfRule type="cellIs" dxfId="3729" priority="283" operator="lessThan">
      <formula>0</formula>
    </cfRule>
  </conditionalFormatting>
  <conditionalFormatting sqref="Q410:R410 R411:R413">
    <cfRule type="cellIs" dxfId="3728" priority="284" operator="lessThan">
      <formula>0</formula>
    </cfRule>
  </conditionalFormatting>
  <conditionalFormatting sqref="Q410">
    <cfRule type="cellIs" dxfId="3727" priority="285" operator="lessThan">
      <formula>0</formula>
    </cfRule>
  </conditionalFormatting>
  <conditionalFormatting sqref="R414">
    <cfRule type="cellIs" dxfId="3726" priority="286" operator="lessThan">
      <formula>0</formula>
    </cfRule>
  </conditionalFormatting>
  <conditionalFormatting sqref="B410">
    <cfRule type="cellIs" dxfId="3725" priority="287" operator="lessThan">
      <formula>0</formula>
    </cfRule>
  </conditionalFormatting>
  <conditionalFormatting sqref="R432">
    <cfRule type="cellIs" dxfId="3724" priority="288" operator="lessThan">
      <formula>0</formula>
    </cfRule>
  </conditionalFormatting>
  <conditionalFormatting sqref="Q429:Q431">
    <cfRule type="cellIs" dxfId="3723" priority="289" operator="lessThan">
      <formula>0</formula>
    </cfRule>
  </conditionalFormatting>
  <conditionalFormatting sqref="R433">
    <cfRule type="cellIs" dxfId="3722" priority="290" operator="lessThan">
      <formula>0</formula>
    </cfRule>
  </conditionalFormatting>
  <conditionalFormatting sqref="Q428:R428 R429:R431">
    <cfRule type="cellIs" dxfId="3721" priority="291" operator="lessThan">
      <formula>0</formula>
    </cfRule>
  </conditionalFormatting>
  <conditionalFormatting sqref="Q428">
    <cfRule type="cellIs" dxfId="3720" priority="292" operator="lessThan">
      <formula>0</formula>
    </cfRule>
  </conditionalFormatting>
  <conditionalFormatting sqref="R432">
    <cfRule type="cellIs" dxfId="3719" priority="293" operator="lessThan">
      <formula>0</formula>
    </cfRule>
  </conditionalFormatting>
  <conditionalFormatting sqref="H391">
    <cfRule type="cellIs" dxfId="3718" priority="294" operator="lessThan">
      <formula>0</formula>
    </cfRule>
  </conditionalFormatting>
  <conditionalFormatting sqref="Q435:Q437">
    <cfRule type="cellIs" dxfId="3717" priority="295" operator="lessThan">
      <formula>0</formula>
    </cfRule>
  </conditionalFormatting>
  <conditionalFormatting sqref="R444">
    <cfRule type="cellIs" dxfId="3716" priority="296" operator="lessThan">
      <formula>0</formula>
    </cfRule>
  </conditionalFormatting>
  <conditionalFormatting sqref="H384">
    <cfRule type="cellIs" dxfId="3715" priority="297" operator="lessThan">
      <formula>0</formula>
    </cfRule>
  </conditionalFormatting>
  <conditionalFormatting sqref="H379">
    <cfRule type="cellIs" dxfId="3714" priority="298" operator="lessThan">
      <formula>0</formula>
    </cfRule>
  </conditionalFormatting>
  <conditionalFormatting sqref="R438">
    <cfRule type="cellIs" dxfId="3713" priority="299" operator="lessThan">
      <formula>0</formula>
    </cfRule>
  </conditionalFormatting>
  <conditionalFormatting sqref="H373">
    <cfRule type="cellIs" dxfId="3712" priority="300" operator="lessThan">
      <formula>0</formula>
    </cfRule>
  </conditionalFormatting>
  <conditionalFormatting sqref="Q441:Q443">
    <cfRule type="cellIs" dxfId="3711" priority="301" operator="lessThan">
      <formula>0</formula>
    </cfRule>
  </conditionalFormatting>
  <conditionalFormatting sqref="Q434:R434 R435:R437">
    <cfRule type="cellIs" dxfId="3710" priority="302" operator="lessThan">
      <formula>0</formula>
    </cfRule>
  </conditionalFormatting>
  <conditionalFormatting sqref="Q434">
    <cfRule type="cellIs" dxfId="3709" priority="303" operator="lessThan">
      <formula>0</formula>
    </cfRule>
  </conditionalFormatting>
  <conditionalFormatting sqref="B434">
    <cfRule type="cellIs" dxfId="3708" priority="304" operator="lessThan">
      <formula>0</formula>
    </cfRule>
  </conditionalFormatting>
  <conditionalFormatting sqref="R445:R446">
    <cfRule type="cellIs" dxfId="3707" priority="305" operator="lessThan">
      <formula>0</formula>
    </cfRule>
  </conditionalFormatting>
  <conditionalFormatting sqref="R444">
    <cfRule type="cellIs" dxfId="3706" priority="306" operator="lessThan">
      <formula>0</formula>
    </cfRule>
  </conditionalFormatting>
  <conditionalFormatting sqref="B446">
    <cfRule type="cellIs" dxfId="3705" priority="307" operator="lessThan">
      <formula>0</formula>
    </cfRule>
  </conditionalFormatting>
  <conditionalFormatting sqref="B440">
    <cfRule type="cellIs" dxfId="3704" priority="308" operator="lessThan">
      <formula>0</formula>
    </cfRule>
  </conditionalFormatting>
  <conditionalFormatting sqref="Q446">
    <cfRule type="cellIs" dxfId="3703" priority="309" operator="lessThan">
      <formula>0</formula>
    </cfRule>
  </conditionalFormatting>
  <conditionalFormatting sqref="B447">
    <cfRule type="cellIs" dxfId="3702" priority="310" operator="lessThan">
      <formula>0</formula>
    </cfRule>
  </conditionalFormatting>
  <conditionalFormatting sqref="R439">
    <cfRule type="cellIs" dxfId="3701" priority="311" operator="lessThan">
      <formula>0</formula>
    </cfRule>
  </conditionalFormatting>
  <conditionalFormatting sqref="R448:R450">
    <cfRule type="cellIs" dxfId="3700" priority="312" operator="lessThan">
      <formula>0</formula>
    </cfRule>
  </conditionalFormatting>
  <conditionalFormatting sqref="Q448:Q450">
    <cfRule type="cellIs" dxfId="3699" priority="313" operator="lessThan">
      <formula>0</formula>
    </cfRule>
  </conditionalFormatting>
  <conditionalFormatting sqref="R603">
    <cfRule type="cellIs" dxfId="3698" priority="314" operator="lessThan">
      <formula>0</formula>
    </cfRule>
  </conditionalFormatting>
  <conditionalFormatting sqref="B625">
    <cfRule type="cellIs" dxfId="3697" priority="315" operator="lessThan">
      <formula>0</formula>
    </cfRule>
  </conditionalFormatting>
  <conditionalFormatting sqref="Q454:Q456">
    <cfRule type="cellIs" dxfId="3696" priority="316" operator="lessThan">
      <formula>0</formula>
    </cfRule>
  </conditionalFormatting>
  <conditionalFormatting sqref="R457">
    <cfRule type="cellIs" dxfId="3695" priority="317" operator="lessThan">
      <formula>0</formula>
    </cfRule>
  </conditionalFormatting>
  <conditionalFormatting sqref="R597">
    <cfRule type="cellIs" dxfId="3694" priority="318" operator="lessThan">
      <formula>0</formula>
    </cfRule>
  </conditionalFormatting>
  <conditionalFormatting sqref="R451">
    <cfRule type="cellIs" dxfId="3693" priority="319" operator="lessThan">
      <formula>0</formula>
    </cfRule>
  </conditionalFormatting>
  <conditionalFormatting sqref="R451">
    <cfRule type="cellIs" dxfId="3692" priority="320" operator="lessThan">
      <formula>0</formula>
    </cfRule>
  </conditionalFormatting>
  <conditionalFormatting sqref="R457">
    <cfRule type="cellIs" dxfId="3691" priority="321" operator="lessThan">
      <formula>0</formula>
    </cfRule>
  </conditionalFormatting>
  <conditionalFormatting sqref="J593:N595 J596:M596">
    <cfRule type="cellIs" dxfId="3690" priority="322" operator="lessThan">
      <formula>0</formula>
    </cfRule>
  </conditionalFormatting>
  <conditionalFormatting sqref="B453">
    <cfRule type="cellIs" dxfId="3689" priority="323" operator="lessThan">
      <formula>0</formula>
    </cfRule>
  </conditionalFormatting>
  <conditionalFormatting sqref="Q599:Q602">
    <cfRule type="cellIs" dxfId="3688" priority="324" operator="lessThan">
      <formula>0</formula>
    </cfRule>
  </conditionalFormatting>
  <conditionalFormatting sqref="R454:R456">
    <cfRule type="cellIs" dxfId="3687" priority="325" operator="lessThan">
      <formula>0</formula>
    </cfRule>
  </conditionalFormatting>
  <conditionalFormatting sqref="R593:R595">
    <cfRule type="cellIs" dxfId="3686" priority="326" operator="lessThan">
      <formula>0</formula>
    </cfRule>
  </conditionalFormatting>
  <conditionalFormatting sqref="R596">
    <cfRule type="cellIs" dxfId="3685" priority="327" operator="lessThan">
      <formula>0</formula>
    </cfRule>
  </conditionalFormatting>
  <conditionalFormatting sqref="R452">
    <cfRule type="cellIs" dxfId="3684" priority="328" operator="lessThan">
      <formula>0</formula>
    </cfRule>
  </conditionalFormatting>
  <conditionalFormatting sqref="B592">
    <cfRule type="cellIs" dxfId="3683" priority="329" operator="lessThan">
      <formula>0</formula>
    </cfRule>
  </conditionalFormatting>
  <conditionalFormatting sqref="Q593:Q595">
    <cfRule type="cellIs" dxfId="3682" priority="330" operator="lessThan">
      <formula>0</formula>
    </cfRule>
  </conditionalFormatting>
  <conditionalFormatting sqref="J594">
    <cfRule type="cellIs" dxfId="3681" priority="331" operator="lessThan">
      <formula>0</formula>
    </cfRule>
  </conditionalFormatting>
  <conditionalFormatting sqref="R602">
    <cfRule type="cellIs" dxfId="3680" priority="332" operator="lessThan">
      <formula>0</formula>
    </cfRule>
  </conditionalFormatting>
  <conditionalFormatting sqref="J595:N595 K593:N594 J596:M596">
    <cfRule type="cellIs" dxfId="3679" priority="333" operator="lessThan">
      <formula>0</formula>
    </cfRule>
  </conditionalFormatting>
  <conditionalFormatting sqref="R596">
    <cfRule type="cellIs" dxfId="3678" priority="334" operator="lessThan">
      <formula>0</formula>
    </cfRule>
  </conditionalFormatting>
  <conditionalFormatting sqref="J599:N599 J601:N602 J600:M600">
    <cfRule type="cellIs" dxfId="3677" priority="335" operator="lessThan">
      <formula>0</formula>
    </cfRule>
  </conditionalFormatting>
  <conditionalFormatting sqref="Q616:Q619">
    <cfRule type="cellIs" dxfId="3676" priority="336" operator="lessThan">
      <formula>0</formula>
    </cfRule>
  </conditionalFormatting>
  <conditionalFormatting sqref="R602">
    <cfRule type="cellIs" dxfId="3675" priority="337" operator="lessThan">
      <formula>0</formula>
    </cfRule>
  </conditionalFormatting>
  <conditionalFormatting sqref="J600">
    <cfRule type="cellIs" dxfId="3674" priority="338" operator="lessThan">
      <formula>0</formula>
    </cfRule>
  </conditionalFormatting>
  <conditionalFormatting sqref="J601:N602 K599:N599 K600:M600">
    <cfRule type="cellIs" dxfId="3673" priority="339" operator="lessThan">
      <formula>0</formula>
    </cfRule>
  </conditionalFormatting>
  <conditionalFormatting sqref="R599:R601">
    <cfRule type="cellIs" dxfId="3672" priority="340" operator="lessThan">
      <formula>0</formula>
    </cfRule>
  </conditionalFormatting>
  <conditionalFormatting sqref="R629">
    <cfRule type="cellIs" dxfId="3671" priority="341" operator="lessThan">
      <formula>0</formula>
    </cfRule>
  </conditionalFormatting>
  <conditionalFormatting sqref="I626">
    <cfRule type="cellIs" dxfId="3670" priority="342" operator="lessThan">
      <formula>0</formula>
    </cfRule>
  </conditionalFormatting>
  <conditionalFormatting sqref="C616:N619">
    <cfRule type="cellIs" dxfId="3669" priority="343" operator="lessThan">
      <formula>0</formula>
    </cfRule>
  </conditionalFormatting>
  <conditionalFormatting sqref="R619">
    <cfRule type="cellIs" dxfId="3668" priority="344" operator="lessThan">
      <formula>0</formula>
    </cfRule>
  </conditionalFormatting>
  <conditionalFormatting sqref="I616">
    <cfRule type="cellIs" dxfId="3667" priority="345" operator="lessThan">
      <formula>0</formula>
    </cfRule>
  </conditionalFormatting>
  <conditionalFormatting sqref="H621:H624">
    <cfRule type="cellIs" dxfId="3666" priority="346" operator="lessThan">
      <formula>0</formula>
    </cfRule>
  </conditionalFormatting>
  <conditionalFormatting sqref="R619">
    <cfRule type="cellIs" dxfId="3665" priority="347" operator="lessThan">
      <formula>0</formula>
    </cfRule>
  </conditionalFormatting>
  <conditionalFormatting sqref="H616">
    <cfRule type="cellIs" dxfId="3664" priority="348" operator="lessThan">
      <formula>0</formula>
    </cfRule>
  </conditionalFormatting>
  <conditionalFormatting sqref="H616:H619">
    <cfRule type="cellIs" dxfId="3663" priority="349" operator="lessThan">
      <formula>0</formula>
    </cfRule>
  </conditionalFormatting>
  <conditionalFormatting sqref="C617:J617">
    <cfRule type="cellIs" dxfId="3662" priority="350" operator="lessThan">
      <formula>0</formula>
    </cfRule>
  </conditionalFormatting>
  <conditionalFormatting sqref="H617:H619">
    <cfRule type="cellIs" dxfId="3661" priority="351" operator="lessThan">
      <formula>0</formula>
    </cfRule>
  </conditionalFormatting>
  <conditionalFormatting sqref="I617 K616:N617 C618:N619">
    <cfRule type="cellIs" dxfId="3660" priority="352" operator="lessThan">
      <formula>0</formula>
    </cfRule>
  </conditionalFormatting>
  <conditionalFormatting sqref="R616:R618">
    <cfRule type="cellIs" dxfId="3659" priority="353" operator="lessThan">
      <formula>0</formula>
    </cfRule>
  </conditionalFormatting>
  <conditionalFormatting sqref="B615">
    <cfRule type="cellIs" dxfId="3658" priority="354" operator="lessThan">
      <formula>0</formula>
    </cfRule>
  </conditionalFormatting>
  <conditionalFormatting sqref="R624">
    <cfRule type="cellIs" dxfId="3657" priority="355" operator="lessThan">
      <formula>0</formula>
    </cfRule>
  </conditionalFormatting>
  <conditionalFormatting sqref="I621">
    <cfRule type="cellIs" dxfId="3656" priority="356" operator="lessThan">
      <formula>0</formula>
    </cfRule>
  </conditionalFormatting>
  <conditionalFormatting sqref="C621:N624">
    <cfRule type="cellIs" dxfId="3655" priority="357" operator="lessThan">
      <formula>0</formula>
    </cfRule>
  </conditionalFormatting>
  <conditionalFormatting sqref="R624">
    <cfRule type="cellIs" dxfId="3654" priority="358" operator="lessThan">
      <formula>0</formula>
    </cfRule>
  </conditionalFormatting>
  <conditionalFormatting sqref="H621">
    <cfRule type="cellIs" dxfId="3653" priority="359" operator="lessThan">
      <formula>0</formula>
    </cfRule>
  </conditionalFormatting>
  <conditionalFormatting sqref="Q621:Q624">
    <cfRule type="cellIs" dxfId="3652" priority="360" operator="lessThan">
      <formula>0</formula>
    </cfRule>
  </conditionalFormatting>
  <conditionalFormatting sqref="C622:J622">
    <cfRule type="cellIs" dxfId="3651" priority="361" operator="lessThan">
      <formula>0</formula>
    </cfRule>
  </conditionalFormatting>
  <conditionalFormatting sqref="H622:H624">
    <cfRule type="cellIs" dxfId="3650" priority="362" operator="lessThan">
      <formula>0</formula>
    </cfRule>
  </conditionalFormatting>
  <conditionalFormatting sqref="I622 K621:N622 C623:N624">
    <cfRule type="cellIs" dxfId="3649" priority="363" operator="lessThan">
      <formula>0</formula>
    </cfRule>
  </conditionalFormatting>
  <conditionalFormatting sqref="R621:R623">
    <cfRule type="cellIs" dxfId="3648" priority="364" operator="lessThan">
      <formula>0</formula>
    </cfRule>
  </conditionalFormatting>
  <conditionalFormatting sqref="B620">
    <cfRule type="cellIs" dxfId="3647" priority="365" operator="lessThan">
      <formula>0</formula>
    </cfRule>
  </conditionalFormatting>
  <conditionalFormatting sqref="C626:N629">
    <cfRule type="cellIs" dxfId="3646" priority="366" operator="lessThan">
      <formula>0</formula>
    </cfRule>
  </conditionalFormatting>
  <conditionalFormatting sqref="R629">
    <cfRule type="cellIs" dxfId="3645" priority="367" operator="lessThan">
      <formula>0</formula>
    </cfRule>
  </conditionalFormatting>
  <conditionalFormatting sqref="H626">
    <cfRule type="cellIs" dxfId="3644" priority="368" operator="lessThan">
      <formula>0</formula>
    </cfRule>
  </conditionalFormatting>
  <conditionalFormatting sqref="H626:H629">
    <cfRule type="cellIs" dxfId="3643" priority="369" operator="lessThan">
      <formula>0</formula>
    </cfRule>
  </conditionalFormatting>
  <conditionalFormatting sqref="Q626:Q629">
    <cfRule type="cellIs" dxfId="3642" priority="370" operator="lessThan">
      <formula>0</formula>
    </cfRule>
  </conditionalFormatting>
  <conditionalFormatting sqref="C627:J627">
    <cfRule type="cellIs" dxfId="3641" priority="371" operator="lessThan">
      <formula>0</formula>
    </cfRule>
  </conditionalFormatting>
  <conditionalFormatting sqref="H627:H629">
    <cfRule type="cellIs" dxfId="3640" priority="372" operator="lessThan">
      <formula>0</formula>
    </cfRule>
  </conditionalFormatting>
  <conditionalFormatting sqref="I627 K626:N627 C628:N629">
    <cfRule type="cellIs" dxfId="3639" priority="373" operator="lessThan">
      <formula>0</formula>
    </cfRule>
  </conditionalFormatting>
  <conditionalFormatting sqref="R626:R628">
    <cfRule type="cellIs" dxfId="3638" priority="374" operator="lessThan">
      <formula>0</formula>
    </cfRule>
  </conditionalFormatting>
  <conditionalFormatting sqref="C351:I351">
    <cfRule type="cellIs" dxfId="3637" priority="375" operator="lessThan">
      <formula>0</formula>
    </cfRule>
  </conditionalFormatting>
  <conditionalFormatting sqref="C353:I354">
    <cfRule type="cellIs" dxfId="3636" priority="376" operator="lessThan">
      <formula>0</formula>
    </cfRule>
  </conditionalFormatting>
  <conditionalFormatting sqref="Q506:R506">
    <cfRule type="cellIs" dxfId="3635" priority="377" operator="lessThan">
      <formula>0</formula>
    </cfRule>
  </conditionalFormatting>
  <conditionalFormatting sqref="Q499:Q502">
    <cfRule type="cellIs" dxfId="3634" priority="378" operator="lessThan">
      <formula>0</formula>
    </cfRule>
  </conditionalFormatting>
  <conditionalFormatting sqref="R611:R613">
    <cfRule type="cellIs" dxfId="3633" priority="379" operator="lessThan">
      <formula>0</formula>
    </cfRule>
  </conditionalFormatting>
  <conditionalFormatting sqref="B498">
    <cfRule type="cellIs" dxfId="3632" priority="380" operator="lessThan">
      <formula>0</formula>
    </cfRule>
  </conditionalFormatting>
  <conditionalFormatting sqref="N427">
    <cfRule type="cellIs" dxfId="3631" priority="381" operator="lessThan">
      <formula>0</formula>
    </cfRule>
  </conditionalFormatting>
  <conditionalFormatting sqref="C352:I352">
    <cfRule type="cellIs" dxfId="3630" priority="382" operator="lessThan">
      <formula>0</formula>
    </cfRule>
  </conditionalFormatting>
  <conditionalFormatting sqref="C355:I355">
    <cfRule type="cellIs" dxfId="3629" priority="383" operator="lessThan">
      <formula>0</formula>
    </cfRule>
  </conditionalFormatting>
  <conditionalFormatting sqref="C365:I366">
    <cfRule type="cellIs" dxfId="3628" priority="384" operator="lessThan">
      <formula>0</formula>
    </cfRule>
  </conditionalFormatting>
  <conditionalFormatting sqref="C363:I363">
    <cfRule type="cellIs" dxfId="3627" priority="385" operator="lessThan">
      <formula>0</formula>
    </cfRule>
  </conditionalFormatting>
  <conditionalFormatting sqref="C364:I364">
    <cfRule type="cellIs" dxfId="3626" priority="386" operator="lessThan">
      <formula>0</formula>
    </cfRule>
  </conditionalFormatting>
  <conditionalFormatting sqref="C367:I367">
    <cfRule type="cellIs" dxfId="3625" priority="387" operator="lessThan">
      <formula>0</formula>
    </cfRule>
  </conditionalFormatting>
  <conditionalFormatting sqref="C593:I596">
    <cfRule type="cellIs" dxfId="3624" priority="388" operator="lessThan">
      <formula>0</formula>
    </cfRule>
  </conditionalFormatting>
  <conditionalFormatting sqref="C594:I594">
    <cfRule type="cellIs" dxfId="3623" priority="389" operator="lessThan">
      <formula>0</formula>
    </cfRule>
  </conditionalFormatting>
  <conditionalFormatting sqref="C595:I596">
    <cfRule type="cellIs" dxfId="3622" priority="390" operator="lessThan">
      <formula>0</formula>
    </cfRule>
  </conditionalFormatting>
  <conditionalFormatting sqref="R551">
    <cfRule type="cellIs" dxfId="3621" priority="391" operator="lessThan">
      <formula>0</formula>
    </cfRule>
  </conditionalFormatting>
  <conditionalFormatting sqref="R551">
    <cfRule type="cellIs" dxfId="3620" priority="392" operator="lessThan">
      <formula>0</formula>
    </cfRule>
  </conditionalFormatting>
  <conditionalFormatting sqref="C599:I602">
    <cfRule type="cellIs" dxfId="3619" priority="393" operator="lessThan">
      <formula>0</formula>
    </cfRule>
  </conditionalFormatting>
  <conditionalFormatting sqref="C600:I600">
    <cfRule type="cellIs" dxfId="3618" priority="394" operator="lessThan">
      <formula>0</formula>
    </cfRule>
  </conditionalFormatting>
  <conditionalFormatting sqref="C601:I602">
    <cfRule type="cellIs" dxfId="3617" priority="395" operator="lessThan">
      <formula>0</formula>
    </cfRule>
  </conditionalFormatting>
  <conditionalFormatting sqref="C461:C464">
    <cfRule type="cellIs" dxfId="3616" priority="396" operator="lessThan">
      <formula>0</formula>
    </cfRule>
  </conditionalFormatting>
  <conditionalFormatting sqref="Q468:Q471">
    <cfRule type="cellIs" dxfId="3615" priority="397" operator="lessThan">
      <formula>0</formula>
    </cfRule>
  </conditionalFormatting>
  <conditionalFormatting sqref="R507:R510">
    <cfRule type="cellIs" dxfId="3614" priority="398" operator="lessThan">
      <formula>0</formula>
    </cfRule>
  </conditionalFormatting>
  <conditionalFormatting sqref="R511:R512">
    <cfRule type="cellIs" dxfId="3613" priority="399" operator="lessThan">
      <formula>0</formula>
    </cfRule>
  </conditionalFormatting>
  <conditionalFormatting sqref="R512">
    <cfRule type="cellIs" dxfId="3612" priority="400" operator="lessThan">
      <formula>0</formula>
    </cfRule>
  </conditionalFormatting>
  <conditionalFormatting sqref="R511">
    <cfRule type="cellIs" dxfId="3611" priority="401" operator="lessThan">
      <formula>0</formula>
    </cfRule>
  </conditionalFormatting>
  <conditionalFormatting sqref="Q507:Q510">
    <cfRule type="cellIs" dxfId="3610" priority="402" operator="lessThan">
      <formula>0</formula>
    </cfRule>
  </conditionalFormatting>
  <conditionalFormatting sqref="B506">
    <cfRule type="cellIs" dxfId="3609" priority="403" operator="lessThan">
      <formula>0</formula>
    </cfRule>
  </conditionalFormatting>
  <conditionalFormatting sqref="C611:N614">
    <cfRule type="cellIs" dxfId="3608" priority="404" operator="lessThan">
      <formula>0</formula>
    </cfRule>
  </conditionalFormatting>
  <conditionalFormatting sqref="R614">
    <cfRule type="cellIs" dxfId="3607" priority="405" operator="lessThan">
      <formula>0</formula>
    </cfRule>
  </conditionalFormatting>
  <conditionalFormatting sqref="Q547:Q550">
    <cfRule type="cellIs" dxfId="3606" priority="406" operator="lessThan">
      <formula>0</formula>
    </cfRule>
  </conditionalFormatting>
  <conditionalFormatting sqref="H611:H614">
    <cfRule type="cellIs" dxfId="3605" priority="407" operator="lessThan">
      <formula>0</formula>
    </cfRule>
  </conditionalFormatting>
  <conditionalFormatting sqref="R504">
    <cfRule type="cellIs" dxfId="3604" priority="408" operator="lessThan">
      <formula>0</formula>
    </cfRule>
  </conditionalFormatting>
  <conditionalFormatting sqref="R547:R550 R552 R554:R560">
    <cfRule type="cellIs" dxfId="3603" priority="409" operator="lessThan">
      <formula>0</formula>
    </cfRule>
  </conditionalFormatting>
  <conditionalFormatting sqref="Q546">
    <cfRule type="cellIs" dxfId="3602" priority="410" operator="lessThan">
      <formula>0</formula>
    </cfRule>
  </conditionalFormatting>
  <conditionalFormatting sqref="Q554:Q558">
    <cfRule type="cellIs" dxfId="3601" priority="411" operator="lessThan">
      <formula>0</formula>
    </cfRule>
  </conditionalFormatting>
  <conditionalFormatting sqref="R570:R573 R575">
    <cfRule type="cellIs" dxfId="3600" priority="412" operator="lessThan">
      <formula>0</formula>
    </cfRule>
  </conditionalFormatting>
  <conditionalFormatting sqref="B546">
    <cfRule type="cellIs" dxfId="3599" priority="413" operator="lessThan">
      <formula>0</formula>
    </cfRule>
  </conditionalFormatting>
  <conditionalFormatting sqref="Q569">
    <cfRule type="cellIs" dxfId="3598" priority="414" operator="lessThan">
      <formula>0</formula>
    </cfRule>
  </conditionalFormatting>
  <conditionalFormatting sqref="R574">
    <cfRule type="cellIs" dxfId="3597" priority="415" operator="lessThan">
      <formula>0</formula>
    </cfRule>
  </conditionalFormatting>
  <conditionalFormatting sqref="R574">
    <cfRule type="cellIs" dxfId="3596" priority="416" operator="lessThan">
      <formula>0</formula>
    </cfRule>
  </conditionalFormatting>
  <conditionalFormatting sqref="Q570:Q573">
    <cfRule type="cellIs" dxfId="3595" priority="417" operator="lessThan">
      <formula>0</formula>
    </cfRule>
  </conditionalFormatting>
  <conditionalFormatting sqref="R582 R577:R580">
    <cfRule type="cellIs" dxfId="3594" priority="418" operator="lessThan">
      <formula>0</formula>
    </cfRule>
  </conditionalFormatting>
  <conditionalFormatting sqref="R581">
    <cfRule type="cellIs" dxfId="3593" priority="419" operator="lessThan">
      <formula>0</formula>
    </cfRule>
  </conditionalFormatting>
  <conditionalFormatting sqref="B569">
    <cfRule type="cellIs" dxfId="3592" priority="420" operator="lessThan">
      <formula>0</formula>
    </cfRule>
  </conditionalFormatting>
  <conditionalFormatting sqref="Q576">
    <cfRule type="cellIs" dxfId="3591" priority="421" operator="lessThan">
      <formula>0</formula>
    </cfRule>
  </conditionalFormatting>
  <conditionalFormatting sqref="Q577:Q580">
    <cfRule type="cellIs" dxfId="3590" priority="422" operator="lessThan">
      <formula>0</formula>
    </cfRule>
  </conditionalFormatting>
  <conditionalFormatting sqref="R581">
    <cfRule type="cellIs" dxfId="3589" priority="423" operator="lessThan">
      <formula>0</formula>
    </cfRule>
  </conditionalFormatting>
  <conditionalFormatting sqref="Q605:Q607 Q609">
    <cfRule type="cellIs" dxfId="3588" priority="424" operator="lessThan">
      <formula>0</formula>
    </cfRule>
  </conditionalFormatting>
  <conditionalFormatting sqref="R605:R607">
    <cfRule type="cellIs" dxfId="3587" priority="425" operator="lessThan">
      <formula>0</formula>
    </cfRule>
  </conditionalFormatting>
  <conditionalFormatting sqref="C607:I607">
    <cfRule type="cellIs" dxfId="3586" priority="426" operator="lessThan">
      <formula>0</formula>
    </cfRule>
  </conditionalFormatting>
  <conditionalFormatting sqref="C605:I607">
    <cfRule type="cellIs" dxfId="3585" priority="427" operator="lessThan">
      <formula>0</formula>
    </cfRule>
  </conditionalFormatting>
  <conditionalFormatting sqref="B604">
    <cfRule type="cellIs" dxfId="3584" priority="428" operator="lessThan">
      <formula>0</formula>
    </cfRule>
  </conditionalFormatting>
  <conditionalFormatting sqref="J605:N607">
    <cfRule type="cellIs" dxfId="3583" priority="429" operator="lessThan">
      <formula>0</formula>
    </cfRule>
  </conditionalFormatting>
  <conditionalFormatting sqref="Q611:Q614">
    <cfRule type="cellIs" dxfId="3582" priority="430" operator="lessThan">
      <formula>0</formula>
    </cfRule>
  </conditionalFormatting>
  <conditionalFormatting sqref="R608:R609">
    <cfRule type="cellIs" dxfId="3581" priority="431" operator="lessThan">
      <formula>0</formula>
    </cfRule>
  </conditionalFormatting>
  <conditionalFormatting sqref="C433:M433">
    <cfRule type="cellIs" dxfId="3580" priority="432" operator="lessThan">
      <formula>0</formula>
    </cfRule>
  </conditionalFormatting>
  <conditionalFormatting sqref="R608:R609">
    <cfRule type="cellIs" dxfId="3579" priority="433" operator="lessThan">
      <formula>0</formula>
    </cfRule>
  </conditionalFormatting>
  <conditionalFormatting sqref="J606">
    <cfRule type="cellIs" dxfId="3578" priority="434" operator="lessThan">
      <formula>0</formula>
    </cfRule>
  </conditionalFormatting>
  <conditionalFormatting sqref="J607:N607 K605:N606">
    <cfRule type="cellIs" dxfId="3577" priority="435" operator="lessThan">
      <formula>0</formula>
    </cfRule>
  </conditionalFormatting>
  <conditionalFormatting sqref="I612 K611:N612 C613:N614">
    <cfRule type="cellIs" dxfId="3576" priority="436" operator="lessThan">
      <formula>0</formula>
    </cfRule>
  </conditionalFormatting>
  <conditionalFormatting sqref="N427">
    <cfRule type="cellIs" dxfId="3575" priority="437" operator="lessThan">
      <formula>0</formula>
    </cfRule>
  </conditionalFormatting>
  <conditionalFormatting sqref="B429:N429">
    <cfRule type="cellIs" dxfId="3574" priority="438" operator="lessThan">
      <formula>0</formula>
    </cfRule>
  </conditionalFormatting>
  <conditionalFormatting sqref="C606:I606">
    <cfRule type="cellIs" dxfId="3573" priority="439" operator="lessThan">
      <formula>0</formula>
    </cfRule>
  </conditionalFormatting>
  <conditionalFormatting sqref="B429:N429">
    <cfRule type="cellIs" dxfId="3572" priority="440" operator="lessThan">
      <formula>0</formula>
    </cfRule>
  </conditionalFormatting>
  <conditionalFormatting sqref="H433">
    <cfRule type="cellIs" dxfId="3571" priority="441" operator="lessThan">
      <formula>0</formula>
    </cfRule>
  </conditionalFormatting>
  <conditionalFormatting sqref="B433">
    <cfRule type="cellIs" dxfId="3570" priority="442" operator="lessThan">
      <formula>0</formula>
    </cfRule>
  </conditionalFormatting>
  <conditionalFormatting sqref="B433">
    <cfRule type="cellIs" dxfId="3569" priority="443" operator="lessThan">
      <formula>0</formula>
    </cfRule>
  </conditionalFormatting>
  <conditionalFormatting sqref="B429:N429">
    <cfRule type="cellIs" dxfId="3568" priority="444" operator="lessThan">
      <formula>0</formula>
    </cfRule>
  </conditionalFormatting>
  <conditionalFormatting sqref="B429:N429">
    <cfRule type="cellIs" dxfId="3567" priority="445" operator="lessThan">
      <formula>0</formula>
    </cfRule>
  </conditionalFormatting>
  <conditionalFormatting sqref="B435:N435">
    <cfRule type="cellIs" dxfId="3566" priority="446" operator="lessThan">
      <formula>0</formula>
    </cfRule>
  </conditionalFormatting>
  <conditionalFormatting sqref="H611">
    <cfRule type="cellIs" dxfId="3565" priority="447" operator="lessThan">
      <formula>0</formula>
    </cfRule>
  </conditionalFormatting>
  <conditionalFormatting sqref="C433:M433">
    <cfRule type="cellIs" dxfId="3564" priority="448" operator="lessThan">
      <formula>0</formula>
    </cfRule>
  </conditionalFormatting>
  <conditionalFormatting sqref="H612:H614">
    <cfRule type="cellIs" dxfId="3563" priority="449" operator="lessThan">
      <formula>0</formula>
    </cfRule>
  </conditionalFormatting>
  <conditionalFormatting sqref="R614">
    <cfRule type="cellIs" dxfId="3562" priority="450" operator="lessThan">
      <formula>0</formula>
    </cfRule>
  </conditionalFormatting>
  <conditionalFormatting sqref="I611">
    <cfRule type="cellIs" dxfId="3561" priority="451" operator="lessThan">
      <formula>0</formula>
    </cfRule>
  </conditionalFormatting>
  <conditionalFormatting sqref="N439">
    <cfRule type="cellIs" dxfId="3560" priority="452" operator="lessThan">
      <formula>0</formula>
    </cfRule>
  </conditionalFormatting>
  <conditionalFormatting sqref="C612:J612">
    <cfRule type="cellIs" dxfId="3559" priority="453" operator="lessThan">
      <formula>0</formula>
    </cfRule>
  </conditionalFormatting>
  <conditionalFormatting sqref="B610">
    <cfRule type="cellIs" dxfId="3558" priority="454" operator="lessThan">
      <formula>0</formula>
    </cfRule>
  </conditionalFormatting>
  <conditionalFormatting sqref="B435:N435">
    <cfRule type="cellIs" dxfId="3557" priority="455" operator="lessThan">
      <formula>0</formula>
    </cfRule>
  </conditionalFormatting>
  <conditionalFormatting sqref="C445:M445">
    <cfRule type="cellIs" dxfId="3556" priority="456" operator="lessThan">
      <formula>0</formula>
    </cfRule>
  </conditionalFormatting>
  <conditionalFormatting sqref="C445:M445">
    <cfRule type="cellIs" dxfId="3555" priority="457" operator="lessThan">
      <formula>0</formula>
    </cfRule>
  </conditionalFormatting>
  <conditionalFormatting sqref="B435:N435">
    <cfRule type="cellIs" dxfId="3554" priority="458" operator="lessThan">
      <formula>0</formula>
    </cfRule>
  </conditionalFormatting>
  <conditionalFormatting sqref="N438">
    <cfRule type="cellIs" dxfId="3553" priority="459" operator="lessThan">
      <formula>0</formula>
    </cfRule>
  </conditionalFormatting>
  <conditionalFormatting sqref="B435:N435">
    <cfRule type="cellIs" dxfId="3552" priority="460" operator="lessThan">
      <formula>0</formula>
    </cfRule>
  </conditionalFormatting>
  <conditionalFormatting sqref="B435:N435">
    <cfRule type="cellIs" dxfId="3551" priority="461" operator="lessThan">
      <formula>0</formula>
    </cfRule>
  </conditionalFormatting>
  <conditionalFormatting sqref="B598">
    <cfRule type="cellIs" dxfId="3550" priority="462" operator="lessThan">
      <formula>0</formula>
    </cfRule>
  </conditionalFormatting>
  <conditionalFormatting sqref="N439">
    <cfRule type="cellIs" dxfId="3549" priority="463" operator="lessThan">
      <formula>0</formula>
    </cfRule>
  </conditionalFormatting>
  <conditionalFormatting sqref="B435:N435">
    <cfRule type="cellIs" dxfId="3548" priority="464" operator="lessThan">
      <formula>0</formula>
    </cfRule>
  </conditionalFormatting>
  <conditionalFormatting sqref="B598">
    <cfRule type="cellIs" dxfId="3547" priority="465" operator="lessThan">
      <formula>0</formula>
    </cfRule>
  </conditionalFormatting>
  <conditionalFormatting sqref="B641">
    <cfRule type="cellIs" dxfId="3546" priority="466" operator="lessThan">
      <formula>0</formula>
    </cfRule>
  </conditionalFormatting>
  <conditionalFormatting sqref="B591">
    <cfRule type="cellIs" dxfId="3545" priority="467" operator="lessThan">
      <formula>0</formula>
    </cfRule>
  </conditionalFormatting>
  <conditionalFormatting sqref="B591">
    <cfRule type="cellIs" dxfId="3544" priority="468" operator="lessThan">
      <formula>0</formula>
    </cfRule>
  </conditionalFormatting>
  <conditionalFormatting sqref="B609">
    <cfRule type="cellIs" dxfId="3543" priority="469" operator="lessThan">
      <formula>0</formula>
    </cfRule>
  </conditionalFormatting>
  <conditionalFormatting sqref="B609">
    <cfRule type="cellIs" dxfId="3542" priority="47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3541" priority="471" operator="lessThan">
      <formula>0</formula>
    </cfRule>
  </conditionalFormatting>
  <conditionalFormatting sqref="B646">
    <cfRule type="cellIs" dxfId="3540" priority="472" operator="lessThan">
      <formula>0</formula>
    </cfRule>
  </conditionalFormatting>
  <conditionalFormatting sqref="B631">
    <cfRule type="cellIs" dxfId="3539" priority="473" operator="lessThan">
      <formula>0</formula>
    </cfRule>
  </conditionalFormatting>
  <conditionalFormatting sqref="B635">
    <cfRule type="cellIs" dxfId="3538" priority="474" operator="lessThan">
      <formula>0</formula>
    </cfRule>
  </conditionalFormatting>
  <conditionalFormatting sqref="B662">
    <cfRule type="cellIs" dxfId="3537" priority="475" operator="lessThan">
      <formula>0</formula>
    </cfRule>
  </conditionalFormatting>
  <conditionalFormatting sqref="B671">
    <cfRule type="cellIs" dxfId="3536" priority="476" operator="lessThan">
      <formula>0</formula>
    </cfRule>
  </conditionalFormatting>
  <conditionalFormatting sqref="I674:N674 Q672:R675">
    <cfRule type="cellIs" dxfId="3535" priority="477" operator="lessThan">
      <formula>0</formula>
    </cfRule>
  </conditionalFormatting>
  <conditionalFormatting sqref="Q641">
    <cfRule type="cellIs" dxfId="3534" priority="478" operator="lessThan">
      <formula>0</formula>
    </cfRule>
  </conditionalFormatting>
  <conditionalFormatting sqref="Q641">
    <cfRule type="cellIs" dxfId="3533" priority="479" operator="lessThan">
      <formula>0</formula>
    </cfRule>
  </conditionalFormatting>
  <conditionalFormatting sqref="Q422:R422 R423:R425">
    <cfRule type="cellIs" dxfId="3532" priority="480" operator="lessThan">
      <formula>0</formula>
    </cfRule>
  </conditionalFormatting>
  <conditionalFormatting sqref="B416">
    <cfRule type="cellIs" dxfId="3531" priority="481" operator="lessThan">
      <formula>0</formula>
    </cfRule>
  </conditionalFormatting>
  <conditionalFormatting sqref="Q423:Q425">
    <cfRule type="cellIs" dxfId="3530" priority="482" operator="lessThan">
      <formula>0</formula>
    </cfRule>
  </conditionalFormatting>
  <conditionalFormatting sqref="Q422">
    <cfRule type="cellIs" dxfId="3529" priority="483" operator="lessThan">
      <formula>0</formula>
    </cfRule>
  </conditionalFormatting>
  <conditionalFormatting sqref="R426">
    <cfRule type="cellIs" dxfId="3528" priority="484" operator="lessThan">
      <formula>0</formula>
    </cfRule>
  </conditionalFormatting>
  <conditionalFormatting sqref="R427">
    <cfRule type="cellIs" dxfId="3527" priority="485" operator="lessThan">
      <formula>0</formula>
    </cfRule>
  </conditionalFormatting>
  <conditionalFormatting sqref="B422">
    <cfRule type="cellIs" dxfId="3526" priority="486" operator="lessThan">
      <formula>0</formula>
    </cfRule>
  </conditionalFormatting>
  <conditionalFormatting sqref="R426">
    <cfRule type="cellIs" dxfId="3525" priority="487" operator="lessThan">
      <formula>0</formula>
    </cfRule>
  </conditionalFormatting>
  <conditionalFormatting sqref="B454:N454">
    <cfRule type="cellIs" dxfId="3524" priority="488" operator="lessThan">
      <formula>0</formula>
    </cfRule>
  </conditionalFormatting>
  <conditionalFormatting sqref="B454:N454">
    <cfRule type="cellIs" dxfId="3523" priority="489" operator="lessThan">
      <formula>0</formula>
    </cfRule>
  </conditionalFormatting>
  <conditionalFormatting sqref="C652:I652">
    <cfRule type="cellIs" dxfId="3522" priority="490" operator="lessThan">
      <formula>0</formula>
    </cfRule>
  </conditionalFormatting>
  <conditionalFormatting sqref="C653:I653">
    <cfRule type="cellIs" dxfId="3521" priority="491" operator="lessThan">
      <formula>0</formula>
    </cfRule>
  </conditionalFormatting>
  <conditionalFormatting sqref="C658:M658">
    <cfRule type="cellIs" dxfId="3520" priority="492" operator="lessThan">
      <formula>0</formula>
    </cfRule>
  </conditionalFormatting>
  <conditionalFormatting sqref="C647:N647">
    <cfRule type="cellIs" dxfId="3519" priority="493" operator="lessThan">
      <formula>0</formula>
    </cfRule>
  </conditionalFormatting>
  <conditionalFormatting sqref="Q650">
    <cfRule type="cellIs" dxfId="3518" priority="494" operator="lessThan">
      <formula>0</formula>
    </cfRule>
  </conditionalFormatting>
  <conditionalFormatting sqref="Q417:Q419">
    <cfRule type="cellIs" dxfId="3517" priority="495" operator="lessThan">
      <formula>0</formula>
    </cfRule>
  </conditionalFormatting>
  <conditionalFormatting sqref="R420">
    <cfRule type="cellIs" dxfId="3516" priority="496" operator="lessThan">
      <formula>0</formula>
    </cfRule>
  </conditionalFormatting>
  <conditionalFormatting sqref="R421">
    <cfRule type="cellIs" dxfId="3515" priority="497" operator="lessThan">
      <formula>0</formula>
    </cfRule>
  </conditionalFormatting>
  <conditionalFormatting sqref="Q416:R416 R417:R419">
    <cfRule type="cellIs" dxfId="3514" priority="498" operator="lessThan">
      <formula>0</formula>
    </cfRule>
  </conditionalFormatting>
  <conditionalFormatting sqref="Q416">
    <cfRule type="cellIs" dxfId="3513" priority="499" operator="lessThan">
      <formula>0</formula>
    </cfRule>
  </conditionalFormatting>
  <conditionalFormatting sqref="R420">
    <cfRule type="cellIs" dxfId="3512" priority="500" operator="lessThan">
      <formula>0</formula>
    </cfRule>
  </conditionalFormatting>
  <conditionalFormatting sqref="B454:N454">
    <cfRule type="cellIs" dxfId="3511" priority="501" operator="lessThan">
      <formula>0</formula>
    </cfRule>
  </conditionalFormatting>
  <conditionalFormatting sqref="B454:N454">
    <cfRule type="cellIs" dxfId="3510" priority="502" operator="lessThan">
      <formula>0</formula>
    </cfRule>
  </conditionalFormatting>
  <conditionalFormatting sqref="B454:N454">
    <cfRule type="cellIs" dxfId="3509" priority="503" operator="lessThan">
      <formula>0</formula>
    </cfRule>
  </conditionalFormatting>
  <conditionalFormatting sqref="B454:N454">
    <cfRule type="cellIs" dxfId="3508" priority="504" operator="lessThan">
      <formula>0</formula>
    </cfRule>
  </conditionalFormatting>
  <conditionalFormatting sqref="B454:N454">
    <cfRule type="cellIs" dxfId="3507" priority="505" operator="lessThan">
      <formula>0</formula>
    </cfRule>
  </conditionalFormatting>
  <conditionalFormatting sqref="N457">
    <cfRule type="cellIs" dxfId="3506" priority="506" operator="lessThan">
      <formula>0</formula>
    </cfRule>
  </conditionalFormatting>
  <conditionalFormatting sqref="B454:N454">
    <cfRule type="cellIs" dxfId="3505" priority="507" operator="lessThan">
      <formula>0</formula>
    </cfRule>
  </conditionalFormatting>
  <conditionalFormatting sqref="N458">
    <cfRule type="cellIs" dxfId="3504" priority="508" operator="lessThan">
      <formula>0</formula>
    </cfRule>
  </conditionalFormatting>
  <conditionalFormatting sqref="Q530">
    <cfRule type="cellIs" dxfId="3503" priority="509" operator="lessThan">
      <formula>0</formula>
    </cfRule>
  </conditionalFormatting>
  <conditionalFormatting sqref="N458">
    <cfRule type="cellIs" dxfId="3502" priority="510" operator="lessThan">
      <formula>0</formula>
    </cfRule>
  </conditionalFormatting>
  <conditionalFormatting sqref="D461:N464">
    <cfRule type="cellIs" dxfId="3501" priority="511" operator="lessThan">
      <formula>0</formula>
    </cfRule>
  </conditionalFormatting>
  <conditionalFormatting sqref="Q538">
    <cfRule type="cellIs" dxfId="3500" priority="512" operator="lessThan">
      <formula>0</formula>
    </cfRule>
  </conditionalFormatting>
  <conditionalFormatting sqref="B461:B464">
    <cfRule type="cellIs" dxfId="3499" priority="513" operator="lessThan">
      <formula>0</formula>
    </cfRule>
  </conditionalFormatting>
  <conditionalFormatting sqref="Q553">
    <cfRule type="cellIs" dxfId="3498" priority="514" operator="lessThan">
      <formula>0</formula>
    </cfRule>
  </conditionalFormatting>
  <conditionalFormatting sqref="B512">
    <cfRule type="cellIs" dxfId="3497" priority="515" operator="lessThan">
      <formula>0</formula>
    </cfRule>
  </conditionalFormatting>
  <conditionalFormatting sqref="C512">
    <cfRule type="cellIs" dxfId="3496" priority="516" operator="lessThan">
      <formula>0</formula>
    </cfRule>
  </conditionalFormatting>
  <conditionalFormatting sqref="Q561">
    <cfRule type="cellIs" dxfId="3495" priority="517" operator="lessThan">
      <formula>0</formula>
    </cfRule>
  </conditionalFormatting>
  <conditionalFormatting sqref="Q590">
    <cfRule type="cellIs" dxfId="3494" priority="518" operator="lessThan">
      <formula>0</formula>
    </cfRule>
  </conditionalFormatting>
  <conditionalFormatting sqref="N365">
    <cfRule type="cellIs" dxfId="3493" priority="519" operator="lessThan">
      <formula>0</formula>
    </cfRule>
  </conditionalFormatting>
  <conditionalFormatting sqref="N371">
    <cfRule type="cellIs" dxfId="3492" priority="520" operator="lessThan">
      <formula>0</formula>
    </cfRule>
  </conditionalFormatting>
  <conditionalFormatting sqref="N377">
    <cfRule type="cellIs" dxfId="3491" priority="521" operator="lessThan">
      <formula>0</formula>
    </cfRule>
  </conditionalFormatting>
  <conditionalFormatting sqref="B376">
    <cfRule type="cellIs" dxfId="3490" priority="522" operator="lessThan">
      <formula>0</formula>
    </cfRule>
  </conditionalFormatting>
  <conditionalFormatting sqref="B588">
    <cfRule type="cellIs" dxfId="3489" priority="523" operator="lessThan">
      <formula>0</formula>
    </cfRule>
  </conditionalFormatting>
  <conditionalFormatting sqref="B371:B372">
    <cfRule type="cellIs" dxfId="3488" priority="524" operator="lessThan">
      <formula>0</formula>
    </cfRule>
  </conditionalFormatting>
  <conditionalFormatting sqref="B377:B378">
    <cfRule type="cellIs" dxfId="3487" priority="525" operator="lessThan">
      <formula>0</formula>
    </cfRule>
  </conditionalFormatting>
  <conditionalFormatting sqref="C351:M354">
    <cfRule type="cellIs" dxfId="3486" priority="526" operator="lessThan">
      <formula>0</formula>
    </cfRule>
  </conditionalFormatting>
  <conditionalFormatting sqref="B428">
    <cfRule type="cellIs" dxfId="3485" priority="527" operator="lessThan">
      <formula>0</formula>
    </cfRule>
  </conditionalFormatting>
  <conditionalFormatting sqref="B428">
    <cfRule type="cellIs" dxfId="3484" priority="528" operator="lessThan">
      <formula>0</formula>
    </cfRule>
  </conditionalFormatting>
  <conditionalFormatting sqref="B391 B397 B381:B385 B375:B379 B369:B373 B363:B367 B361 B351:B355">
    <cfRule type="cellIs" dxfId="3483" priority="529" operator="lessThan">
      <formula>0</formula>
    </cfRule>
  </conditionalFormatting>
  <conditionalFormatting sqref="B585:B587">
    <cfRule type="cellIs" dxfId="3482" priority="530" operator="lessThan">
      <formula>0</formula>
    </cfRule>
  </conditionalFormatting>
  <conditionalFormatting sqref="B584">
    <cfRule type="cellIs" dxfId="3481" priority="531" operator="lessThan">
      <formula>0</formula>
    </cfRule>
  </conditionalFormatting>
  <conditionalFormatting sqref="B397">
    <cfRule type="cellIs" dxfId="3480" priority="532" operator="lessThan">
      <formula>0</formula>
    </cfRule>
  </conditionalFormatting>
  <conditionalFormatting sqref="B369">
    <cfRule type="cellIs" dxfId="3479" priority="533" operator="lessThan">
      <formula>0</formula>
    </cfRule>
  </conditionalFormatting>
  <conditionalFormatting sqref="B370">
    <cfRule type="cellIs" dxfId="3478" priority="534" operator="lessThan">
      <formula>0</formula>
    </cfRule>
  </conditionalFormatting>
  <conditionalFormatting sqref="B375">
    <cfRule type="cellIs" dxfId="3477" priority="535" operator="lessThan">
      <formula>0</formula>
    </cfRule>
  </conditionalFormatting>
  <conditionalFormatting sqref="B383:B384">
    <cfRule type="cellIs" dxfId="3476" priority="536" operator="lessThan">
      <formula>0</formula>
    </cfRule>
  </conditionalFormatting>
  <conditionalFormatting sqref="B381">
    <cfRule type="cellIs" dxfId="3475" priority="537" operator="lessThan">
      <formula>0</formula>
    </cfRule>
  </conditionalFormatting>
  <conditionalFormatting sqref="B382">
    <cfRule type="cellIs" dxfId="3474" priority="538" operator="lessThan">
      <formula>0</formula>
    </cfRule>
  </conditionalFormatting>
  <conditionalFormatting sqref="B391">
    <cfRule type="cellIs" dxfId="3473" priority="539" operator="lessThan">
      <formula>0</formula>
    </cfRule>
  </conditionalFormatting>
  <conditionalFormatting sqref="B385">
    <cfRule type="cellIs" dxfId="3472" priority="540" operator="lessThan">
      <formula>0</formula>
    </cfRule>
  </conditionalFormatting>
  <conditionalFormatting sqref="B379">
    <cfRule type="cellIs" dxfId="3471" priority="541" operator="lessThan">
      <formula>0</formula>
    </cfRule>
  </conditionalFormatting>
  <conditionalFormatting sqref="B373">
    <cfRule type="cellIs" dxfId="3470" priority="542" operator="lessThan">
      <formula>0</formula>
    </cfRule>
  </conditionalFormatting>
  <conditionalFormatting sqref="B361">
    <cfRule type="cellIs" dxfId="3469" priority="543" operator="lessThan">
      <formula>0</formula>
    </cfRule>
  </conditionalFormatting>
  <conditionalFormatting sqref="B621:B624">
    <cfRule type="cellIs" dxfId="3468" priority="544" operator="lessThan">
      <formula>0</formula>
    </cfRule>
  </conditionalFormatting>
  <conditionalFormatting sqref="B616:B619">
    <cfRule type="cellIs" dxfId="3467" priority="545" operator="lessThan">
      <formula>0</formula>
    </cfRule>
  </conditionalFormatting>
  <conditionalFormatting sqref="B617">
    <cfRule type="cellIs" dxfId="3466" priority="546" operator="lessThan">
      <formula>0</formula>
    </cfRule>
  </conditionalFormatting>
  <conditionalFormatting sqref="B618:B619">
    <cfRule type="cellIs" dxfId="3465" priority="547" operator="lessThan">
      <formula>0</formula>
    </cfRule>
  </conditionalFormatting>
  <conditionalFormatting sqref="B628:B629">
    <cfRule type="cellIs" dxfId="3464" priority="548" operator="lessThan">
      <formula>0</formula>
    </cfRule>
  </conditionalFormatting>
  <conditionalFormatting sqref="B622">
    <cfRule type="cellIs" dxfId="3463" priority="549" operator="lessThan">
      <formula>0</formula>
    </cfRule>
  </conditionalFormatting>
  <conditionalFormatting sqref="B623:B624">
    <cfRule type="cellIs" dxfId="3462" priority="550" operator="lessThan">
      <formula>0</formula>
    </cfRule>
  </conditionalFormatting>
  <conditionalFormatting sqref="B626:B629">
    <cfRule type="cellIs" dxfId="3461" priority="551" operator="lessThan">
      <formula>0</formula>
    </cfRule>
  </conditionalFormatting>
  <conditionalFormatting sqref="B627">
    <cfRule type="cellIs" dxfId="3460" priority="552" operator="lessThan">
      <formula>0</formula>
    </cfRule>
  </conditionalFormatting>
  <conditionalFormatting sqref="B365:B366">
    <cfRule type="cellIs" dxfId="3459" priority="553" operator="lessThan">
      <formula>0</formula>
    </cfRule>
  </conditionalFormatting>
  <conditionalFormatting sqref="B355">
    <cfRule type="cellIs" dxfId="3458" priority="554" operator="lessThan">
      <formula>0</formula>
    </cfRule>
  </conditionalFormatting>
  <conditionalFormatting sqref="B393:N393">
    <cfRule type="cellIs" dxfId="3457" priority="555" operator="lessThan">
      <formula>0</formula>
    </cfRule>
  </conditionalFormatting>
  <conditionalFormatting sqref="B387:N387">
    <cfRule type="cellIs" dxfId="3456" priority="556" operator="lessThan">
      <formula>0</formula>
    </cfRule>
  </conditionalFormatting>
  <conditionalFormatting sqref="B387:N387">
    <cfRule type="cellIs" dxfId="3455" priority="557" operator="lessThan">
      <formula>0</formula>
    </cfRule>
  </conditionalFormatting>
  <conditionalFormatting sqref="B353:B354">
    <cfRule type="cellIs" dxfId="3454" priority="558" operator="lessThan">
      <formula>0</formula>
    </cfRule>
  </conditionalFormatting>
  <conditionalFormatting sqref="B351">
    <cfRule type="cellIs" dxfId="3453" priority="559" operator="lessThan">
      <formula>0</formula>
    </cfRule>
  </conditionalFormatting>
  <conditionalFormatting sqref="B352">
    <cfRule type="cellIs" dxfId="3452" priority="560" operator="lessThan">
      <formula>0</formula>
    </cfRule>
  </conditionalFormatting>
  <conditionalFormatting sqref="B363">
    <cfRule type="cellIs" dxfId="3451" priority="561" operator="lessThan">
      <formula>0</formula>
    </cfRule>
  </conditionalFormatting>
  <conditionalFormatting sqref="B364">
    <cfRule type="cellIs" dxfId="3450" priority="562" operator="lessThan">
      <formula>0</formula>
    </cfRule>
  </conditionalFormatting>
  <conditionalFormatting sqref="B367">
    <cfRule type="cellIs" dxfId="3449" priority="563" operator="lessThan">
      <formula>0</formula>
    </cfRule>
  </conditionalFormatting>
  <conditionalFormatting sqref="B593:B596">
    <cfRule type="cellIs" dxfId="3448" priority="564" operator="lessThan">
      <formula>0</formula>
    </cfRule>
  </conditionalFormatting>
  <conditionalFormatting sqref="B594">
    <cfRule type="cellIs" dxfId="3447" priority="565" operator="lessThan">
      <formula>0</formula>
    </cfRule>
  </conditionalFormatting>
  <conditionalFormatting sqref="B595:B596">
    <cfRule type="cellIs" dxfId="3446" priority="566" operator="lessThan">
      <formula>0</formula>
    </cfRule>
  </conditionalFormatting>
  <conditionalFormatting sqref="B603">
    <cfRule type="cellIs" dxfId="3445" priority="567" operator="lessThan">
      <formula>0</formula>
    </cfRule>
  </conditionalFormatting>
  <conditionalFormatting sqref="B603">
    <cfRule type="cellIs" dxfId="3444" priority="568" operator="lessThan">
      <formula>0</formula>
    </cfRule>
  </conditionalFormatting>
  <conditionalFormatting sqref="B599:B602">
    <cfRule type="cellIs" dxfId="3443" priority="569" operator="lessThan">
      <formula>0</formula>
    </cfRule>
  </conditionalFormatting>
  <conditionalFormatting sqref="B600">
    <cfRule type="cellIs" dxfId="3442" priority="570" operator="lessThan">
      <formula>0</formula>
    </cfRule>
  </conditionalFormatting>
  <conditionalFormatting sqref="B601:B602">
    <cfRule type="cellIs" dxfId="3441" priority="571" operator="lessThan">
      <formula>0</formula>
    </cfRule>
  </conditionalFormatting>
  <conditionalFormatting sqref="N390">
    <cfRule type="cellIs" dxfId="3440" priority="572" operator="lessThan">
      <formula>0</formula>
    </cfRule>
  </conditionalFormatting>
  <conditionalFormatting sqref="B393:N393">
    <cfRule type="cellIs" dxfId="3439" priority="573" operator="lessThan">
      <formula>0</formula>
    </cfRule>
  </conditionalFormatting>
  <conditionalFormatting sqref="B571:B573">
    <cfRule type="cellIs" dxfId="3438" priority="574" operator="lessThan">
      <formula>0</formula>
    </cfRule>
  </conditionalFormatting>
  <conditionalFormatting sqref="B574">
    <cfRule type="cellIs" dxfId="3437" priority="575" operator="lessThan">
      <formula>0</formula>
    </cfRule>
  </conditionalFormatting>
  <conditionalFormatting sqref="B570">
    <cfRule type="cellIs" dxfId="3436" priority="576" operator="lessThan">
      <formula>0</formula>
    </cfRule>
  </conditionalFormatting>
  <conditionalFormatting sqref="B607:B608">
    <cfRule type="cellIs" dxfId="3435" priority="577" operator="lessThan">
      <formula>0</formula>
    </cfRule>
  </conditionalFormatting>
  <conditionalFormatting sqref="B605:B608">
    <cfRule type="cellIs" dxfId="3434" priority="578" operator="lessThan">
      <formula>0</formula>
    </cfRule>
  </conditionalFormatting>
  <conditionalFormatting sqref="B589">
    <cfRule type="cellIs" dxfId="3433" priority="579" operator="lessThan">
      <formula>0</formula>
    </cfRule>
  </conditionalFormatting>
  <conditionalFormatting sqref="B613:B614">
    <cfRule type="cellIs" dxfId="3432" priority="580" operator="lessThan">
      <formula>0</formula>
    </cfRule>
  </conditionalFormatting>
  <conditionalFormatting sqref="B606">
    <cfRule type="cellIs" dxfId="3431" priority="581" operator="lessThan">
      <formula>0</formula>
    </cfRule>
  </conditionalFormatting>
  <conditionalFormatting sqref="B611:B614">
    <cfRule type="cellIs" dxfId="3430" priority="582" operator="lessThan">
      <formula>0</formula>
    </cfRule>
  </conditionalFormatting>
  <conditionalFormatting sqref="O616:P619">
    <cfRule type="cellIs" dxfId="3429" priority="583" operator="lessThan">
      <formula>0</formula>
    </cfRule>
  </conditionalFormatting>
  <conditionalFormatting sqref="O599:P599 O601:P602">
    <cfRule type="cellIs" dxfId="3428" priority="584" operator="lessThan">
      <formula>0</formula>
    </cfRule>
  </conditionalFormatting>
  <conditionalFormatting sqref="B612">
    <cfRule type="cellIs" dxfId="3427" priority="585" operator="lessThan">
      <formula>0</formula>
    </cfRule>
  </conditionalFormatting>
  <conditionalFormatting sqref="D589">
    <cfRule type="cellIs" dxfId="3426" priority="586" operator="lessThan">
      <formula>0</formula>
    </cfRule>
  </conditionalFormatting>
  <conditionalFormatting sqref="O605:P607">
    <cfRule type="cellIs" dxfId="3425" priority="587" operator="lessThan">
      <formula>0</formula>
    </cfRule>
  </conditionalFormatting>
  <conditionalFormatting sqref="O626:P629">
    <cfRule type="cellIs" dxfId="3424" priority="588" operator="lessThan">
      <formula>0</formula>
    </cfRule>
  </conditionalFormatting>
  <conditionalFormatting sqref="B650 B655:B657 B663 B665:B668 B642:B645 B670">
    <cfRule type="cellIs" dxfId="3423" priority="589" operator="lessThan">
      <formula>0</formula>
    </cfRule>
  </conditionalFormatting>
  <conditionalFormatting sqref="N378">
    <cfRule type="cellIs" dxfId="3422" priority="590" operator="lessThan">
      <formula>0</formula>
    </cfRule>
  </conditionalFormatting>
  <conditionalFormatting sqref="N372">
    <cfRule type="cellIs" dxfId="3421" priority="591" operator="lessThan">
      <formula>0</formula>
    </cfRule>
  </conditionalFormatting>
  <conditionalFormatting sqref="B387:N387">
    <cfRule type="cellIs" dxfId="3420" priority="592" operator="lessThan">
      <formula>0</formula>
    </cfRule>
  </conditionalFormatting>
  <conditionalFormatting sqref="N384">
    <cfRule type="cellIs" dxfId="3419" priority="593" operator="lessThan">
      <formula>0</formula>
    </cfRule>
  </conditionalFormatting>
  <conditionalFormatting sqref="B387:N387">
    <cfRule type="cellIs" dxfId="3418" priority="594" operator="lessThan">
      <formula>0</formula>
    </cfRule>
  </conditionalFormatting>
  <conditionalFormatting sqref="B387:N387">
    <cfRule type="cellIs" dxfId="3417" priority="595" operator="lessThan">
      <formula>0</formula>
    </cfRule>
  </conditionalFormatting>
  <conditionalFormatting sqref="B652">
    <cfRule type="cellIs" dxfId="3416" priority="596" operator="lessThan">
      <formula>0</formula>
    </cfRule>
  </conditionalFormatting>
  <conditionalFormatting sqref="B653">
    <cfRule type="cellIs" dxfId="3415" priority="597" operator="lessThan">
      <formula>0</formula>
    </cfRule>
  </conditionalFormatting>
  <conditionalFormatting sqref="B658">
    <cfRule type="cellIs" dxfId="3414" priority="598" operator="lessThan">
      <formula>0</formula>
    </cfRule>
  </conditionalFormatting>
  <conditionalFormatting sqref="B647">
    <cfRule type="cellIs" dxfId="3413" priority="599" operator="lessThan">
      <formula>0</formula>
    </cfRule>
  </conditionalFormatting>
  <conditionalFormatting sqref="O365:P365">
    <cfRule type="cellIs" dxfId="3412" priority="600" operator="lessThan">
      <formula>0</formula>
    </cfRule>
  </conditionalFormatting>
  <conditionalFormatting sqref="O371:P371">
    <cfRule type="cellIs" dxfId="3411" priority="601" operator="lessThan">
      <formula>0</formula>
    </cfRule>
  </conditionalFormatting>
  <conditionalFormatting sqref="G589">
    <cfRule type="cellIs" dxfId="3410" priority="602" operator="lessThan">
      <formula>0</formula>
    </cfRule>
  </conditionalFormatting>
  <conditionalFormatting sqref="H589">
    <cfRule type="cellIs" dxfId="3409" priority="603" operator="lessThan">
      <formula>0</formula>
    </cfRule>
  </conditionalFormatting>
  <conditionalFormatting sqref="B351:B354">
    <cfRule type="cellIs" dxfId="3408" priority="604" operator="lessThan">
      <formula>0</formula>
    </cfRule>
  </conditionalFormatting>
  <conditionalFormatting sqref="N366">
    <cfRule type="cellIs" dxfId="3407" priority="605" operator="lessThan">
      <formula>0</formula>
    </cfRule>
  </conditionalFormatting>
  <conditionalFormatting sqref="B387:N387">
    <cfRule type="cellIs" dxfId="3406" priority="606" operator="lessThan">
      <formula>0</formula>
    </cfRule>
  </conditionalFormatting>
  <conditionalFormatting sqref="B387:N387">
    <cfRule type="cellIs" dxfId="3405" priority="607" operator="lessThan">
      <formula>0</formula>
    </cfRule>
  </conditionalFormatting>
  <conditionalFormatting sqref="B387:N387">
    <cfRule type="cellIs" dxfId="3404" priority="608" operator="lessThan">
      <formula>0</formula>
    </cfRule>
  </conditionalFormatting>
  <conditionalFormatting sqref="B393:N393">
    <cfRule type="cellIs" dxfId="3403" priority="609" operator="lessThan">
      <formula>0</formula>
    </cfRule>
  </conditionalFormatting>
  <conditionalFormatting sqref="B393:N393">
    <cfRule type="cellIs" dxfId="3402" priority="610" operator="lessThan">
      <formula>0</formula>
    </cfRule>
  </conditionalFormatting>
  <conditionalFormatting sqref="B393:N393">
    <cfRule type="cellIs" dxfId="3401" priority="611" operator="lessThan">
      <formula>0</formula>
    </cfRule>
  </conditionalFormatting>
  <conditionalFormatting sqref="B393:N393">
    <cfRule type="cellIs" dxfId="3400" priority="612" operator="lessThan">
      <formula>0</formula>
    </cfRule>
  </conditionalFormatting>
  <conditionalFormatting sqref="B393:N393">
    <cfRule type="cellIs" dxfId="3399" priority="613" operator="lessThan">
      <formula>0</formula>
    </cfRule>
  </conditionalFormatting>
  <conditionalFormatting sqref="B393:N393">
    <cfRule type="cellIs" dxfId="3398" priority="614" operator="lessThan">
      <formula>0</formula>
    </cfRule>
  </conditionalFormatting>
  <conditionalFormatting sqref="B399:N399">
    <cfRule type="cellIs" dxfId="3397" priority="615" operator="lessThan">
      <formula>0</formula>
    </cfRule>
  </conditionalFormatting>
  <conditionalFormatting sqref="N396">
    <cfRule type="cellIs" dxfId="3396" priority="616" operator="lessThan">
      <formula>0</formula>
    </cfRule>
  </conditionalFormatting>
  <conditionalFormatting sqref="B399:N399">
    <cfRule type="cellIs" dxfId="3395" priority="617" operator="lessThan">
      <formula>0</formula>
    </cfRule>
  </conditionalFormatting>
  <conditionalFormatting sqref="B399:N399">
    <cfRule type="cellIs" dxfId="3394" priority="618" operator="lessThan">
      <formula>0</formula>
    </cfRule>
  </conditionalFormatting>
  <conditionalFormatting sqref="B399:N399">
    <cfRule type="cellIs" dxfId="3393" priority="619" operator="lessThan">
      <formula>0</formula>
    </cfRule>
  </conditionalFormatting>
  <conditionalFormatting sqref="B399:N399">
    <cfRule type="cellIs" dxfId="3392" priority="620" operator="lessThan">
      <formula>0</formula>
    </cfRule>
  </conditionalFormatting>
  <conditionalFormatting sqref="B399:N399">
    <cfRule type="cellIs" dxfId="3391" priority="621" operator="lessThan">
      <formula>0</formula>
    </cfRule>
  </conditionalFormatting>
  <conditionalFormatting sqref="B399:N399">
    <cfRule type="cellIs" dxfId="3390" priority="622" operator="lessThan">
      <formula>0</formula>
    </cfRule>
  </conditionalFormatting>
  <conditionalFormatting sqref="B399:N399">
    <cfRule type="cellIs" dxfId="3389" priority="623" operator="lessThan">
      <formula>0</formula>
    </cfRule>
  </conditionalFormatting>
  <conditionalFormatting sqref="N402">
    <cfRule type="cellIs" dxfId="3388" priority="624" operator="lessThan">
      <formula>0</formula>
    </cfRule>
  </conditionalFormatting>
  <conditionalFormatting sqref="N355">
    <cfRule type="cellIs" dxfId="3387" priority="625" operator="lessThan">
      <formula>0</formula>
    </cfRule>
  </conditionalFormatting>
  <conditionalFormatting sqref="N361">
    <cfRule type="cellIs" dxfId="3386" priority="626" operator="lessThan">
      <formula>0</formula>
    </cfRule>
  </conditionalFormatting>
  <conditionalFormatting sqref="N361">
    <cfRule type="cellIs" dxfId="3385" priority="627" operator="lessThan">
      <formula>0</formula>
    </cfRule>
  </conditionalFormatting>
  <conditionalFormatting sqref="N367">
    <cfRule type="cellIs" dxfId="3384" priority="628" operator="lessThan">
      <formula>0</formula>
    </cfRule>
  </conditionalFormatting>
  <conditionalFormatting sqref="N367">
    <cfRule type="cellIs" dxfId="3383" priority="629" operator="lessThan">
      <formula>0</formula>
    </cfRule>
  </conditionalFormatting>
  <conditionalFormatting sqref="N373">
    <cfRule type="cellIs" dxfId="3382" priority="630" operator="lessThan">
      <formula>0</formula>
    </cfRule>
  </conditionalFormatting>
  <conditionalFormatting sqref="N373">
    <cfRule type="cellIs" dxfId="3381" priority="631" operator="lessThan">
      <formula>0</formula>
    </cfRule>
  </conditionalFormatting>
  <conditionalFormatting sqref="N379">
    <cfRule type="cellIs" dxfId="3380" priority="632" operator="lessThan">
      <formula>0</formula>
    </cfRule>
  </conditionalFormatting>
  <conditionalFormatting sqref="N379">
    <cfRule type="cellIs" dxfId="3379" priority="633" operator="lessThan">
      <formula>0</formula>
    </cfRule>
  </conditionalFormatting>
  <conditionalFormatting sqref="N385">
    <cfRule type="cellIs" dxfId="3378" priority="634" operator="lessThan">
      <formula>0</formula>
    </cfRule>
  </conditionalFormatting>
  <conditionalFormatting sqref="N385">
    <cfRule type="cellIs" dxfId="3377" priority="635" operator="lessThan">
      <formula>0</formula>
    </cfRule>
  </conditionalFormatting>
  <conditionalFormatting sqref="N391">
    <cfRule type="cellIs" dxfId="3376" priority="636" operator="lessThan">
      <formula>0</formula>
    </cfRule>
  </conditionalFormatting>
  <conditionalFormatting sqref="N391">
    <cfRule type="cellIs" dxfId="3375" priority="637" operator="lessThan">
      <formula>0</formula>
    </cfRule>
  </conditionalFormatting>
  <conditionalFormatting sqref="N397">
    <cfRule type="cellIs" dxfId="3374" priority="638" operator="lessThan">
      <formula>0</formula>
    </cfRule>
  </conditionalFormatting>
  <conditionalFormatting sqref="N397">
    <cfRule type="cellIs" dxfId="3373" priority="639" operator="lessThan">
      <formula>0</formula>
    </cfRule>
  </conditionalFormatting>
  <conditionalFormatting sqref="C409:M409">
    <cfRule type="cellIs" dxfId="3372" priority="640" operator="lessThan">
      <formula>0</formula>
    </cfRule>
  </conditionalFormatting>
  <conditionalFormatting sqref="C409:M409">
    <cfRule type="cellIs" dxfId="3371" priority="641" operator="lessThan">
      <formula>0</formula>
    </cfRule>
  </conditionalFormatting>
  <conditionalFormatting sqref="H409">
    <cfRule type="cellIs" dxfId="3370" priority="642" operator="lessThan">
      <formula>0</formula>
    </cfRule>
  </conditionalFormatting>
  <conditionalFormatting sqref="B409">
    <cfRule type="cellIs" dxfId="3369" priority="643" operator="lessThan">
      <formula>0</formula>
    </cfRule>
  </conditionalFormatting>
  <conditionalFormatting sqref="B409">
    <cfRule type="cellIs" dxfId="3368" priority="644" operator="lessThan">
      <formula>0</formula>
    </cfRule>
  </conditionalFormatting>
  <conditionalFormatting sqref="B405:N405">
    <cfRule type="cellIs" dxfId="3367" priority="645" operator="lessThan">
      <formula>0</formula>
    </cfRule>
  </conditionalFormatting>
  <conditionalFormatting sqref="B405:N405">
    <cfRule type="cellIs" dxfId="3366" priority="646" operator="lessThan">
      <formula>0</formula>
    </cfRule>
  </conditionalFormatting>
  <conditionalFormatting sqref="B405:N405">
    <cfRule type="cellIs" dxfId="3365" priority="647" operator="lessThan">
      <formula>0</formula>
    </cfRule>
  </conditionalFormatting>
  <conditionalFormatting sqref="B405:N405">
    <cfRule type="cellIs" dxfId="3364" priority="648" operator="lessThan">
      <formula>0</formula>
    </cfRule>
  </conditionalFormatting>
  <conditionalFormatting sqref="B405:N405">
    <cfRule type="cellIs" dxfId="3363" priority="649" operator="lessThan">
      <formula>0</formula>
    </cfRule>
  </conditionalFormatting>
  <conditionalFormatting sqref="B405:N405">
    <cfRule type="cellIs" dxfId="3362" priority="650" operator="lessThan">
      <formula>0</formula>
    </cfRule>
  </conditionalFormatting>
  <conditionalFormatting sqref="B405:N405">
    <cfRule type="cellIs" dxfId="3361" priority="651" operator="lessThan">
      <formula>0</formula>
    </cfRule>
  </conditionalFormatting>
  <conditionalFormatting sqref="B405:N405">
    <cfRule type="cellIs" dxfId="3360" priority="652" operator="lessThan">
      <formula>0</formula>
    </cfRule>
  </conditionalFormatting>
  <conditionalFormatting sqref="N408">
    <cfRule type="cellIs" dxfId="3359" priority="653" operator="lessThan">
      <formula>0</formula>
    </cfRule>
  </conditionalFormatting>
  <conditionalFormatting sqref="N409">
    <cfRule type="cellIs" dxfId="3358" priority="654" operator="lessThan">
      <formula>0</formula>
    </cfRule>
  </conditionalFormatting>
  <conditionalFormatting sqref="N409">
    <cfRule type="cellIs" dxfId="3357" priority="655" operator="lessThan">
      <formula>0</formula>
    </cfRule>
  </conditionalFormatting>
  <conditionalFormatting sqref="C415:M415">
    <cfRule type="cellIs" dxfId="3356" priority="656" operator="lessThan">
      <formula>0</formula>
    </cfRule>
  </conditionalFormatting>
  <conditionalFormatting sqref="C415:M415">
    <cfRule type="cellIs" dxfId="3355" priority="657" operator="lessThan">
      <formula>0</formula>
    </cfRule>
  </conditionalFormatting>
  <conditionalFormatting sqref="H415">
    <cfRule type="cellIs" dxfId="3354" priority="658" operator="lessThan">
      <formula>0</formula>
    </cfRule>
  </conditionalFormatting>
  <conditionalFormatting sqref="B415">
    <cfRule type="cellIs" dxfId="3353" priority="659" operator="lessThan">
      <formula>0</formula>
    </cfRule>
  </conditionalFormatting>
  <conditionalFormatting sqref="B415">
    <cfRule type="cellIs" dxfId="3352" priority="660" operator="lessThan">
      <formula>0</formula>
    </cfRule>
  </conditionalFormatting>
  <conditionalFormatting sqref="B411:N411">
    <cfRule type="cellIs" dxfId="3351" priority="661" operator="lessThan">
      <formula>0</formula>
    </cfRule>
  </conditionalFormatting>
  <conditionalFormatting sqref="B411:N411">
    <cfRule type="cellIs" dxfId="3350" priority="662" operator="lessThan">
      <formula>0</formula>
    </cfRule>
  </conditionalFormatting>
  <conditionalFormatting sqref="B411:N411">
    <cfRule type="cellIs" dxfId="3349" priority="663" operator="lessThan">
      <formula>0</formula>
    </cfRule>
  </conditionalFormatting>
  <conditionalFormatting sqref="B411:N411">
    <cfRule type="cellIs" dxfId="3348" priority="664" operator="lessThan">
      <formula>0</formula>
    </cfRule>
  </conditionalFormatting>
  <conditionalFormatting sqref="B411:N411">
    <cfRule type="cellIs" dxfId="3347" priority="665" operator="lessThan">
      <formula>0</formula>
    </cfRule>
  </conditionalFormatting>
  <conditionalFormatting sqref="B411:N411">
    <cfRule type="cellIs" dxfId="3346" priority="666" operator="lessThan">
      <formula>0</formula>
    </cfRule>
  </conditionalFormatting>
  <conditionalFormatting sqref="B411:N411">
    <cfRule type="cellIs" dxfId="3345" priority="667" operator="lessThan">
      <formula>0</formula>
    </cfRule>
  </conditionalFormatting>
  <conditionalFormatting sqref="B411:N411">
    <cfRule type="cellIs" dxfId="3344" priority="668" operator="lessThan">
      <formula>0</formula>
    </cfRule>
  </conditionalFormatting>
  <conditionalFormatting sqref="N414">
    <cfRule type="cellIs" dxfId="3343" priority="669" operator="lessThan">
      <formula>0</formula>
    </cfRule>
  </conditionalFormatting>
  <conditionalFormatting sqref="N415">
    <cfRule type="cellIs" dxfId="3342" priority="670" operator="lessThan">
      <formula>0</formula>
    </cfRule>
  </conditionalFormatting>
  <conditionalFormatting sqref="N415">
    <cfRule type="cellIs" dxfId="3341" priority="671" operator="lessThan">
      <formula>0</formula>
    </cfRule>
  </conditionalFormatting>
  <conditionalFormatting sqref="C421:M421">
    <cfRule type="cellIs" dxfId="3340" priority="672" operator="lessThan">
      <formula>0</formula>
    </cfRule>
  </conditionalFormatting>
  <conditionalFormatting sqref="C421:M421">
    <cfRule type="cellIs" dxfId="3339" priority="673" operator="lessThan">
      <formula>0</formula>
    </cfRule>
  </conditionalFormatting>
  <conditionalFormatting sqref="H421">
    <cfRule type="cellIs" dxfId="3338" priority="674" operator="lessThan">
      <formula>0</formula>
    </cfRule>
  </conditionalFormatting>
  <conditionalFormatting sqref="B421">
    <cfRule type="cellIs" dxfId="3337" priority="675" operator="lessThan">
      <formula>0</formula>
    </cfRule>
  </conditionalFormatting>
  <conditionalFormatting sqref="B421">
    <cfRule type="cellIs" dxfId="3336" priority="676" operator="lessThan">
      <formula>0</formula>
    </cfRule>
  </conditionalFormatting>
  <conditionalFormatting sqref="B417:N417">
    <cfRule type="cellIs" dxfId="3335" priority="677" operator="lessThan">
      <formula>0</formula>
    </cfRule>
  </conditionalFormatting>
  <conditionalFormatting sqref="B417:N417">
    <cfRule type="cellIs" dxfId="3334" priority="678" operator="lessThan">
      <formula>0</formula>
    </cfRule>
  </conditionalFormatting>
  <conditionalFormatting sqref="B417:N417">
    <cfRule type="cellIs" dxfId="3333" priority="679" operator="lessThan">
      <formula>0</formula>
    </cfRule>
  </conditionalFormatting>
  <conditionalFormatting sqref="B417:N417">
    <cfRule type="cellIs" dxfId="3332" priority="680" operator="lessThan">
      <formula>0</formula>
    </cfRule>
  </conditionalFormatting>
  <conditionalFormatting sqref="B417:N417">
    <cfRule type="cellIs" dxfId="3331" priority="681" operator="lessThan">
      <formula>0</formula>
    </cfRule>
  </conditionalFormatting>
  <conditionalFormatting sqref="B417:N417">
    <cfRule type="cellIs" dxfId="3330" priority="682" operator="lessThan">
      <formula>0</formula>
    </cfRule>
  </conditionalFormatting>
  <conditionalFormatting sqref="B417:N417">
    <cfRule type="cellIs" dxfId="3329" priority="683" operator="lessThan">
      <formula>0</formula>
    </cfRule>
  </conditionalFormatting>
  <conditionalFormatting sqref="B417:N417">
    <cfRule type="cellIs" dxfId="3328" priority="684" operator="lessThan">
      <formula>0</formula>
    </cfRule>
  </conditionalFormatting>
  <conditionalFormatting sqref="N420">
    <cfRule type="cellIs" dxfId="3327" priority="685" operator="lessThan">
      <formula>0</formula>
    </cfRule>
  </conditionalFormatting>
  <conditionalFormatting sqref="N421">
    <cfRule type="cellIs" dxfId="3326" priority="686" operator="lessThan">
      <formula>0</formula>
    </cfRule>
  </conditionalFormatting>
  <conditionalFormatting sqref="N421">
    <cfRule type="cellIs" dxfId="3325" priority="687" operator="lessThan">
      <formula>0</formula>
    </cfRule>
  </conditionalFormatting>
  <conditionalFormatting sqref="C427:M427">
    <cfRule type="cellIs" dxfId="3324" priority="688" operator="lessThan">
      <formula>0</formula>
    </cfRule>
  </conditionalFormatting>
  <conditionalFormatting sqref="C427:M427">
    <cfRule type="cellIs" dxfId="3323" priority="689" operator="lessThan">
      <formula>0</formula>
    </cfRule>
  </conditionalFormatting>
  <conditionalFormatting sqref="H427">
    <cfRule type="cellIs" dxfId="3322" priority="690" operator="lessThan">
      <formula>0</formula>
    </cfRule>
  </conditionalFormatting>
  <conditionalFormatting sqref="B427">
    <cfRule type="cellIs" dxfId="3321" priority="691" operator="lessThan">
      <formula>0</formula>
    </cfRule>
  </conditionalFormatting>
  <conditionalFormatting sqref="B427">
    <cfRule type="cellIs" dxfId="3320" priority="692" operator="lessThan">
      <formula>0</formula>
    </cfRule>
  </conditionalFormatting>
  <conditionalFormatting sqref="B423:N423">
    <cfRule type="cellIs" dxfId="3319" priority="693" operator="lessThan">
      <formula>0</formula>
    </cfRule>
  </conditionalFormatting>
  <conditionalFormatting sqref="B423:N423">
    <cfRule type="cellIs" dxfId="3318" priority="694" operator="lessThan">
      <formula>0</formula>
    </cfRule>
  </conditionalFormatting>
  <conditionalFormatting sqref="B423:N423">
    <cfRule type="cellIs" dxfId="3317" priority="695" operator="lessThan">
      <formula>0</formula>
    </cfRule>
  </conditionalFormatting>
  <conditionalFormatting sqref="B423:N423">
    <cfRule type="cellIs" dxfId="3316" priority="696" operator="lessThan">
      <formula>0</formula>
    </cfRule>
  </conditionalFormatting>
  <conditionalFormatting sqref="B423:N423">
    <cfRule type="cellIs" dxfId="3315" priority="697" operator="lessThan">
      <formula>0</formula>
    </cfRule>
  </conditionalFormatting>
  <conditionalFormatting sqref="B423:N423">
    <cfRule type="cellIs" dxfId="3314" priority="698" operator="lessThan">
      <formula>0</formula>
    </cfRule>
  </conditionalFormatting>
  <conditionalFormatting sqref="B423:N423">
    <cfRule type="cellIs" dxfId="3313" priority="699" operator="lessThan">
      <formula>0</formula>
    </cfRule>
  </conditionalFormatting>
  <conditionalFormatting sqref="B423:N423">
    <cfRule type="cellIs" dxfId="3312" priority="700" operator="lessThan">
      <formula>0</formula>
    </cfRule>
  </conditionalFormatting>
  <conditionalFormatting sqref="N426">
    <cfRule type="cellIs" dxfId="3311" priority="701" operator="lessThan">
      <formula>0</formula>
    </cfRule>
  </conditionalFormatting>
  <conditionalFormatting sqref="C537:N537">
    <cfRule type="cellIs" dxfId="3310" priority="702" operator="lessThan">
      <formula>0</formula>
    </cfRule>
  </conditionalFormatting>
  <conditionalFormatting sqref="C568:N568">
    <cfRule type="cellIs" dxfId="3309" priority="703" operator="lessThan">
      <formula>0</formula>
    </cfRule>
  </conditionalFormatting>
  <conditionalFormatting sqref="I552:N552">
    <cfRule type="cellIs" dxfId="3308" priority="704" operator="lessThan">
      <formula>0</formula>
    </cfRule>
  </conditionalFormatting>
  <conditionalFormatting sqref="I560:N560">
    <cfRule type="cellIs" dxfId="3307" priority="705" operator="lessThan">
      <formula>0</formula>
    </cfRule>
  </conditionalFormatting>
  <conditionalFormatting sqref="B429:N429">
    <cfRule type="cellIs" dxfId="3306" priority="706" operator="lessThan">
      <formula>0</formula>
    </cfRule>
  </conditionalFormatting>
  <conditionalFormatting sqref="B429:N429">
    <cfRule type="cellIs" dxfId="3305" priority="707" operator="lessThan">
      <formula>0</formula>
    </cfRule>
  </conditionalFormatting>
  <conditionalFormatting sqref="B429:N429">
    <cfRule type="cellIs" dxfId="3304" priority="708" operator="lessThan">
      <formula>0</formula>
    </cfRule>
  </conditionalFormatting>
  <conditionalFormatting sqref="B429:N429">
    <cfRule type="cellIs" dxfId="3303" priority="709" operator="lessThan">
      <formula>0</formula>
    </cfRule>
  </conditionalFormatting>
  <conditionalFormatting sqref="N432">
    <cfRule type="cellIs" dxfId="3302" priority="710" operator="lessThan">
      <formula>0</formula>
    </cfRule>
  </conditionalFormatting>
  <conditionalFormatting sqref="C439:M439">
    <cfRule type="cellIs" dxfId="3301" priority="711" operator="lessThan">
      <formula>0</formula>
    </cfRule>
  </conditionalFormatting>
  <conditionalFormatting sqref="C439:M439">
    <cfRule type="cellIs" dxfId="3300" priority="712" operator="lessThan">
      <formula>0</formula>
    </cfRule>
  </conditionalFormatting>
  <conditionalFormatting sqref="H439">
    <cfRule type="cellIs" dxfId="3299" priority="713" operator="lessThan">
      <formula>0</formula>
    </cfRule>
  </conditionalFormatting>
  <conditionalFormatting sqref="B439">
    <cfRule type="cellIs" dxfId="3298" priority="714" operator="lessThan">
      <formula>0</formula>
    </cfRule>
  </conditionalFormatting>
  <conditionalFormatting sqref="B439">
    <cfRule type="cellIs" dxfId="3297" priority="715" operator="lessThan">
      <formula>0</formula>
    </cfRule>
  </conditionalFormatting>
  <conditionalFormatting sqref="B435:N435">
    <cfRule type="cellIs" dxfId="3296" priority="716" operator="lessThan">
      <formula>0</formula>
    </cfRule>
  </conditionalFormatting>
  <conditionalFormatting sqref="B435:N435">
    <cfRule type="cellIs" dxfId="3295" priority="717" operator="lessThan">
      <formula>0</formula>
    </cfRule>
  </conditionalFormatting>
  <conditionalFormatting sqref="C641:N645">
    <cfRule type="cellIs" dxfId="3294" priority="718" operator="lessThan">
      <formula>0</formula>
    </cfRule>
  </conditionalFormatting>
  <conditionalFormatting sqref="C597:N597">
    <cfRule type="cellIs" dxfId="3293" priority="719" operator="lessThan">
      <formula>0</formula>
    </cfRule>
  </conditionalFormatting>
  <conditionalFormatting sqref="C603:N603">
    <cfRule type="cellIs" dxfId="3292" priority="720" operator="lessThan">
      <formula>0</formula>
    </cfRule>
  </conditionalFormatting>
  <conditionalFormatting sqref="C603:N603">
    <cfRule type="cellIs" dxfId="3291" priority="721" operator="lessThan">
      <formula>0</formula>
    </cfRule>
  </conditionalFormatting>
  <conditionalFormatting sqref="C603:N603">
    <cfRule type="cellIs" dxfId="3290" priority="722" operator="lessThan">
      <formula>0</formula>
    </cfRule>
  </conditionalFormatting>
  <conditionalFormatting sqref="H445">
    <cfRule type="cellIs" dxfId="3289" priority="723" operator="lessThan">
      <formula>0</formula>
    </cfRule>
  </conditionalFormatting>
  <conditionalFormatting sqref="B445">
    <cfRule type="cellIs" dxfId="3288" priority="724" operator="lessThan">
      <formula>0</formula>
    </cfRule>
  </conditionalFormatting>
  <conditionalFormatting sqref="B445">
    <cfRule type="cellIs" dxfId="3287" priority="725" operator="lessThan">
      <formula>0</formula>
    </cfRule>
  </conditionalFormatting>
  <conditionalFormatting sqref="B441:N441">
    <cfRule type="cellIs" dxfId="3286" priority="726" operator="lessThan">
      <formula>0</formula>
    </cfRule>
  </conditionalFormatting>
  <conditionalFormatting sqref="B441:N441">
    <cfRule type="cellIs" dxfId="3285" priority="727" operator="lessThan">
      <formula>0</formula>
    </cfRule>
  </conditionalFormatting>
  <conditionalFormatting sqref="B441:N441">
    <cfRule type="cellIs" dxfId="3284" priority="728" operator="lessThan">
      <formula>0</formula>
    </cfRule>
  </conditionalFormatting>
  <conditionalFormatting sqref="B441:N441">
    <cfRule type="cellIs" dxfId="3283" priority="729" operator="lessThan">
      <formula>0</formula>
    </cfRule>
  </conditionalFormatting>
  <conditionalFormatting sqref="B441:N441">
    <cfRule type="cellIs" dxfId="3282" priority="730" operator="lessThan">
      <formula>0</formula>
    </cfRule>
  </conditionalFormatting>
  <conditionalFormatting sqref="B441:N441">
    <cfRule type="cellIs" dxfId="3281" priority="731" operator="lessThan">
      <formula>0</formula>
    </cfRule>
  </conditionalFormatting>
  <conditionalFormatting sqref="B441:N441">
    <cfRule type="cellIs" dxfId="3280" priority="732" operator="lessThan">
      <formula>0</formula>
    </cfRule>
  </conditionalFormatting>
  <conditionalFormatting sqref="B441:N441">
    <cfRule type="cellIs" dxfId="3279" priority="733" operator="lessThan">
      <formula>0</formula>
    </cfRule>
  </conditionalFormatting>
  <conditionalFormatting sqref="N444">
    <cfRule type="cellIs" dxfId="3278" priority="734" operator="lessThan">
      <formula>0</formula>
    </cfRule>
  </conditionalFormatting>
  <conditionalFormatting sqref="N445">
    <cfRule type="cellIs" dxfId="3277" priority="735" operator="lessThan">
      <formula>0</formula>
    </cfRule>
  </conditionalFormatting>
  <conditionalFormatting sqref="N445">
    <cfRule type="cellIs" dxfId="3276" priority="736" operator="lessThan">
      <formula>0</formula>
    </cfRule>
  </conditionalFormatting>
  <conditionalFormatting sqref="C452:M452">
    <cfRule type="cellIs" dxfId="3275" priority="737" operator="lessThan">
      <formula>0</formula>
    </cfRule>
  </conditionalFormatting>
  <conditionalFormatting sqref="C452:M452">
    <cfRule type="cellIs" dxfId="3274" priority="738" operator="lessThan">
      <formula>0</formula>
    </cfRule>
  </conditionalFormatting>
  <conditionalFormatting sqref="H452">
    <cfRule type="cellIs" dxfId="3273" priority="739" operator="lessThan">
      <formula>0</formula>
    </cfRule>
  </conditionalFormatting>
  <conditionalFormatting sqref="B452">
    <cfRule type="cellIs" dxfId="3272" priority="740" operator="lessThan">
      <formula>0</formula>
    </cfRule>
  </conditionalFormatting>
  <conditionalFormatting sqref="B452">
    <cfRule type="cellIs" dxfId="3271" priority="741" operator="lessThan">
      <formula>0</formula>
    </cfRule>
  </conditionalFormatting>
  <conditionalFormatting sqref="B448:N448">
    <cfRule type="cellIs" dxfId="3270" priority="742" operator="lessThan">
      <formula>0</formula>
    </cfRule>
  </conditionalFormatting>
  <conditionalFormatting sqref="B448:N448">
    <cfRule type="cellIs" dxfId="3269" priority="743" operator="lessThan">
      <formula>0</formula>
    </cfRule>
  </conditionalFormatting>
  <conditionalFormatting sqref="B448:N448">
    <cfRule type="cellIs" dxfId="3268" priority="744" operator="lessThan">
      <formula>0</formula>
    </cfRule>
  </conditionalFormatting>
  <conditionalFormatting sqref="B448:N448">
    <cfRule type="cellIs" dxfId="3267" priority="745" operator="lessThan">
      <formula>0</formula>
    </cfRule>
  </conditionalFormatting>
  <conditionalFormatting sqref="B448:N448">
    <cfRule type="cellIs" dxfId="3266" priority="746" operator="lessThan">
      <formula>0</formula>
    </cfRule>
  </conditionalFormatting>
  <conditionalFormatting sqref="B448:N448">
    <cfRule type="cellIs" dxfId="3265" priority="747" operator="lessThan">
      <formula>0</formula>
    </cfRule>
  </conditionalFormatting>
  <conditionalFormatting sqref="B448:N448">
    <cfRule type="cellIs" dxfId="3264" priority="748" operator="lessThan">
      <formula>0</formula>
    </cfRule>
  </conditionalFormatting>
  <conditionalFormatting sqref="B448:N448">
    <cfRule type="cellIs" dxfId="3263" priority="749" operator="lessThan">
      <formula>0</formula>
    </cfRule>
  </conditionalFormatting>
  <conditionalFormatting sqref="N451">
    <cfRule type="cellIs" dxfId="3262" priority="750" operator="lessThan">
      <formula>0</formula>
    </cfRule>
  </conditionalFormatting>
  <conditionalFormatting sqref="N452">
    <cfRule type="cellIs" dxfId="3261" priority="751" operator="lessThan">
      <formula>0</formula>
    </cfRule>
  </conditionalFormatting>
  <conditionalFormatting sqref="N452">
    <cfRule type="cellIs" dxfId="3260" priority="752" operator="lessThan">
      <formula>0</formula>
    </cfRule>
  </conditionalFormatting>
  <conditionalFormatting sqref="C458:M458">
    <cfRule type="cellIs" dxfId="3259" priority="753" operator="lessThan">
      <formula>0</formula>
    </cfRule>
  </conditionalFormatting>
  <conditionalFormatting sqref="C458:M458">
    <cfRule type="cellIs" dxfId="3258" priority="754" operator="lessThan">
      <formula>0</formula>
    </cfRule>
  </conditionalFormatting>
  <conditionalFormatting sqref="H458">
    <cfRule type="cellIs" dxfId="3257" priority="755" operator="lessThan">
      <formula>0</formula>
    </cfRule>
  </conditionalFormatting>
  <conditionalFormatting sqref="B458">
    <cfRule type="cellIs" dxfId="3256" priority="756" operator="lessThan">
      <formula>0</formula>
    </cfRule>
  </conditionalFormatting>
  <conditionalFormatting sqref="B458">
    <cfRule type="cellIs" dxfId="3255" priority="757" operator="lessThan">
      <formula>0</formula>
    </cfRule>
  </conditionalFormatting>
  <conditionalFormatting sqref="R505">
    <cfRule type="cellIs" dxfId="3254" priority="758" operator="lessThan">
      <formula>0</formula>
    </cfRule>
  </conditionalFormatting>
  <conditionalFormatting sqref="Q505">
    <cfRule type="cellIs" dxfId="3253" priority="759" operator="lessThan">
      <formula>0</formula>
    </cfRule>
  </conditionalFormatting>
  <conditionalFormatting sqref="R513">
    <cfRule type="cellIs" dxfId="3252" priority="760" operator="lessThan">
      <formula>0</formula>
    </cfRule>
  </conditionalFormatting>
  <conditionalFormatting sqref="Q513">
    <cfRule type="cellIs" dxfId="3251" priority="761" operator="lessThan">
      <formula>0</formula>
    </cfRule>
  </conditionalFormatting>
  <conditionalFormatting sqref="R522">
    <cfRule type="cellIs" dxfId="3250" priority="762" operator="lessThan">
      <formula>0</formula>
    </cfRule>
  </conditionalFormatting>
  <conditionalFormatting sqref="Q522">
    <cfRule type="cellIs" dxfId="3249" priority="763" operator="lessThan">
      <formula>0</formula>
    </cfRule>
  </conditionalFormatting>
  <conditionalFormatting sqref="R530">
    <cfRule type="cellIs" dxfId="3248" priority="764" operator="lessThan">
      <formula>0</formula>
    </cfRule>
  </conditionalFormatting>
  <conditionalFormatting sqref="C461:C464">
    <cfRule type="expression" dxfId="3247" priority="765">
      <formula>C461/B461&gt;1</formula>
    </cfRule>
  </conditionalFormatting>
  <conditionalFormatting sqref="C461:C464">
    <cfRule type="expression" dxfId="3246" priority="766">
      <formula>C461/B461&lt;1</formula>
    </cfRule>
  </conditionalFormatting>
  <conditionalFormatting sqref="R538">
    <cfRule type="cellIs" dxfId="3245" priority="767" operator="lessThan">
      <formula>0</formula>
    </cfRule>
  </conditionalFormatting>
  <conditionalFormatting sqref="D461:N464">
    <cfRule type="expression" dxfId="3244" priority="768">
      <formula>D461/C461&gt;1</formula>
    </cfRule>
  </conditionalFormatting>
  <conditionalFormatting sqref="D461:N464">
    <cfRule type="expression" dxfId="3243" priority="769">
      <formula>D461/C461&lt;1</formula>
    </cfRule>
  </conditionalFormatting>
  <conditionalFormatting sqref="R553">
    <cfRule type="cellIs" dxfId="3242" priority="770" operator="lessThan">
      <formula>0</formula>
    </cfRule>
  </conditionalFormatting>
  <conditionalFormatting sqref="B461:B464 B552:N552 B560:N560 B575:N575 B589:N589">
    <cfRule type="expression" dxfId="3241" priority="771">
      <formula>B461/#REF!&gt;1</formula>
    </cfRule>
  </conditionalFormatting>
  <conditionalFormatting sqref="B461:B464 B552:N552 B560:N560 B575:N575 B589:N589">
    <cfRule type="expression" dxfId="3240" priority="772">
      <formula>B461/#REF!&lt;1</formula>
    </cfRule>
  </conditionalFormatting>
  <conditionalFormatting sqref="R561">
    <cfRule type="cellIs" dxfId="3239" priority="773" operator="lessThan">
      <formula>0</formula>
    </cfRule>
  </conditionalFormatting>
  <conditionalFormatting sqref="B512">
    <cfRule type="expression" dxfId="3238" priority="774">
      <formula>B512/#REF!&gt;1</formula>
    </cfRule>
  </conditionalFormatting>
  <conditionalFormatting sqref="B512">
    <cfRule type="expression" dxfId="3237" priority="775">
      <formula>B512/#REF!&lt;1</formula>
    </cfRule>
  </conditionalFormatting>
  <conditionalFormatting sqref="R590">
    <cfRule type="cellIs" dxfId="3236" priority="776" operator="lessThan">
      <formula>0</formula>
    </cfRule>
  </conditionalFormatting>
  <conditionalFormatting sqref="C512">
    <cfRule type="expression" dxfId="3235" priority="777">
      <formula>C512/B512&gt;1</formula>
    </cfRule>
  </conditionalFormatting>
  <conditionalFormatting sqref="C512">
    <cfRule type="expression" dxfId="3234" priority="778">
      <formula>C512/B512&lt;1</formula>
    </cfRule>
  </conditionalFormatting>
  <conditionalFormatting sqref="D512">
    <cfRule type="cellIs" dxfId="3233" priority="779" operator="lessThan">
      <formula>0</formula>
    </cfRule>
  </conditionalFormatting>
  <conditionalFormatting sqref="D512">
    <cfRule type="expression" dxfId="3232" priority="780">
      <formula>D512/C512&gt;1</formula>
    </cfRule>
  </conditionalFormatting>
  <conditionalFormatting sqref="D512">
    <cfRule type="expression" dxfId="3231" priority="781">
      <formula>D512/C512&lt;1</formula>
    </cfRule>
  </conditionalFormatting>
  <conditionalFormatting sqref="E512">
    <cfRule type="cellIs" dxfId="3230" priority="782" operator="lessThan">
      <formula>0</formula>
    </cfRule>
  </conditionalFormatting>
  <conditionalFormatting sqref="E512">
    <cfRule type="expression" dxfId="3229" priority="783">
      <formula>E512/D512&gt;1</formula>
    </cfRule>
  </conditionalFormatting>
  <conditionalFormatting sqref="E512">
    <cfRule type="expression" dxfId="3228" priority="784">
      <formula>E512/D512&lt;1</formula>
    </cfRule>
  </conditionalFormatting>
  <conditionalFormatting sqref="F512">
    <cfRule type="cellIs" dxfId="3227" priority="785" operator="lessThan">
      <formula>0</formula>
    </cfRule>
  </conditionalFormatting>
  <conditionalFormatting sqref="F512">
    <cfRule type="expression" dxfId="3226" priority="786">
      <formula>F512/E512&gt;1</formula>
    </cfRule>
  </conditionalFormatting>
  <conditionalFormatting sqref="F512">
    <cfRule type="expression" dxfId="3225" priority="787">
      <formula>F512/E512&lt;1</formula>
    </cfRule>
  </conditionalFormatting>
  <conditionalFormatting sqref="G512">
    <cfRule type="cellIs" dxfId="3224" priority="788" operator="lessThan">
      <formula>0</formula>
    </cfRule>
  </conditionalFormatting>
  <conditionalFormatting sqref="G512">
    <cfRule type="expression" dxfId="3223" priority="789">
      <formula>G512/F512&gt;1</formula>
    </cfRule>
  </conditionalFormatting>
  <conditionalFormatting sqref="G512">
    <cfRule type="expression" dxfId="3222" priority="790">
      <formula>G512/F512&lt;1</formula>
    </cfRule>
  </conditionalFormatting>
  <conditionalFormatting sqref="H512">
    <cfRule type="cellIs" dxfId="3221" priority="791" operator="lessThan">
      <formula>0</formula>
    </cfRule>
  </conditionalFormatting>
  <conditionalFormatting sqref="H512">
    <cfRule type="expression" dxfId="3220" priority="792">
      <formula>H512/G512&gt;1</formula>
    </cfRule>
  </conditionalFormatting>
  <conditionalFormatting sqref="H512">
    <cfRule type="expression" dxfId="3219" priority="793">
      <formula>H512/G512&lt;1</formula>
    </cfRule>
  </conditionalFormatting>
  <conditionalFormatting sqref="I512:N512">
    <cfRule type="cellIs" dxfId="3218" priority="794" operator="lessThan">
      <formula>0</formula>
    </cfRule>
  </conditionalFormatting>
  <conditionalFormatting sqref="I512:N512">
    <cfRule type="expression" dxfId="3217" priority="795">
      <formula>I512/H512&gt;1</formula>
    </cfRule>
  </conditionalFormatting>
  <conditionalFormatting sqref="I512:N512">
    <cfRule type="expression" dxfId="3216" priority="796">
      <formula>I512/H512&lt;1</formula>
    </cfRule>
  </conditionalFormatting>
  <conditionalFormatting sqref="B552">
    <cfRule type="cellIs" dxfId="3215" priority="797" operator="lessThan">
      <formula>0</formula>
    </cfRule>
  </conditionalFormatting>
  <conditionalFormatting sqref="B552">
    <cfRule type="expression" dxfId="3214" priority="798">
      <formula>B552/#REF!&gt;1</formula>
    </cfRule>
  </conditionalFormatting>
  <conditionalFormatting sqref="B552">
    <cfRule type="expression" dxfId="3213" priority="799">
      <formula>B552/#REF!&lt;1</formula>
    </cfRule>
  </conditionalFormatting>
  <conditionalFormatting sqref="C552">
    <cfRule type="cellIs" dxfId="3212" priority="800" operator="lessThan">
      <formula>0</formula>
    </cfRule>
  </conditionalFormatting>
  <conditionalFormatting sqref="C552">
    <cfRule type="expression" dxfId="3211" priority="801">
      <formula>C552/B552&gt;1</formula>
    </cfRule>
  </conditionalFormatting>
  <conditionalFormatting sqref="C552">
    <cfRule type="expression" dxfId="3210" priority="802">
      <formula>C552/B552&lt;1</formula>
    </cfRule>
  </conditionalFormatting>
  <conditionalFormatting sqref="D552">
    <cfRule type="cellIs" dxfId="3209" priority="803" operator="lessThan">
      <formula>0</formula>
    </cfRule>
  </conditionalFormatting>
  <conditionalFormatting sqref="D552">
    <cfRule type="expression" dxfId="3208" priority="804">
      <formula>D552/C552&gt;1</formula>
    </cfRule>
  </conditionalFormatting>
  <conditionalFormatting sqref="D552">
    <cfRule type="expression" dxfId="3207" priority="805">
      <formula>D552/C552&lt;1</formula>
    </cfRule>
  </conditionalFormatting>
  <conditionalFormatting sqref="E552">
    <cfRule type="cellIs" dxfId="3206" priority="806" operator="lessThan">
      <formula>0</formula>
    </cfRule>
  </conditionalFormatting>
  <conditionalFormatting sqref="E552">
    <cfRule type="expression" dxfId="3205" priority="807">
      <formula>E552/D552&gt;1</formula>
    </cfRule>
  </conditionalFormatting>
  <conditionalFormatting sqref="E552">
    <cfRule type="expression" dxfId="3204" priority="808">
      <formula>E552/D552&lt;1</formula>
    </cfRule>
  </conditionalFormatting>
  <conditionalFormatting sqref="F552">
    <cfRule type="cellIs" dxfId="3203" priority="809" operator="lessThan">
      <formula>0</formula>
    </cfRule>
  </conditionalFormatting>
  <conditionalFormatting sqref="F552">
    <cfRule type="expression" dxfId="3202" priority="810">
      <formula>F552/E552&gt;1</formula>
    </cfRule>
  </conditionalFormatting>
  <conditionalFormatting sqref="F552">
    <cfRule type="expression" dxfId="3201" priority="811">
      <formula>F552/E552&lt;1</formula>
    </cfRule>
  </conditionalFormatting>
  <conditionalFormatting sqref="G552">
    <cfRule type="cellIs" dxfId="3200" priority="812" operator="lessThan">
      <formula>0</formula>
    </cfRule>
  </conditionalFormatting>
  <conditionalFormatting sqref="G552">
    <cfRule type="expression" dxfId="3199" priority="813">
      <formula>G552/F552&gt;1</formula>
    </cfRule>
  </conditionalFormatting>
  <conditionalFormatting sqref="G552">
    <cfRule type="expression" dxfId="3198" priority="814">
      <formula>G552/F552&lt;1</formula>
    </cfRule>
  </conditionalFormatting>
  <conditionalFormatting sqref="H552">
    <cfRule type="cellIs" dxfId="3197" priority="815" operator="lessThan">
      <formula>0</formula>
    </cfRule>
  </conditionalFormatting>
  <conditionalFormatting sqref="H552">
    <cfRule type="expression" dxfId="3196" priority="816">
      <formula>H552/G552&gt;1</formula>
    </cfRule>
  </conditionalFormatting>
  <conditionalFormatting sqref="H552">
    <cfRule type="expression" dxfId="3195" priority="817">
      <formula>H552/G552&lt;1</formula>
    </cfRule>
  </conditionalFormatting>
  <conditionalFormatting sqref="B560">
    <cfRule type="cellIs" dxfId="3194" priority="818" operator="lessThan">
      <formula>0</formula>
    </cfRule>
  </conditionalFormatting>
  <conditionalFormatting sqref="B560">
    <cfRule type="expression" dxfId="3193" priority="819">
      <formula>B560/#REF!&gt;1</formula>
    </cfRule>
  </conditionalFormatting>
  <conditionalFormatting sqref="B560">
    <cfRule type="expression" dxfId="3192" priority="820">
      <formula>B560/#REF!&lt;1</formula>
    </cfRule>
  </conditionalFormatting>
  <conditionalFormatting sqref="C560">
    <cfRule type="cellIs" dxfId="3191" priority="821" operator="lessThan">
      <formula>0</formula>
    </cfRule>
  </conditionalFormatting>
  <conditionalFormatting sqref="C560">
    <cfRule type="expression" dxfId="3190" priority="822">
      <formula>C560/B560&gt;1</formula>
    </cfRule>
  </conditionalFormatting>
  <conditionalFormatting sqref="C560">
    <cfRule type="expression" dxfId="3189" priority="823">
      <formula>C560/B560&lt;1</formula>
    </cfRule>
  </conditionalFormatting>
  <conditionalFormatting sqref="D560">
    <cfRule type="cellIs" dxfId="3188" priority="824" operator="lessThan">
      <formula>0</formula>
    </cfRule>
  </conditionalFormatting>
  <conditionalFormatting sqref="D560">
    <cfRule type="expression" dxfId="3187" priority="825">
      <formula>D560/C560&gt;1</formula>
    </cfRule>
  </conditionalFormatting>
  <conditionalFormatting sqref="D560">
    <cfRule type="expression" dxfId="3186" priority="826">
      <formula>D560/C560&lt;1</formula>
    </cfRule>
  </conditionalFormatting>
  <conditionalFormatting sqref="E560">
    <cfRule type="cellIs" dxfId="3185" priority="827" operator="lessThan">
      <formula>0</formula>
    </cfRule>
  </conditionalFormatting>
  <conditionalFormatting sqref="E560">
    <cfRule type="expression" dxfId="3184" priority="828">
      <formula>E560/D560&gt;1</formula>
    </cfRule>
  </conditionalFormatting>
  <conditionalFormatting sqref="E560">
    <cfRule type="expression" dxfId="3183" priority="829">
      <formula>E560/D560&lt;1</formula>
    </cfRule>
  </conditionalFormatting>
  <conditionalFormatting sqref="F560">
    <cfRule type="cellIs" dxfId="3182" priority="830" operator="lessThan">
      <formula>0</formula>
    </cfRule>
  </conditionalFormatting>
  <conditionalFormatting sqref="F560">
    <cfRule type="expression" dxfId="3181" priority="831">
      <formula>F560/E560&gt;1</formula>
    </cfRule>
  </conditionalFormatting>
  <conditionalFormatting sqref="F560">
    <cfRule type="expression" dxfId="3180" priority="832">
      <formula>F560/E560&lt;1</formula>
    </cfRule>
  </conditionalFormatting>
  <conditionalFormatting sqref="G560">
    <cfRule type="cellIs" dxfId="3179" priority="833" operator="lessThan">
      <formula>0</formula>
    </cfRule>
  </conditionalFormatting>
  <conditionalFormatting sqref="G560">
    <cfRule type="expression" dxfId="3178" priority="834">
      <formula>G560/F560&gt;1</formula>
    </cfRule>
  </conditionalFormatting>
  <conditionalFormatting sqref="G560">
    <cfRule type="expression" dxfId="3177" priority="835">
      <formula>G560/F560&lt;1</formula>
    </cfRule>
  </conditionalFormatting>
  <conditionalFormatting sqref="H560">
    <cfRule type="cellIs" dxfId="3176" priority="836" operator="lessThan">
      <formula>0</formula>
    </cfRule>
  </conditionalFormatting>
  <conditionalFormatting sqref="H560">
    <cfRule type="expression" dxfId="3175" priority="837">
      <formula>H560/G560&gt;1</formula>
    </cfRule>
  </conditionalFormatting>
  <conditionalFormatting sqref="H560">
    <cfRule type="expression" dxfId="3174" priority="838">
      <formula>H560/G560&lt;1</formula>
    </cfRule>
  </conditionalFormatting>
  <conditionalFormatting sqref="O616:P619">
    <cfRule type="cellIs" dxfId="3173" priority="839" operator="lessThan">
      <formula>0</formula>
    </cfRule>
  </conditionalFormatting>
  <conditionalFormatting sqref="B589">
    <cfRule type="expression" dxfId="3172" priority="840">
      <formula>B589/#REF!&gt;1</formula>
    </cfRule>
  </conditionalFormatting>
  <conditionalFormatting sqref="B589">
    <cfRule type="expression" dxfId="3171" priority="841">
      <formula>B589/#REF!&lt;1</formula>
    </cfRule>
  </conditionalFormatting>
  <conditionalFormatting sqref="C589">
    <cfRule type="cellIs" dxfId="3170" priority="842" operator="lessThan">
      <formula>0</formula>
    </cfRule>
  </conditionalFormatting>
  <conditionalFormatting sqref="C589">
    <cfRule type="expression" dxfId="3169" priority="843">
      <formula>C589/B589&gt;1</formula>
    </cfRule>
  </conditionalFormatting>
  <conditionalFormatting sqref="C589">
    <cfRule type="expression" dxfId="3168" priority="844">
      <formula>C589/B589&lt;1</formula>
    </cfRule>
  </conditionalFormatting>
  <conditionalFormatting sqref="O605:P607">
    <cfRule type="cellIs" dxfId="3167" priority="845" operator="lessThan">
      <formula>0</formula>
    </cfRule>
  </conditionalFormatting>
  <conditionalFormatting sqref="D589">
    <cfRule type="expression" dxfId="3166" priority="846">
      <formula>D589/C589&gt;1</formula>
    </cfRule>
  </conditionalFormatting>
  <conditionalFormatting sqref="D589">
    <cfRule type="expression" dxfId="3165" priority="847">
      <formula>D589/C589&lt;1</formula>
    </cfRule>
  </conditionalFormatting>
  <conditionalFormatting sqref="E589">
    <cfRule type="cellIs" dxfId="3164" priority="848" operator="lessThan">
      <formula>0</formula>
    </cfRule>
  </conditionalFormatting>
  <conditionalFormatting sqref="E589">
    <cfRule type="expression" dxfId="3163" priority="849">
      <formula>E589/D589&gt;1</formula>
    </cfRule>
  </conditionalFormatting>
  <conditionalFormatting sqref="E589">
    <cfRule type="expression" dxfId="3162" priority="850">
      <formula>E589/D589&lt;1</formula>
    </cfRule>
  </conditionalFormatting>
  <conditionalFormatting sqref="F589">
    <cfRule type="cellIs" dxfId="3161" priority="851" operator="lessThan">
      <formula>0</formula>
    </cfRule>
  </conditionalFormatting>
  <conditionalFormatting sqref="F589">
    <cfRule type="expression" dxfId="3160" priority="852">
      <formula>F589/E589&gt;1</formula>
    </cfRule>
  </conditionalFormatting>
  <conditionalFormatting sqref="F589">
    <cfRule type="expression" dxfId="3159" priority="853">
      <formula>F589/E589&lt;1</formula>
    </cfRule>
  </conditionalFormatting>
  <conditionalFormatting sqref="O377:P377">
    <cfRule type="cellIs" dxfId="3158" priority="854" operator="lessThan">
      <formula>0</formula>
    </cfRule>
  </conditionalFormatting>
  <conditionalFormatting sqref="G589">
    <cfRule type="expression" dxfId="3157" priority="855">
      <formula>G589/F589&gt;1</formula>
    </cfRule>
  </conditionalFormatting>
  <conditionalFormatting sqref="G589">
    <cfRule type="expression" dxfId="3156" priority="856">
      <formula>G589/F589&lt;1</formula>
    </cfRule>
  </conditionalFormatting>
  <conditionalFormatting sqref="O366:P366">
    <cfRule type="cellIs" dxfId="3155" priority="857" operator="lessThan">
      <formula>0</formula>
    </cfRule>
  </conditionalFormatting>
  <conditionalFormatting sqref="H589">
    <cfRule type="expression" dxfId="3154" priority="858">
      <formula>H589/G589&gt;1</formula>
    </cfRule>
  </conditionalFormatting>
  <conditionalFormatting sqref="H589">
    <cfRule type="expression" dxfId="3153" priority="859">
      <formula>H589/G589&lt;1</formula>
    </cfRule>
  </conditionalFormatting>
  <conditionalFormatting sqref="N596">
    <cfRule type="cellIs" dxfId="3152" priority="860" operator="lessThan">
      <formula>0</formula>
    </cfRule>
  </conditionalFormatting>
  <conditionalFormatting sqref="O387:P387">
    <cfRule type="cellIs" dxfId="3151" priority="861" operator="lessThan">
      <formula>0</formula>
    </cfRule>
  </conditionalFormatting>
  <conditionalFormatting sqref="O387:P387">
    <cfRule type="cellIs" dxfId="3150" priority="862" operator="lessThan">
      <formula>0</formula>
    </cfRule>
  </conditionalFormatting>
  <conditionalFormatting sqref="O387:P387">
    <cfRule type="cellIs" dxfId="3149" priority="863" operator="lessThan">
      <formula>0</formula>
    </cfRule>
  </conditionalFormatting>
  <conditionalFormatting sqref="O387:P387">
    <cfRule type="cellIs" dxfId="3148" priority="864" operator="lessThan">
      <formula>0</formula>
    </cfRule>
  </conditionalFormatting>
  <conditionalFormatting sqref="N600">
    <cfRule type="cellIs" dxfId="3147" priority="865" operator="lessThan">
      <formula>0</formula>
    </cfRule>
  </conditionalFormatting>
  <conditionalFormatting sqref="N600">
    <cfRule type="cellIs" dxfId="3146" priority="866" operator="lessThan">
      <formula>0</formula>
    </cfRule>
  </conditionalFormatting>
  <conditionalFormatting sqref="Q363">
    <cfRule type="cellIs" dxfId="3145" priority="867" operator="lessThan">
      <formula>0</formula>
    </cfRule>
  </conditionalFormatting>
  <conditionalFormatting sqref="Q364:Q365">
    <cfRule type="cellIs" dxfId="3144" priority="868" operator="lessThan">
      <formula>0</formula>
    </cfRule>
  </conditionalFormatting>
  <conditionalFormatting sqref="Q461:Q464">
    <cfRule type="cellIs" dxfId="3143" priority="869" operator="lessThan">
      <formula>0</formula>
    </cfRule>
  </conditionalFormatting>
  <conditionalFormatting sqref="Q361">
    <cfRule type="cellIs" dxfId="3142" priority="870" operator="lessThan">
      <formula>0</formula>
    </cfRule>
  </conditionalFormatting>
  <conditionalFormatting sqref="Q366:Q367">
    <cfRule type="cellIs" dxfId="3141" priority="871" operator="lessThan">
      <formula>0</formula>
    </cfRule>
  </conditionalFormatting>
  <conditionalFormatting sqref="Q369:Q373">
    <cfRule type="cellIs" dxfId="3140" priority="872" operator="lessThan">
      <formula>0</formula>
    </cfRule>
  </conditionalFormatting>
  <conditionalFormatting sqref="Q378:Q379">
    <cfRule type="cellIs" dxfId="3139" priority="873" operator="lessThan">
      <formula>0</formula>
    </cfRule>
  </conditionalFormatting>
  <conditionalFormatting sqref="Q384:Q385">
    <cfRule type="cellIs" dxfId="3138" priority="874" operator="lessThan">
      <formula>0</formula>
    </cfRule>
  </conditionalFormatting>
  <conditionalFormatting sqref="Q390:Q391">
    <cfRule type="cellIs" dxfId="3137" priority="875" operator="lessThan">
      <formula>0</formula>
    </cfRule>
  </conditionalFormatting>
  <conditionalFormatting sqref="Q396:Q397">
    <cfRule type="cellIs" dxfId="3136" priority="876" operator="lessThan">
      <formula>0</formula>
    </cfRule>
  </conditionalFormatting>
  <conditionalFormatting sqref="Q402">
    <cfRule type="cellIs" dxfId="3135" priority="877" operator="lessThan">
      <formula>0</formula>
    </cfRule>
  </conditionalFormatting>
  <conditionalFormatting sqref="Q408:Q409">
    <cfRule type="cellIs" dxfId="3134" priority="878" operator="lessThan">
      <formula>0</formula>
    </cfRule>
  </conditionalFormatting>
  <conditionalFormatting sqref="Q414:Q415">
    <cfRule type="cellIs" dxfId="3133" priority="879" operator="lessThan">
      <formula>0</formula>
    </cfRule>
  </conditionalFormatting>
  <conditionalFormatting sqref="Q420:Q421">
    <cfRule type="cellIs" dxfId="3132" priority="880" operator="lessThan">
      <formula>0</formula>
    </cfRule>
  </conditionalFormatting>
  <conditionalFormatting sqref="Q426:Q427">
    <cfRule type="cellIs" dxfId="3131" priority="881" operator="lessThan">
      <formula>0</formula>
    </cfRule>
  </conditionalFormatting>
  <conditionalFormatting sqref="Q432:Q433">
    <cfRule type="cellIs" dxfId="3130" priority="882" operator="lessThan">
      <formula>0</formula>
    </cfRule>
  </conditionalFormatting>
  <conditionalFormatting sqref="Q438:Q439">
    <cfRule type="cellIs" dxfId="3129" priority="883" operator="lessThan">
      <formula>0</formula>
    </cfRule>
  </conditionalFormatting>
  <conditionalFormatting sqref="Q444:Q445">
    <cfRule type="cellIs" dxfId="3128" priority="884" operator="lessThan">
      <formula>0</formula>
    </cfRule>
  </conditionalFormatting>
  <conditionalFormatting sqref="Q451:Q452">
    <cfRule type="cellIs" dxfId="3127" priority="885" operator="lessThan">
      <formula>0</formula>
    </cfRule>
  </conditionalFormatting>
  <conditionalFormatting sqref="Q457:Q458">
    <cfRule type="cellIs" dxfId="3126" priority="886" operator="lessThan">
      <formula>0</formula>
    </cfRule>
  </conditionalFormatting>
  <conditionalFormatting sqref="Q465">
    <cfRule type="cellIs" dxfId="3125" priority="887" operator="lessThan">
      <formula>0</formula>
    </cfRule>
  </conditionalFormatting>
  <conditionalFormatting sqref="Q472">
    <cfRule type="cellIs" dxfId="3124" priority="888" operator="lessThan">
      <formula>0</formula>
    </cfRule>
  </conditionalFormatting>
  <conditionalFormatting sqref="Q503:Q504">
    <cfRule type="cellIs" dxfId="3123" priority="889" operator="lessThan">
      <formula>0</formula>
    </cfRule>
  </conditionalFormatting>
  <conditionalFormatting sqref="Q511:Q512">
    <cfRule type="cellIs" dxfId="3122" priority="890" operator="lessThan">
      <formula>0</formula>
    </cfRule>
  </conditionalFormatting>
  <conditionalFormatting sqref="Q520:Q521">
    <cfRule type="cellIs" dxfId="3121" priority="891" operator="lessThan">
      <formula>0</formula>
    </cfRule>
  </conditionalFormatting>
  <conditionalFormatting sqref="Q528:Q529">
    <cfRule type="cellIs" dxfId="3120" priority="892" operator="lessThan">
      <formula>0</formula>
    </cfRule>
  </conditionalFormatting>
  <conditionalFormatting sqref="Q544:Q545">
    <cfRule type="cellIs" dxfId="3119" priority="893" operator="lessThan">
      <formula>0</formula>
    </cfRule>
  </conditionalFormatting>
  <conditionalFormatting sqref="Q536:Q537">
    <cfRule type="cellIs" dxfId="3118" priority="894" operator="lessThan">
      <formula>0</formula>
    </cfRule>
  </conditionalFormatting>
  <conditionalFormatting sqref="Q551:Q552">
    <cfRule type="cellIs" dxfId="3117" priority="895" operator="lessThan">
      <formula>0</formula>
    </cfRule>
  </conditionalFormatting>
  <conditionalFormatting sqref="Q559:Q560">
    <cfRule type="cellIs" dxfId="3116" priority="896" operator="lessThan">
      <formula>0</formula>
    </cfRule>
  </conditionalFormatting>
  <conditionalFormatting sqref="Q567:Q568">
    <cfRule type="cellIs" dxfId="3115" priority="897" operator="lessThan">
      <formula>0</formula>
    </cfRule>
  </conditionalFormatting>
  <conditionalFormatting sqref="Q574:Q575">
    <cfRule type="cellIs" dxfId="3114" priority="898" operator="lessThan">
      <formula>0</formula>
    </cfRule>
  </conditionalFormatting>
  <conditionalFormatting sqref="Q581:Q582">
    <cfRule type="cellIs" dxfId="3113" priority="899" operator="lessThan">
      <formula>0</formula>
    </cfRule>
  </conditionalFormatting>
  <conditionalFormatting sqref="Q588:Q589">
    <cfRule type="cellIs" dxfId="3112" priority="900" operator="lessThan">
      <formula>0</formula>
    </cfRule>
  </conditionalFormatting>
  <conditionalFormatting sqref="Q596:Q597">
    <cfRule type="cellIs" dxfId="3111" priority="901" operator="lessThan">
      <formula>0</formula>
    </cfRule>
  </conditionalFormatting>
  <conditionalFormatting sqref="Q603">
    <cfRule type="cellIs" dxfId="3110" priority="902" operator="lessThan">
      <formula>0</formula>
    </cfRule>
  </conditionalFormatting>
  <conditionalFormatting sqref="Q608">
    <cfRule type="cellIs" dxfId="3109" priority="903" operator="lessThan">
      <formula>0</formula>
    </cfRule>
  </conditionalFormatting>
  <conditionalFormatting sqref="O405:P405">
    <cfRule type="cellIs" dxfId="3108" priority="904" operator="lessThan">
      <formula>0</formula>
    </cfRule>
  </conditionalFormatting>
  <conditionalFormatting sqref="Q632:Q634">
    <cfRule type="cellIs" dxfId="3107" priority="905" operator="lessThan">
      <formula>0</formula>
    </cfRule>
  </conditionalFormatting>
  <conditionalFormatting sqref="I710:N710 Q708:R711">
    <cfRule type="cellIs" dxfId="3106" priority="906" operator="lessThan">
      <formula>0</formula>
    </cfRule>
  </conditionalFormatting>
  <conditionalFormatting sqref="Q636:Q637 Q641:Q645">
    <cfRule type="cellIs" dxfId="3105" priority="907" operator="lessThan">
      <formula>0</formula>
    </cfRule>
  </conditionalFormatting>
  <conditionalFormatting sqref="Q648">
    <cfRule type="cellIs" dxfId="3104" priority="908" operator="lessThan">
      <formula>0</formula>
    </cfRule>
  </conditionalFormatting>
  <conditionalFormatting sqref="Q649">
    <cfRule type="cellIs" dxfId="3103" priority="909" operator="lessThan">
      <formula>0</formula>
    </cfRule>
  </conditionalFormatting>
  <conditionalFormatting sqref="Q651">
    <cfRule type="cellIs" dxfId="3102" priority="910" operator="lessThan">
      <formula>0</formula>
    </cfRule>
  </conditionalFormatting>
  <conditionalFormatting sqref="Q652">
    <cfRule type="cellIs" dxfId="3101" priority="911" operator="lessThan">
      <formula>0</formula>
    </cfRule>
  </conditionalFormatting>
  <conditionalFormatting sqref="D654:N654 D651:N651 D648:N649 D632:N634">
    <cfRule type="expression" dxfId="3100" priority="912">
      <formula>D632/C632&gt;1</formula>
    </cfRule>
  </conditionalFormatting>
  <conditionalFormatting sqref="D654:N654 D651:N651 D648:N649 D632:N634">
    <cfRule type="expression" dxfId="3099" priority="913">
      <formula>D632/C632&lt;1</formula>
    </cfRule>
  </conditionalFormatting>
  <conditionalFormatting sqref="C507:C510">
    <cfRule type="cellIs" dxfId="3098" priority="914" operator="lessThan">
      <formula>0</formula>
    </cfRule>
  </conditionalFormatting>
  <conditionalFormatting sqref="C507:C510">
    <cfRule type="expression" dxfId="3097" priority="915">
      <formula>C507/B507&gt;1</formula>
    </cfRule>
  </conditionalFormatting>
  <conditionalFormatting sqref="C507:C510">
    <cfRule type="expression" dxfId="3096" priority="916">
      <formula>C507/B507&lt;1</formula>
    </cfRule>
  </conditionalFormatting>
  <conditionalFormatting sqref="D507:N510">
    <cfRule type="cellIs" dxfId="3095" priority="917" operator="lessThan">
      <formula>0</formula>
    </cfRule>
  </conditionalFormatting>
  <conditionalFormatting sqref="D507:N510">
    <cfRule type="expression" dxfId="3094" priority="918">
      <formula>D507/C507&gt;1</formula>
    </cfRule>
  </conditionalFormatting>
  <conditionalFormatting sqref="D507:N510">
    <cfRule type="expression" dxfId="3093" priority="919">
      <formula>D507/C507&lt;1</formula>
    </cfRule>
  </conditionalFormatting>
  <conditionalFormatting sqref="B507:B510">
    <cfRule type="cellIs" dxfId="3092" priority="920" operator="lessThan">
      <formula>0</formula>
    </cfRule>
  </conditionalFormatting>
  <conditionalFormatting sqref="B507:B510">
    <cfRule type="expression" dxfId="3091" priority="921">
      <formula>B507/#REF!&gt;1</formula>
    </cfRule>
  </conditionalFormatting>
  <conditionalFormatting sqref="B507:B510">
    <cfRule type="expression" dxfId="3090" priority="922">
      <formula>B507/#REF!&lt;1</formula>
    </cfRule>
  </conditionalFormatting>
  <conditionalFormatting sqref="J588:N588 J574:N574 J559:N559 J551:P551">
    <cfRule type="cellIs" dxfId="3089" priority="923" operator="lessThan">
      <formula>0</formula>
    </cfRule>
  </conditionalFormatting>
  <conditionalFormatting sqref="C588:I588 C584:C587 C574:I574 C570:C573 C559:I559 C555:C558 C551:I551 C547:C550">
    <cfRule type="cellIs" dxfId="3088" priority="924" operator="lessThan">
      <formula>0</formula>
    </cfRule>
  </conditionalFormatting>
  <conditionalFormatting sqref="C588:M588 C574:M574 C559:M559 C551:P551">
    <cfRule type="cellIs" dxfId="3087" priority="925" operator="lessThan">
      <formula>0</formula>
    </cfRule>
  </conditionalFormatting>
  <conditionalFormatting sqref="C584:C587 C570:C573 C555:C558 C547:C550">
    <cfRule type="expression" dxfId="3086" priority="926">
      <formula>C547/B547&gt;1</formula>
    </cfRule>
  </conditionalFormatting>
  <conditionalFormatting sqref="C584:C587 C570:C573 C555:C558 C547:C550">
    <cfRule type="expression" dxfId="3085" priority="927">
      <formula>C547/B547&lt;1</formula>
    </cfRule>
  </conditionalFormatting>
  <conditionalFormatting sqref="D584:N587 D570:N573 D555:N558 D547:N550">
    <cfRule type="cellIs" dxfId="3084" priority="928" operator="lessThan">
      <formula>0</formula>
    </cfRule>
  </conditionalFormatting>
  <conditionalFormatting sqref="D584:N587 D570:N573 D555:N558 D547:N550">
    <cfRule type="expression" dxfId="3083" priority="929">
      <formula>D547/C547&gt;1</formula>
    </cfRule>
  </conditionalFormatting>
  <conditionalFormatting sqref="D584:N587 D570:N573 D555:N558 D547:N550">
    <cfRule type="expression" dxfId="3082" priority="930">
      <formula>D547/C547&lt;1</formula>
    </cfRule>
  </conditionalFormatting>
  <conditionalFormatting sqref="C588:N588 C574:N574 C559:N559 C551:P551">
    <cfRule type="cellIs" dxfId="3081" priority="931" operator="lessThan">
      <formula>0</formula>
    </cfRule>
  </conditionalFormatting>
  <conditionalFormatting sqref="C588:N588 C574:N574 C559:N559 C551:P551">
    <cfRule type="expression" dxfId="3080" priority="932">
      <formula>C551/B551&gt;1</formula>
    </cfRule>
  </conditionalFormatting>
  <conditionalFormatting sqref="C588:N588 C574:N574 C559:N559 C551:P551">
    <cfRule type="expression" dxfId="3079" priority="933">
      <formula>C551/B551&lt;1</formula>
    </cfRule>
  </conditionalFormatting>
  <conditionalFormatting sqref="B654 B651 B648:B649 B632:B634 B641:B645">
    <cfRule type="cellIs" dxfId="3078" priority="934" operator="lessThan">
      <formula>0</formula>
    </cfRule>
  </conditionalFormatting>
  <conditionalFormatting sqref="C654 C651 C648:C649 C632:C634">
    <cfRule type="cellIs" dxfId="3077" priority="935" operator="lessThan">
      <formula>0</formula>
    </cfRule>
  </conditionalFormatting>
  <conditionalFormatting sqref="C654 C651 C648:C649 C632:C634">
    <cfRule type="expression" dxfId="3076" priority="936">
      <formula>C632/B632&gt;1</formula>
    </cfRule>
  </conditionalFormatting>
  <conditionalFormatting sqref="C654 C651 C648:C649 C632:C634">
    <cfRule type="expression" dxfId="3075" priority="937">
      <formula>C632/B632&lt;1</formula>
    </cfRule>
  </conditionalFormatting>
  <conditionalFormatting sqref="D654:N654 D651:N651 D648:N649 D632:N634">
    <cfRule type="cellIs" dxfId="3074" priority="938" operator="lessThan">
      <formula>0</formula>
    </cfRule>
  </conditionalFormatting>
  <conditionalFormatting sqref="B504:N504 B537 B568 B597">
    <cfRule type="expression" dxfId="3073" priority="939">
      <formula>B504/#REF!&gt;1</formula>
    </cfRule>
  </conditionalFormatting>
  <conditionalFormatting sqref="B504:N504 B537 B568 B597">
    <cfRule type="expression" dxfId="3072" priority="940">
      <formula>B504/#REF!&lt;1</formula>
    </cfRule>
  </conditionalFormatting>
  <conditionalFormatting sqref="C465">
    <cfRule type="cellIs" dxfId="3071" priority="941" operator="lessThan">
      <formula>0</formula>
    </cfRule>
  </conditionalFormatting>
  <conditionalFormatting sqref="C465">
    <cfRule type="expression" dxfId="3070" priority="942">
      <formula>C465/B465&gt;1</formula>
    </cfRule>
  </conditionalFormatting>
  <conditionalFormatting sqref="C465">
    <cfRule type="expression" dxfId="3069" priority="943">
      <formula>C465/B465&lt;1</formula>
    </cfRule>
  </conditionalFormatting>
  <conditionalFormatting sqref="D465:N465">
    <cfRule type="cellIs" dxfId="3068" priority="944" operator="lessThan">
      <formula>0</formula>
    </cfRule>
  </conditionalFormatting>
  <conditionalFormatting sqref="D465:N465">
    <cfRule type="expression" dxfId="3067" priority="945">
      <formula>D465/C465&gt;1</formula>
    </cfRule>
  </conditionalFormatting>
  <conditionalFormatting sqref="D465:N465">
    <cfRule type="expression" dxfId="3066" priority="946">
      <formula>D465/C465&lt;1</formula>
    </cfRule>
  </conditionalFormatting>
  <conditionalFormatting sqref="B465">
    <cfRule type="cellIs" dxfId="3065" priority="947" operator="lessThan">
      <formula>0</formula>
    </cfRule>
  </conditionalFormatting>
  <conditionalFormatting sqref="B465">
    <cfRule type="expression" dxfId="3064" priority="948">
      <formula>B465/#REF!&gt;1</formula>
    </cfRule>
  </conditionalFormatting>
  <conditionalFormatting sqref="B465">
    <cfRule type="expression" dxfId="3063" priority="949">
      <formula>B465/#REF!&lt;1</formula>
    </cfRule>
  </conditionalFormatting>
  <conditionalFormatting sqref="C511">
    <cfRule type="cellIs" dxfId="3062" priority="950" operator="lessThan">
      <formula>0</formula>
    </cfRule>
  </conditionalFormatting>
  <conditionalFormatting sqref="D511:N511">
    <cfRule type="cellIs" dxfId="3061" priority="951" operator="lessThan">
      <formula>0</formula>
    </cfRule>
  </conditionalFormatting>
  <conditionalFormatting sqref="C511">
    <cfRule type="expression" dxfId="3060" priority="952">
      <formula>C511/B511&gt;1</formula>
    </cfRule>
  </conditionalFormatting>
  <conditionalFormatting sqref="C511">
    <cfRule type="expression" dxfId="3059" priority="953">
      <formula>C511/B511&lt;1</formula>
    </cfRule>
  </conditionalFormatting>
  <conditionalFormatting sqref="D511:N511">
    <cfRule type="expression" dxfId="3058" priority="954">
      <formula>D511/C511&gt;1</formula>
    </cfRule>
  </conditionalFormatting>
  <conditionalFormatting sqref="D511:N511">
    <cfRule type="expression" dxfId="3057" priority="955">
      <formula>D511/C511&lt;1</formula>
    </cfRule>
  </conditionalFormatting>
  <conditionalFormatting sqref="B511">
    <cfRule type="cellIs" dxfId="3056" priority="956" operator="lessThan">
      <formula>0</formula>
    </cfRule>
  </conditionalFormatting>
  <conditionalFormatting sqref="B511">
    <cfRule type="expression" dxfId="3055" priority="957">
      <formula>B511/#REF!&gt;1</formula>
    </cfRule>
  </conditionalFormatting>
  <conditionalFormatting sqref="B511">
    <cfRule type="expression" dxfId="3054" priority="958">
      <formula>B511/#REF!&lt;1</formula>
    </cfRule>
  </conditionalFormatting>
  <conditionalFormatting sqref="B529 B521">
    <cfRule type="cellIs" dxfId="3053" priority="959" operator="lessThan">
      <formula>0</formula>
    </cfRule>
  </conditionalFormatting>
  <conditionalFormatting sqref="B529 B521">
    <cfRule type="expression" dxfId="3052" priority="960">
      <formula>B521/#REF!&gt;1</formula>
    </cfRule>
  </conditionalFormatting>
  <conditionalFormatting sqref="B529 B521">
    <cfRule type="expression" dxfId="3051" priority="961">
      <formula>B521/#REF!&lt;1</formula>
    </cfRule>
  </conditionalFormatting>
  <conditionalFormatting sqref="C521">
    <cfRule type="cellIs" dxfId="3050" priority="962" operator="lessThan">
      <formula>0</formula>
    </cfRule>
  </conditionalFormatting>
  <conditionalFormatting sqref="C521 B636:O637">
    <cfRule type="expression" dxfId="3049" priority="963">
      <formula>B521/A521&gt;1</formula>
    </cfRule>
  </conditionalFormatting>
  <conditionalFormatting sqref="C521 B636:O637">
    <cfRule type="expression" dxfId="3048" priority="964">
      <formula>B521/A521&lt;1</formula>
    </cfRule>
  </conditionalFormatting>
  <conditionalFormatting sqref="C603:N603">
    <cfRule type="expression" dxfId="3047" priority="965">
      <formula>C603/B603&gt;1</formula>
    </cfRule>
  </conditionalFormatting>
  <conditionalFormatting sqref="C603:N603">
    <cfRule type="expression" dxfId="3046" priority="966">
      <formula>C603/B603&lt;1</formula>
    </cfRule>
  </conditionalFormatting>
  <conditionalFormatting sqref="I552:N552">
    <cfRule type="expression" dxfId="3045" priority="967">
      <formula>I552/H552&gt;1</formula>
    </cfRule>
  </conditionalFormatting>
  <conditionalFormatting sqref="I552:N552">
    <cfRule type="expression" dxfId="3044" priority="968">
      <formula>I552/H552&lt;1</formula>
    </cfRule>
  </conditionalFormatting>
  <conditionalFormatting sqref="I560:N560">
    <cfRule type="expression" dxfId="3043" priority="969">
      <formula>I560/H560&gt;1</formula>
    </cfRule>
  </conditionalFormatting>
  <conditionalFormatting sqref="I560:N560">
    <cfRule type="expression" dxfId="3042" priority="970">
      <formula>I560/H560&lt;1</formula>
    </cfRule>
  </conditionalFormatting>
  <conditionalFormatting sqref="B575:N575">
    <cfRule type="cellIs" dxfId="3041" priority="971" operator="lessThan">
      <formula>0</formula>
    </cfRule>
  </conditionalFormatting>
  <conditionalFormatting sqref="B575:N575">
    <cfRule type="expression" dxfId="3040" priority="972">
      <formula>B575/A575&gt;1</formula>
    </cfRule>
  </conditionalFormatting>
  <conditionalFormatting sqref="B575:N575">
    <cfRule type="expression" dxfId="3039" priority="973">
      <formula>B575/A575&lt;1</formula>
    </cfRule>
  </conditionalFormatting>
  <conditionalFormatting sqref="B589:N589">
    <cfRule type="cellIs" dxfId="3038" priority="974" operator="lessThan">
      <formula>0</formula>
    </cfRule>
  </conditionalFormatting>
  <conditionalFormatting sqref="B589:N589">
    <cfRule type="expression" dxfId="3037" priority="975">
      <formula>B589/A589&gt;1</formula>
    </cfRule>
  </conditionalFormatting>
  <conditionalFormatting sqref="B589:N589">
    <cfRule type="expression" dxfId="3036" priority="976">
      <formula>B589/A589&lt;1</formula>
    </cfRule>
  </conditionalFormatting>
  <conditionalFormatting sqref="N608">
    <cfRule type="cellIs" dxfId="3035" priority="977" operator="lessThan">
      <formula>0</formula>
    </cfRule>
  </conditionalFormatting>
  <conditionalFormatting sqref="D521:N521">
    <cfRule type="cellIs" dxfId="3034" priority="978" operator="lessThan">
      <formula>0</formula>
    </cfRule>
  </conditionalFormatting>
  <conditionalFormatting sqref="D521:N521">
    <cfRule type="expression" dxfId="3033" priority="979">
      <formula>D521/C521&gt;1</formula>
    </cfRule>
  </conditionalFormatting>
  <conditionalFormatting sqref="D521:N521">
    <cfRule type="expression" dxfId="3032" priority="980">
      <formula>D521/C521&lt;1</formula>
    </cfRule>
  </conditionalFormatting>
  <conditionalFormatting sqref="C529:N529">
    <cfRule type="cellIs" dxfId="3031" priority="981" operator="lessThan">
      <formula>0</formula>
    </cfRule>
  </conditionalFormatting>
  <conditionalFormatting sqref="C529:N529">
    <cfRule type="expression" dxfId="3030" priority="982">
      <formula>C529/B529&gt;1</formula>
    </cfRule>
  </conditionalFormatting>
  <conditionalFormatting sqref="C529:N529">
    <cfRule type="expression" dxfId="3029" priority="983">
      <formula>C529/B529&lt;1</formula>
    </cfRule>
  </conditionalFormatting>
  <conditionalFormatting sqref="C582:N582">
    <cfRule type="expression" dxfId="3028" priority="984">
      <formula>C582/B582&gt;1</formula>
    </cfRule>
  </conditionalFormatting>
  <conditionalFormatting sqref="C582:N582">
    <cfRule type="expression" dxfId="3027" priority="985">
      <formula>C582/B582&lt;1</formula>
    </cfRule>
  </conditionalFormatting>
  <conditionalFormatting sqref="C537:N537">
    <cfRule type="expression" dxfId="3026" priority="986">
      <formula>C537/B537&gt;1</formula>
    </cfRule>
  </conditionalFormatting>
  <conditionalFormatting sqref="C537:N537">
    <cfRule type="expression" dxfId="3025" priority="987">
      <formula>C537/B537&lt;1</formula>
    </cfRule>
  </conditionalFormatting>
  <conditionalFormatting sqref="C568:N568">
    <cfRule type="expression" dxfId="3024" priority="988">
      <formula>C568/B568&gt;1</formula>
    </cfRule>
  </conditionalFormatting>
  <conditionalFormatting sqref="C568:N568">
    <cfRule type="expression" dxfId="3023" priority="989">
      <formula>C568/B568&lt;1</formula>
    </cfRule>
  </conditionalFormatting>
  <conditionalFormatting sqref="C608:M608">
    <cfRule type="expression" dxfId="3022" priority="990">
      <formula>C608/B608&gt;1</formula>
    </cfRule>
  </conditionalFormatting>
  <conditionalFormatting sqref="C608:M608">
    <cfRule type="expression" dxfId="3021" priority="991">
      <formula>C608/B608&lt;1</formula>
    </cfRule>
  </conditionalFormatting>
  <conditionalFormatting sqref="N608">
    <cfRule type="expression" dxfId="3020" priority="992">
      <formula>N608/M608&gt;1</formula>
    </cfRule>
  </conditionalFormatting>
  <conditionalFormatting sqref="N608">
    <cfRule type="expression" dxfId="3019" priority="993">
      <formula>N608/M608&lt;1</formula>
    </cfRule>
  </conditionalFormatting>
  <conditionalFormatting sqref="C608:M608">
    <cfRule type="cellIs" dxfId="3018" priority="994" operator="lessThan">
      <formula>0</formula>
    </cfRule>
  </conditionalFormatting>
  <conditionalFormatting sqref="C608:M608">
    <cfRule type="cellIs" dxfId="3017" priority="995" operator="lessThan">
      <formula>0</formula>
    </cfRule>
  </conditionalFormatting>
  <conditionalFormatting sqref="B582">
    <cfRule type="cellIs" dxfId="3016" priority="996" operator="lessThan">
      <formula>0</formula>
    </cfRule>
  </conditionalFormatting>
  <conditionalFormatting sqref="B582">
    <cfRule type="expression" dxfId="3015" priority="997">
      <formula>B582/#REF!&gt;1</formula>
    </cfRule>
  </conditionalFormatting>
  <conditionalFormatting sqref="B582">
    <cfRule type="expression" dxfId="3014" priority="998">
      <formula>B582/#REF!&lt;1</formula>
    </cfRule>
  </conditionalFormatting>
  <conditionalFormatting sqref="C582:N582">
    <cfRule type="cellIs" dxfId="3013" priority="999" operator="lessThan">
      <formula>0</formula>
    </cfRule>
  </conditionalFormatting>
  <conditionalFormatting sqref="C597:N597">
    <cfRule type="expression" dxfId="3012" priority="1000">
      <formula>C597/B597&gt;1</formula>
    </cfRule>
  </conditionalFormatting>
  <conditionalFormatting sqref="C597:N597">
    <cfRule type="expression" dxfId="3011" priority="1001">
      <formula>C597/B597&lt;1</formula>
    </cfRule>
  </conditionalFormatting>
  <conditionalFormatting sqref="N608">
    <cfRule type="cellIs" dxfId="3010" priority="1002" operator="lessThan">
      <formula>0</formula>
    </cfRule>
  </conditionalFormatting>
  <conditionalFormatting sqref="C608:M608">
    <cfRule type="cellIs" dxfId="3009" priority="1003" operator="lessThan">
      <formula>0</formula>
    </cfRule>
  </conditionalFormatting>
  <conditionalFormatting sqref="N608">
    <cfRule type="cellIs" dxfId="3008" priority="1004" operator="lessThan">
      <formula>0</formula>
    </cfRule>
  </conditionalFormatting>
  <conditionalFormatting sqref="B676:N679">
    <cfRule type="cellIs" dxfId="3007" priority="1005" operator="lessThan">
      <formula>0</formula>
    </cfRule>
  </conditionalFormatting>
  <conditionalFormatting sqref="I678:N678 Q676:R679">
    <cfRule type="cellIs" dxfId="3006" priority="1006" operator="lessThan">
      <formula>0</formula>
    </cfRule>
  </conditionalFormatting>
  <conditionalFormatting sqref="B680:N683">
    <cfRule type="cellIs" dxfId="3005" priority="1007" operator="lessThan">
      <formula>0</formula>
    </cfRule>
  </conditionalFormatting>
  <conditionalFormatting sqref="I682:N682 Q680:R683">
    <cfRule type="cellIs" dxfId="3004" priority="1008" operator="lessThan">
      <formula>0</formula>
    </cfRule>
  </conditionalFormatting>
  <conditionalFormatting sqref="B684:N687">
    <cfRule type="cellIs" dxfId="3003" priority="1009" operator="lessThan">
      <formula>0</formula>
    </cfRule>
  </conditionalFormatting>
  <conditionalFormatting sqref="I686:N686 Q684:R687">
    <cfRule type="cellIs" dxfId="3002" priority="1010" operator="lessThan">
      <formula>0</formula>
    </cfRule>
  </conditionalFormatting>
  <conditionalFormatting sqref="B688:N691">
    <cfRule type="cellIs" dxfId="3001" priority="1011" operator="lessThan">
      <formula>0</formula>
    </cfRule>
  </conditionalFormatting>
  <conditionalFormatting sqref="I690:N690 Q688:R691">
    <cfRule type="cellIs" dxfId="3000" priority="1012" operator="lessThan">
      <formula>0</formula>
    </cfRule>
  </conditionalFormatting>
  <conditionalFormatting sqref="B692:N695 O694">
    <cfRule type="cellIs" dxfId="2999" priority="1013" operator="lessThan">
      <formula>0</formula>
    </cfRule>
  </conditionalFormatting>
  <conditionalFormatting sqref="Q692:R695 I694:O694">
    <cfRule type="cellIs" dxfId="2998" priority="1014" operator="lessThan">
      <formula>0</formula>
    </cfRule>
  </conditionalFormatting>
  <conditionalFormatting sqref="B696:N699">
    <cfRule type="cellIs" dxfId="2997" priority="1015" operator="lessThan">
      <formula>0</formula>
    </cfRule>
  </conditionalFormatting>
  <conditionalFormatting sqref="I698:N698 Q696:R699">
    <cfRule type="cellIs" dxfId="2996" priority="1016" operator="lessThan">
      <formula>0</formula>
    </cfRule>
  </conditionalFormatting>
  <conditionalFormatting sqref="B700:N703">
    <cfRule type="cellIs" dxfId="2995" priority="1017" operator="lessThan">
      <formula>0</formula>
    </cfRule>
  </conditionalFormatting>
  <conditionalFormatting sqref="I702:N702 Q700:R703">
    <cfRule type="cellIs" dxfId="2994" priority="1018" operator="lessThan">
      <formula>0</formula>
    </cfRule>
  </conditionalFormatting>
  <conditionalFormatting sqref="B704:N707">
    <cfRule type="cellIs" dxfId="2993" priority="1019" operator="lessThan">
      <formula>0</formula>
    </cfRule>
  </conditionalFormatting>
  <conditionalFormatting sqref="I706:N706 Q704:R707">
    <cfRule type="cellIs" dxfId="2992" priority="1020" operator="lessThan">
      <formula>0</formula>
    </cfRule>
  </conditionalFormatting>
  <conditionalFormatting sqref="B712:N715">
    <cfRule type="cellIs" dxfId="2991" priority="1021" operator="lessThan">
      <formula>0</formula>
    </cfRule>
  </conditionalFormatting>
  <conditionalFormatting sqref="I714:N714 Q712:R715">
    <cfRule type="cellIs" dxfId="2990" priority="1022" operator="lessThan">
      <formula>0</formula>
    </cfRule>
  </conditionalFormatting>
  <conditionalFormatting sqref="B716:N719">
    <cfRule type="cellIs" dxfId="2989" priority="1023" operator="lessThan">
      <formula>0</formula>
    </cfRule>
  </conditionalFormatting>
  <conditionalFormatting sqref="I718:N718 Q716:R719">
    <cfRule type="cellIs" dxfId="2988" priority="1024" operator="lessThan">
      <formula>0</formula>
    </cfRule>
  </conditionalFormatting>
  <conditionalFormatting sqref="Q654">
    <cfRule type="cellIs" dxfId="2987" priority="1025" operator="lessThan">
      <formula>0</formula>
    </cfRule>
  </conditionalFormatting>
  <conditionalFormatting sqref="R466">
    <cfRule type="cellIs" dxfId="2986" priority="1026" operator="lessThan">
      <formula>0</formula>
    </cfRule>
  </conditionalFormatting>
  <conditionalFormatting sqref="Q466">
    <cfRule type="cellIs" dxfId="2985" priority="1027" operator="lessThan">
      <formula>0</formula>
    </cfRule>
  </conditionalFormatting>
  <conditionalFormatting sqref="B466:N466">
    <cfRule type="cellIs" dxfId="2984" priority="1028" operator="lessThan">
      <formula>0</formula>
    </cfRule>
  </conditionalFormatting>
  <conditionalFormatting sqref="B505:N505">
    <cfRule type="cellIs" dxfId="2983" priority="1029" operator="lessThan">
      <formula>0</formula>
    </cfRule>
  </conditionalFormatting>
  <conditionalFormatting sqref="B513:N513">
    <cfRule type="cellIs" dxfId="2982" priority="1030" operator="lessThan">
      <formula>0</formula>
    </cfRule>
  </conditionalFormatting>
  <conditionalFormatting sqref="B522:N522">
    <cfRule type="cellIs" dxfId="2981" priority="1031" operator="lessThan">
      <formula>0</formula>
    </cfRule>
  </conditionalFormatting>
  <conditionalFormatting sqref="B530:N530">
    <cfRule type="cellIs" dxfId="2980" priority="1032" operator="lessThan">
      <formula>0</formula>
    </cfRule>
  </conditionalFormatting>
  <conditionalFormatting sqref="B538:N538">
    <cfRule type="cellIs" dxfId="2979" priority="1033" operator="lessThan">
      <formula>0</formula>
    </cfRule>
  </conditionalFormatting>
  <conditionalFormatting sqref="B553:N553">
    <cfRule type="cellIs" dxfId="2978" priority="1034" operator="lessThan">
      <formula>0</formula>
    </cfRule>
  </conditionalFormatting>
  <conditionalFormatting sqref="B561:N561">
    <cfRule type="cellIs" dxfId="2977" priority="1035" operator="lessThan">
      <formula>0</formula>
    </cfRule>
  </conditionalFormatting>
  <conditionalFormatting sqref="B590:N590">
    <cfRule type="cellIs" dxfId="2976" priority="1036" operator="lessThan">
      <formula>0</formula>
    </cfRule>
  </conditionalFormatting>
  <conditionalFormatting sqref="O608:P608">
    <cfRule type="cellIs" dxfId="2975" priority="1037" operator="lessThan">
      <formula>0</formula>
    </cfRule>
  </conditionalFormatting>
  <conditionalFormatting sqref="O608:P608">
    <cfRule type="cellIs" dxfId="2974" priority="1038" operator="lessThan">
      <formula>0</formula>
    </cfRule>
  </conditionalFormatting>
  <conditionalFormatting sqref="O603">
    <cfRule type="cellIs" dxfId="2973" priority="1039" operator="lessThan">
      <formula>0</formula>
    </cfRule>
  </conditionalFormatting>
  <conditionalFormatting sqref="O603">
    <cfRule type="cellIs" dxfId="2972" priority="1040" operator="lessThan">
      <formula>0</formula>
    </cfRule>
  </conditionalFormatting>
  <conditionalFormatting sqref="O603">
    <cfRule type="cellIs" dxfId="2971" priority="1041" operator="lessThan">
      <formula>0</formula>
    </cfRule>
  </conditionalFormatting>
  <conditionalFormatting sqref="O608:P608">
    <cfRule type="cellIs" dxfId="2970" priority="1042" operator="lessThan">
      <formula>0</formula>
    </cfRule>
  </conditionalFormatting>
  <conditionalFormatting sqref="Q491:R491">
    <cfRule type="cellIs" dxfId="2969" priority="1043" operator="lessThan">
      <formula>0</formula>
    </cfRule>
  </conditionalFormatting>
  <conditionalFormatting sqref="R492:R496">
    <cfRule type="cellIs" dxfId="2968" priority="1044" operator="lessThan">
      <formula>0</formula>
    </cfRule>
  </conditionalFormatting>
  <conditionalFormatting sqref="Q492:Q495">
    <cfRule type="cellIs" dxfId="2967" priority="1045" operator="lessThan">
      <formula>0</formula>
    </cfRule>
  </conditionalFormatting>
  <conditionalFormatting sqref="Q496">
    <cfRule type="cellIs" dxfId="2966" priority="1046" operator="lessThan">
      <formula>0</formula>
    </cfRule>
  </conditionalFormatting>
  <conditionalFormatting sqref="Q473:R473 B473">
    <cfRule type="cellIs" dxfId="2965" priority="1047" operator="lessThan">
      <formula>0</formula>
    </cfRule>
  </conditionalFormatting>
  <conditionalFormatting sqref="R474:R478">
    <cfRule type="cellIs" dxfId="2964" priority="1048" operator="lessThan">
      <formula>0</formula>
    </cfRule>
  </conditionalFormatting>
  <conditionalFormatting sqref="Q474:Q477">
    <cfRule type="cellIs" dxfId="2963" priority="1049" operator="lessThan">
      <formula>0</formula>
    </cfRule>
  </conditionalFormatting>
  <conditionalFormatting sqref="Q478">
    <cfRule type="cellIs" dxfId="2962" priority="1050" operator="lessThan">
      <formula>0</formula>
    </cfRule>
  </conditionalFormatting>
  <conditionalFormatting sqref="Q479:R479 B479">
    <cfRule type="cellIs" dxfId="2961" priority="1051" operator="lessThan">
      <formula>0</formula>
    </cfRule>
  </conditionalFormatting>
  <conditionalFormatting sqref="R480:R484">
    <cfRule type="cellIs" dxfId="2960" priority="1052" operator="lessThan">
      <formula>0</formula>
    </cfRule>
  </conditionalFormatting>
  <conditionalFormatting sqref="Q480:Q483">
    <cfRule type="cellIs" dxfId="2959" priority="1053" operator="lessThan">
      <formula>0</formula>
    </cfRule>
  </conditionalFormatting>
  <conditionalFormatting sqref="Q484">
    <cfRule type="cellIs" dxfId="2958" priority="1054" operator="lessThan">
      <formula>0</formula>
    </cfRule>
  </conditionalFormatting>
  <conditionalFormatting sqref="Q485:R485 B485">
    <cfRule type="cellIs" dxfId="2957" priority="1055" operator="lessThan">
      <formula>0</formula>
    </cfRule>
  </conditionalFormatting>
  <conditionalFormatting sqref="R486:R490">
    <cfRule type="cellIs" dxfId="2956" priority="1056" operator="lessThan">
      <formula>0</formula>
    </cfRule>
  </conditionalFormatting>
  <conditionalFormatting sqref="Q486:Q489">
    <cfRule type="cellIs" dxfId="2955" priority="1057" operator="lessThan">
      <formula>0</formula>
    </cfRule>
  </conditionalFormatting>
  <conditionalFormatting sqref="Q490">
    <cfRule type="cellIs" dxfId="2954" priority="1058" operator="lessThan">
      <formula>0</formula>
    </cfRule>
  </conditionalFormatting>
  <conditionalFormatting sqref="O433 O504 O552 O560 O575 O589 O363:P365 O369:P371 O375:P377 O381:P383 O387:P389 O393:P395 O399:P401 O405:P407 O411:P413 O417:P419 O423:P425 O429:P431 O435:P437 O441:P443 O448:P450 O454:P456 O621:P624">
    <cfRule type="cellIs" dxfId="2953" priority="1059" operator="lessThan">
      <formula>0</formula>
    </cfRule>
  </conditionalFormatting>
  <conditionalFormatting sqref="O348">
    <cfRule type="cellIs" dxfId="2952" priority="1060" operator="lessThan">
      <formula>0</formula>
    </cfRule>
  </conditionalFormatting>
  <conditionalFormatting sqref="O348">
    <cfRule type="cellIs" dxfId="2951" priority="1061" operator="lessThan">
      <formula>0</formula>
    </cfRule>
  </conditionalFormatting>
  <conditionalFormatting sqref="O351:P354">
    <cfRule type="cellIs" dxfId="2950" priority="1062" operator="lessThan">
      <formula>0</formula>
    </cfRule>
  </conditionalFormatting>
  <conditionalFormatting sqref="O363:P364">
    <cfRule type="cellIs" dxfId="2949" priority="1063" operator="lessThan">
      <formula>0</formula>
    </cfRule>
  </conditionalFormatting>
  <conditionalFormatting sqref="O369:P370">
    <cfRule type="cellIs" dxfId="2948" priority="1064" operator="lessThan">
      <formula>0</formula>
    </cfRule>
  </conditionalFormatting>
  <conditionalFormatting sqref="O375:P376">
    <cfRule type="cellIs" dxfId="2947" priority="1065" operator="lessThan">
      <formula>0</formula>
    </cfRule>
  </conditionalFormatting>
  <conditionalFormatting sqref="O381:P383">
    <cfRule type="cellIs" dxfId="2946" priority="1066" operator="lessThan">
      <formula>0</formula>
    </cfRule>
  </conditionalFormatting>
  <conditionalFormatting sqref="O355">
    <cfRule type="cellIs" dxfId="2945" priority="1067" operator="lessThan">
      <formula>0</formula>
    </cfRule>
  </conditionalFormatting>
  <conditionalFormatting sqref="O593:P595">
    <cfRule type="cellIs" dxfId="2944" priority="1068" operator="lessThan">
      <formula>0</formula>
    </cfRule>
  </conditionalFormatting>
  <conditionalFormatting sqref="O593:P595">
    <cfRule type="cellIs" dxfId="2943" priority="1069" operator="lessThan">
      <formula>0</formula>
    </cfRule>
  </conditionalFormatting>
  <conditionalFormatting sqref="O601:P602 O599:P599">
    <cfRule type="cellIs" dxfId="2942" priority="1070" operator="lessThan">
      <formula>0</formula>
    </cfRule>
  </conditionalFormatting>
  <conditionalFormatting sqref="O621:P624">
    <cfRule type="cellIs" dxfId="2941" priority="1071" operator="lessThan">
      <formula>0</formula>
    </cfRule>
  </conditionalFormatting>
  <conditionalFormatting sqref="O621:P624">
    <cfRule type="cellIs" dxfId="2940" priority="1072" operator="lessThan">
      <formula>0</formula>
    </cfRule>
  </conditionalFormatting>
  <conditionalFormatting sqref="O626:P629">
    <cfRule type="cellIs" dxfId="2939" priority="1073" operator="lessThan">
      <formula>0</formula>
    </cfRule>
  </conditionalFormatting>
  <conditionalFormatting sqref="O611:P614">
    <cfRule type="cellIs" dxfId="2938" priority="1074" operator="lessThan">
      <formula>0</formula>
    </cfRule>
  </conditionalFormatting>
  <conditionalFormatting sqref="O611:P614">
    <cfRule type="cellIs" dxfId="2937" priority="1075" operator="lessThan">
      <formula>0</formula>
    </cfRule>
  </conditionalFormatting>
  <conditionalFormatting sqref="O650 O663 O655:O661 O642:O645 O652:O653 O672:O675 O708:O711 O665:O670">
    <cfRule type="cellIs" dxfId="2936" priority="1076" operator="lessThan">
      <formula>0</formula>
    </cfRule>
  </conditionalFormatting>
  <conditionalFormatting sqref="O674">
    <cfRule type="cellIs" dxfId="2935" priority="1077" operator="lessThan">
      <formula>0</formula>
    </cfRule>
  </conditionalFormatting>
  <conditionalFormatting sqref="O647">
    <cfRule type="cellIs" dxfId="2934" priority="1078" operator="lessThan">
      <formula>0</formula>
    </cfRule>
  </conditionalFormatting>
  <conditionalFormatting sqref="O393:P393">
    <cfRule type="cellIs" dxfId="2933" priority="1079" operator="lessThan">
      <formula>0</formula>
    </cfRule>
  </conditionalFormatting>
  <conditionalFormatting sqref="O390:P390">
    <cfRule type="cellIs" dxfId="2932" priority="1080" operator="lessThan">
      <formula>0</formula>
    </cfRule>
  </conditionalFormatting>
  <conditionalFormatting sqref="O393:P393">
    <cfRule type="cellIs" dxfId="2931" priority="1081" operator="lessThan">
      <formula>0</formula>
    </cfRule>
  </conditionalFormatting>
  <conditionalFormatting sqref="O378:P378">
    <cfRule type="cellIs" dxfId="2930" priority="1082" operator="lessThan">
      <formula>0</formula>
    </cfRule>
  </conditionalFormatting>
  <conditionalFormatting sqref="O372:P372">
    <cfRule type="cellIs" dxfId="2929" priority="1083" operator="lessThan">
      <formula>0</formula>
    </cfRule>
  </conditionalFormatting>
  <conditionalFormatting sqref="O384:P384">
    <cfRule type="cellIs" dxfId="2928" priority="1084" operator="lessThan">
      <formula>0</formula>
    </cfRule>
  </conditionalFormatting>
  <conditionalFormatting sqref="O387:P387">
    <cfRule type="cellIs" dxfId="2927" priority="1085" operator="lessThan">
      <formula>0</formula>
    </cfRule>
  </conditionalFormatting>
  <conditionalFormatting sqref="O387:P387">
    <cfRule type="cellIs" dxfId="2926" priority="1086" operator="lessThan">
      <formula>0</formula>
    </cfRule>
  </conditionalFormatting>
  <conditionalFormatting sqref="O387:P387">
    <cfRule type="cellIs" dxfId="2925" priority="1087" operator="lessThan">
      <formula>0</formula>
    </cfRule>
  </conditionalFormatting>
  <conditionalFormatting sqref="O387:P387">
    <cfRule type="cellIs" dxfId="2924" priority="1088" operator="lessThan">
      <formula>0</formula>
    </cfRule>
  </conditionalFormatting>
  <conditionalFormatting sqref="O393:P393">
    <cfRule type="cellIs" dxfId="2923" priority="1089" operator="lessThan">
      <formula>0</formula>
    </cfRule>
  </conditionalFormatting>
  <conditionalFormatting sqref="O393:P393">
    <cfRule type="cellIs" dxfId="2922" priority="1090" operator="lessThan">
      <formula>0</formula>
    </cfRule>
  </conditionalFormatting>
  <conditionalFormatting sqref="O393:P393">
    <cfRule type="cellIs" dxfId="2921" priority="1091" operator="lessThan">
      <formula>0</formula>
    </cfRule>
  </conditionalFormatting>
  <conditionalFormatting sqref="O393:P393">
    <cfRule type="cellIs" dxfId="2920" priority="1092" operator="lessThan">
      <formula>0</formula>
    </cfRule>
  </conditionalFormatting>
  <conditionalFormatting sqref="O393:P393">
    <cfRule type="cellIs" dxfId="2919" priority="1093" operator="lessThan">
      <formula>0</formula>
    </cfRule>
  </conditionalFormatting>
  <conditionalFormatting sqref="O393:P393">
    <cfRule type="cellIs" dxfId="2918" priority="1094" operator="lessThan">
      <formula>0</formula>
    </cfRule>
  </conditionalFormatting>
  <conditionalFormatting sqref="O399:P399">
    <cfRule type="cellIs" dxfId="2917" priority="1095" operator="lessThan">
      <formula>0</formula>
    </cfRule>
  </conditionalFormatting>
  <conditionalFormatting sqref="O396:P396">
    <cfRule type="cellIs" dxfId="2916" priority="1096" operator="lessThan">
      <formula>0</formula>
    </cfRule>
  </conditionalFormatting>
  <conditionalFormatting sqref="O399:P399">
    <cfRule type="cellIs" dxfId="2915" priority="1097" operator="lessThan">
      <formula>0</formula>
    </cfRule>
  </conditionalFormatting>
  <conditionalFormatting sqref="O399:P399">
    <cfRule type="cellIs" dxfId="2914" priority="1098" operator="lessThan">
      <formula>0</formula>
    </cfRule>
  </conditionalFormatting>
  <conditionalFormatting sqref="O399:P399">
    <cfRule type="cellIs" dxfId="2913" priority="1099" operator="lessThan">
      <formula>0</formula>
    </cfRule>
  </conditionalFormatting>
  <conditionalFormatting sqref="O399:P399">
    <cfRule type="cellIs" dxfId="2912" priority="1100" operator="lessThan">
      <formula>0</formula>
    </cfRule>
  </conditionalFormatting>
  <conditionalFormatting sqref="O399:P399">
    <cfRule type="cellIs" dxfId="2911" priority="1101" operator="lessThan">
      <formula>0</formula>
    </cfRule>
  </conditionalFormatting>
  <conditionalFormatting sqref="O399:P399">
    <cfRule type="cellIs" dxfId="2910" priority="1102" operator="lessThan">
      <formula>0</formula>
    </cfRule>
  </conditionalFormatting>
  <conditionalFormatting sqref="O399:P399">
    <cfRule type="cellIs" dxfId="2909" priority="1103" operator="lessThan">
      <formula>0</formula>
    </cfRule>
  </conditionalFormatting>
  <conditionalFormatting sqref="O402:P402">
    <cfRule type="cellIs" dxfId="2908" priority="1104" operator="lessThan">
      <formula>0</formula>
    </cfRule>
  </conditionalFormatting>
  <conditionalFormatting sqref="O355">
    <cfRule type="cellIs" dxfId="2907" priority="1105" operator="lessThan">
      <formula>0</formula>
    </cfRule>
  </conditionalFormatting>
  <conditionalFormatting sqref="O361">
    <cfRule type="cellIs" dxfId="2906" priority="1106" operator="lessThan">
      <formula>0</formula>
    </cfRule>
  </conditionalFormatting>
  <conditionalFormatting sqref="O361">
    <cfRule type="cellIs" dxfId="2905" priority="1107" operator="lessThan">
      <formula>0</formula>
    </cfRule>
  </conditionalFormatting>
  <conditionalFormatting sqref="O367">
    <cfRule type="cellIs" dxfId="2904" priority="1108" operator="lessThan">
      <formula>0</formula>
    </cfRule>
  </conditionalFormatting>
  <conditionalFormatting sqref="O367">
    <cfRule type="cellIs" dxfId="2903" priority="1109" operator="lessThan">
      <formula>0</formula>
    </cfRule>
  </conditionalFormatting>
  <conditionalFormatting sqref="O373">
    <cfRule type="cellIs" dxfId="2902" priority="1110" operator="lessThan">
      <formula>0</formula>
    </cfRule>
  </conditionalFormatting>
  <conditionalFormatting sqref="O373">
    <cfRule type="cellIs" dxfId="2901" priority="1111" operator="lessThan">
      <formula>0</formula>
    </cfRule>
  </conditionalFormatting>
  <conditionalFormatting sqref="O379">
    <cfRule type="cellIs" dxfId="2900" priority="1112" operator="lessThan">
      <formula>0</formula>
    </cfRule>
  </conditionalFormatting>
  <conditionalFormatting sqref="O379">
    <cfRule type="cellIs" dxfId="2899" priority="1113" operator="lessThan">
      <formula>0</formula>
    </cfRule>
  </conditionalFormatting>
  <conditionalFormatting sqref="O385">
    <cfRule type="cellIs" dxfId="2898" priority="1114" operator="lessThan">
      <formula>0</formula>
    </cfRule>
  </conditionalFormatting>
  <conditionalFormatting sqref="O385">
    <cfRule type="cellIs" dxfId="2897" priority="1115" operator="lessThan">
      <formula>0</formula>
    </cfRule>
  </conditionalFormatting>
  <conditionalFormatting sqref="O391">
    <cfRule type="cellIs" dxfId="2896" priority="1116" operator="lessThan">
      <formula>0</formula>
    </cfRule>
  </conditionalFormatting>
  <conditionalFormatting sqref="O391">
    <cfRule type="cellIs" dxfId="2895" priority="1117" operator="lessThan">
      <formula>0</formula>
    </cfRule>
  </conditionalFormatting>
  <conditionalFormatting sqref="O397">
    <cfRule type="cellIs" dxfId="2894" priority="1118" operator="lessThan">
      <formula>0</formula>
    </cfRule>
  </conditionalFormatting>
  <conditionalFormatting sqref="O397">
    <cfRule type="cellIs" dxfId="2893" priority="1119" operator="lessThan">
      <formula>0</formula>
    </cfRule>
  </conditionalFormatting>
  <conditionalFormatting sqref="O405:P405">
    <cfRule type="cellIs" dxfId="2892" priority="1120" operator="lessThan">
      <formula>0</formula>
    </cfRule>
  </conditionalFormatting>
  <conditionalFormatting sqref="O405:P405">
    <cfRule type="cellIs" dxfId="2891" priority="1121" operator="lessThan">
      <formula>0</formula>
    </cfRule>
  </conditionalFormatting>
  <conditionalFormatting sqref="O405:P405">
    <cfRule type="cellIs" dxfId="2890" priority="1122" operator="lessThan">
      <formula>0</formula>
    </cfRule>
  </conditionalFormatting>
  <conditionalFormatting sqref="O405:P405">
    <cfRule type="cellIs" dxfId="2889" priority="1123" operator="lessThan">
      <formula>0</formula>
    </cfRule>
  </conditionalFormatting>
  <conditionalFormatting sqref="O405:P405">
    <cfRule type="cellIs" dxfId="2888" priority="1124" operator="lessThan">
      <formula>0</formula>
    </cfRule>
  </conditionalFormatting>
  <conditionalFormatting sqref="O405:P405">
    <cfRule type="cellIs" dxfId="2887" priority="1125" operator="lessThan">
      <formula>0</formula>
    </cfRule>
  </conditionalFormatting>
  <conditionalFormatting sqref="O405:P405">
    <cfRule type="cellIs" dxfId="2886" priority="1126" operator="lessThan">
      <formula>0</formula>
    </cfRule>
  </conditionalFormatting>
  <conditionalFormatting sqref="O408:P408">
    <cfRule type="cellIs" dxfId="2885" priority="1127" operator="lessThan">
      <formula>0</formula>
    </cfRule>
  </conditionalFormatting>
  <conditionalFormatting sqref="O409">
    <cfRule type="cellIs" dxfId="2884" priority="1128" operator="lessThan">
      <formula>0</formula>
    </cfRule>
  </conditionalFormatting>
  <conditionalFormatting sqref="O409">
    <cfRule type="cellIs" dxfId="2883" priority="1129" operator="lessThan">
      <formula>0</formula>
    </cfRule>
  </conditionalFormatting>
  <conditionalFormatting sqref="O411:P411">
    <cfRule type="cellIs" dxfId="2882" priority="1130" operator="lessThan">
      <formula>0</formula>
    </cfRule>
  </conditionalFormatting>
  <conditionalFormatting sqref="O411:P411">
    <cfRule type="cellIs" dxfId="2881" priority="1131" operator="lessThan">
      <formula>0</formula>
    </cfRule>
  </conditionalFormatting>
  <conditionalFormatting sqref="O411:P411">
    <cfRule type="cellIs" dxfId="2880" priority="1132" operator="lessThan">
      <formula>0</formula>
    </cfRule>
  </conditionalFormatting>
  <conditionalFormatting sqref="O411:P411">
    <cfRule type="cellIs" dxfId="2879" priority="1133" operator="lessThan">
      <formula>0</formula>
    </cfRule>
  </conditionalFormatting>
  <conditionalFormatting sqref="O411:P411">
    <cfRule type="cellIs" dxfId="2878" priority="1134" operator="lessThan">
      <formula>0</formula>
    </cfRule>
  </conditionalFormatting>
  <conditionalFormatting sqref="O411:P411">
    <cfRule type="cellIs" dxfId="2877" priority="1135" operator="lessThan">
      <formula>0</formula>
    </cfRule>
  </conditionalFormatting>
  <conditionalFormatting sqref="O411:P411">
    <cfRule type="cellIs" dxfId="2876" priority="1136" operator="lessThan">
      <formula>0</formula>
    </cfRule>
  </conditionalFormatting>
  <conditionalFormatting sqref="O411:P411">
    <cfRule type="cellIs" dxfId="2875" priority="1137" operator="lessThan">
      <formula>0</formula>
    </cfRule>
  </conditionalFormatting>
  <conditionalFormatting sqref="O414:P414">
    <cfRule type="cellIs" dxfId="2874" priority="1138" operator="lessThan">
      <formula>0</formula>
    </cfRule>
  </conditionalFormatting>
  <conditionalFormatting sqref="O415">
    <cfRule type="cellIs" dxfId="2873" priority="1139" operator="lessThan">
      <formula>0</formula>
    </cfRule>
  </conditionalFormatting>
  <conditionalFormatting sqref="O415">
    <cfRule type="cellIs" dxfId="2872" priority="1140" operator="lessThan">
      <formula>0</formula>
    </cfRule>
  </conditionalFormatting>
  <conditionalFormatting sqref="O417:P417">
    <cfRule type="cellIs" dxfId="2871" priority="1141" operator="lessThan">
      <formula>0</formula>
    </cfRule>
  </conditionalFormatting>
  <conditionalFormatting sqref="O417:P417">
    <cfRule type="cellIs" dxfId="2870" priority="1142" operator="lessThan">
      <formula>0</formula>
    </cfRule>
  </conditionalFormatting>
  <conditionalFormatting sqref="O417:P417">
    <cfRule type="cellIs" dxfId="2869" priority="1143" operator="lessThan">
      <formula>0</formula>
    </cfRule>
  </conditionalFormatting>
  <conditionalFormatting sqref="O417:P417">
    <cfRule type="cellIs" dxfId="2868" priority="1144" operator="lessThan">
      <formula>0</formula>
    </cfRule>
  </conditionalFormatting>
  <conditionalFormatting sqref="O417:P417">
    <cfRule type="cellIs" dxfId="2867" priority="1145" operator="lessThan">
      <formula>0</formula>
    </cfRule>
  </conditionalFormatting>
  <conditionalFormatting sqref="O417:P417">
    <cfRule type="cellIs" dxfId="2866" priority="1146" operator="lessThan">
      <formula>0</formula>
    </cfRule>
  </conditionalFormatting>
  <conditionalFormatting sqref="O417:P417">
    <cfRule type="cellIs" dxfId="2865" priority="1147" operator="lessThan">
      <formula>0</formula>
    </cfRule>
  </conditionalFormatting>
  <conditionalFormatting sqref="O417:P417">
    <cfRule type="cellIs" dxfId="2864" priority="1148" operator="lessThan">
      <formula>0</formula>
    </cfRule>
  </conditionalFormatting>
  <conditionalFormatting sqref="O420:P420">
    <cfRule type="cellIs" dxfId="2863" priority="1149" operator="lessThan">
      <formula>0</formula>
    </cfRule>
  </conditionalFormatting>
  <conditionalFormatting sqref="O421">
    <cfRule type="cellIs" dxfId="2862" priority="1150" operator="lessThan">
      <formula>0</formula>
    </cfRule>
  </conditionalFormatting>
  <conditionalFormatting sqref="O421">
    <cfRule type="cellIs" dxfId="2861" priority="1151" operator="lessThan">
      <formula>0</formula>
    </cfRule>
  </conditionalFormatting>
  <conditionalFormatting sqref="O423:P423">
    <cfRule type="cellIs" dxfId="2860" priority="1152" operator="lessThan">
      <formula>0</formula>
    </cfRule>
  </conditionalFormatting>
  <conditionalFormatting sqref="O423:P423">
    <cfRule type="cellIs" dxfId="2859" priority="1153" operator="lessThan">
      <formula>0</formula>
    </cfRule>
  </conditionalFormatting>
  <conditionalFormatting sqref="O423:P423">
    <cfRule type="cellIs" dxfId="2858" priority="1154" operator="lessThan">
      <formula>0</formula>
    </cfRule>
  </conditionalFormatting>
  <conditionalFormatting sqref="O423:P423">
    <cfRule type="cellIs" dxfId="2857" priority="1155" operator="lessThan">
      <formula>0</formula>
    </cfRule>
  </conditionalFormatting>
  <conditionalFormatting sqref="O423:P423">
    <cfRule type="cellIs" dxfId="2856" priority="1156" operator="lessThan">
      <formula>0</formula>
    </cfRule>
  </conditionalFormatting>
  <conditionalFormatting sqref="O423:P423">
    <cfRule type="cellIs" dxfId="2855" priority="1157" operator="lessThan">
      <formula>0</formula>
    </cfRule>
  </conditionalFormatting>
  <conditionalFormatting sqref="O423:P423">
    <cfRule type="cellIs" dxfId="2854" priority="1158" operator="lessThan">
      <formula>0</formula>
    </cfRule>
  </conditionalFormatting>
  <conditionalFormatting sqref="O423:P423">
    <cfRule type="cellIs" dxfId="2853" priority="1159" operator="lessThan">
      <formula>0</formula>
    </cfRule>
  </conditionalFormatting>
  <conditionalFormatting sqref="O426:P426">
    <cfRule type="cellIs" dxfId="2852" priority="1160" operator="lessThan">
      <formula>0</formula>
    </cfRule>
  </conditionalFormatting>
  <conditionalFormatting sqref="O427">
    <cfRule type="cellIs" dxfId="2851" priority="1161" operator="lessThan">
      <formula>0</formula>
    </cfRule>
  </conditionalFormatting>
  <conditionalFormatting sqref="O427">
    <cfRule type="cellIs" dxfId="2850" priority="1162" operator="lessThan">
      <formula>0</formula>
    </cfRule>
  </conditionalFormatting>
  <conditionalFormatting sqref="O429:P429">
    <cfRule type="cellIs" dxfId="2849" priority="1163" operator="lessThan">
      <formula>0</formula>
    </cfRule>
  </conditionalFormatting>
  <conditionalFormatting sqref="O429:P429">
    <cfRule type="cellIs" dxfId="2848" priority="1164" operator="lessThan">
      <formula>0</formula>
    </cfRule>
  </conditionalFormatting>
  <conditionalFormatting sqref="O429:P429">
    <cfRule type="cellIs" dxfId="2847" priority="1165" operator="lessThan">
      <formula>0</formula>
    </cfRule>
  </conditionalFormatting>
  <conditionalFormatting sqref="O429:P429">
    <cfRule type="cellIs" dxfId="2846" priority="1166" operator="lessThan">
      <formula>0</formula>
    </cfRule>
  </conditionalFormatting>
  <conditionalFormatting sqref="O429:P429">
    <cfRule type="cellIs" dxfId="2845" priority="1167" operator="lessThan">
      <formula>0</formula>
    </cfRule>
  </conditionalFormatting>
  <conditionalFormatting sqref="O429:P429">
    <cfRule type="cellIs" dxfId="2844" priority="1168" operator="lessThan">
      <formula>0</formula>
    </cfRule>
  </conditionalFormatting>
  <conditionalFormatting sqref="O429:P429">
    <cfRule type="cellIs" dxfId="2843" priority="1169" operator="lessThan">
      <formula>0</formula>
    </cfRule>
  </conditionalFormatting>
  <conditionalFormatting sqref="O429:P429">
    <cfRule type="cellIs" dxfId="2842" priority="1170" operator="lessThan">
      <formula>0</formula>
    </cfRule>
  </conditionalFormatting>
  <conditionalFormatting sqref="O432:P432">
    <cfRule type="cellIs" dxfId="2841" priority="1171" operator="lessThan">
      <formula>0</formula>
    </cfRule>
  </conditionalFormatting>
  <conditionalFormatting sqref="O435:P435">
    <cfRule type="cellIs" dxfId="2840" priority="1172" operator="lessThan">
      <formula>0</formula>
    </cfRule>
  </conditionalFormatting>
  <conditionalFormatting sqref="O435:P435">
    <cfRule type="cellIs" dxfId="2839" priority="1173" operator="lessThan">
      <formula>0</formula>
    </cfRule>
  </conditionalFormatting>
  <conditionalFormatting sqref="O435:P435">
    <cfRule type="cellIs" dxfId="2838" priority="1174" operator="lessThan">
      <formula>0</formula>
    </cfRule>
  </conditionalFormatting>
  <conditionalFormatting sqref="O435:P435">
    <cfRule type="cellIs" dxfId="2837" priority="1175" operator="lessThan">
      <formula>0</formula>
    </cfRule>
  </conditionalFormatting>
  <conditionalFormatting sqref="O435:P435">
    <cfRule type="cellIs" dxfId="2836" priority="1176" operator="lessThan">
      <formula>0</formula>
    </cfRule>
  </conditionalFormatting>
  <conditionalFormatting sqref="O435:P435">
    <cfRule type="cellIs" dxfId="2835" priority="1177" operator="lessThan">
      <formula>0</formula>
    </cfRule>
  </conditionalFormatting>
  <conditionalFormatting sqref="O435:P435">
    <cfRule type="cellIs" dxfId="2834" priority="1178" operator="lessThan">
      <formula>0</formula>
    </cfRule>
  </conditionalFormatting>
  <conditionalFormatting sqref="O435:P435">
    <cfRule type="cellIs" dxfId="2833" priority="1179" operator="lessThan">
      <formula>0</formula>
    </cfRule>
  </conditionalFormatting>
  <conditionalFormatting sqref="O438:P438">
    <cfRule type="cellIs" dxfId="2832" priority="1180" operator="lessThan">
      <formula>0</formula>
    </cfRule>
  </conditionalFormatting>
  <conditionalFormatting sqref="O439">
    <cfRule type="cellIs" dxfId="2831" priority="1181" operator="lessThan">
      <formula>0</formula>
    </cfRule>
  </conditionalFormatting>
  <conditionalFormatting sqref="O439">
    <cfRule type="cellIs" dxfId="2830" priority="1182" operator="lessThan">
      <formula>0</formula>
    </cfRule>
  </conditionalFormatting>
  <conditionalFormatting sqref="O441:P441">
    <cfRule type="cellIs" dxfId="2829" priority="1183" operator="lessThan">
      <formula>0</formula>
    </cfRule>
  </conditionalFormatting>
  <conditionalFormatting sqref="O441:P441">
    <cfRule type="cellIs" dxfId="2828" priority="1184" operator="lessThan">
      <formula>0</formula>
    </cfRule>
  </conditionalFormatting>
  <conditionalFormatting sqref="O441:P441">
    <cfRule type="cellIs" dxfId="2827" priority="1185" operator="lessThan">
      <formula>0</formula>
    </cfRule>
  </conditionalFormatting>
  <conditionalFormatting sqref="O441:P441">
    <cfRule type="cellIs" dxfId="2826" priority="1186" operator="lessThan">
      <formula>0</formula>
    </cfRule>
  </conditionalFormatting>
  <conditionalFormatting sqref="O441:P441">
    <cfRule type="cellIs" dxfId="2825" priority="1187" operator="lessThan">
      <formula>0</formula>
    </cfRule>
  </conditionalFormatting>
  <conditionalFormatting sqref="O441:P441">
    <cfRule type="cellIs" dxfId="2824" priority="1188" operator="lessThan">
      <formula>0</formula>
    </cfRule>
  </conditionalFormatting>
  <conditionalFormatting sqref="O441:P441">
    <cfRule type="cellIs" dxfId="2823" priority="1189" operator="lessThan">
      <formula>0</formula>
    </cfRule>
  </conditionalFormatting>
  <conditionalFormatting sqref="O441:P441">
    <cfRule type="cellIs" dxfId="2822" priority="1190" operator="lessThan">
      <formula>0</formula>
    </cfRule>
  </conditionalFormatting>
  <conditionalFormatting sqref="O444:P444">
    <cfRule type="cellIs" dxfId="2821" priority="1191" operator="lessThan">
      <formula>0</formula>
    </cfRule>
  </conditionalFormatting>
  <conditionalFormatting sqref="O445">
    <cfRule type="cellIs" dxfId="2820" priority="1192" operator="lessThan">
      <formula>0</formula>
    </cfRule>
  </conditionalFormatting>
  <conditionalFormatting sqref="O445">
    <cfRule type="cellIs" dxfId="2819" priority="1193" operator="lessThan">
      <formula>0</formula>
    </cfRule>
  </conditionalFormatting>
  <conditionalFormatting sqref="O448:P448">
    <cfRule type="cellIs" dxfId="2818" priority="1194" operator="lessThan">
      <formula>0</formula>
    </cfRule>
  </conditionalFormatting>
  <conditionalFormatting sqref="O448:P448">
    <cfRule type="cellIs" dxfId="2817" priority="1195" operator="lessThan">
      <formula>0</formula>
    </cfRule>
  </conditionalFormatting>
  <conditionalFormatting sqref="O448:P448">
    <cfRule type="cellIs" dxfId="2816" priority="1196" operator="lessThan">
      <formula>0</formula>
    </cfRule>
  </conditionalFormatting>
  <conditionalFormatting sqref="O448:P448">
    <cfRule type="cellIs" dxfId="2815" priority="1197" operator="lessThan">
      <formula>0</formula>
    </cfRule>
  </conditionalFormatting>
  <conditionalFormatting sqref="O448:P448">
    <cfRule type="cellIs" dxfId="2814" priority="1198" operator="lessThan">
      <formula>0</formula>
    </cfRule>
  </conditionalFormatting>
  <conditionalFormatting sqref="O448:P448">
    <cfRule type="cellIs" dxfId="2813" priority="1199" operator="lessThan">
      <formula>0</formula>
    </cfRule>
  </conditionalFormatting>
  <conditionalFormatting sqref="O448:P448">
    <cfRule type="cellIs" dxfId="2812" priority="1200" operator="lessThan">
      <formula>0</formula>
    </cfRule>
  </conditionalFormatting>
  <conditionalFormatting sqref="O448:P448">
    <cfRule type="cellIs" dxfId="2811" priority="1201" operator="lessThan">
      <formula>0</formula>
    </cfRule>
  </conditionalFormatting>
  <conditionalFormatting sqref="O451:P451">
    <cfRule type="cellIs" dxfId="2810" priority="1202" operator="lessThan">
      <formula>0</formula>
    </cfRule>
  </conditionalFormatting>
  <conditionalFormatting sqref="O452">
    <cfRule type="cellIs" dxfId="2809" priority="1203" operator="lessThan">
      <formula>0</formula>
    </cfRule>
  </conditionalFormatting>
  <conditionalFormatting sqref="O452">
    <cfRule type="cellIs" dxfId="2808" priority="1204" operator="lessThan">
      <formula>0</formula>
    </cfRule>
  </conditionalFormatting>
  <conditionalFormatting sqref="O454:P454">
    <cfRule type="cellIs" dxfId="2807" priority="1205" operator="lessThan">
      <formula>0</formula>
    </cfRule>
  </conditionalFormatting>
  <conditionalFormatting sqref="O454:P454">
    <cfRule type="cellIs" dxfId="2806" priority="1206" operator="lessThan">
      <formula>0</formula>
    </cfRule>
  </conditionalFormatting>
  <conditionalFormatting sqref="O454:P454">
    <cfRule type="cellIs" dxfId="2805" priority="1207" operator="lessThan">
      <formula>0</formula>
    </cfRule>
  </conditionalFormatting>
  <conditionalFormatting sqref="O454:P454">
    <cfRule type="cellIs" dxfId="2804" priority="1208" operator="lessThan">
      <formula>0</formula>
    </cfRule>
  </conditionalFormatting>
  <conditionalFormatting sqref="O454:P454">
    <cfRule type="cellIs" dxfId="2803" priority="1209" operator="lessThan">
      <formula>0</formula>
    </cfRule>
  </conditionalFormatting>
  <conditionalFormatting sqref="O454:P454">
    <cfRule type="cellIs" dxfId="2802" priority="1210" operator="lessThan">
      <formula>0</formula>
    </cfRule>
  </conditionalFormatting>
  <conditionalFormatting sqref="O454:P454">
    <cfRule type="cellIs" dxfId="2801" priority="1211" operator="lessThan">
      <formula>0</formula>
    </cfRule>
  </conditionalFormatting>
  <conditionalFormatting sqref="O454:P454">
    <cfRule type="cellIs" dxfId="2800" priority="1212" operator="lessThan">
      <formula>0</formula>
    </cfRule>
  </conditionalFormatting>
  <conditionalFormatting sqref="O457:P457">
    <cfRule type="cellIs" dxfId="2799" priority="1213" operator="lessThan">
      <formula>0</formula>
    </cfRule>
  </conditionalFormatting>
  <conditionalFormatting sqref="O458">
    <cfRule type="cellIs" dxfId="2798" priority="1214" operator="lessThan">
      <formula>0</formula>
    </cfRule>
  </conditionalFormatting>
  <conditionalFormatting sqref="O458">
    <cfRule type="cellIs" dxfId="2797" priority="1215" operator="lessThan">
      <formula>0</formula>
    </cfRule>
  </conditionalFormatting>
  <conditionalFormatting sqref="O461:P464">
    <cfRule type="cellIs" dxfId="2796" priority="1216" operator="lessThan">
      <formula>0</formula>
    </cfRule>
  </conditionalFormatting>
  <conditionalFormatting sqref="O461:P464">
    <cfRule type="expression" dxfId="2795" priority="1217">
      <formula>O461/N461&gt;1</formula>
    </cfRule>
  </conditionalFormatting>
  <conditionalFormatting sqref="O461:P464">
    <cfRule type="expression" dxfId="2794" priority="1218">
      <formula>O461/N461&lt;1</formula>
    </cfRule>
  </conditionalFormatting>
  <conditionalFormatting sqref="O552 O560 O575 O589">
    <cfRule type="expression" dxfId="2793" priority="1219">
      <formula>O552/#REF!&gt;1</formula>
    </cfRule>
  </conditionalFormatting>
  <conditionalFormatting sqref="O552 O560 O575 O589">
    <cfRule type="expression" dxfId="2792" priority="1220">
      <formula>O552/#REF!&lt;1</formula>
    </cfRule>
  </conditionalFormatting>
  <conditionalFormatting sqref="O512">
    <cfRule type="cellIs" dxfId="2791" priority="1221" operator="lessThan">
      <formula>0</formula>
    </cfRule>
  </conditionalFormatting>
  <conditionalFormatting sqref="O512">
    <cfRule type="expression" dxfId="2790" priority="1222">
      <formula>O512/N512&gt;1</formula>
    </cfRule>
  </conditionalFormatting>
  <conditionalFormatting sqref="O512">
    <cfRule type="expression" dxfId="2789" priority="1223">
      <formula>O512/N512&lt;1</formula>
    </cfRule>
  </conditionalFormatting>
  <conditionalFormatting sqref="O596:P596">
    <cfRule type="cellIs" dxfId="2788" priority="1224" operator="lessThan">
      <formula>0</formula>
    </cfRule>
  </conditionalFormatting>
  <conditionalFormatting sqref="O600:P600">
    <cfRule type="cellIs" dxfId="2787" priority="1225" operator="lessThan">
      <formula>0</formula>
    </cfRule>
  </conditionalFormatting>
  <conditionalFormatting sqref="O600:P600">
    <cfRule type="cellIs" dxfId="2786" priority="1226" operator="lessThan">
      <formula>0</formula>
    </cfRule>
  </conditionalFormatting>
  <conditionalFormatting sqref="O710">
    <cfRule type="cellIs" dxfId="2785" priority="1227" operator="lessThan">
      <formula>0</formula>
    </cfRule>
  </conditionalFormatting>
  <conditionalFormatting sqref="O654 O651 O648:O649 O632:O634">
    <cfRule type="expression" dxfId="2784" priority="1228">
      <formula>O632/N632&gt;1</formula>
    </cfRule>
  </conditionalFormatting>
  <conditionalFormatting sqref="O654 O651 O648:O649 O632:O634">
    <cfRule type="expression" dxfId="2783" priority="1229">
      <formula>O632/N632&lt;1</formula>
    </cfRule>
  </conditionalFormatting>
  <conditionalFormatting sqref="O507:P510">
    <cfRule type="cellIs" dxfId="2782" priority="1230" operator="lessThan">
      <formula>0</formula>
    </cfRule>
  </conditionalFormatting>
  <conditionalFormatting sqref="O507:P510">
    <cfRule type="expression" dxfId="2781" priority="1231">
      <formula>O507/N507&gt;1</formula>
    </cfRule>
  </conditionalFormatting>
  <conditionalFormatting sqref="O507:P510">
    <cfRule type="expression" dxfId="2780" priority="1232">
      <formula>O507/N507&lt;1</formula>
    </cfRule>
  </conditionalFormatting>
  <conditionalFormatting sqref="O588 O574 O559:P559">
    <cfRule type="cellIs" dxfId="2779" priority="1233" operator="lessThan">
      <formula>0</formula>
    </cfRule>
  </conditionalFormatting>
  <conditionalFormatting sqref="O570:O573 O547:P550 O555:P558 O584:P587">
    <cfRule type="cellIs" dxfId="2778" priority="1234" operator="lessThan">
      <formula>0</formula>
    </cfRule>
  </conditionalFormatting>
  <conditionalFormatting sqref="O570:O573 O547:P550 O555:P558 O584:P587">
    <cfRule type="expression" dxfId="2777" priority="1235">
      <formula>O547/N547&gt;1</formula>
    </cfRule>
  </conditionalFormatting>
  <conditionalFormatting sqref="O570:O573 O547:P550 O555:P558 O584:P587">
    <cfRule type="expression" dxfId="2776" priority="1236">
      <formula>O547/N547&lt;1</formula>
    </cfRule>
  </conditionalFormatting>
  <conditionalFormatting sqref="O588 O574 O559:P559">
    <cfRule type="cellIs" dxfId="2775" priority="1237" operator="lessThan">
      <formula>0</formula>
    </cfRule>
  </conditionalFormatting>
  <conditionalFormatting sqref="O588 O574 O559:P559">
    <cfRule type="expression" dxfId="2774" priority="1238">
      <formula>O559/N559&gt;1</formula>
    </cfRule>
  </conditionalFormatting>
  <conditionalFormatting sqref="O588 O574 O559:P559">
    <cfRule type="expression" dxfId="2773" priority="1239">
      <formula>O559/N559&lt;1</formula>
    </cfRule>
  </conditionalFormatting>
  <conditionalFormatting sqref="O654 O651 O648:O649 O632:O634">
    <cfRule type="cellIs" dxfId="2772" priority="1240" operator="lessThan">
      <formula>0</formula>
    </cfRule>
  </conditionalFormatting>
  <conditionalFormatting sqref="O504">
    <cfRule type="expression" dxfId="2771" priority="1241">
      <formula>O504/#REF!&gt;1</formula>
    </cfRule>
  </conditionalFormatting>
  <conditionalFormatting sqref="O504">
    <cfRule type="expression" dxfId="2770" priority="1242">
      <formula>O504/#REF!&lt;1</formula>
    </cfRule>
  </conditionalFormatting>
  <conditionalFormatting sqref="O465">
    <cfRule type="cellIs" dxfId="2769" priority="1243" operator="lessThan">
      <formula>0</formula>
    </cfRule>
  </conditionalFormatting>
  <conditionalFormatting sqref="O465">
    <cfRule type="expression" dxfId="2768" priority="1244">
      <formula>O465/N465&gt;1</formula>
    </cfRule>
  </conditionalFormatting>
  <conditionalFormatting sqref="O465">
    <cfRule type="expression" dxfId="2767" priority="1245">
      <formula>O465/N465&lt;1</formula>
    </cfRule>
  </conditionalFormatting>
  <conditionalFormatting sqref="O511">
    <cfRule type="cellIs" dxfId="2766" priority="1246" operator="lessThan">
      <formula>0</formula>
    </cfRule>
  </conditionalFormatting>
  <conditionalFormatting sqref="O511">
    <cfRule type="expression" dxfId="2765" priority="1247">
      <formula>O511/N511&gt;1</formula>
    </cfRule>
  </conditionalFormatting>
  <conditionalFormatting sqref="O511">
    <cfRule type="expression" dxfId="2764" priority="1248">
      <formula>O511/N511&lt;1</formula>
    </cfRule>
  </conditionalFormatting>
  <conditionalFormatting sqref="O568">
    <cfRule type="cellIs" dxfId="2763" priority="1249" operator="lessThan">
      <formula>0</formula>
    </cfRule>
  </conditionalFormatting>
  <conditionalFormatting sqref="O603">
    <cfRule type="expression" dxfId="2762" priority="1250">
      <formula>O603/N603&gt;1</formula>
    </cfRule>
  </conditionalFormatting>
  <conditionalFormatting sqref="O603">
    <cfRule type="expression" dxfId="2761" priority="1251">
      <formula>O603/N603&lt;1</formula>
    </cfRule>
  </conditionalFormatting>
  <conditionalFormatting sqref="O552">
    <cfRule type="cellIs" dxfId="2760" priority="1252" operator="lessThan">
      <formula>0</formula>
    </cfRule>
  </conditionalFormatting>
  <conditionalFormatting sqref="O552">
    <cfRule type="expression" dxfId="2759" priority="1253">
      <formula>O552/N552&gt;1</formula>
    </cfRule>
  </conditionalFormatting>
  <conditionalFormatting sqref="O552">
    <cfRule type="expression" dxfId="2758" priority="1254">
      <formula>O552/N552&lt;1</formula>
    </cfRule>
  </conditionalFormatting>
  <conditionalFormatting sqref="O560">
    <cfRule type="cellIs" dxfId="2757" priority="1255" operator="lessThan">
      <formula>0</formula>
    </cfRule>
  </conditionalFormatting>
  <conditionalFormatting sqref="O560">
    <cfRule type="expression" dxfId="2756" priority="1256">
      <formula>O560/N560&gt;1</formula>
    </cfRule>
  </conditionalFormatting>
  <conditionalFormatting sqref="O560">
    <cfRule type="expression" dxfId="2755" priority="1257">
      <formula>O560/N560&lt;1</formula>
    </cfRule>
  </conditionalFormatting>
  <conditionalFormatting sqref="O575">
    <cfRule type="cellIs" dxfId="2754" priority="1258" operator="lessThan">
      <formula>0</formula>
    </cfRule>
  </conditionalFormatting>
  <conditionalFormatting sqref="O575">
    <cfRule type="expression" dxfId="2753" priority="1259">
      <formula>O575/N575&gt;1</formula>
    </cfRule>
  </conditionalFormatting>
  <conditionalFormatting sqref="O575">
    <cfRule type="expression" dxfId="2752" priority="1260">
      <formula>O575/N575&lt;1</formula>
    </cfRule>
  </conditionalFormatting>
  <conditionalFormatting sqref="O589">
    <cfRule type="cellIs" dxfId="2751" priority="1261" operator="lessThan">
      <formula>0</formula>
    </cfRule>
  </conditionalFormatting>
  <conditionalFormatting sqref="O589">
    <cfRule type="expression" dxfId="2750" priority="1262">
      <formula>O589/N589&gt;1</formula>
    </cfRule>
  </conditionalFormatting>
  <conditionalFormatting sqref="O589">
    <cfRule type="expression" dxfId="2749" priority="1263">
      <formula>O589/N589&lt;1</formula>
    </cfRule>
  </conditionalFormatting>
  <conditionalFormatting sqref="O521">
    <cfRule type="cellIs" dxfId="2748" priority="1264" operator="lessThan">
      <formula>0</formula>
    </cfRule>
  </conditionalFormatting>
  <conditionalFormatting sqref="O521">
    <cfRule type="expression" dxfId="2747" priority="1265">
      <formula>O521/N521&gt;1</formula>
    </cfRule>
  </conditionalFormatting>
  <conditionalFormatting sqref="O521">
    <cfRule type="expression" dxfId="2746" priority="1266">
      <formula>O521/N521&lt;1</formula>
    </cfRule>
  </conditionalFormatting>
  <conditionalFormatting sqref="O529">
    <cfRule type="cellIs" dxfId="2745" priority="1267" operator="lessThan">
      <formula>0</formula>
    </cfRule>
  </conditionalFormatting>
  <conditionalFormatting sqref="O529">
    <cfRule type="expression" dxfId="2744" priority="1268">
      <formula>O529/N529&gt;1</formula>
    </cfRule>
  </conditionalFormatting>
  <conditionalFormatting sqref="O529">
    <cfRule type="expression" dxfId="2743" priority="1269">
      <formula>O529/N529&lt;1</formula>
    </cfRule>
  </conditionalFormatting>
  <conditionalFormatting sqref="O582">
    <cfRule type="expression" dxfId="2742" priority="1270">
      <formula>O582/N582&gt;1</formula>
    </cfRule>
  </conditionalFormatting>
  <conditionalFormatting sqref="O582">
    <cfRule type="expression" dxfId="2741" priority="1271">
      <formula>O582/N582&lt;1</formula>
    </cfRule>
  </conditionalFormatting>
  <conditionalFormatting sqref="O537">
    <cfRule type="cellIs" dxfId="2740" priority="1272" operator="lessThan">
      <formula>0</formula>
    </cfRule>
  </conditionalFormatting>
  <conditionalFormatting sqref="O537">
    <cfRule type="expression" dxfId="2739" priority="1273">
      <formula>O537/N537&gt;1</formula>
    </cfRule>
  </conditionalFormatting>
  <conditionalFormatting sqref="O537">
    <cfRule type="expression" dxfId="2738" priority="1274">
      <formula>O537/N537&lt;1</formula>
    </cfRule>
  </conditionalFormatting>
  <conditionalFormatting sqref="O641:O645 B636:O637">
    <cfRule type="cellIs" dxfId="2737" priority="1275" operator="lessThan">
      <formula>0</formula>
    </cfRule>
  </conditionalFormatting>
  <conditionalFormatting sqref="O568">
    <cfRule type="expression" dxfId="2736" priority="1276">
      <formula>O568/N568&gt;1</formula>
    </cfRule>
  </conditionalFormatting>
  <conditionalFormatting sqref="O568">
    <cfRule type="expression" dxfId="2735" priority="1277">
      <formula>O568/N568&lt;1</formula>
    </cfRule>
  </conditionalFormatting>
  <conditionalFormatting sqref="O597">
    <cfRule type="cellIs" dxfId="2734" priority="1278" operator="lessThan">
      <formula>0</formula>
    </cfRule>
  </conditionalFormatting>
  <conditionalFormatting sqref="O608:P608">
    <cfRule type="expression" dxfId="2733" priority="1279">
      <formula>O608/N608&gt;1</formula>
    </cfRule>
  </conditionalFormatting>
  <conditionalFormatting sqref="O608:P608">
    <cfRule type="expression" dxfId="2732" priority="1280">
      <formula>O608/N608&lt;1</formula>
    </cfRule>
  </conditionalFormatting>
  <conditionalFormatting sqref="O582">
    <cfRule type="cellIs" dxfId="2731" priority="1281" operator="lessThan">
      <formula>0</formula>
    </cfRule>
  </conditionalFormatting>
  <conditionalFormatting sqref="O597">
    <cfRule type="expression" dxfId="2730" priority="1282">
      <formula>O597/N597&gt;1</formula>
    </cfRule>
  </conditionalFormatting>
  <conditionalFormatting sqref="O597">
    <cfRule type="expression" dxfId="2729" priority="1283">
      <formula>O597/N597&lt;1</formula>
    </cfRule>
  </conditionalFormatting>
  <conditionalFormatting sqref="O676:O679">
    <cfRule type="cellIs" dxfId="2728" priority="1284" operator="lessThan">
      <formula>0</formula>
    </cfRule>
  </conditionalFormatting>
  <conditionalFormatting sqref="O678">
    <cfRule type="cellIs" dxfId="2727" priority="1285" operator="lessThan">
      <formula>0</formula>
    </cfRule>
  </conditionalFormatting>
  <conditionalFormatting sqref="O680:O683">
    <cfRule type="cellIs" dxfId="2726" priority="1286" operator="lessThan">
      <formula>0</formula>
    </cfRule>
  </conditionalFormatting>
  <conditionalFormatting sqref="O682">
    <cfRule type="cellIs" dxfId="2725" priority="1287" operator="lessThan">
      <formula>0</formula>
    </cfRule>
  </conditionalFormatting>
  <conditionalFormatting sqref="O684:O687">
    <cfRule type="cellIs" dxfId="2724" priority="1288" operator="lessThan">
      <formula>0</formula>
    </cfRule>
  </conditionalFormatting>
  <conditionalFormatting sqref="O686">
    <cfRule type="cellIs" dxfId="2723" priority="1289" operator="lessThan">
      <formula>0</formula>
    </cfRule>
  </conditionalFormatting>
  <conditionalFormatting sqref="O688:O691">
    <cfRule type="cellIs" dxfId="2722" priority="1290" operator="lessThan">
      <formula>0</formula>
    </cfRule>
  </conditionalFormatting>
  <conditionalFormatting sqref="O690">
    <cfRule type="cellIs" dxfId="2721" priority="1291" operator="lessThan">
      <formula>0</formula>
    </cfRule>
  </conditionalFormatting>
  <conditionalFormatting sqref="O692:O693 O695">
    <cfRule type="cellIs" dxfId="2720" priority="1292" operator="lessThan">
      <formula>0</formula>
    </cfRule>
  </conditionalFormatting>
  <conditionalFormatting sqref="O696:O699">
    <cfRule type="cellIs" dxfId="2719" priority="1293" operator="lessThan">
      <formula>0</formula>
    </cfRule>
  </conditionalFormatting>
  <conditionalFormatting sqref="O698">
    <cfRule type="cellIs" dxfId="2718" priority="1294" operator="lessThan">
      <formula>0</formula>
    </cfRule>
  </conditionalFormatting>
  <conditionalFormatting sqref="O700:O703">
    <cfRule type="cellIs" dxfId="2717" priority="1295" operator="lessThan">
      <formula>0</formula>
    </cfRule>
  </conditionalFormatting>
  <conditionalFormatting sqref="O702">
    <cfRule type="cellIs" dxfId="2716" priority="1296" operator="lessThan">
      <formula>0</formula>
    </cfRule>
  </conditionalFormatting>
  <conditionalFormatting sqref="O704:O707">
    <cfRule type="cellIs" dxfId="2715" priority="1297" operator="lessThan">
      <formula>0</formula>
    </cfRule>
  </conditionalFormatting>
  <conditionalFormatting sqref="O706">
    <cfRule type="cellIs" dxfId="2714" priority="1298" operator="lessThan">
      <formula>0</formula>
    </cfRule>
  </conditionalFormatting>
  <conditionalFormatting sqref="O712:O715">
    <cfRule type="cellIs" dxfId="2713" priority="1299" operator="lessThan">
      <formula>0</formula>
    </cfRule>
  </conditionalFormatting>
  <conditionalFormatting sqref="O714">
    <cfRule type="cellIs" dxfId="2712" priority="1300" operator="lessThan">
      <formula>0</formula>
    </cfRule>
  </conditionalFormatting>
  <conditionalFormatting sqref="O716:O719">
    <cfRule type="cellIs" dxfId="2711" priority="1301" operator="lessThan">
      <formula>0</formula>
    </cfRule>
  </conditionalFormatting>
  <conditionalFormatting sqref="O718">
    <cfRule type="cellIs" dxfId="2710" priority="1302" operator="lessThan">
      <formula>0</formula>
    </cfRule>
  </conditionalFormatting>
  <conditionalFormatting sqref="O466">
    <cfRule type="cellIs" dxfId="2709" priority="1303" operator="lessThan">
      <formula>0</formula>
    </cfRule>
  </conditionalFormatting>
  <conditionalFormatting sqref="O505">
    <cfRule type="cellIs" dxfId="2708" priority="1304" operator="lessThan">
      <formula>0</formula>
    </cfRule>
  </conditionalFormatting>
  <conditionalFormatting sqref="O513">
    <cfRule type="cellIs" dxfId="2707" priority="1305" operator="lessThan">
      <formula>0</formula>
    </cfRule>
  </conditionalFormatting>
  <conditionalFormatting sqref="O522">
    <cfRule type="cellIs" dxfId="2706" priority="1306" operator="lessThan">
      <formula>0</formula>
    </cfRule>
  </conditionalFormatting>
  <conditionalFormatting sqref="O530">
    <cfRule type="cellIs" dxfId="2705" priority="1307" operator="lessThan">
      <formula>0</formula>
    </cfRule>
  </conditionalFormatting>
  <conditionalFormatting sqref="O538">
    <cfRule type="cellIs" dxfId="2704" priority="1308" operator="lessThan">
      <formula>0</formula>
    </cfRule>
  </conditionalFormatting>
  <conditionalFormatting sqref="O553">
    <cfRule type="cellIs" dxfId="2703" priority="1309" operator="lessThan">
      <formula>0</formula>
    </cfRule>
  </conditionalFormatting>
  <conditionalFormatting sqref="O561">
    <cfRule type="cellIs" dxfId="2702" priority="1310" operator="lessThan">
      <formula>0</formula>
    </cfRule>
  </conditionalFormatting>
  <conditionalFormatting sqref="O590">
    <cfRule type="cellIs" dxfId="2701" priority="1311" operator="lessThan">
      <formula>0</formula>
    </cfRule>
  </conditionalFormatting>
  <conditionalFormatting sqref="B720:N723">
    <cfRule type="cellIs" dxfId="2700" priority="1312" operator="lessThan">
      <formula>0</formula>
    </cfRule>
  </conditionalFormatting>
  <conditionalFormatting sqref="I722:N722 Q720:R723">
    <cfRule type="cellIs" dxfId="2699" priority="1313" operator="lessThan">
      <formula>0</formula>
    </cfRule>
  </conditionalFormatting>
  <conditionalFormatting sqref="O720:O723">
    <cfRule type="cellIs" dxfId="2698" priority="1314" operator="lessThan">
      <formula>0</formula>
    </cfRule>
  </conditionalFormatting>
  <conditionalFormatting sqref="O722">
    <cfRule type="cellIs" dxfId="2697" priority="1315" operator="lessThan">
      <formula>0</formula>
    </cfRule>
  </conditionalFormatting>
  <conditionalFormatting sqref="Q655:Q658">
    <cfRule type="cellIs" dxfId="2696" priority="1316" operator="lessThan">
      <formula>0</formula>
    </cfRule>
  </conditionalFormatting>
  <conditionalFormatting sqref="Q638:R638 R639:R640">
    <cfRule type="cellIs" dxfId="2695" priority="1317" operator="lessThan">
      <formula>0</formula>
    </cfRule>
  </conditionalFormatting>
  <conditionalFormatting sqref="B638">
    <cfRule type="cellIs" dxfId="2694" priority="1318" operator="lessThan">
      <formula>0</formula>
    </cfRule>
  </conditionalFormatting>
  <conditionalFormatting sqref="Q639:Q640">
    <cfRule type="cellIs" dxfId="2693" priority="1319" operator="lessThan">
      <formula>0</formula>
    </cfRule>
  </conditionalFormatting>
  <conditionalFormatting sqref="B639:O640">
    <cfRule type="expression" dxfId="2692" priority="1320">
      <formula>B639/A639&gt;1</formula>
    </cfRule>
  </conditionalFormatting>
  <conditionalFormatting sqref="B639:O640">
    <cfRule type="expression" dxfId="2691" priority="1321">
      <formula>B639/A639&lt;1</formula>
    </cfRule>
  </conditionalFormatting>
  <conditionalFormatting sqref="B639:O640">
    <cfRule type="cellIs" dxfId="2690" priority="1322" operator="lessThan">
      <formula>0</formula>
    </cfRule>
  </conditionalFormatting>
  <conditionalFormatting sqref="B491">
    <cfRule type="cellIs" dxfId="2689" priority="1323" operator="lessThan">
      <formula>0</formula>
    </cfRule>
  </conditionalFormatting>
  <conditionalFormatting sqref="B492:N496">
    <cfRule type="cellIs" dxfId="2688" priority="1324" operator="lessThan">
      <formula>0</formula>
    </cfRule>
  </conditionalFormatting>
  <conditionalFormatting sqref="B492:N496">
    <cfRule type="expression" dxfId="2687" priority="1325">
      <formula>B492/A492&gt;1</formula>
    </cfRule>
  </conditionalFormatting>
  <conditionalFormatting sqref="B492:N496">
    <cfRule type="expression" dxfId="2686" priority="1326">
      <formula>B492/A492&lt;1</formula>
    </cfRule>
  </conditionalFormatting>
  <conditionalFormatting sqref="O492:O496 P492:P495">
    <cfRule type="cellIs" dxfId="2685" priority="1327" operator="lessThan">
      <formula>0</formula>
    </cfRule>
  </conditionalFormatting>
  <conditionalFormatting sqref="O492:O496 P492:P495">
    <cfRule type="expression" dxfId="2684" priority="1328">
      <formula>O492/N492&gt;1</formula>
    </cfRule>
  </conditionalFormatting>
  <conditionalFormatting sqref="O492:O496 P492:P495">
    <cfRule type="expression" dxfId="2683" priority="1329">
      <formula>O492/N492&lt;1</formula>
    </cfRule>
  </conditionalFormatting>
  <conditionalFormatting sqref="B357:P360">
    <cfRule type="cellIs" dxfId="2682" priority="1330" operator="lessThan">
      <formula>0</formula>
    </cfRule>
  </conditionalFormatting>
  <conditionalFormatting sqref="P636:P637">
    <cfRule type="expression" dxfId="2681" priority="1">
      <formula>P636/O636&gt;1</formula>
    </cfRule>
  </conditionalFormatting>
  <conditionalFormatting sqref="P636:P637">
    <cfRule type="expression" dxfId="2680" priority="2">
      <formula>P636/O636&lt;1</formula>
    </cfRule>
  </conditionalFormatting>
  <conditionalFormatting sqref="P694">
    <cfRule type="cellIs" dxfId="2679" priority="3" operator="lessThan">
      <formula>0</formula>
    </cfRule>
  </conditionalFormatting>
  <conditionalFormatting sqref="P694">
    <cfRule type="cellIs" dxfId="2678" priority="4" operator="lessThan">
      <formula>0</formula>
    </cfRule>
  </conditionalFormatting>
  <conditionalFormatting sqref="P603">
    <cfRule type="cellIs" dxfId="2677" priority="5" operator="lessThan">
      <formula>0</formula>
    </cfRule>
  </conditionalFormatting>
  <conditionalFormatting sqref="P603">
    <cfRule type="cellIs" dxfId="2676" priority="6" operator="lessThan">
      <formula>0</formula>
    </cfRule>
  </conditionalFormatting>
  <conditionalFormatting sqref="P603">
    <cfRule type="cellIs" dxfId="2675" priority="7" operator="lessThan">
      <formula>0</formula>
    </cfRule>
  </conditionalFormatting>
  <conditionalFormatting sqref="P433 P504 P552 P560 P575 P589">
    <cfRule type="cellIs" dxfId="2674" priority="8" operator="lessThan">
      <formula>0</formula>
    </cfRule>
  </conditionalFormatting>
  <conditionalFormatting sqref="P355">
    <cfRule type="cellIs" dxfId="2673" priority="9" operator="lessThan">
      <formula>0</formula>
    </cfRule>
  </conditionalFormatting>
  <conditionalFormatting sqref="P650 P663 P655:P661 P642:P645 P652:P653 P672:P675 P708:P711 P665:P670">
    <cfRule type="cellIs" dxfId="2672" priority="10" operator="lessThan">
      <formula>0</formula>
    </cfRule>
  </conditionalFormatting>
  <conditionalFormatting sqref="P674">
    <cfRule type="cellIs" dxfId="2671" priority="11" operator="lessThan">
      <formula>0</formula>
    </cfRule>
  </conditionalFormatting>
  <conditionalFormatting sqref="P647">
    <cfRule type="cellIs" dxfId="2670" priority="12" operator="lessThan">
      <formula>0</formula>
    </cfRule>
  </conditionalFormatting>
  <conditionalFormatting sqref="P355">
    <cfRule type="cellIs" dxfId="2669" priority="13" operator="lessThan">
      <formula>0</formula>
    </cfRule>
  </conditionalFormatting>
  <conditionalFormatting sqref="P361">
    <cfRule type="cellIs" dxfId="2668" priority="14" operator="lessThan">
      <formula>0</formula>
    </cfRule>
  </conditionalFormatting>
  <conditionalFormatting sqref="P361">
    <cfRule type="cellIs" dxfId="2667" priority="15" operator="lessThan">
      <formula>0</formula>
    </cfRule>
  </conditionalFormatting>
  <conditionalFormatting sqref="P367">
    <cfRule type="cellIs" dxfId="2666" priority="16" operator="lessThan">
      <formula>0</formula>
    </cfRule>
  </conditionalFormatting>
  <conditionalFormatting sqref="P367">
    <cfRule type="cellIs" dxfId="2665" priority="17" operator="lessThan">
      <formula>0</formula>
    </cfRule>
  </conditionalFormatting>
  <conditionalFormatting sqref="P373">
    <cfRule type="cellIs" dxfId="2664" priority="18" operator="lessThan">
      <formula>0</formula>
    </cfRule>
  </conditionalFormatting>
  <conditionalFormatting sqref="P373">
    <cfRule type="cellIs" dxfId="2663" priority="19" operator="lessThan">
      <formula>0</formula>
    </cfRule>
  </conditionalFormatting>
  <conditionalFormatting sqref="P379">
    <cfRule type="cellIs" dxfId="2662" priority="20" operator="lessThan">
      <formula>0</formula>
    </cfRule>
  </conditionalFormatting>
  <conditionalFormatting sqref="P379">
    <cfRule type="cellIs" dxfId="2661" priority="21" operator="lessThan">
      <formula>0</formula>
    </cfRule>
  </conditionalFormatting>
  <conditionalFormatting sqref="P385">
    <cfRule type="cellIs" dxfId="2660" priority="22" operator="lessThan">
      <formula>0</formula>
    </cfRule>
  </conditionalFormatting>
  <conditionalFormatting sqref="P385">
    <cfRule type="cellIs" dxfId="2659" priority="23" operator="lessThan">
      <formula>0</formula>
    </cfRule>
  </conditionalFormatting>
  <conditionalFormatting sqref="P391">
    <cfRule type="cellIs" dxfId="2658" priority="24" operator="lessThan">
      <formula>0</formula>
    </cfRule>
  </conditionalFormatting>
  <conditionalFormatting sqref="P391">
    <cfRule type="cellIs" dxfId="2657" priority="25" operator="lessThan">
      <formula>0</formula>
    </cfRule>
  </conditionalFormatting>
  <conditionalFormatting sqref="P397">
    <cfRule type="cellIs" dxfId="2656" priority="26" operator="lessThan">
      <formula>0</formula>
    </cfRule>
  </conditionalFormatting>
  <conditionalFormatting sqref="P397">
    <cfRule type="cellIs" dxfId="2655" priority="27" operator="lessThan">
      <formula>0</formula>
    </cfRule>
  </conditionalFormatting>
  <conditionalFormatting sqref="P409">
    <cfRule type="cellIs" dxfId="2654" priority="28" operator="lessThan">
      <formula>0</formula>
    </cfRule>
  </conditionalFormatting>
  <conditionalFormatting sqref="P409">
    <cfRule type="cellIs" dxfId="2653" priority="29" operator="lessThan">
      <formula>0</formula>
    </cfRule>
  </conditionalFormatting>
  <conditionalFormatting sqref="P415">
    <cfRule type="cellIs" dxfId="2652" priority="30" operator="lessThan">
      <formula>0</formula>
    </cfRule>
  </conditionalFormatting>
  <conditionalFormatting sqref="P415">
    <cfRule type="cellIs" dxfId="2651" priority="31" operator="lessThan">
      <formula>0</formula>
    </cfRule>
  </conditionalFormatting>
  <conditionalFormatting sqref="P421">
    <cfRule type="cellIs" dxfId="2650" priority="32" operator="lessThan">
      <formula>0</formula>
    </cfRule>
  </conditionalFormatting>
  <conditionalFormatting sqref="P421">
    <cfRule type="cellIs" dxfId="2649" priority="33" operator="lessThan">
      <formula>0</formula>
    </cfRule>
  </conditionalFormatting>
  <conditionalFormatting sqref="P427">
    <cfRule type="cellIs" dxfId="2648" priority="34" operator="lessThan">
      <formula>0</formula>
    </cfRule>
  </conditionalFormatting>
  <conditionalFormatting sqref="P427">
    <cfRule type="cellIs" dxfId="2647" priority="35" operator="lessThan">
      <formula>0</formula>
    </cfRule>
  </conditionalFormatting>
  <conditionalFormatting sqref="P439">
    <cfRule type="cellIs" dxfId="2646" priority="36" operator="lessThan">
      <formula>0</formula>
    </cfRule>
  </conditionalFormatting>
  <conditionalFormatting sqref="P439">
    <cfRule type="cellIs" dxfId="2645" priority="37" operator="lessThan">
      <formula>0</formula>
    </cfRule>
  </conditionalFormatting>
  <conditionalFormatting sqref="P445">
    <cfRule type="cellIs" dxfId="2644" priority="38" operator="lessThan">
      <formula>0</formula>
    </cfRule>
  </conditionalFormatting>
  <conditionalFormatting sqref="P445">
    <cfRule type="cellIs" dxfId="2643" priority="39" operator="lessThan">
      <formula>0</formula>
    </cfRule>
  </conditionalFormatting>
  <conditionalFormatting sqref="P452">
    <cfRule type="cellIs" dxfId="2642" priority="40" operator="lessThan">
      <formula>0</formula>
    </cfRule>
  </conditionalFormatting>
  <conditionalFormatting sqref="P452">
    <cfRule type="cellIs" dxfId="2641" priority="41" operator="lessThan">
      <formula>0</formula>
    </cfRule>
  </conditionalFormatting>
  <conditionalFormatting sqref="P458">
    <cfRule type="cellIs" dxfId="2640" priority="42" operator="lessThan">
      <formula>0</formula>
    </cfRule>
  </conditionalFormatting>
  <conditionalFormatting sqref="P458">
    <cfRule type="cellIs" dxfId="2639" priority="43" operator="lessThan">
      <formula>0</formula>
    </cfRule>
  </conditionalFormatting>
  <conditionalFormatting sqref="P552 P560 P575 P589">
    <cfRule type="expression" dxfId="2638" priority="44">
      <formula>P552/#REF!&gt;1</formula>
    </cfRule>
  </conditionalFormatting>
  <conditionalFormatting sqref="P552 P560 P575 P589">
    <cfRule type="expression" dxfId="2637" priority="45">
      <formula>P552/#REF!&lt;1</formula>
    </cfRule>
  </conditionalFormatting>
  <conditionalFormatting sqref="P512">
    <cfRule type="cellIs" dxfId="2636" priority="46" operator="lessThan">
      <formula>0</formula>
    </cfRule>
  </conditionalFormatting>
  <conditionalFormatting sqref="P512">
    <cfRule type="expression" dxfId="2635" priority="47">
      <formula>P512/O512&gt;1</formula>
    </cfRule>
  </conditionalFormatting>
  <conditionalFormatting sqref="P512">
    <cfRule type="expression" dxfId="2634" priority="48">
      <formula>P512/O512&lt;1</formula>
    </cfRule>
  </conditionalFormatting>
  <conditionalFormatting sqref="P710">
    <cfRule type="cellIs" dxfId="2633" priority="49" operator="lessThan">
      <formula>0</formula>
    </cfRule>
  </conditionalFormatting>
  <conditionalFormatting sqref="P654 P651 P648:P649 P632:P634">
    <cfRule type="expression" dxfId="2632" priority="50">
      <formula>P632/O632&gt;1</formula>
    </cfRule>
  </conditionalFormatting>
  <conditionalFormatting sqref="P654 P651 P648:P649 P632:P634">
    <cfRule type="expression" dxfId="2631" priority="51">
      <formula>P632/O632&lt;1</formula>
    </cfRule>
  </conditionalFormatting>
  <conditionalFormatting sqref="P588 P574">
    <cfRule type="cellIs" dxfId="2630" priority="52" operator="lessThan">
      <formula>0</formula>
    </cfRule>
  </conditionalFormatting>
  <conditionalFormatting sqref="P570:P573">
    <cfRule type="cellIs" dxfId="2629" priority="53" operator="lessThan">
      <formula>0</formula>
    </cfRule>
  </conditionalFormatting>
  <conditionalFormatting sqref="P570:P573">
    <cfRule type="expression" dxfId="2628" priority="54">
      <formula>P570/O570&gt;1</formula>
    </cfRule>
  </conditionalFormatting>
  <conditionalFormatting sqref="P570:P573">
    <cfRule type="expression" dxfId="2627" priority="55">
      <formula>P570/O570&lt;1</formula>
    </cfRule>
  </conditionalFormatting>
  <conditionalFormatting sqref="P588 P574">
    <cfRule type="cellIs" dxfId="2626" priority="56" operator="lessThan">
      <formula>0</formula>
    </cfRule>
  </conditionalFormatting>
  <conditionalFormatting sqref="P588 P574">
    <cfRule type="expression" dxfId="2625" priority="57">
      <formula>P574/O574&gt;1</formula>
    </cfRule>
  </conditionalFormatting>
  <conditionalFormatting sqref="P588 P574">
    <cfRule type="expression" dxfId="2624" priority="58">
      <formula>P574/O574&lt;1</formula>
    </cfRule>
  </conditionalFormatting>
  <conditionalFormatting sqref="P654 P651 P648:P649 P632:P634">
    <cfRule type="cellIs" dxfId="2623" priority="59" operator="lessThan">
      <formula>0</formula>
    </cfRule>
  </conditionalFormatting>
  <conditionalFormatting sqref="P504">
    <cfRule type="expression" dxfId="2622" priority="60">
      <formula>P504/#REF!&gt;1</formula>
    </cfRule>
  </conditionalFormatting>
  <conditionalFormatting sqref="P504">
    <cfRule type="expression" dxfId="2621" priority="61">
      <formula>P504/#REF!&lt;1</formula>
    </cfRule>
  </conditionalFormatting>
  <conditionalFormatting sqref="P465">
    <cfRule type="cellIs" dxfId="2620" priority="62" operator="lessThan">
      <formula>0</formula>
    </cfRule>
  </conditionalFormatting>
  <conditionalFormatting sqref="P465">
    <cfRule type="expression" dxfId="2619" priority="63">
      <formula>P465/O465&gt;1</formula>
    </cfRule>
  </conditionalFormatting>
  <conditionalFormatting sqref="P465">
    <cfRule type="expression" dxfId="2618" priority="64">
      <formula>P465/O465&lt;1</formula>
    </cfRule>
  </conditionalFormatting>
  <conditionalFormatting sqref="P511">
    <cfRule type="cellIs" dxfId="2617" priority="65" operator="lessThan">
      <formula>0</formula>
    </cfRule>
  </conditionalFormatting>
  <conditionalFormatting sqref="P511">
    <cfRule type="expression" dxfId="2616" priority="66">
      <formula>P511/O511&gt;1</formula>
    </cfRule>
  </conditionalFormatting>
  <conditionalFormatting sqref="P511">
    <cfRule type="expression" dxfId="2615" priority="67">
      <formula>P511/O511&lt;1</formula>
    </cfRule>
  </conditionalFormatting>
  <conditionalFormatting sqref="P568">
    <cfRule type="cellIs" dxfId="2614" priority="68" operator="lessThan">
      <formula>0</formula>
    </cfRule>
  </conditionalFormatting>
  <conditionalFormatting sqref="P603">
    <cfRule type="expression" dxfId="2613" priority="69">
      <formula>P603/O603&gt;1</formula>
    </cfRule>
  </conditionalFormatting>
  <conditionalFormatting sqref="P603">
    <cfRule type="expression" dxfId="2612" priority="70">
      <formula>P603/O603&lt;1</formula>
    </cfRule>
  </conditionalFormatting>
  <conditionalFormatting sqref="P552">
    <cfRule type="cellIs" dxfId="2611" priority="71" operator="lessThan">
      <formula>0</formula>
    </cfRule>
  </conditionalFormatting>
  <conditionalFormatting sqref="P552">
    <cfRule type="expression" dxfId="2610" priority="72">
      <formula>P552/O552&gt;1</formula>
    </cfRule>
  </conditionalFormatting>
  <conditionalFormatting sqref="P552">
    <cfRule type="expression" dxfId="2609" priority="73">
      <formula>P552/O552&lt;1</formula>
    </cfRule>
  </conditionalFormatting>
  <conditionalFormatting sqref="P560">
    <cfRule type="cellIs" dxfId="2608" priority="74" operator="lessThan">
      <formula>0</formula>
    </cfRule>
  </conditionalFormatting>
  <conditionalFormatting sqref="P560">
    <cfRule type="expression" dxfId="2607" priority="75">
      <formula>P560/O560&gt;1</formula>
    </cfRule>
  </conditionalFormatting>
  <conditionalFormatting sqref="P560">
    <cfRule type="expression" dxfId="2606" priority="76">
      <formula>P560/O560&lt;1</formula>
    </cfRule>
  </conditionalFormatting>
  <conditionalFormatting sqref="P575">
    <cfRule type="cellIs" dxfId="2605" priority="77" operator="lessThan">
      <formula>0</formula>
    </cfRule>
  </conditionalFormatting>
  <conditionalFormatting sqref="P575">
    <cfRule type="expression" dxfId="2604" priority="78">
      <formula>P575/O575&gt;1</formula>
    </cfRule>
  </conditionalFormatting>
  <conditionalFormatting sqref="P575">
    <cfRule type="expression" dxfId="2603" priority="79">
      <formula>P575/O575&lt;1</formula>
    </cfRule>
  </conditionalFormatting>
  <conditionalFormatting sqref="P589">
    <cfRule type="cellIs" dxfId="2602" priority="80" operator="lessThan">
      <formula>0</formula>
    </cfRule>
  </conditionalFormatting>
  <conditionalFormatting sqref="P589">
    <cfRule type="expression" dxfId="2601" priority="81">
      <formula>P589/O589&gt;1</formula>
    </cfRule>
  </conditionalFormatting>
  <conditionalFormatting sqref="P589">
    <cfRule type="expression" dxfId="2600" priority="82">
      <formula>P589/O589&lt;1</formula>
    </cfRule>
  </conditionalFormatting>
  <conditionalFormatting sqref="P521">
    <cfRule type="cellIs" dxfId="2599" priority="83" operator="lessThan">
      <formula>0</formula>
    </cfRule>
  </conditionalFormatting>
  <conditionalFormatting sqref="P521">
    <cfRule type="expression" dxfId="2598" priority="84">
      <formula>P521/O521&gt;1</formula>
    </cfRule>
  </conditionalFormatting>
  <conditionalFormatting sqref="P521">
    <cfRule type="expression" dxfId="2597" priority="85">
      <formula>P521/O521&lt;1</formula>
    </cfRule>
  </conditionalFormatting>
  <conditionalFormatting sqref="P529">
    <cfRule type="cellIs" dxfId="2596" priority="86" operator="lessThan">
      <formula>0</formula>
    </cfRule>
  </conditionalFormatting>
  <conditionalFormatting sqref="P529">
    <cfRule type="expression" dxfId="2595" priority="87">
      <formula>P529/O529&gt;1</formula>
    </cfRule>
  </conditionalFormatting>
  <conditionalFormatting sqref="P529">
    <cfRule type="expression" dxfId="2594" priority="88">
      <formula>P529/O529&lt;1</formula>
    </cfRule>
  </conditionalFormatting>
  <conditionalFormatting sqref="P582">
    <cfRule type="expression" dxfId="2593" priority="89">
      <formula>P582/O582&gt;1</formula>
    </cfRule>
  </conditionalFormatting>
  <conditionalFormatting sqref="P582">
    <cfRule type="expression" dxfId="2592" priority="90">
      <formula>P582/O582&lt;1</formula>
    </cfRule>
  </conditionalFormatting>
  <conditionalFormatting sqref="P537">
    <cfRule type="cellIs" dxfId="2591" priority="91" operator="lessThan">
      <formula>0</formula>
    </cfRule>
  </conditionalFormatting>
  <conditionalFormatting sqref="P537">
    <cfRule type="expression" dxfId="2590" priority="92">
      <formula>P537/O537&gt;1</formula>
    </cfRule>
  </conditionalFormatting>
  <conditionalFormatting sqref="P537">
    <cfRule type="expression" dxfId="2589" priority="93">
      <formula>P537/O537&lt;1</formula>
    </cfRule>
  </conditionalFormatting>
  <conditionalFormatting sqref="P641:P645 P636:P637">
    <cfRule type="cellIs" dxfId="2588" priority="94" operator="lessThan">
      <formula>0</formula>
    </cfRule>
  </conditionalFormatting>
  <conditionalFormatting sqref="P568">
    <cfRule type="expression" dxfId="2587" priority="95">
      <formula>P568/O568&gt;1</formula>
    </cfRule>
  </conditionalFormatting>
  <conditionalFormatting sqref="P568">
    <cfRule type="expression" dxfId="2586" priority="96">
      <formula>P568/O568&lt;1</formula>
    </cfRule>
  </conditionalFormatting>
  <conditionalFormatting sqref="P597">
    <cfRule type="cellIs" dxfId="2585" priority="97" operator="lessThan">
      <formula>0</formula>
    </cfRule>
  </conditionalFormatting>
  <conditionalFormatting sqref="P582">
    <cfRule type="cellIs" dxfId="2584" priority="98" operator="lessThan">
      <formula>0</formula>
    </cfRule>
  </conditionalFormatting>
  <conditionalFormatting sqref="P597">
    <cfRule type="expression" dxfId="2583" priority="99">
      <formula>P597/O597&gt;1</formula>
    </cfRule>
  </conditionalFormatting>
  <conditionalFormatting sqref="P597">
    <cfRule type="expression" dxfId="2582" priority="100">
      <formula>P597/O597&lt;1</formula>
    </cfRule>
  </conditionalFormatting>
  <conditionalFormatting sqref="P676:P679">
    <cfRule type="cellIs" dxfId="2581" priority="101" operator="lessThan">
      <formula>0</formula>
    </cfRule>
  </conditionalFormatting>
  <conditionalFormatting sqref="P678">
    <cfRule type="cellIs" dxfId="2580" priority="102" operator="lessThan">
      <formula>0</formula>
    </cfRule>
  </conditionalFormatting>
  <conditionalFormatting sqref="P680:P683">
    <cfRule type="cellIs" dxfId="2579" priority="103" operator="lessThan">
      <formula>0</formula>
    </cfRule>
  </conditionalFormatting>
  <conditionalFormatting sqref="P682">
    <cfRule type="cellIs" dxfId="2578" priority="104" operator="lessThan">
      <formula>0</formula>
    </cfRule>
  </conditionalFormatting>
  <conditionalFormatting sqref="P684:P687">
    <cfRule type="cellIs" dxfId="2577" priority="105" operator="lessThan">
      <formula>0</formula>
    </cfRule>
  </conditionalFormatting>
  <conditionalFormatting sqref="P686">
    <cfRule type="cellIs" dxfId="2576" priority="106" operator="lessThan">
      <formula>0</formula>
    </cfRule>
  </conditionalFormatting>
  <conditionalFormatting sqref="P688:P691">
    <cfRule type="cellIs" dxfId="2575" priority="107" operator="lessThan">
      <formula>0</formula>
    </cfRule>
  </conditionalFormatting>
  <conditionalFormatting sqref="P690">
    <cfRule type="cellIs" dxfId="2574" priority="108" operator="lessThan">
      <formula>0</formula>
    </cfRule>
  </conditionalFormatting>
  <conditionalFormatting sqref="P692:P693 P695">
    <cfRule type="cellIs" dxfId="2573" priority="109" operator="lessThan">
      <formula>0</formula>
    </cfRule>
  </conditionalFormatting>
  <conditionalFormatting sqref="P696:P699">
    <cfRule type="cellIs" dxfId="2572" priority="110" operator="lessThan">
      <formula>0</formula>
    </cfRule>
  </conditionalFormatting>
  <conditionalFormatting sqref="P698">
    <cfRule type="cellIs" dxfId="2571" priority="111" operator="lessThan">
      <formula>0</formula>
    </cfRule>
  </conditionalFormatting>
  <conditionalFormatting sqref="P700:P703">
    <cfRule type="cellIs" dxfId="2570" priority="112" operator="lessThan">
      <formula>0</formula>
    </cfRule>
  </conditionalFormatting>
  <conditionalFormatting sqref="P702">
    <cfRule type="cellIs" dxfId="2569" priority="113" operator="lessThan">
      <formula>0</formula>
    </cfRule>
  </conditionalFormatting>
  <conditionalFormatting sqref="P704:P707">
    <cfRule type="cellIs" dxfId="2568" priority="114" operator="lessThan">
      <formula>0</formula>
    </cfRule>
  </conditionalFormatting>
  <conditionalFormatting sqref="P706">
    <cfRule type="cellIs" dxfId="2567" priority="115" operator="lessThan">
      <formula>0</formula>
    </cfRule>
  </conditionalFormatting>
  <conditionalFormatting sqref="P712:P715">
    <cfRule type="cellIs" dxfId="2566" priority="116" operator="lessThan">
      <formula>0</formula>
    </cfRule>
  </conditionalFormatting>
  <conditionalFormatting sqref="P714">
    <cfRule type="cellIs" dxfId="2565" priority="117" operator="lessThan">
      <formula>0</formula>
    </cfRule>
  </conditionalFormatting>
  <conditionalFormatting sqref="P716:P719">
    <cfRule type="cellIs" dxfId="2564" priority="118" operator="lessThan">
      <formula>0</formula>
    </cfRule>
  </conditionalFormatting>
  <conditionalFormatting sqref="P718">
    <cfRule type="cellIs" dxfId="2563" priority="119" operator="lessThan">
      <formula>0</formula>
    </cfRule>
  </conditionalFormatting>
  <conditionalFormatting sqref="P466">
    <cfRule type="cellIs" dxfId="2562" priority="120" operator="lessThan">
      <formula>0</formula>
    </cfRule>
  </conditionalFormatting>
  <conditionalFormatting sqref="P505">
    <cfRule type="cellIs" dxfId="2561" priority="121" operator="lessThan">
      <formula>0</formula>
    </cfRule>
  </conditionalFormatting>
  <conditionalFormatting sqref="P513">
    <cfRule type="cellIs" dxfId="2560" priority="122" operator="lessThan">
      <formula>0</formula>
    </cfRule>
  </conditionalFormatting>
  <conditionalFormatting sqref="P522">
    <cfRule type="cellIs" dxfId="2559" priority="123" operator="lessThan">
      <formula>0</formula>
    </cfRule>
  </conditionalFormatting>
  <conditionalFormatting sqref="P530">
    <cfRule type="cellIs" dxfId="2558" priority="124" operator="lessThan">
      <formula>0</formula>
    </cfRule>
  </conditionalFormatting>
  <conditionalFormatting sqref="P538">
    <cfRule type="cellIs" dxfId="2557" priority="125" operator="lessThan">
      <formula>0</formula>
    </cfRule>
  </conditionalFormatting>
  <conditionalFormatting sqref="P553">
    <cfRule type="cellIs" dxfId="2556" priority="126" operator="lessThan">
      <formula>0</formula>
    </cfRule>
  </conditionalFormatting>
  <conditionalFormatting sqref="P561">
    <cfRule type="cellIs" dxfId="2555" priority="127" operator="lessThan">
      <formula>0</formula>
    </cfRule>
  </conditionalFormatting>
  <conditionalFormatting sqref="P590">
    <cfRule type="cellIs" dxfId="2554" priority="128" operator="lessThan">
      <formula>0</formula>
    </cfRule>
  </conditionalFormatting>
  <conditionalFormatting sqref="P720:P723">
    <cfRule type="cellIs" dxfId="2553" priority="129" operator="lessThan">
      <formula>0</formula>
    </cfRule>
  </conditionalFormatting>
  <conditionalFormatting sqref="P722">
    <cfRule type="cellIs" dxfId="2552" priority="130" operator="lessThan">
      <formula>0</formula>
    </cfRule>
  </conditionalFormatting>
  <conditionalFormatting sqref="P639:P640">
    <cfRule type="expression" dxfId="2551" priority="131">
      <formula>P639/O639&gt;1</formula>
    </cfRule>
  </conditionalFormatting>
  <conditionalFormatting sqref="P639:P640">
    <cfRule type="expression" dxfId="2550" priority="132">
      <formula>P639/O639&lt;1</formula>
    </cfRule>
  </conditionalFormatting>
  <conditionalFormatting sqref="P639:P640">
    <cfRule type="cellIs" dxfId="2549" priority="133" operator="lessThan">
      <formula>0</formula>
    </cfRule>
  </conditionalFormatting>
  <conditionalFormatting sqref="P496">
    <cfRule type="cellIs" dxfId="2548" priority="134" operator="lessThan">
      <formula>0</formula>
    </cfRule>
  </conditionalFormatting>
  <conditionalFormatting sqref="P496">
    <cfRule type="expression" dxfId="2547" priority="135">
      <formula>P496/O496&gt;1</formula>
    </cfRule>
  </conditionalFormatting>
  <conditionalFormatting sqref="P496">
    <cfRule type="expression" dxfId="2546" priority="136">
      <formula>P496/O496&lt;1</formula>
    </cfRule>
  </conditionalFormatting>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7 d 5 c 0 c 1 - 0 3 d e - 4 a 9 a - 9 c 4 7 - 5 6 9 d 9 4 3 5 1 d a 8 "   x m l n s = " h t t p : / / s c h e m a s . m i c r o s o f t . c o m / D a t a M a s h u p " > A A A A A E Y E A A B Q S w M E F A A C A A g A 9 L M z V K k g n i i l A A A A 9 Q A A A B I A H A B D b 2 5 m a W c v U G F j a 2 F n Z S 5 4 b W w g o h g A K K A U A A A A A A A A A A A A A A A A A A A A A A A A A A A A h Y 8 x D o I w G I W v Q r r T 1 m o M k p 8 y u D h I Y q I x r k 2 p 0 A j F 0 G K 5 m 4 N H 8 g p i F H V z f N / 7 h v f u 1 x u k f V 0 F F 9 V a 3 Z g E T T B F g T K y y b U p E t S 5 Y x i h l M N G y J M o V D D I x s a 9 z R N U O n e O C f H e Y z / F T V s Q R u m E H L L 1 V p a q F u g j 6 / 9 y q I 1 1 w k i F O O x f Y z j D i z m O Z g x T I C O D T J t v z 4 a 5 z / Y H w r K r X N c q 7 s p w t w I y R i D v C / w B U E s D B B Q A A g A I A P S z M 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0 s z N U Z K 9 p U T 8 B A A A F A w A A E w A c A E Z v c m 1 1 b G F z L 1 N l Y 3 R p b 2 4 x L m 0 g o h g A K K A U A A A A A A A A A A A A A A A A A A A A A A A A A A A A b Z J f S 8 M w F M X f C / 0 O o T J o o b R s i A 8 O H 7 T r h r D O s o 6 J i A 9 Z d + 3 C 2 m Q 0 t 6 C M f X e T T V H p z U v C 7 5 x 7 c v N H Q 4 l C S V Z c 5 u H Y d V x H 7 3 g L W 1 Y I 3 i R m i e y O 1 Y C u w 8 w o V N e W Y M g z b K K c V + D b R a I k g k T t e z v E w 2 0 c a 1 N b 2 t q o V E 2 s U Z X 7 2 A u C 8 B I y 4 c h H J u M S d h y d X i 1 5 + 1 a v P L O r r E w H q 8 8 D e M a 3 4 p s a o l X L p X 5 X b Z O o u m u k F b V / j g q P R 2 / B G / B C h o Y y h A 8 8 h c x A F R n 2 K P H m O r L + M 5 w L u d c 9 a y E q 2 Y N z r v E H y q 7 Z Q H v G y a 4 a E H h t + w J K 4 H U H z N 8 H h J Y l / M D 8 j J L y O C X p w 7 r X 6 I S 0 T v K i 5 0 x / 2 R / n 8 u m e O t H y K a X w I s 8 o / C K g 3 g 5 6 O 0 6 n t e J I F W S z v j v j l S i H l N k K I + p C 0 h n 1 R r N / 0 a f A d Y Q k P 9 j 4 C 1 B L A Q I t A B Q A A g A I A P S z M 1 S p I J 4 o p Q A A A P U A A A A S A A A A A A A A A A A A A A A A A A A A A A B D b 2 5 m a W c v U G F j a 2 F n Z S 5 4 b W x Q S w E C L Q A U A A I A C A D 0 s z N U D 8 r p q 6 Q A A A D p A A A A E w A A A A A A A A A A A A A A A A D x A A A A W 0 N v b n R l b n R f V H l w Z X N d L n h t b F B L A Q I t A B Q A A g A I A P S z M 1 R k r 2 l R P w E A A A U D A A A T A A A A A A A A A A A A A A A A A O I B A A B G b 3 J t d W x h c y 9 T Z W N 0 a W 9 u M S 5 t U E s F B g A A A A A D A A M A w g A A A G 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g U A A A A A A A A h h 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T a W F t Q 2 h h c n Q 8 L 0 l 0 Z W 1 Q Y X R o P j w v S X R l b U x v Y 2 F 0 a W 9 u P j x T d G F i b G V F b n R y a W V z P j x F b n R y e S B U e X B l P S J J c 1 B y a X Z h d G U i I F Z h b H V l P S J s M C I g L z 4 8 R W 5 0 c n k g V H l w Z T 0 i R m l s b F R h c m d l d C I g V m F s d W U 9 I n N T a W F t Q 2 h h c n Q i I C 8 + P E V u d H J 5 I F R 5 c G U 9 I k 5 h b W V V c G R h d G V k Q W Z 0 Z X J G a W x s I i B W Y W x 1 Z T 0 i b D A i I C 8 + P E V u d H J 5 I F R 5 c G U 9 I l J l c 3 V s d F R 5 c G U i I F Z h b H V l P S J z V G F i b G U i I C 8 + P E V u d H J 5 I F R 5 c G U 9 I k J 1 Z m Z l c k 5 l e H R S Z W Z y Z X N o I i B W Y W x 1 Z T 0 i b D E i I C 8 + P E V u d H J 5 I F R 5 c G U 9 I k Z p b G x F b m F i b G V k I i B W Y W x 1 Z T 0 i b D E i I C 8 + P E V u d H J 5 I F R 5 c G U 9 I k Z p b G x l Z E N v b X B s Z X R l U m V z d W x 0 V G 9 X b 3 J r c 2 h l Z X Q i I F Z h b H V l P S J s M S I g L z 4 8 R W 5 0 c n k g V H l w Z T 0 i U m V j b 3 Z l c n l U Y X J n Z X R T a G V l d C I g V m F s d W U 9 I n N T a G V l d D E i I C 8 + P E V u d H J 5 I F R 5 c G U 9 I l J l Y 2 9 2 Z X J 5 V G F y Z 2 V 0 Q 2 9 s d W 1 u I i B W Y W x 1 Z T 0 i b D E i I C 8 + P E V u d H J 5 I F R 5 c G U 9 I l F 1 Z X J 5 S U Q i I F Z h b H V l P S J z N z I 0 Z T B h Y T Y t O W F m N y 0 0 Z j M 4 L T l k M G U t M G Y y N z J h N j U 0 Y T d k I i A v P j x F b n R y e S B U e X B l P S J O Y X Z p Z 2 F 0 a W 9 u U 3 R l c E 5 h b W U i I F Z h b H V l P S J z T m F 2 a W d h d G l v b i I g L z 4 8 R W 5 0 c n k g V H l w Z T 0 i R m l s b E 9 i a m V j d F R 5 c G U i I F Z h b H V l P S J z V G F i b G U i I C 8 + P E V u d H J 5 I F R 5 c G U 9 I k Z p b G x U b 0 R h d G F N b 2 R l b E V u Y W J s Z W Q i I F Z h b H V l P S J s M C I g L z 4 8 R W 5 0 c n k g V H l w Z T 0 i U m V j b 3 Z l c n l U Y X J n Z X R S b 3 c i I F Z h b H V l P S J s M S I g L z 4 8 R W 5 0 c n k g V H l w Z T 0 i R m l s b E x h c 3 R V c G R h d G V k I i B W Y W x 1 Z T 0 i Z D I w M j I t M D E t M T l U M T U 6 M z E 6 M z k u O T k z M D Q w M l o 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T d G F 0 d X M i I F Z h b H V l P S J z Q 2 9 t c G x l d G U i I C 8 + P E V u d H J 5 I F R 5 c G U 9 I k Z p b G x F c n J v c k N v d W 5 0 I i B W Y W x 1 Z T 0 i b D A i I C 8 + P E V u d H J 5 I F R 5 c G U 9 I k Z p b G x F c n J v c k N v Z G U i I F Z h b H V l P S J z V W 5 r b m 9 3 b i I g L z 4 8 R W 5 0 c n k g V H l w Z T 0 i R m l s b E N v d W 5 0 I i B W Y W x 1 Z T 0 i b D c 3 O C 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C 9 J d G V t c z 4 8 L 0 x v Y 2 F s U G F j a 2 F n Z U 1 l d G F k Y X R h R m l s Z T 4 W A A A A U E s F B g A A A A A A A A A A A A A A A A A A A A A A A C Y B A A A B A A A A 0 I y d 3 w E V 0 R G M e g D A T 8 K X 6 w E A A A B K t T L n j L D p R Z Q m t Q / G h + 9 t A A A A A A I A A A A A A B B m A A A A A Q A A I A A A A K V k d 8 N H a g j H H N l L Q F 0 p O K S 2 + J 3 4 g 5 A 9 x c i v 3 l 8 5 G 7 b j A A A A A A 6 A A A A A A g A A I A A A A J W X i A H e 1 i o 4 a H 4 i i g l x R y s o F K y G s l I x / a 6 L 9 Y m f / P S W U A A A A G V + F Y j a c 8 l r 3 R p z q h 8 h H C F c K l t 8 5 r u S W 9 b x s Q A s U Y G X m 4 G X T 9 6 T m n K H 1 7 C H r q e 6 L X 3 2 6 g 8 O b a q w J E 8 N L V E J s G N K m M B 9 Z E U G r X N d 8 y 0 p E b c n Q A A A A I F w i H A l E s N L V S t Y o 8 X g R E Z z s P V e A g y O 0 X F + w J s b S O 6 k S 2 x Y b 7 U X M z u x D f w b w J M x l G M 0 4 O K s l B y N f K z O v y Y k Z 1 U = < / D a t a M a s h u p > 
</file>

<file path=customXml/itemProps1.xml><?xml version="1.0" encoding="utf-8"?>
<ds:datastoreItem xmlns:ds="http://schemas.openxmlformats.org/officeDocument/2006/customXml" ds:itemID="{06E68326-B82A-4F5F-9DAD-1686A871E9D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Price</vt:lpstr>
      <vt:lpstr>Concensus</vt:lpstr>
      <vt:lpstr>Form - Normal</vt:lpstr>
      <vt:lpstr>Form - Financial</vt:lpstr>
      <vt:lpstr>CPALL</vt:lpstr>
      <vt:lpstr>MAKRO</vt:lpstr>
      <vt:lpstr>MTC</vt:lpstr>
      <vt:lpstr>RPH</vt:lpstr>
      <vt:lpstr>RPH2</vt:lpstr>
      <vt:lpstr>Form - Normal (2)</vt:lpstr>
      <vt:lpstr>CPALL (2)</vt:lpstr>
      <vt:lpstr>Concensus!ExternalData_1</vt:lpstr>
      <vt:lpstr>Price!ExternalData_1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User</cp:lastModifiedBy>
  <dcterms:created xsi:type="dcterms:W3CDTF">2020-09-21T15:20:24Z</dcterms:created>
  <dcterms:modified xsi:type="dcterms:W3CDTF">2022-01-19T15:32:07Z</dcterms:modified>
</cp:coreProperties>
</file>